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Z:\Administrativo e Financeiro\RELATÓRIO GERENCIAL FINANCEIRO\Relatório Gerencial Financeiro - 008.2021\1º Período Avaliatório\"/>
    </mc:Choice>
  </mc:AlternateContent>
  <bookViews>
    <workbookView xWindow="0" yWindow="-105" windowWidth="20625" windowHeight="11760" tabRatio="916" firstSheet="2" activeTab="16"/>
  </bookViews>
  <sheets>
    <sheet name="Capa" sheetId="24" r:id="rId1"/>
    <sheet name="Análise" sheetId="48" r:id="rId2"/>
    <sheet name="Resumo" sheetId="20" r:id="rId3"/>
    <sheet name="Gasto das Atividades" sheetId="46" r:id="rId4"/>
    <sheet name="Comparativo" sheetId="36" r:id="rId5"/>
    <sheet name="Analítico Cx." sheetId="38" r:id="rId6"/>
    <sheet name="Analítico Cp." sheetId="43" r:id="rId7"/>
    <sheet name="Prov. Pessoal" sheetId="21" r:id="rId8"/>
    <sheet name="Bens" sheetId="26" r:id="rId9"/>
    <sheet name="Comp." sheetId="44" r:id="rId10"/>
    <sheet name="Diário 1º PA" sheetId="33" r:id="rId11"/>
    <sheet name="Diário 2º PA" sheetId="53" state="hidden" r:id="rId12"/>
    <sheet name="Diário 3º PA" sheetId="55" state="hidden" r:id="rId13"/>
    <sheet name="Diário 4º PA" sheetId="56" state="hidden" r:id="rId14"/>
    <sheet name="Reserva" sheetId="47" r:id="rId15"/>
    <sheet name="Lista de Pessoal" sheetId="60" r:id="rId16"/>
    <sheet name="Dec Dir." sheetId="49" r:id="rId17"/>
    <sheet name="Plano" sheetId="41" state="hidden" r:id="rId18"/>
    <sheet name="FFC (ESPECIE)" sheetId="61" state="hidden" r:id="rId19"/>
  </sheets>
  <externalReferences>
    <externalReference r:id="rId20"/>
  </externalReferences>
  <definedNames>
    <definedName name="_xlnm._FilterDatabase" localSheetId="9" hidden="1">Comp.!$A$4:$H$257</definedName>
    <definedName name="_xlnm._FilterDatabase" localSheetId="10" hidden="1">'Diário 1º PA'!$A$4:$Q$1982</definedName>
    <definedName name="_xlnm._FilterDatabase" localSheetId="11" hidden="1">'Diário 2º PA'!$A$4:$N$2027</definedName>
    <definedName name="_xlnm._FilterDatabase" localSheetId="12" hidden="1">'Diário 3º PA'!$A$4:$N$2043</definedName>
    <definedName name="_xlnm._FilterDatabase" localSheetId="13" hidden="1">'Diário 4º PA'!$A$4:$N$2010</definedName>
    <definedName name="_xlnm._FilterDatabase" localSheetId="14" hidden="1">Reserva!$A$4:$K$1005</definedName>
    <definedName name="Aquisição_de_Bens_Permanentes">Plano!$E$2:$E$14</definedName>
    <definedName name="_xlnm.Print_Area" localSheetId="1">Análise!$A$1:$A$5</definedName>
    <definedName name="_xlnm.Print_Area" localSheetId="6">'Analítico Cp.'!$A$2:$P$155</definedName>
    <definedName name="_xlnm.Print_Area" localSheetId="5">'Analítico Cx.'!$A$2:$P$158</definedName>
    <definedName name="_xlnm.Print_Area" localSheetId="8">Bens!$A$1:$I$627</definedName>
    <definedName name="_xlnm.Print_Area" localSheetId="0">Capa!$A$1:$A$11</definedName>
    <definedName name="_xlnm.Print_Area" localSheetId="9">Comp.!$A$1:$H$259</definedName>
    <definedName name="_xlnm.Print_Area" localSheetId="4">Comparativo!$A$1:$O$50</definedName>
    <definedName name="_xlnm.Print_Area" localSheetId="16">'Dec Dir.'!$A$1:$A$10</definedName>
    <definedName name="_xlnm.Print_Area" localSheetId="11">'Diário 2º PA'!$A$1:$Q$1126</definedName>
    <definedName name="_xlnm.Print_Area" localSheetId="13">'Diário 4º PA'!$A$1:$N$245</definedName>
    <definedName name="_xlnm.Print_Area" localSheetId="18">'FFC (ESPECIE)'!$A$1:$N$28</definedName>
    <definedName name="_xlnm.Print_Area" localSheetId="3">'Gasto das Atividades'!$A$1:$H$48</definedName>
    <definedName name="_xlnm.Print_Area" localSheetId="15">'Lista de Pessoal'!$A$1:$K$884</definedName>
    <definedName name="_xlnm.Print_Area" localSheetId="7">'Prov. Pessoal'!$A$1:$O$54</definedName>
    <definedName name="_xlnm.Print_Area" localSheetId="14">Reserva!$A$1:$K$6</definedName>
    <definedName name="_xlnm.Print_Area" localSheetId="2">Resumo!$A$1:$N$37</definedName>
    <definedName name="área_destinada">Plano!$I$2:$I$3</definedName>
    <definedName name="Categorias">Plano!$A$1:$F$1</definedName>
    <definedName name="Gastos_com_Pessoal">Plano!$C$2:$C$29</definedName>
    <definedName name="Gastos_Gerais">Plano!$D$2:$D$82</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1º PA'!$A:$A,'Diário 1º PA'!$3:$4</definedName>
    <definedName name="_xlnm.Print_Titles" localSheetId="11">'Diário 2º PA'!$A:$A,'Diário 2º PA'!$3:$4</definedName>
    <definedName name="_xlnm.Print_Titles" localSheetId="12">'Diário 3º PA'!$A:$A,'Diário 3º PA'!$3:$4</definedName>
    <definedName name="_xlnm.Print_Titles" localSheetId="13">'Diário 4º PA'!$A:$A,'Diário 4º PA'!$3:$4</definedName>
    <definedName name="_xlnm.Print_Titles" localSheetId="14">Reserva!$A:$A,Reserva!$3:$4</definedName>
    <definedName name="_xlnm.Print_Titles" localSheetId="2">Resumo!$3:$3</definedName>
    <definedName name="Transferência_para_Reserva_de_Recursos">Plano!$F$1:$F$1</definedName>
    <definedName name="VinculoPT" localSheetId="15">INDIRECT(CONCATENATE("'Gasto das Atividades'!$B$6:$B$",COUNTA('[1]Gasto das Atividades'!$B$4:$B$35)+5))</definedName>
    <definedName name="VinculoPT">INDIRECT(CONCATENATE("'Gasto das Atividades'!$B$6:$B$",COUNTA('Gasto das Atividades'!$B$4:$B$35)+5))</definedName>
  </definedNames>
  <calcPr calcId="162913"/>
</workbook>
</file>

<file path=xl/calcChain.xml><?xml version="1.0" encoding="utf-8"?>
<calcChain xmlns="http://schemas.openxmlformats.org/spreadsheetml/2006/main">
  <c r="Q341" i="33" l="1"/>
  <c r="A341" i="33"/>
  <c r="Q8"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O730" i="33"/>
  <c r="P730" i="33"/>
  <c r="Q730" i="33"/>
  <c r="O731" i="33"/>
  <c r="P731" i="33"/>
  <c r="Q731" i="33"/>
  <c r="O732" i="33"/>
  <c r="P732" i="33"/>
  <c r="Q732" i="33"/>
  <c r="O733" i="33"/>
  <c r="P733" i="33"/>
  <c r="Q733" i="33"/>
  <c r="O734" i="33"/>
  <c r="P734" i="33"/>
  <c r="Q734" i="33"/>
  <c r="O735" i="33"/>
  <c r="P735" i="33"/>
  <c r="Q735" i="33"/>
  <c r="O736" i="33"/>
  <c r="P736" i="33"/>
  <c r="Q736" i="33"/>
  <c r="O737" i="33"/>
  <c r="P737" i="33"/>
  <c r="Q737" i="33"/>
  <c r="O738" i="33"/>
  <c r="P738" i="33"/>
  <c r="Q738" i="33"/>
  <c r="O739" i="33"/>
  <c r="P739" i="33"/>
  <c r="Q739" i="33"/>
  <c r="O740" i="33"/>
  <c r="P740" i="33"/>
  <c r="Q740" i="33"/>
  <c r="O741" i="33"/>
  <c r="P741" i="33"/>
  <c r="Q741" i="33"/>
  <c r="O742" i="33"/>
  <c r="P742" i="33"/>
  <c r="Q742" i="33"/>
  <c r="O743" i="33"/>
  <c r="P743" i="33"/>
  <c r="Q743" i="33"/>
  <c r="O744" i="33"/>
  <c r="P744" i="33"/>
  <c r="Q744" i="33"/>
  <c r="O745" i="33"/>
  <c r="P745" i="33"/>
  <c r="Q745" i="33"/>
  <c r="O746" i="33"/>
  <c r="P746" i="33"/>
  <c r="Q746" i="33"/>
  <c r="O747" i="33"/>
  <c r="P747" i="33"/>
  <c r="Q747" i="33"/>
  <c r="O748" i="33"/>
  <c r="P748" i="33"/>
  <c r="Q748" i="33"/>
  <c r="O749" i="33"/>
  <c r="P749" i="33"/>
  <c r="Q749" i="33"/>
  <c r="O750" i="33"/>
  <c r="P750" i="33"/>
  <c r="Q750" i="33"/>
  <c r="O751" i="33"/>
  <c r="P751" i="33"/>
  <c r="Q751" i="33"/>
  <c r="O752" i="33"/>
  <c r="P752" i="33"/>
  <c r="Q752" i="33"/>
  <c r="O753" i="33"/>
  <c r="P753" i="33"/>
  <c r="Q753" i="33"/>
  <c r="O754" i="33"/>
  <c r="P754" i="33"/>
  <c r="Q754" i="33"/>
  <c r="O755" i="33"/>
  <c r="P755" i="33"/>
  <c r="Q755" i="33"/>
  <c r="O756" i="33"/>
  <c r="P756" i="33"/>
  <c r="Q756" i="33"/>
  <c r="O757" i="33"/>
  <c r="P757" i="33"/>
  <c r="Q757" i="33"/>
  <c r="O758" i="33"/>
  <c r="P758" i="33"/>
  <c r="Q758" i="33"/>
  <c r="O759" i="33"/>
  <c r="P759" i="33"/>
  <c r="Q759" i="33"/>
  <c r="O760" i="33"/>
  <c r="P760" i="33"/>
  <c r="Q760" i="33"/>
  <c r="O761" i="33"/>
  <c r="P761" i="33"/>
  <c r="Q761" i="33"/>
  <c r="O762" i="33"/>
  <c r="P762" i="33"/>
  <c r="Q762" i="33"/>
  <c r="O763" i="33"/>
  <c r="P763" i="33"/>
  <c r="Q763" i="33"/>
  <c r="O764" i="33"/>
  <c r="P764" i="33"/>
  <c r="Q764" i="33"/>
  <c r="O765" i="33"/>
  <c r="P765" i="33"/>
  <c r="Q765" i="33"/>
  <c r="O766" i="33"/>
  <c r="P766" i="33"/>
  <c r="Q766" i="33"/>
  <c r="O767" i="33"/>
  <c r="P767" i="33"/>
  <c r="Q767" i="33"/>
  <c r="O768" i="33"/>
  <c r="P768" i="33"/>
  <c r="Q768" i="33"/>
  <c r="O769" i="33"/>
  <c r="P769" i="33"/>
  <c r="Q769" i="33"/>
  <c r="O770" i="33"/>
  <c r="P770" i="33"/>
  <c r="Q770" i="33"/>
  <c r="O771" i="33"/>
  <c r="P771" i="33"/>
  <c r="Q771" i="33"/>
  <c r="O772" i="33"/>
  <c r="P772" i="33"/>
  <c r="Q772" i="33"/>
  <c r="O773" i="33"/>
  <c r="P773" i="33"/>
  <c r="Q773" i="33"/>
  <c r="O774" i="33"/>
  <c r="P774" i="33"/>
  <c r="Q774" i="33"/>
  <c r="O775" i="33"/>
  <c r="P775" i="33"/>
  <c r="Q775" i="33"/>
  <c r="O776" i="33"/>
  <c r="P776" i="33"/>
  <c r="Q776" i="33"/>
  <c r="O777" i="33"/>
  <c r="P777" i="33"/>
  <c r="Q777" i="33"/>
  <c r="O778" i="33"/>
  <c r="P778" i="33"/>
  <c r="Q778" i="33"/>
  <c r="O779" i="33"/>
  <c r="P779" i="33"/>
  <c r="Q779" i="33"/>
  <c r="O780" i="33"/>
  <c r="P780" i="33"/>
  <c r="Q780" i="33"/>
  <c r="O781" i="33"/>
  <c r="P781" i="33"/>
  <c r="Q781" i="33"/>
  <c r="O782" i="33"/>
  <c r="P782" i="33"/>
  <c r="Q782" i="33"/>
  <c r="O783" i="33"/>
  <c r="P783" i="33"/>
  <c r="Q783" i="33"/>
  <c r="O784" i="33"/>
  <c r="P784" i="33"/>
  <c r="Q784" i="33"/>
  <c r="O785" i="33"/>
  <c r="P785" i="33"/>
  <c r="Q785" i="33"/>
  <c r="O786" i="33"/>
  <c r="P786" i="33"/>
  <c r="Q786" i="33"/>
  <c r="O787" i="33"/>
  <c r="P787" i="33"/>
  <c r="Q787" i="33"/>
  <c r="O788" i="33"/>
  <c r="P788" i="33"/>
  <c r="Q788" i="33"/>
  <c r="O789" i="33"/>
  <c r="P789" i="33"/>
  <c r="Q789" i="33"/>
  <c r="O790" i="33"/>
  <c r="P790" i="33"/>
  <c r="Q790" i="33"/>
  <c r="O791" i="33"/>
  <c r="P791" i="33"/>
  <c r="Q791" i="33"/>
  <c r="O792" i="33"/>
  <c r="P792" i="33"/>
  <c r="Q792" i="33"/>
  <c r="O793" i="33"/>
  <c r="P793" i="33"/>
  <c r="Q793" i="33"/>
  <c r="O794" i="33"/>
  <c r="P794" i="33"/>
  <c r="Q794" i="33"/>
  <c r="O795" i="33"/>
  <c r="P795" i="33"/>
  <c r="Q795" i="33"/>
  <c r="O796" i="33"/>
  <c r="P796" i="33"/>
  <c r="Q796" i="33"/>
  <c r="O797" i="33"/>
  <c r="P797" i="33"/>
  <c r="Q797" i="33"/>
  <c r="O798" i="33"/>
  <c r="P798" i="33"/>
  <c r="Q798" i="33"/>
  <c r="O799" i="33"/>
  <c r="P799" i="33"/>
  <c r="Q799" i="33"/>
  <c r="O800" i="33"/>
  <c r="P800" i="33"/>
  <c r="Q800" i="33"/>
  <c r="O801" i="33"/>
  <c r="P801" i="33"/>
  <c r="Q801" i="33"/>
  <c r="O802" i="33"/>
  <c r="P802" i="33"/>
  <c r="Q802" i="33"/>
  <c r="O803" i="33"/>
  <c r="P803" i="33"/>
  <c r="Q803" i="33"/>
  <c r="O804" i="33"/>
  <c r="P804" i="33"/>
  <c r="Q804" i="33"/>
  <c r="O805" i="33"/>
  <c r="P805" i="33"/>
  <c r="Q805" i="33"/>
  <c r="O806" i="33"/>
  <c r="P806" i="33"/>
  <c r="Q806" i="33"/>
  <c r="O807" i="33"/>
  <c r="P807" i="33"/>
  <c r="Q807" i="33"/>
  <c r="O808" i="33"/>
  <c r="P808" i="33"/>
  <c r="Q808" i="33"/>
  <c r="O809" i="33"/>
  <c r="P809" i="33"/>
  <c r="Q809" i="33"/>
  <c r="O810" i="33"/>
  <c r="P810" i="33"/>
  <c r="Q810" i="33"/>
  <c r="O811" i="33"/>
  <c r="P811" i="33"/>
  <c r="Q811" i="33"/>
  <c r="O812" i="33"/>
  <c r="P812" i="33"/>
  <c r="Q812" i="33"/>
  <c r="O813" i="33"/>
  <c r="P813" i="33"/>
  <c r="Q813" i="33"/>
  <c r="O814" i="33"/>
  <c r="P814" i="33"/>
  <c r="Q814" i="33"/>
  <c r="O815" i="33"/>
  <c r="P815" i="33"/>
  <c r="Q815" i="33"/>
  <c r="O816" i="33"/>
  <c r="P816" i="33"/>
  <c r="Q816" i="33"/>
  <c r="O817" i="33"/>
  <c r="P817" i="33"/>
  <c r="Q817" i="33"/>
  <c r="O818" i="33"/>
  <c r="P818" i="33"/>
  <c r="Q818" i="33"/>
  <c r="O819" i="33"/>
  <c r="P819" i="33"/>
  <c r="Q819" i="33"/>
  <c r="O820" i="33"/>
  <c r="P820" i="33"/>
  <c r="Q820" i="33"/>
  <c r="O821" i="33"/>
  <c r="P821" i="33"/>
  <c r="Q821" i="33"/>
  <c r="O822" i="33"/>
  <c r="P822" i="33"/>
  <c r="Q822" i="33"/>
  <c r="O823" i="33"/>
  <c r="P823" i="33"/>
  <c r="Q823" i="33"/>
  <c r="O824" i="33"/>
  <c r="P824" i="33"/>
  <c r="Q824" i="33"/>
  <c r="O825" i="33"/>
  <c r="P825" i="33"/>
  <c r="Q825" i="33"/>
  <c r="O826" i="33"/>
  <c r="P826" i="33"/>
  <c r="Q826" i="33"/>
  <c r="O827" i="33"/>
  <c r="P827" i="33"/>
  <c r="Q827" i="33"/>
  <c r="O828" i="33"/>
  <c r="P828" i="33"/>
  <c r="Q828" i="33"/>
  <c r="O829" i="33"/>
  <c r="P829" i="33"/>
  <c r="Q829" i="33"/>
  <c r="O830" i="33"/>
  <c r="P830" i="33"/>
  <c r="Q830" i="33"/>
  <c r="O831" i="33"/>
  <c r="P831" i="33"/>
  <c r="Q831" i="33"/>
  <c r="O832" i="33"/>
  <c r="P832" i="33"/>
  <c r="Q832" i="33"/>
  <c r="O833" i="33"/>
  <c r="P833" i="33"/>
  <c r="Q833" i="33"/>
  <c r="O834" i="33"/>
  <c r="P834" i="33"/>
  <c r="Q834" i="33"/>
  <c r="O835" i="33"/>
  <c r="P835" i="33"/>
  <c r="Q835" i="33"/>
  <c r="O836" i="33"/>
  <c r="P836" i="33"/>
  <c r="Q836" i="33"/>
  <c r="O837" i="33"/>
  <c r="P837" i="33"/>
  <c r="Q837" i="33"/>
  <c r="O838" i="33"/>
  <c r="P838" i="33"/>
  <c r="Q838" i="33"/>
  <c r="O839" i="33"/>
  <c r="P839" i="33"/>
  <c r="Q839" i="33"/>
  <c r="O840" i="33"/>
  <c r="P840" i="33"/>
  <c r="Q840" i="33"/>
  <c r="O841" i="33"/>
  <c r="P841" i="33"/>
  <c r="Q841" i="33"/>
  <c r="O842" i="33"/>
  <c r="P842" i="33"/>
  <c r="Q842" i="33"/>
  <c r="O843" i="33"/>
  <c r="P843" i="33"/>
  <c r="Q843" i="33"/>
  <c r="O844" i="33"/>
  <c r="P844" i="33"/>
  <c r="Q844" i="33"/>
  <c r="O845" i="33"/>
  <c r="P845" i="33"/>
  <c r="Q845" i="33"/>
  <c r="O846" i="33"/>
  <c r="P846" i="33"/>
  <c r="Q846" i="33"/>
  <c r="O847" i="33"/>
  <c r="P847" i="33"/>
  <c r="Q847" i="33"/>
  <c r="O848" i="33"/>
  <c r="P848" i="33"/>
  <c r="Q848" i="33"/>
  <c r="O849" i="33"/>
  <c r="P849" i="33"/>
  <c r="Q849" i="33"/>
  <c r="O850" i="33"/>
  <c r="P850" i="33"/>
  <c r="Q850" i="33"/>
  <c r="O851" i="33"/>
  <c r="P851" i="33"/>
  <c r="Q851" i="33"/>
  <c r="O852" i="33"/>
  <c r="P852" i="33"/>
  <c r="Q852" i="33"/>
  <c r="O853" i="33"/>
  <c r="P853" i="33"/>
  <c r="Q853" i="33"/>
  <c r="O854" i="33"/>
  <c r="P854" i="33"/>
  <c r="Q854" i="33"/>
  <c r="O855" i="33"/>
  <c r="P855" i="33"/>
  <c r="Q855" i="33"/>
  <c r="O856" i="33"/>
  <c r="P856" i="33"/>
  <c r="Q856" i="33"/>
  <c r="O857" i="33"/>
  <c r="P857" i="33"/>
  <c r="Q857" i="33"/>
  <c r="O858" i="33"/>
  <c r="P858" i="33"/>
  <c r="Q858" i="33"/>
  <c r="O859" i="33"/>
  <c r="P859" i="33"/>
  <c r="Q859" i="33"/>
  <c r="O860" i="33"/>
  <c r="P860" i="33"/>
  <c r="Q860" i="33"/>
  <c r="O861" i="33"/>
  <c r="P861" i="33"/>
  <c r="Q861" i="33"/>
  <c r="O862" i="33"/>
  <c r="P862" i="33"/>
  <c r="Q862" i="33"/>
  <c r="O863" i="33"/>
  <c r="P863" i="33"/>
  <c r="Q863" i="33"/>
  <c r="O864" i="33"/>
  <c r="P864" i="33"/>
  <c r="Q864" i="33"/>
  <c r="O865" i="33"/>
  <c r="P865" i="33"/>
  <c r="Q865" i="33"/>
  <c r="O866" i="33"/>
  <c r="P866" i="33"/>
  <c r="Q866" i="33"/>
  <c r="O867" i="33"/>
  <c r="P867" i="33"/>
  <c r="Q867" i="33"/>
  <c r="O868" i="33"/>
  <c r="P868" i="33"/>
  <c r="Q868" i="33"/>
  <c r="O869" i="33"/>
  <c r="P869" i="33"/>
  <c r="Q869" i="33"/>
  <c r="O870" i="33"/>
  <c r="P870" i="33"/>
  <c r="Q870" i="33"/>
  <c r="O871" i="33"/>
  <c r="P871" i="33"/>
  <c r="Q871" i="33"/>
  <c r="O872" i="33"/>
  <c r="P872" i="33"/>
  <c r="Q872" i="33"/>
  <c r="O873" i="33"/>
  <c r="P873" i="33"/>
  <c r="Q873" i="33"/>
  <c r="O874" i="33"/>
  <c r="P874" i="33"/>
  <c r="Q874" i="33"/>
  <c r="O875" i="33"/>
  <c r="P875" i="33"/>
  <c r="Q875" i="33"/>
  <c r="O876" i="33"/>
  <c r="P876" i="33"/>
  <c r="Q876" i="33"/>
  <c r="O877" i="33"/>
  <c r="P877" i="33"/>
  <c r="Q877" i="33"/>
  <c r="O878" i="33"/>
  <c r="P878" i="33"/>
  <c r="Q878" i="33"/>
  <c r="O879" i="33"/>
  <c r="P879" i="33"/>
  <c r="Q879" i="33"/>
  <c r="O880" i="33"/>
  <c r="P880" i="33"/>
  <c r="Q880" i="33"/>
  <c r="O881" i="33"/>
  <c r="P881" i="33"/>
  <c r="Q881" i="33"/>
  <c r="O882" i="33"/>
  <c r="P882" i="33"/>
  <c r="Q882" i="33"/>
  <c r="O883" i="33"/>
  <c r="P883" i="33"/>
  <c r="Q883" i="33"/>
  <c r="O884" i="33"/>
  <c r="P884" i="33"/>
  <c r="Q884" i="33"/>
  <c r="O885" i="33"/>
  <c r="P885" i="33"/>
  <c r="Q885" i="33"/>
  <c r="O886" i="33"/>
  <c r="P886" i="33"/>
  <c r="Q886" i="33"/>
  <c r="O887" i="33"/>
  <c r="P887" i="33"/>
  <c r="Q887" i="33"/>
  <c r="O888" i="33"/>
  <c r="P888" i="33"/>
  <c r="Q888" i="33"/>
  <c r="O889" i="33"/>
  <c r="P889" i="33"/>
  <c r="Q889" i="33"/>
  <c r="O890" i="33"/>
  <c r="P890" i="33"/>
  <c r="Q890" i="33"/>
  <c r="O891" i="33"/>
  <c r="P891" i="33"/>
  <c r="Q891" i="33"/>
  <c r="O892" i="33"/>
  <c r="P892" i="33"/>
  <c r="Q892" i="33"/>
  <c r="O893" i="33"/>
  <c r="P893" i="33"/>
  <c r="Q893" i="33"/>
  <c r="O894" i="33"/>
  <c r="P894" i="33"/>
  <c r="Q894" i="33"/>
  <c r="O895" i="33"/>
  <c r="P895" i="33"/>
  <c r="Q895" i="33"/>
  <c r="O896" i="33"/>
  <c r="P896" i="33"/>
  <c r="Q896" i="33"/>
  <c r="O897" i="33"/>
  <c r="P897" i="33"/>
  <c r="Q897" i="33"/>
  <c r="O898" i="33"/>
  <c r="P898" i="33"/>
  <c r="Q898" i="33"/>
  <c r="O899" i="33"/>
  <c r="P899" i="33"/>
  <c r="Q899" i="33"/>
  <c r="O900" i="33"/>
  <c r="P900" i="33"/>
  <c r="Q900" i="33"/>
  <c r="O901" i="33"/>
  <c r="P901" i="33"/>
  <c r="Q901" i="33"/>
  <c r="O902" i="33"/>
  <c r="P902" i="33"/>
  <c r="Q902" i="33"/>
  <c r="O903" i="33"/>
  <c r="P903" i="33"/>
  <c r="Q903" i="33"/>
  <c r="O904" i="33"/>
  <c r="P904" i="33"/>
  <c r="Q904" i="33"/>
  <c r="O905" i="33"/>
  <c r="P905" i="33"/>
  <c r="Q905" i="33"/>
  <c r="O906" i="33"/>
  <c r="P906" i="33"/>
  <c r="Q906" i="33"/>
  <c r="O907" i="33"/>
  <c r="P907" i="33"/>
  <c r="Q907" i="33"/>
  <c r="O908" i="33"/>
  <c r="P908" i="33"/>
  <c r="Q908" i="33"/>
  <c r="O909" i="33"/>
  <c r="P909" i="33"/>
  <c r="Q909" i="33"/>
  <c r="O910" i="33"/>
  <c r="P910" i="33"/>
  <c r="Q910" i="33"/>
  <c r="O911" i="33"/>
  <c r="P911" i="33"/>
  <c r="Q911" i="33"/>
  <c r="O912" i="33"/>
  <c r="P912" i="33"/>
  <c r="Q912" i="33"/>
  <c r="O913" i="33"/>
  <c r="P913" i="33"/>
  <c r="Q913" i="33"/>
  <c r="O914" i="33"/>
  <c r="P914" i="33"/>
  <c r="Q914" i="33"/>
  <c r="O915" i="33"/>
  <c r="P915" i="33"/>
  <c r="Q915" i="33"/>
  <c r="O916" i="33"/>
  <c r="P916" i="33"/>
  <c r="Q916" i="33"/>
  <c r="O917" i="33"/>
  <c r="P917" i="33"/>
  <c r="Q917" i="33"/>
  <c r="O918" i="33"/>
  <c r="P918" i="33"/>
  <c r="Q918" i="33"/>
  <c r="O919" i="33"/>
  <c r="P919" i="33"/>
  <c r="Q919" i="33"/>
  <c r="O920" i="33"/>
  <c r="P920" i="33"/>
  <c r="Q920" i="33"/>
  <c r="O921" i="33"/>
  <c r="P921" i="33"/>
  <c r="Q921" i="33"/>
  <c r="O922" i="33"/>
  <c r="P922" i="33"/>
  <c r="Q922" i="33"/>
  <c r="O923" i="33"/>
  <c r="P923" i="33"/>
  <c r="Q923" i="33"/>
  <c r="O924" i="33"/>
  <c r="P924" i="33"/>
  <c r="Q924" i="33"/>
  <c r="O925" i="33"/>
  <c r="P925" i="33"/>
  <c r="Q925" i="33"/>
  <c r="O926" i="33"/>
  <c r="P926" i="33"/>
  <c r="Q926" i="33"/>
  <c r="O927" i="33"/>
  <c r="P927" i="33"/>
  <c r="Q927" i="33"/>
  <c r="O928" i="33"/>
  <c r="P928" i="33"/>
  <c r="Q928" i="33"/>
  <c r="O929" i="33"/>
  <c r="P929" i="33"/>
  <c r="Q929" i="33"/>
  <c r="O930" i="33"/>
  <c r="P930" i="33"/>
  <c r="Q930" i="33"/>
  <c r="O931" i="33"/>
  <c r="P931" i="33"/>
  <c r="Q931" i="33"/>
  <c r="O932" i="33"/>
  <c r="P932" i="33"/>
  <c r="Q932" i="33"/>
  <c r="O933" i="33"/>
  <c r="P933" i="33"/>
  <c r="Q933" i="33"/>
  <c r="O934" i="33"/>
  <c r="P934" i="33"/>
  <c r="Q934" i="33"/>
  <c r="O935" i="33"/>
  <c r="P935" i="33"/>
  <c r="Q935" i="33"/>
  <c r="O936" i="33"/>
  <c r="P936" i="33"/>
  <c r="Q936" i="33"/>
  <c r="O937" i="33"/>
  <c r="P937" i="33"/>
  <c r="Q937" i="33"/>
  <c r="O938" i="33"/>
  <c r="P938" i="33"/>
  <c r="Q938" i="33"/>
  <c r="O939" i="33"/>
  <c r="P939" i="33"/>
  <c r="Q939" i="33"/>
  <c r="O940" i="33"/>
  <c r="P940" i="33"/>
  <c r="Q940" i="33"/>
  <c r="O941" i="33"/>
  <c r="P941" i="33"/>
  <c r="Q941" i="33"/>
  <c r="O942" i="33"/>
  <c r="P942" i="33"/>
  <c r="Q942" i="33"/>
  <c r="O943" i="33"/>
  <c r="P943" i="33"/>
  <c r="Q943" i="33"/>
  <c r="O944" i="33"/>
  <c r="P944" i="33"/>
  <c r="Q944" i="33"/>
  <c r="O945" i="33"/>
  <c r="P945" i="33"/>
  <c r="Q945" i="33"/>
  <c r="O946" i="33"/>
  <c r="P946" i="33"/>
  <c r="Q946" i="33"/>
  <c r="O947" i="33"/>
  <c r="P947" i="33"/>
  <c r="Q947" i="33"/>
  <c r="O948" i="33"/>
  <c r="P948" i="33"/>
  <c r="Q948" i="33"/>
  <c r="O949" i="33"/>
  <c r="P949" i="33"/>
  <c r="Q949" i="33"/>
  <c r="O950" i="33"/>
  <c r="P950" i="33"/>
  <c r="Q950" i="33"/>
  <c r="O951" i="33"/>
  <c r="P951" i="33"/>
  <c r="Q951" i="33"/>
  <c r="O952" i="33"/>
  <c r="P952" i="33"/>
  <c r="Q952" i="33"/>
  <c r="O953" i="33"/>
  <c r="P953" i="33"/>
  <c r="Q953" i="33"/>
  <c r="O954" i="33"/>
  <c r="P954" i="33"/>
  <c r="Q954" i="33"/>
  <c r="O955" i="33"/>
  <c r="P955" i="33"/>
  <c r="Q955" i="33"/>
  <c r="O956" i="33"/>
  <c r="P956" i="33"/>
  <c r="Q956" i="33"/>
  <c r="O957" i="33"/>
  <c r="P957" i="33"/>
  <c r="Q957" i="33"/>
  <c r="O958" i="33"/>
  <c r="P958" i="33"/>
  <c r="Q958" i="33"/>
  <c r="O959" i="33"/>
  <c r="P959" i="33"/>
  <c r="Q959" i="33"/>
  <c r="O960" i="33"/>
  <c r="P960" i="33"/>
  <c r="Q960" i="33"/>
  <c r="O961" i="33"/>
  <c r="P961" i="33"/>
  <c r="Q961" i="33"/>
  <c r="O962" i="33"/>
  <c r="P962" i="33"/>
  <c r="Q962" i="33"/>
  <c r="O963" i="33"/>
  <c r="P963" i="33"/>
  <c r="Q963" i="33"/>
  <c r="O964" i="33"/>
  <c r="P964" i="33"/>
  <c r="Q964" i="33"/>
  <c r="O965" i="33"/>
  <c r="P965" i="33"/>
  <c r="Q965" i="33"/>
  <c r="O966" i="33"/>
  <c r="P966" i="33"/>
  <c r="Q966" i="33"/>
  <c r="O967" i="33"/>
  <c r="P967" i="33"/>
  <c r="Q967" i="33"/>
  <c r="O968" i="33"/>
  <c r="P968" i="33"/>
  <c r="Q968" i="33"/>
  <c r="O969" i="33"/>
  <c r="P969" i="33"/>
  <c r="Q969" i="33"/>
  <c r="O970" i="33"/>
  <c r="P970" i="33"/>
  <c r="Q970" i="33"/>
  <c r="O971" i="33"/>
  <c r="P971" i="33"/>
  <c r="Q971" i="33"/>
  <c r="O972" i="33"/>
  <c r="P972" i="33"/>
  <c r="Q972" i="33"/>
  <c r="O973" i="33"/>
  <c r="P973" i="33"/>
  <c r="Q973" i="33"/>
  <c r="O974" i="33"/>
  <c r="P974" i="33"/>
  <c r="Q974" i="33"/>
  <c r="O975" i="33"/>
  <c r="P975" i="33"/>
  <c r="Q975" i="33"/>
  <c r="O976" i="33"/>
  <c r="P976" i="33"/>
  <c r="Q976" i="33"/>
  <c r="O977" i="33"/>
  <c r="P977" i="33"/>
  <c r="Q977" i="33"/>
  <c r="O978" i="33"/>
  <c r="P978" i="33"/>
  <c r="Q978" i="33"/>
  <c r="O979" i="33"/>
  <c r="P979" i="33"/>
  <c r="Q979" i="33"/>
  <c r="O980" i="33"/>
  <c r="P980" i="33"/>
  <c r="Q980" i="33"/>
  <c r="O981" i="33"/>
  <c r="P981" i="33"/>
  <c r="Q981" i="33"/>
  <c r="O982" i="33"/>
  <c r="P982" i="33"/>
  <c r="Q982" i="33"/>
  <c r="O983" i="33"/>
  <c r="P983" i="33"/>
  <c r="Q983" i="33"/>
  <c r="O984" i="33"/>
  <c r="P984" i="33"/>
  <c r="Q984" i="33"/>
  <c r="O985" i="33"/>
  <c r="P985" i="33"/>
  <c r="Q985" i="33"/>
  <c r="O986" i="33"/>
  <c r="P986" i="33"/>
  <c r="Q986" i="33"/>
  <c r="O987" i="33"/>
  <c r="P987" i="33"/>
  <c r="Q987" i="33"/>
  <c r="O988" i="33"/>
  <c r="P988" i="33"/>
  <c r="Q988" i="33"/>
  <c r="O989" i="33"/>
  <c r="P989" i="33"/>
  <c r="Q989" i="33"/>
  <c r="O990" i="33"/>
  <c r="P990" i="33"/>
  <c r="Q990" i="33"/>
  <c r="O991" i="33"/>
  <c r="P991" i="33"/>
  <c r="Q991" i="33"/>
  <c r="O992" i="33"/>
  <c r="P992" i="33"/>
  <c r="Q992" i="33"/>
  <c r="O993" i="33"/>
  <c r="P993" i="33"/>
  <c r="Q993" i="33"/>
  <c r="O994" i="33"/>
  <c r="P994" i="33"/>
  <c r="Q994" i="33"/>
  <c r="O995" i="33"/>
  <c r="P995" i="33"/>
  <c r="Q995" i="33"/>
  <c r="O996" i="33"/>
  <c r="P996" i="33"/>
  <c r="Q996" i="33"/>
  <c r="O997" i="33"/>
  <c r="P997" i="33"/>
  <c r="Q997" i="33"/>
  <c r="O998" i="33"/>
  <c r="P998" i="33"/>
  <c r="Q998" i="33"/>
  <c r="O999" i="33"/>
  <c r="P999" i="33"/>
  <c r="Q999" i="33"/>
  <c r="O1000" i="33"/>
  <c r="P1000" i="33"/>
  <c r="Q1000" i="33"/>
  <c r="O1001" i="33"/>
  <c r="P1001" i="33"/>
  <c r="Q1001" i="33"/>
  <c r="O1002" i="33"/>
  <c r="P1002" i="33"/>
  <c r="Q1002" i="33"/>
  <c r="O1003" i="33"/>
  <c r="P1003" i="33"/>
  <c r="Q1003" i="33"/>
  <c r="O1004" i="33"/>
  <c r="P1004" i="33"/>
  <c r="Q1004" i="33"/>
  <c r="O1005" i="33"/>
  <c r="P1005" i="33"/>
  <c r="Q1005" i="33"/>
  <c r="O1006" i="33"/>
  <c r="P1006" i="33"/>
  <c r="Q1006" i="33"/>
  <c r="O1007" i="33"/>
  <c r="P1007" i="33"/>
  <c r="Q1007" i="33"/>
  <c r="O1008" i="33"/>
  <c r="P1008" i="33"/>
  <c r="Q1008" i="33"/>
  <c r="O1009" i="33"/>
  <c r="P1009" i="33"/>
  <c r="Q1009" i="33"/>
  <c r="O1010" i="33"/>
  <c r="P1010" i="33"/>
  <c r="Q1010" i="33"/>
  <c r="O1011" i="33"/>
  <c r="P1011" i="33"/>
  <c r="Q1011" i="33"/>
  <c r="O1012" i="33"/>
  <c r="P1012" i="33"/>
  <c r="Q1012" i="33"/>
  <c r="O1013" i="33"/>
  <c r="P1013" i="33"/>
  <c r="Q1013" i="33"/>
  <c r="O1014" i="33"/>
  <c r="P1014" i="33"/>
  <c r="Q1014" i="33"/>
  <c r="O1015" i="33"/>
  <c r="P1015" i="33"/>
  <c r="Q1015" i="33"/>
  <c r="O1016" i="33"/>
  <c r="P1016" i="33"/>
  <c r="Q1016" i="33"/>
  <c r="O1017" i="33"/>
  <c r="P1017" i="33"/>
  <c r="Q1017" i="33"/>
  <c r="O1018" i="33"/>
  <c r="P1018" i="33"/>
  <c r="Q1018" i="33"/>
  <c r="O1019" i="33"/>
  <c r="P1019" i="33"/>
  <c r="Q1019" i="33"/>
  <c r="O1020" i="33"/>
  <c r="P1020" i="33"/>
  <c r="Q1020" i="33"/>
  <c r="O1021" i="33"/>
  <c r="P1021" i="33"/>
  <c r="Q1021" i="33"/>
  <c r="O1022" i="33"/>
  <c r="P1022" i="33"/>
  <c r="Q1022" i="33"/>
  <c r="O1023" i="33"/>
  <c r="P1023" i="33"/>
  <c r="Q1023" i="33"/>
  <c r="O1024" i="33"/>
  <c r="P1024" i="33"/>
  <c r="Q1024" i="33"/>
  <c r="O1025" i="33"/>
  <c r="P1025" i="33"/>
  <c r="Q1025" i="33"/>
  <c r="O1026" i="33"/>
  <c r="P1026" i="33"/>
  <c r="Q1026" i="33"/>
  <c r="O1027" i="33"/>
  <c r="P1027" i="33"/>
  <c r="Q1027" i="33"/>
  <c r="O1028" i="33"/>
  <c r="P1028" i="33"/>
  <c r="Q1028" i="33"/>
  <c r="O1029" i="33"/>
  <c r="P1029" i="33"/>
  <c r="Q1029" i="33"/>
  <c r="O1030" i="33"/>
  <c r="P1030" i="33"/>
  <c r="Q1030" i="33"/>
  <c r="O1031" i="33"/>
  <c r="P1031" i="33"/>
  <c r="Q1031" i="33"/>
  <c r="O1032" i="33"/>
  <c r="P1032" i="33"/>
  <c r="Q1032" i="33"/>
  <c r="O1033" i="33"/>
  <c r="P1033" i="33"/>
  <c r="Q1033" i="33"/>
  <c r="O1034" i="33"/>
  <c r="P1034" i="33"/>
  <c r="Q1034" i="33"/>
  <c r="O1035" i="33"/>
  <c r="P1035" i="33"/>
  <c r="Q1035" i="33"/>
  <c r="O1036" i="33"/>
  <c r="P1036" i="33"/>
  <c r="Q1036" i="33"/>
  <c r="O1037" i="33"/>
  <c r="P1037" i="33"/>
  <c r="Q1037" i="33"/>
  <c r="O1038" i="33"/>
  <c r="P1038" i="33"/>
  <c r="Q1038" i="33"/>
  <c r="O1039" i="33"/>
  <c r="P1039" i="33"/>
  <c r="Q1039" i="33"/>
  <c r="O1040" i="33"/>
  <c r="P1040" i="33"/>
  <c r="Q1040" i="33"/>
  <c r="O1041" i="33"/>
  <c r="P1041" i="33"/>
  <c r="Q1041" i="33"/>
  <c r="O1042" i="33"/>
  <c r="P1042" i="33"/>
  <c r="Q1042" i="33"/>
  <c r="O1043" i="33"/>
  <c r="P1043" i="33"/>
  <c r="Q1043" i="33"/>
  <c r="O1044" i="33"/>
  <c r="P1044" i="33"/>
  <c r="Q1044" i="33"/>
  <c r="O1045" i="33"/>
  <c r="P1045" i="33"/>
  <c r="Q1045" i="33"/>
  <c r="O1046" i="33"/>
  <c r="P1046" i="33"/>
  <c r="Q1046" i="33"/>
  <c r="O1047" i="33"/>
  <c r="P1047" i="33"/>
  <c r="Q1047" i="33"/>
  <c r="O1048" i="33"/>
  <c r="P1048" i="33"/>
  <c r="Q1048" i="33"/>
  <c r="O1049" i="33"/>
  <c r="P1049" i="33"/>
  <c r="Q1049" i="33"/>
  <c r="O1050" i="33"/>
  <c r="P1050" i="33"/>
  <c r="Q1050" i="33"/>
  <c r="O1051" i="33"/>
  <c r="P1051" i="33"/>
  <c r="Q1051" i="33"/>
  <c r="O1052" i="33"/>
  <c r="P1052" i="33"/>
  <c r="Q1052" i="33"/>
  <c r="O1053" i="33"/>
  <c r="P1053" i="33"/>
  <c r="Q1053" i="33"/>
  <c r="O1054" i="33"/>
  <c r="P1054" i="33"/>
  <c r="Q1054" i="33"/>
  <c r="O1055" i="33"/>
  <c r="P1055" i="33"/>
  <c r="Q1055" i="33"/>
  <c r="O1056" i="33"/>
  <c r="P1056" i="33"/>
  <c r="Q1056" i="33"/>
  <c r="O1057" i="33"/>
  <c r="P1057" i="33"/>
  <c r="Q1057" i="33"/>
  <c r="O1058" i="33"/>
  <c r="P1058" i="33"/>
  <c r="Q1058" i="33"/>
  <c r="O1059" i="33"/>
  <c r="P1059" i="33"/>
  <c r="Q1059" i="33"/>
  <c r="O1060" i="33"/>
  <c r="P1060" i="33"/>
  <c r="Q1060" i="33"/>
  <c r="O1061" i="33"/>
  <c r="P1061" i="33"/>
  <c r="Q1061" i="33"/>
  <c r="O1062" i="33"/>
  <c r="P1062" i="33"/>
  <c r="Q1062" i="33"/>
  <c r="O1063" i="33"/>
  <c r="P1063" i="33"/>
  <c r="Q1063" i="33"/>
  <c r="O1064" i="33"/>
  <c r="P1064" i="33"/>
  <c r="Q1064" i="33"/>
  <c r="O1065" i="33"/>
  <c r="P1065" i="33"/>
  <c r="Q1065" i="33"/>
  <c r="O1066" i="33"/>
  <c r="P1066" i="33"/>
  <c r="Q1066" i="33"/>
  <c r="O1067" i="33"/>
  <c r="P1067" i="33"/>
  <c r="Q1067" i="33"/>
  <c r="O1068" i="33"/>
  <c r="P1068" i="33"/>
  <c r="Q1068" i="33"/>
  <c r="O1069" i="33"/>
  <c r="P1069" i="33"/>
  <c r="Q1069" i="33"/>
  <c r="O1070" i="33"/>
  <c r="P1070" i="33"/>
  <c r="Q1070" i="33"/>
  <c r="O1071" i="33"/>
  <c r="P1071" i="33"/>
  <c r="Q1071" i="33"/>
  <c r="O1072" i="33"/>
  <c r="P1072" i="33"/>
  <c r="Q1072" i="33"/>
  <c r="O1073" i="33"/>
  <c r="P1073" i="33"/>
  <c r="Q1073" i="33"/>
  <c r="O1074" i="33"/>
  <c r="P1074" i="33"/>
  <c r="Q1074" i="33"/>
  <c r="O1075" i="33"/>
  <c r="P1075" i="33"/>
  <c r="Q1075" i="33"/>
  <c r="O1076" i="33"/>
  <c r="P1076" i="33"/>
  <c r="Q1076" i="33"/>
  <c r="O1077" i="33"/>
  <c r="P1077" i="33"/>
  <c r="Q1077" i="33"/>
  <c r="O1078" i="33"/>
  <c r="P1078" i="33"/>
  <c r="Q1078" i="33"/>
  <c r="O1079" i="33"/>
  <c r="P1079" i="33"/>
  <c r="Q1079" i="33"/>
  <c r="O1080" i="33"/>
  <c r="P1080" i="33"/>
  <c r="Q1080" i="33"/>
  <c r="O1081" i="33"/>
  <c r="P1081" i="33"/>
  <c r="Q1081" i="33"/>
  <c r="O1082" i="33"/>
  <c r="P1082" i="33"/>
  <c r="Q1082" i="33"/>
  <c r="O1083" i="33"/>
  <c r="P1083" i="33"/>
  <c r="Q1083" i="33"/>
  <c r="O1084" i="33"/>
  <c r="P1084" i="33"/>
  <c r="Q1084" i="33"/>
  <c r="O1085" i="33"/>
  <c r="P1085" i="33"/>
  <c r="Q1085" i="33"/>
  <c r="O1086" i="33"/>
  <c r="P1086" i="33"/>
  <c r="Q1086" i="33"/>
  <c r="O1087" i="33"/>
  <c r="P1087" i="33"/>
  <c r="Q1087" i="33"/>
  <c r="O1088" i="33"/>
  <c r="P1088" i="33"/>
  <c r="Q1088" i="33"/>
  <c r="O1089" i="33"/>
  <c r="P1089" i="33"/>
  <c r="Q1089" i="33"/>
  <c r="O1090" i="33"/>
  <c r="P1090" i="33"/>
  <c r="Q1090" i="33"/>
  <c r="O1091" i="33"/>
  <c r="P1091" i="33"/>
  <c r="Q1091" i="33"/>
  <c r="O1092" i="33"/>
  <c r="P1092" i="33"/>
  <c r="Q1092" i="33"/>
  <c r="O1093" i="33"/>
  <c r="P1093" i="33"/>
  <c r="Q1093" i="33"/>
  <c r="O1094" i="33"/>
  <c r="P1094" i="33"/>
  <c r="Q1094" i="33"/>
  <c r="O1095" i="33"/>
  <c r="P1095" i="33"/>
  <c r="Q1095" i="33"/>
  <c r="O1096" i="33"/>
  <c r="P1096" i="33"/>
  <c r="Q1096" i="33"/>
  <c r="O1097" i="33"/>
  <c r="P1097" i="33"/>
  <c r="Q1097" i="33"/>
  <c r="O1098" i="33"/>
  <c r="P1098" i="33"/>
  <c r="Q1098" i="33"/>
  <c r="O1099" i="33"/>
  <c r="P1099" i="33"/>
  <c r="Q1099" i="33"/>
  <c r="O1100" i="33"/>
  <c r="P1100" i="33"/>
  <c r="Q1100" i="33"/>
  <c r="O1101" i="33"/>
  <c r="P1101" i="33"/>
  <c r="Q1101" i="33"/>
  <c r="O1102" i="33"/>
  <c r="P1102" i="33"/>
  <c r="Q1102" i="33"/>
  <c r="O1103" i="33"/>
  <c r="P1103" i="33"/>
  <c r="Q1103" i="33"/>
  <c r="O1104" i="33"/>
  <c r="P1104" i="33"/>
  <c r="Q1104" i="33"/>
  <c r="O1105" i="33"/>
  <c r="P1105" i="33"/>
  <c r="Q1105" i="33"/>
  <c r="O1106" i="33"/>
  <c r="P1106" i="33"/>
  <c r="Q1106" i="33"/>
  <c r="O1107" i="33"/>
  <c r="P1107" i="33"/>
  <c r="Q1107" i="33"/>
  <c r="O1108" i="33"/>
  <c r="P1108" i="33"/>
  <c r="Q1108" i="33"/>
  <c r="O1109" i="33"/>
  <c r="P1109" i="33"/>
  <c r="Q1109" i="33"/>
  <c r="O1110" i="33"/>
  <c r="P1110" i="33"/>
  <c r="Q1110" i="33"/>
  <c r="O1111" i="33"/>
  <c r="P1111" i="33"/>
  <c r="Q1111" i="33"/>
  <c r="O1112" i="33"/>
  <c r="P1112" i="33"/>
  <c r="Q1112" i="33"/>
  <c r="O1113" i="33"/>
  <c r="P1113" i="33"/>
  <c r="Q1113" i="33"/>
  <c r="O1114" i="33"/>
  <c r="P1114" i="33"/>
  <c r="Q1114" i="33"/>
  <c r="O1115" i="33"/>
  <c r="P1115" i="33"/>
  <c r="Q1115" i="33"/>
  <c r="O1116" i="33"/>
  <c r="P1116" i="33"/>
  <c r="Q1116" i="33"/>
  <c r="O1117" i="33"/>
  <c r="P1117" i="33"/>
  <c r="Q1117" i="33"/>
  <c r="O1118" i="33"/>
  <c r="P1118" i="33"/>
  <c r="Q1118" i="33"/>
  <c r="O1119" i="33"/>
  <c r="P1119" i="33"/>
  <c r="Q1119" i="33"/>
  <c r="O1120" i="33"/>
  <c r="P1120" i="33"/>
  <c r="Q1120" i="33"/>
  <c r="O1121" i="33"/>
  <c r="P1121" i="33"/>
  <c r="Q1121" i="33"/>
  <c r="O1122" i="33"/>
  <c r="P1122" i="33"/>
  <c r="Q1122" i="33"/>
  <c r="O1123" i="33"/>
  <c r="P1123" i="33"/>
  <c r="Q1123" i="33"/>
  <c r="O1124" i="33"/>
  <c r="P1124" i="33"/>
  <c r="Q1124" i="33"/>
  <c r="O1125" i="33"/>
  <c r="P1125" i="33"/>
  <c r="Q1125" i="33"/>
  <c r="O1126" i="33"/>
  <c r="P1126" i="33"/>
  <c r="Q1126" i="33"/>
  <c r="O1127" i="33"/>
  <c r="P1127" i="33"/>
  <c r="Q1127" i="33"/>
  <c r="O1128" i="33"/>
  <c r="P1128" i="33"/>
  <c r="Q1128" i="33"/>
  <c r="O1129" i="33"/>
  <c r="P1129" i="33"/>
  <c r="Q1129" i="33"/>
  <c r="O1130" i="33"/>
  <c r="P1130" i="33"/>
  <c r="Q1130" i="33"/>
  <c r="O1131" i="33"/>
  <c r="P1131" i="33"/>
  <c r="Q1131" i="33"/>
  <c r="O1132" i="33"/>
  <c r="P1132" i="33"/>
  <c r="Q1132" i="33"/>
  <c r="O1133" i="33"/>
  <c r="P1133" i="33"/>
  <c r="Q1133" i="33"/>
  <c r="O1134" i="33"/>
  <c r="P1134" i="33"/>
  <c r="Q1134" i="33"/>
  <c r="O1135" i="33"/>
  <c r="P1135" i="33"/>
  <c r="Q1135" i="33"/>
  <c r="O1136" i="33"/>
  <c r="P1136" i="33"/>
  <c r="Q1136" i="33"/>
  <c r="O1137" i="33"/>
  <c r="P1137" i="33"/>
  <c r="Q1137" i="33"/>
  <c r="O1138" i="33"/>
  <c r="P1138" i="33"/>
  <c r="Q1138" i="33"/>
  <c r="O1139" i="33"/>
  <c r="P1139" i="33"/>
  <c r="Q1139" i="33"/>
  <c r="O1140" i="33"/>
  <c r="P1140" i="33"/>
  <c r="Q1140" i="33"/>
  <c r="O1141" i="33"/>
  <c r="P1141" i="33"/>
  <c r="Q1141" i="33"/>
  <c r="O1142" i="33"/>
  <c r="P1142" i="33"/>
  <c r="Q1142" i="33"/>
  <c r="O1143" i="33"/>
  <c r="P1143" i="33"/>
  <c r="Q1143" i="33"/>
  <c r="O1144" i="33"/>
  <c r="P1144" i="33"/>
  <c r="Q1144" i="33"/>
  <c r="O1145" i="33"/>
  <c r="P1145" i="33"/>
  <c r="Q1145" i="33"/>
  <c r="O1146" i="33"/>
  <c r="P1146" i="33"/>
  <c r="Q1146" i="33"/>
  <c r="O1147" i="33"/>
  <c r="P1147" i="33"/>
  <c r="Q1147" i="33"/>
  <c r="O1148" i="33"/>
  <c r="P1148" i="33"/>
  <c r="Q1148" i="33"/>
  <c r="O1149" i="33"/>
  <c r="P1149" i="33"/>
  <c r="Q1149" i="33"/>
  <c r="O1150" i="33"/>
  <c r="P1150" i="33"/>
  <c r="Q1150" i="33"/>
  <c r="O1151" i="33"/>
  <c r="P1151" i="33"/>
  <c r="Q1151" i="33"/>
  <c r="A317" i="33" l="1"/>
  <c r="Q1758" i="61" l="1"/>
  <c r="P1758" i="61"/>
  <c r="O1758" i="61"/>
  <c r="A1758" i="61"/>
  <c r="Q1757" i="61"/>
  <c r="P1757" i="61"/>
  <c r="O1757" i="61"/>
  <c r="A1757" i="61"/>
  <c r="Q1756" i="61"/>
  <c r="P1756" i="61"/>
  <c r="O1756" i="61"/>
  <c r="A1756" i="61"/>
  <c r="Q1755" i="61"/>
  <c r="P1755" i="61"/>
  <c r="O1755" i="61"/>
  <c r="A1755" i="61"/>
  <c r="Q1754" i="61"/>
  <c r="P1754" i="61"/>
  <c r="O1754" i="61"/>
  <c r="A1754" i="61"/>
  <c r="Q1753" i="61"/>
  <c r="P1753" i="61"/>
  <c r="O1753" i="61"/>
  <c r="A1753" i="61"/>
  <c r="Q1752" i="61"/>
  <c r="P1752" i="61"/>
  <c r="O1752" i="61"/>
  <c r="A1752" i="61"/>
  <c r="Q1751" i="61"/>
  <c r="P1751" i="61"/>
  <c r="O1751" i="61"/>
  <c r="A1751" i="61"/>
  <c r="Q1750" i="61"/>
  <c r="P1750" i="61"/>
  <c r="O1750" i="61"/>
  <c r="A1750" i="61"/>
  <c r="Q1749" i="61"/>
  <c r="P1749" i="61"/>
  <c r="O1749" i="61"/>
  <c r="A1749" i="61"/>
  <c r="Q1748" i="61"/>
  <c r="P1748" i="61"/>
  <c r="O1748" i="61"/>
  <c r="A1748" i="61"/>
  <c r="Q1747" i="61"/>
  <c r="P1747" i="61"/>
  <c r="O1747" i="61"/>
  <c r="A1747" i="61"/>
  <c r="Q1746" i="61"/>
  <c r="P1746" i="61"/>
  <c r="O1746" i="61"/>
  <c r="A1746" i="61"/>
  <c r="Q1745" i="61"/>
  <c r="P1745" i="61"/>
  <c r="O1745" i="61"/>
  <c r="A1745" i="61"/>
  <c r="Q1744" i="61"/>
  <c r="P1744" i="61"/>
  <c r="O1744" i="61"/>
  <c r="A1744" i="61"/>
  <c r="Q1743" i="61"/>
  <c r="P1743" i="61"/>
  <c r="O1743" i="61"/>
  <c r="A1743" i="61"/>
  <c r="Q1742" i="61"/>
  <c r="P1742" i="61"/>
  <c r="O1742" i="61"/>
  <c r="A1742" i="61"/>
  <c r="Q1741" i="61"/>
  <c r="P1741" i="61"/>
  <c r="O1741" i="61"/>
  <c r="A1741" i="61"/>
  <c r="Q1740" i="61"/>
  <c r="P1740" i="61"/>
  <c r="O1740" i="61"/>
  <c r="A1740" i="61"/>
  <c r="Q1739" i="61"/>
  <c r="P1739" i="61"/>
  <c r="O1739" i="61"/>
  <c r="A1739" i="61"/>
  <c r="Q1738" i="61"/>
  <c r="P1738" i="61"/>
  <c r="O1738" i="61"/>
  <c r="A1738" i="61"/>
  <c r="Q1737" i="61"/>
  <c r="P1737" i="61"/>
  <c r="O1737" i="61"/>
  <c r="A1737" i="61"/>
  <c r="Q1736" i="61"/>
  <c r="P1736" i="61"/>
  <c r="O1736" i="61"/>
  <c r="A1736" i="61"/>
  <c r="Q1735" i="61"/>
  <c r="P1735" i="61"/>
  <c r="O1735" i="61"/>
  <c r="A1735" i="61"/>
  <c r="Q1734" i="61"/>
  <c r="P1734" i="61"/>
  <c r="O1734" i="61"/>
  <c r="A1734" i="61"/>
  <c r="Q1733" i="61"/>
  <c r="P1733" i="61"/>
  <c r="O1733" i="61"/>
  <c r="A1733" i="61"/>
  <c r="Q1732" i="61"/>
  <c r="P1732" i="61"/>
  <c r="O1732" i="61"/>
  <c r="A1732" i="61"/>
  <c r="Q1731" i="61"/>
  <c r="P1731" i="61"/>
  <c r="O1731" i="61"/>
  <c r="A1731" i="61"/>
  <c r="Q1730" i="61"/>
  <c r="P1730" i="61"/>
  <c r="O1730" i="61"/>
  <c r="A1730" i="61"/>
  <c r="Q1729" i="61"/>
  <c r="P1729" i="61"/>
  <c r="O1729" i="61"/>
  <c r="A1729" i="61"/>
  <c r="Q1728" i="61"/>
  <c r="P1728" i="61"/>
  <c r="O1728" i="61"/>
  <c r="A1728" i="61"/>
  <c r="Q1727" i="61"/>
  <c r="P1727" i="61"/>
  <c r="O1727" i="61"/>
  <c r="A1727" i="61"/>
  <c r="Q1726" i="61"/>
  <c r="P1726" i="61"/>
  <c r="O1726" i="61"/>
  <c r="A1726" i="61"/>
  <c r="Q1725" i="61"/>
  <c r="P1725" i="61"/>
  <c r="O1725" i="61"/>
  <c r="A1725" i="61"/>
  <c r="Q1724" i="61"/>
  <c r="P1724" i="61"/>
  <c r="O1724" i="61"/>
  <c r="A1724" i="61"/>
  <c r="Q1723" i="61"/>
  <c r="P1723" i="61"/>
  <c r="O1723" i="61"/>
  <c r="A1723" i="61"/>
  <c r="Q1722" i="61"/>
  <c r="P1722" i="61"/>
  <c r="O1722" i="61"/>
  <c r="A1722" i="61"/>
  <c r="Q1721" i="61"/>
  <c r="P1721" i="61"/>
  <c r="O1721" i="61"/>
  <c r="A1721" i="61"/>
  <c r="Q1720" i="61"/>
  <c r="P1720" i="61"/>
  <c r="O1720" i="61"/>
  <c r="A1720" i="61"/>
  <c r="Q1719" i="61"/>
  <c r="P1719" i="61"/>
  <c r="O1719" i="61"/>
  <c r="A1719" i="61"/>
  <c r="Q1718" i="61"/>
  <c r="P1718" i="61"/>
  <c r="O1718" i="61"/>
  <c r="A1718" i="61"/>
  <c r="Q1717" i="61"/>
  <c r="P1717" i="61"/>
  <c r="O1717" i="61"/>
  <c r="A1717" i="61"/>
  <c r="Q1716" i="61"/>
  <c r="P1716" i="61"/>
  <c r="O1716" i="61"/>
  <c r="A1716" i="61"/>
  <c r="Q1715" i="61"/>
  <c r="P1715" i="61"/>
  <c r="O1715" i="61"/>
  <c r="A1715" i="61"/>
  <c r="Q1714" i="61"/>
  <c r="P1714" i="61"/>
  <c r="O1714" i="61"/>
  <c r="A1714" i="61"/>
  <c r="Q1713" i="61"/>
  <c r="P1713" i="61"/>
  <c r="O1713" i="61"/>
  <c r="A1713" i="61"/>
  <c r="Q1712" i="61"/>
  <c r="P1712" i="61"/>
  <c r="O1712" i="61"/>
  <c r="A1712" i="61"/>
  <c r="Q1711" i="61"/>
  <c r="P1711" i="61"/>
  <c r="O1711" i="61"/>
  <c r="A1711" i="61"/>
  <c r="Q1710" i="61"/>
  <c r="P1710" i="61"/>
  <c r="O1710" i="61"/>
  <c r="A1710" i="61"/>
  <c r="Q1709" i="61"/>
  <c r="P1709" i="61"/>
  <c r="O1709" i="61"/>
  <c r="A1709" i="61"/>
  <c r="Q1708" i="61"/>
  <c r="P1708" i="61"/>
  <c r="O1708" i="61"/>
  <c r="A1708" i="61"/>
  <c r="Q1707" i="61"/>
  <c r="P1707" i="61"/>
  <c r="O1707" i="61"/>
  <c r="A1707" i="61"/>
  <c r="Q1706" i="61"/>
  <c r="P1706" i="61"/>
  <c r="O1706" i="61"/>
  <c r="A1706" i="61"/>
  <c r="Q1705" i="61"/>
  <c r="P1705" i="61"/>
  <c r="O1705" i="61"/>
  <c r="A1705" i="61"/>
  <c r="Q1704" i="61"/>
  <c r="P1704" i="61"/>
  <c r="O1704" i="61"/>
  <c r="A1704" i="61"/>
  <c r="Q1703" i="61"/>
  <c r="P1703" i="61"/>
  <c r="O1703" i="61"/>
  <c r="A1703" i="61"/>
  <c r="Q1702" i="61"/>
  <c r="P1702" i="61"/>
  <c r="O1702" i="61"/>
  <c r="A1702" i="61"/>
  <c r="Q1701" i="61"/>
  <c r="P1701" i="61"/>
  <c r="O1701" i="61"/>
  <c r="A1701" i="61"/>
  <c r="Q1700" i="61"/>
  <c r="P1700" i="61"/>
  <c r="O1700" i="61"/>
  <c r="A1700" i="61"/>
  <c r="Q1699" i="61"/>
  <c r="P1699" i="61"/>
  <c r="O1699" i="61"/>
  <c r="A1699" i="61"/>
  <c r="Q1698" i="61"/>
  <c r="P1698" i="61"/>
  <c r="O1698" i="61"/>
  <c r="A1698" i="61"/>
  <c r="Q1697" i="61"/>
  <c r="P1697" i="61"/>
  <c r="O1697" i="61"/>
  <c r="A1697" i="61"/>
  <c r="Q1696" i="61"/>
  <c r="P1696" i="61"/>
  <c r="O1696" i="61"/>
  <c r="A1696" i="61"/>
  <c r="Q1695" i="61"/>
  <c r="P1695" i="61"/>
  <c r="O1695" i="61"/>
  <c r="A1695" i="61"/>
  <c r="Q1694" i="61"/>
  <c r="P1694" i="61"/>
  <c r="O1694" i="61"/>
  <c r="A1694" i="61"/>
  <c r="Q1693" i="61"/>
  <c r="P1693" i="61"/>
  <c r="O1693" i="61"/>
  <c r="A1693" i="61"/>
  <c r="Q1692" i="61"/>
  <c r="P1692" i="61"/>
  <c r="O1692" i="61"/>
  <c r="A1692" i="61"/>
  <c r="Q1691" i="61"/>
  <c r="P1691" i="61"/>
  <c r="O1691" i="61"/>
  <c r="A1691" i="61"/>
  <c r="Q1690" i="61"/>
  <c r="P1690" i="61"/>
  <c r="O1690" i="61"/>
  <c r="A1690" i="61"/>
  <c r="Q1689" i="61"/>
  <c r="P1689" i="61"/>
  <c r="O1689" i="61"/>
  <c r="A1689" i="61"/>
  <c r="Q1688" i="61"/>
  <c r="P1688" i="61"/>
  <c r="O1688" i="61"/>
  <c r="A1688" i="61"/>
  <c r="Q1687" i="61"/>
  <c r="P1687" i="61"/>
  <c r="O1687" i="61"/>
  <c r="A1687" i="61"/>
  <c r="Q1686" i="61"/>
  <c r="P1686" i="61"/>
  <c r="O1686" i="61"/>
  <c r="A1686" i="61"/>
  <c r="Q1685" i="61"/>
  <c r="P1685" i="61"/>
  <c r="O1685" i="61"/>
  <c r="A1685" i="61"/>
  <c r="Q1684" i="61"/>
  <c r="P1684" i="61"/>
  <c r="O1684" i="61"/>
  <c r="A1684" i="61"/>
  <c r="Q1683" i="61"/>
  <c r="P1683" i="61"/>
  <c r="O1683" i="61"/>
  <c r="A1683" i="61"/>
  <c r="Q1682" i="61"/>
  <c r="P1682" i="61"/>
  <c r="O1682" i="61"/>
  <c r="A1682" i="61"/>
  <c r="Q1681" i="61"/>
  <c r="P1681" i="61"/>
  <c r="O1681" i="61"/>
  <c r="A1681" i="61"/>
  <c r="Q1680" i="61"/>
  <c r="P1680" i="61"/>
  <c r="O1680" i="61"/>
  <c r="A1680" i="61"/>
  <c r="Q1679" i="61"/>
  <c r="P1679" i="61"/>
  <c r="O1679" i="61"/>
  <c r="A1679" i="61"/>
  <c r="Q1678" i="61"/>
  <c r="P1678" i="61"/>
  <c r="O1678" i="61"/>
  <c r="A1678" i="61"/>
  <c r="Q1677" i="61"/>
  <c r="P1677" i="61"/>
  <c r="O1677" i="61"/>
  <c r="A1677" i="61"/>
  <c r="Q1676" i="61"/>
  <c r="P1676" i="61"/>
  <c r="O1676" i="61"/>
  <c r="A1676" i="61"/>
  <c r="Q1675" i="61"/>
  <c r="P1675" i="61"/>
  <c r="O1675" i="61"/>
  <c r="A1675" i="61"/>
  <c r="Q1674" i="61"/>
  <c r="P1674" i="61"/>
  <c r="O1674" i="61"/>
  <c r="A1674" i="61"/>
  <c r="Q1673" i="61"/>
  <c r="P1673" i="61"/>
  <c r="O1673" i="61"/>
  <c r="A1673" i="61"/>
  <c r="Q1672" i="61"/>
  <c r="P1672" i="61"/>
  <c r="O1672" i="61"/>
  <c r="A1672" i="61"/>
  <c r="Q1671" i="61"/>
  <c r="P1671" i="61"/>
  <c r="O1671" i="61"/>
  <c r="A1671" i="61"/>
  <c r="Q1670" i="61"/>
  <c r="P1670" i="61"/>
  <c r="O1670" i="61"/>
  <c r="A1670" i="61"/>
  <c r="Q1669" i="61"/>
  <c r="P1669" i="61"/>
  <c r="O1669" i="61"/>
  <c r="A1669" i="61"/>
  <c r="Q1668" i="61"/>
  <c r="P1668" i="61"/>
  <c r="O1668" i="61"/>
  <c r="A1668" i="61"/>
  <c r="Q1667" i="61"/>
  <c r="P1667" i="61"/>
  <c r="O1667" i="61"/>
  <c r="A1667" i="61"/>
  <c r="Q1666" i="61"/>
  <c r="P1666" i="61"/>
  <c r="O1666" i="61"/>
  <c r="A1666" i="61"/>
  <c r="Q1665" i="61"/>
  <c r="P1665" i="61"/>
  <c r="O1665" i="61"/>
  <c r="A1665" i="61"/>
  <c r="Q1664" i="61"/>
  <c r="P1664" i="61"/>
  <c r="O1664" i="61"/>
  <c r="A1664" i="61"/>
  <c r="Q1663" i="61"/>
  <c r="P1663" i="61"/>
  <c r="O1663" i="61"/>
  <c r="A1663" i="61"/>
  <c r="Q1662" i="61"/>
  <c r="P1662" i="61"/>
  <c r="O1662" i="61"/>
  <c r="A1662" i="61"/>
  <c r="Q1661" i="61"/>
  <c r="P1661" i="61"/>
  <c r="O1661" i="61"/>
  <c r="A1661" i="61"/>
  <c r="Q1660" i="61"/>
  <c r="P1660" i="61"/>
  <c r="O1660" i="61"/>
  <c r="A1660" i="61"/>
  <c r="Q1659" i="61"/>
  <c r="P1659" i="61"/>
  <c r="O1659" i="61"/>
  <c r="A1659" i="61"/>
  <c r="Q1658" i="61"/>
  <c r="P1658" i="61"/>
  <c r="O1658" i="61"/>
  <c r="A1658" i="61"/>
  <c r="Q1657" i="61"/>
  <c r="P1657" i="61"/>
  <c r="O1657" i="61"/>
  <c r="A1657" i="61"/>
  <c r="Q1656" i="61"/>
  <c r="P1656" i="61"/>
  <c r="O1656" i="61"/>
  <c r="A1656" i="61"/>
  <c r="Q1655" i="61"/>
  <c r="P1655" i="61"/>
  <c r="O1655" i="61"/>
  <c r="A1655" i="61"/>
  <c r="Q1654" i="61"/>
  <c r="P1654" i="61"/>
  <c r="O1654" i="61"/>
  <c r="A1654" i="61"/>
  <c r="Q1653" i="61"/>
  <c r="P1653" i="61"/>
  <c r="O1653" i="61"/>
  <c r="A1653" i="61"/>
  <c r="Q1652" i="61"/>
  <c r="P1652" i="61"/>
  <c r="O1652" i="61"/>
  <c r="A1652" i="61"/>
  <c r="Q1651" i="61"/>
  <c r="P1651" i="61"/>
  <c r="O1651" i="61"/>
  <c r="A1651" i="61"/>
  <c r="Q1650" i="61"/>
  <c r="P1650" i="61"/>
  <c r="O1650" i="61"/>
  <c r="A1650" i="61"/>
  <c r="Q1649" i="61"/>
  <c r="P1649" i="61"/>
  <c r="O1649" i="61"/>
  <c r="A1649" i="61"/>
  <c r="Q1648" i="61"/>
  <c r="P1648" i="61"/>
  <c r="O1648" i="61"/>
  <c r="A1648" i="61"/>
  <c r="Q1647" i="61"/>
  <c r="P1647" i="61"/>
  <c r="O1647" i="61"/>
  <c r="A1647" i="61"/>
  <c r="Q1646" i="61"/>
  <c r="P1646" i="61"/>
  <c r="O1646" i="61"/>
  <c r="A1646" i="61"/>
  <c r="Q1645" i="61"/>
  <c r="P1645" i="61"/>
  <c r="O1645" i="61"/>
  <c r="A1645" i="61"/>
  <c r="Q1644" i="61"/>
  <c r="P1644" i="61"/>
  <c r="O1644" i="61"/>
  <c r="A1644" i="61"/>
  <c r="Q1643" i="61"/>
  <c r="P1643" i="61"/>
  <c r="O1643" i="61"/>
  <c r="A1643" i="61"/>
  <c r="Q1642" i="61"/>
  <c r="P1642" i="61"/>
  <c r="O1642" i="61"/>
  <c r="A1642" i="61"/>
  <c r="Q1641" i="61"/>
  <c r="P1641" i="61"/>
  <c r="O1641" i="61"/>
  <c r="A1641" i="61"/>
  <c r="Q1640" i="61"/>
  <c r="P1640" i="61"/>
  <c r="O1640" i="61"/>
  <c r="A1640" i="61"/>
  <c r="Q1639" i="61"/>
  <c r="P1639" i="61"/>
  <c r="O1639" i="61"/>
  <c r="A1639" i="61"/>
  <c r="Q1638" i="61"/>
  <c r="P1638" i="61"/>
  <c r="O1638" i="61"/>
  <c r="A1638" i="61"/>
  <c r="Q1637" i="61"/>
  <c r="P1637" i="61"/>
  <c r="O1637" i="61"/>
  <c r="A1637" i="61"/>
  <c r="Q1636" i="61"/>
  <c r="P1636" i="61"/>
  <c r="O1636" i="61"/>
  <c r="A1636" i="61"/>
  <c r="Q1635" i="61"/>
  <c r="P1635" i="61"/>
  <c r="O1635" i="61"/>
  <c r="A1635" i="61"/>
  <c r="Q1634" i="61"/>
  <c r="P1634" i="61"/>
  <c r="O1634" i="61"/>
  <c r="A1634" i="61"/>
  <c r="Q1633" i="61"/>
  <c r="P1633" i="61"/>
  <c r="O1633" i="61"/>
  <c r="A1633" i="61"/>
  <c r="Q1632" i="61"/>
  <c r="P1632" i="61"/>
  <c r="O1632" i="61"/>
  <c r="A1632" i="61"/>
  <c r="Q1631" i="61"/>
  <c r="P1631" i="61"/>
  <c r="O1631" i="61"/>
  <c r="A1631" i="61"/>
  <c r="Q1630" i="61"/>
  <c r="P1630" i="61"/>
  <c r="O1630" i="61"/>
  <c r="A1630" i="61"/>
  <c r="Q1629" i="61"/>
  <c r="P1629" i="61"/>
  <c r="O1629" i="61"/>
  <c r="A1629" i="61"/>
  <c r="Q1628" i="61"/>
  <c r="P1628" i="61"/>
  <c r="O1628" i="61"/>
  <c r="A1628" i="61"/>
  <c r="Q1627" i="61"/>
  <c r="P1627" i="61"/>
  <c r="O1627" i="61"/>
  <c r="A1627" i="61"/>
  <c r="Q1626" i="61"/>
  <c r="P1626" i="61"/>
  <c r="O1626" i="61"/>
  <c r="A1626" i="61"/>
  <c r="Q1625" i="61"/>
  <c r="P1625" i="61"/>
  <c r="O1625" i="61"/>
  <c r="A1625" i="61"/>
  <c r="Q1624" i="61"/>
  <c r="P1624" i="61"/>
  <c r="O1624" i="61"/>
  <c r="A1624" i="61"/>
  <c r="Q1623" i="61"/>
  <c r="P1623" i="61"/>
  <c r="O1623" i="61"/>
  <c r="A1623" i="61"/>
  <c r="Q1622" i="61"/>
  <c r="P1622" i="61"/>
  <c r="O1622" i="61"/>
  <c r="A1622" i="61"/>
  <c r="Q1621" i="61"/>
  <c r="P1621" i="61"/>
  <c r="O1621" i="61"/>
  <c r="A1621" i="61"/>
  <c r="Q1620" i="61"/>
  <c r="P1620" i="61"/>
  <c r="O1620" i="61"/>
  <c r="A1620" i="61"/>
  <c r="Q1619" i="61"/>
  <c r="P1619" i="61"/>
  <c r="O1619" i="61"/>
  <c r="A1619" i="61"/>
  <c r="Q1618" i="61"/>
  <c r="P1618" i="61"/>
  <c r="O1618" i="61"/>
  <c r="A1618" i="61"/>
  <c r="Q1617" i="61"/>
  <c r="P1617" i="61"/>
  <c r="O1617" i="61"/>
  <c r="A1617" i="61"/>
  <c r="Q1616" i="61"/>
  <c r="P1616" i="61"/>
  <c r="O1616" i="61"/>
  <c r="A1616" i="61"/>
  <c r="Q1615" i="61"/>
  <c r="P1615" i="61"/>
  <c r="O1615" i="61"/>
  <c r="A1615" i="61"/>
  <c r="Q1614" i="61"/>
  <c r="P1614" i="61"/>
  <c r="O1614" i="61"/>
  <c r="A1614" i="61"/>
  <c r="Q1613" i="61"/>
  <c r="P1613" i="61"/>
  <c r="O1613" i="61"/>
  <c r="A1613" i="61"/>
  <c r="Q1612" i="61"/>
  <c r="P1612" i="61"/>
  <c r="O1612" i="61"/>
  <c r="A1612" i="61"/>
  <c r="Q1611" i="61"/>
  <c r="P1611" i="61"/>
  <c r="O1611" i="61"/>
  <c r="A1611" i="61"/>
  <c r="Q1610" i="61"/>
  <c r="P1610" i="61"/>
  <c r="O1610" i="61"/>
  <c r="A1610" i="61"/>
  <c r="Q1609" i="61"/>
  <c r="P1609" i="61"/>
  <c r="O1609" i="61"/>
  <c r="A1609" i="61"/>
  <c r="Q1608" i="61"/>
  <c r="P1608" i="61"/>
  <c r="O1608" i="61"/>
  <c r="A1608" i="61"/>
  <c r="Q1607" i="61"/>
  <c r="P1607" i="61"/>
  <c r="O1607" i="61"/>
  <c r="A1607" i="61"/>
  <c r="Q1606" i="61"/>
  <c r="P1606" i="61"/>
  <c r="O1606" i="61"/>
  <c r="A1606" i="61"/>
  <c r="Q1605" i="61"/>
  <c r="P1605" i="61"/>
  <c r="O1605" i="61"/>
  <c r="A1605" i="61"/>
  <c r="Q1604" i="61"/>
  <c r="P1604" i="61"/>
  <c r="O1604" i="61"/>
  <c r="A1604" i="61"/>
  <c r="Q1603" i="61"/>
  <c r="P1603" i="61"/>
  <c r="O1603" i="61"/>
  <c r="A1603" i="61"/>
  <c r="Q1602" i="61"/>
  <c r="P1602" i="61"/>
  <c r="O1602" i="61"/>
  <c r="A1602" i="61"/>
  <c r="Q1601" i="61"/>
  <c r="P1601" i="61"/>
  <c r="O1601" i="61"/>
  <c r="A1601" i="61"/>
  <c r="Q1600" i="61"/>
  <c r="P1600" i="61"/>
  <c r="O1600" i="61"/>
  <c r="A1600" i="61"/>
  <c r="Q1599" i="61"/>
  <c r="P1599" i="61"/>
  <c r="O1599" i="61"/>
  <c r="A1599" i="61"/>
  <c r="Q1598" i="61"/>
  <c r="P1598" i="61"/>
  <c r="O1598" i="61"/>
  <c r="A1598" i="61"/>
  <c r="Q1597" i="61"/>
  <c r="P1597" i="61"/>
  <c r="O1597" i="61"/>
  <c r="A1597" i="61"/>
  <c r="Q1596" i="61"/>
  <c r="P1596" i="61"/>
  <c r="O1596" i="61"/>
  <c r="A1596" i="61"/>
  <c r="Q1595" i="61"/>
  <c r="P1595" i="61"/>
  <c r="O1595" i="61"/>
  <c r="A1595" i="61"/>
  <c r="Q1594" i="61"/>
  <c r="P1594" i="61"/>
  <c r="O1594" i="61"/>
  <c r="A1594" i="61"/>
  <c r="Q1593" i="61"/>
  <c r="P1593" i="61"/>
  <c r="O1593" i="61"/>
  <c r="A1593" i="61"/>
  <c r="Q1592" i="61"/>
  <c r="P1592" i="61"/>
  <c r="O1592" i="61"/>
  <c r="A1592" i="61"/>
  <c r="Q1591" i="61"/>
  <c r="P1591" i="61"/>
  <c r="O1591" i="61"/>
  <c r="A1591" i="61"/>
  <c r="Q1590" i="61"/>
  <c r="P1590" i="61"/>
  <c r="O1590" i="61"/>
  <c r="A1590" i="61"/>
  <c r="Q1589" i="61"/>
  <c r="P1589" i="61"/>
  <c r="O1589" i="61"/>
  <c r="A1589" i="61"/>
  <c r="Q1588" i="61"/>
  <c r="P1588" i="61"/>
  <c r="O1588" i="61"/>
  <c r="A1588" i="61"/>
  <c r="Q1587" i="61"/>
  <c r="P1587" i="61"/>
  <c r="O1587" i="61"/>
  <c r="A1587" i="61"/>
  <c r="Q1586" i="61"/>
  <c r="P1586" i="61"/>
  <c r="O1586" i="61"/>
  <c r="A1586" i="61"/>
  <c r="Q1585" i="61"/>
  <c r="P1585" i="61"/>
  <c r="O1585" i="61"/>
  <c r="A1585" i="61"/>
  <c r="Q1584" i="61"/>
  <c r="P1584" i="61"/>
  <c r="O1584" i="61"/>
  <c r="A1584" i="61"/>
  <c r="Q1583" i="61"/>
  <c r="P1583" i="61"/>
  <c r="O1583" i="61"/>
  <c r="A1583" i="61"/>
  <c r="Q1582" i="61"/>
  <c r="P1582" i="61"/>
  <c r="O1582" i="61"/>
  <c r="A1582" i="61"/>
  <c r="Q1581" i="61"/>
  <c r="P1581" i="61"/>
  <c r="O1581" i="61"/>
  <c r="A1581" i="61"/>
  <c r="Q1580" i="61"/>
  <c r="P1580" i="61"/>
  <c r="O1580" i="61"/>
  <c r="A1580" i="61"/>
  <c r="Q1579" i="61"/>
  <c r="P1579" i="61"/>
  <c r="O1579" i="61"/>
  <c r="A1579" i="61"/>
  <c r="Q1578" i="61"/>
  <c r="P1578" i="61"/>
  <c r="O1578" i="61"/>
  <c r="A1578" i="61"/>
  <c r="Q1577" i="61"/>
  <c r="P1577" i="61"/>
  <c r="O1577" i="61"/>
  <c r="A1577" i="61"/>
  <c r="Q1576" i="61"/>
  <c r="P1576" i="61"/>
  <c r="O1576" i="61"/>
  <c r="A1576" i="61"/>
  <c r="Q1575" i="61"/>
  <c r="P1575" i="61"/>
  <c r="O1575" i="61"/>
  <c r="A1575" i="61"/>
  <c r="Q1574" i="61"/>
  <c r="P1574" i="61"/>
  <c r="O1574" i="61"/>
  <c r="A1574" i="61"/>
  <c r="Q1573" i="61"/>
  <c r="P1573" i="61"/>
  <c r="O1573" i="61"/>
  <c r="A1573" i="61"/>
  <c r="Q1572" i="61"/>
  <c r="P1572" i="61"/>
  <c r="O1572" i="61"/>
  <c r="A1572" i="61"/>
  <c r="Q1571" i="61"/>
  <c r="P1571" i="61"/>
  <c r="O1571" i="61"/>
  <c r="A1571" i="61"/>
  <c r="Q1570" i="61"/>
  <c r="P1570" i="61"/>
  <c r="O1570" i="61"/>
  <c r="A1570" i="61"/>
  <c r="Q1569" i="61"/>
  <c r="P1569" i="61"/>
  <c r="O1569" i="61"/>
  <c r="A1569" i="61"/>
  <c r="Q1568" i="61"/>
  <c r="P1568" i="61"/>
  <c r="O1568" i="61"/>
  <c r="A1568" i="61"/>
  <c r="Q1567" i="61"/>
  <c r="P1567" i="61"/>
  <c r="O1567" i="61"/>
  <c r="A1567" i="61"/>
  <c r="Q1566" i="61"/>
  <c r="P1566" i="61"/>
  <c r="O1566" i="61"/>
  <c r="A1566" i="61"/>
  <c r="Q1565" i="61"/>
  <c r="P1565" i="61"/>
  <c r="O1565" i="61"/>
  <c r="A1565" i="61"/>
  <c r="Q1564" i="61"/>
  <c r="P1564" i="61"/>
  <c r="O1564" i="61"/>
  <c r="A1564" i="61"/>
  <c r="Q1563" i="61"/>
  <c r="P1563" i="61"/>
  <c r="O1563" i="61"/>
  <c r="A1563" i="61"/>
  <c r="Q1562" i="61"/>
  <c r="P1562" i="61"/>
  <c r="O1562" i="61"/>
  <c r="A1562" i="61"/>
  <c r="Q1561" i="61"/>
  <c r="P1561" i="61"/>
  <c r="O1561" i="61"/>
  <c r="A1561" i="61"/>
  <c r="Q1560" i="61"/>
  <c r="P1560" i="61"/>
  <c r="O1560" i="61"/>
  <c r="A1560" i="61"/>
  <c r="Q1559" i="61"/>
  <c r="P1559" i="61"/>
  <c r="O1559" i="61"/>
  <c r="A1559" i="61"/>
  <c r="Q1558" i="61"/>
  <c r="P1558" i="61"/>
  <c r="O1558" i="61"/>
  <c r="A1558" i="61"/>
  <c r="Q1557" i="61"/>
  <c r="P1557" i="61"/>
  <c r="O1557" i="61"/>
  <c r="A1557" i="61"/>
  <c r="Q1556" i="61"/>
  <c r="P1556" i="61"/>
  <c r="O1556" i="61"/>
  <c r="A1556" i="61"/>
  <c r="Q1555" i="61"/>
  <c r="P1555" i="61"/>
  <c r="O1555" i="61"/>
  <c r="A1555" i="61"/>
  <c r="Q1554" i="61"/>
  <c r="P1554" i="61"/>
  <c r="O1554" i="61"/>
  <c r="A1554" i="61"/>
  <c r="Q1553" i="61"/>
  <c r="P1553" i="61"/>
  <c r="O1553" i="61"/>
  <c r="A1553" i="61"/>
  <c r="Q1552" i="61"/>
  <c r="P1552" i="61"/>
  <c r="O1552" i="61"/>
  <c r="A1552" i="61"/>
  <c r="Q1551" i="61"/>
  <c r="P1551" i="61"/>
  <c r="O1551" i="61"/>
  <c r="A1551" i="61"/>
  <c r="Q1550" i="61"/>
  <c r="P1550" i="61"/>
  <c r="O1550" i="61"/>
  <c r="A1550" i="61"/>
  <c r="Q1549" i="61"/>
  <c r="P1549" i="61"/>
  <c r="O1549" i="61"/>
  <c r="A1549" i="61"/>
  <c r="Q1548" i="61"/>
  <c r="P1548" i="61"/>
  <c r="O1548" i="61"/>
  <c r="A1548" i="61"/>
  <c r="Q1547" i="61"/>
  <c r="P1547" i="61"/>
  <c r="O1547" i="61"/>
  <c r="A1547" i="61"/>
  <c r="Q1546" i="61"/>
  <c r="P1546" i="61"/>
  <c r="O1546" i="61"/>
  <c r="A1546" i="61"/>
  <c r="Q1545" i="61"/>
  <c r="P1545" i="61"/>
  <c r="O1545" i="61"/>
  <c r="A1545" i="61"/>
  <c r="Q1544" i="61"/>
  <c r="P1544" i="61"/>
  <c r="O1544" i="61"/>
  <c r="A1544" i="61"/>
  <c r="Q1543" i="61"/>
  <c r="P1543" i="61"/>
  <c r="O1543" i="61"/>
  <c r="A1543" i="61"/>
  <c r="Q1542" i="61"/>
  <c r="P1542" i="61"/>
  <c r="O1542" i="61"/>
  <c r="A1542" i="61"/>
  <c r="Q1541" i="61"/>
  <c r="P1541" i="61"/>
  <c r="O1541" i="61"/>
  <c r="A1541" i="61"/>
  <c r="Q1540" i="61"/>
  <c r="P1540" i="61"/>
  <c r="O1540" i="61"/>
  <c r="A1540" i="61"/>
  <c r="Q1539" i="61"/>
  <c r="P1539" i="61"/>
  <c r="O1539" i="61"/>
  <c r="A1539" i="61"/>
  <c r="Q1538" i="61"/>
  <c r="P1538" i="61"/>
  <c r="O1538" i="61"/>
  <c r="A1538" i="61"/>
  <c r="Q1537" i="61"/>
  <c r="P1537" i="61"/>
  <c r="O1537" i="61"/>
  <c r="A1537" i="61"/>
  <c r="Q1536" i="61"/>
  <c r="P1536" i="61"/>
  <c r="O1536" i="61"/>
  <c r="A1536" i="61"/>
  <c r="Q1535" i="61"/>
  <c r="P1535" i="61"/>
  <c r="O1535" i="61"/>
  <c r="A1535" i="61"/>
  <c r="Q1534" i="61"/>
  <c r="P1534" i="61"/>
  <c r="O1534" i="61"/>
  <c r="A1534" i="61"/>
  <c r="Q1533" i="61"/>
  <c r="P1533" i="61"/>
  <c r="O1533" i="61"/>
  <c r="A1533" i="61"/>
  <c r="Q1532" i="61"/>
  <c r="P1532" i="61"/>
  <c r="O1532" i="61"/>
  <c r="A1532" i="61"/>
  <c r="Q1531" i="61"/>
  <c r="P1531" i="61"/>
  <c r="O1531" i="61"/>
  <c r="A1531" i="61"/>
  <c r="Q1530" i="61"/>
  <c r="P1530" i="61"/>
  <c r="O1530" i="61"/>
  <c r="A1530" i="61"/>
  <c r="Q1529" i="61"/>
  <c r="P1529" i="61"/>
  <c r="O1529" i="61"/>
  <c r="A1529" i="61"/>
  <c r="Q1528" i="61"/>
  <c r="P1528" i="61"/>
  <c r="O1528" i="61"/>
  <c r="A1528" i="61"/>
  <c r="Q1527" i="61"/>
  <c r="P1527" i="61"/>
  <c r="O1527" i="61"/>
  <c r="A1527" i="61"/>
  <c r="Q1526" i="61"/>
  <c r="P1526" i="61"/>
  <c r="O1526" i="61"/>
  <c r="A1526" i="61"/>
  <c r="Q1525" i="61"/>
  <c r="P1525" i="61"/>
  <c r="O1525" i="61"/>
  <c r="A1525" i="61"/>
  <c r="Q1524" i="61"/>
  <c r="P1524" i="61"/>
  <c r="O1524" i="61"/>
  <c r="A1524" i="61"/>
  <c r="Q1523" i="61"/>
  <c r="P1523" i="61"/>
  <c r="O1523" i="61"/>
  <c r="A1523" i="61"/>
  <c r="Q1522" i="61"/>
  <c r="P1522" i="61"/>
  <c r="O1522" i="61"/>
  <c r="A1522" i="61"/>
  <c r="Q1521" i="61"/>
  <c r="P1521" i="61"/>
  <c r="O1521" i="61"/>
  <c r="A1521" i="61"/>
  <c r="Q1520" i="61"/>
  <c r="P1520" i="61"/>
  <c r="O1520" i="61"/>
  <c r="A1520" i="61"/>
  <c r="Q1519" i="61"/>
  <c r="P1519" i="61"/>
  <c r="O1519" i="61"/>
  <c r="A1519" i="61"/>
  <c r="Q1518" i="61"/>
  <c r="P1518" i="61"/>
  <c r="O1518" i="61"/>
  <c r="A1518" i="61"/>
  <c r="Q1517" i="61"/>
  <c r="P1517" i="61"/>
  <c r="O1517" i="61"/>
  <c r="A1517" i="61"/>
  <c r="Q1516" i="61"/>
  <c r="P1516" i="61"/>
  <c r="O1516" i="61"/>
  <c r="A1516" i="61"/>
  <c r="Q1515" i="61"/>
  <c r="P1515" i="61"/>
  <c r="O1515" i="61"/>
  <c r="A1515" i="61"/>
  <c r="Q1514" i="61"/>
  <c r="P1514" i="61"/>
  <c r="O1514" i="61"/>
  <c r="A1514" i="61"/>
  <c r="Q1513" i="61"/>
  <c r="P1513" i="61"/>
  <c r="O1513" i="61"/>
  <c r="A1513" i="61"/>
  <c r="Q1512" i="61"/>
  <c r="P1512" i="61"/>
  <c r="O1512" i="61"/>
  <c r="A1512" i="61"/>
  <c r="Q1511" i="61"/>
  <c r="P1511" i="61"/>
  <c r="O1511" i="61"/>
  <c r="A1511" i="61"/>
  <c r="Q1510" i="61"/>
  <c r="P1510" i="61"/>
  <c r="O1510" i="61"/>
  <c r="A1510" i="61"/>
  <c r="Q1509" i="61"/>
  <c r="P1509" i="61"/>
  <c r="O1509" i="61"/>
  <c r="A1509" i="61"/>
  <c r="Q1508" i="61"/>
  <c r="P1508" i="61"/>
  <c r="O1508" i="61"/>
  <c r="A1508" i="61"/>
  <c r="Q1507" i="61"/>
  <c r="P1507" i="61"/>
  <c r="O1507" i="61"/>
  <c r="A1507" i="61"/>
  <c r="Q1506" i="61"/>
  <c r="P1506" i="61"/>
  <c r="O1506" i="61"/>
  <c r="A1506" i="61"/>
  <c r="Q1505" i="61"/>
  <c r="P1505" i="61"/>
  <c r="O1505" i="61"/>
  <c r="A1505" i="61"/>
  <c r="Q1504" i="61"/>
  <c r="P1504" i="61"/>
  <c r="O1504" i="61"/>
  <c r="A1504" i="61"/>
  <c r="Q1503" i="61"/>
  <c r="P1503" i="61"/>
  <c r="O1503" i="61"/>
  <c r="A1503" i="61"/>
  <c r="Q1502" i="61"/>
  <c r="P1502" i="61"/>
  <c r="O1502" i="61"/>
  <c r="A1502" i="61"/>
  <c r="Q1501" i="61"/>
  <c r="P1501" i="61"/>
  <c r="O1501" i="61"/>
  <c r="A1501" i="61"/>
  <c r="Q1500" i="61"/>
  <c r="P1500" i="61"/>
  <c r="O1500" i="61"/>
  <c r="A1500" i="61"/>
  <c r="Q1499" i="61"/>
  <c r="P1499" i="61"/>
  <c r="O1499" i="61"/>
  <c r="A1499" i="61"/>
  <c r="Q1498" i="61"/>
  <c r="P1498" i="61"/>
  <c r="O1498" i="61"/>
  <c r="A1498" i="61"/>
  <c r="Q1497" i="61"/>
  <c r="P1497" i="61"/>
  <c r="O1497" i="61"/>
  <c r="A1497" i="61"/>
  <c r="Q1496" i="61"/>
  <c r="P1496" i="61"/>
  <c r="O1496" i="61"/>
  <c r="A1496" i="61"/>
  <c r="Q1495" i="61"/>
  <c r="P1495" i="61"/>
  <c r="O1495" i="61"/>
  <c r="A1495" i="61"/>
  <c r="Q1494" i="61"/>
  <c r="P1494" i="61"/>
  <c r="O1494" i="61"/>
  <c r="A1494" i="61"/>
  <c r="Q1493" i="61"/>
  <c r="P1493" i="61"/>
  <c r="O1493" i="61"/>
  <c r="A1493" i="61"/>
  <c r="Q1492" i="61"/>
  <c r="P1492" i="61"/>
  <c r="O1492" i="61"/>
  <c r="A1492" i="61"/>
  <c r="Q1491" i="61"/>
  <c r="P1491" i="61"/>
  <c r="O1491" i="61"/>
  <c r="A1491" i="61"/>
  <c r="Q1490" i="61"/>
  <c r="P1490" i="61"/>
  <c r="O1490" i="61"/>
  <c r="A1490" i="61"/>
  <c r="Q1489" i="61"/>
  <c r="P1489" i="61"/>
  <c r="O1489" i="61"/>
  <c r="A1489" i="61"/>
  <c r="Q1488" i="61"/>
  <c r="P1488" i="61"/>
  <c r="O1488" i="61"/>
  <c r="A1488" i="61"/>
  <c r="Q1487" i="61"/>
  <c r="P1487" i="61"/>
  <c r="O1487" i="61"/>
  <c r="A1487" i="61"/>
  <c r="Q1486" i="61"/>
  <c r="P1486" i="61"/>
  <c r="O1486" i="61"/>
  <c r="A1486" i="61"/>
  <c r="Q1485" i="61"/>
  <c r="P1485" i="61"/>
  <c r="O1485" i="61"/>
  <c r="A1485" i="61"/>
  <c r="Q1484" i="61"/>
  <c r="P1484" i="61"/>
  <c r="O1484" i="61"/>
  <c r="A1484" i="61"/>
  <c r="Q1483" i="61"/>
  <c r="P1483" i="61"/>
  <c r="O1483" i="61"/>
  <c r="A1483" i="61"/>
  <c r="Q1482" i="61"/>
  <c r="P1482" i="61"/>
  <c r="O1482" i="61"/>
  <c r="A1482" i="61"/>
  <c r="Q1481" i="61"/>
  <c r="P1481" i="61"/>
  <c r="O1481" i="61"/>
  <c r="A1481" i="61"/>
  <c r="Q1480" i="61"/>
  <c r="P1480" i="61"/>
  <c r="O1480" i="61"/>
  <c r="A1480" i="61"/>
  <c r="Q1479" i="61"/>
  <c r="P1479" i="61"/>
  <c r="O1479" i="61"/>
  <c r="A1479" i="61"/>
  <c r="Q1478" i="61"/>
  <c r="P1478" i="61"/>
  <c r="O1478" i="61"/>
  <c r="A1478" i="61"/>
  <c r="Q1477" i="61"/>
  <c r="P1477" i="61"/>
  <c r="O1477" i="61"/>
  <c r="A1477" i="61"/>
  <c r="Q1476" i="61"/>
  <c r="P1476" i="61"/>
  <c r="O1476" i="61"/>
  <c r="A1476" i="61"/>
  <c r="Q1475" i="61"/>
  <c r="P1475" i="61"/>
  <c r="O1475" i="61"/>
  <c r="A1475" i="61"/>
  <c r="Q1474" i="61"/>
  <c r="P1474" i="61"/>
  <c r="O1474" i="61"/>
  <c r="A1474" i="61"/>
  <c r="Q1473" i="61"/>
  <c r="P1473" i="61"/>
  <c r="O1473" i="61"/>
  <c r="A1473" i="61"/>
  <c r="Q1472" i="61"/>
  <c r="P1472" i="61"/>
  <c r="O1472" i="61"/>
  <c r="A1472" i="61"/>
  <c r="Q1471" i="61"/>
  <c r="P1471" i="61"/>
  <c r="O1471" i="61"/>
  <c r="A1471" i="61"/>
  <c r="Q1470" i="61"/>
  <c r="P1470" i="61"/>
  <c r="O1470" i="61"/>
  <c r="A1470" i="61"/>
  <c r="Q1469" i="61"/>
  <c r="P1469" i="61"/>
  <c r="O1469" i="61"/>
  <c r="A1469" i="61"/>
  <c r="Q1468" i="61"/>
  <c r="P1468" i="61"/>
  <c r="O1468" i="61"/>
  <c r="A1468" i="61"/>
  <c r="Q1467" i="61"/>
  <c r="P1467" i="61"/>
  <c r="O1467" i="61"/>
  <c r="A1467" i="61"/>
  <c r="Q1466" i="61"/>
  <c r="P1466" i="61"/>
  <c r="O1466" i="61"/>
  <c r="A1466" i="61"/>
  <c r="Q1465" i="61"/>
  <c r="P1465" i="61"/>
  <c r="O1465" i="61"/>
  <c r="A1465" i="61"/>
  <c r="Q1464" i="61"/>
  <c r="P1464" i="61"/>
  <c r="O1464" i="61"/>
  <c r="A1464" i="61"/>
  <c r="Q1463" i="61"/>
  <c r="P1463" i="61"/>
  <c r="O1463" i="61"/>
  <c r="A1463" i="61"/>
  <c r="Q1462" i="61"/>
  <c r="P1462" i="61"/>
  <c r="O1462" i="61"/>
  <c r="A1462" i="61"/>
  <c r="Q1461" i="61"/>
  <c r="P1461" i="61"/>
  <c r="O1461" i="61"/>
  <c r="A1461" i="61"/>
  <c r="Q1460" i="61"/>
  <c r="P1460" i="61"/>
  <c r="O1460" i="61"/>
  <c r="A1460" i="61"/>
  <c r="Q1459" i="61"/>
  <c r="P1459" i="61"/>
  <c r="O1459" i="61"/>
  <c r="A1459" i="61"/>
  <c r="Q1458" i="61"/>
  <c r="P1458" i="61"/>
  <c r="O1458" i="61"/>
  <c r="A1458" i="61"/>
  <c r="Q1457" i="61"/>
  <c r="P1457" i="61"/>
  <c r="O1457" i="61"/>
  <c r="A1457" i="61"/>
  <c r="Q1456" i="61"/>
  <c r="P1456" i="61"/>
  <c r="O1456" i="61"/>
  <c r="A1456" i="61"/>
  <c r="Q1455" i="61"/>
  <c r="P1455" i="61"/>
  <c r="O1455" i="61"/>
  <c r="A1455" i="61"/>
  <c r="Q1454" i="61"/>
  <c r="P1454" i="61"/>
  <c r="O1454" i="61"/>
  <c r="A1454" i="61"/>
  <c r="Q1453" i="61"/>
  <c r="P1453" i="61"/>
  <c r="O1453" i="61"/>
  <c r="A1453" i="61"/>
  <c r="Q1452" i="61"/>
  <c r="P1452" i="61"/>
  <c r="O1452" i="61"/>
  <c r="A1452" i="61"/>
  <c r="Q1451" i="61"/>
  <c r="P1451" i="61"/>
  <c r="O1451" i="61"/>
  <c r="A1451" i="61"/>
  <c r="Q1450" i="61"/>
  <c r="P1450" i="61"/>
  <c r="O1450" i="61"/>
  <c r="A1450" i="61"/>
  <c r="Q1449" i="61"/>
  <c r="P1449" i="61"/>
  <c r="O1449" i="61"/>
  <c r="A1449" i="61"/>
  <c r="Q1448" i="61"/>
  <c r="P1448" i="61"/>
  <c r="O1448" i="61"/>
  <c r="A1448" i="61"/>
  <c r="Q1447" i="61"/>
  <c r="P1447" i="61"/>
  <c r="O1447" i="61"/>
  <c r="A1447" i="61"/>
  <c r="Q1446" i="61"/>
  <c r="P1446" i="61"/>
  <c r="O1446" i="61"/>
  <c r="A1446" i="61"/>
  <c r="Q1445" i="61"/>
  <c r="P1445" i="61"/>
  <c r="O1445" i="61"/>
  <c r="A1445" i="61"/>
  <c r="Q1444" i="61"/>
  <c r="P1444" i="61"/>
  <c r="O1444" i="61"/>
  <c r="A1444" i="61"/>
  <c r="Q1443" i="61"/>
  <c r="P1443" i="61"/>
  <c r="O1443" i="61"/>
  <c r="A1443" i="61"/>
  <c r="Q1442" i="61"/>
  <c r="P1442" i="61"/>
  <c r="O1442" i="61"/>
  <c r="A1442" i="61"/>
  <c r="Q1441" i="61"/>
  <c r="P1441" i="61"/>
  <c r="O1441" i="61"/>
  <c r="A1441" i="61"/>
  <c r="Q1440" i="61"/>
  <c r="P1440" i="61"/>
  <c r="O1440" i="61"/>
  <c r="A1440" i="61"/>
  <c r="Q1439" i="61"/>
  <c r="P1439" i="61"/>
  <c r="O1439" i="61"/>
  <c r="A1439" i="61"/>
  <c r="Q1438" i="61"/>
  <c r="P1438" i="61"/>
  <c r="O1438" i="61"/>
  <c r="A1438" i="61"/>
  <c r="Q1437" i="61"/>
  <c r="P1437" i="61"/>
  <c r="O1437" i="61"/>
  <c r="A1437" i="61"/>
  <c r="Q1436" i="61"/>
  <c r="P1436" i="61"/>
  <c r="O1436" i="61"/>
  <c r="A1436" i="61"/>
  <c r="Q1435" i="61"/>
  <c r="P1435" i="61"/>
  <c r="O1435" i="61"/>
  <c r="A1435" i="61"/>
  <c r="Q1434" i="61"/>
  <c r="P1434" i="61"/>
  <c r="O1434" i="61"/>
  <c r="A1434" i="61"/>
  <c r="Q1433" i="61"/>
  <c r="P1433" i="61"/>
  <c r="O1433" i="61"/>
  <c r="A1433" i="61"/>
  <c r="Q1432" i="61"/>
  <c r="P1432" i="61"/>
  <c r="O1432" i="61"/>
  <c r="A1432" i="61"/>
  <c r="Q1431" i="61"/>
  <c r="P1431" i="61"/>
  <c r="O1431" i="61"/>
  <c r="A1431" i="61"/>
  <c r="Q1430" i="61"/>
  <c r="P1430" i="61"/>
  <c r="O1430" i="61"/>
  <c r="A1430" i="61"/>
  <c r="Q1429" i="61"/>
  <c r="P1429" i="61"/>
  <c r="O1429" i="61"/>
  <c r="A1429" i="61"/>
  <c r="Q1428" i="61"/>
  <c r="P1428" i="61"/>
  <c r="O1428" i="61"/>
  <c r="A1428" i="61"/>
  <c r="Q1427" i="61"/>
  <c r="P1427" i="61"/>
  <c r="O1427" i="61"/>
  <c r="A1427" i="61"/>
  <c r="Q1426" i="61"/>
  <c r="P1426" i="61"/>
  <c r="O1426" i="61"/>
  <c r="A1426" i="61"/>
  <c r="Q1425" i="61"/>
  <c r="P1425" i="61"/>
  <c r="O1425" i="61"/>
  <c r="A1425" i="61"/>
  <c r="Q1424" i="61"/>
  <c r="P1424" i="61"/>
  <c r="O1424" i="61"/>
  <c r="A1424" i="61"/>
  <c r="Q1423" i="61"/>
  <c r="P1423" i="61"/>
  <c r="O1423" i="61"/>
  <c r="A1423" i="61"/>
  <c r="Q1422" i="61"/>
  <c r="P1422" i="61"/>
  <c r="O1422" i="61"/>
  <c r="A1422" i="61"/>
  <c r="Q1421" i="61"/>
  <c r="P1421" i="61"/>
  <c r="O1421" i="61"/>
  <c r="A1421" i="61"/>
  <c r="Q1420" i="61"/>
  <c r="P1420" i="61"/>
  <c r="O1420" i="61"/>
  <c r="A1420" i="61"/>
  <c r="Q1419" i="61"/>
  <c r="P1419" i="61"/>
  <c r="O1419" i="61"/>
  <c r="A1419" i="61"/>
  <c r="Q1418" i="61"/>
  <c r="P1418" i="61"/>
  <c r="O1418" i="61"/>
  <c r="A1418" i="61"/>
  <c r="Q1417" i="61"/>
  <c r="P1417" i="61"/>
  <c r="O1417" i="61"/>
  <c r="A1417" i="61"/>
  <c r="Q1416" i="61"/>
  <c r="P1416" i="61"/>
  <c r="O1416" i="61"/>
  <c r="A1416" i="61"/>
  <c r="Q1415" i="61"/>
  <c r="P1415" i="61"/>
  <c r="O1415" i="61"/>
  <c r="A1415" i="61"/>
  <c r="Q1414" i="61"/>
  <c r="P1414" i="61"/>
  <c r="O1414" i="61"/>
  <c r="A1414" i="61"/>
  <c r="Q1413" i="61"/>
  <c r="P1413" i="61"/>
  <c r="O1413" i="61"/>
  <c r="A1413" i="61"/>
  <c r="Q1412" i="61"/>
  <c r="P1412" i="61"/>
  <c r="O1412" i="61"/>
  <c r="A1412" i="61"/>
  <c r="Q1411" i="61"/>
  <c r="P1411" i="61"/>
  <c r="O1411" i="61"/>
  <c r="A1411" i="61"/>
  <c r="Q1410" i="61"/>
  <c r="P1410" i="61"/>
  <c r="O1410" i="61"/>
  <c r="A1410" i="61"/>
  <c r="Q1409" i="61"/>
  <c r="P1409" i="61"/>
  <c r="O1409" i="61"/>
  <c r="A1409" i="61"/>
  <c r="Q1408" i="61"/>
  <c r="P1408" i="61"/>
  <c r="O1408" i="61"/>
  <c r="A1408" i="61"/>
  <c r="Q1407" i="61"/>
  <c r="P1407" i="61"/>
  <c r="O1407" i="61"/>
  <c r="A1407" i="61"/>
  <c r="Q1406" i="61"/>
  <c r="P1406" i="61"/>
  <c r="O1406" i="61"/>
  <c r="A1406" i="61"/>
  <c r="Q1405" i="61"/>
  <c r="P1405" i="61"/>
  <c r="O1405" i="61"/>
  <c r="A1405" i="61"/>
  <c r="Q1404" i="61"/>
  <c r="P1404" i="61"/>
  <c r="O1404" i="61"/>
  <c r="A1404" i="61"/>
  <c r="Q1403" i="61"/>
  <c r="P1403" i="61"/>
  <c r="O1403" i="61"/>
  <c r="A1403" i="61"/>
  <c r="Q1402" i="61"/>
  <c r="P1402" i="61"/>
  <c r="O1402" i="61"/>
  <c r="A1402" i="61"/>
  <c r="Q1401" i="61"/>
  <c r="P1401" i="61"/>
  <c r="O1401" i="61"/>
  <c r="A1401" i="61"/>
  <c r="Q1400" i="61"/>
  <c r="P1400" i="61"/>
  <c r="O1400" i="61"/>
  <c r="A1400" i="61"/>
  <c r="Q1399" i="61"/>
  <c r="P1399" i="61"/>
  <c r="O1399" i="61"/>
  <c r="A1399" i="61"/>
  <c r="Q1398" i="61"/>
  <c r="P1398" i="61"/>
  <c r="O1398" i="61"/>
  <c r="A1398" i="61"/>
  <c r="Q1397" i="61"/>
  <c r="P1397" i="61"/>
  <c r="O1397" i="61"/>
  <c r="A1397" i="61"/>
  <c r="Q1396" i="61"/>
  <c r="P1396" i="61"/>
  <c r="O1396" i="61"/>
  <c r="A1396" i="61"/>
  <c r="Q1395" i="61"/>
  <c r="P1395" i="61"/>
  <c r="O1395" i="61"/>
  <c r="A1395" i="61"/>
  <c r="Q1394" i="61"/>
  <c r="P1394" i="61"/>
  <c r="O1394" i="61"/>
  <c r="A1394" i="61"/>
  <c r="Q1393" i="61"/>
  <c r="P1393" i="61"/>
  <c r="O1393" i="61"/>
  <c r="A1393" i="61"/>
  <c r="Q1392" i="61"/>
  <c r="P1392" i="61"/>
  <c r="O1392" i="61"/>
  <c r="A1392" i="61"/>
  <c r="Q1391" i="61"/>
  <c r="P1391" i="61"/>
  <c r="O1391" i="61"/>
  <c r="A1391" i="61"/>
  <c r="Q1390" i="61"/>
  <c r="P1390" i="61"/>
  <c r="O1390" i="61"/>
  <c r="A1390" i="61"/>
  <c r="Q1389" i="61"/>
  <c r="P1389" i="61"/>
  <c r="O1389" i="61"/>
  <c r="A1389" i="61"/>
  <c r="Q1388" i="61"/>
  <c r="P1388" i="61"/>
  <c r="O1388" i="61"/>
  <c r="A1388" i="61"/>
  <c r="Q1387" i="61"/>
  <c r="P1387" i="61"/>
  <c r="O1387" i="61"/>
  <c r="A1387" i="61"/>
  <c r="Q1386" i="61"/>
  <c r="P1386" i="61"/>
  <c r="O1386" i="61"/>
  <c r="A1386" i="61"/>
  <c r="Q1385" i="61"/>
  <c r="P1385" i="61"/>
  <c r="O1385" i="61"/>
  <c r="A1385" i="61"/>
  <c r="Q1384" i="61"/>
  <c r="P1384" i="61"/>
  <c r="O1384" i="61"/>
  <c r="A1384" i="61"/>
  <c r="Q1383" i="61"/>
  <c r="P1383" i="61"/>
  <c r="O1383" i="61"/>
  <c r="A1383" i="61"/>
  <c r="Q1382" i="61"/>
  <c r="P1382" i="61"/>
  <c r="O1382" i="61"/>
  <c r="A1382" i="61"/>
  <c r="Q1381" i="61"/>
  <c r="P1381" i="61"/>
  <c r="O1381" i="61"/>
  <c r="A1381" i="61"/>
  <c r="Q1380" i="61"/>
  <c r="P1380" i="61"/>
  <c r="O1380" i="61"/>
  <c r="A1380" i="61"/>
  <c r="Q1379" i="61"/>
  <c r="P1379" i="61"/>
  <c r="O1379" i="61"/>
  <c r="A1379" i="61"/>
  <c r="Q1378" i="61"/>
  <c r="P1378" i="61"/>
  <c r="O1378" i="61"/>
  <c r="A1378" i="61"/>
  <c r="Q1377" i="61"/>
  <c r="P1377" i="61"/>
  <c r="O1377" i="61"/>
  <c r="A1377" i="61"/>
  <c r="Q1376" i="61"/>
  <c r="P1376" i="61"/>
  <c r="O1376" i="61"/>
  <c r="A1376" i="61"/>
  <c r="Q1375" i="61"/>
  <c r="P1375" i="61"/>
  <c r="O1375" i="61"/>
  <c r="A1375" i="61"/>
  <c r="Q1374" i="61"/>
  <c r="P1374" i="61"/>
  <c r="O1374" i="61"/>
  <c r="A1374" i="61"/>
  <c r="Q1373" i="61"/>
  <c r="P1373" i="61"/>
  <c r="O1373" i="61"/>
  <c r="A1373" i="61"/>
  <c r="Q1372" i="61"/>
  <c r="P1372" i="61"/>
  <c r="O1372" i="61"/>
  <c r="A1372" i="61"/>
  <c r="Q1371" i="61"/>
  <c r="P1371" i="61"/>
  <c r="O1371" i="61"/>
  <c r="A1371" i="61"/>
  <c r="Q1370" i="61"/>
  <c r="P1370" i="61"/>
  <c r="O1370" i="61"/>
  <c r="A1370" i="61"/>
  <c r="Q1369" i="61"/>
  <c r="P1369" i="61"/>
  <c r="O1369" i="61"/>
  <c r="A1369" i="61"/>
  <c r="Q1368" i="61"/>
  <c r="P1368" i="61"/>
  <c r="O1368" i="61"/>
  <c r="A1368" i="61"/>
  <c r="Q1367" i="61"/>
  <c r="P1367" i="61"/>
  <c r="O1367" i="61"/>
  <c r="A1367" i="61"/>
  <c r="Q1366" i="61"/>
  <c r="P1366" i="61"/>
  <c r="O1366" i="61"/>
  <c r="A1366" i="61"/>
  <c r="Q1365" i="61"/>
  <c r="P1365" i="61"/>
  <c r="O1365" i="61"/>
  <c r="A1365" i="61"/>
  <c r="Q1364" i="61"/>
  <c r="P1364" i="61"/>
  <c r="O1364" i="61"/>
  <c r="A1364" i="61"/>
  <c r="Q1363" i="61"/>
  <c r="P1363" i="61"/>
  <c r="O1363" i="61"/>
  <c r="A1363" i="61"/>
  <c r="Q1362" i="61"/>
  <c r="P1362" i="61"/>
  <c r="O1362" i="61"/>
  <c r="A1362" i="61"/>
  <c r="Q1361" i="61"/>
  <c r="P1361" i="61"/>
  <c r="O1361" i="61"/>
  <c r="A1361" i="61"/>
  <c r="Q1360" i="61"/>
  <c r="P1360" i="61"/>
  <c r="O1360" i="61"/>
  <c r="A1360" i="61"/>
  <c r="Q1359" i="61"/>
  <c r="P1359" i="61"/>
  <c r="O1359" i="61"/>
  <c r="A1359" i="61"/>
  <c r="Q1358" i="61"/>
  <c r="P1358" i="61"/>
  <c r="O1358" i="61"/>
  <c r="A1358" i="61"/>
  <c r="Q1357" i="61"/>
  <c r="P1357" i="61"/>
  <c r="O1357" i="61"/>
  <c r="A1357" i="61"/>
  <c r="Q1356" i="61"/>
  <c r="P1356" i="61"/>
  <c r="O1356" i="61"/>
  <c r="A1356" i="61"/>
  <c r="Q1355" i="61"/>
  <c r="P1355" i="61"/>
  <c r="O1355" i="61"/>
  <c r="A1355" i="61"/>
  <c r="Q1354" i="61"/>
  <c r="P1354" i="61"/>
  <c r="O1354" i="61"/>
  <c r="A1354" i="61"/>
  <c r="Q1353" i="61"/>
  <c r="P1353" i="61"/>
  <c r="O1353" i="61"/>
  <c r="A1353" i="61"/>
  <c r="Q1352" i="61"/>
  <c r="P1352" i="61"/>
  <c r="O1352" i="61"/>
  <c r="A1352" i="61"/>
  <c r="Q1351" i="61"/>
  <c r="P1351" i="61"/>
  <c r="O1351" i="61"/>
  <c r="A1351" i="61"/>
  <c r="Q1350" i="61"/>
  <c r="P1350" i="61"/>
  <c r="O1350" i="61"/>
  <c r="A1350" i="61"/>
  <c r="Q1349" i="61"/>
  <c r="P1349" i="61"/>
  <c r="O1349" i="61"/>
  <c r="A1349" i="61"/>
  <c r="Q1348" i="61"/>
  <c r="P1348" i="61"/>
  <c r="O1348" i="61"/>
  <c r="A1348" i="61"/>
  <c r="Q1347" i="61"/>
  <c r="P1347" i="61"/>
  <c r="O1347" i="61"/>
  <c r="A1347" i="61"/>
  <c r="Q1346" i="61"/>
  <c r="P1346" i="61"/>
  <c r="O1346" i="61"/>
  <c r="A1346" i="61"/>
  <c r="Q1345" i="61"/>
  <c r="P1345" i="61"/>
  <c r="O1345" i="61"/>
  <c r="A1345" i="61"/>
  <c r="Q1344" i="61"/>
  <c r="P1344" i="61"/>
  <c r="O1344" i="61"/>
  <c r="A1344" i="61"/>
  <c r="Q1343" i="61"/>
  <c r="P1343" i="61"/>
  <c r="O1343" i="61"/>
  <c r="A1343" i="61"/>
  <c r="Q1342" i="61"/>
  <c r="P1342" i="61"/>
  <c r="O1342" i="61"/>
  <c r="A1342" i="61"/>
  <c r="Q1341" i="61"/>
  <c r="P1341" i="61"/>
  <c r="O1341" i="61"/>
  <c r="A1341" i="61"/>
  <c r="Q1340" i="61"/>
  <c r="P1340" i="61"/>
  <c r="O1340" i="61"/>
  <c r="A1340" i="61"/>
  <c r="Q1339" i="61"/>
  <c r="P1339" i="61"/>
  <c r="O1339" i="61"/>
  <c r="A1339" i="61"/>
  <c r="Q1338" i="61"/>
  <c r="P1338" i="61"/>
  <c r="O1338" i="61"/>
  <c r="A1338" i="61"/>
  <c r="Q1337" i="61"/>
  <c r="P1337" i="61"/>
  <c r="O1337" i="61"/>
  <c r="A1337" i="61"/>
  <c r="Q1336" i="61"/>
  <c r="P1336" i="61"/>
  <c r="O1336" i="61"/>
  <c r="A1336" i="61"/>
  <c r="Q1335" i="61"/>
  <c r="P1335" i="61"/>
  <c r="O1335" i="61"/>
  <c r="A1335" i="61"/>
  <c r="Q1334" i="61"/>
  <c r="P1334" i="61"/>
  <c r="O1334" i="61"/>
  <c r="A1334" i="61"/>
  <c r="Q1333" i="61"/>
  <c r="P1333" i="61"/>
  <c r="O1333" i="61"/>
  <c r="A1333" i="61"/>
  <c r="Q1332" i="61"/>
  <c r="P1332" i="61"/>
  <c r="O1332" i="61"/>
  <c r="A1332" i="61"/>
  <c r="Q1331" i="61"/>
  <c r="P1331" i="61"/>
  <c r="O1331" i="61"/>
  <c r="A1331" i="61"/>
  <c r="Q1330" i="61"/>
  <c r="P1330" i="61"/>
  <c r="O1330" i="61"/>
  <c r="A1330" i="61"/>
  <c r="Q1329" i="61"/>
  <c r="P1329" i="61"/>
  <c r="O1329" i="61"/>
  <c r="A1329" i="61"/>
  <c r="Q1328" i="61"/>
  <c r="P1328" i="61"/>
  <c r="O1328" i="61"/>
  <c r="A1328" i="61"/>
  <c r="Q1327" i="61"/>
  <c r="P1327" i="61"/>
  <c r="O1327" i="61"/>
  <c r="A1327" i="61"/>
  <c r="Q1326" i="61"/>
  <c r="P1326" i="61"/>
  <c r="O1326" i="61"/>
  <c r="A1326" i="61"/>
  <c r="Q1325" i="61"/>
  <c r="P1325" i="61"/>
  <c r="O1325" i="61"/>
  <c r="A1325" i="61"/>
  <c r="Q1324" i="61"/>
  <c r="P1324" i="61"/>
  <c r="O1324" i="61"/>
  <c r="A1324" i="61"/>
  <c r="Q1323" i="61"/>
  <c r="P1323" i="61"/>
  <c r="O1323" i="61"/>
  <c r="A1323" i="61"/>
  <c r="Q1322" i="61"/>
  <c r="P1322" i="61"/>
  <c r="O1322" i="61"/>
  <c r="A1322" i="61"/>
  <c r="Q1321" i="61"/>
  <c r="P1321" i="61"/>
  <c r="O1321" i="61"/>
  <c r="A1321" i="61"/>
  <c r="Q1320" i="61"/>
  <c r="P1320" i="61"/>
  <c r="O1320" i="61"/>
  <c r="A1320" i="61"/>
  <c r="Q1319" i="61"/>
  <c r="P1319" i="61"/>
  <c r="O1319" i="61"/>
  <c r="A1319" i="61"/>
  <c r="Q1318" i="61"/>
  <c r="P1318" i="61"/>
  <c r="O1318" i="61"/>
  <c r="A1318" i="61"/>
  <c r="Q1317" i="61"/>
  <c r="P1317" i="61"/>
  <c r="O1317" i="61"/>
  <c r="A1317" i="61"/>
  <c r="Q1316" i="61"/>
  <c r="P1316" i="61"/>
  <c r="O1316" i="61"/>
  <c r="A1316" i="61"/>
  <c r="Q1315" i="61"/>
  <c r="P1315" i="61"/>
  <c r="O1315" i="61"/>
  <c r="A1315" i="61"/>
  <c r="Q1314" i="61"/>
  <c r="P1314" i="61"/>
  <c r="O1314" i="61"/>
  <c r="A1314" i="61"/>
  <c r="Q1313" i="61"/>
  <c r="P1313" i="61"/>
  <c r="O1313" i="61"/>
  <c r="A1313" i="61"/>
  <c r="Q1312" i="61"/>
  <c r="P1312" i="61"/>
  <c r="O1312" i="61"/>
  <c r="A1312" i="61"/>
  <c r="Q1311" i="61"/>
  <c r="P1311" i="61"/>
  <c r="O1311" i="61"/>
  <c r="A1311" i="61"/>
  <c r="Q1310" i="61"/>
  <c r="P1310" i="61"/>
  <c r="O1310" i="61"/>
  <c r="A1310" i="61"/>
  <c r="Q1309" i="61"/>
  <c r="P1309" i="61"/>
  <c r="O1309" i="61"/>
  <c r="A1309" i="61"/>
  <c r="Q1308" i="61"/>
  <c r="P1308" i="61"/>
  <c r="O1308" i="61"/>
  <c r="A1308" i="61"/>
  <c r="Q1307" i="61"/>
  <c r="P1307" i="61"/>
  <c r="O1307" i="61"/>
  <c r="A1307" i="61"/>
  <c r="Q1306" i="61"/>
  <c r="P1306" i="61"/>
  <c r="O1306" i="61"/>
  <c r="A1306" i="61"/>
  <c r="Q1305" i="61"/>
  <c r="P1305" i="61"/>
  <c r="O1305" i="61"/>
  <c r="A1305" i="61"/>
  <c r="Q1304" i="61"/>
  <c r="P1304" i="61"/>
  <c r="O1304" i="61"/>
  <c r="A1304" i="61"/>
  <c r="Q1303" i="61"/>
  <c r="P1303" i="61"/>
  <c r="O1303" i="61"/>
  <c r="A1303" i="61"/>
  <c r="Q1302" i="61"/>
  <c r="P1302" i="61"/>
  <c r="O1302" i="61"/>
  <c r="A1302" i="61"/>
  <c r="Q1301" i="61"/>
  <c r="P1301" i="61"/>
  <c r="O1301" i="61"/>
  <c r="A1301" i="61"/>
  <c r="Q1300" i="61"/>
  <c r="P1300" i="61"/>
  <c r="O1300" i="61"/>
  <c r="A1300" i="61"/>
  <c r="Q1299" i="61"/>
  <c r="P1299" i="61"/>
  <c r="O1299" i="61"/>
  <c r="A1299" i="61"/>
  <c r="Q1298" i="61"/>
  <c r="P1298" i="61"/>
  <c r="O1298" i="61"/>
  <c r="A1298" i="61"/>
  <c r="Q1297" i="61"/>
  <c r="P1297" i="61"/>
  <c r="O1297" i="61"/>
  <c r="A1297" i="61"/>
  <c r="Q1296" i="61"/>
  <c r="P1296" i="61"/>
  <c r="O1296" i="61"/>
  <c r="A1296" i="61"/>
  <c r="Q1295" i="61"/>
  <c r="P1295" i="61"/>
  <c r="O1295" i="61"/>
  <c r="A1295" i="61"/>
  <c r="Q1294" i="61"/>
  <c r="P1294" i="61"/>
  <c r="O1294" i="61"/>
  <c r="A1294" i="61"/>
  <c r="Q1293" i="61"/>
  <c r="P1293" i="61"/>
  <c r="O1293" i="61"/>
  <c r="A1293" i="61"/>
  <c r="Q1292" i="61"/>
  <c r="P1292" i="61"/>
  <c r="O1292" i="61"/>
  <c r="A1292" i="61"/>
  <c r="Q1291" i="61"/>
  <c r="P1291" i="61"/>
  <c r="O1291" i="61"/>
  <c r="A1291" i="61"/>
  <c r="Q1290" i="61"/>
  <c r="P1290" i="61"/>
  <c r="O1290" i="61"/>
  <c r="A1290" i="61"/>
  <c r="Q1289" i="61"/>
  <c r="P1289" i="61"/>
  <c r="O1289" i="61"/>
  <c r="A1289" i="61"/>
  <c r="Q1288" i="61"/>
  <c r="P1288" i="61"/>
  <c r="O1288" i="61"/>
  <c r="A1288" i="61"/>
  <c r="Q1287" i="61"/>
  <c r="P1287" i="61"/>
  <c r="O1287" i="61"/>
  <c r="A1287" i="61"/>
  <c r="Q1286" i="61"/>
  <c r="P1286" i="61"/>
  <c r="O1286" i="61"/>
  <c r="A1286" i="61"/>
  <c r="Q1285" i="61"/>
  <c r="P1285" i="61"/>
  <c r="O1285" i="61"/>
  <c r="A1285" i="61"/>
  <c r="Q1284" i="61"/>
  <c r="P1284" i="61"/>
  <c r="O1284" i="61"/>
  <c r="A1284" i="61"/>
  <c r="Q1283" i="61"/>
  <c r="P1283" i="61"/>
  <c r="O1283" i="61"/>
  <c r="A1283" i="61"/>
  <c r="Q1282" i="61"/>
  <c r="P1282" i="61"/>
  <c r="O1282" i="61"/>
  <c r="A1282" i="61"/>
  <c r="Q1281" i="61"/>
  <c r="P1281" i="61"/>
  <c r="O1281" i="61"/>
  <c r="A1281" i="61"/>
  <c r="Q1280" i="61"/>
  <c r="P1280" i="61"/>
  <c r="O1280" i="61"/>
  <c r="A1280" i="61"/>
  <c r="Q1279" i="61"/>
  <c r="P1279" i="61"/>
  <c r="O1279" i="61"/>
  <c r="A1279" i="61"/>
  <c r="Q1278" i="61"/>
  <c r="P1278" i="61"/>
  <c r="O1278" i="61"/>
  <c r="A1278" i="61"/>
  <c r="Q1277" i="61"/>
  <c r="P1277" i="61"/>
  <c r="O1277" i="61"/>
  <c r="A1277" i="61"/>
  <c r="Q1276" i="61"/>
  <c r="P1276" i="61"/>
  <c r="O1276" i="61"/>
  <c r="A1276" i="61"/>
  <c r="Q1275" i="61"/>
  <c r="P1275" i="61"/>
  <c r="O1275" i="61"/>
  <c r="A1275" i="61"/>
  <c r="Q1274" i="61"/>
  <c r="P1274" i="61"/>
  <c r="O1274" i="61"/>
  <c r="A1274" i="61"/>
  <c r="Q1273" i="61"/>
  <c r="P1273" i="61"/>
  <c r="O1273" i="61"/>
  <c r="A1273" i="61"/>
  <c r="Q1272" i="61"/>
  <c r="P1272" i="61"/>
  <c r="O1272" i="61"/>
  <c r="A1272" i="61"/>
  <c r="Q1271" i="61"/>
  <c r="P1271" i="61"/>
  <c r="O1271" i="61"/>
  <c r="A1271" i="61"/>
  <c r="Q1270" i="61"/>
  <c r="P1270" i="61"/>
  <c r="O1270" i="61"/>
  <c r="A1270" i="61"/>
  <c r="Q1269" i="61"/>
  <c r="P1269" i="61"/>
  <c r="O1269" i="61"/>
  <c r="A1269" i="61"/>
  <c r="Q1268" i="61"/>
  <c r="P1268" i="61"/>
  <c r="O1268" i="61"/>
  <c r="A1268" i="61"/>
  <c r="Q1267" i="61"/>
  <c r="P1267" i="61"/>
  <c r="O1267" i="61"/>
  <c r="A1267" i="61"/>
  <c r="Q1266" i="61"/>
  <c r="P1266" i="61"/>
  <c r="O1266" i="61"/>
  <c r="A1266" i="61"/>
  <c r="Q1265" i="61"/>
  <c r="P1265" i="61"/>
  <c r="O1265" i="61"/>
  <c r="A1265" i="61"/>
  <c r="Q1264" i="61"/>
  <c r="P1264" i="61"/>
  <c r="O1264" i="61"/>
  <c r="A1264" i="61"/>
  <c r="Q1263" i="61"/>
  <c r="P1263" i="61"/>
  <c r="O1263" i="61"/>
  <c r="A1263" i="61"/>
  <c r="Q1262" i="61"/>
  <c r="P1262" i="61"/>
  <c r="O1262" i="61"/>
  <c r="A1262" i="61"/>
  <c r="Q1261" i="61"/>
  <c r="P1261" i="61"/>
  <c r="O1261" i="61"/>
  <c r="A1261" i="61"/>
  <c r="Q1260" i="61"/>
  <c r="P1260" i="61"/>
  <c r="O1260" i="61"/>
  <c r="A1260" i="61"/>
  <c r="Q1259" i="61"/>
  <c r="P1259" i="61"/>
  <c r="O1259" i="61"/>
  <c r="A1259" i="61"/>
  <c r="Q1258" i="61"/>
  <c r="P1258" i="61"/>
  <c r="O1258" i="61"/>
  <c r="A1258" i="61"/>
  <c r="Q1257" i="61"/>
  <c r="P1257" i="61"/>
  <c r="O1257" i="61"/>
  <c r="A1257" i="61"/>
  <c r="Q1256" i="61"/>
  <c r="P1256" i="61"/>
  <c r="O1256" i="61"/>
  <c r="A1256" i="61"/>
  <c r="Q1255" i="61"/>
  <c r="P1255" i="61"/>
  <c r="O1255" i="61"/>
  <c r="A1255" i="61"/>
  <c r="Q1254" i="61"/>
  <c r="P1254" i="61"/>
  <c r="O1254" i="61"/>
  <c r="A1254" i="61"/>
  <c r="Q1253" i="61"/>
  <c r="P1253" i="61"/>
  <c r="O1253" i="61"/>
  <c r="A1253" i="61"/>
  <c r="Q1252" i="61"/>
  <c r="P1252" i="61"/>
  <c r="O1252" i="61"/>
  <c r="A1252" i="61"/>
  <c r="Q1251" i="61"/>
  <c r="P1251" i="61"/>
  <c r="O1251" i="61"/>
  <c r="A1251" i="61"/>
  <c r="Q1250" i="61"/>
  <c r="P1250" i="61"/>
  <c r="O1250" i="61"/>
  <c r="A1250" i="61"/>
  <c r="Q1249" i="61"/>
  <c r="P1249" i="61"/>
  <c r="O1249" i="61"/>
  <c r="A1249" i="61"/>
  <c r="Q1248" i="61"/>
  <c r="P1248" i="61"/>
  <c r="O1248" i="61"/>
  <c r="A1248" i="61"/>
  <c r="Q1247" i="61"/>
  <c r="P1247" i="61"/>
  <c r="O1247" i="61"/>
  <c r="A1247" i="61"/>
  <c r="Q1246" i="61"/>
  <c r="P1246" i="61"/>
  <c r="O1246" i="61"/>
  <c r="A1246" i="61"/>
  <c r="Q1245" i="61"/>
  <c r="P1245" i="61"/>
  <c r="O1245" i="61"/>
  <c r="A1245" i="61"/>
  <c r="Q1244" i="61"/>
  <c r="P1244" i="61"/>
  <c r="O1244" i="61"/>
  <c r="A1244" i="61"/>
  <c r="Q1243" i="61"/>
  <c r="P1243" i="61"/>
  <c r="O1243" i="61"/>
  <c r="A1243" i="61"/>
  <c r="Q1242" i="61"/>
  <c r="P1242" i="61"/>
  <c r="O1242" i="61"/>
  <c r="A1242" i="61"/>
  <c r="Q1241" i="61"/>
  <c r="P1241" i="61"/>
  <c r="O1241" i="61"/>
  <c r="A1241" i="61"/>
  <c r="Q1240" i="61"/>
  <c r="P1240" i="61"/>
  <c r="O1240" i="61"/>
  <c r="A1240" i="61"/>
  <c r="Q1239" i="61"/>
  <c r="P1239" i="61"/>
  <c r="O1239" i="61"/>
  <c r="A1239" i="61"/>
  <c r="Q1238" i="61"/>
  <c r="P1238" i="61"/>
  <c r="O1238" i="61"/>
  <c r="A1238" i="61"/>
  <c r="Q1237" i="61"/>
  <c r="P1237" i="61"/>
  <c r="O1237" i="61"/>
  <c r="A1237" i="61"/>
  <c r="Q1236" i="61"/>
  <c r="P1236" i="61"/>
  <c r="O1236" i="61"/>
  <c r="A1236" i="61"/>
  <c r="Q1235" i="61"/>
  <c r="P1235" i="61"/>
  <c r="O1235" i="61"/>
  <c r="A1235" i="61"/>
  <c r="Q1234" i="61"/>
  <c r="P1234" i="61"/>
  <c r="O1234" i="61"/>
  <c r="A1234" i="61"/>
  <c r="Q1233" i="61"/>
  <c r="P1233" i="61"/>
  <c r="O1233" i="61"/>
  <c r="A1233" i="61"/>
  <c r="Q1232" i="61"/>
  <c r="P1232" i="61"/>
  <c r="O1232" i="61"/>
  <c r="A1232" i="61"/>
  <c r="Q1231" i="61"/>
  <c r="P1231" i="61"/>
  <c r="O1231" i="61"/>
  <c r="A1231" i="61"/>
  <c r="Q1230" i="61"/>
  <c r="P1230" i="61"/>
  <c r="O1230" i="61"/>
  <c r="A1230" i="61"/>
  <c r="Q1229" i="61"/>
  <c r="P1229" i="61"/>
  <c r="O1229" i="61"/>
  <c r="A1229" i="61"/>
  <c r="Q1228" i="61"/>
  <c r="P1228" i="61"/>
  <c r="O1228" i="61"/>
  <c r="A1228" i="61"/>
  <c r="Q1227" i="61"/>
  <c r="P1227" i="61"/>
  <c r="O1227" i="61"/>
  <c r="A1227" i="61"/>
  <c r="Q1226" i="61"/>
  <c r="P1226" i="61"/>
  <c r="O1226" i="61"/>
  <c r="A1226" i="61"/>
  <c r="Q1225" i="61"/>
  <c r="P1225" i="61"/>
  <c r="O1225" i="61"/>
  <c r="A1225" i="61"/>
  <c r="Q1224" i="61"/>
  <c r="P1224" i="61"/>
  <c r="O1224" i="61"/>
  <c r="A1224" i="61"/>
  <c r="Q1223" i="61"/>
  <c r="P1223" i="61"/>
  <c r="O1223" i="61"/>
  <c r="A1223" i="61"/>
  <c r="Q1222" i="61"/>
  <c r="P1222" i="61"/>
  <c r="O1222" i="61"/>
  <c r="A1222" i="61"/>
  <c r="Q1221" i="61"/>
  <c r="P1221" i="61"/>
  <c r="O1221" i="61"/>
  <c r="A1221" i="61"/>
  <c r="Q1220" i="61"/>
  <c r="P1220" i="61"/>
  <c r="O1220" i="61"/>
  <c r="A1220" i="61"/>
  <c r="Q1219" i="61"/>
  <c r="P1219" i="61"/>
  <c r="O1219" i="61"/>
  <c r="A1219" i="61"/>
  <c r="Q1218" i="61"/>
  <c r="P1218" i="61"/>
  <c r="O1218" i="61"/>
  <c r="A1218" i="61"/>
  <c r="Q1217" i="61"/>
  <c r="P1217" i="61"/>
  <c r="O1217" i="61"/>
  <c r="A1217" i="61"/>
  <c r="Q1216" i="61"/>
  <c r="P1216" i="61"/>
  <c r="O1216" i="61"/>
  <c r="A1216" i="61"/>
  <c r="Q1215" i="61"/>
  <c r="P1215" i="61"/>
  <c r="O1215" i="61"/>
  <c r="A1215" i="61"/>
  <c r="Q1214" i="61"/>
  <c r="P1214" i="61"/>
  <c r="O1214" i="61"/>
  <c r="A1214" i="61"/>
  <c r="Q1213" i="61"/>
  <c r="P1213" i="61"/>
  <c r="O1213" i="61"/>
  <c r="A1213" i="61"/>
  <c r="Q1212" i="61"/>
  <c r="P1212" i="61"/>
  <c r="O1212" i="61"/>
  <c r="A1212" i="61"/>
  <c r="Q1211" i="61"/>
  <c r="P1211" i="61"/>
  <c r="O1211" i="61"/>
  <c r="A1211" i="61"/>
  <c r="Q1210" i="61"/>
  <c r="P1210" i="61"/>
  <c r="O1210" i="61"/>
  <c r="A1210" i="61"/>
  <c r="Q1209" i="61"/>
  <c r="P1209" i="61"/>
  <c r="O1209" i="61"/>
  <c r="A1209" i="61"/>
  <c r="Q1208" i="61"/>
  <c r="P1208" i="61"/>
  <c r="O1208" i="61"/>
  <c r="A1208" i="61"/>
  <c r="Q1207" i="61"/>
  <c r="P1207" i="61"/>
  <c r="O1207" i="61"/>
  <c r="A1207" i="61"/>
  <c r="Q1206" i="61"/>
  <c r="P1206" i="61"/>
  <c r="O1206" i="61"/>
  <c r="A1206" i="61"/>
  <c r="Q1205" i="61"/>
  <c r="P1205" i="61"/>
  <c r="O1205" i="61"/>
  <c r="A1205" i="61"/>
  <c r="Q1204" i="61"/>
  <c r="P1204" i="61"/>
  <c r="O1204" i="61"/>
  <c r="A1204" i="61"/>
  <c r="Q1203" i="61"/>
  <c r="P1203" i="61"/>
  <c r="O1203" i="61"/>
  <c r="A1203" i="61"/>
  <c r="Q1202" i="61"/>
  <c r="P1202" i="61"/>
  <c r="O1202" i="61"/>
  <c r="A1202" i="61"/>
  <c r="Q1201" i="61"/>
  <c r="P1201" i="61"/>
  <c r="O1201" i="61"/>
  <c r="A1201" i="61"/>
  <c r="Q1200" i="61"/>
  <c r="P1200" i="61"/>
  <c r="O1200" i="61"/>
  <c r="A1200" i="61"/>
  <c r="Q1199" i="61"/>
  <c r="P1199" i="61"/>
  <c r="O1199" i="61"/>
  <c r="A1199" i="61"/>
  <c r="Q1198" i="61"/>
  <c r="P1198" i="61"/>
  <c r="O1198" i="61"/>
  <c r="A1198" i="61"/>
  <c r="Q1197" i="61"/>
  <c r="P1197" i="61"/>
  <c r="O1197" i="61"/>
  <c r="A1197" i="61"/>
  <c r="Q1196" i="61"/>
  <c r="P1196" i="61"/>
  <c r="O1196" i="61"/>
  <c r="A1196" i="61"/>
  <c r="Q1195" i="61"/>
  <c r="P1195" i="61"/>
  <c r="O1195" i="61"/>
  <c r="A1195" i="61"/>
  <c r="Q1194" i="61"/>
  <c r="P1194" i="61"/>
  <c r="O1194" i="61"/>
  <c r="A1194" i="61"/>
  <c r="Q1193" i="61"/>
  <c r="P1193" i="61"/>
  <c r="O1193" i="61"/>
  <c r="A1193" i="61"/>
  <c r="Q1192" i="61"/>
  <c r="P1192" i="61"/>
  <c r="O1192" i="61"/>
  <c r="A1192" i="61"/>
  <c r="Q1191" i="61"/>
  <c r="P1191" i="61"/>
  <c r="O1191" i="61"/>
  <c r="A1191" i="61"/>
  <c r="Q1190" i="61"/>
  <c r="P1190" i="61"/>
  <c r="O1190" i="61"/>
  <c r="A1190" i="61"/>
  <c r="Q1189" i="61"/>
  <c r="P1189" i="61"/>
  <c r="O1189" i="61"/>
  <c r="A1189" i="61"/>
  <c r="Q1188" i="61"/>
  <c r="P1188" i="61"/>
  <c r="O1188" i="61"/>
  <c r="A1188" i="61"/>
  <c r="Q1187" i="61"/>
  <c r="P1187" i="61"/>
  <c r="O1187" i="61"/>
  <c r="A1187" i="61"/>
  <c r="Q1186" i="61"/>
  <c r="P1186" i="61"/>
  <c r="O1186" i="61"/>
  <c r="A1186" i="61"/>
  <c r="Q1185" i="61"/>
  <c r="P1185" i="61"/>
  <c r="O1185" i="61"/>
  <c r="A1185" i="61"/>
  <c r="Q1184" i="61"/>
  <c r="P1184" i="61"/>
  <c r="O1184" i="61"/>
  <c r="A1184" i="61"/>
  <c r="Q1183" i="61"/>
  <c r="P1183" i="61"/>
  <c r="O1183" i="61"/>
  <c r="A1183" i="61"/>
  <c r="Q1182" i="61"/>
  <c r="P1182" i="61"/>
  <c r="O1182" i="61"/>
  <c r="A1182" i="61"/>
  <c r="Q1181" i="61"/>
  <c r="P1181" i="61"/>
  <c r="O1181" i="61"/>
  <c r="A1181" i="61"/>
  <c r="Q1180" i="61"/>
  <c r="P1180" i="61"/>
  <c r="O1180" i="61"/>
  <c r="A1180" i="61"/>
  <c r="Q1179" i="61"/>
  <c r="P1179" i="61"/>
  <c r="O1179" i="61"/>
  <c r="A1179" i="61"/>
  <c r="Q1178" i="61"/>
  <c r="P1178" i="61"/>
  <c r="O1178" i="61"/>
  <c r="A1178" i="61"/>
  <c r="Q1177" i="61"/>
  <c r="P1177" i="61"/>
  <c r="O1177" i="61"/>
  <c r="A1177" i="61"/>
  <c r="Q1176" i="61"/>
  <c r="P1176" i="61"/>
  <c r="O1176" i="61"/>
  <c r="A1176" i="61"/>
  <c r="Q1175" i="61"/>
  <c r="P1175" i="61"/>
  <c r="O1175" i="61"/>
  <c r="A1175" i="61"/>
  <c r="Q1174" i="61"/>
  <c r="P1174" i="61"/>
  <c r="O1174" i="61"/>
  <c r="A1174" i="61"/>
  <c r="Q1173" i="61"/>
  <c r="P1173" i="61"/>
  <c r="O1173" i="61"/>
  <c r="A1173" i="61"/>
  <c r="Q1172" i="61"/>
  <c r="P1172" i="61"/>
  <c r="O1172" i="61"/>
  <c r="A1172" i="61"/>
  <c r="Q1171" i="61"/>
  <c r="P1171" i="61"/>
  <c r="O1171" i="61"/>
  <c r="A1171" i="61"/>
  <c r="Q1170" i="61"/>
  <c r="P1170" i="61"/>
  <c r="O1170" i="61"/>
  <c r="A1170" i="61"/>
  <c r="Q1169" i="61"/>
  <c r="P1169" i="61"/>
  <c r="O1169" i="61"/>
  <c r="A1169" i="61"/>
  <c r="Q1168" i="61"/>
  <c r="P1168" i="61"/>
  <c r="O1168" i="61"/>
  <c r="A1168" i="61"/>
  <c r="Q1167" i="61"/>
  <c r="P1167" i="61"/>
  <c r="O1167" i="61"/>
  <c r="A1167" i="61"/>
  <c r="Q1166" i="61"/>
  <c r="P1166" i="61"/>
  <c r="O1166" i="61"/>
  <c r="A1166" i="61"/>
  <c r="Q1165" i="61"/>
  <c r="P1165" i="61"/>
  <c r="O1165" i="61"/>
  <c r="A1165" i="61"/>
  <c r="Q1164" i="61"/>
  <c r="P1164" i="61"/>
  <c r="O1164" i="61"/>
  <c r="A1164" i="61"/>
  <c r="Q1163" i="61"/>
  <c r="P1163" i="61"/>
  <c r="O1163" i="61"/>
  <c r="A1163" i="61"/>
  <c r="Q1162" i="61"/>
  <c r="P1162" i="61"/>
  <c r="O1162" i="61"/>
  <c r="A1162" i="61"/>
  <c r="Q1161" i="61"/>
  <c r="P1161" i="61"/>
  <c r="O1161" i="61"/>
  <c r="A1161" i="61"/>
  <c r="Q1160" i="61"/>
  <c r="P1160" i="61"/>
  <c r="O1160" i="61"/>
  <c r="A1160" i="61"/>
  <c r="Q1159" i="61"/>
  <c r="P1159" i="61"/>
  <c r="O1159" i="61"/>
  <c r="A1159" i="61"/>
  <c r="Q1158" i="61"/>
  <c r="P1158" i="61"/>
  <c r="O1158" i="61"/>
  <c r="A1158" i="61"/>
  <c r="Q1157" i="61"/>
  <c r="P1157" i="61"/>
  <c r="O1157" i="61"/>
  <c r="A1157" i="61"/>
  <c r="Q1156" i="61"/>
  <c r="P1156" i="61"/>
  <c r="O1156" i="61"/>
  <c r="A1156" i="61"/>
  <c r="Q1155" i="61"/>
  <c r="P1155" i="61"/>
  <c r="O1155" i="61"/>
  <c r="A1155" i="61"/>
  <c r="Q1154" i="61"/>
  <c r="P1154" i="61"/>
  <c r="O1154" i="61"/>
  <c r="A1154" i="61"/>
  <c r="Q1153" i="61"/>
  <c r="P1153" i="61"/>
  <c r="O1153" i="61"/>
  <c r="A1153" i="61"/>
  <c r="Q1152" i="61"/>
  <c r="P1152" i="61"/>
  <c r="O1152" i="61"/>
  <c r="A1152" i="61"/>
  <c r="Q1151" i="61"/>
  <c r="P1151" i="61"/>
  <c r="O1151" i="61"/>
  <c r="A1151" i="61"/>
  <c r="Q1150" i="61"/>
  <c r="P1150" i="61"/>
  <c r="O1150" i="61"/>
  <c r="A1150" i="61"/>
  <c r="Q1149" i="61"/>
  <c r="P1149" i="61"/>
  <c r="O1149" i="61"/>
  <c r="A1149" i="61"/>
  <c r="Q1148" i="61"/>
  <c r="P1148" i="61"/>
  <c r="O1148" i="61"/>
  <c r="A1148" i="61"/>
  <c r="Q1147" i="61"/>
  <c r="P1147" i="61"/>
  <c r="O1147" i="61"/>
  <c r="A1147" i="61"/>
  <c r="Q1146" i="61"/>
  <c r="P1146" i="61"/>
  <c r="O1146" i="61"/>
  <c r="A1146" i="61"/>
  <c r="Q1145" i="61"/>
  <c r="P1145" i="61"/>
  <c r="O1145" i="61"/>
  <c r="A1145" i="61"/>
  <c r="Q1144" i="61"/>
  <c r="P1144" i="61"/>
  <c r="O1144" i="61"/>
  <c r="A1144" i="61"/>
  <c r="Q1143" i="61"/>
  <c r="P1143" i="61"/>
  <c r="O1143" i="61"/>
  <c r="A1143" i="61"/>
  <c r="Q1142" i="61"/>
  <c r="P1142" i="61"/>
  <c r="O1142" i="61"/>
  <c r="A1142" i="61"/>
  <c r="Q1141" i="61"/>
  <c r="P1141" i="61"/>
  <c r="O1141" i="61"/>
  <c r="A1141" i="61"/>
  <c r="Q1140" i="61"/>
  <c r="P1140" i="61"/>
  <c r="O1140" i="61"/>
  <c r="A1140" i="61"/>
  <c r="Q1139" i="61"/>
  <c r="P1139" i="61"/>
  <c r="O1139" i="61"/>
  <c r="A1139" i="61"/>
  <c r="Q1138" i="61"/>
  <c r="P1138" i="61"/>
  <c r="O1138" i="61"/>
  <c r="A1138" i="61"/>
  <c r="Q1137" i="61"/>
  <c r="P1137" i="61"/>
  <c r="O1137" i="61"/>
  <c r="A1137" i="61"/>
  <c r="Q1136" i="61"/>
  <c r="P1136" i="61"/>
  <c r="O1136" i="61"/>
  <c r="A1136" i="61"/>
  <c r="Q1135" i="61"/>
  <c r="P1135" i="61"/>
  <c r="O1135" i="61"/>
  <c r="A1135" i="61"/>
  <c r="Q1134" i="61"/>
  <c r="P1134" i="61"/>
  <c r="O1134" i="61"/>
  <c r="A1134" i="61"/>
  <c r="Q1133" i="61"/>
  <c r="P1133" i="61"/>
  <c r="O1133" i="61"/>
  <c r="A1133" i="61"/>
  <c r="Q1132" i="61"/>
  <c r="P1132" i="61"/>
  <c r="O1132" i="61"/>
  <c r="A1132" i="61"/>
  <c r="Q1131" i="61"/>
  <c r="P1131" i="61"/>
  <c r="O1131" i="61"/>
  <c r="A1131" i="61"/>
  <c r="Q1130" i="61"/>
  <c r="P1130" i="61"/>
  <c r="O1130" i="61"/>
  <c r="A1130" i="61"/>
  <c r="Q1129" i="61"/>
  <c r="P1129" i="61"/>
  <c r="O1129" i="61"/>
  <c r="A1129" i="61"/>
  <c r="Q1128" i="61"/>
  <c r="P1128" i="61"/>
  <c r="O1128" i="61"/>
  <c r="A1128" i="61"/>
  <c r="Q1127" i="61"/>
  <c r="P1127" i="61"/>
  <c r="O1127" i="61"/>
  <c r="A1127" i="61"/>
  <c r="Q1126" i="61"/>
  <c r="P1126" i="61"/>
  <c r="O1126" i="61"/>
  <c r="A1126" i="61"/>
  <c r="Q1125" i="61"/>
  <c r="P1125" i="61"/>
  <c r="O1125" i="61"/>
  <c r="A1125" i="61"/>
  <c r="Q1124" i="61"/>
  <c r="P1124" i="61"/>
  <c r="O1124" i="61"/>
  <c r="A1124" i="61"/>
  <c r="Q1123" i="61"/>
  <c r="P1123" i="61"/>
  <c r="O1123" i="61"/>
  <c r="A1123" i="61"/>
  <c r="Q1122" i="61"/>
  <c r="P1122" i="61"/>
  <c r="O1122" i="61"/>
  <c r="A1122" i="61"/>
  <c r="Q1121" i="61"/>
  <c r="P1121" i="61"/>
  <c r="O1121" i="61"/>
  <c r="A1121" i="61"/>
  <c r="Q1120" i="61"/>
  <c r="P1120" i="61"/>
  <c r="O1120" i="61"/>
  <c r="A1120" i="61"/>
  <c r="Q1119" i="61"/>
  <c r="P1119" i="61"/>
  <c r="O1119" i="61"/>
  <c r="A1119" i="61"/>
  <c r="Q1118" i="61"/>
  <c r="P1118" i="61"/>
  <c r="O1118" i="61"/>
  <c r="A1118" i="61"/>
  <c r="Q1117" i="61"/>
  <c r="P1117" i="61"/>
  <c r="O1117" i="61"/>
  <c r="A1117" i="61"/>
  <c r="Q1116" i="61"/>
  <c r="P1116" i="61"/>
  <c r="O1116" i="61"/>
  <c r="A1116" i="61"/>
  <c r="Q1115" i="61"/>
  <c r="P1115" i="61"/>
  <c r="O1115" i="61"/>
  <c r="A1115" i="61"/>
  <c r="Q1114" i="61"/>
  <c r="P1114" i="61"/>
  <c r="O1114" i="61"/>
  <c r="A1114" i="61"/>
  <c r="Q1113" i="61"/>
  <c r="P1113" i="61"/>
  <c r="O1113" i="61"/>
  <c r="A1113" i="61"/>
  <c r="Q1112" i="61"/>
  <c r="P1112" i="61"/>
  <c r="O1112" i="61"/>
  <c r="A1112" i="61"/>
  <c r="Q1111" i="61"/>
  <c r="P1111" i="61"/>
  <c r="O1111" i="61"/>
  <c r="A1111" i="61"/>
  <c r="Q1110" i="61"/>
  <c r="P1110" i="61"/>
  <c r="O1110" i="61"/>
  <c r="A1110" i="61"/>
  <c r="Q1109" i="61"/>
  <c r="P1109" i="61"/>
  <c r="O1109" i="61"/>
  <c r="A1109" i="61"/>
  <c r="Q1108" i="61"/>
  <c r="P1108" i="61"/>
  <c r="O1108" i="61"/>
  <c r="A1108" i="61"/>
  <c r="Q1107" i="61"/>
  <c r="P1107" i="61"/>
  <c r="O1107" i="61"/>
  <c r="A1107" i="61"/>
  <c r="Q1106" i="61"/>
  <c r="P1106" i="61"/>
  <c r="O1106" i="61"/>
  <c r="A1106" i="61"/>
  <c r="Q1105" i="61"/>
  <c r="P1105" i="61"/>
  <c r="O1105" i="61"/>
  <c r="A1105" i="61"/>
  <c r="Q1104" i="61"/>
  <c r="P1104" i="61"/>
  <c r="O1104" i="61"/>
  <c r="A1104" i="61"/>
  <c r="Q1103" i="61"/>
  <c r="P1103" i="61"/>
  <c r="O1103" i="61"/>
  <c r="A1103" i="61"/>
  <c r="Q1102" i="61"/>
  <c r="P1102" i="61"/>
  <c r="O1102" i="61"/>
  <c r="A1102" i="61"/>
  <c r="Q1101" i="61"/>
  <c r="P1101" i="61"/>
  <c r="O1101" i="61"/>
  <c r="A1101" i="61"/>
  <c r="Q1100" i="61"/>
  <c r="P1100" i="61"/>
  <c r="O1100" i="61"/>
  <c r="A1100" i="61"/>
  <c r="Q1099" i="61"/>
  <c r="P1099" i="61"/>
  <c r="O1099" i="61"/>
  <c r="A1099" i="61"/>
  <c r="Q1098" i="61"/>
  <c r="P1098" i="61"/>
  <c r="O1098" i="61"/>
  <c r="A1098" i="61"/>
  <c r="Q1097" i="61"/>
  <c r="P1097" i="61"/>
  <c r="O1097" i="61"/>
  <c r="A1097" i="61"/>
  <c r="Q1096" i="61"/>
  <c r="P1096" i="61"/>
  <c r="O1096" i="61"/>
  <c r="A1096" i="61"/>
  <c r="Q1095" i="61"/>
  <c r="P1095" i="61"/>
  <c r="O1095" i="61"/>
  <c r="A1095" i="61"/>
  <c r="Q1094" i="61"/>
  <c r="P1094" i="61"/>
  <c r="O1094" i="61"/>
  <c r="A1094" i="61"/>
  <c r="Q1093" i="61"/>
  <c r="P1093" i="61"/>
  <c r="O1093" i="61"/>
  <c r="A1093" i="61"/>
  <c r="Q1092" i="61"/>
  <c r="P1092" i="61"/>
  <c r="O1092" i="61"/>
  <c r="A1092" i="61"/>
  <c r="Q1091" i="61"/>
  <c r="P1091" i="61"/>
  <c r="O1091" i="61"/>
  <c r="A1091" i="61"/>
  <c r="Q1090" i="61"/>
  <c r="P1090" i="61"/>
  <c r="O1090" i="61"/>
  <c r="A1090" i="61"/>
  <c r="Q1089" i="61"/>
  <c r="P1089" i="61"/>
  <c r="O1089" i="61"/>
  <c r="A1089" i="61"/>
  <c r="Q1088" i="61"/>
  <c r="P1088" i="61"/>
  <c r="O1088" i="61"/>
  <c r="A1088" i="61"/>
  <c r="Q1087" i="61"/>
  <c r="P1087" i="61"/>
  <c r="O1087" i="61"/>
  <c r="A1087" i="61"/>
  <c r="Q1086" i="61"/>
  <c r="P1086" i="61"/>
  <c r="O1086" i="61"/>
  <c r="A1086" i="61"/>
  <c r="Q1085" i="61"/>
  <c r="P1085" i="61"/>
  <c r="O1085" i="61"/>
  <c r="A1085" i="61"/>
  <c r="Q1084" i="61"/>
  <c r="P1084" i="61"/>
  <c r="O1084" i="61"/>
  <c r="A1084" i="61"/>
  <c r="Q1083" i="61"/>
  <c r="P1083" i="61"/>
  <c r="O1083" i="61"/>
  <c r="A1083" i="61"/>
  <c r="Q1082" i="61"/>
  <c r="P1082" i="61"/>
  <c r="O1082" i="61"/>
  <c r="A1082" i="61"/>
  <c r="Q1081" i="61"/>
  <c r="P1081" i="61"/>
  <c r="O1081" i="61"/>
  <c r="A1081" i="61"/>
  <c r="Q1080" i="61"/>
  <c r="P1080" i="61"/>
  <c r="O1080" i="61"/>
  <c r="A1080" i="61"/>
  <c r="Q1079" i="61"/>
  <c r="P1079" i="61"/>
  <c r="O1079" i="61"/>
  <c r="A1079" i="61"/>
  <c r="Q1078" i="61"/>
  <c r="P1078" i="61"/>
  <c r="O1078" i="61"/>
  <c r="A1078" i="61"/>
  <c r="Q1077" i="61"/>
  <c r="P1077" i="61"/>
  <c r="O1077" i="61"/>
  <c r="A1077" i="61"/>
  <c r="Q1076" i="61"/>
  <c r="P1076" i="61"/>
  <c r="O1076" i="61"/>
  <c r="A1076" i="61"/>
  <c r="Q1075" i="61"/>
  <c r="P1075" i="61"/>
  <c r="O1075" i="61"/>
  <c r="A1075" i="61"/>
  <c r="Q1074" i="61"/>
  <c r="P1074" i="61"/>
  <c r="O1074" i="61"/>
  <c r="A1074" i="61"/>
  <c r="Q1073" i="61"/>
  <c r="P1073" i="61"/>
  <c r="O1073" i="61"/>
  <c r="A1073" i="61"/>
  <c r="Q1072" i="61"/>
  <c r="P1072" i="61"/>
  <c r="O1072" i="61"/>
  <c r="A1072" i="61"/>
  <c r="Q1071" i="61"/>
  <c r="P1071" i="61"/>
  <c r="O1071" i="61"/>
  <c r="A1071" i="61"/>
  <c r="Q1070" i="61"/>
  <c r="P1070" i="61"/>
  <c r="O1070" i="61"/>
  <c r="A1070" i="61"/>
  <c r="Q1069" i="61"/>
  <c r="P1069" i="61"/>
  <c r="O1069" i="61"/>
  <c r="A1069" i="61"/>
  <c r="Q1068" i="61"/>
  <c r="P1068" i="61"/>
  <c r="O1068" i="61"/>
  <c r="A1068" i="61"/>
  <c r="Q1067" i="61"/>
  <c r="P1067" i="61"/>
  <c r="O1067" i="61"/>
  <c r="A1067" i="61"/>
  <c r="Q1066" i="61"/>
  <c r="P1066" i="61"/>
  <c r="O1066" i="61"/>
  <c r="A1066" i="61"/>
  <c r="Q1065" i="61"/>
  <c r="P1065" i="61"/>
  <c r="O1065" i="61"/>
  <c r="A1065" i="61"/>
  <c r="Q1064" i="61"/>
  <c r="P1064" i="61"/>
  <c r="O1064" i="61"/>
  <c r="A1064" i="61"/>
  <c r="Q1063" i="61"/>
  <c r="P1063" i="61"/>
  <c r="O1063" i="61"/>
  <c r="A1063" i="61"/>
  <c r="Q1062" i="61"/>
  <c r="P1062" i="61"/>
  <c r="O1062" i="61"/>
  <c r="A1062" i="61"/>
  <c r="Q1061" i="61"/>
  <c r="P1061" i="61"/>
  <c r="O1061" i="61"/>
  <c r="A1061" i="61"/>
  <c r="Q1060" i="61"/>
  <c r="P1060" i="61"/>
  <c r="O1060" i="61"/>
  <c r="A1060" i="61"/>
  <c r="Q1059" i="61"/>
  <c r="P1059" i="61"/>
  <c r="O1059" i="61"/>
  <c r="A1059" i="61"/>
  <c r="Q1058" i="61"/>
  <c r="P1058" i="61"/>
  <c r="O1058" i="61"/>
  <c r="A1058" i="61"/>
  <c r="Q1057" i="61"/>
  <c r="P1057" i="61"/>
  <c r="O1057" i="61"/>
  <c r="A1057" i="61"/>
  <c r="Q1056" i="61"/>
  <c r="P1056" i="61"/>
  <c r="O1056" i="61"/>
  <c r="A1056" i="61"/>
  <c r="Q1055" i="61"/>
  <c r="P1055" i="61"/>
  <c r="O1055" i="61"/>
  <c r="A1055" i="61"/>
  <c r="Q1054" i="61"/>
  <c r="P1054" i="61"/>
  <c r="O1054" i="61"/>
  <c r="A1054" i="61"/>
  <c r="Q1053" i="61"/>
  <c r="P1053" i="61"/>
  <c r="O1053" i="61"/>
  <c r="A1053" i="61"/>
  <c r="Q1052" i="61"/>
  <c r="P1052" i="61"/>
  <c r="O1052" i="61"/>
  <c r="A1052" i="61"/>
  <c r="Q1051" i="61"/>
  <c r="P1051" i="61"/>
  <c r="O1051" i="61"/>
  <c r="A1051" i="61"/>
  <c r="Q1050" i="61"/>
  <c r="P1050" i="61"/>
  <c r="O1050" i="61"/>
  <c r="A1050" i="61"/>
  <c r="Q1049" i="61"/>
  <c r="P1049" i="61"/>
  <c r="O1049" i="61"/>
  <c r="A1049" i="61"/>
  <c r="Q1048" i="61"/>
  <c r="P1048" i="61"/>
  <c r="O1048" i="61"/>
  <c r="A1048" i="61"/>
  <c r="Q1047" i="61"/>
  <c r="P1047" i="61"/>
  <c r="O1047" i="61"/>
  <c r="A1047" i="61"/>
  <c r="Q1046" i="61"/>
  <c r="P1046" i="61"/>
  <c r="O1046" i="61"/>
  <c r="A1046" i="61"/>
  <c r="Q1045" i="61"/>
  <c r="P1045" i="61"/>
  <c r="O1045" i="61"/>
  <c r="A1045" i="61"/>
  <c r="Q1044" i="61"/>
  <c r="P1044" i="61"/>
  <c r="O1044" i="61"/>
  <c r="A1044" i="61"/>
  <c r="Q1043" i="61"/>
  <c r="P1043" i="61"/>
  <c r="O1043" i="61"/>
  <c r="A1043" i="61"/>
  <c r="Q1042" i="61"/>
  <c r="P1042" i="61"/>
  <c r="O1042" i="61"/>
  <c r="A1042" i="61"/>
  <c r="Q1041" i="61"/>
  <c r="P1041" i="61"/>
  <c r="O1041" i="61"/>
  <c r="A1041" i="61"/>
  <c r="Q1040" i="61"/>
  <c r="P1040" i="61"/>
  <c r="O1040" i="61"/>
  <c r="A1040" i="61"/>
  <c r="Q1039" i="61"/>
  <c r="P1039" i="61"/>
  <c r="O1039" i="61"/>
  <c r="A1039" i="61"/>
  <c r="Q1038" i="61"/>
  <c r="P1038" i="61"/>
  <c r="O1038" i="61"/>
  <c r="A1038" i="61"/>
  <c r="Q1037" i="61"/>
  <c r="P1037" i="61"/>
  <c r="O1037" i="61"/>
  <c r="A1037" i="61"/>
  <c r="Q1036" i="61"/>
  <c r="P1036" i="61"/>
  <c r="O1036" i="61"/>
  <c r="A1036" i="61"/>
  <c r="Q1035" i="61"/>
  <c r="P1035" i="61"/>
  <c r="O1035" i="61"/>
  <c r="A1035" i="61"/>
  <c r="Q1034" i="61"/>
  <c r="P1034" i="61"/>
  <c r="O1034" i="61"/>
  <c r="A1034" i="61"/>
  <c r="Q1033" i="61"/>
  <c r="P1033" i="61"/>
  <c r="O1033" i="61"/>
  <c r="A1033" i="61"/>
  <c r="Q1032" i="61"/>
  <c r="P1032" i="61"/>
  <c r="O1032" i="61"/>
  <c r="A1032" i="61"/>
  <c r="Q1031" i="61"/>
  <c r="P1031" i="61"/>
  <c r="O1031" i="61"/>
  <c r="A1031" i="61"/>
  <c r="Q1030" i="61"/>
  <c r="P1030" i="61"/>
  <c r="O1030" i="61"/>
  <c r="A1030" i="61"/>
  <c r="Q1029" i="61"/>
  <c r="P1029" i="61"/>
  <c r="O1029" i="61"/>
  <c r="A1029" i="61"/>
  <c r="Q1028" i="61"/>
  <c r="P1028" i="61"/>
  <c r="O1028" i="61"/>
  <c r="A1028" i="61"/>
  <c r="Q1027" i="61"/>
  <c r="P1027" i="61"/>
  <c r="O1027" i="61"/>
  <c r="A1027" i="61"/>
  <c r="Q1026" i="61"/>
  <c r="P1026" i="61"/>
  <c r="O1026" i="61"/>
  <c r="A1026" i="61"/>
  <c r="Q1025" i="61"/>
  <c r="P1025" i="61"/>
  <c r="O1025" i="61"/>
  <c r="A1025" i="61"/>
  <c r="Q1024" i="61"/>
  <c r="P1024" i="61"/>
  <c r="O1024" i="61"/>
  <c r="A1024" i="61"/>
  <c r="Q1023" i="61"/>
  <c r="P1023" i="61"/>
  <c r="O1023" i="61"/>
  <c r="A1023" i="61"/>
  <c r="Q1022" i="61"/>
  <c r="P1022" i="61"/>
  <c r="O1022" i="61"/>
  <c r="A1022" i="61"/>
  <c r="Q1021" i="61"/>
  <c r="P1021" i="61"/>
  <c r="O1021" i="61"/>
  <c r="A1021" i="61"/>
  <c r="Q1020" i="61"/>
  <c r="P1020" i="61"/>
  <c r="O1020" i="61"/>
  <c r="A1020" i="61"/>
  <c r="Q1019" i="61"/>
  <c r="P1019" i="61"/>
  <c r="O1019" i="61"/>
  <c r="A1019" i="61"/>
  <c r="Q1018" i="61"/>
  <c r="P1018" i="61"/>
  <c r="O1018" i="61"/>
  <c r="A1018" i="61"/>
  <c r="Q1017" i="61"/>
  <c r="P1017" i="61"/>
  <c r="O1017" i="61"/>
  <c r="A1017" i="61"/>
  <c r="Q1016" i="61"/>
  <c r="P1016" i="61"/>
  <c r="O1016" i="61"/>
  <c r="A1016" i="61"/>
  <c r="Q1015" i="61"/>
  <c r="P1015" i="61"/>
  <c r="O1015" i="61"/>
  <c r="A1015" i="61"/>
  <c r="Q1014" i="61"/>
  <c r="P1014" i="61"/>
  <c r="O1014" i="61"/>
  <c r="A1014" i="61"/>
  <c r="Q1013" i="61"/>
  <c r="P1013" i="61"/>
  <c r="O1013" i="61"/>
  <c r="A1013" i="61"/>
  <c r="Q1012" i="61"/>
  <c r="P1012" i="61"/>
  <c r="O1012" i="61"/>
  <c r="A1012" i="61"/>
  <c r="Q1011" i="61"/>
  <c r="P1011" i="61"/>
  <c r="O1011" i="61"/>
  <c r="A1011" i="61"/>
  <c r="Q1010" i="61"/>
  <c r="P1010" i="61"/>
  <c r="O1010" i="61"/>
  <c r="A1010" i="61"/>
  <c r="Q1009" i="61"/>
  <c r="P1009" i="61"/>
  <c r="O1009" i="61"/>
  <c r="A1009" i="61"/>
  <c r="Q1008" i="61"/>
  <c r="P1008" i="61"/>
  <c r="O1008" i="61"/>
  <c r="A1008" i="61"/>
  <c r="Q1007" i="61"/>
  <c r="P1007" i="61"/>
  <c r="O1007" i="61"/>
  <c r="A1007" i="61"/>
  <c r="Q1006" i="61"/>
  <c r="P1006" i="61"/>
  <c r="O1006" i="61"/>
  <c r="A1006" i="61"/>
  <c r="Q1005" i="61"/>
  <c r="P1005" i="61"/>
  <c r="O1005" i="61"/>
  <c r="A1005" i="61"/>
  <c r="Q1004" i="61"/>
  <c r="P1004" i="61"/>
  <c r="O1004" i="61"/>
  <c r="A1004" i="61"/>
  <c r="Q1003" i="61"/>
  <c r="P1003" i="61"/>
  <c r="O1003" i="61"/>
  <c r="A1003" i="61"/>
  <c r="Q1002" i="61"/>
  <c r="P1002" i="61"/>
  <c r="O1002" i="61"/>
  <c r="A1002" i="61"/>
  <c r="Q1001" i="61"/>
  <c r="P1001" i="61"/>
  <c r="O1001" i="61"/>
  <c r="A1001" i="61"/>
  <c r="Q1000" i="61"/>
  <c r="P1000" i="61"/>
  <c r="O1000" i="61"/>
  <c r="A1000" i="61"/>
  <c r="Q999" i="61"/>
  <c r="P999" i="61"/>
  <c r="O999" i="61"/>
  <c r="A999" i="61"/>
  <c r="Q998" i="61"/>
  <c r="P998" i="61"/>
  <c r="O998" i="61"/>
  <c r="A998" i="61"/>
  <c r="Q997" i="61"/>
  <c r="P997" i="61"/>
  <c r="O997" i="61"/>
  <c r="A997" i="61"/>
  <c r="Q996" i="61"/>
  <c r="P996" i="61"/>
  <c r="O996" i="61"/>
  <c r="A996" i="61"/>
  <c r="Q995" i="61"/>
  <c r="P995" i="61"/>
  <c r="O995" i="61"/>
  <c r="A995" i="61"/>
  <c r="Q994" i="61"/>
  <c r="P994" i="61"/>
  <c r="O994" i="61"/>
  <c r="A994" i="61"/>
  <c r="Q993" i="61"/>
  <c r="P993" i="61"/>
  <c r="O993" i="61"/>
  <c r="A993" i="61"/>
  <c r="Q992" i="61"/>
  <c r="P992" i="61"/>
  <c r="O992" i="61"/>
  <c r="A992" i="61"/>
  <c r="Q991" i="61"/>
  <c r="P991" i="61"/>
  <c r="O991" i="61"/>
  <c r="A991" i="61"/>
  <c r="Q990" i="61"/>
  <c r="P990" i="61"/>
  <c r="O990" i="61"/>
  <c r="A990" i="61"/>
  <c r="Q989" i="61"/>
  <c r="P989" i="61"/>
  <c r="O989" i="61"/>
  <c r="A989" i="61"/>
  <c r="Q988" i="61"/>
  <c r="P988" i="61"/>
  <c r="O988" i="61"/>
  <c r="A988" i="61"/>
  <c r="Q987" i="61"/>
  <c r="P987" i="61"/>
  <c r="O987" i="61"/>
  <c r="A987" i="61"/>
  <c r="Q986" i="61"/>
  <c r="P986" i="61"/>
  <c r="O986" i="61"/>
  <c r="A986" i="61"/>
  <c r="Q985" i="61"/>
  <c r="P985" i="61"/>
  <c r="O985" i="61"/>
  <c r="A985" i="61"/>
  <c r="Q984" i="61"/>
  <c r="P984" i="61"/>
  <c r="O984" i="61"/>
  <c r="A984" i="61"/>
  <c r="Q983" i="61"/>
  <c r="P983" i="61"/>
  <c r="O983" i="61"/>
  <c r="A983" i="61"/>
  <c r="Q982" i="61"/>
  <c r="P982" i="61"/>
  <c r="O982" i="61"/>
  <c r="A982" i="61"/>
  <c r="Q981" i="61"/>
  <c r="P981" i="61"/>
  <c r="O981" i="61"/>
  <c r="A981" i="61"/>
  <c r="Q980" i="61"/>
  <c r="P980" i="61"/>
  <c r="O980" i="61"/>
  <c r="A980" i="61"/>
  <c r="Q979" i="61"/>
  <c r="P979" i="61"/>
  <c r="O979" i="61"/>
  <c r="A979" i="61"/>
  <c r="Q978" i="61"/>
  <c r="P978" i="61"/>
  <c r="O978" i="61"/>
  <c r="A978" i="61"/>
  <c r="Q977" i="61"/>
  <c r="P977" i="61"/>
  <c r="O977" i="61"/>
  <c r="A977" i="61"/>
  <c r="Q976" i="61"/>
  <c r="P976" i="61"/>
  <c r="O976" i="61"/>
  <c r="A976" i="61"/>
  <c r="Q975" i="61"/>
  <c r="P975" i="61"/>
  <c r="O975" i="61"/>
  <c r="A975" i="61"/>
  <c r="Q974" i="61"/>
  <c r="P974" i="61"/>
  <c r="O974" i="61"/>
  <c r="A974" i="61"/>
  <c r="Q973" i="61"/>
  <c r="P973" i="61"/>
  <c r="O973" i="61"/>
  <c r="A973" i="61"/>
  <c r="Q972" i="61"/>
  <c r="P972" i="61"/>
  <c r="O972" i="61"/>
  <c r="A972" i="61"/>
  <c r="Q971" i="61"/>
  <c r="P971" i="61"/>
  <c r="O971" i="61"/>
  <c r="A971" i="61"/>
  <c r="Q970" i="61"/>
  <c r="P970" i="61"/>
  <c r="O970" i="61"/>
  <c r="A970" i="61"/>
  <c r="Q969" i="61"/>
  <c r="P969" i="61"/>
  <c r="O969" i="61"/>
  <c r="A969" i="61"/>
  <c r="Q968" i="61"/>
  <c r="P968" i="61"/>
  <c r="O968" i="61"/>
  <c r="A968" i="61"/>
  <c r="Q967" i="61"/>
  <c r="P967" i="61"/>
  <c r="O967" i="61"/>
  <c r="A967" i="61"/>
  <c r="Q966" i="61"/>
  <c r="P966" i="61"/>
  <c r="O966" i="61"/>
  <c r="A966" i="61"/>
  <c r="Q965" i="61"/>
  <c r="P965" i="61"/>
  <c r="O965" i="61"/>
  <c r="A965" i="61"/>
  <c r="Q964" i="61"/>
  <c r="P964" i="61"/>
  <c r="O964" i="61"/>
  <c r="A964" i="61"/>
  <c r="Q963" i="61"/>
  <c r="P963" i="61"/>
  <c r="O963" i="61"/>
  <c r="A963" i="61"/>
  <c r="Q962" i="61"/>
  <c r="P962" i="61"/>
  <c r="O962" i="61"/>
  <c r="A962" i="61"/>
  <c r="Q961" i="61"/>
  <c r="P961" i="61"/>
  <c r="O961" i="61"/>
  <c r="A961" i="61"/>
  <c r="Q960" i="61"/>
  <c r="P960" i="61"/>
  <c r="O960" i="61"/>
  <c r="A960" i="61"/>
  <c r="Q959" i="61"/>
  <c r="P959" i="61"/>
  <c r="O959" i="61"/>
  <c r="A959" i="61"/>
  <c r="Q958" i="61"/>
  <c r="P958" i="61"/>
  <c r="O958" i="61"/>
  <c r="A958" i="61"/>
  <c r="Q957" i="61"/>
  <c r="P957" i="61"/>
  <c r="O957" i="61"/>
  <c r="A957" i="61"/>
  <c r="Q956" i="61"/>
  <c r="P956" i="61"/>
  <c r="O956" i="61"/>
  <c r="A956" i="61"/>
  <c r="Q955" i="61"/>
  <c r="P955" i="61"/>
  <c r="O955" i="61"/>
  <c r="A955" i="61"/>
  <c r="Q954" i="61"/>
  <c r="P954" i="61"/>
  <c r="O954" i="61"/>
  <c r="A954" i="61"/>
  <c r="Q953" i="61"/>
  <c r="P953" i="61"/>
  <c r="O953" i="61"/>
  <c r="A953" i="61"/>
  <c r="Q952" i="61"/>
  <c r="P952" i="61"/>
  <c r="O952" i="61"/>
  <c r="A952" i="61"/>
  <c r="Q951" i="61"/>
  <c r="P951" i="61"/>
  <c r="O951" i="61"/>
  <c r="A951" i="61"/>
  <c r="Q950" i="61"/>
  <c r="P950" i="61"/>
  <c r="O950" i="61"/>
  <c r="A950" i="61"/>
  <c r="Q949" i="61"/>
  <c r="P949" i="61"/>
  <c r="O949" i="61"/>
  <c r="A949" i="61"/>
  <c r="Q948" i="61"/>
  <c r="P948" i="61"/>
  <c r="O948" i="61"/>
  <c r="A948" i="61"/>
  <c r="Q947" i="61"/>
  <c r="P947" i="61"/>
  <c r="O947" i="61"/>
  <c r="A947" i="61"/>
  <c r="Q946" i="61"/>
  <c r="P946" i="61"/>
  <c r="O946" i="61"/>
  <c r="A946" i="61"/>
  <c r="Q945" i="61"/>
  <c r="P945" i="61"/>
  <c r="O945" i="61"/>
  <c r="A945" i="61"/>
  <c r="Q944" i="61"/>
  <c r="P944" i="61"/>
  <c r="O944" i="61"/>
  <c r="A944" i="61"/>
  <c r="Q943" i="61"/>
  <c r="P943" i="61"/>
  <c r="O943" i="61"/>
  <c r="A943" i="61"/>
  <c r="Q942" i="61"/>
  <c r="P942" i="61"/>
  <c r="O942" i="61"/>
  <c r="A942" i="61"/>
  <c r="Q941" i="61"/>
  <c r="P941" i="61"/>
  <c r="O941" i="61"/>
  <c r="A941" i="61"/>
  <c r="Q940" i="61"/>
  <c r="P940" i="61"/>
  <c r="O940" i="61"/>
  <c r="A940" i="61"/>
  <c r="Q939" i="61"/>
  <c r="P939" i="61"/>
  <c r="O939" i="61"/>
  <c r="A939" i="61"/>
  <c r="Q938" i="61"/>
  <c r="P938" i="61"/>
  <c r="O938" i="61"/>
  <c r="A938" i="61"/>
  <c r="Q937" i="61"/>
  <c r="P937" i="61"/>
  <c r="O937" i="61"/>
  <c r="A937" i="61"/>
  <c r="Q936" i="61"/>
  <c r="P936" i="61"/>
  <c r="O936" i="61"/>
  <c r="A936" i="61"/>
  <c r="Q935" i="61"/>
  <c r="P935" i="61"/>
  <c r="O935" i="61"/>
  <c r="A935" i="61"/>
  <c r="Q934" i="61"/>
  <c r="P934" i="61"/>
  <c r="O934" i="61"/>
  <c r="A934" i="61"/>
  <c r="Q933" i="61"/>
  <c r="P933" i="61"/>
  <c r="O933" i="61"/>
  <c r="A933" i="61"/>
  <c r="Q932" i="61"/>
  <c r="P932" i="61"/>
  <c r="O932" i="61"/>
  <c r="A932" i="61"/>
  <c r="Q931" i="61"/>
  <c r="P931" i="61"/>
  <c r="O931" i="61"/>
  <c r="A931" i="61"/>
  <c r="Q930" i="61"/>
  <c r="P930" i="61"/>
  <c r="O930" i="61"/>
  <c r="A930" i="61"/>
  <c r="Q929" i="61"/>
  <c r="P929" i="61"/>
  <c r="O929" i="61"/>
  <c r="A929" i="61"/>
  <c r="Q928" i="61"/>
  <c r="P928" i="61"/>
  <c r="O928" i="61"/>
  <c r="A928" i="61"/>
  <c r="Q927" i="61"/>
  <c r="P927" i="61"/>
  <c r="O927" i="61"/>
  <c r="A927" i="61"/>
  <c r="Q926" i="61"/>
  <c r="P926" i="61"/>
  <c r="O926" i="61"/>
  <c r="A926" i="61"/>
  <c r="Q925" i="61"/>
  <c r="P925" i="61"/>
  <c r="O925" i="61"/>
  <c r="A925" i="61"/>
  <c r="Q924" i="61"/>
  <c r="P924" i="61"/>
  <c r="O924" i="61"/>
  <c r="A924" i="61"/>
  <c r="Q923" i="61"/>
  <c r="P923" i="61"/>
  <c r="O923" i="61"/>
  <c r="A923" i="61"/>
  <c r="Q922" i="61"/>
  <c r="P922" i="61"/>
  <c r="O922" i="61"/>
  <c r="A922" i="61"/>
  <c r="Q921" i="61"/>
  <c r="P921" i="61"/>
  <c r="O921" i="61"/>
  <c r="A921" i="61"/>
  <c r="Q920" i="61"/>
  <c r="P920" i="61"/>
  <c r="O920" i="61"/>
  <c r="A920" i="61"/>
  <c r="Q919" i="61"/>
  <c r="P919" i="61"/>
  <c r="O919" i="61"/>
  <c r="A919" i="61"/>
  <c r="Q918" i="61"/>
  <c r="P918" i="61"/>
  <c r="O918" i="61"/>
  <c r="A918" i="61"/>
  <c r="Q917" i="61"/>
  <c r="P917" i="61"/>
  <c r="O917" i="61"/>
  <c r="A917" i="61"/>
  <c r="Q916" i="61"/>
  <c r="P916" i="61"/>
  <c r="O916" i="61"/>
  <c r="A916" i="61"/>
  <c r="Q915" i="61"/>
  <c r="P915" i="61"/>
  <c r="O915" i="61"/>
  <c r="A915" i="61"/>
  <c r="Q914" i="61"/>
  <c r="P914" i="61"/>
  <c r="O914" i="61"/>
  <c r="A914" i="61"/>
  <c r="Q913" i="61"/>
  <c r="P913" i="61"/>
  <c r="O913" i="61"/>
  <c r="A913" i="61"/>
  <c r="Q912" i="61"/>
  <c r="P912" i="61"/>
  <c r="O912" i="61"/>
  <c r="A912" i="61"/>
  <c r="Q911" i="61"/>
  <c r="P911" i="61"/>
  <c r="O911" i="61"/>
  <c r="A911" i="61"/>
  <c r="Q910" i="61"/>
  <c r="P910" i="61"/>
  <c r="O910" i="61"/>
  <c r="A910" i="61"/>
  <c r="Q909" i="61"/>
  <c r="P909" i="61"/>
  <c r="O909" i="61"/>
  <c r="A909" i="61"/>
  <c r="Q908" i="61"/>
  <c r="P908" i="61"/>
  <c r="O908" i="61"/>
  <c r="A908" i="61"/>
  <c r="Q907" i="61"/>
  <c r="P907" i="61"/>
  <c r="O907" i="61"/>
  <c r="A907" i="61"/>
  <c r="Q906" i="61"/>
  <c r="P906" i="61"/>
  <c r="O906" i="61"/>
  <c r="A906" i="61"/>
  <c r="Q905" i="61"/>
  <c r="P905" i="61"/>
  <c r="O905" i="61"/>
  <c r="A905" i="61"/>
  <c r="Q904" i="61"/>
  <c r="P904" i="61"/>
  <c r="O904" i="61"/>
  <c r="A904" i="61"/>
  <c r="Q903" i="61"/>
  <c r="P903" i="61"/>
  <c r="O903" i="61"/>
  <c r="A903" i="61"/>
  <c r="Q902" i="61"/>
  <c r="P902" i="61"/>
  <c r="O902" i="61"/>
  <c r="A902" i="61"/>
  <c r="Q901" i="61"/>
  <c r="P901" i="61"/>
  <c r="O901" i="61"/>
  <c r="A901" i="61"/>
  <c r="Q900" i="61"/>
  <c r="P900" i="61"/>
  <c r="O900" i="61"/>
  <c r="A900" i="61"/>
  <c r="Q899" i="61"/>
  <c r="P899" i="61"/>
  <c r="O899" i="61"/>
  <c r="A899" i="61"/>
  <c r="Q898" i="61"/>
  <c r="P898" i="61"/>
  <c r="O898" i="61"/>
  <c r="A898" i="61"/>
  <c r="Q897" i="61"/>
  <c r="P897" i="61"/>
  <c r="O897" i="61"/>
  <c r="A897" i="61"/>
  <c r="Q896" i="61"/>
  <c r="P896" i="61"/>
  <c r="O896" i="61"/>
  <c r="A896" i="61"/>
  <c r="Q895" i="61"/>
  <c r="P895" i="61"/>
  <c r="O895" i="61"/>
  <c r="A895" i="61"/>
  <c r="Q894" i="61"/>
  <c r="P894" i="61"/>
  <c r="O894" i="61"/>
  <c r="A894" i="61"/>
  <c r="Q893" i="61"/>
  <c r="P893" i="61"/>
  <c r="O893" i="61"/>
  <c r="A893" i="61"/>
  <c r="Q892" i="61"/>
  <c r="P892" i="61"/>
  <c r="O892" i="61"/>
  <c r="A892" i="61"/>
  <c r="Q891" i="61"/>
  <c r="P891" i="61"/>
  <c r="O891" i="61"/>
  <c r="A891" i="61"/>
  <c r="Q890" i="61"/>
  <c r="P890" i="61"/>
  <c r="O890" i="61"/>
  <c r="A890" i="61"/>
  <c r="Q889" i="61"/>
  <c r="P889" i="61"/>
  <c r="O889" i="61"/>
  <c r="A889" i="61"/>
  <c r="Q888" i="61"/>
  <c r="P888" i="61"/>
  <c r="O888" i="61"/>
  <c r="A888" i="61"/>
  <c r="Q887" i="61"/>
  <c r="P887" i="61"/>
  <c r="O887" i="61"/>
  <c r="A887" i="61"/>
  <c r="Q886" i="61"/>
  <c r="P886" i="61"/>
  <c r="O886" i="61"/>
  <c r="A886" i="61"/>
  <c r="Q885" i="61"/>
  <c r="P885" i="61"/>
  <c r="O885" i="61"/>
  <c r="A885" i="61"/>
  <c r="Q884" i="61"/>
  <c r="P884" i="61"/>
  <c r="O884" i="61"/>
  <c r="A884" i="61"/>
  <c r="Q883" i="61"/>
  <c r="P883" i="61"/>
  <c r="O883" i="61"/>
  <c r="A883" i="61"/>
  <c r="Q882" i="61"/>
  <c r="P882" i="61"/>
  <c r="O882" i="61"/>
  <c r="A882" i="61"/>
  <c r="Q881" i="61"/>
  <c r="P881" i="61"/>
  <c r="O881" i="61"/>
  <c r="A881" i="61"/>
  <c r="Q880" i="61"/>
  <c r="P880" i="61"/>
  <c r="O880" i="61"/>
  <c r="A880" i="61"/>
  <c r="Q879" i="61"/>
  <c r="P879" i="61"/>
  <c r="O879" i="61"/>
  <c r="A879" i="61"/>
  <c r="Q878" i="61"/>
  <c r="P878" i="61"/>
  <c r="O878" i="61"/>
  <c r="A878" i="61"/>
  <c r="Q877" i="61"/>
  <c r="P877" i="61"/>
  <c r="O877" i="61"/>
  <c r="A877" i="61"/>
  <c r="Q876" i="61"/>
  <c r="P876" i="61"/>
  <c r="O876" i="61"/>
  <c r="A876" i="61"/>
  <c r="Q875" i="61"/>
  <c r="P875" i="61"/>
  <c r="O875" i="61"/>
  <c r="A875" i="61"/>
  <c r="Q874" i="61"/>
  <c r="P874" i="61"/>
  <c r="O874" i="61"/>
  <c r="A874" i="61"/>
  <c r="Q873" i="61"/>
  <c r="P873" i="61"/>
  <c r="O873" i="61"/>
  <c r="A873" i="61"/>
  <c r="Q872" i="61"/>
  <c r="P872" i="61"/>
  <c r="O872" i="61"/>
  <c r="A872" i="61"/>
  <c r="Q871" i="61"/>
  <c r="P871" i="61"/>
  <c r="O871" i="61"/>
  <c r="A871" i="61"/>
  <c r="Q870" i="61"/>
  <c r="P870" i="61"/>
  <c r="O870" i="61"/>
  <c r="A870" i="61"/>
  <c r="Q869" i="61"/>
  <c r="P869" i="61"/>
  <c r="O869" i="61"/>
  <c r="A869" i="61"/>
  <c r="Q868" i="61"/>
  <c r="P868" i="61"/>
  <c r="O868" i="61"/>
  <c r="A868" i="61"/>
  <c r="Q867" i="61"/>
  <c r="P867" i="61"/>
  <c r="O867" i="61"/>
  <c r="A867" i="61"/>
  <c r="Q866" i="61"/>
  <c r="P866" i="61"/>
  <c r="O866" i="61"/>
  <c r="A866" i="61"/>
  <c r="Q865" i="61"/>
  <c r="P865" i="61"/>
  <c r="O865" i="61"/>
  <c r="A865" i="61"/>
  <c r="Q864" i="61"/>
  <c r="P864" i="61"/>
  <c r="O864" i="61"/>
  <c r="A864" i="61"/>
  <c r="Q863" i="61"/>
  <c r="P863" i="61"/>
  <c r="O863" i="61"/>
  <c r="A863" i="61"/>
  <c r="Q862" i="61"/>
  <c r="P862" i="61"/>
  <c r="O862" i="61"/>
  <c r="A862" i="61"/>
  <c r="Q861" i="61"/>
  <c r="P861" i="61"/>
  <c r="O861" i="61"/>
  <c r="A861" i="61"/>
  <c r="Q860" i="61"/>
  <c r="P860" i="61"/>
  <c r="O860" i="61"/>
  <c r="A860" i="61"/>
  <c r="Q859" i="61"/>
  <c r="P859" i="61"/>
  <c r="O859" i="61"/>
  <c r="A859" i="61"/>
  <c r="Q858" i="61"/>
  <c r="P858" i="61"/>
  <c r="O858" i="61"/>
  <c r="A858" i="61"/>
  <c r="Q857" i="61"/>
  <c r="P857" i="61"/>
  <c r="O857" i="61"/>
  <c r="A857" i="61"/>
  <c r="Q856" i="61"/>
  <c r="P856" i="61"/>
  <c r="O856" i="61"/>
  <c r="A856" i="61"/>
  <c r="Q855" i="61"/>
  <c r="P855" i="61"/>
  <c r="O855" i="61"/>
  <c r="A855" i="61"/>
  <c r="Q854" i="61"/>
  <c r="P854" i="61"/>
  <c r="O854" i="61"/>
  <c r="A854" i="61"/>
  <c r="Q853" i="61"/>
  <c r="P853" i="61"/>
  <c r="O853" i="61"/>
  <c r="A853" i="61"/>
  <c r="Q852" i="61"/>
  <c r="P852" i="61"/>
  <c r="O852" i="61"/>
  <c r="A852" i="61"/>
  <c r="Q851" i="61"/>
  <c r="P851" i="61"/>
  <c r="O851" i="61"/>
  <c r="A851" i="61"/>
  <c r="Q850" i="61"/>
  <c r="P850" i="61"/>
  <c r="O850" i="61"/>
  <c r="A850" i="61"/>
  <c r="Q849" i="61"/>
  <c r="P849" i="61"/>
  <c r="O849" i="61"/>
  <c r="A849" i="61"/>
  <c r="Q848" i="61"/>
  <c r="P848" i="61"/>
  <c r="O848" i="61"/>
  <c r="A848" i="61"/>
  <c r="Q847" i="61"/>
  <c r="P847" i="61"/>
  <c r="O847" i="61"/>
  <c r="A847" i="61"/>
  <c r="Q846" i="61"/>
  <c r="P846" i="61"/>
  <c r="O846" i="61"/>
  <c r="A846" i="61"/>
  <c r="Q845" i="61"/>
  <c r="P845" i="61"/>
  <c r="O845" i="61"/>
  <c r="A845" i="61"/>
  <c r="Q844" i="61"/>
  <c r="P844" i="61"/>
  <c r="O844" i="61"/>
  <c r="A844" i="61"/>
  <c r="Q843" i="61"/>
  <c r="P843" i="61"/>
  <c r="O843" i="61"/>
  <c r="A843" i="61"/>
  <c r="Q842" i="61"/>
  <c r="P842" i="61"/>
  <c r="O842" i="61"/>
  <c r="A842" i="61"/>
  <c r="Q841" i="61"/>
  <c r="P841" i="61"/>
  <c r="O841" i="61"/>
  <c r="A841" i="61"/>
  <c r="Q840" i="61"/>
  <c r="P840" i="61"/>
  <c r="O840" i="61"/>
  <c r="A840" i="61"/>
  <c r="Q839" i="61"/>
  <c r="P839" i="61"/>
  <c r="O839" i="61"/>
  <c r="A839" i="61"/>
  <c r="Q838" i="61"/>
  <c r="P838" i="61"/>
  <c r="O838" i="61"/>
  <c r="A838" i="61"/>
  <c r="Q837" i="61"/>
  <c r="P837" i="61"/>
  <c r="O837" i="61"/>
  <c r="A837" i="61"/>
  <c r="Q836" i="61"/>
  <c r="P836" i="61"/>
  <c r="O836" i="61"/>
  <c r="A836" i="61"/>
  <c r="Q835" i="61"/>
  <c r="P835" i="61"/>
  <c r="O835" i="61"/>
  <c r="A835" i="61"/>
  <c r="Q834" i="61"/>
  <c r="P834" i="61"/>
  <c r="O834" i="61"/>
  <c r="A834" i="61"/>
  <c r="Q833" i="61"/>
  <c r="P833" i="61"/>
  <c r="O833" i="61"/>
  <c r="A833" i="61"/>
  <c r="Q832" i="61"/>
  <c r="P832" i="61"/>
  <c r="O832" i="61"/>
  <c r="A832" i="61"/>
  <c r="Q831" i="61"/>
  <c r="P831" i="61"/>
  <c r="O831" i="61"/>
  <c r="A831" i="61"/>
  <c r="Q830" i="61"/>
  <c r="P830" i="61"/>
  <c r="O830" i="61"/>
  <c r="A830" i="61"/>
  <c r="Q829" i="61"/>
  <c r="P829" i="61"/>
  <c r="O829" i="61"/>
  <c r="A829" i="61"/>
  <c r="Q828" i="61"/>
  <c r="P828" i="61"/>
  <c r="O828" i="61"/>
  <c r="A828" i="61"/>
  <c r="Q827" i="61"/>
  <c r="P827" i="61"/>
  <c r="O827" i="61"/>
  <c r="A827" i="61"/>
  <c r="Q826" i="61"/>
  <c r="P826" i="61"/>
  <c r="O826" i="61"/>
  <c r="A826" i="61"/>
  <c r="Q825" i="61"/>
  <c r="P825" i="61"/>
  <c r="O825" i="61"/>
  <c r="A825" i="61"/>
  <c r="Q824" i="61"/>
  <c r="P824" i="61"/>
  <c r="O824" i="61"/>
  <c r="A824" i="61"/>
  <c r="Q823" i="61"/>
  <c r="P823" i="61"/>
  <c r="O823" i="61"/>
  <c r="A823" i="61"/>
  <c r="Q822" i="61"/>
  <c r="P822" i="61"/>
  <c r="O822" i="61"/>
  <c r="A822" i="61"/>
  <c r="Q821" i="61"/>
  <c r="P821" i="61"/>
  <c r="O821" i="61"/>
  <c r="A821" i="61"/>
  <c r="Q820" i="61"/>
  <c r="P820" i="61"/>
  <c r="O820" i="61"/>
  <c r="A820" i="61"/>
  <c r="Q819" i="61"/>
  <c r="P819" i="61"/>
  <c r="O819" i="61"/>
  <c r="A819" i="61"/>
  <c r="Q818" i="61"/>
  <c r="P818" i="61"/>
  <c r="O818" i="61"/>
  <c r="A818" i="61"/>
  <c r="Q817" i="61"/>
  <c r="P817" i="61"/>
  <c r="O817" i="61"/>
  <c r="A817" i="61"/>
  <c r="Q816" i="61"/>
  <c r="P816" i="61"/>
  <c r="O816" i="61"/>
  <c r="A816" i="61"/>
  <c r="Q815" i="61"/>
  <c r="P815" i="61"/>
  <c r="O815" i="61"/>
  <c r="A815" i="61"/>
  <c r="Q814" i="61"/>
  <c r="P814" i="61"/>
  <c r="O814" i="61"/>
  <c r="A814" i="61"/>
  <c r="Q813" i="61"/>
  <c r="P813" i="61"/>
  <c r="O813" i="61"/>
  <c r="A813" i="61"/>
  <c r="Q812" i="61"/>
  <c r="P812" i="61"/>
  <c r="O812" i="61"/>
  <c r="A812" i="61"/>
  <c r="Q811" i="61"/>
  <c r="P811" i="61"/>
  <c r="O811" i="61"/>
  <c r="A811" i="61"/>
  <c r="Q810" i="61"/>
  <c r="P810" i="61"/>
  <c r="O810" i="61"/>
  <c r="A810" i="61"/>
  <c r="Q809" i="61"/>
  <c r="P809" i="61"/>
  <c r="O809" i="61"/>
  <c r="A809" i="61"/>
  <c r="Q808" i="61"/>
  <c r="P808" i="61"/>
  <c r="O808" i="61"/>
  <c r="A808" i="61"/>
  <c r="Q807" i="61"/>
  <c r="P807" i="61"/>
  <c r="O807" i="61"/>
  <c r="A807" i="61"/>
  <c r="Q806" i="61"/>
  <c r="P806" i="61"/>
  <c r="O806" i="61"/>
  <c r="A806" i="61"/>
  <c r="Q805" i="61"/>
  <c r="P805" i="61"/>
  <c r="O805" i="61"/>
  <c r="A805" i="61"/>
  <c r="Q804" i="61"/>
  <c r="P804" i="61"/>
  <c r="O804" i="61"/>
  <c r="A804" i="61"/>
  <c r="Q803" i="61"/>
  <c r="P803" i="61"/>
  <c r="O803" i="61"/>
  <c r="A803" i="61"/>
  <c r="Q802" i="61"/>
  <c r="P802" i="61"/>
  <c r="O802" i="61"/>
  <c r="A802" i="61"/>
  <c r="Q801" i="61"/>
  <c r="P801" i="61"/>
  <c r="O801" i="61"/>
  <c r="A801" i="61"/>
  <c r="Q800" i="61"/>
  <c r="P800" i="61"/>
  <c r="O800" i="61"/>
  <c r="A800" i="61"/>
  <c r="Q799" i="61"/>
  <c r="P799" i="61"/>
  <c r="O799" i="61"/>
  <c r="A799" i="61"/>
  <c r="Q798" i="61"/>
  <c r="P798" i="61"/>
  <c r="O798" i="61"/>
  <c r="A798" i="61"/>
  <c r="Q797" i="61"/>
  <c r="P797" i="61"/>
  <c r="O797" i="61"/>
  <c r="A797" i="61"/>
  <c r="Q796" i="61"/>
  <c r="P796" i="61"/>
  <c r="O796" i="61"/>
  <c r="A796" i="61"/>
  <c r="Q795" i="61"/>
  <c r="P795" i="61"/>
  <c r="O795" i="61"/>
  <c r="A795" i="61"/>
  <c r="Q794" i="61"/>
  <c r="P794" i="61"/>
  <c r="O794" i="61"/>
  <c r="A794" i="61"/>
  <c r="Q793" i="61"/>
  <c r="P793" i="61"/>
  <c r="O793" i="61"/>
  <c r="A793" i="61"/>
  <c r="Q792" i="61"/>
  <c r="P792" i="61"/>
  <c r="O792" i="61"/>
  <c r="A792" i="61"/>
  <c r="Q791" i="61"/>
  <c r="P791" i="61"/>
  <c r="O791" i="61"/>
  <c r="A791" i="61"/>
  <c r="Q790" i="61"/>
  <c r="P790" i="61"/>
  <c r="O790" i="61"/>
  <c r="A790" i="61"/>
  <c r="Q789" i="61"/>
  <c r="P789" i="61"/>
  <c r="O789" i="61"/>
  <c r="A789" i="61"/>
  <c r="Q788" i="61"/>
  <c r="P788" i="61"/>
  <c r="O788" i="61"/>
  <c r="A788" i="61"/>
  <c r="Q787" i="61"/>
  <c r="P787" i="61"/>
  <c r="O787" i="61"/>
  <c r="A787" i="61"/>
  <c r="Q786" i="61"/>
  <c r="P786" i="61"/>
  <c r="O786" i="61"/>
  <c r="A786" i="61"/>
  <c r="Q785" i="61"/>
  <c r="P785" i="61"/>
  <c r="O785" i="61"/>
  <c r="A785" i="61"/>
  <c r="Q784" i="61"/>
  <c r="P784" i="61"/>
  <c r="O784" i="61"/>
  <c r="A784" i="61"/>
  <c r="Q783" i="61"/>
  <c r="P783" i="61"/>
  <c r="O783" i="61"/>
  <c r="A783" i="61"/>
  <c r="Q782" i="61"/>
  <c r="P782" i="61"/>
  <c r="O782" i="61"/>
  <c r="A782" i="61"/>
  <c r="Q781" i="61"/>
  <c r="P781" i="61"/>
  <c r="O781" i="61"/>
  <c r="A781" i="61"/>
  <c r="Q780" i="61"/>
  <c r="P780" i="61"/>
  <c r="O780" i="61"/>
  <c r="A780" i="61"/>
  <c r="Q779" i="61"/>
  <c r="P779" i="61"/>
  <c r="O779" i="61"/>
  <c r="A779" i="61"/>
  <c r="Q778" i="61"/>
  <c r="P778" i="61"/>
  <c r="O778" i="61"/>
  <c r="A778" i="61"/>
  <c r="Q777" i="61"/>
  <c r="P777" i="61"/>
  <c r="O777" i="61"/>
  <c r="A777" i="61"/>
  <c r="Q776" i="61"/>
  <c r="P776" i="61"/>
  <c r="O776" i="61"/>
  <c r="A776" i="61"/>
  <c r="Q775" i="61"/>
  <c r="P775" i="61"/>
  <c r="O775" i="61"/>
  <c r="A775" i="61"/>
  <c r="Q774" i="61"/>
  <c r="P774" i="61"/>
  <c r="O774" i="61"/>
  <c r="A774" i="61"/>
  <c r="Q773" i="61"/>
  <c r="P773" i="61"/>
  <c r="O773" i="61"/>
  <c r="A773" i="61"/>
  <c r="Q772" i="61"/>
  <c r="P772" i="61"/>
  <c r="O772" i="61"/>
  <c r="A772" i="61"/>
  <c r="Q771" i="61"/>
  <c r="P771" i="61"/>
  <c r="O771" i="61"/>
  <c r="A771" i="61"/>
  <c r="Q770" i="61"/>
  <c r="P770" i="61"/>
  <c r="O770" i="61"/>
  <c r="A770" i="61"/>
  <c r="Q769" i="61"/>
  <c r="P769" i="61"/>
  <c r="O769" i="61"/>
  <c r="A769" i="61"/>
  <c r="Q768" i="61"/>
  <c r="P768" i="61"/>
  <c r="O768" i="61"/>
  <c r="A768" i="61"/>
  <c r="Q767" i="61"/>
  <c r="P767" i="61"/>
  <c r="O767" i="61"/>
  <c r="A767" i="61"/>
  <c r="Q766" i="61"/>
  <c r="P766" i="61"/>
  <c r="O766" i="61"/>
  <c r="A766" i="61"/>
  <c r="Q765" i="61"/>
  <c r="P765" i="61"/>
  <c r="O765" i="61"/>
  <c r="A765" i="61"/>
  <c r="Q764" i="61"/>
  <c r="P764" i="61"/>
  <c r="O764" i="61"/>
  <c r="A764" i="61"/>
  <c r="Q763" i="61"/>
  <c r="P763" i="61"/>
  <c r="O763" i="61"/>
  <c r="A763" i="61"/>
  <c r="Q762" i="61"/>
  <c r="P762" i="61"/>
  <c r="O762" i="61"/>
  <c r="A762" i="61"/>
  <c r="Q761" i="61"/>
  <c r="P761" i="61"/>
  <c r="O761" i="61"/>
  <c r="A761" i="61"/>
  <c r="Q760" i="61"/>
  <c r="P760" i="61"/>
  <c r="O760" i="61"/>
  <c r="A760" i="61"/>
  <c r="Q759" i="61"/>
  <c r="P759" i="61"/>
  <c r="O759" i="61"/>
  <c r="A759" i="61"/>
  <c r="Q758" i="61"/>
  <c r="P758" i="61"/>
  <c r="O758" i="61"/>
  <c r="A758" i="61"/>
  <c r="Q757" i="61"/>
  <c r="P757" i="61"/>
  <c r="O757" i="61"/>
  <c r="A757" i="61"/>
  <c r="Q756" i="61"/>
  <c r="P756" i="61"/>
  <c r="O756" i="61"/>
  <c r="A756" i="61"/>
  <c r="Q755" i="61"/>
  <c r="P755" i="61"/>
  <c r="O755" i="61"/>
  <c r="A755" i="61"/>
  <c r="Q754" i="61"/>
  <c r="P754" i="61"/>
  <c r="O754" i="61"/>
  <c r="A754" i="61"/>
  <c r="Q753" i="61"/>
  <c r="P753" i="61"/>
  <c r="O753" i="61"/>
  <c r="A753" i="61"/>
  <c r="Q752" i="61"/>
  <c r="P752" i="61"/>
  <c r="O752" i="61"/>
  <c r="A752" i="61"/>
  <c r="Q751" i="61"/>
  <c r="P751" i="61"/>
  <c r="O751" i="61"/>
  <c r="A751" i="61"/>
  <c r="Q750" i="61"/>
  <c r="P750" i="61"/>
  <c r="O750" i="61"/>
  <c r="A750" i="61"/>
  <c r="Q749" i="61"/>
  <c r="P749" i="61"/>
  <c r="O749" i="61"/>
  <c r="A749" i="61"/>
  <c r="Q748" i="61"/>
  <c r="P748" i="61"/>
  <c r="O748" i="61"/>
  <c r="A748" i="61"/>
  <c r="Q747" i="61"/>
  <c r="P747" i="61"/>
  <c r="O747" i="61"/>
  <c r="A747" i="61"/>
  <c r="Q746" i="61"/>
  <c r="P746" i="61"/>
  <c r="O746" i="61"/>
  <c r="A746" i="61"/>
  <c r="Q745" i="61"/>
  <c r="P745" i="61"/>
  <c r="O745" i="61"/>
  <c r="A745" i="61"/>
  <c r="Q744" i="61"/>
  <c r="P744" i="61"/>
  <c r="O744" i="61"/>
  <c r="A744" i="61"/>
  <c r="Q743" i="61"/>
  <c r="P743" i="61"/>
  <c r="O743" i="61"/>
  <c r="A743" i="61"/>
  <c r="Q742" i="61"/>
  <c r="P742" i="61"/>
  <c r="O742" i="61"/>
  <c r="A742" i="61"/>
  <c r="Q741" i="61"/>
  <c r="P741" i="61"/>
  <c r="O741" i="61"/>
  <c r="A741" i="61"/>
  <c r="Q740" i="61"/>
  <c r="P740" i="61"/>
  <c r="O740" i="61"/>
  <c r="A740" i="61"/>
  <c r="Q739" i="61"/>
  <c r="P739" i="61"/>
  <c r="O739" i="61"/>
  <c r="A739" i="61"/>
  <c r="Q738" i="61"/>
  <c r="P738" i="61"/>
  <c r="O738" i="61"/>
  <c r="A738" i="61"/>
  <c r="Q737" i="61"/>
  <c r="P737" i="61"/>
  <c r="O737" i="61"/>
  <c r="A737" i="61"/>
  <c r="Q736" i="61"/>
  <c r="P736" i="61"/>
  <c r="O736" i="61"/>
  <c r="A736" i="61"/>
  <c r="Q735" i="61"/>
  <c r="P735" i="61"/>
  <c r="O735" i="61"/>
  <c r="A735" i="61"/>
  <c r="Q734" i="61"/>
  <c r="P734" i="61"/>
  <c r="O734" i="61"/>
  <c r="A734" i="61"/>
  <c r="Q733" i="61"/>
  <c r="P733" i="61"/>
  <c r="O733" i="61"/>
  <c r="A733" i="61"/>
  <c r="Q732" i="61"/>
  <c r="P732" i="61"/>
  <c r="O732" i="61"/>
  <c r="A732" i="61"/>
  <c r="Q731" i="61"/>
  <c r="P731" i="61"/>
  <c r="O731" i="61"/>
  <c r="A731" i="61"/>
  <c r="Q730" i="61"/>
  <c r="P730" i="61"/>
  <c r="O730" i="61"/>
  <c r="A730" i="61"/>
  <c r="Q729" i="61"/>
  <c r="P729" i="61"/>
  <c r="O729" i="61"/>
  <c r="A729" i="61"/>
  <c r="Q728" i="61"/>
  <c r="P728" i="61"/>
  <c r="O728" i="61"/>
  <c r="A728" i="61"/>
  <c r="Q727" i="61"/>
  <c r="P727" i="61"/>
  <c r="O727" i="61"/>
  <c r="A727" i="61"/>
  <c r="Q726" i="61"/>
  <c r="P726" i="61"/>
  <c r="O726" i="61"/>
  <c r="A726" i="61"/>
  <c r="Q725" i="61"/>
  <c r="P725" i="61"/>
  <c r="O725" i="61"/>
  <c r="A725" i="61"/>
  <c r="Q724" i="61"/>
  <c r="P724" i="61"/>
  <c r="O724" i="61"/>
  <c r="A724" i="61"/>
  <c r="Q723" i="61"/>
  <c r="P723" i="61"/>
  <c r="O723" i="61"/>
  <c r="A723" i="61"/>
  <c r="Q722" i="61"/>
  <c r="P722" i="61"/>
  <c r="O722" i="61"/>
  <c r="A722" i="61"/>
  <c r="Q721" i="61"/>
  <c r="P721" i="61"/>
  <c r="O721" i="61"/>
  <c r="A721" i="61"/>
  <c r="Q720" i="61"/>
  <c r="P720" i="61"/>
  <c r="O720" i="61"/>
  <c r="A720" i="61"/>
  <c r="Q719" i="61"/>
  <c r="P719" i="61"/>
  <c r="O719" i="61"/>
  <c r="A719" i="61"/>
  <c r="Q718" i="61"/>
  <c r="P718" i="61"/>
  <c r="O718" i="61"/>
  <c r="A718" i="61"/>
  <c r="Q717" i="61"/>
  <c r="P717" i="61"/>
  <c r="O717" i="61"/>
  <c r="A717" i="61"/>
  <c r="Q716" i="61"/>
  <c r="P716" i="61"/>
  <c r="O716" i="61"/>
  <c r="A716" i="61"/>
  <c r="Q715" i="61"/>
  <c r="P715" i="61"/>
  <c r="O715" i="61"/>
  <c r="A715" i="61"/>
  <c r="Q714" i="61"/>
  <c r="P714" i="61"/>
  <c r="O714" i="61"/>
  <c r="A714" i="61"/>
  <c r="Q713" i="61"/>
  <c r="P713" i="61"/>
  <c r="O713" i="61"/>
  <c r="A713" i="61"/>
  <c r="Q712" i="61"/>
  <c r="P712" i="61"/>
  <c r="O712" i="61"/>
  <c r="A712" i="61"/>
  <c r="Q711" i="61"/>
  <c r="P711" i="61"/>
  <c r="O711" i="61"/>
  <c r="A711" i="61"/>
  <c r="Q710" i="61"/>
  <c r="P710" i="61"/>
  <c r="O710" i="61"/>
  <c r="A710" i="61"/>
  <c r="Q709" i="61"/>
  <c r="P709" i="61"/>
  <c r="O709" i="61"/>
  <c r="A709" i="61"/>
  <c r="Q708" i="61"/>
  <c r="P708" i="61"/>
  <c r="O708" i="61"/>
  <c r="A708" i="61"/>
  <c r="Q707" i="61"/>
  <c r="P707" i="61"/>
  <c r="O707" i="61"/>
  <c r="A707" i="61"/>
  <c r="Q706" i="61"/>
  <c r="P706" i="61"/>
  <c r="O706" i="61"/>
  <c r="A706" i="61"/>
  <c r="Q705" i="61"/>
  <c r="P705" i="61"/>
  <c r="O705" i="61"/>
  <c r="A705" i="61"/>
  <c r="Q704" i="61"/>
  <c r="P704" i="61"/>
  <c r="O704" i="61"/>
  <c r="A704" i="61"/>
  <c r="Q703" i="61"/>
  <c r="P703" i="61"/>
  <c r="O703" i="61"/>
  <c r="A703" i="61"/>
  <c r="Q702" i="61"/>
  <c r="P702" i="61"/>
  <c r="O702" i="61"/>
  <c r="A702" i="61"/>
  <c r="Q701" i="61"/>
  <c r="P701" i="61"/>
  <c r="O701" i="61"/>
  <c r="A701" i="61"/>
  <c r="Q700" i="61"/>
  <c r="P700" i="61"/>
  <c r="O700" i="61"/>
  <c r="A700" i="61"/>
  <c r="Q699" i="61"/>
  <c r="P699" i="61"/>
  <c r="O699" i="61"/>
  <c r="A699" i="61"/>
  <c r="Q698" i="61"/>
  <c r="P698" i="61"/>
  <c r="O698" i="61"/>
  <c r="A698" i="61"/>
  <c r="Q697" i="61"/>
  <c r="P697" i="61"/>
  <c r="O697" i="61"/>
  <c r="A697" i="61"/>
  <c r="Q696" i="61"/>
  <c r="P696" i="61"/>
  <c r="O696" i="61"/>
  <c r="A696" i="61"/>
  <c r="Q695" i="61"/>
  <c r="P695" i="61"/>
  <c r="O695" i="61"/>
  <c r="A695" i="61"/>
  <c r="Q694" i="61"/>
  <c r="P694" i="61"/>
  <c r="O694" i="61"/>
  <c r="A694" i="61"/>
  <c r="Q693" i="61"/>
  <c r="P693" i="61"/>
  <c r="O693" i="61"/>
  <c r="A693" i="61"/>
  <c r="Q692" i="61"/>
  <c r="P692" i="61"/>
  <c r="O692" i="61"/>
  <c r="A692" i="61"/>
  <c r="Q691" i="61"/>
  <c r="P691" i="61"/>
  <c r="O691" i="61"/>
  <c r="A691" i="61"/>
  <c r="Q690" i="61"/>
  <c r="P690" i="61"/>
  <c r="O690" i="61"/>
  <c r="A690" i="61"/>
  <c r="Q689" i="61"/>
  <c r="P689" i="61"/>
  <c r="O689" i="61"/>
  <c r="A689" i="61"/>
  <c r="Q688" i="61"/>
  <c r="P688" i="61"/>
  <c r="O688" i="61"/>
  <c r="A688" i="61"/>
  <c r="Q687" i="61"/>
  <c r="P687" i="61"/>
  <c r="O687" i="61"/>
  <c r="A687" i="61"/>
  <c r="Q686" i="61"/>
  <c r="P686" i="61"/>
  <c r="O686" i="61"/>
  <c r="A686" i="61"/>
  <c r="Q685" i="61"/>
  <c r="P685" i="61"/>
  <c r="O685" i="61"/>
  <c r="A685" i="61"/>
  <c r="Q684" i="61"/>
  <c r="P684" i="61"/>
  <c r="O684" i="61"/>
  <c r="A684" i="61"/>
  <c r="Q683" i="61"/>
  <c r="P683" i="61"/>
  <c r="O683" i="61"/>
  <c r="A683" i="61"/>
  <c r="Q682" i="61"/>
  <c r="P682" i="61"/>
  <c r="O682" i="61"/>
  <c r="A682" i="61"/>
  <c r="Q681" i="61"/>
  <c r="P681" i="61"/>
  <c r="O681" i="61"/>
  <c r="A681" i="61"/>
  <c r="Q680" i="61"/>
  <c r="P680" i="61"/>
  <c r="O680" i="61"/>
  <c r="A680" i="61"/>
  <c r="Q679" i="61"/>
  <c r="P679" i="61"/>
  <c r="O679" i="61"/>
  <c r="A679" i="61"/>
  <c r="Q678" i="61"/>
  <c r="P678" i="61"/>
  <c r="O678" i="61"/>
  <c r="A678" i="61"/>
  <c r="Q677" i="61"/>
  <c r="P677" i="61"/>
  <c r="O677" i="61"/>
  <c r="A677" i="61"/>
  <c r="Q676" i="61"/>
  <c r="P676" i="61"/>
  <c r="O676" i="61"/>
  <c r="A676" i="61"/>
  <c r="Q675" i="61"/>
  <c r="P675" i="61"/>
  <c r="O675" i="61"/>
  <c r="A675" i="61"/>
  <c r="Q674" i="61"/>
  <c r="P674" i="61"/>
  <c r="O674" i="61"/>
  <c r="A674" i="61"/>
  <c r="Q673" i="61"/>
  <c r="P673" i="61"/>
  <c r="O673" i="61"/>
  <c r="A673" i="61"/>
  <c r="Q672" i="61"/>
  <c r="P672" i="61"/>
  <c r="O672" i="61"/>
  <c r="A672" i="61"/>
  <c r="Q671" i="61"/>
  <c r="P671" i="61"/>
  <c r="O671" i="61"/>
  <c r="A671" i="61"/>
  <c r="Q670" i="61"/>
  <c r="P670" i="61"/>
  <c r="O670" i="61"/>
  <c r="A670" i="61"/>
  <c r="Q669" i="61"/>
  <c r="P669" i="61"/>
  <c r="O669" i="61"/>
  <c r="A669" i="61"/>
  <c r="Q668" i="61"/>
  <c r="P668" i="61"/>
  <c r="O668" i="61"/>
  <c r="A668" i="61"/>
  <c r="Q667" i="61"/>
  <c r="P667" i="61"/>
  <c r="O667" i="61"/>
  <c r="A667" i="61"/>
  <c r="Q666" i="61"/>
  <c r="P666" i="61"/>
  <c r="O666" i="61"/>
  <c r="A666" i="61"/>
  <c r="Q665" i="61"/>
  <c r="P665" i="61"/>
  <c r="O665" i="61"/>
  <c r="A665" i="61"/>
  <c r="Q664" i="61"/>
  <c r="P664" i="61"/>
  <c r="O664" i="61"/>
  <c r="A664" i="61"/>
  <c r="Q663" i="61"/>
  <c r="P663" i="61"/>
  <c r="O663" i="61"/>
  <c r="A663" i="61"/>
  <c r="Q662" i="61"/>
  <c r="P662" i="61"/>
  <c r="O662" i="61"/>
  <c r="A662" i="61"/>
  <c r="Q661" i="61"/>
  <c r="P661" i="61"/>
  <c r="O661" i="61"/>
  <c r="A661" i="61"/>
  <c r="Q660" i="61"/>
  <c r="P660" i="61"/>
  <c r="O660" i="61"/>
  <c r="A660" i="61"/>
  <c r="Q659" i="61"/>
  <c r="P659" i="61"/>
  <c r="O659" i="61"/>
  <c r="A659" i="61"/>
  <c r="Q658" i="61"/>
  <c r="P658" i="61"/>
  <c r="O658" i="61"/>
  <c r="A658" i="61"/>
  <c r="Q657" i="61"/>
  <c r="P657" i="61"/>
  <c r="O657" i="61"/>
  <c r="A657" i="61"/>
  <c r="Q656" i="61"/>
  <c r="P656" i="61"/>
  <c r="O656" i="61"/>
  <c r="A656" i="61"/>
  <c r="Q655" i="61"/>
  <c r="P655" i="61"/>
  <c r="O655" i="61"/>
  <c r="A655" i="61"/>
  <c r="Q654" i="61"/>
  <c r="P654" i="61"/>
  <c r="O654" i="61"/>
  <c r="A654" i="61"/>
  <c r="Q653" i="61"/>
  <c r="P653" i="61"/>
  <c r="O653" i="61"/>
  <c r="A653" i="61"/>
  <c r="Q652" i="61"/>
  <c r="P652" i="61"/>
  <c r="O652" i="61"/>
  <c r="A652" i="61"/>
  <c r="Q651" i="61"/>
  <c r="P651" i="61"/>
  <c r="O651" i="61"/>
  <c r="A651" i="61"/>
  <c r="Q650" i="61"/>
  <c r="P650" i="61"/>
  <c r="O650" i="61"/>
  <c r="A650" i="61"/>
  <c r="Q649" i="61"/>
  <c r="P649" i="61"/>
  <c r="O649" i="61"/>
  <c r="A649" i="61"/>
  <c r="Q648" i="61"/>
  <c r="P648" i="61"/>
  <c r="O648" i="61"/>
  <c r="A648" i="61"/>
  <c r="Q647" i="61"/>
  <c r="P647" i="61"/>
  <c r="O647" i="61"/>
  <c r="A647" i="61"/>
  <c r="Q646" i="61"/>
  <c r="P646" i="61"/>
  <c r="O646" i="61"/>
  <c r="A646" i="61"/>
  <c r="Q645" i="61"/>
  <c r="P645" i="61"/>
  <c r="O645" i="61"/>
  <c r="A645" i="61"/>
  <c r="Q644" i="61"/>
  <c r="P644" i="61"/>
  <c r="O644" i="61"/>
  <c r="A644" i="61"/>
  <c r="Q643" i="61"/>
  <c r="P643" i="61"/>
  <c r="O643" i="61"/>
  <c r="A643" i="61"/>
  <c r="Q642" i="61"/>
  <c r="P642" i="61"/>
  <c r="O642" i="61"/>
  <c r="A642" i="61"/>
  <c r="Q641" i="61"/>
  <c r="P641" i="61"/>
  <c r="O641" i="61"/>
  <c r="A641" i="61"/>
  <c r="Q640" i="61"/>
  <c r="P640" i="61"/>
  <c r="O640" i="61"/>
  <c r="A640" i="61"/>
  <c r="Q639" i="61"/>
  <c r="P639" i="61"/>
  <c r="O639" i="61"/>
  <c r="A639" i="61"/>
  <c r="Q638" i="61"/>
  <c r="P638" i="61"/>
  <c r="O638" i="61"/>
  <c r="A638" i="61"/>
  <c r="Q637" i="61"/>
  <c r="P637" i="61"/>
  <c r="O637" i="61"/>
  <c r="A637" i="61"/>
  <c r="Q636" i="61"/>
  <c r="P636" i="61"/>
  <c r="O636" i="61"/>
  <c r="A636" i="61"/>
  <c r="Q635" i="61"/>
  <c r="P635" i="61"/>
  <c r="O635" i="61"/>
  <c r="A635" i="61"/>
  <c r="Q634" i="61"/>
  <c r="P634" i="61"/>
  <c r="O634" i="61"/>
  <c r="A634" i="61"/>
  <c r="Q633" i="61"/>
  <c r="P633" i="61"/>
  <c r="O633" i="61"/>
  <c r="A633" i="61"/>
  <c r="Q632" i="61"/>
  <c r="P632" i="61"/>
  <c r="O632" i="61"/>
  <c r="A632" i="61"/>
  <c r="Q631" i="61"/>
  <c r="P631" i="61"/>
  <c r="O631" i="61"/>
  <c r="A631" i="61"/>
  <c r="Q630" i="61"/>
  <c r="P630" i="61"/>
  <c r="O630" i="61"/>
  <c r="A630" i="61"/>
  <c r="Q629" i="61"/>
  <c r="P629" i="61"/>
  <c r="O629" i="61"/>
  <c r="A629" i="61"/>
  <c r="Q628" i="61"/>
  <c r="P628" i="61"/>
  <c r="O628" i="61"/>
  <c r="A628" i="61"/>
  <c r="Q627" i="61"/>
  <c r="P627" i="61"/>
  <c r="O627" i="61"/>
  <c r="A627" i="61"/>
  <c r="Q626" i="61"/>
  <c r="P626" i="61"/>
  <c r="O626" i="61"/>
  <c r="A626" i="61"/>
  <c r="Q625" i="61"/>
  <c r="P625" i="61"/>
  <c r="O625" i="61"/>
  <c r="A625" i="61"/>
  <c r="Q624" i="61"/>
  <c r="P624" i="61"/>
  <c r="O624" i="61"/>
  <c r="A624" i="61"/>
  <c r="Q623" i="61"/>
  <c r="P623" i="61"/>
  <c r="O623" i="61"/>
  <c r="A623" i="61"/>
  <c r="Q622" i="61"/>
  <c r="P622" i="61"/>
  <c r="O622" i="61"/>
  <c r="A622" i="61"/>
  <c r="Q621" i="61"/>
  <c r="P621" i="61"/>
  <c r="O621" i="61"/>
  <c r="A621" i="61"/>
  <c r="Q620" i="61"/>
  <c r="P620" i="61"/>
  <c r="O620" i="61"/>
  <c r="A620" i="61"/>
  <c r="Q619" i="61"/>
  <c r="P619" i="61"/>
  <c r="O619" i="61"/>
  <c r="A619" i="61"/>
  <c r="Q618" i="61"/>
  <c r="P618" i="61"/>
  <c r="O618" i="61"/>
  <c r="A618" i="61"/>
  <c r="Q617" i="61"/>
  <c r="P617" i="61"/>
  <c r="O617" i="61"/>
  <c r="A617" i="61"/>
  <c r="Q616" i="61"/>
  <c r="P616" i="61"/>
  <c r="O616" i="61"/>
  <c r="A616" i="61"/>
  <c r="Q615" i="61"/>
  <c r="P615" i="61"/>
  <c r="O615" i="61"/>
  <c r="A615" i="61"/>
  <c r="Q614" i="61"/>
  <c r="P614" i="61"/>
  <c r="O614" i="61"/>
  <c r="A614" i="61"/>
  <c r="Q613" i="61"/>
  <c r="P613" i="61"/>
  <c r="O613" i="61"/>
  <c r="A613" i="61"/>
  <c r="Q612" i="61"/>
  <c r="P612" i="61"/>
  <c r="O612" i="61"/>
  <c r="A612" i="61"/>
  <c r="Q611" i="61"/>
  <c r="P611" i="61"/>
  <c r="O611" i="61"/>
  <c r="A611" i="61"/>
  <c r="Q610" i="61"/>
  <c r="P610" i="61"/>
  <c r="O610" i="61"/>
  <c r="A610" i="61"/>
  <c r="Q609" i="61"/>
  <c r="P609" i="61"/>
  <c r="O609" i="61"/>
  <c r="A609" i="61"/>
  <c r="Q608" i="61"/>
  <c r="P608" i="61"/>
  <c r="O608" i="61"/>
  <c r="A608" i="61"/>
  <c r="Q607" i="61"/>
  <c r="P607" i="61"/>
  <c r="O607" i="61"/>
  <c r="A607" i="61"/>
  <c r="Q606" i="61"/>
  <c r="P606" i="61"/>
  <c r="O606" i="61"/>
  <c r="A606" i="61"/>
  <c r="Q605" i="61"/>
  <c r="P605" i="61"/>
  <c r="O605" i="61"/>
  <c r="A605" i="61"/>
  <c r="Q604" i="61"/>
  <c r="P604" i="61"/>
  <c r="O604" i="61"/>
  <c r="A604" i="61"/>
  <c r="Q603" i="61"/>
  <c r="P603" i="61"/>
  <c r="O603" i="61"/>
  <c r="A603" i="61"/>
  <c r="Q602" i="61"/>
  <c r="P602" i="61"/>
  <c r="O602" i="61"/>
  <c r="A602" i="61"/>
  <c r="Q601" i="61"/>
  <c r="P601" i="61"/>
  <c r="O601" i="61"/>
  <c r="A601" i="61"/>
  <c r="Q600" i="61"/>
  <c r="P600" i="61"/>
  <c r="O600" i="61"/>
  <c r="A600" i="61"/>
  <c r="Q599" i="61"/>
  <c r="P599" i="61"/>
  <c r="O599" i="61"/>
  <c r="A599" i="61"/>
  <c r="Q598" i="61"/>
  <c r="P598" i="61"/>
  <c r="O598" i="61"/>
  <c r="A598" i="61"/>
  <c r="Q597" i="61"/>
  <c r="P597" i="61"/>
  <c r="O597" i="61"/>
  <c r="A597" i="61"/>
  <c r="Q596" i="61"/>
  <c r="P596" i="61"/>
  <c r="O596" i="61"/>
  <c r="A596" i="61"/>
  <c r="Q595" i="61"/>
  <c r="P595" i="61"/>
  <c r="O595" i="61"/>
  <c r="A595" i="61"/>
  <c r="Q594" i="61"/>
  <c r="P594" i="61"/>
  <c r="O594" i="61"/>
  <c r="A594" i="61"/>
  <c r="Q593" i="61"/>
  <c r="P593" i="61"/>
  <c r="O593" i="61"/>
  <c r="A593" i="61"/>
  <c r="Q592" i="61"/>
  <c r="P592" i="61"/>
  <c r="O592" i="61"/>
  <c r="A592" i="61"/>
  <c r="Q591" i="61"/>
  <c r="P591" i="61"/>
  <c r="O591" i="61"/>
  <c r="A591" i="61"/>
  <c r="Q590" i="61"/>
  <c r="P590" i="61"/>
  <c r="O590" i="61"/>
  <c r="A590" i="61"/>
  <c r="Q589" i="61"/>
  <c r="P589" i="61"/>
  <c r="O589" i="61"/>
  <c r="A589" i="61"/>
  <c r="Q588" i="61"/>
  <c r="P588" i="61"/>
  <c r="O588" i="61"/>
  <c r="A588" i="61"/>
  <c r="Q587" i="61"/>
  <c r="P587" i="61"/>
  <c r="O587" i="61"/>
  <c r="A587" i="61"/>
  <c r="Q586" i="61"/>
  <c r="P586" i="61"/>
  <c r="O586" i="61"/>
  <c r="A586" i="61"/>
  <c r="Q585" i="61"/>
  <c r="P585" i="61"/>
  <c r="O585" i="61"/>
  <c r="A585" i="61"/>
  <c r="Q584" i="61"/>
  <c r="P584" i="61"/>
  <c r="O584" i="61"/>
  <c r="A584" i="61"/>
  <c r="Q583" i="61"/>
  <c r="P583" i="61"/>
  <c r="O583" i="61"/>
  <c r="A583" i="61"/>
  <c r="Q582" i="61"/>
  <c r="P582" i="61"/>
  <c r="O582" i="61"/>
  <c r="A582" i="61"/>
  <c r="Q581" i="61"/>
  <c r="P581" i="61"/>
  <c r="O581" i="61"/>
  <c r="A581" i="61"/>
  <c r="Q580" i="61"/>
  <c r="P580" i="61"/>
  <c r="O580" i="61"/>
  <c r="A580" i="61"/>
  <c r="Q579" i="61"/>
  <c r="P579" i="61"/>
  <c r="O579" i="61"/>
  <c r="A579" i="61"/>
  <c r="Q578" i="61"/>
  <c r="P578" i="61"/>
  <c r="O578" i="61"/>
  <c r="A578" i="61"/>
  <c r="Q577" i="61"/>
  <c r="P577" i="61"/>
  <c r="O577" i="61"/>
  <c r="A577" i="61"/>
  <c r="Q576" i="61"/>
  <c r="P576" i="61"/>
  <c r="O576" i="61"/>
  <c r="A576" i="61"/>
  <c r="Q575" i="61"/>
  <c r="P575" i="61"/>
  <c r="O575" i="61"/>
  <c r="A575" i="61"/>
  <c r="Q574" i="61"/>
  <c r="P574" i="61"/>
  <c r="O574" i="61"/>
  <c r="A574" i="61"/>
  <c r="Q573" i="61"/>
  <c r="P573" i="61"/>
  <c r="O573" i="61"/>
  <c r="A573" i="61"/>
  <c r="Q572" i="61"/>
  <c r="P572" i="61"/>
  <c r="O572" i="61"/>
  <c r="A572" i="61"/>
  <c r="Q571" i="61"/>
  <c r="P571" i="61"/>
  <c r="O571" i="61"/>
  <c r="A571" i="61"/>
  <c r="Q570" i="61"/>
  <c r="P570" i="61"/>
  <c r="O570" i="61"/>
  <c r="A570" i="61"/>
  <c r="Q569" i="61"/>
  <c r="P569" i="61"/>
  <c r="O569" i="61"/>
  <c r="A569" i="61"/>
  <c r="Q568" i="61"/>
  <c r="P568" i="61"/>
  <c r="O568" i="61"/>
  <c r="A568" i="61"/>
  <c r="Q567" i="61"/>
  <c r="P567" i="61"/>
  <c r="O567" i="61"/>
  <c r="A567" i="61"/>
  <c r="Q566" i="61"/>
  <c r="P566" i="61"/>
  <c r="O566" i="61"/>
  <c r="A566" i="61"/>
  <c r="Q565" i="61"/>
  <c r="P565" i="61"/>
  <c r="O565" i="61"/>
  <c r="A565" i="61"/>
  <c r="Q564" i="61"/>
  <c r="P564" i="61"/>
  <c r="O564" i="61"/>
  <c r="A564" i="61"/>
  <c r="Q563" i="61"/>
  <c r="P563" i="61"/>
  <c r="O563" i="61"/>
  <c r="A563" i="61"/>
  <c r="Q562" i="61"/>
  <c r="P562" i="61"/>
  <c r="O562" i="61"/>
  <c r="A562" i="61"/>
  <c r="Q561" i="61"/>
  <c r="P561" i="61"/>
  <c r="O561" i="61"/>
  <c r="A561" i="61"/>
  <c r="Q560" i="61"/>
  <c r="P560" i="61"/>
  <c r="O560" i="61"/>
  <c r="A560" i="61"/>
  <c r="Q559" i="61"/>
  <c r="P559" i="61"/>
  <c r="O559" i="61"/>
  <c r="A559" i="61"/>
  <c r="Q558" i="61"/>
  <c r="P558" i="61"/>
  <c r="O558" i="61"/>
  <c r="A558" i="61"/>
  <c r="Q557" i="61"/>
  <c r="P557" i="61"/>
  <c r="O557" i="61"/>
  <c r="A557" i="61"/>
  <c r="Q556" i="61"/>
  <c r="P556" i="61"/>
  <c r="O556" i="61"/>
  <c r="A556" i="61"/>
  <c r="Q555" i="61"/>
  <c r="P555" i="61"/>
  <c r="O555" i="61"/>
  <c r="A555" i="61"/>
  <c r="Q554" i="61"/>
  <c r="P554" i="61"/>
  <c r="O554" i="61"/>
  <c r="A554" i="61"/>
  <c r="Q553" i="61"/>
  <c r="P553" i="61"/>
  <c r="O553" i="61"/>
  <c r="A553" i="61"/>
  <c r="Q552" i="61"/>
  <c r="P552" i="61"/>
  <c r="O552" i="61"/>
  <c r="A552" i="61"/>
  <c r="Q551" i="61"/>
  <c r="P551" i="61"/>
  <c r="O551" i="61"/>
  <c r="A551" i="61"/>
  <c r="Q550" i="61"/>
  <c r="P550" i="61"/>
  <c r="O550" i="61"/>
  <c r="A550" i="61"/>
  <c r="Q549" i="61"/>
  <c r="P549" i="61"/>
  <c r="O549" i="61"/>
  <c r="A549" i="61"/>
  <c r="Q548" i="61"/>
  <c r="P548" i="61"/>
  <c r="O548" i="61"/>
  <c r="A548" i="61"/>
  <c r="Q547" i="61"/>
  <c r="P547" i="61"/>
  <c r="O547" i="61"/>
  <c r="A547" i="61"/>
  <c r="Q546" i="61"/>
  <c r="P546" i="61"/>
  <c r="O546" i="61"/>
  <c r="A546" i="61"/>
  <c r="Q545" i="61"/>
  <c r="P545" i="61"/>
  <c r="O545" i="61"/>
  <c r="A545" i="61"/>
  <c r="Q544" i="61"/>
  <c r="P544" i="61"/>
  <c r="O544" i="61"/>
  <c r="A544" i="61"/>
  <c r="Q543" i="61"/>
  <c r="P543" i="61"/>
  <c r="O543" i="61"/>
  <c r="A543" i="61"/>
  <c r="Q542" i="61"/>
  <c r="P542" i="61"/>
  <c r="O542" i="61"/>
  <c r="A542" i="61"/>
  <c r="Q541" i="61"/>
  <c r="P541" i="61"/>
  <c r="O541" i="61"/>
  <c r="A541" i="61"/>
  <c r="Q540" i="61"/>
  <c r="P540" i="61"/>
  <c r="O540" i="61"/>
  <c r="A540" i="61"/>
  <c r="Q539" i="61"/>
  <c r="P539" i="61"/>
  <c r="O539" i="61"/>
  <c r="A539" i="61"/>
  <c r="Q538" i="61"/>
  <c r="P538" i="61"/>
  <c r="O538" i="61"/>
  <c r="A538" i="61"/>
  <c r="Q537" i="61"/>
  <c r="P537" i="61"/>
  <c r="O537" i="61"/>
  <c r="A537" i="61"/>
  <c r="Q536" i="61"/>
  <c r="P536" i="61"/>
  <c r="O536" i="61"/>
  <c r="A536" i="61"/>
  <c r="Q535" i="61"/>
  <c r="P535" i="61"/>
  <c r="O535" i="61"/>
  <c r="A535" i="61"/>
  <c r="Q534" i="61"/>
  <c r="P534" i="61"/>
  <c r="O534" i="61"/>
  <c r="A534" i="61"/>
  <c r="Q533" i="61"/>
  <c r="P533" i="61"/>
  <c r="O533" i="61"/>
  <c r="A533" i="61"/>
  <c r="Q532" i="61"/>
  <c r="P532" i="61"/>
  <c r="O532" i="61"/>
  <c r="A532" i="61"/>
  <c r="Q531" i="61"/>
  <c r="P531" i="61"/>
  <c r="O531" i="61"/>
  <c r="A531" i="61"/>
  <c r="Q530" i="61"/>
  <c r="P530" i="61"/>
  <c r="O530" i="61"/>
  <c r="A530" i="61"/>
  <c r="Q529" i="61"/>
  <c r="P529" i="61"/>
  <c r="O529" i="61"/>
  <c r="A529" i="61"/>
  <c r="Q528" i="61"/>
  <c r="P528" i="61"/>
  <c r="O528" i="61"/>
  <c r="A528" i="61"/>
  <c r="Q527" i="61"/>
  <c r="P527" i="61"/>
  <c r="O527" i="61"/>
  <c r="A527" i="61"/>
  <c r="Q526" i="61"/>
  <c r="P526" i="61"/>
  <c r="O526" i="61"/>
  <c r="A526" i="61"/>
  <c r="Q525" i="61"/>
  <c r="P525" i="61"/>
  <c r="O525" i="61"/>
  <c r="A525" i="61"/>
  <c r="Q524" i="61"/>
  <c r="P524" i="61"/>
  <c r="O524" i="61"/>
  <c r="A524" i="61"/>
  <c r="Q523" i="61"/>
  <c r="P523" i="61"/>
  <c r="O523" i="61"/>
  <c r="A523" i="61"/>
  <c r="Q522" i="61"/>
  <c r="P522" i="61"/>
  <c r="O522" i="61"/>
  <c r="A522" i="61"/>
  <c r="Q521" i="61"/>
  <c r="P521" i="61"/>
  <c r="O521" i="61"/>
  <c r="A521" i="61"/>
  <c r="Q520" i="61"/>
  <c r="P520" i="61"/>
  <c r="O520" i="61"/>
  <c r="A520" i="61"/>
  <c r="Q519" i="61"/>
  <c r="P519" i="61"/>
  <c r="O519" i="61"/>
  <c r="A519" i="61"/>
  <c r="Q518" i="61"/>
  <c r="P518" i="61"/>
  <c r="O518" i="61"/>
  <c r="A518" i="61"/>
  <c r="Q517" i="61"/>
  <c r="P517" i="61"/>
  <c r="O517" i="61"/>
  <c r="A517" i="61"/>
  <c r="Q516" i="61"/>
  <c r="P516" i="61"/>
  <c r="O516" i="61"/>
  <c r="A516" i="61"/>
  <c r="Q515" i="61"/>
  <c r="P515" i="61"/>
  <c r="O515" i="61"/>
  <c r="A515" i="61"/>
  <c r="Q514" i="61"/>
  <c r="P514" i="61"/>
  <c r="O514" i="61"/>
  <c r="A514" i="61"/>
  <c r="Q513" i="61"/>
  <c r="P513" i="61"/>
  <c r="O513" i="61"/>
  <c r="A513" i="61"/>
  <c r="Q512" i="61"/>
  <c r="P512" i="61"/>
  <c r="O512" i="61"/>
  <c r="A512" i="61"/>
  <c r="Q511" i="61"/>
  <c r="P511" i="61"/>
  <c r="O511" i="61"/>
  <c r="A511" i="61"/>
  <c r="Q510" i="61"/>
  <c r="P510" i="61"/>
  <c r="O510" i="61"/>
  <c r="A510" i="61"/>
  <c r="Q509" i="61"/>
  <c r="P509" i="61"/>
  <c r="O509" i="61"/>
  <c r="A509" i="61"/>
  <c r="Q508" i="61"/>
  <c r="P508" i="61"/>
  <c r="O508" i="61"/>
  <c r="A508" i="61"/>
  <c r="Q507" i="61"/>
  <c r="P507" i="61"/>
  <c r="O507" i="61"/>
  <c r="A507" i="61"/>
  <c r="Q506" i="61"/>
  <c r="P506" i="61"/>
  <c r="O506" i="61"/>
  <c r="A506" i="61"/>
  <c r="Q505" i="61"/>
  <c r="P505" i="61"/>
  <c r="O505" i="61"/>
  <c r="A505" i="61"/>
  <c r="Q504" i="61"/>
  <c r="P504" i="61"/>
  <c r="O504" i="61"/>
  <c r="A504" i="61"/>
  <c r="Q503" i="61"/>
  <c r="P503" i="61"/>
  <c r="O503" i="61"/>
  <c r="A503" i="61"/>
  <c r="Q502" i="61"/>
  <c r="P502" i="61"/>
  <c r="O502" i="61"/>
  <c r="A502" i="61"/>
  <c r="Q501" i="61"/>
  <c r="P501" i="61"/>
  <c r="O501" i="61"/>
  <c r="A501" i="61"/>
  <c r="Q500" i="61"/>
  <c r="P500" i="61"/>
  <c r="O500" i="61"/>
  <c r="A500" i="61"/>
  <c r="Q499" i="61"/>
  <c r="P499" i="61"/>
  <c r="O499" i="61"/>
  <c r="A499" i="61"/>
  <c r="Q498" i="61"/>
  <c r="P498" i="61"/>
  <c r="O498" i="61"/>
  <c r="A498" i="61"/>
  <c r="Q497" i="61"/>
  <c r="P497" i="61"/>
  <c r="O497" i="61"/>
  <c r="A497" i="61"/>
  <c r="Q496" i="61"/>
  <c r="P496" i="61"/>
  <c r="O496" i="61"/>
  <c r="A496" i="61"/>
  <c r="Q495" i="61"/>
  <c r="P495" i="61"/>
  <c r="O495" i="61"/>
  <c r="A495" i="61"/>
  <c r="Q494" i="61"/>
  <c r="P494" i="61"/>
  <c r="O494" i="61"/>
  <c r="A494" i="61"/>
  <c r="Q493" i="61"/>
  <c r="P493" i="61"/>
  <c r="O493" i="61"/>
  <c r="A493" i="61"/>
  <c r="Q492" i="61"/>
  <c r="P492" i="61"/>
  <c r="O492" i="61"/>
  <c r="A492" i="61"/>
  <c r="Q491" i="61"/>
  <c r="P491" i="61"/>
  <c r="O491" i="61"/>
  <c r="A491" i="61"/>
  <c r="Q490" i="61"/>
  <c r="P490" i="61"/>
  <c r="O490" i="61"/>
  <c r="A490" i="61"/>
  <c r="Q489" i="61"/>
  <c r="P489" i="61"/>
  <c r="O489" i="61"/>
  <c r="A489" i="61"/>
  <c r="Q488" i="61"/>
  <c r="P488" i="61"/>
  <c r="O488" i="61"/>
  <c r="A488" i="61"/>
  <c r="Q487" i="61"/>
  <c r="P487" i="61"/>
  <c r="O487" i="61"/>
  <c r="A487" i="61"/>
  <c r="Q486" i="61"/>
  <c r="P486" i="61"/>
  <c r="O486" i="61"/>
  <c r="A486" i="61"/>
  <c r="Q485" i="61"/>
  <c r="P485" i="61"/>
  <c r="O485" i="61"/>
  <c r="A485" i="61"/>
  <c r="Q484" i="61"/>
  <c r="P484" i="61"/>
  <c r="O484" i="61"/>
  <c r="A484" i="61"/>
  <c r="Q483" i="61"/>
  <c r="P483" i="61"/>
  <c r="O483" i="61"/>
  <c r="A483" i="61"/>
  <c r="Q482" i="61"/>
  <c r="P482" i="61"/>
  <c r="O482" i="61"/>
  <c r="A482" i="61"/>
  <c r="Q481" i="61"/>
  <c r="P481" i="61"/>
  <c r="O481" i="61"/>
  <c r="A481" i="61"/>
  <c r="Q480" i="61"/>
  <c r="P480" i="61"/>
  <c r="O480" i="61"/>
  <c r="A480" i="61"/>
  <c r="Q479" i="61"/>
  <c r="P479" i="61"/>
  <c r="O479" i="61"/>
  <c r="A479" i="61"/>
  <c r="Q478" i="61"/>
  <c r="P478" i="61"/>
  <c r="O478" i="61"/>
  <c r="A478" i="61"/>
  <c r="Q477" i="61"/>
  <c r="P477" i="61"/>
  <c r="O477" i="61"/>
  <c r="A477" i="61"/>
  <c r="Q476" i="61"/>
  <c r="P476" i="61"/>
  <c r="O476" i="61"/>
  <c r="A476" i="61"/>
  <c r="Q475" i="61"/>
  <c r="P475" i="61"/>
  <c r="O475" i="61"/>
  <c r="A475" i="61"/>
  <c r="Q474" i="61"/>
  <c r="P474" i="61"/>
  <c r="O474" i="61"/>
  <c r="A474" i="61"/>
  <c r="Q473" i="61"/>
  <c r="P473" i="61"/>
  <c r="O473" i="61"/>
  <c r="A473" i="61"/>
  <c r="Q472" i="61"/>
  <c r="P472" i="61"/>
  <c r="O472" i="61"/>
  <c r="A472" i="61"/>
  <c r="Q471" i="61"/>
  <c r="P471" i="61"/>
  <c r="O471" i="61"/>
  <c r="A471" i="61"/>
  <c r="Q470" i="61"/>
  <c r="P470" i="61"/>
  <c r="O470" i="61"/>
  <c r="A470" i="61"/>
  <c r="Q469" i="61"/>
  <c r="P469" i="61"/>
  <c r="O469" i="61"/>
  <c r="A469" i="61"/>
  <c r="Q468" i="61"/>
  <c r="P468" i="61"/>
  <c r="O468" i="61"/>
  <c r="A468" i="61"/>
  <c r="Q467" i="61"/>
  <c r="P467" i="61"/>
  <c r="O467" i="61"/>
  <c r="A467" i="61"/>
  <c r="Q466" i="61"/>
  <c r="P466" i="61"/>
  <c r="O466" i="61"/>
  <c r="A466" i="61"/>
  <c r="Q465" i="61"/>
  <c r="P465" i="61"/>
  <c r="O465" i="61"/>
  <c r="A465" i="61"/>
  <c r="Q464" i="61"/>
  <c r="P464" i="61"/>
  <c r="O464" i="61"/>
  <c r="A464" i="61"/>
  <c r="Q463" i="61"/>
  <c r="P463" i="61"/>
  <c r="O463" i="61"/>
  <c r="A463" i="61"/>
  <c r="Q462" i="61"/>
  <c r="P462" i="61"/>
  <c r="O462" i="61"/>
  <c r="A462" i="61"/>
  <c r="Q461" i="61"/>
  <c r="P461" i="61"/>
  <c r="O461" i="61"/>
  <c r="A461" i="61"/>
  <c r="Q460" i="61"/>
  <c r="P460" i="61"/>
  <c r="O460" i="61"/>
  <c r="A460" i="61"/>
  <c r="Q459" i="61"/>
  <c r="P459" i="61"/>
  <c r="O459" i="61"/>
  <c r="A459" i="61"/>
  <c r="Q458" i="61"/>
  <c r="P458" i="61"/>
  <c r="O458" i="61"/>
  <c r="A458" i="61"/>
  <c r="Q457" i="61"/>
  <c r="P457" i="61"/>
  <c r="O457" i="61"/>
  <c r="A457" i="61"/>
  <c r="Q456" i="61"/>
  <c r="P456" i="61"/>
  <c r="O456" i="61"/>
  <c r="A456" i="61"/>
  <c r="Q455" i="61"/>
  <c r="P455" i="61"/>
  <c r="O455" i="61"/>
  <c r="A455" i="61"/>
  <c r="Q454" i="61"/>
  <c r="P454" i="61"/>
  <c r="O454" i="61"/>
  <c r="A454" i="61"/>
  <c r="Q453" i="61"/>
  <c r="P453" i="61"/>
  <c r="O453" i="61"/>
  <c r="A453" i="61"/>
  <c r="Q452" i="61"/>
  <c r="P452" i="61"/>
  <c r="O452" i="61"/>
  <c r="A452" i="61"/>
  <c r="Q451" i="61"/>
  <c r="P451" i="61"/>
  <c r="O451" i="61"/>
  <c r="A451" i="61"/>
  <c r="Q450" i="61"/>
  <c r="P450" i="61"/>
  <c r="O450" i="61"/>
  <c r="A450" i="61"/>
  <c r="Q449" i="61"/>
  <c r="P449" i="61"/>
  <c r="O449" i="61"/>
  <c r="A449" i="61"/>
  <c r="Q448" i="61"/>
  <c r="P448" i="61"/>
  <c r="O448" i="61"/>
  <c r="A448" i="61"/>
  <c r="Q447" i="61"/>
  <c r="P447" i="61"/>
  <c r="O447" i="61"/>
  <c r="A447" i="61"/>
  <c r="Q446" i="61"/>
  <c r="P446" i="61"/>
  <c r="O446" i="61"/>
  <c r="A446" i="61"/>
  <c r="Q445" i="61"/>
  <c r="P445" i="61"/>
  <c r="O445" i="61"/>
  <c r="A445" i="61"/>
  <c r="Q444" i="61"/>
  <c r="P444" i="61"/>
  <c r="O444" i="61"/>
  <c r="A444" i="61"/>
  <c r="Q443" i="61"/>
  <c r="P443" i="61"/>
  <c r="O443" i="61"/>
  <c r="A443" i="61"/>
  <c r="Q442" i="61"/>
  <c r="P442" i="61"/>
  <c r="O442" i="61"/>
  <c r="A442" i="61"/>
  <c r="Q441" i="61"/>
  <c r="P441" i="61"/>
  <c r="O441" i="61"/>
  <c r="A441" i="61"/>
  <c r="Q440" i="61"/>
  <c r="P440" i="61"/>
  <c r="O440" i="61"/>
  <c r="A440" i="61"/>
  <c r="Q439" i="61"/>
  <c r="P439" i="61"/>
  <c r="O439" i="61"/>
  <c r="A439" i="61"/>
  <c r="Q438" i="61"/>
  <c r="P438" i="61"/>
  <c r="O438" i="61"/>
  <c r="A438" i="61"/>
  <c r="Q437" i="61"/>
  <c r="P437" i="61"/>
  <c r="O437" i="61"/>
  <c r="A437" i="61"/>
  <c r="Q436" i="61"/>
  <c r="P436" i="61"/>
  <c r="O436" i="61"/>
  <c r="A436" i="61"/>
  <c r="Q435" i="61"/>
  <c r="P435" i="61"/>
  <c r="O435" i="61"/>
  <c r="A435" i="61"/>
  <c r="Q434" i="61"/>
  <c r="P434" i="61"/>
  <c r="O434" i="61"/>
  <c r="A434" i="61"/>
  <c r="Q433" i="61"/>
  <c r="P433" i="61"/>
  <c r="O433" i="61"/>
  <c r="A433" i="61"/>
  <c r="Q432" i="61"/>
  <c r="P432" i="61"/>
  <c r="O432" i="61"/>
  <c r="A432" i="61"/>
  <c r="Q431" i="61"/>
  <c r="P431" i="61"/>
  <c r="O431" i="61"/>
  <c r="A431" i="61"/>
  <c r="Q430" i="61"/>
  <c r="P430" i="61"/>
  <c r="O430" i="61"/>
  <c r="A430" i="61"/>
  <c r="Q429" i="61"/>
  <c r="P429" i="61"/>
  <c r="O429" i="61"/>
  <c r="A429" i="61"/>
  <c r="Q428" i="61"/>
  <c r="P428" i="61"/>
  <c r="O428" i="61"/>
  <c r="A428" i="61"/>
  <c r="Q427" i="61"/>
  <c r="P427" i="61"/>
  <c r="O427" i="61"/>
  <c r="A427" i="61"/>
  <c r="Q426" i="61"/>
  <c r="P426" i="61"/>
  <c r="O426" i="61"/>
  <c r="A426" i="61"/>
  <c r="Q425" i="61"/>
  <c r="P425" i="61"/>
  <c r="O425" i="61"/>
  <c r="A425" i="61"/>
  <c r="Q424" i="61"/>
  <c r="P424" i="61"/>
  <c r="O424" i="61"/>
  <c r="A424" i="61"/>
  <c r="Q423" i="61"/>
  <c r="P423" i="61"/>
  <c r="O423" i="61"/>
  <c r="A423" i="61"/>
  <c r="Q422" i="61"/>
  <c r="P422" i="61"/>
  <c r="O422" i="61"/>
  <c r="A422" i="61"/>
  <c r="Q421" i="61"/>
  <c r="P421" i="61"/>
  <c r="O421" i="61"/>
  <c r="A421" i="61"/>
  <c r="Q420" i="61"/>
  <c r="P420" i="61"/>
  <c r="O420" i="61"/>
  <c r="A420" i="61"/>
  <c r="Q419" i="61"/>
  <c r="P419" i="61"/>
  <c r="O419" i="61"/>
  <c r="A419" i="61"/>
  <c r="Q418" i="61"/>
  <c r="P418" i="61"/>
  <c r="O418" i="61"/>
  <c r="A418" i="61"/>
  <c r="Q417" i="61"/>
  <c r="P417" i="61"/>
  <c r="O417" i="61"/>
  <c r="A417" i="61"/>
  <c r="Q416" i="61"/>
  <c r="P416" i="61"/>
  <c r="O416" i="61"/>
  <c r="A416" i="61"/>
  <c r="Q415" i="61"/>
  <c r="P415" i="61"/>
  <c r="O415" i="61"/>
  <c r="A415" i="61"/>
  <c r="Q414" i="61"/>
  <c r="P414" i="61"/>
  <c r="O414" i="61"/>
  <c r="A414" i="61"/>
  <c r="Q413" i="61"/>
  <c r="P413" i="61"/>
  <c r="O413" i="61"/>
  <c r="A413" i="61"/>
  <c r="Q412" i="61"/>
  <c r="P412" i="61"/>
  <c r="O412" i="61"/>
  <c r="A412" i="61"/>
  <c r="Q411" i="61"/>
  <c r="P411" i="61"/>
  <c r="O411" i="61"/>
  <c r="A411" i="61"/>
  <c r="Q410" i="61"/>
  <c r="P410" i="61"/>
  <c r="O410" i="61"/>
  <c r="A410" i="61"/>
  <c r="Q409" i="61"/>
  <c r="P409" i="61"/>
  <c r="O409" i="61"/>
  <c r="A409" i="61"/>
  <c r="Q408" i="61"/>
  <c r="P408" i="61"/>
  <c r="O408" i="61"/>
  <c r="A408" i="61"/>
  <c r="Q407" i="61"/>
  <c r="P407" i="61"/>
  <c r="O407" i="61"/>
  <c r="A407" i="61"/>
  <c r="Q406" i="61"/>
  <c r="P406" i="61"/>
  <c r="O406" i="61"/>
  <c r="A406" i="61"/>
  <c r="Q405" i="61"/>
  <c r="P405" i="61"/>
  <c r="O405" i="61"/>
  <c r="A405" i="61"/>
  <c r="Q404" i="61"/>
  <c r="P404" i="61"/>
  <c r="O404" i="61"/>
  <c r="A404" i="61"/>
  <c r="Q403" i="61"/>
  <c r="P403" i="61"/>
  <c r="O403" i="61"/>
  <c r="A403" i="61"/>
  <c r="Q402" i="61"/>
  <c r="P402" i="61"/>
  <c r="O402" i="61"/>
  <c r="A402" i="61"/>
  <c r="Q401" i="61"/>
  <c r="P401" i="61"/>
  <c r="O401" i="61"/>
  <c r="A401" i="61"/>
  <c r="Q400" i="61"/>
  <c r="P400" i="61"/>
  <c r="O400" i="61"/>
  <c r="A400" i="61"/>
  <c r="Q399" i="61"/>
  <c r="P399" i="61"/>
  <c r="O399" i="61"/>
  <c r="A399" i="61"/>
  <c r="Q398" i="61"/>
  <c r="P398" i="61"/>
  <c r="O398" i="61"/>
  <c r="A398" i="61"/>
  <c r="Q397" i="61"/>
  <c r="P397" i="61"/>
  <c r="O397" i="61"/>
  <c r="A397" i="61"/>
  <c r="Q396" i="61"/>
  <c r="P396" i="61"/>
  <c r="O396" i="61"/>
  <c r="A396" i="61"/>
  <c r="Q395" i="61"/>
  <c r="P395" i="61"/>
  <c r="O395" i="61"/>
  <c r="A395" i="61"/>
  <c r="Q394" i="61"/>
  <c r="P394" i="61"/>
  <c r="O394" i="61"/>
  <c r="A394" i="61"/>
  <c r="Q393" i="61"/>
  <c r="P393" i="61"/>
  <c r="O393" i="61"/>
  <c r="A393" i="61"/>
  <c r="Q392" i="61"/>
  <c r="P392" i="61"/>
  <c r="O392" i="61"/>
  <c r="A392" i="61"/>
  <c r="Q391" i="61"/>
  <c r="P391" i="61"/>
  <c r="O391" i="61"/>
  <c r="A391" i="61"/>
  <c r="Q390" i="61"/>
  <c r="P390" i="61"/>
  <c r="O390" i="61"/>
  <c r="A390" i="61"/>
  <c r="Q389" i="61"/>
  <c r="P389" i="61"/>
  <c r="O389" i="61"/>
  <c r="A389" i="61"/>
  <c r="Q388" i="61"/>
  <c r="P388" i="61"/>
  <c r="O388" i="61"/>
  <c r="A388" i="61"/>
  <c r="Q387" i="61"/>
  <c r="P387" i="61"/>
  <c r="O387" i="61"/>
  <c r="A387" i="61"/>
  <c r="Q386" i="61"/>
  <c r="P386" i="61"/>
  <c r="O386" i="61"/>
  <c r="A386" i="61"/>
  <c r="Q385" i="61"/>
  <c r="P385" i="61"/>
  <c r="O385" i="61"/>
  <c r="A385" i="61"/>
  <c r="Q384" i="61"/>
  <c r="P384" i="61"/>
  <c r="O384" i="61"/>
  <c r="A384" i="61"/>
  <c r="Q383" i="61"/>
  <c r="P383" i="61"/>
  <c r="O383" i="61"/>
  <c r="A383" i="61"/>
  <c r="Q382" i="61"/>
  <c r="P382" i="61"/>
  <c r="O382" i="61"/>
  <c r="A382" i="61"/>
  <c r="Q381" i="61"/>
  <c r="P381" i="61"/>
  <c r="O381" i="61"/>
  <c r="A381" i="61"/>
  <c r="Q380" i="61"/>
  <c r="P380" i="61"/>
  <c r="O380" i="61"/>
  <c r="A380" i="61"/>
  <c r="Q379" i="61"/>
  <c r="P379" i="61"/>
  <c r="O379" i="61"/>
  <c r="A379" i="61"/>
  <c r="Q378" i="61"/>
  <c r="P378" i="61"/>
  <c r="O378" i="61"/>
  <c r="A378" i="61"/>
  <c r="Q377" i="61"/>
  <c r="P377" i="61"/>
  <c r="O377" i="61"/>
  <c r="A377" i="61"/>
  <c r="Q376" i="61"/>
  <c r="P376" i="61"/>
  <c r="O376" i="61"/>
  <c r="A376" i="61"/>
  <c r="Q375" i="61"/>
  <c r="P375" i="61"/>
  <c r="O375" i="61"/>
  <c r="A375" i="61"/>
  <c r="Q374" i="61"/>
  <c r="P374" i="61"/>
  <c r="O374" i="61"/>
  <c r="A374" i="61"/>
  <c r="Q373" i="61"/>
  <c r="P373" i="61"/>
  <c r="O373" i="61"/>
  <c r="A373" i="61"/>
  <c r="Q372" i="61"/>
  <c r="P372" i="61"/>
  <c r="O372" i="61"/>
  <c r="A372" i="61"/>
  <c r="Q371" i="61"/>
  <c r="P371" i="61"/>
  <c r="O371" i="61"/>
  <c r="A371" i="61"/>
  <c r="Q370" i="61"/>
  <c r="P370" i="61"/>
  <c r="O370" i="61"/>
  <c r="A370" i="61"/>
  <c r="Q369" i="61"/>
  <c r="P369" i="61"/>
  <c r="O369" i="61"/>
  <c r="A369" i="61"/>
  <c r="Q368" i="61"/>
  <c r="P368" i="61"/>
  <c r="O368" i="61"/>
  <c r="A368" i="61"/>
  <c r="Q367" i="61"/>
  <c r="P367" i="61"/>
  <c r="O367" i="61"/>
  <c r="A367" i="61"/>
  <c r="Q366" i="61"/>
  <c r="P366" i="61"/>
  <c r="O366" i="61"/>
  <c r="A366" i="61"/>
  <c r="Q365" i="61"/>
  <c r="P365" i="61"/>
  <c r="O365" i="61"/>
  <c r="A365" i="61"/>
  <c r="Q364" i="61"/>
  <c r="P364" i="61"/>
  <c r="O364" i="61"/>
  <c r="A364" i="61"/>
  <c r="Q363" i="61"/>
  <c r="P363" i="61"/>
  <c r="O363" i="61"/>
  <c r="A363" i="61"/>
  <c r="Q362" i="61"/>
  <c r="P362" i="61"/>
  <c r="O362" i="61"/>
  <c r="A362" i="61"/>
  <c r="Q361" i="61"/>
  <c r="P361" i="61"/>
  <c r="O361" i="61"/>
  <c r="A361" i="61"/>
  <c r="Q360" i="61"/>
  <c r="P360" i="61"/>
  <c r="O360" i="61"/>
  <c r="A360" i="61"/>
  <c r="Q359" i="61"/>
  <c r="P359" i="61"/>
  <c r="O359" i="61"/>
  <c r="A359" i="61"/>
  <c r="Q358" i="61"/>
  <c r="P358" i="61"/>
  <c r="O358" i="61"/>
  <c r="A358" i="61"/>
  <c r="Q357" i="61"/>
  <c r="P357" i="61"/>
  <c r="O357" i="61"/>
  <c r="A357" i="61"/>
  <c r="Q356" i="61"/>
  <c r="P356" i="61"/>
  <c r="O356" i="61"/>
  <c r="A356" i="61"/>
  <c r="Q355" i="61"/>
  <c r="P355" i="61"/>
  <c r="O355" i="61"/>
  <c r="A355" i="61"/>
  <c r="Q354" i="61"/>
  <c r="P354" i="61"/>
  <c r="O354" i="61"/>
  <c r="A354" i="61"/>
  <c r="Q353" i="61"/>
  <c r="P353" i="61"/>
  <c r="O353" i="61"/>
  <c r="A353" i="61"/>
  <c r="Q352" i="61"/>
  <c r="P352" i="61"/>
  <c r="O352" i="61"/>
  <c r="A352" i="61"/>
  <c r="Q351" i="61"/>
  <c r="P351" i="61"/>
  <c r="O351" i="61"/>
  <c r="A351" i="61"/>
  <c r="Q350" i="61"/>
  <c r="P350" i="61"/>
  <c r="O350" i="61"/>
  <c r="A350" i="61"/>
  <c r="Q349" i="61"/>
  <c r="P349" i="61"/>
  <c r="O349" i="61"/>
  <c r="A349" i="61"/>
  <c r="Q348" i="61"/>
  <c r="P348" i="61"/>
  <c r="O348" i="61"/>
  <c r="A348" i="61"/>
  <c r="Q347" i="61"/>
  <c r="P347" i="61"/>
  <c r="O347" i="61"/>
  <c r="A347" i="61"/>
  <c r="Q346" i="61"/>
  <c r="P346" i="61"/>
  <c r="O346" i="61"/>
  <c r="A346" i="61"/>
  <c r="Q345" i="61"/>
  <c r="P345" i="61"/>
  <c r="O345" i="61"/>
  <c r="A345" i="61"/>
  <c r="Q344" i="61"/>
  <c r="P344" i="61"/>
  <c r="O344" i="61"/>
  <c r="A344" i="61"/>
  <c r="Q343" i="61"/>
  <c r="P343" i="61"/>
  <c r="O343" i="61"/>
  <c r="A343" i="61"/>
  <c r="Q342" i="61"/>
  <c r="P342" i="61"/>
  <c r="O342" i="61"/>
  <c r="A342" i="61"/>
  <c r="Q341" i="61"/>
  <c r="P341" i="61"/>
  <c r="O341" i="61"/>
  <c r="A341" i="61"/>
  <c r="Q340" i="61"/>
  <c r="P340" i="61"/>
  <c r="O340" i="61"/>
  <c r="A340" i="61"/>
  <c r="Q339" i="61"/>
  <c r="P339" i="61"/>
  <c r="O339" i="61"/>
  <c r="A339" i="61"/>
  <c r="Q338" i="61"/>
  <c r="P338" i="61"/>
  <c r="O338" i="61"/>
  <c r="A338" i="61"/>
  <c r="Q337" i="61"/>
  <c r="P337" i="61"/>
  <c r="O337" i="61"/>
  <c r="A337" i="61"/>
  <c r="Q336" i="61"/>
  <c r="P336" i="61"/>
  <c r="O336" i="61"/>
  <c r="A336" i="61"/>
  <c r="Q335" i="61"/>
  <c r="P335" i="61"/>
  <c r="O335" i="61"/>
  <c r="A335" i="61"/>
  <c r="Q334" i="61"/>
  <c r="P334" i="61"/>
  <c r="O334" i="61"/>
  <c r="A334" i="61"/>
  <c r="Q333" i="61"/>
  <c r="P333" i="61"/>
  <c r="O333" i="61"/>
  <c r="A333" i="61"/>
  <c r="Q332" i="61"/>
  <c r="P332" i="61"/>
  <c r="O332" i="61"/>
  <c r="A332" i="61"/>
  <c r="Q331" i="61"/>
  <c r="P331" i="61"/>
  <c r="O331" i="61"/>
  <c r="A331" i="61"/>
  <c r="Q330" i="61"/>
  <c r="P330" i="61"/>
  <c r="O330" i="61"/>
  <c r="A330" i="61"/>
  <c r="Q329" i="61"/>
  <c r="P329" i="61"/>
  <c r="O329" i="61"/>
  <c r="A329" i="61"/>
  <c r="Q328" i="61"/>
  <c r="P328" i="61"/>
  <c r="O328" i="61"/>
  <c r="A328" i="61"/>
  <c r="Q327" i="61"/>
  <c r="P327" i="61"/>
  <c r="O327" i="61"/>
  <c r="A327" i="61"/>
  <c r="Q326" i="61"/>
  <c r="P326" i="61"/>
  <c r="O326" i="61"/>
  <c r="A326" i="61"/>
  <c r="Q325" i="61"/>
  <c r="P325" i="61"/>
  <c r="O325" i="61"/>
  <c r="A325" i="61"/>
  <c r="Q324" i="61"/>
  <c r="P324" i="61"/>
  <c r="O324" i="61"/>
  <c r="A324" i="61"/>
  <c r="Q323" i="61"/>
  <c r="P323" i="61"/>
  <c r="O323" i="61"/>
  <c r="A323" i="61"/>
  <c r="Q322" i="61"/>
  <c r="P322" i="61"/>
  <c r="O322" i="61"/>
  <c r="A322" i="61"/>
  <c r="Q321" i="61"/>
  <c r="P321" i="61"/>
  <c r="O321" i="61"/>
  <c r="A321" i="61"/>
  <c r="Q320" i="61"/>
  <c r="P320" i="61"/>
  <c r="O320" i="61"/>
  <c r="A320" i="61"/>
  <c r="Q319" i="61"/>
  <c r="P319" i="61"/>
  <c r="O319" i="61"/>
  <c r="A319" i="61"/>
  <c r="Q318" i="61"/>
  <c r="P318" i="61"/>
  <c r="O318" i="61"/>
  <c r="A318" i="61"/>
  <c r="Q317" i="61"/>
  <c r="P317" i="61"/>
  <c r="O317" i="61"/>
  <c r="A317" i="61"/>
  <c r="Q316" i="61"/>
  <c r="P316" i="61"/>
  <c r="O316" i="61"/>
  <c r="A316" i="61"/>
  <c r="Q315" i="61"/>
  <c r="P315" i="61"/>
  <c r="O315" i="61"/>
  <c r="A315" i="61"/>
  <c r="Q314" i="61"/>
  <c r="P314" i="61"/>
  <c r="O314" i="61"/>
  <c r="A314" i="61"/>
  <c r="Q313" i="61"/>
  <c r="P313" i="61"/>
  <c r="O313" i="61"/>
  <c r="A313" i="61"/>
  <c r="Q312" i="61"/>
  <c r="P312" i="61"/>
  <c r="O312" i="61"/>
  <c r="A312" i="61"/>
  <c r="Q311" i="61"/>
  <c r="P311" i="61"/>
  <c r="O311" i="61"/>
  <c r="A311" i="61"/>
  <c r="Q310" i="61"/>
  <c r="P310" i="61"/>
  <c r="O310" i="61"/>
  <c r="A310" i="61"/>
  <c r="Q309" i="61"/>
  <c r="P309" i="61"/>
  <c r="O309" i="61"/>
  <c r="A309" i="61"/>
  <c r="Q308" i="61"/>
  <c r="P308" i="61"/>
  <c r="O308" i="61"/>
  <c r="A308" i="61"/>
  <c r="Q307" i="61"/>
  <c r="P307" i="61"/>
  <c r="O307" i="61"/>
  <c r="A307" i="61"/>
  <c r="Q306" i="61"/>
  <c r="P306" i="61"/>
  <c r="O306" i="61"/>
  <c r="A306" i="61"/>
  <c r="Q305" i="61"/>
  <c r="P305" i="61"/>
  <c r="O305" i="61"/>
  <c r="A305" i="61"/>
  <c r="Q304" i="61"/>
  <c r="P304" i="61"/>
  <c r="O304" i="61"/>
  <c r="A304" i="61"/>
  <c r="Q303" i="61"/>
  <c r="P303" i="61"/>
  <c r="O303" i="61"/>
  <c r="A303" i="61"/>
  <c r="Q302" i="61"/>
  <c r="P302" i="61"/>
  <c r="O302" i="61"/>
  <c r="A302" i="61"/>
  <c r="Q301" i="61"/>
  <c r="P301" i="61"/>
  <c r="O301" i="61"/>
  <c r="A301" i="61"/>
  <c r="Q300" i="61"/>
  <c r="P300" i="61"/>
  <c r="O300" i="61"/>
  <c r="A300" i="61"/>
  <c r="Q299" i="61"/>
  <c r="P299" i="61"/>
  <c r="O299" i="61"/>
  <c r="A299" i="61"/>
  <c r="Q298" i="61"/>
  <c r="P298" i="61"/>
  <c r="O298" i="61"/>
  <c r="A298" i="61"/>
  <c r="Q297" i="61"/>
  <c r="P297" i="61"/>
  <c r="O297" i="61"/>
  <c r="A297" i="61"/>
  <c r="Q296" i="61"/>
  <c r="P296" i="61"/>
  <c r="O296" i="61"/>
  <c r="A296" i="61"/>
  <c r="Q295" i="61"/>
  <c r="P295" i="61"/>
  <c r="O295" i="61"/>
  <c r="A295" i="61"/>
  <c r="Q294" i="61"/>
  <c r="P294" i="61"/>
  <c r="O294" i="61"/>
  <c r="A294" i="61"/>
  <c r="Q293" i="61"/>
  <c r="P293" i="61"/>
  <c r="O293" i="61"/>
  <c r="A293" i="61"/>
  <c r="Q292" i="61"/>
  <c r="P292" i="61"/>
  <c r="O292" i="61"/>
  <c r="A292" i="61"/>
  <c r="Q291" i="61"/>
  <c r="P291" i="61"/>
  <c r="O291" i="61"/>
  <c r="A291" i="61"/>
  <c r="Q290" i="61"/>
  <c r="P290" i="61"/>
  <c r="O290" i="61"/>
  <c r="A290" i="61"/>
  <c r="Q289" i="61"/>
  <c r="P289" i="61"/>
  <c r="O289" i="61"/>
  <c r="A289" i="61"/>
  <c r="Q288" i="61"/>
  <c r="P288" i="61"/>
  <c r="O288" i="61"/>
  <c r="A288" i="61"/>
  <c r="Q287" i="61"/>
  <c r="P287" i="61"/>
  <c r="O287" i="61"/>
  <c r="A287" i="61"/>
  <c r="Q286" i="61"/>
  <c r="P286" i="61"/>
  <c r="O286" i="61"/>
  <c r="A286" i="61"/>
  <c r="Q285" i="61"/>
  <c r="P285" i="61"/>
  <c r="O285" i="61"/>
  <c r="A285" i="61"/>
  <c r="Q284" i="61"/>
  <c r="P284" i="61"/>
  <c r="O284" i="61"/>
  <c r="A284" i="61"/>
  <c r="Q283" i="61"/>
  <c r="P283" i="61"/>
  <c r="O283" i="61"/>
  <c r="A283" i="61"/>
  <c r="Q282" i="61"/>
  <c r="P282" i="61"/>
  <c r="O282" i="61"/>
  <c r="A282" i="61"/>
  <c r="Q281" i="61"/>
  <c r="P281" i="61"/>
  <c r="O281" i="61"/>
  <c r="A281" i="61"/>
  <c r="Q280" i="61"/>
  <c r="P280" i="61"/>
  <c r="O280" i="61"/>
  <c r="A280" i="61"/>
  <c r="Q279" i="61"/>
  <c r="P279" i="61"/>
  <c r="O279" i="61"/>
  <c r="A279" i="61"/>
  <c r="Q278" i="61"/>
  <c r="P278" i="61"/>
  <c r="O278" i="61"/>
  <c r="A278" i="61"/>
  <c r="Q277" i="61"/>
  <c r="P277" i="61"/>
  <c r="O277" i="61"/>
  <c r="A277" i="61"/>
  <c r="Q276" i="61"/>
  <c r="P276" i="61"/>
  <c r="O276" i="61"/>
  <c r="A276" i="61"/>
  <c r="Q275" i="61"/>
  <c r="P275" i="61"/>
  <c r="O275" i="61"/>
  <c r="A275" i="61"/>
  <c r="Q274" i="61"/>
  <c r="P274" i="61"/>
  <c r="O274" i="61"/>
  <c r="A274" i="61"/>
  <c r="Q273" i="61"/>
  <c r="P273" i="61"/>
  <c r="O273" i="61"/>
  <c r="A273" i="61"/>
  <c r="Q272" i="61"/>
  <c r="P272" i="61"/>
  <c r="O272" i="61"/>
  <c r="A272" i="61"/>
  <c r="Q271" i="61"/>
  <c r="P271" i="61"/>
  <c r="O271" i="61"/>
  <c r="A271" i="61"/>
  <c r="Q270" i="61"/>
  <c r="P270" i="61"/>
  <c r="O270" i="61"/>
  <c r="A270" i="61"/>
  <c r="Q269" i="61"/>
  <c r="P269" i="61"/>
  <c r="O269" i="61"/>
  <c r="A269" i="61"/>
  <c r="Q268" i="61"/>
  <c r="P268" i="61"/>
  <c r="O268" i="61"/>
  <c r="A268" i="61"/>
  <c r="Q267" i="61"/>
  <c r="P267" i="61"/>
  <c r="O267" i="61"/>
  <c r="A267" i="61"/>
  <c r="Q266" i="61"/>
  <c r="P266" i="61"/>
  <c r="O266" i="61"/>
  <c r="A266" i="61"/>
  <c r="Q265" i="61"/>
  <c r="P265" i="61"/>
  <c r="O265" i="61"/>
  <c r="A265" i="61"/>
  <c r="Q264" i="61"/>
  <c r="P264" i="61"/>
  <c r="O264" i="61"/>
  <c r="A264" i="61"/>
  <c r="Q263" i="61"/>
  <c r="P263" i="61"/>
  <c r="O263" i="61"/>
  <c r="A263" i="61"/>
  <c r="Q262" i="61"/>
  <c r="P262" i="61"/>
  <c r="O262" i="61"/>
  <c r="A262" i="61"/>
  <c r="Q261" i="61"/>
  <c r="P261" i="61"/>
  <c r="O261" i="61"/>
  <c r="A261" i="61"/>
  <c r="Q260" i="61"/>
  <c r="P260" i="61"/>
  <c r="O260" i="61"/>
  <c r="A260" i="61"/>
  <c r="Q259" i="61"/>
  <c r="P259" i="61"/>
  <c r="O259" i="61"/>
  <c r="A259" i="61"/>
  <c r="Q258" i="61"/>
  <c r="P258" i="61"/>
  <c r="O258" i="61"/>
  <c r="A258" i="61"/>
  <c r="Q257" i="61"/>
  <c r="P257" i="61"/>
  <c r="O257" i="61"/>
  <c r="A257" i="61"/>
  <c r="Q256" i="61"/>
  <c r="P256" i="61"/>
  <c r="O256" i="61"/>
  <c r="A256" i="61"/>
  <c r="Q255" i="61"/>
  <c r="P255" i="61"/>
  <c r="O255" i="61"/>
  <c r="A255" i="61"/>
  <c r="Q254" i="61"/>
  <c r="P254" i="61"/>
  <c r="O254" i="61"/>
  <c r="A254" i="61"/>
  <c r="Q253" i="61"/>
  <c r="P253" i="61"/>
  <c r="O253" i="61"/>
  <c r="A253" i="61"/>
  <c r="Q252" i="61"/>
  <c r="P252" i="61"/>
  <c r="O252" i="61"/>
  <c r="A252" i="61"/>
  <c r="Q251" i="61"/>
  <c r="P251" i="61"/>
  <c r="O251" i="61"/>
  <c r="A251" i="61"/>
  <c r="Q250" i="61"/>
  <c r="P250" i="61"/>
  <c r="O250" i="61"/>
  <c r="A250" i="61"/>
  <c r="Q249" i="61"/>
  <c r="P249" i="61"/>
  <c r="O249" i="61"/>
  <c r="A249" i="61"/>
  <c r="Q248" i="61"/>
  <c r="P248" i="61"/>
  <c r="O248" i="61"/>
  <c r="A248" i="61"/>
  <c r="Q247" i="61"/>
  <c r="P247" i="61"/>
  <c r="O247" i="61"/>
  <c r="A247" i="61"/>
  <c r="Q246" i="61"/>
  <c r="P246" i="61"/>
  <c r="O246" i="61"/>
  <c r="A246" i="61"/>
  <c r="Q245" i="61"/>
  <c r="P245" i="61"/>
  <c r="O245" i="61"/>
  <c r="A245" i="61"/>
  <c r="Q244" i="61"/>
  <c r="P244" i="61"/>
  <c r="O244" i="61"/>
  <c r="A244" i="61"/>
  <c r="Q243" i="61"/>
  <c r="P243" i="61"/>
  <c r="O243" i="61"/>
  <c r="A243" i="61"/>
  <c r="Q242" i="61"/>
  <c r="P242" i="61"/>
  <c r="O242" i="61"/>
  <c r="A242" i="61"/>
  <c r="Q241" i="61"/>
  <c r="P241" i="61"/>
  <c r="O241" i="61"/>
  <c r="A241" i="61"/>
  <c r="Q240" i="61"/>
  <c r="P240" i="61"/>
  <c r="O240" i="61"/>
  <c r="A240" i="61"/>
  <c r="Q239" i="61"/>
  <c r="P239" i="61"/>
  <c r="O239" i="61"/>
  <c r="A239" i="61"/>
  <c r="Q238" i="61"/>
  <c r="P238" i="61"/>
  <c r="O238" i="61"/>
  <c r="A238" i="61"/>
  <c r="Q237" i="61"/>
  <c r="P237" i="61"/>
  <c r="O237" i="61"/>
  <c r="A237" i="61"/>
  <c r="Q236" i="61"/>
  <c r="P236" i="61"/>
  <c r="O236" i="61"/>
  <c r="A236" i="61"/>
  <c r="Q235" i="61"/>
  <c r="P235" i="61"/>
  <c r="O235" i="61"/>
  <c r="A235" i="61"/>
  <c r="Q234" i="61"/>
  <c r="P234" i="61"/>
  <c r="O234" i="61"/>
  <c r="A234" i="61"/>
  <c r="Q233" i="61"/>
  <c r="P233" i="61"/>
  <c r="O233" i="61"/>
  <c r="A233" i="61"/>
  <c r="Q232" i="61"/>
  <c r="P232" i="61"/>
  <c r="O232" i="61"/>
  <c r="A232" i="61"/>
  <c r="Q231" i="61"/>
  <c r="P231" i="61"/>
  <c r="O231" i="61"/>
  <c r="A231" i="61"/>
  <c r="Q230" i="61"/>
  <c r="P230" i="61"/>
  <c r="O230" i="61"/>
  <c r="A230" i="61"/>
  <c r="Q229" i="61"/>
  <c r="P229" i="61"/>
  <c r="O229" i="61"/>
  <c r="A229" i="61"/>
  <c r="Q228" i="61"/>
  <c r="P228" i="61"/>
  <c r="O228" i="61"/>
  <c r="A228" i="61"/>
  <c r="Q227" i="61"/>
  <c r="P227" i="61"/>
  <c r="O227" i="61"/>
  <c r="A227" i="61"/>
  <c r="Q226" i="61"/>
  <c r="P226" i="61"/>
  <c r="O226" i="61"/>
  <c r="A226" i="61"/>
  <c r="Q225" i="61"/>
  <c r="P225" i="61"/>
  <c r="O225" i="61"/>
  <c r="A225" i="61"/>
  <c r="Q224" i="61"/>
  <c r="P224" i="61"/>
  <c r="O224" i="61"/>
  <c r="A224" i="61"/>
  <c r="Q223" i="61"/>
  <c r="P223" i="61"/>
  <c r="O223" i="61"/>
  <c r="A223" i="61"/>
  <c r="Q222" i="61"/>
  <c r="P222" i="61"/>
  <c r="O222" i="61"/>
  <c r="A222" i="61"/>
  <c r="Q221" i="61"/>
  <c r="P221" i="61"/>
  <c r="O221" i="61"/>
  <c r="A221" i="61"/>
  <c r="Q220" i="61"/>
  <c r="P220" i="61"/>
  <c r="O220" i="61"/>
  <c r="A220" i="61"/>
  <c r="Q219" i="61"/>
  <c r="P219" i="61"/>
  <c r="O219" i="61"/>
  <c r="A219" i="61"/>
  <c r="Q218" i="61"/>
  <c r="P218" i="61"/>
  <c r="O218" i="61"/>
  <c r="A218" i="61"/>
  <c r="Q217" i="61"/>
  <c r="P217" i="61"/>
  <c r="O217" i="61"/>
  <c r="A217" i="61"/>
  <c r="Q216" i="61"/>
  <c r="P216" i="61"/>
  <c r="O216" i="61"/>
  <c r="A216" i="61"/>
  <c r="Q215" i="61"/>
  <c r="P215" i="61"/>
  <c r="O215" i="61"/>
  <c r="A215" i="61"/>
  <c r="Q214" i="61"/>
  <c r="P214" i="61"/>
  <c r="O214" i="61"/>
  <c r="A214" i="61"/>
  <c r="Q213" i="61"/>
  <c r="P213" i="61"/>
  <c r="O213" i="61"/>
  <c r="A213" i="61"/>
  <c r="Q212" i="61"/>
  <c r="P212" i="61"/>
  <c r="O212" i="61"/>
  <c r="A212" i="61"/>
  <c r="Q211" i="61"/>
  <c r="P211" i="61"/>
  <c r="O211" i="61"/>
  <c r="A211" i="61"/>
  <c r="Q210" i="61"/>
  <c r="P210" i="61"/>
  <c r="O210" i="61"/>
  <c r="A210" i="61"/>
  <c r="Q209" i="61"/>
  <c r="P209" i="61"/>
  <c r="O209" i="61"/>
  <c r="A209" i="61"/>
  <c r="Q208" i="61"/>
  <c r="P208" i="61"/>
  <c r="O208" i="61"/>
  <c r="A208" i="61"/>
  <c r="Q207" i="61"/>
  <c r="P207" i="61"/>
  <c r="O207" i="61"/>
  <c r="A207" i="61"/>
  <c r="Q206" i="61"/>
  <c r="P206" i="61"/>
  <c r="O206" i="61"/>
  <c r="A206" i="61"/>
  <c r="Q205" i="61"/>
  <c r="P205" i="61"/>
  <c r="O205" i="61"/>
  <c r="A205" i="61"/>
  <c r="Q204" i="61"/>
  <c r="P204" i="61"/>
  <c r="O204" i="61"/>
  <c r="A204" i="61"/>
  <c r="Q203" i="61"/>
  <c r="P203" i="61"/>
  <c r="O203" i="61"/>
  <c r="A203" i="61"/>
  <c r="Q202" i="61"/>
  <c r="P202" i="61"/>
  <c r="O202" i="61"/>
  <c r="A202" i="61"/>
  <c r="Q201" i="61"/>
  <c r="P201" i="61"/>
  <c r="O201" i="61"/>
  <c r="A201" i="61"/>
  <c r="Q200" i="61"/>
  <c r="P200" i="61"/>
  <c r="O200" i="61"/>
  <c r="A200" i="61"/>
  <c r="Q199" i="61"/>
  <c r="P199" i="61"/>
  <c r="O199" i="61"/>
  <c r="A199" i="61"/>
  <c r="Q198" i="61"/>
  <c r="P198" i="61"/>
  <c r="O198" i="61"/>
  <c r="A198" i="61"/>
  <c r="Q197" i="61"/>
  <c r="P197" i="61"/>
  <c r="O197" i="61"/>
  <c r="A197" i="61"/>
  <c r="Q196" i="61"/>
  <c r="P196" i="61"/>
  <c r="O196" i="61"/>
  <c r="A196" i="61"/>
  <c r="Q195" i="61"/>
  <c r="P195" i="61"/>
  <c r="O195" i="61"/>
  <c r="A195" i="61"/>
  <c r="Q194" i="61"/>
  <c r="P194" i="61"/>
  <c r="O194" i="61"/>
  <c r="A194" i="61"/>
  <c r="Q193" i="61"/>
  <c r="P193" i="61"/>
  <c r="O193" i="61"/>
  <c r="A193" i="61"/>
  <c r="Q192" i="61"/>
  <c r="P192" i="61"/>
  <c r="O192" i="61"/>
  <c r="A192" i="61"/>
  <c r="Q191" i="61"/>
  <c r="P191" i="61"/>
  <c r="O191" i="61"/>
  <c r="A191" i="61"/>
  <c r="Q190" i="61"/>
  <c r="P190" i="61"/>
  <c r="O190" i="61"/>
  <c r="A190" i="61"/>
  <c r="Q189" i="61"/>
  <c r="P189" i="61"/>
  <c r="O189" i="61"/>
  <c r="A189" i="61"/>
  <c r="Q188" i="61"/>
  <c r="P188" i="61"/>
  <c r="O188" i="61"/>
  <c r="A188" i="61"/>
  <c r="Q187" i="61"/>
  <c r="P187" i="61"/>
  <c r="O187" i="61"/>
  <c r="A187" i="61"/>
  <c r="Q186" i="61"/>
  <c r="P186" i="61"/>
  <c r="O186" i="61"/>
  <c r="A186" i="61"/>
  <c r="Q185" i="61"/>
  <c r="P185" i="61"/>
  <c r="O185" i="61"/>
  <c r="A185" i="61"/>
  <c r="Q184" i="61"/>
  <c r="P184" i="61"/>
  <c r="O184" i="61"/>
  <c r="A184" i="61"/>
  <c r="Q183" i="61"/>
  <c r="P183" i="61"/>
  <c r="O183" i="61"/>
  <c r="A183" i="61"/>
  <c r="Q182" i="61"/>
  <c r="P182" i="61"/>
  <c r="O182" i="61"/>
  <c r="A182" i="61"/>
  <c r="Q181" i="61"/>
  <c r="P181" i="61"/>
  <c r="O181" i="61"/>
  <c r="A181" i="61"/>
  <c r="Q180" i="61"/>
  <c r="P180" i="61"/>
  <c r="O180" i="61"/>
  <c r="A180" i="61"/>
  <c r="Q179" i="61"/>
  <c r="P179" i="61"/>
  <c r="O179" i="61"/>
  <c r="A179" i="61"/>
  <c r="Q178" i="61"/>
  <c r="P178" i="61"/>
  <c r="O178" i="61"/>
  <c r="A178" i="61"/>
  <c r="Q177" i="61"/>
  <c r="P177" i="61"/>
  <c r="O177" i="61"/>
  <c r="A177" i="61"/>
  <c r="Q176" i="61"/>
  <c r="P176" i="61"/>
  <c r="O176" i="61"/>
  <c r="A176" i="61"/>
  <c r="Q175" i="61"/>
  <c r="P175" i="61"/>
  <c r="O175" i="61"/>
  <c r="A175" i="61"/>
  <c r="Q174" i="61"/>
  <c r="P174" i="61"/>
  <c r="O174" i="61"/>
  <c r="A174" i="61"/>
  <c r="Q173" i="61"/>
  <c r="P173" i="61"/>
  <c r="O173" i="61"/>
  <c r="A173" i="61"/>
  <c r="Q172" i="61"/>
  <c r="P172" i="61"/>
  <c r="O172" i="61"/>
  <c r="A172" i="61"/>
  <c r="Q171" i="61"/>
  <c r="P171" i="61"/>
  <c r="O171" i="61"/>
  <c r="A171" i="61"/>
  <c r="Q170" i="61"/>
  <c r="P170" i="61"/>
  <c r="O170" i="61"/>
  <c r="A170" i="61"/>
  <c r="Q169" i="61"/>
  <c r="P169" i="61"/>
  <c r="O169" i="61"/>
  <c r="A169" i="61"/>
  <c r="Q168" i="61"/>
  <c r="P168" i="61"/>
  <c r="O168" i="61"/>
  <c r="A168" i="61"/>
  <c r="Q167" i="61"/>
  <c r="P167" i="61"/>
  <c r="O167" i="61"/>
  <c r="A167" i="61"/>
  <c r="Q166" i="61"/>
  <c r="P166" i="61"/>
  <c r="O166" i="61"/>
  <c r="A166" i="61"/>
  <c r="Q165" i="61"/>
  <c r="P165" i="61"/>
  <c r="O165" i="61"/>
  <c r="A165" i="61"/>
  <c r="Q164" i="61"/>
  <c r="P164" i="61"/>
  <c r="O164" i="61"/>
  <c r="A164" i="61"/>
  <c r="Q163" i="61"/>
  <c r="P163" i="61"/>
  <c r="O163" i="61"/>
  <c r="A163" i="61"/>
  <c r="Q162" i="61"/>
  <c r="P162" i="61"/>
  <c r="O162" i="61"/>
  <c r="A162" i="61"/>
  <c r="Q161" i="61"/>
  <c r="P161" i="61"/>
  <c r="O161" i="61"/>
  <c r="A161" i="61"/>
  <c r="Q160" i="61"/>
  <c r="P160" i="61"/>
  <c r="O160" i="61"/>
  <c r="A160" i="61"/>
  <c r="Q159" i="61"/>
  <c r="P159" i="61"/>
  <c r="O159" i="61"/>
  <c r="A159" i="61"/>
  <c r="Q158" i="61"/>
  <c r="P158" i="61"/>
  <c r="O158" i="61"/>
  <c r="A158" i="61"/>
  <c r="Q157" i="61"/>
  <c r="P157" i="61"/>
  <c r="O157" i="61"/>
  <c r="A157" i="61"/>
  <c r="Q156" i="61"/>
  <c r="P156" i="61"/>
  <c r="O156" i="61"/>
  <c r="A156" i="61"/>
  <c r="Q155" i="61"/>
  <c r="P155" i="61"/>
  <c r="O155" i="61"/>
  <c r="A155" i="61"/>
  <c r="Q154" i="61"/>
  <c r="P154" i="61"/>
  <c r="O154" i="61"/>
  <c r="A154" i="61"/>
  <c r="Q153" i="61"/>
  <c r="P153" i="61"/>
  <c r="O153" i="61"/>
  <c r="A153" i="61"/>
  <c r="Q152" i="61"/>
  <c r="P152" i="61"/>
  <c r="O152" i="61"/>
  <c r="A152" i="61"/>
  <c r="Q151" i="61"/>
  <c r="P151" i="61"/>
  <c r="O151" i="61"/>
  <c r="A151" i="61"/>
  <c r="Q150" i="61"/>
  <c r="P150" i="61"/>
  <c r="O150" i="61"/>
  <c r="A150" i="61"/>
  <c r="Q149" i="61"/>
  <c r="P149" i="61"/>
  <c r="O149" i="61"/>
  <c r="A149" i="61"/>
  <c r="Q148" i="61"/>
  <c r="P148" i="61"/>
  <c r="O148" i="61"/>
  <c r="A148" i="61"/>
  <c r="Q147" i="61"/>
  <c r="P147" i="61"/>
  <c r="O147" i="61"/>
  <c r="A147" i="61"/>
  <c r="Q146" i="61"/>
  <c r="P146" i="61"/>
  <c r="O146" i="61"/>
  <c r="A146" i="61"/>
  <c r="Q145" i="61"/>
  <c r="P145" i="61"/>
  <c r="O145" i="61"/>
  <c r="A145" i="61"/>
  <c r="Q144" i="61"/>
  <c r="P144" i="61"/>
  <c r="O144" i="61"/>
  <c r="A144" i="61"/>
  <c r="Q143" i="61"/>
  <c r="P143" i="61"/>
  <c r="O143" i="61"/>
  <c r="A143" i="61"/>
  <c r="Q142" i="61"/>
  <c r="P142" i="61"/>
  <c r="O142" i="61"/>
  <c r="A142" i="61"/>
  <c r="Q141" i="61"/>
  <c r="P141" i="61"/>
  <c r="O141" i="61"/>
  <c r="A141" i="61"/>
  <c r="Q140" i="61"/>
  <c r="P140" i="61"/>
  <c r="O140" i="61"/>
  <c r="A140" i="61"/>
  <c r="Q139" i="61"/>
  <c r="P139" i="61"/>
  <c r="O139" i="61"/>
  <c r="A139" i="61"/>
  <c r="Q138" i="61"/>
  <c r="P138" i="61"/>
  <c r="O138" i="61"/>
  <c r="A138" i="61"/>
  <c r="Q137" i="61"/>
  <c r="P137" i="61"/>
  <c r="O137" i="61"/>
  <c r="A137" i="61"/>
  <c r="Q136" i="61"/>
  <c r="P136" i="61"/>
  <c r="O136" i="61"/>
  <c r="A136" i="61"/>
  <c r="Q135" i="61"/>
  <c r="P135" i="61"/>
  <c r="O135" i="61"/>
  <c r="A135" i="61"/>
  <c r="Q134" i="61"/>
  <c r="P134" i="61"/>
  <c r="O134" i="61"/>
  <c r="A134" i="61"/>
  <c r="Q133" i="61"/>
  <c r="P133" i="61"/>
  <c r="O133" i="61"/>
  <c r="A133" i="61"/>
  <c r="Q132" i="61"/>
  <c r="P132" i="61"/>
  <c r="O132" i="61"/>
  <c r="A132" i="61"/>
  <c r="Q131" i="61"/>
  <c r="P131" i="61"/>
  <c r="O131" i="61"/>
  <c r="A131" i="61"/>
  <c r="Q130" i="61"/>
  <c r="P130" i="61"/>
  <c r="O130" i="61"/>
  <c r="A130" i="61"/>
  <c r="Q129" i="61"/>
  <c r="P129" i="61"/>
  <c r="O129" i="61"/>
  <c r="A129" i="61"/>
  <c r="Q128" i="61"/>
  <c r="P128" i="61"/>
  <c r="O128" i="61"/>
  <c r="A128" i="61"/>
  <c r="Q127" i="61"/>
  <c r="P127" i="61"/>
  <c r="O127" i="61"/>
  <c r="A127" i="61"/>
  <c r="Q126" i="61"/>
  <c r="P126" i="61"/>
  <c r="O126" i="61"/>
  <c r="A126" i="61"/>
  <c r="Q125" i="61"/>
  <c r="P125" i="61"/>
  <c r="O125" i="61"/>
  <c r="A125" i="61"/>
  <c r="Q124" i="61"/>
  <c r="P124" i="61"/>
  <c r="O124" i="61"/>
  <c r="A124" i="61"/>
  <c r="Q123" i="61"/>
  <c r="P123" i="61"/>
  <c r="O123" i="61"/>
  <c r="A123" i="61"/>
  <c r="Q122" i="61"/>
  <c r="P122" i="61"/>
  <c r="O122" i="61"/>
  <c r="A122" i="61"/>
  <c r="Q121" i="61"/>
  <c r="P121" i="61"/>
  <c r="O121" i="61"/>
  <c r="A121" i="61"/>
  <c r="Q120" i="61"/>
  <c r="P120" i="61"/>
  <c r="O120" i="61"/>
  <c r="A120" i="61"/>
  <c r="Q119" i="61"/>
  <c r="P119" i="61"/>
  <c r="O119" i="61"/>
  <c r="A119" i="61"/>
  <c r="Q118" i="61"/>
  <c r="P118" i="61"/>
  <c r="O118" i="61"/>
  <c r="A118" i="61"/>
  <c r="Q117" i="61"/>
  <c r="P117" i="61"/>
  <c r="O117" i="61"/>
  <c r="A117" i="61"/>
  <c r="Q116" i="61"/>
  <c r="P116" i="61"/>
  <c r="O116" i="61"/>
  <c r="A116" i="61"/>
  <c r="Q115" i="61"/>
  <c r="P115" i="61"/>
  <c r="O115" i="61"/>
  <c r="A115" i="61"/>
  <c r="Q114" i="61"/>
  <c r="P114" i="61"/>
  <c r="O114" i="61"/>
  <c r="A114" i="61"/>
  <c r="Q113" i="61"/>
  <c r="P113" i="61"/>
  <c r="O113" i="61"/>
  <c r="A113" i="61"/>
  <c r="Q112" i="61"/>
  <c r="P112" i="61"/>
  <c r="O112" i="61"/>
  <c r="A112" i="61"/>
  <c r="Q111" i="61"/>
  <c r="P111" i="61"/>
  <c r="O111" i="61"/>
  <c r="A111" i="61"/>
  <c r="Q110" i="61"/>
  <c r="P110" i="61"/>
  <c r="O110" i="61"/>
  <c r="A110" i="61"/>
  <c r="Q109" i="61"/>
  <c r="P109" i="61"/>
  <c r="O109" i="61"/>
  <c r="A109" i="61"/>
  <c r="Q108" i="61"/>
  <c r="P108" i="61"/>
  <c r="O108" i="61"/>
  <c r="A108" i="61"/>
  <c r="Q107" i="61"/>
  <c r="P107" i="61"/>
  <c r="O107" i="61"/>
  <c r="A107" i="61"/>
  <c r="Q106" i="61"/>
  <c r="P106" i="61"/>
  <c r="O106" i="61"/>
  <c r="A106" i="61"/>
  <c r="Q105" i="61"/>
  <c r="P105" i="61"/>
  <c r="O105" i="61"/>
  <c r="A105" i="61"/>
  <c r="Q104" i="61"/>
  <c r="P104" i="61"/>
  <c r="O104" i="61"/>
  <c r="A104" i="61"/>
  <c r="Q103" i="61"/>
  <c r="P103" i="61"/>
  <c r="O103" i="61"/>
  <c r="A103" i="61"/>
  <c r="Q102" i="61"/>
  <c r="P102" i="61"/>
  <c r="O102" i="61"/>
  <c r="A102" i="61"/>
  <c r="Q101" i="61"/>
  <c r="P101" i="61"/>
  <c r="O101" i="61"/>
  <c r="A101" i="61"/>
  <c r="Q100" i="61"/>
  <c r="P100" i="61"/>
  <c r="O100" i="61"/>
  <c r="A100" i="61"/>
  <c r="Q99" i="61"/>
  <c r="P99" i="61"/>
  <c r="O99" i="61"/>
  <c r="A99" i="61"/>
  <c r="Q98" i="61"/>
  <c r="P98" i="61"/>
  <c r="O98" i="61"/>
  <c r="A98" i="61"/>
  <c r="Q97" i="61"/>
  <c r="P97" i="61"/>
  <c r="O97" i="61"/>
  <c r="A97" i="61"/>
  <c r="Q96" i="61"/>
  <c r="P96" i="61"/>
  <c r="O96" i="61"/>
  <c r="A96" i="61"/>
  <c r="Q95" i="61"/>
  <c r="P95" i="61"/>
  <c r="O95" i="61"/>
  <c r="A95" i="61"/>
  <c r="Q94" i="61"/>
  <c r="P94" i="61"/>
  <c r="O94" i="61"/>
  <c r="A94" i="61"/>
  <c r="Q93" i="61"/>
  <c r="P93" i="61"/>
  <c r="O93" i="61"/>
  <c r="A93" i="61"/>
  <c r="Q92" i="61"/>
  <c r="P92" i="61"/>
  <c r="O92" i="61"/>
  <c r="A92" i="61"/>
  <c r="Q91" i="61"/>
  <c r="P91" i="61"/>
  <c r="O91" i="61"/>
  <c r="A91" i="61"/>
  <c r="Q90" i="61"/>
  <c r="P90" i="61"/>
  <c r="O90" i="61"/>
  <c r="A90" i="61"/>
  <c r="Q89" i="61"/>
  <c r="P89" i="61"/>
  <c r="O89" i="61"/>
  <c r="A89" i="61"/>
  <c r="Q88" i="61"/>
  <c r="P88" i="61"/>
  <c r="O88" i="61"/>
  <c r="A88" i="61"/>
  <c r="Q87" i="61"/>
  <c r="P87" i="61"/>
  <c r="O87" i="61"/>
  <c r="A87" i="61"/>
  <c r="Q86" i="61"/>
  <c r="P86" i="61"/>
  <c r="O86" i="61"/>
  <c r="A86" i="61"/>
  <c r="Q85" i="61"/>
  <c r="P85" i="61"/>
  <c r="O85" i="61"/>
  <c r="A85" i="61"/>
  <c r="Q84" i="61"/>
  <c r="P84" i="61"/>
  <c r="O84" i="61"/>
  <c r="A84" i="61"/>
  <c r="Q83" i="61"/>
  <c r="P83" i="61"/>
  <c r="O83" i="61"/>
  <c r="A83" i="61"/>
  <c r="Q82" i="61"/>
  <c r="P82" i="61"/>
  <c r="O82" i="61"/>
  <c r="A82" i="61"/>
  <c r="Q81" i="61"/>
  <c r="P81" i="61"/>
  <c r="O81" i="61"/>
  <c r="A81" i="61"/>
  <c r="Q80" i="61"/>
  <c r="P80" i="61"/>
  <c r="O80" i="61"/>
  <c r="A80" i="61"/>
  <c r="Q79" i="61"/>
  <c r="P79" i="61"/>
  <c r="O79" i="61"/>
  <c r="A79" i="61"/>
  <c r="Q78" i="61"/>
  <c r="P78" i="61"/>
  <c r="O78" i="61"/>
  <c r="A78" i="61"/>
  <c r="Q77" i="61"/>
  <c r="P77" i="61"/>
  <c r="O77" i="61"/>
  <c r="A77" i="61"/>
  <c r="Q76" i="61"/>
  <c r="P76" i="61"/>
  <c r="O76" i="61"/>
  <c r="A76" i="61"/>
  <c r="Q75" i="61"/>
  <c r="P75" i="61"/>
  <c r="O75" i="61"/>
  <c r="A75" i="61"/>
  <c r="Q74" i="61"/>
  <c r="P74" i="61"/>
  <c r="O74" i="61"/>
  <c r="A74" i="61"/>
  <c r="Q73" i="61"/>
  <c r="P73" i="61"/>
  <c r="O73" i="61"/>
  <c r="A73" i="61"/>
  <c r="Q72" i="61"/>
  <c r="P72" i="61"/>
  <c r="O72" i="61"/>
  <c r="A72" i="61"/>
  <c r="Q71" i="61"/>
  <c r="P71" i="61"/>
  <c r="O71" i="61"/>
  <c r="A71" i="61"/>
  <c r="Q70" i="61"/>
  <c r="P70" i="61"/>
  <c r="O70" i="61"/>
  <c r="A70" i="61"/>
  <c r="Q69" i="61"/>
  <c r="P69" i="61"/>
  <c r="O69" i="61"/>
  <c r="A69" i="61"/>
  <c r="Q68" i="61"/>
  <c r="P68" i="61"/>
  <c r="O68" i="61"/>
  <c r="A68" i="61"/>
  <c r="Q67" i="61"/>
  <c r="P67" i="61"/>
  <c r="O67" i="61"/>
  <c r="A67" i="61"/>
  <c r="Q66" i="61"/>
  <c r="P66" i="61"/>
  <c r="O66" i="61"/>
  <c r="A66" i="61"/>
  <c r="Q65" i="61"/>
  <c r="P65" i="61"/>
  <c r="O65" i="61"/>
  <c r="A65" i="61"/>
  <c r="Q64" i="61"/>
  <c r="P64" i="61"/>
  <c r="O64" i="61"/>
  <c r="A64" i="61"/>
  <c r="Q63" i="61"/>
  <c r="P63" i="61"/>
  <c r="O63" i="61"/>
  <c r="A63" i="61"/>
  <c r="Q62" i="61"/>
  <c r="P62" i="61"/>
  <c r="O62" i="61"/>
  <c r="A62" i="61"/>
  <c r="Q61" i="61"/>
  <c r="P61" i="61"/>
  <c r="O61" i="61"/>
  <c r="A61" i="61"/>
  <c r="Q60" i="61"/>
  <c r="P60" i="61"/>
  <c r="O60" i="61"/>
  <c r="A60" i="61"/>
  <c r="Q59" i="61"/>
  <c r="P59" i="61"/>
  <c r="O59" i="61"/>
  <c r="A59" i="61"/>
  <c r="Q58" i="61"/>
  <c r="P58" i="61"/>
  <c r="O58" i="61"/>
  <c r="A58" i="61"/>
  <c r="Q57" i="61"/>
  <c r="P57" i="61"/>
  <c r="O57" i="61"/>
  <c r="A57" i="61"/>
  <c r="Q56" i="61"/>
  <c r="P56" i="61"/>
  <c r="O56" i="61"/>
  <c r="A56" i="61"/>
  <c r="Q55" i="61"/>
  <c r="P55" i="61"/>
  <c r="O55" i="61"/>
  <c r="A55" i="61"/>
  <c r="Q54" i="61"/>
  <c r="P54" i="61"/>
  <c r="O54" i="61"/>
  <c r="A54" i="61"/>
  <c r="Q53" i="61"/>
  <c r="P53" i="61"/>
  <c r="O53" i="61"/>
  <c r="A53" i="61"/>
  <c r="Q52" i="61"/>
  <c r="P52" i="61"/>
  <c r="O52" i="61"/>
  <c r="A52" i="61"/>
  <c r="Q51" i="61"/>
  <c r="P51" i="61"/>
  <c r="O51" i="61"/>
  <c r="A51" i="61"/>
  <c r="Q50" i="61"/>
  <c r="P50" i="61"/>
  <c r="O50" i="61"/>
  <c r="A50" i="61"/>
  <c r="Q49" i="61"/>
  <c r="P49" i="61"/>
  <c r="O49" i="61"/>
  <c r="A49" i="61"/>
  <c r="Q48" i="61"/>
  <c r="P48" i="61"/>
  <c r="O48" i="61"/>
  <c r="A48" i="61"/>
  <c r="Q47" i="61"/>
  <c r="P47" i="61"/>
  <c r="O47" i="61"/>
  <c r="A47" i="61"/>
  <c r="Q46" i="61"/>
  <c r="P46" i="61"/>
  <c r="O46" i="61"/>
  <c r="A46" i="61"/>
  <c r="Q45" i="61"/>
  <c r="P45" i="61"/>
  <c r="O45" i="61"/>
  <c r="A45" i="61"/>
  <c r="Q44" i="61"/>
  <c r="P44" i="61"/>
  <c r="O44" i="61"/>
  <c r="A44" i="61"/>
  <c r="Q43" i="61"/>
  <c r="P43" i="61"/>
  <c r="O43" i="61"/>
  <c r="A43" i="61"/>
  <c r="Q42" i="61"/>
  <c r="P42" i="61"/>
  <c r="O42" i="61"/>
  <c r="A42" i="61"/>
  <c r="Q41" i="61"/>
  <c r="P41" i="61"/>
  <c r="O41" i="61"/>
  <c r="A41" i="61"/>
  <c r="Q40" i="61"/>
  <c r="P40" i="61"/>
  <c r="O40" i="61"/>
  <c r="A40" i="61"/>
  <c r="Q39" i="61"/>
  <c r="P39" i="61"/>
  <c r="O39" i="61"/>
  <c r="A39" i="61"/>
  <c r="Q38" i="61"/>
  <c r="P38" i="61"/>
  <c r="O38" i="61"/>
  <c r="A38" i="61"/>
  <c r="Q37" i="61"/>
  <c r="P37" i="61"/>
  <c r="O37" i="61"/>
  <c r="A37" i="61"/>
  <c r="Q36" i="61"/>
  <c r="P36" i="61"/>
  <c r="O36" i="61"/>
  <c r="A36" i="61"/>
  <c r="Q35" i="61"/>
  <c r="P35" i="61"/>
  <c r="O35" i="61"/>
  <c r="A35" i="61"/>
  <c r="Q34" i="61"/>
  <c r="P34" i="61"/>
  <c r="O34" i="61"/>
  <c r="A34" i="61"/>
  <c r="Q33" i="61"/>
  <c r="P33" i="61"/>
  <c r="O33" i="61"/>
  <c r="A33" i="61"/>
  <c r="Q32" i="61"/>
  <c r="P32" i="61"/>
  <c r="O32" i="61"/>
  <c r="A32" i="61"/>
  <c r="Q31" i="61"/>
  <c r="P31" i="61"/>
  <c r="O31" i="61"/>
  <c r="A31" i="61"/>
  <c r="Q30" i="61"/>
  <c r="P30" i="61"/>
  <c r="O30" i="61"/>
  <c r="A30" i="61"/>
  <c r="Q29" i="61"/>
  <c r="P29" i="61"/>
  <c r="O29" i="61"/>
  <c r="A29" i="61"/>
  <c r="Q28" i="61"/>
  <c r="Q27" i="61"/>
  <c r="Q26" i="61"/>
  <c r="P26" i="61"/>
  <c r="Q25" i="61"/>
  <c r="O25" i="61"/>
  <c r="Q24" i="61"/>
  <c r="Q23" i="61"/>
  <c r="Q22" i="61"/>
  <c r="P22" i="61"/>
  <c r="Q21" i="61"/>
  <c r="O21" i="61"/>
  <c r="Q20" i="61"/>
  <c r="Q19" i="61"/>
  <c r="Q18" i="61"/>
  <c r="P18" i="61"/>
  <c r="Q17" i="61"/>
  <c r="O17" i="61"/>
  <c r="Q16" i="61"/>
  <c r="Q15" i="61"/>
  <c r="Q14" i="61"/>
  <c r="P14" i="61"/>
  <c r="Q13" i="61"/>
  <c r="O13" i="61"/>
  <c r="Q12" i="61"/>
  <c r="Q11" i="61"/>
  <c r="Q10" i="61"/>
  <c r="P10" i="61"/>
  <c r="Q9" i="61"/>
  <c r="O9" i="61"/>
  <c r="Q8" i="61"/>
  <c r="Q7" i="61"/>
  <c r="Q6" i="61"/>
  <c r="P6" i="61"/>
  <c r="Q5" i="61"/>
  <c r="O5" i="61"/>
  <c r="A2" i="61"/>
  <c r="P1" i="61"/>
  <c r="P27" i="61" s="1"/>
  <c r="O1" i="61"/>
  <c r="A1" i="61"/>
  <c r="A3" i="49"/>
  <c r="A3" i="60"/>
  <c r="A2" i="60"/>
  <c r="L1005" i="47"/>
  <c r="L1004" i="47"/>
  <c r="L1003" i="47"/>
  <c r="L1002" i="47"/>
  <c r="L1001" i="47"/>
  <c r="L1000" i="47"/>
  <c r="L999" i="47"/>
  <c r="L998" i="47"/>
  <c r="L997" i="47"/>
  <c r="L996" i="47"/>
  <c r="L995" i="47"/>
  <c r="L994" i="47"/>
  <c r="L993" i="47"/>
  <c r="L992" i="47"/>
  <c r="L991" i="47"/>
  <c r="L990" i="47"/>
  <c r="L989" i="47"/>
  <c r="L988" i="47"/>
  <c r="L987" i="47"/>
  <c r="L986" i="47"/>
  <c r="L985" i="47"/>
  <c r="L984" i="47"/>
  <c r="L983" i="47"/>
  <c r="L982" i="47"/>
  <c r="L981" i="47"/>
  <c r="L980" i="47"/>
  <c r="L979" i="47"/>
  <c r="L978" i="47"/>
  <c r="L977" i="47"/>
  <c r="L976" i="47"/>
  <c r="L975" i="47"/>
  <c r="L974" i="47"/>
  <c r="L973" i="47"/>
  <c r="L972" i="47"/>
  <c r="L971" i="47"/>
  <c r="L970" i="47"/>
  <c r="L969" i="47"/>
  <c r="L968" i="47"/>
  <c r="L967" i="47"/>
  <c r="L966" i="47"/>
  <c r="L965" i="47"/>
  <c r="L964" i="47"/>
  <c r="L963" i="47"/>
  <c r="L962" i="47"/>
  <c r="L961" i="47"/>
  <c r="L960" i="47"/>
  <c r="L959" i="47"/>
  <c r="L958" i="47"/>
  <c r="L957" i="47"/>
  <c r="L956" i="47"/>
  <c r="L955" i="47"/>
  <c r="L954" i="47"/>
  <c r="L953" i="47"/>
  <c r="L952" i="47"/>
  <c r="L951" i="47"/>
  <c r="L950" i="47"/>
  <c r="L949" i="47"/>
  <c r="L948" i="47"/>
  <c r="L947" i="47"/>
  <c r="L946" i="47"/>
  <c r="L945" i="47"/>
  <c r="L944" i="47"/>
  <c r="L943" i="47"/>
  <c r="L942" i="47"/>
  <c r="L941" i="47"/>
  <c r="L940" i="47"/>
  <c r="L939" i="47"/>
  <c r="L938" i="47"/>
  <c r="L937" i="47"/>
  <c r="L936" i="47"/>
  <c r="L935" i="47"/>
  <c r="L934" i="47"/>
  <c r="L933" i="47"/>
  <c r="L932" i="47"/>
  <c r="L931" i="47"/>
  <c r="L930" i="47"/>
  <c r="L929" i="47"/>
  <c r="L928" i="47"/>
  <c r="L927" i="47"/>
  <c r="L926" i="47"/>
  <c r="L925" i="47"/>
  <c r="L924" i="47"/>
  <c r="L923" i="47"/>
  <c r="L922" i="47"/>
  <c r="L921" i="47"/>
  <c r="L920" i="47"/>
  <c r="L919" i="47"/>
  <c r="L918" i="47"/>
  <c r="L917" i="47"/>
  <c r="L916" i="47"/>
  <c r="L915" i="47"/>
  <c r="L914" i="47"/>
  <c r="L913" i="47"/>
  <c r="L912" i="47"/>
  <c r="L911" i="47"/>
  <c r="L910" i="47"/>
  <c r="L909" i="47"/>
  <c r="L908" i="47"/>
  <c r="L907" i="47"/>
  <c r="L906" i="47"/>
  <c r="L905" i="47"/>
  <c r="L904" i="47"/>
  <c r="L903" i="47"/>
  <c r="L902" i="47"/>
  <c r="L901" i="47"/>
  <c r="L900" i="47"/>
  <c r="L899" i="47"/>
  <c r="L898" i="47"/>
  <c r="L897" i="47"/>
  <c r="L896" i="47"/>
  <c r="L895" i="47"/>
  <c r="L894" i="47"/>
  <c r="L893" i="47"/>
  <c r="L892" i="47"/>
  <c r="L891" i="47"/>
  <c r="L890" i="47"/>
  <c r="L889" i="47"/>
  <c r="L888" i="47"/>
  <c r="L887" i="47"/>
  <c r="L886" i="47"/>
  <c r="L885" i="47"/>
  <c r="L884" i="47"/>
  <c r="L883" i="47"/>
  <c r="L882" i="47"/>
  <c r="L881" i="47"/>
  <c r="L880" i="47"/>
  <c r="L879" i="47"/>
  <c r="L878" i="47"/>
  <c r="L877" i="47"/>
  <c r="L876" i="47"/>
  <c r="L875" i="47"/>
  <c r="L874" i="47"/>
  <c r="L873" i="47"/>
  <c r="L872" i="47"/>
  <c r="L871" i="47"/>
  <c r="L870" i="47"/>
  <c r="L869" i="47"/>
  <c r="L868" i="47"/>
  <c r="L867" i="47"/>
  <c r="L866" i="47"/>
  <c r="L865" i="47"/>
  <c r="L864" i="47"/>
  <c r="L863" i="47"/>
  <c r="L862" i="47"/>
  <c r="L861" i="47"/>
  <c r="L860" i="47"/>
  <c r="L859" i="47"/>
  <c r="L858" i="47"/>
  <c r="L857" i="47"/>
  <c r="L856" i="47"/>
  <c r="L855" i="47"/>
  <c r="L854" i="47"/>
  <c r="L853" i="47"/>
  <c r="L852" i="47"/>
  <c r="L851" i="47"/>
  <c r="L850" i="47"/>
  <c r="L849" i="47"/>
  <c r="L848" i="47"/>
  <c r="L847" i="47"/>
  <c r="L846" i="47"/>
  <c r="L845" i="47"/>
  <c r="L844" i="47"/>
  <c r="L843" i="47"/>
  <c r="L842" i="47"/>
  <c r="L841" i="47"/>
  <c r="L840" i="47"/>
  <c r="L839" i="47"/>
  <c r="L838" i="47"/>
  <c r="L837" i="47"/>
  <c r="L836" i="47"/>
  <c r="L835" i="47"/>
  <c r="L834" i="47"/>
  <c r="L833" i="47"/>
  <c r="L832" i="47"/>
  <c r="L831" i="47"/>
  <c r="L830" i="47"/>
  <c r="L829" i="47"/>
  <c r="L828" i="47"/>
  <c r="L827" i="47"/>
  <c r="L826" i="47"/>
  <c r="L825" i="47"/>
  <c r="L824" i="47"/>
  <c r="L823" i="47"/>
  <c r="L822" i="47"/>
  <c r="L821" i="47"/>
  <c r="L820" i="47"/>
  <c r="L819" i="47"/>
  <c r="L818" i="47"/>
  <c r="L817" i="47"/>
  <c r="L816" i="47"/>
  <c r="L815" i="47"/>
  <c r="L814" i="47"/>
  <c r="L813" i="47"/>
  <c r="L812" i="47"/>
  <c r="L811" i="47"/>
  <c r="L810" i="47"/>
  <c r="L809" i="47"/>
  <c r="L808" i="47"/>
  <c r="L807" i="47"/>
  <c r="L806" i="47"/>
  <c r="L805" i="47"/>
  <c r="L804" i="47"/>
  <c r="L803" i="47"/>
  <c r="L802" i="47"/>
  <c r="L801" i="47"/>
  <c r="L800" i="47"/>
  <c r="L799" i="47"/>
  <c r="L798" i="47"/>
  <c r="L797" i="47"/>
  <c r="L796" i="47"/>
  <c r="L795" i="47"/>
  <c r="L794" i="47"/>
  <c r="L793" i="47"/>
  <c r="L792" i="47"/>
  <c r="L791" i="47"/>
  <c r="L790" i="47"/>
  <c r="L789" i="47"/>
  <c r="L788" i="47"/>
  <c r="L787" i="47"/>
  <c r="L786" i="47"/>
  <c r="L785" i="47"/>
  <c r="L784" i="47"/>
  <c r="L783" i="47"/>
  <c r="L782" i="47"/>
  <c r="L781" i="47"/>
  <c r="L780" i="47"/>
  <c r="L779" i="47"/>
  <c r="L778" i="47"/>
  <c r="L777" i="47"/>
  <c r="L776" i="47"/>
  <c r="L775" i="47"/>
  <c r="L774" i="47"/>
  <c r="L773" i="47"/>
  <c r="L772" i="47"/>
  <c r="L771" i="47"/>
  <c r="L770" i="47"/>
  <c r="L769" i="47"/>
  <c r="L768" i="47"/>
  <c r="L767" i="47"/>
  <c r="L766" i="47"/>
  <c r="L765" i="47"/>
  <c r="L764" i="47"/>
  <c r="L763" i="47"/>
  <c r="L762" i="47"/>
  <c r="L761" i="47"/>
  <c r="L760" i="47"/>
  <c r="L759" i="47"/>
  <c r="L758" i="47"/>
  <c r="L757" i="47"/>
  <c r="L756" i="47"/>
  <c r="L755" i="47"/>
  <c r="L754" i="47"/>
  <c r="L753" i="47"/>
  <c r="L752" i="47"/>
  <c r="L751" i="47"/>
  <c r="L750" i="47"/>
  <c r="L749" i="47"/>
  <c r="L748" i="47"/>
  <c r="L747" i="47"/>
  <c r="L746" i="47"/>
  <c r="L745" i="47"/>
  <c r="L744" i="47"/>
  <c r="L743" i="47"/>
  <c r="L742" i="47"/>
  <c r="L741" i="47"/>
  <c r="L740" i="47"/>
  <c r="L739" i="47"/>
  <c r="L738" i="47"/>
  <c r="L737" i="47"/>
  <c r="L736" i="47"/>
  <c r="L735" i="47"/>
  <c r="L734" i="47"/>
  <c r="L733" i="47"/>
  <c r="L732" i="47"/>
  <c r="L731" i="47"/>
  <c r="L730" i="47"/>
  <c r="L729" i="47"/>
  <c r="L728" i="47"/>
  <c r="L727" i="47"/>
  <c r="L726" i="47"/>
  <c r="L725" i="47"/>
  <c r="L724" i="47"/>
  <c r="L723" i="47"/>
  <c r="L722" i="47"/>
  <c r="L721" i="47"/>
  <c r="L720" i="47"/>
  <c r="L719" i="47"/>
  <c r="L718" i="47"/>
  <c r="L717" i="47"/>
  <c r="L716" i="47"/>
  <c r="L715" i="47"/>
  <c r="L714" i="47"/>
  <c r="L713" i="47"/>
  <c r="L712" i="47"/>
  <c r="L711" i="47"/>
  <c r="L710" i="47"/>
  <c r="L709" i="47"/>
  <c r="L708" i="47"/>
  <c r="L707" i="47"/>
  <c r="L706" i="47"/>
  <c r="L705" i="47"/>
  <c r="L704" i="47"/>
  <c r="L703" i="47"/>
  <c r="L702" i="47"/>
  <c r="L701" i="47"/>
  <c r="L700" i="47"/>
  <c r="L699" i="47"/>
  <c r="L698" i="47"/>
  <c r="L697" i="47"/>
  <c r="L696" i="47"/>
  <c r="L695" i="47"/>
  <c r="L694" i="47"/>
  <c r="L693" i="47"/>
  <c r="L692" i="47"/>
  <c r="L691" i="47"/>
  <c r="L690" i="47"/>
  <c r="L689" i="47"/>
  <c r="L688" i="47"/>
  <c r="L687" i="47"/>
  <c r="L686" i="47"/>
  <c r="L685" i="47"/>
  <c r="L684" i="47"/>
  <c r="L683" i="47"/>
  <c r="L682" i="47"/>
  <c r="L681" i="47"/>
  <c r="L680" i="47"/>
  <c r="L679" i="47"/>
  <c r="L678" i="47"/>
  <c r="L677" i="47"/>
  <c r="L676" i="47"/>
  <c r="L675" i="47"/>
  <c r="L674" i="47"/>
  <c r="L673" i="47"/>
  <c r="L672" i="47"/>
  <c r="L671" i="47"/>
  <c r="L670" i="47"/>
  <c r="L669" i="47"/>
  <c r="L668" i="47"/>
  <c r="L667" i="47"/>
  <c r="L666" i="47"/>
  <c r="L665" i="47"/>
  <c r="L664" i="47"/>
  <c r="L663" i="47"/>
  <c r="L662" i="47"/>
  <c r="L661" i="47"/>
  <c r="L660" i="47"/>
  <c r="L659" i="47"/>
  <c r="L658" i="47"/>
  <c r="L657" i="47"/>
  <c r="L656" i="47"/>
  <c r="L655" i="47"/>
  <c r="L654" i="47"/>
  <c r="L653" i="47"/>
  <c r="L652" i="47"/>
  <c r="L651" i="47"/>
  <c r="L650" i="47"/>
  <c r="L649" i="47"/>
  <c r="L648" i="47"/>
  <c r="L647" i="47"/>
  <c r="L646" i="47"/>
  <c r="L645" i="47"/>
  <c r="L644" i="47"/>
  <c r="L643" i="47"/>
  <c r="L642" i="47"/>
  <c r="L641" i="47"/>
  <c r="L640" i="47"/>
  <c r="L639" i="47"/>
  <c r="L638" i="47"/>
  <c r="L637" i="47"/>
  <c r="L636" i="47"/>
  <c r="L635" i="47"/>
  <c r="L634" i="47"/>
  <c r="L633" i="47"/>
  <c r="L632" i="47"/>
  <c r="L631" i="47"/>
  <c r="L630" i="47"/>
  <c r="L629" i="47"/>
  <c r="L628" i="47"/>
  <c r="L627" i="47"/>
  <c r="L626" i="47"/>
  <c r="L625" i="47"/>
  <c r="L624" i="47"/>
  <c r="L623" i="47"/>
  <c r="L622" i="47"/>
  <c r="L621" i="47"/>
  <c r="L620" i="47"/>
  <c r="L619" i="47"/>
  <c r="L618" i="47"/>
  <c r="L617" i="47"/>
  <c r="L616" i="47"/>
  <c r="L615" i="47"/>
  <c r="L614" i="47"/>
  <c r="L613" i="47"/>
  <c r="L612" i="47"/>
  <c r="L611" i="47"/>
  <c r="L610" i="47"/>
  <c r="L609" i="47"/>
  <c r="L608" i="47"/>
  <c r="L607" i="47"/>
  <c r="L606" i="47"/>
  <c r="L605" i="47"/>
  <c r="L604" i="47"/>
  <c r="L603" i="47"/>
  <c r="L602" i="47"/>
  <c r="L601" i="47"/>
  <c r="L600" i="47"/>
  <c r="L599" i="47"/>
  <c r="L598" i="47"/>
  <c r="L597" i="47"/>
  <c r="L596" i="47"/>
  <c r="L595" i="47"/>
  <c r="L594" i="47"/>
  <c r="L593" i="47"/>
  <c r="L592" i="47"/>
  <c r="L591" i="47"/>
  <c r="L590" i="47"/>
  <c r="L589" i="47"/>
  <c r="L588" i="47"/>
  <c r="L587" i="47"/>
  <c r="L586" i="47"/>
  <c r="L585" i="47"/>
  <c r="L584" i="47"/>
  <c r="L583" i="47"/>
  <c r="L582" i="47"/>
  <c r="L581" i="47"/>
  <c r="L580" i="47"/>
  <c r="L579" i="47"/>
  <c r="L578" i="47"/>
  <c r="L577" i="47"/>
  <c r="L576" i="47"/>
  <c r="L575" i="47"/>
  <c r="L574" i="47"/>
  <c r="L573" i="47"/>
  <c r="L572" i="47"/>
  <c r="L571" i="47"/>
  <c r="L570" i="47"/>
  <c r="L569" i="47"/>
  <c r="L568" i="47"/>
  <c r="L567" i="47"/>
  <c r="L566" i="47"/>
  <c r="L565" i="47"/>
  <c r="L564" i="47"/>
  <c r="L563" i="47"/>
  <c r="L562" i="47"/>
  <c r="L561" i="47"/>
  <c r="L560" i="47"/>
  <c r="L559" i="47"/>
  <c r="L558" i="47"/>
  <c r="L557" i="47"/>
  <c r="L556" i="47"/>
  <c r="L555" i="47"/>
  <c r="L554" i="47"/>
  <c r="L553" i="47"/>
  <c r="L552" i="47"/>
  <c r="L551" i="47"/>
  <c r="L550" i="47"/>
  <c r="L549" i="47"/>
  <c r="L548" i="47"/>
  <c r="L547" i="47"/>
  <c r="L546" i="47"/>
  <c r="L545" i="47"/>
  <c r="L544" i="47"/>
  <c r="L543" i="47"/>
  <c r="L542" i="47"/>
  <c r="L541" i="47"/>
  <c r="L540" i="47"/>
  <c r="L539" i="47"/>
  <c r="L538" i="47"/>
  <c r="L537" i="47"/>
  <c r="L536" i="47"/>
  <c r="L535" i="47"/>
  <c r="L534" i="47"/>
  <c r="L533" i="47"/>
  <c r="L532" i="47"/>
  <c r="L531" i="47"/>
  <c r="L530" i="47"/>
  <c r="L529" i="47"/>
  <c r="L528" i="47"/>
  <c r="L527" i="47"/>
  <c r="L526" i="47"/>
  <c r="L525" i="47"/>
  <c r="L524" i="47"/>
  <c r="L523" i="47"/>
  <c r="L522" i="47"/>
  <c r="L521" i="47"/>
  <c r="L520" i="47"/>
  <c r="L519" i="47"/>
  <c r="L518" i="47"/>
  <c r="L517" i="47"/>
  <c r="L516" i="47"/>
  <c r="L515" i="47"/>
  <c r="L514" i="47"/>
  <c r="L513" i="47"/>
  <c r="L512" i="47"/>
  <c r="L511" i="47"/>
  <c r="L510" i="47"/>
  <c r="L509" i="47"/>
  <c r="L508" i="47"/>
  <c r="L507" i="47"/>
  <c r="L506" i="47"/>
  <c r="L505" i="47"/>
  <c r="L504" i="47"/>
  <c r="L503" i="47"/>
  <c r="L502" i="47"/>
  <c r="L501" i="47"/>
  <c r="L500" i="47"/>
  <c r="L499" i="47"/>
  <c r="L498" i="47"/>
  <c r="L497" i="47"/>
  <c r="L496" i="47"/>
  <c r="L495" i="47"/>
  <c r="L494" i="47"/>
  <c r="L493" i="47"/>
  <c r="L492" i="47"/>
  <c r="L491" i="47"/>
  <c r="L490" i="47"/>
  <c r="L489" i="47"/>
  <c r="L488" i="47"/>
  <c r="L487" i="47"/>
  <c r="L486" i="47"/>
  <c r="L485" i="47"/>
  <c r="L484" i="47"/>
  <c r="L483" i="47"/>
  <c r="L482" i="47"/>
  <c r="L481" i="47"/>
  <c r="L480" i="47"/>
  <c r="L479" i="47"/>
  <c r="L478" i="47"/>
  <c r="L477" i="47"/>
  <c r="L476" i="47"/>
  <c r="L475" i="47"/>
  <c r="L474" i="47"/>
  <c r="L473" i="47"/>
  <c r="L472" i="47"/>
  <c r="L471" i="47"/>
  <c r="L470" i="47"/>
  <c r="L469" i="47"/>
  <c r="L468" i="47"/>
  <c r="L467" i="47"/>
  <c r="L466" i="47"/>
  <c r="L465" i="47"/>
  <c r="L464" i="47"/>
  <c r="L463" i="47"/>
  <c r="L462" i="47"/>
  <c r="L461" i="47"/>
  <c r="L460" i="47"/>
  <c r="L459" i="47"/>
  <c r="L458" i="47"/>
  <c r="L457" i="47"/>
  <c r="L456" i="47"/>
  <c r="L455" i="47"/>
  <c r="L454" i="47"/>
  <c r="L453" i="47"/>
  <c r="L452" i="47"/>
  <c r="L451" i="47"/>
  <c r="L450" i="47"/>
  <c r="L449" i="47"/>
  <c r="L448" i="47"/>
  <c r="L447" i="47"/>
  <c r="L446" i="47"/>
  <c r="L445" i="47"/>
  <c r="L444" i="47"/>
  <c r="L443" i="47"/>
  <c r="L442" i="47"/>
  <c r="L441" i="47"/>
  <c r="L440" i="47"/>
  <c r="L439" i="47"/>
  <c r="L438" i="47"/>
  <c r="L437" i="47"/>
  <c r="L436" i="47"/>
  <c r="L435" i="47"/>
  <c r="L434" i="47"/>
  <c r="L433" i="47"/>
  <c r="L432" i="47"/>
  <c r="L431" i="47"/>
  <c r="L430" i="47"/>
  <c r="L429" i="47"/>
  <c r="L428" i="47"/>
  <c r="L427" i="47"/>
  <c r="L426" i="47"/>
  <c r="L425" i="47"/>
  <c r="L424" i="47"/>
  <c r="L423" i="47"/>
  <c r="L422" i="47"/>
  <c r="L421" i="47"/>
  <c r="L420" i="47"/>
  <c r="L419" i="47"/>
  <c r="L418" i="47"/>
  <c r="L417" i="47"/>
  <c r="L416" i="47"/>
  <c r="L415" i="47"/>
  <c r="L414" i="47"/>
  <c r="L413" i="47"/>
  <c r="L412" i="47"/>
  <c r="L411" i="47"/>
  <c r="L410" i="47"/>
  <c r="L409" i="47"/>
  <c r="L408" i="47"/>
  <c r="L407" i="47"/>
  <c r="L406" i="47"/>
  <c r="L405" i="47"/>
  <c r="L404" i="47"/>
  <c r="L403" i="47"/>
  <c r="L402" i="47"/>
  <c r="L401" i="47"/>
  <c r="L400" i="47"/>
  <c r="L399" i="47"/>
  <c r="L398" i="47"/>
  <c r="L397" i="47"/>
  <c r="L396" i="47"/>
  <c r="L395" i="47"/>
  <c r="L394" i="47"/>
  <c r="L393" i="47"/>
  <c r="L392" i="47"/>
  <c r="L391" i="47"/>
  <c r="L390" i="47"/>
  <c r="L389" i="47"/>
  <c r="L388" i="47"/>
  <c r="L387" i="47"/>
  <c r="L386" i="47"/>
  <c r="L385" i="47"/>
  <c r="L384" i="47"/>
  <c r="L383" i="47"/>
  <c r="L382" i="47"/>
  <c r="L381" i="47"/>
  <c r="L380" i="47"/>
  <c r="L379" i="47"/>
  <c r="L378" i="47"/>
  <c r="L377" i="47"/>
  <c r="L376" i="47"/>
  <c r="L375" i="47"/>
  <c r="L374" i="47"/>
  <c r="L373" i="47"/>
  <c r="L372" i="47"/>
  <c r="L371" i="47"/>
  <c r="L370" i="47"/>
  <c r="L369" i="47"/>
  <c r="L368" i="47"/>
  <c r="L367" i="47"/>
  <c r="L366" i="47"/>
  <c r="L365" i="47"/>
  <c r="L364" i="47"/>
  <c r="L363" i="47"/>
  <c r="L362" i="47"/>
  <c r="L361" i="47"/>
  <c r="L360" i="47"/>
  <c r="L359" i="47"/>
  <c r="L358" i="47"/>
  <c r="L357" i="47"/>
  <c r="L356" i="47"/>
  <c r="L355" i="47"/>
  <c r="L354" i="47"/>
  <c r="L353" i="47"/>
  <c r="L352" i="47"/>
  <c r="L351" i="47"/>
  <c r="L350" i="47"/>
  <c r="L349" i="47"/>
  <c r="L348" i="47"/>
  <c r="L347" i="47"/>
  <c r="L346" i="47"/>
  <c r="L345" i="47"/>
  <c r="L344" i="47"/>
  <c r="L343" i="47"/>
  <c r="L342" i="47"/>
  <c r="L341" i="47"/>
  <c r="L340" i="47"/>
  <c r="L339" i="47"/>
  <c r="L338" i="47"/>
  <c r="L337" i="47"/>
  <c r="L336" i="47"/>
  <c r="L335" i="47"/>
  <c r="L334" i="47"/>
  <c r="L333" i="47"/>
  <c r="L332" i="47"/>
  <c r="L331" i="47"/>
  <c r="L330" i="47"/>
  <c r="L329" i="47"/>
  <c r="L328" i="47"/>
  <c r="L327" i="47"/>
  <c r="L326" i="47"/>
  <c r="L325" i="47"/>
  <c r="L324" i="47"/>
  <c r="L323" i="47"/>
  <c r="L322" i="47"/>
  <c r="L321" i="47"/>
  <c r="L320" i="47"/>
  <c r="L319" i="47"/>
  <c r="L318" i="47"/>
  <c r="L317" i="47"/>
  <c r="L316" i="47"/>
  <c r="L315" i="47"/>
  <c r="L314" i="47"/>
  <c r="L313" i="47"/>
  <c r="L312" i="47"/>
  <c r="L311" i="47"/>
  <c r="L310" i="47"/>
  <c r="L309" i="47"/>
  <c r="L308" i="47"/>
  <c r="L307" i="47"/>
  <c r="L306" i="47"/>
  <c r="L305" i="47"/>
  <c r="L304" i="47"/>
  <c r="L303" i="47"/>
  <c r="L302" i="47"/>
  <c r="L301" i="47"/>
  <c r="L300" i="47"/>
  <c r="L299" i="47"/>
  <c r="L298" i="47"/>
  <c r="L297" i="47"/>
  <c r="L296" i="47"/>
  <c r="L295" i="47"/>
  <c r="L294" i="47"/>
  <c r="L293" i="47"/>
  <c r="L292" i="47"/>
  <c r="L291" i="47"/>
  <c r="L290" i="47"/>
  <c r="L289" i="47"/>
  <c r="L288" i="47"/>
  <c r="L287" i="47"/>
  <c r="L286" i="47"/>
  <c r="L285" i="47"/>
  <c r="L284" i="47"/>
  <c r="L283" i="47"/>
  <c r="L282" i="47"/>
  <c r="L281" i="47"/>
  <c r="L280" i="47"/>
  <c r="L279" i="47"/>
  <c r="L278" i="47"/>
  <c r="L277" i="47"/>
  <c r="L276" i="47"/>
  <c r="L275" i="47"/>
  <c r="L274" i="47"/>
  <c r="L273" i="47"/>
  <c r="L272" i="47"/>
  <c r="L271" i="47"/>
  <c r="L270" i="47"/>
  <c r="L269" i="47"/>
  <c r="L268" i="47"/>
  <c r="L267" i="47"/>
  <c r="L266" i="47"/>
  <c r="L265" i="47"/>
  <c r="L264" i="47"/>
  <c r="L263" i="47"/>
  <c r="L262" i="47"/>
  <c r="L261" i="47"/>
  <c r="L260" i="47"/>
  <c r="L259" i="47"/>
  <c r="L258" i="47"/>
  <c r="L257" i="47"/>
  <c r="L256" i="47"/>
  <c r="L255" i="47"/>
  <c r="L254" i="47"/>
  <c r="L253" i="47"/>
  <c r="L252" i="47"/>
  <c r="L251" i="47"/>
  <c r="L250" i="47"/>
  <c r="L249" i="47"/>
  <c r="L248" i="47"/>
  <c r="L247" i="47"/>
  <c r="L246" i="47"/>
  <c r="L245" i="47"/>
  <c r="L244" i="47"/>
  <c r="L243" i="47"/>
  <c r="L242" i="47"/>
  <c r="L241" i="47"/>
  <c r="L240" i="47"/>
  <c r="L239" i="47"/>
  <c r="L238" i="47"/>
  <c r="L237" i="47"/>
  <c r="L236" i="47"/>
  <c r="L235" i="47"/>
  <c r="L234" i="47"/>
  <c r="L233" i="47"/>
  <c r="L232" i="47"/>
  <c r="L231" i="47"/>
  <c r="L230" i="47"/>
  <c r="L229" i="47"/>
  <c r="L228" i="47"/>
  <c r="L227" i="47"/>
  <c r="L226" i="47"/>
  <c r="L225" i="47"/>
  <c r="L224" i="47"/>
  <c r="L223" i="47"/>
  <c r="L222" i="47"/>
  <c r="L221" i="47"/>
  <c r="L220" i="47"/>
  <c r="L219" i="47"/>
  <c r="L218" i="47"/>
  <c r="L217" i="47"/>
  <c r="L216" i="47"/>
  <c r="L215" i="47"/>
  <c r="L214" i="47"/>
  <c r="L213" i="47"/>
  <c r="L212" i="47"/>
  <c r="L211" i="47"/>
  <c r="L210" i="47"/>
  <c r="L209" i="47"/>
  <c r="L208" i="47"/>
  <c r="L207" i="47"/>
  <c r="L206" i="47"/>
  <c r="L205" i="47"/>
  <c r="L204" i="47"/>
  <c r="L203" i="47"/>
  <c r="L202" i="47"/>
  <c r="L201" i="47"/>
  <c r="L200" i="47"/>
  <c r="L199" i="47"/>
  <c r="L198" i="47"/>
  <c r="L197" i="47"/>
  <c r="L196" i="47"/>
  <c r="L195" i="47"/>
  <c r="L194" i="47"/>
  <c r="L193" i="47"/>
  <c r="L192" i="47"/>
  <c r="L191" i="47"/>
  <c r="L190" i="47"/>
  <c r="L189" i="47"/>
  <c r="L188" i="47"/>
  <c r="L187" i="47"/>
  <c r="L186" i="47"/>
  <c r="L185" i="47"/>
  <c r="L184" i="47"/>
  <c r="L183" i="47"/>
  <c r="L182" i="47"/>
  <c r="L181" i="47"/>
  <c r="L180" i="47"/>
  <c r="L179" i="47"/>
  <c r="L178" i="47"/>
  <c r="L177" i="47"/>
  <c r="L176" i="47"/>
  <c r="L175" i="47"/>
  <c r="L174" i="47"/>
  <c r="L173" i="47"/>
  <c r="L172" i="47"/>
  <c r="L171" i="47"/>
  <c r="L170" i="47"/>
  <c r="L169" i="47"/>
  <c r="L168" i="47"/>
  <c r="L167" i="47"/>
  <c r="L166" i="47"/>
  <c r="L165" i="47"/>
  <c r="L164" i="47"/>
  <c r="L163" i="47"/>
  <c r="L162" i="47"/>
  <c r="L161" i="47"/>
  <c r="L160" i="47"/>
  <c r="L159" i="47"/>
  <c r="L158" i="47"/>
  <c r="L157" i="47"/>
  <c r="L156" i="47"/>
  <c r="L155" i="47"/>
  <c r="L154" i="47"/>
  <c r="L153" i="47"/>
  <c r="L152" i="47"/>
  <c r="L151" i="47"/>
  <c r="L150" i="47"/>
  <c r="L149" i="47"/>
  <c r="L148" i="47"/>
  <c r="L147" i="47"/>
  <c r="L146" i="47"/>
  <c r="L145" i="47"/>
  <c r="L144" i="47"/>
  <c r="L143" i="47"/>
  <c r="L142" i="47"/>
  <c r="L141" i="47"/>
  <c r="L140" i="47"/>
  <c r="L139" i="47"/>
  <c r="L138" i="47"/>
  <c r="L137" i="47"/>
  <c r="L136" i="47"/>
  <c r="L135" i="47"/>
  <c r="L134" i="47"/>
  <c r="L133" i="47"/>
  <c r="L132" i="47"/>
  <c r="L131" i="47"/>
  <c r="L130" i="47"/>
  <c r="L129" i="47"/>
  <c r="L128" i="47"/>
  <c r="L127" i="47"/>
  <c r="L126" i="47"/>
  <c r="L125" i="47"/>
  <c r="L124" i="47"/>
  <c r="L123" i="47"/>
  <c r="L122" i="47"/>
  <c r="L121" i="47"/>
  <c r="L120" i="47"/>
  <c r="L119" i="47"/>
  <c r="L118" i="47"/>
  <c r="L117" i="47"/>
  <c r="L116" i="47"/>
  <c r="L115" i="47"/>
  <c r="L114" i="47"/>
  <c r="L113" i="47"/>
  <c r="L112" i="47"/>
  <c r="L111" i="47"/>
  <c r="L110" i="47"/>
  <c r="L109" i="47"/>
  <c r="L108" i="47"/>
  <c r="L107" i="47"/>
  <c r="L106" i="47"/>
  <c r="L105" i="47"/>
  <c r="L104" i="47"/>
  <c r="L103" i="47"/>
  <c r="L102" i="47"/>
  <c r="L101" i="47"/>
  <c r="L100" i="47"/>
  <c r="L99" i="47"/>
  <c r="L98" i="47"/>
  <c r="L97" i="47"/>
  <c r="L96" i="47"/>
  <c r="L95" i="47"/>
  <c r="L94" i="47"/>
  <c r="L93" i="47"/>
  <c r="L92" i="47"/>
  <c r="L91" i="47"/>
  <c r="L90" i="47"/>
  <c r="L89" i="47"/>
  <c r="L88" i="47"/>
  <c r="L87" i="47"/>
  <c r="L86" i="47"/>
  <c r="L85" i="47"/>
  <c r="L84" i="47"/>
  <c r="L83" i="47"/>
  <c r="L82" i="47"/>
  <c r="L81" i="47"/>
  <c r="L80" i="47"/>
  <c r="L79" i="47"/>
  <c r="L78" i="47"/>
  <c r="L77" i="47"/>
  <c r="L76" i="47"/>
  <c r="L75" i="47"/>
  <c r="L74" i="47"/>
  <c r="L73" i="47"/>
  <c r="L72" i="47"/>
  <c r="L71" i="47"/>
  <c r="L70" i="47"/>
  <c r="L69" i="47"/>
  <c r="L68" i="47"/>
  <c r="L67" i="47"/>
  <c r="L66" i="47"/>
  <c r="L65" i="47"/>
  <c r="L64" i="47"/>
  <c r="L63" i="47"/>
  <c r="L62" i="47"/>
  <c r="L61" i="47"/>
  <c r="L60" i="47"/>
  <c r="L59" i="47"/>
  <c r="L58" i="47"/>
  <c r="L57" i="47"/>
  <c r="L56" i="47"/>
  <c r="L55" i="47"/>
  <c r="L54" i="47"/>
  <c r="L53" i="47"/>
  <c r="L52" i="47"/>
  <c r="L51" i="47"/>
  <c r="L50" i="47"/>
  <c r="L49" i="47"/>
  <c r="L48" i="47"/>
  <c r="L47" i="47"/>
  <c r="L46" i="47"/>
  <c r="L45" i="47"/>
  <c r="L44" i="47"/>
  <c r="L43" i="47"/>
  <c r="L42" i="47"/>
  <c r="L41" i="47"/>
  <c r="L40" i="47"/>
  <c r="L39" i="47"/>
  <c r="L38" i="47"/>
  <c r="L37" i="47"/>
  <c r="L36" i="47"/>
  <c r="L35" i="47"/>
  <c r="L34" i="47"/>
  <c r="L33" i="47"/>
  <c r="L32" i="47"/>
  <c r="L31" i="47"/>
  <c r="L30" i="47"/>
  <c r="L29" i="47"/>
  <c r="L28" i="47"/>
  <c r="L27" i="47"/>
  <c r="L26" i="47"/>
  <c r="L25" i="47"/>
  <c r="L24" i="47"/>
  <c r="L23" i="47"/>
  <c r="L22" i="47"/>
  <c r="L21" i="47"/>
  <c r="L20" i="47"/>
  <c r="L19" i="47"/>
  <c r="L18" i="47"/>
  <c r="L17" i="47"/>
  <c r="L16" i="47"/>
  <c r="L15" i="47"/>
  <c r="L14" i="47"/>
  <c r="L13" i="47"/>
  <c r="L12" i="47"/>
  <c r="L11" i="47"/>
  <c r="L10" i="47"/>
  <c r="L9" i="47"/>
  <c r="L8" i="47"/>
  <c r="L7" i="47"/>
  <c r="A2" i="47"/>
  <c r="L1" i="47"/>
  <c r="L6" i="47" s="1"/>
  <c r="A1" i="47"/>
  <c r="Q2010" i="56"/>
  <c r="P2010" i="56"/>
  <c r="O2010" i="56"/>
  <c r="A2010" i="56"/>
  <c r="Q2009" i="56"/>
  <c r="P2009" i="56"/>
  <c r="O2009" i="56"/>
  <c r="A2009" i="56"/>
  <c r="Q2008" i="56"/>
  <c r="P2008" i="56"/>
  <c r="O2008" i="56"/>
  <c r="A2008" i="56"/>
  <c r="Q2007" i="56"/>
  <c r="P2007" i="56"/>
  <c r="O2007" i="56"/>
  <c r="A2007" i="56"/>
  <c r="Q2006" i="56"/>
  <c r="P2006" i="56"/>
  <c r="O2006" i="56"/>
  <c r="A2006" i="56"/>
  <c r="Q2005" i="56"/>
  <c r="P2005" i="56"/>
  <c r="O2005" i="56"/>
  <c r="A2005" i="56"/>
  <c r="Q2004" i="56"/>
  <c r="P2004" i="56"/>
  <c r="O2004" i="56"/>
  <c r="A2004" i="56"/>
  <c r="Q2003" i="56"/>
  <c r="P2003" i="56"/>
  <c r="O2003" i="56"/>
  <c r="A2003" i="56"/>
  <c r="Q2002" i="56"/>
  <c r="P2002" i="56"/>
  <c r="O2002" i="56"/>
  <c r="A2002" i="56"/>
  <c r="Q2001" i="56"/>
  <c r="P2001" i="56"/>
  <c r="O2001" i="56"/>
  <c r="A2001" i="56"/>
  <c r="Q2000" i="56"/>
  <c r="P2000" i="56"/>
  <c r="O2000" i="56"/>
  <c r="A2000" i="56"/>
  <c r="Q1999" i="56"/>
  <c r="P1999" i="56"/>
  <c r="O1999" i="56"/>
  <c r="A1999" i="56"/>
  <c r="Q1998" i="56"/>
  <c r="P1998" i="56"/>
  <c r="O1998" i="56"/>
  <c r="A1998" i="56"/>
  <c r="Q1997" i="56"/>
  <c r="P1997" i="56"/>
  <c r="O1997" i="56"/>
  <c r="A1997" i="56"/>
  <c r="Q1996" i="56"/>
  <c r="P1996" i="56"/>
  <c r="O1996" i="56"/>
  <c r="A1996" i="56"/>
  <c r="Q1995" i="56"/>
  <c r="P1995" i="56"/>
  <c r="O1995" i="56"/>
  <c r="A1995" i="56"/>
  <c r="Q1994" i="56"/>
  <c r="P1994" i="56"/>
  <c r="O1994" i="56"/>
  <c r="A1994" i="56"/>
  <c r="Q1993" i="56"/>
  <c r="P1993" i="56"/>
  <c r="O1993" i="56"/>
  <c r="A1993" i="56"/>
  <c r="Q1992" i="56"/>
  <c r="P1992" i="56"/>
  <c r="O1992" i="56"/>
  <c r="A1992" i="56"/>
  <c r="Q1991" i="56"/>
  <c r="P1991" i="56"/>
  <c r="O1991" i="56"/>
  <c r="A1991" i="56"/>
  <c r="Q1990" i="56"/>
  <c r="P1990" i="56"/>
  <c r="O1990" i="56"/>
  <c r="A1990" i="56"/>
  <c r="Q1989" i="56"/>
  <c r="P1989" i="56"/>
  <c r="O1989" i="56"/>
  <c r="A1989" i="56"/>
  <c r="Q1988" i="56"/>
  <c r="P1988" i="56"/>
  <c r="O1988" i="56"/>
  <c r="A1988" i="56"/>
  <c r="Q1987" i="56"/>
  <c r="P1987" i="56"/>
  <c r="O1987" i="56"/>
  <c r="A1987" i="56"/>
  <c r="Q1986" i="56"/>
  <c r="P1986" i="56"/>
  <c r="O1986" i="56"/>
  <c r="A1986" i="56"/>
  <c r="Q1985" i="56"/>
  <c r="P1985" i="56"/>
  <c r="O1985" i="56"/>
  <c r="A1985" i="56"/>
  <c r="Q1984" i="56"/>
  <c r="P1984" i="56"/>
  <c r="O1984" i="56"/>
  <c r="A1984" i="56"/>
  <c r="Q1983" i="56"/>
  <c r="P1983" i="56"/>
  <c r="O1983" i="56"/>
  <c r="A1983" i="56"/>
  <c r="Q1982" i="56"/>
  <c r="P1982" i="56"/>
  <c r="O1982" i="56"/>
  <c r="A1982" i="56"/>
  <c r="Q1981" i="56"/>
  <c r="P1981" i="56"/>
  <c r="O1981" i="56"/>
  <c r="A1981" i="56"/>
  <c r="Q1980" i="56"/>
  <c r="P1980" i="56"/>
  <c r="O1980" i="56"/>
  <c r="A1980" i="56"/>
  <c r="Q1979" i="56"/>
  <c r="P1979" i="56"/>
  <c r="O1979" i="56"/>
  <c r="A1979" i="56"/>
  <c r="Q1978" i="56"/>
  <c r="P1978" i="56"/>
  <c r="O1978" i="56"/>
  <c r="A1978" i="56"/>
  <c r="Q1977" i="56"/>
  <c r="P1977" i="56"/>
  <c r="O1977" i="56"/>
  <c r="A1977" i="56"/>
  <c r="Q1976" i="56"/>
  <c r="P1976" i="56"/>
  <c r="O1976" i="56"/>
  <c r="A1976" i="56"/>
  <c r="Q1975" i="56"/>
  <c r="P1975" i="56"/>
  <c r="O1975" i="56"/>
  <c r="A1975" i="56"/>
  <c r="Q1974" i="56"/>
  <c r="P1974" i="56"/>
  <c r="O1974" i="56"/>
  <c r="A1974" i="56"/>
  <c r="Q1973" i="56"/>
  <c r="P1973" i="56"/>
  <c r="O1973" i="56"/>
  <c r="A1973" i="56"/>
  <c r="Q1972" i="56"/>
  <c r="P1972" i="56"/>
  <c r="O1972" i="56"/>
  <c r="A1972" i="56"/>
  <c r="Q1971" i="56"/>
  <c r="P1971" i="56"/>
  <c r="O1971" i="56"/>
  <c r="A1971" i="56"/>
  <c r="Q1970" i="56"/>
  <c r="P1970" i="56"/>
  <c r="O1970" i="56"/>
  <c r="A1970" i="56"/>
  <c r="Q1969" i="56"/>
  <c r="P1969" i="56"/>
  <c r="O1969" i="56"/>
  <c r="A1969" i="56"/>
  <c r="Q1968" i="56"/>
  <c r="P1968" i="56"/>
  <c r="O1968" i="56"/>
  <c r="A1968" i="56"/>
  <c r="Q1967" i="56"/>
  <c r="P1967" i="56"/>
  <c r="O1967" i="56"/>
  <c r="A1967" i="56"/>
  <c r="Q1966" i="56"/>
  <c r="P1966" i="56"/>
  <c r="O1966" i="56"/>
  <c r="A1966" i="56"/>
  <c r="Q1965" i="56"/>
  <c r="P1965" i="56"/>
  <c r="O1965" i="56"/>
  <c r="A1965" i="56"/>
  <c r="Q1964" i="56"/>
  <c r="P1964" i="56"/>
  <c r="O1964" i="56"/>
  <c r="A1964" i="56"/>
  <c r="Q1963" i="56"/>
  <c r="P1963" i="56"/>
  <c r="O1963" i="56"/>
  <c r="A1963" i="56"/>
  <c r="Q1962" i="56"/>
  <c r="P1962" i="56"/>
  <c r="O1962" i="56"/>
  <c r="A1962" i="56"/>
  <c r="Q1961" i="56"/>
  <c r="P1961" i="56"/>
  <c r="O1961" i="56"/>
  <c r="A1961" i="56"/>
  <c r="Q1960" i="56"/>
  <c r="P1960" i="56"/>
  <c r="O1960" i="56"/>
  <c r="A1960" i="56"/>
  <c r="Q1959" i="56"/>
  <c r="P1959" i="56"/>
  <c r="O1959" i="56"/>
  <c r="A1959" i="56"/>
  <c r="Q1958" i="56"/>
  <c r="P1958" i="56"/>
  <c r="O1958" i="56"/>
  <c r="A1958" i="56"/>
  <c r="Q1957" i="56"/>
  <c r="P1957" i="56"/>
  <c r="O1957" i="56"/>
  <c r="A1957" i="56"/>
  <c r="Q1956" i="56"/>
  <c r="P1956" i="56"/>
  <c r="O1956" i="56"/>
  <c r="A1956" i="56"/>
  <c r="Q1955" i="56"/>
  <c r="P1955" i="56"/>
  <c r="O1955" i="56"/>
  <c r="A1955" i="56"/>
  <c r="Q1954" i="56"/>
  <c r="P1954" i="56"/>
  <c r="O1954" i="56"/>
  <c r="A1954" i="56"/>
  <c r="Q1953" i="56"/>
  <c r="P1953" i="56"/>
  <c r="O1953" i="56"/>
  <c r="A1953" i="56"/>
  <c r="Q1952" i="56"/>
  <c r="P1952" i="56"/>
  <c r="O1952" i="56"/>
  <c r="A1952" i="56"/>
  <c r="Q1951" i="56"/>
  <c r="P1951" i="56"/>
  <c r="O1951" i="56"/>
  <c r="A1951" i="56"/>
  <c r="Q1950" i="56"/>
  <c r="P1950" i="56"/>
  <c r="O1950" i="56"/>
  <c r="A1950" i="56"/>
  <c r="Q1949" i="56"/>
  <c r="P1949" i="56"/>
  <c r="O1949" i="56"/>
  <c r="A1949" i="56"/>
  <c r="Q1948" i="56"/>
  <c r="P1948" i="56"/>
  <c r="O1948" i="56"/>
  <c r="A1948" i="56"/>
  <c r="Q1947" i="56"/>
  <c r="P1947" i="56"/>
  <c r="O1947" i="56"/>
  <c r="A1947" i="56"/>
  <c r="Q1946" i="56"/>
  <c r="P1946" i="56"/>
  <c r="O1946" i="56"/>
  <c r="A1946" i="56"/>
  <c r="Q1945" i="56"/>
  <c r="P1945" i="56"/>
  <c r="O1945" i="56"/>
  <c r="A1945" i="56"/>
  <c r="Q1944" i="56"/>
  <c r="P1944" i="56"/>
  <c r="O1944" i="56"/>
  <c r="A1944" i="56"/>
  <c r="Q1943" i="56"/>
  <c r="P1943" i="56"/>
  <c r="O1943" i="56"/>
  <c r="A1943" i="56"/>
  <c r="Q1942" i="56"/>
  <c r="P1942" i="56"/>
  <c r="O1942" i="56"/>
  <c r="A1942" i="56"/>
  <c r="Q1941" i="56"/>
  <c r="P1941" i="56"/>
  <c r="O1941" i="56"/>
  <c r="A1941" i="56"/>
  <c r="Q1940" i="56"/>
  <c r="P1940" i="56"/>
  <c r="O1940" i="56"/>
  <c r="A1940" i="56"/>
  <c r="Q1939" i="56"/>
  <c r="P1939" i="56"/>
  <c r="O1939" i="56"/>
  <c r="A1939" i="56"/>
  <c r="Q1938" i="56"/>
  <c r="P1938" i="56"/>
  <c r="O1938" i="56"/>
  <c r="A1938" i="56"/>
  <c r="Q1937" i="56"/>
  <c r="P1937" i="56"/>
  <c r="O1937" i="56"/>
  <c r="A1937" i="56"/>
  <c r="Q1936" i="56"/>
  <c r="P1936" i="56"/>
  <c r="O1936" i="56"/>
  <c r="A1936" i="56"/>
  <c r="Q1935" i="56"/>
  <c r="P1935" i="56"/>
  <c r="O1935" i="56"/>
  <c r="A1935" i="56"/>
  <c r="Q1934" i="56"/>
  <c r="P1934" i="56"/>
  <c r="O1934" i="56"/>
  <c r="A1934" i="56"/>
  <c r="Q1933" i="56"/>
  <c r="P1933" i="56"/>
  <c r="O1933" i="56"/>
  <c r="A1933" i="56"/>
  <c r="Q1932" i="56"/>
  <c r="P1932" i="56"/>
  <c r="O1932" i="56"/>
  <c r="A1932" i="56"/>
  <c r="Q1931" i="56"/>
  <c r="P1931" i="56"/>
  <c r="O1931" i="56"/>
  <c r="A1931" i="56"/>
  <c r="Q1930" i="56"/>
  <c r="P1930" i="56"/>
  <c r="O1930" i="56"/>
  <c r="A1930" i="56"/>
  <c r="Q1929" i="56"/>
  <c r="P1929" i="56"/>
  <c r="O1929" i="56"/>
  <c r="A1929" i="56"/>
  <c r="Q1928" i="56"/>
  <c r="P1928" i="56"/>
  <c r="O1928" i="56"/>
  <c r="A1928" i="56"/>
  <c r="Q1927" i="56"/>
  <c r="P1927" i="56"/>
  <c r="O1927" i="56"/>
  <c r="A1927" i="56"/>
  <c r="Q1926" i="56"/>
  <c r="P1926" i="56"/>
  <c r="O1926" i="56"/>
  <c r="A1926" i="56"/>
  <c r="Q1925" i="56"/>
  <c r="P1925" i="56"/>
  <c r="O1925" i="56"/>
  <c r="A1925" i="56"/>
  <c r="Q1924" i="56"/>
  <c r="P1924" i="56"/>
  <c r="O1924" i="56"/>
  <c r="A1924" i="56"/>
  <c r="Q1923" i="56"/>
  <c r="P1923" i="56"/>
  <c r="O1923" i="56"/>
  <c r="A1923" i="56"/>
  <c r="Q1922" i="56"/>
  <c r="P1922" i="56"/>
  <c r="O1922" i="56"/>
  <c r="A1922" i="56"/>
  <c r="Q1921" i="56"/>
  <c r="P1921" i="56"/>
  <c r="O1921" i="56"/>
  <c r="A1921" i="56"/>
  <c r="Q1920" i="56"/>
  <c r="P1920" i="56"/>
  <c r="O1920" i="56"/>
  <c r="A1920" i="56"/>
  <c r="Q1919" i="56"/>
  <c r="P1919" i="56"/>
  <c r="O1919" i="56"/>
  <c r="A1919" i="56"/>
  <c r="Q1918" i="56"/>
  <c r="P1918" i="56"/>
  <c r="O1918" i="56"/>
  <c r="A1918" i="56"/>
  <c r="Q1917" i="56"/>
  <c r="P1917" i="56"/>
  <c r="O1917" i="56"/>
  <c r="A1917" i="56"/>
  <c r="Q1916" i="56"/>
  <c r="P1916" i="56"/>
  <c r="O1916" i="56"/>
  <c r="A1916" i="56"/>
  <c r="Q1915" i="56"/>
  <c r="P1915" i="56"/>
  <c r="O1915" i="56"/>
  <c r="A1915" i="56"/>
  <c r="Q1914" i="56"/>
  <c r="P1914" i="56"/>
  <c r="O1914" i="56"/>
  <c r="A1914" i="56"/>
  <c r="Q1913" i="56"/>
  <c r="P1913" i="56"/>
  <c r="O1913" i="56"/>
  <c r="A1913" i="56"/>
  <c r="Q1912" i="56"/>
  <c r="P1912" i="56"/>
  <c r="O1912" i="56"/>
  <c r="A1912" i="56"/>
  <c r="Q1911" i="56"/>
  <c r="P1911" i="56"/>
  <c r="O1911" i="56"/>
  <c r="A1911" i="56"/>
  <c r="Q1910" i="56"/>
  <c r="P1910" i="56"/>
  <c r="O1910" i="56"/>
  <c r="A1910" i="56"/>
  <c r="Q1909" i="56"/>
  <c r="P1909" i="56"/>
  <c r="O1909" i="56"/>
  <c r="A1909" i="56"/>
  <c r="Q1908" i="56"/>
  <c r="P1908" i="56"/>
  <c r="O1908" i="56"/>
  <c r="A1908" i="56"/>
  <c r="Q1907" i="56"/>
  <c r="P1907" i="56"/>
  <c r="O1907" i="56"/>
  <c r="A1907" i="56"/>
  <c r="Q1906" i="56"/>
  <c r="P1906" i="56"/>
  <c r="O1906" i="56"/>
  <c r="A1906" i="56"/>
  <c r="Q1905" i="56"/>
  <c r="P1905" i="56"/>
  <c r="O1905" i="56"/>
  <c r="A1905" i="56"/>
  <c r="Q1904" i="56"/>
  <c r="P1904" i="56"/>
  <c r="O1904" i="56"/>
  <c r="A1904" i="56"/>
  <c r="Q1903" i="56"/>
  <c r="P1903" i="56"/>
  <c r="O1903" i="56"/>
  <c r="A1903" i="56"/>
  <c r="Q1902" i="56"/>
  <c r="P1902" i="56"/>
  <c r="O1902" i="56"/>
  <c r="A1902" i="56"/>
  <c r="Q1901" i="56"/>
  <c r="P1901" i="56"/>
  <c r="O1901" i="56"/>
  <c r="A1901" i="56"/>
  <c r="Q1900" i="56"/>
  <c r="P1900" i="56"/>
  <c r="O1900" i="56"/>
  <c r="A1900" i="56"/>
  <c r="Q1899" i="56"/>
  <c r="P1899" i="56"/>
  <c r="O1899" i="56"/>
  <c r="A1899" i="56"/>
  <c r="Q1898" i="56"/>
  <c r="P1898" i="56"/>
  <c r="O1898" i="56"/>
  <c r="A1898" i="56"/>
  <c r="Q1897" i="56"/>
  <c r="P1897" i="56"/>
  <c r="O1897" i="56"/>
  <c r="A1897" i="56"/>
  <c r="Q1896" i="56"/>
  <c r="P1896" i="56"/>
  <c r="O1896" i="56"/>
  <c r="A1896" i="56"/>
  <c r="Q1895" i="56"/>
  <c r="P1895" i="56"/>
  <c r="O1895" i="56"/>
  <c r="A1895" i="56"/>
  <c r="Q1894" i="56"/>
  <c r="P1894" i="56"/>
  <c r="O1894" i="56"/>
  <c r="A1894" i="56"/>
  <c r="Q1893" i="56"/>
  <c r="P1893" i="56"/>
  <c r="O1893" i="56"/>
  <c r="A1893" i="56"/>
  <c r="Q1892" i="56"/>
  <c r="P1892" i="56"/>
  <c r="O1892" i="56"/>
  <c r="A1892" i="56"/>
  <c r="Q1891" i="56"/>
  <c r="P1891" i="56"/>
  <c r="O1891" i="56"/>
  <c r="A1891" i="56"/>
  <c r="Q1890" i="56"/>
  <c r="P1890" i="56"/>
  <c r="O1890" i="56"/>
  <c r="A1890" i="56"/>
  <c r="Q1889" i="56"/>
  <c r="P1889" i="56"/>
  <c r="O1889" i="56"/>
  <c r="A1889" i="56"/>
  <c r="Q1888" i="56"/>
  <c r="P1888" i="56"/>
  <c r="O1888" i="56"/>
  <c r="A1888" i="56"/>
  <c r="Q1887" i="56"/>
  <c r="P1887" i="56"/>
  <c r="O1887" i="56"/>
  <c r="A1887" i="56"/>
  <c r="Q1886" i="56"/>
  <c r="P1886" i="56"/>
  <c r="O1886" i="56"/>
  <c r="A1886" i="56"/>
  <c r="Q1885" i="56"/>
  <c r="P1885" i="56"/>
  <c r="O1885" i="56"/>
  <c r="A1885" i="56"/>
  <c r="Q1884" i="56"/>
  <c r="P1884" i="56"/>
  <c r="O1884" i="56"/>
  <c r="A1884" i="56"/>
  <c r="Q1883" i="56"/>
  <c r="P1883" i="56"/>
  <c r="O1883" i="56"/>
  <c r="A1883" i="56"/>
  <c r="Q1882" i="56"/>
  <c r="P1882" i="56"/>
  <c r="O1882" i="56"/>
  <c r="A1882" i="56"/>
  <c r="Q1881" i="56"/>
  <c r="P1881" i="56"/>
  <c r="O1881" i="56"/>
  <c r="A1881" i="56"/>
  <c r="Q1880" i="56"/>
  <c r="P1880" i="56"/>
  <c r="O1880" i="56"/>
  <c r="A1880" i="56"/>
  <c r="Q1879" i="56"/>
  <c r="P1879" i="56"/>
  <c r="O1879" i="56"/>
  <c r="A1879" i="56"/>
  <c r="Q1878" i="56"/>
  <c r="P1878" i="56"/>
  <c r="O1878" i="56"/>
  <c r="A1878" i="56"/>
  <c r="Q1877" i="56"/>
  <c r="P1877" i="56"/>
  <c r="O1877" i="56"/>
  <c r="A1877" i="56"/>
  <c r="Q1876" i="56"/>
  <c r="P1876" i="56"/>
  <c r="O1876" i="56"/>
  <c r="A1876" i="56"/>
  <c r="Q1875" i="56"/>
  <c r="P1875" i="56"/>
  <c r="O1875" i="56"/>
  <c r="A1875" i="56"/>
  <c r="Q1874" i="56"/>
  <c r="P1874" i="56"/>
  <c r="O1874" i="56"/>
  <c r="A1874" i="56"/>
  <c r="Q1873" i="56"/>
  <c r="P1873" i="56"/>
  <c r="O1873" i="56"/>
  <c r="A1873" i="56"/>
  <c r="Q1872" i="56"/>
  <c r="P1872" i="56"/>
  <c r="O1872" i="56"/>
  <c r="A1872" i="56"/>
  <c r="Q1871" i="56"/>
  <c r="P1871" i="56"/>
  <c r="O1871" i="56"/>
  <c r="A1871" i="56"/>
  <c r="Q1870" i="56"/>
  <c r="P1870" i="56"/>
  <c r="O1870" i="56"/>
  <c r="A1870" i="56"/>
  <c r="Q1869" i="56"/>
  <c r="P1869" i="56"/>
  <c r="O1869" i="56"/>
  <c r="A1869" i="56"/>
  <c r="Q1868" i="56"/>
  <c r="P1868" i="56"/>
  <c r="O1868" i="56"/>
  <c r="A1868" i="56"/>
  <c r="Q1867" i="56"/>
  <c r="P1867" i="56"/>
  <c r="O1867" i="56"/>
  <c r="A1867" i="56"/>
  <c r="Q1866" i="56"/>
  <c r="P1866" i="56"/>
  <c r="O1866" i="56"/>
  <c r="A1866" i="56"/>
  <c r="Q1865" i="56"/>
  <c r="P1865" i="56"/>
  <c r="O1865" i="56"/>
  <c r="A1865" i="56"/>
  <c r="Q1864" i="56"/>
  <c r="P1864" i="56"/>
  <c r="O1864" i="56"/>
  <c r="A1864" i="56"/>
  <c r="Q1863" i="56"/>
  <c r="P1863" i="56"/>
  <c r="O1863" i="56"/>
  <c r="A1863" i="56"/>
  <c r="Q1862" i="56"/>
  <c r="P1862" i="56"/>
  <c r="O1862" i="56"/>
  <c r="A1862" i="56"/>
  <c r="Q1861" i="56"/>
  <c r="P1861" i="56"/>
  <c r="O1861" i="56"/>
  <c r="A1861" i="56"/>
  <c r="Q1860" i="56"/>
  <c r="P1860" i="56"/>
  <c r="O1860" i="56"/>
  <c r="A1860" i="56"/>
  <c r="Q1859" i="56"/>
  <c r="P1859" i="56"/>
  <c r="O1859" i="56"/>
  <c r="A1859" i="56"/>
  <c r="Q1858" i="56"/>
  <c r="P1858" i="56"/>
  <c r="O1858" i="56"/>
  <c r="A1858" i="56"/>
  <c r="Q1857" i="56"/>
  <c r="P1857" i="56"/>
  <c r="O1857" i="56"/>
  <c r="A1857" i="56"/>
  <c r="Q1856" i="56"/>
  <c r="P1856" i="56"/>
  <c r="O1856" i="56"/>
  <c r="A1856" i="56"/>
  <c r="Q1855" i="56"/>
  <c r="P1855" i="56"/>
  <c r="O1855" i="56"/>
  <c r="A1855" i="56"/>
  <c r="Q1854" i="56"/>
  <c r="P1854" i="56"/>
  <c r="O1854" i="56"/>
  <c r="A1854" i="56"/>
  <c r="Q1853" i="56"/>
  <c r="P1853" i="56"/>
  <c r="O1853" i="56"/>
  <c r="A1853" i="56"/>
  <c r="Q1852" i="56"/>
  <c r="P1852" i="56"/>
  <c r="O1852" i="56"/>
  <c r="A1852" i="56"/>
  <c r="Q1851" i="56"/>
  <c r="P1851" i="56"/>
  <c r="O1851" i="56"/>
  <c r="A1851" i="56"/>
  <c r="Q1850" i="56"/>
  <c r="P1850" i="56"/>
  <c r="O1850" i="56"/>
  <c r="A1850" i="56"/>
  <c r="Q1849" i="56"/>
  <c r="P1849" i="56"/>
  <c r="O1849" i="56"/>
  <c r="A1849" i="56"/>
  <c r="Q1848" i="56"/>
  <c r="P1848" i="56"/>
  <c r="O1848" i="56"/>
  <c r="A1848" i="56"/>
  <c r="Q1847" i="56"/>
  <c r="P1847" i="56"/>
  <c r="O1847" i="56"/>
  <c r="A1847" i="56"/>
  <c r="Q1846" i="56"/>
  <c r="P1846" i="56"/>
  <c r="O1846" i="56"/>
  <c r="A1846" i="56"/>
  <c r="Q1845" i="56"/>
  <c r="P1845" i="56"/>
  <c r="O1845" i="56"/>
  <c r="A1845" i="56"/>
  <c r="Q1844" i="56"/>
  <c r="P1844" i="56"/>
  <c r="O1844" i="56"/>
  <c r="A1844" i="56"/>
  <c r="Q1843" i="56"/>
  <c r="P1843" i="56"/>
  <c r="O1843" i="56"/>
  <c r="A1843" i="56"/>
  <c r="Q1842" i="56"/>
  <c r="P1842" i="56"/>
  <c r="O1842" i="56"/>
  <c r="A1842" i="56"/>
  <c r="Q1841" i="56"/>
  <c r="P1841" i="56"/>
  <c r="O1841" i="56"/>
  <c r="A1841" i="56"/>
  <c r="Q1840" i="56"/>
  <c r="P1840" i="56"/>
  <c r="O1840" i="56"/>
  <c r="A1840" i="56"/>
  <c r="Q1839" i="56"/>
  <c r="P1839" i="56"/>
  <c r="O1839" i="56"/>
  <c r="A1839" i="56"/>
  <c r="Q1838" i="56"/>
  <c r="P1838" i="56"/>
  <c r="O1838" i="56"/>
  <c r="A1838" i="56"/>
  <c r="Q1837" i="56"/>
  <c r="P1837" i="56"/>
  <c r="O1837" i="56"/>
  <c r="A1837" i="56"/>
  <c r="Q1836" i="56"/>
  <c r="P1836" i="56"/>
  <c r="O1836" i="56"/>
  <c r="A1836" i="56"/>
  <c r="Q1835" i="56"/>
  <c r="P1835" i="56"/>
  <c r="O1835" i="56"/>
  <c r="A1835" i="56"/>
  <c r="Q1834" i="56"/>
  <c r="P1834" i="56"/>
  <c r="O1834" i="56"/>
  <c r="A1834" i="56"/>
  <c r="Q1833" i="56"/>
  <c r="P1833" i="56"/>
  <c r="O1833" i="56"/>
  <c r="A1833" i="56"/>
  <c r="Q1832" i="56"/>
  <c r="P1832" i="56"/>
  <c r="O1832" i="56"/>
  <c r="A1832" i="56"/>
  <c r="Q1831" i="56"/>
  <c r="P1831" i="56"/>
  <c r="O1831" i="56"/>
  <c r="A1831" i="56"/>
  <c r="Q1830" i="56"/>
  <c r="P1830" i="56"/>
  <c r="O1830" i="56"/>
  <c r="A1830" i="56"/>
  <c r="Q1829" i="56"/>
  <c r="P1829" i="56"/>
  <c r="O1829" i="56"/>
  <c r="A1829" i="56"/>
  <c r="Q1828" i="56"/>
  <c r="P1828" i="56"/>
  <c r="O1828" i="56"/>
  <c r="A1828" i="56"/>
  <c r="Q1827" i="56"/>
  <c r="P1827" i="56"/>
  <c r="O1827" i="56"/>
  <c r="A1827" i="56"/>
  <c r="Q1826" i="56"/>
  <c r="P1826" i="56"/>
  <c r="O1826" i="56"/>
  <c r="A1826" i="56"/>
  <c r="Q1825" i="56"/>
  <c r="P1825" i="56"/>
  <c r="O1825" i="56"/>
  <c r="A1825" i="56"/>
  <c r="Q1824" i="56"/>
  <c r="P1824" i="56"/>
  <c r="O1824" i="56"/>
  <c r="A1824" i="56"/>
  <c r="Q1823" i="56"/>
  <c r="P1823" i="56"/>
  <c r="O1823" i="56"/>
  <c r="A1823" i="56"/>
  <c r="Q1822" i="56"/>
  <c r="P1822" i="56"/>
  <c r="O1822" i="56"/>
  <c r="A1822" i="56"/>
  <c r="Q1821" i="56"/>
  <c r="P1821" i="56"/>
  <c r="O1821" i="56"/>
  <c r="A1821" i="56"/>
  <c r="Q1820" i="56"/>
  <c r="P1820" i="56"/>
  <c r="O1820" i="56"/>
  <c r="A1820" i="56"/>
  <c r="Q1819" i="56"/>
  <c r="P1819" i="56"/>
  <c r="O1819" i="56"/>
  <c r="A1819" i="56"/>
  <c r="Q1818" i="56"/>
  <c r="P1818" i="56"/>
  <c r="O1818" i="56"/>
  <c r="A1818" i="56"/>
  <c r="Q1817" i="56"/>
  <c r="P1817" i="56"/>
  <c r="O1817" i="56"/>
  <c r="A1817" i="56"/>
  <c r="Q1816" i="56"/>
  <c r="P1816" i="56"/>
  <c r="O1816" i="56"/>
  <c r="A1816" i="56"/>
  <c r="Q1815" i="56"/>
  <c r="P1815" i="56"/>
  <c r="O1815" i="56"/>
  <c r="A1815" i="56"/>
  <c r="Q1814" i="56"/>
  <c r="P1814" i="56"/>
  <c r="O1814" i="56"/>
  <c r="A1814" i="56"/>
  <c r="Q1813" i="56"/>
  <c r="P1813" i="56"/>
  <c r="O1813" i="56"/>
  <c r="A1813" i="56"/>
  <c r="Q1812" i="56"/>
  <c r="P1812" i="56"/>
  <c r="O1812" i="56"/>
  <c r="A1812" i="56"/>
  <c r="Q1811" i="56"/>
  <c r="P1811" i="56"/>
  <c r="O1811" i="56"/>
  <c r="A1811" i="56"/>
  <c r="Q1810" i="56"/>
  <c r="P1810" i="56"/>
  <c r="O1810" i="56"/>
  <c r="A1810" i="56"/>
  <c r="Q1809" i="56"/>
  <c r="P1809" i="56"/>
  <c r="O1809" i="56"/>
  <c r="A1809" i="56"/>
  <c r="Q1808" i="56"/>
  <c r="P1808" i="56"/>
  <c r="O1808" i="56"/>
  <c r="A1808" i="56"/>
  <c r="Q1807" i="56"/>
  <c r="P1807" i="56"/>
  <c r="O1807" i="56"/>
  <c r="A1807" i="56"/>
  <c r="Q1806" i="56"/>
  <c r="P1806" i="56"/>
  <c r="O1806" i="56"/>
  <c r="A1806" i="56"/>
  <c r="Q1805" i="56"/>
  <c r="P1805" i="56"/>
  <c r="O1805" i="56"/>
  <c r="A1805" i="56"/>
  <c r="Q1804" i="56"/>
  <c r="P1804" i="56"/>
  <c r="O1804" i="56"/>
  <c r="A1804" i="56"/>
  <c r="Q1803" i="56"/>
  <c r="P1803" i="56"/>
  <c r="O1803" i="56"/>
  <c r="A1803" i="56"/>
  <c r="Q1802" i="56"/>
  <c r="P1802" i="56"/>
  <c r="O1802" i="56"/>
  <c r="A1802" i="56"/>
  <c r="Q1801" i="56"/>
  <c r="P1801" i="56"/>
  <c r="O1801" i="56"/>
  <c r="A1801" i="56"/>
  <c r="Q1800" i="56"/>
  <c r="P1800" i="56"/>
  <c r="O1800" i="56"/>
  <c r="A1800" i="56"/>
  <c r="Q1799" i="56"/>
  <c r="P1799" i="56"/>
  <c r="O1799" i="56"/>
  <c r="A1799" i="56"/>
  <c r="Q1798" i="56"/>
  <c r="P1798" i="56"/>
  <c r="O1798" i="56"/>
  <c r="A1798" i="56"/>
  <c r="Q1797" i="56"/>
  <c r="P1797" i="56"/>
  <c r="O1797" i="56"/>
  <c r="A1797" i="56"/>
  <c r="Q1796" i="56"/>
  <c r="P1796" i="56"/>
  <c r="O1796" i="56"/>
  <c r="A1796" i="56"/>
  <c r="Q1795" i="56"/>
  <c r="P1795" i="56"/>
  <c r="O1795" i="56"/>
  <c r="A1795" i="56"/>
  <c r="Q1794" i="56"/>
  <c r="P1794" i="56"/>
  <c r="O1794" i="56"/>
  <c r="A1794" i="56"/>
  <c r="Q1793" i="56"/>
  <c r="P1793" i="56"/>
  <c r="O1793" i="56"/>
  <c r="A1793" i="56"/>
  <c r="Q1792" i="56"/>
  <c r="P1792" i="56"/>
  <c r="O1792" i="56"/>
  <c r="A1792" i="56"/>
  <c r="Q1791" i="56"/>
  <c r="P1791" i="56"/>
  <c r="O1791" i="56"/>
  <c r="A1791" i="56"/>
  <c r="Q1790" i="56"/>
  <c r="P1790" i="56"/>
  <c r="O1790" i="56"/>
  <c r="A1790" i="56"/>
  <c r="Q1789" i="56"/>
  <c r="P1789" i="56"/>
  <c r="O1789" i="56"/>
  <c r="A1789" i="56"/>
  <c r="Q1788" i="56"/>
  <c r="P1788" i="56"/>
  <c r="O1788" i="56"/>
  <c r="A1788" i="56"/>
  <c r="Q1787" i="56"/>
  <c r="P1787" i="56"/>
  <c r="O1787" i="56"/>
  <c r="A1787" i="56"/>
  <c r="Q1786" i="56"/>
  <c r="P1786" i="56"/>
  <c r="O1786" i="56"/>
  <c r="A1786" i="56"/>
  <c r="Q1785" i="56"/>
  <c r="P1785" i="56"/>
  <c r="O1785" i="56"/>
  <c r="A1785" i="56"/>
  <c r="Q1784" i="56"/>
  <c r="P1784" i="56"/>
  <c r="O1784" i="56"/>
  <c r="A1784" i="56"/>
  <c r="Q1783" i="56"/>
  <c r="P1783" i="56"/>
  <c r="O1783" i="56"/>
  <c r="A1783" i="56"/>
  <c r="Q1782" i="56"/>
  <c r="P1782" i="56"/>
  <c r="O1782" i="56"/>
  <c r="A1782" i="56"/>
  <c r="Q1781" i="56"/>
  <c r="P1781" i="56"/>
  <c r="O1781" i="56"/>
  <c r="A1781" i="56"/>
  <c r="Q1780" i="56"/>
  <c r="P1780" i="56"/>
  <c r="O1780" i="56"/>
  <c r="A1780" i="56"/>
  <c r="Q1779" i="56"/>
  <c r="P1779" i="56"/>
  <c r="O1779" i="56"/>
  <c r="A1779" i="56"/>
  <c r="Q1778" i="56"/>
  <c r="P1778" i="56"/>
  <c r="O1778" i="56"/>
  <c r="A1778" i="56"/>
  <c r="Q1777" i="56"/>
  <c r="P1777" i="56"/>
  <c r="O1777" i="56"/>
  <c r="A1777" i="56"/>
  <c r="Q1776" i="56"/>
  <c r="P1776" i="56"/>
  <c r="O1776" i="56"/>
  <c r="A1776" i="56"/>
  <c r="Q1775" i="56"/>
  <c r="P1775" i="56"/>
  <c r="O1775" i="56"/>
  <c r="A1775" i="56"/>
  <c r="Q1774" i="56"/>
  <c r="P1774" i="56"/>
  <c r="O1774" i="56"/>
  <c r="A1774" i="56"/>
  <c r="Q1773" i="56"/>
  <c r="P1773" i="56"/>
  <c r="O1773" i="56"/>
  <c r="A1773" i="56"/>
  <c r="Q1772" i="56"/>
  <c r="P1772" i="56"/>
  <c r="O1772" i="56"/>
  <c r="A1772" i="56"/>
  <c r="Q1771" i="56"/>
  <c r="P1771" i="56"/>
  <c r="O1771" i="56"/>
  <c r="A1771" i="56"/>
  <c r="Q1770" i="56"/>
  <c r="P1770" i="56"/>
  <c r="O1770" i="56"/>
  <c r="A1770" i="56"/>
  <c r="Q1769" i="56"/>
  <c r="P1769" i="56"/>
  <c r="O1769" i="56"/>
  <c r="A1769" i="56"/>
  <c r="Q1768" i="56"/>
  <c r="P1768" i="56"/>
  <c r="O1768" i="56"/>
  <c r="A1768" i="56"/>
  <c r="Q1767" i="56"/>
  <c r="P1767" i="56"/>
  <c r="O1767" i="56"/>
  <c r="A1767" i="56"/>
  <c r="Q1766" i="56"/>
  <c r="P1766" i="56"/>
  <c r="O1766" i="56"/>
  <c r="A1766" i="56"/>
  <c r="Q1765" i="56"/>
  <c r="P1765" i="56"/>
  <c r="O1765" i="56"/>
  <c r="A1765" i="56"/>
  <c r="Q1764" i="56"/>
  <c r="P1764" i="56"/>
  <c r="O1764" i="56"/>
  <c r="A1764" i="56"/>
  <c r="Q1763" i="56"/>
  <c r="P1763" i="56"/>
  <c r="O1763" i="56"/>
  <c r="A1763" i="56"/>
  <c r="Q1762" i="56"/>
  <c r="P1762" i="56"/>
  <c r="O1762" i="56"/>
  <c r="A1762" i="56"/>
  <c r="Q1761" i="56"/>
  <c r="P1761" i="56"/>
  <c r="O1761" i="56"/>
  <c r="A1761" i="56"/>
  <c r="Q1760" i="56"/>
  <c r="P1760" i="56"/>
  <c r="O1760" i="56"/>
  <c r="A1760" i="56"/>
  <c r="Q1759" i="56"/>
  <c r="P1759" i="56"/>
  <c r="O1759" i="56"/>
  <c r="A1759" i="56"/>
  <c r="Q1758" i="56"/>
  <c r="P1758" i="56"/>
  <c r="O1758" i="56"/>
  <c r="A1758" i="56"/>
  <c r="Q1757" i="56"/>
  <c r="P1757" i="56"/>
  <c r="O1757" i="56"/>
  <c r="A1757" i="56"/>
  <c r="Q1756" i="56"/>
  <c r="P1756" i="56"/>
  <c r="O1756" i="56"/>
  <c r="A1756" i="56"/>
  <c r="Q1755" i="56"/>
  <c r="P1755" i="56"/>
  <c r="O1755" i="56"/>
  <c r="A1755" i="56"/>
  <c r="Q1754" i="56"/>
  <c r="P1754" i="56"/>
  <c r="O1754" i="56"/>
  <c r="A1754" i="56"/>
  <c r="Q1753" i="56"/>
  <c r="P1753" i="56"/>
  <c r="O1753" i="56"/>
  <c r="A1753" i="56"/>
  <c r="Q1752" i="56"/>
  <c r="P1752" i="56"/>
  <c r="O1752" i="56"/>
  <c r="A1752" i="56"/>
  <c r="Q1751" i="56"/>
  <c r="P1751" i="56"/>
  <c r="O1751" i="56"/>
  <c r="A1751" i="56"/>
  <c r="Q1750" i="56"/>
  <c r="P1750" i="56"/>
  <c r="O1750" i="56"/>
  <c r="A1750" i="56"/>
  <c r="Q1749" i="56"/>
  <c r="P1749" i="56"/>
  <c r="O1749" i="56"/>
  <c r="A1749" i="56"/>
  <c r="Q1748" i="56"/>
  <c r="P1748" i="56"/>
  <c r="O1748" i="56"/>
  <c r="A1748" i="56"/>
  <c r="Q1747" i="56"/>
  <c r="P1747" i="56"/>
  <c r="O1747" i="56"/>
  <c r="A1747" i="56"/>
  <c r="Q1746" i="56"/>
  <c r="P1746" i="56"/>
  <c r="O1746" i="56"/>
  <c r="A1746" i="56"/>
  <c r="Q1745" i="56"/>
  <c r="P1745" i="56"/>
  <c r="O1745" i="56"/>
  <c r="A1745" i="56"/>
  <c r="Q1744" i="56"/>
  <c r="P1744" i="56"/>
  <c r="O1744" i="56"/>
  <c r="A1744" i="56"/>
  <c r="Q1743" i="56"/>
  <c r="P1743" i="56"/>
  <c r="O1743" i="56"/>
  <c r="A1743" i="56"/>
  <c r="Q1742" i="56"/>
  <c r="P1742" i="56"/>
  <c r="O1742" i="56"/>
  <c r="A1742" i="56"/>
  <c r="Q1741" i="56"/>
  <c r="P1741" i="56"/>
  <c r="O1741" i="56"/>
  <c r="A1741" i="56"/>
  <c r="Q1740" i="56"/>
  <c r="P1740" i="56"/>
  <c r="O1740" i="56"/>
  <c r="A1740" i="56"/>
  <c r="Q1739" i="56"/>
  <c r="P1739" i="56"/>
  <c r="O1739" i="56"/>
  <c r="A1739" i="56"/>
  <c r="Q1738" i="56"/>
  <c r="P1738" i="56"/>
  <c r="O1738" i="56"/>
  <c r="A1738" i="56"/>
  <c r="Q1737" i="56"/>
  <c r="P1737" i="56"/>
  <c r="O1737" i="56"/>
  <c r="A1737" i="56"/>
  <c r="Q1736" i="56"/>
  <c r="P1736" i="56"/>
  <c r="O1736" i="56"/>
  <c r="A1736" i="56"/>
  <c r="Q1735" i="56"/>
  <c r="P1735" i="56"/>
  <c r="O1735" i="56"/>
  <c r="A1735" i="56"/>
  <c r="Q1734" i="56"/>
  <c r="P1734" i="56"/>
  <c r="O1734" i="56"/>
  <c r="A1734" i="56"/>
  <c r="Q1733" i="56"/>
  <c r="P1733" i="56"/>
  <c r="O1733" i="56"/>
  <c r="A1733" i="56"/>
  <c r="Q1732" i="56"/>
  <c r="P1732" i="56"/>
  <c r="O1732" i="56"/>
  <c r="A1732" i="56"/>
  <c r="Q1731" i="56"/>
  <c r="P1731" i="56"/>
  <c r="O1731" i="56"/>
  <c r="A1731" i="56"/>
  <c r="Q1730" i="56"/>
  <c r="P1730" i="56"/>
  <c r="O1730" i="56"/>
  <c r="A1730" i="56"/>
  <c r="Q1729" i="56"/>
  <c r="P1729" i="56"/>
  <c r="O1729" i="56"/>
  <c r="A1729" i="56"/>
  <c r="Q1728" i="56"/>
  <c r="P1728" i="56"/>
  <c r="O1728" i="56"/>
  <c r="A1728" i="56"/>
  <c r="Q1727" i="56"/>
  <c r="P1727" i="56"/>
  <c r="O1727" i="56"/>
  <c r="A1727" i="56"/>
  <c r="Q1726" i="56"/>
  <c r="P1726" i="56"/>
  <c r="O1726" i="56"/>
  <c r="A1726" i="56"/>
  <c r="Q1725" i="56"/>
  <c r="P1725" i="56"/>
  <c r="O1725" i="56"/>
  <c r="A1725" i="56"/>
  <c r="Q1724" i="56"/>
  <c r="P1724" i="56"/>
  <c r="O1724" i="56"/>
  <c r="A1724" i="56"/>
  <c r="Q1723" i="56"/>
  <c r="P1723" i="56"/>
  <c r="O1723" i="56"/>
  <c r="A1723" i="56"/>
  <c r="Q1722" i="56"/>
  <c r="P1722" i="56"/>
  <c r="O1722" i="56"/>
  <c r="A1722" i="56"/>
  <c r="Q1721" i="56"/>
  <c r="P1721" i="56"/>
  <c r="O1721" i="56"/>
  <c r="A1721" i="56"/>
  <c r="Q1720" i="56"/>
  <c r="P1720" i="56"/>
  <c r="O1720" i="56"/>
  <c r="A1720" i="56"/>
  <c r="Q1719" i="56"/>
  <c r="P1719" i="56"/>
  <c r="O1719" i="56"/>
  <c r="A1719" i="56"/>
  <c r="Q1718" i="56"/>
  <c r="P1718" i="56"/>
  <c r="O1718" i="56"/>
  <c r="A1718" i="56"/>
  <c r="Q1717" i="56"/>
  <c r="P1717" i="56"/>
  <c r="O1717" i="56"/>
  <c r="A1717" i="56"/>
  <c r="Q1716" i="56"/>
  <c r="P1716" i="56"/>
  <c r="O1716" i="56"/>
  <c r="A1716" i="56"/>
  <c r="Q1715" i="56"/>
  <c r="P1715" i="56"/>
  <c r="O1715" i="56"/>
  <c r="A1715" i="56"/>
  <c r="Q1714" i="56"/>
  <c r="P1714" i="56"/>
  <c r="O1714" i="56"/>
  <c r="A1714" i="56"/>
  <c r="Q1713" i="56"/>
  <c r="P1713" i="56"/>
  <c r="O1713" i="56"/>
  <c r="A1713" i="56"/>
  <c r="Q1712" i="56"/>
  <c r="P1712" i="56"/>
  <c r="O1712" i="56"/>
  <c r="A1712" i="56"/>
  <c r="Q1711" i="56"/>
  <c r="P1711" i="56"/>
  <c r="O1711" i="56"/>
  <c r="A1711" i="56"/>
  <c r="Q1710" i="56"/>
  <c r="P1710" i="56"/>
  <c r="O1710" i="56"/>
  <c r="A1710" i="56"/>
  <c r="Q1709" i="56"/>
  <c r="P1709" i="56"/>
  <c r="O1709" i="56"/>
  <c r="A1709" i="56"/>
  <c r="Q1708" i="56"/>
  <c r="P1708" i="56"/>
  <c r="O1708" i="56"/>
  <c r="A1708" i="56"/>
  <c r="Q1707" i="56"/>
  <c r="P1707" i="56"/>
  <c r="O1707" i="56"/>
  <c r="A1707" i="56"/>
  <c r="Q1706" i="56"/>
  <c r="P1706" i="56"/>
  <c r="O1706" i="56"/>
  <c r="A1706" i="56"/>
  <c r="Q1705" i="56"/>
  <c r="P1705" i="56"/>
  <c r="O1705" i="56"/>
  <c r="A1705" i="56"/>
  <c r="Q1704" i="56"/>
  <c r="P1704" i="56"/>
  <c r="O1704" i="56"/>
  <c r="A1704" i="56"/>
  <c r="Q1703" i="56"/>
  <c r="P1703" i="56"/>
  <c r="O1703" i="56"/>
  <c r="A1703" i="56"/>
  <c r="Q1702" i="56"/>
  <c r="P1702" i="56"/>
  <c r="O1702" i="56"/>
  <c r="A1702" i="56"/>
  <c r="Q1701" i="56"/>
  <c r="P1701" i="56"/>
  <c r="O1701" i="56"/>
  <c r="A1701" i="56"/>
  <c r="Q1700" i="56"/>
  <c r="P1700" i="56"/>
  <c r="O1700" i="56"/>
  <c r="A1700" i="56"/>
  <c r="Q1699" i="56"/>
  <c r="P1699" i="56"/>
  <c r="O1699" i="56"/>
  <c r="A1699" i="56"/>
  <c r="Q1698" i="56"/>
  <c r="P1698" i="56"/>
  <c r="O1698" i="56"/>
  <c r="A1698" i="56"/>
  <c r="Q1697" i="56"/>
  <c r="P1697" i="56"/>
  <c r="O1697" i="56"/>
  <c r="A1697" i="56"/>
  <c r="Q1696" i="56"/>
  <c r="P1696" i="56"/>
  <c r="O1696" i="56"/>
  <c r="A1696" i="56"/>
  <c r="Q1695" i="56"/>
  <c r="P1695" i="56"/>
  <c r="O1695" i="56"/>
  <c r="A1695" i="56"/>
  <c r="Q1694" i="56"/>
  <c r="P1694" i="56"/>
  <c r="O1694" i="56"/>
  <c r="A1694" i="56"/>
  <c r="Q1693" i="56"/>
  <c r="P1693" i="56"/>
  <c r="O1693" i="56"/>
  <c r="A1693" i="56"/>
  <c r="Q1692" i="56"/>
  <c r="P1692" i="56"/>
  <c r="O1692" i="56"/>
  <c r="A1692" i="56"/>
  <c r="Q1691" i="56"/>
  <c r="P1691" i="56"/>
  <c r="O1691" i="56"/>
  <c r="A1691" i="56"/>
  <c r="Q1690" i="56"/>
  <c r="P1690" i="56"/>
  <c r="O1690" i="56"/>
  <c r="A1690" i="56"/>
  <c r="Q1689" i="56"/>
  <c r="P1689" i="56"/>
  <c r="O1689" i="56"/>
  <c r="A1689" i="56"/>
  <c r="Q1688" i="56"/>
  <c r="P1688" i="56"/>
  <c r="O1688" i="56"/>
  <c r="A1688" i="56"/>
  <c r="Q1687" i="56"/>
  <c r="P1687" i="56"/>
  <c r="O1687" i="56"/>
  <c r="A1687" i="56"/>
  <c r="Q1686" i="56"/>
  <c r="P1686" i="56"/>
  <c r="O1686" i="56"/>
  <c r="A1686" i="56"/>
  <c r="Q1685" i="56"/>
  <c r="P1685" i="56"/>
  <c r="O1685" i="56"/>
  <c r="A1685" i="56"/>
  <c r="Q1684" i="56"/>
  <c r="P1684" i="56"/>
  <c r="O1684" i="56"/>
  <c r="A1684" i="56"/>
  <c r="Q1683" i="56"/>
  <c r="P1683" i="56"/>
  <c r="O1683" i="56"/>
  <c r="A1683" i="56"/>
  <c r="Q1682" i="56"/>
  <c r="P1682" i="56"/>
  <c r="O1682" i="56"/>
  <c r="A1682" i="56"/>
  <c r="Q1681" i="56"/>
  <c r="P1681" i="56"/>
  <c r="O1681" i="56"/>
  <c r="A1681" i="56"/>
  <c r="Q1680" i="56"/>
  <c r="P1680" i="56"/>
  <c r="O1680" i="56"/>
  <c r="A1680" i="56"/>
  <c r="Q1679" i="56"/>
  <c r="P1679" i="56"/>
  <c r="O1679" i="56"/>
  <c r="A1679" i="56"/>
  <c r="Q1678" i="56"/>
  <c r="P1678" i="56"/>
  <c r="O1678" i="56"/>
  <c r="A1678" i="56"/>
  <c r="Q1677" i="56"/>
  <c r="P1677" i="56"/>
  <c r="O1677" i="56"/>
  <c r="A1677" i="56"/>
  <c r="Q1676" i="56"/>
  <c r="P1676" i="56"/>
  <c r="O1676" i="56"/>
  <c r="A1676" i="56"/>
  <c r="Q1675" i="56"/>
  <c r="P1675" i="56"/>
  <c r="O1675" i="56"/>
  <c r="A1675" i="56"/>
  <c r="Q1674" i="56"/>
  <c r="P1674" i="56"/>
  <c r="O1674" i="56"/>
  <c r="A1674" i="56"/>
  <c r="Q1673" i="56"/>
  <c r="P1673" i="56"/>
  <c r="O1673" i="56"/>
  <c r="A1673" i="56"/>
  <c r="Q1672" i="56"/>
  <c r="P1672" i="56"/>
  <c r="O1672" i="56"/>
  <c r="A1672" i="56"/>
  <c r="Q1671" i="56"/>
  <c r="P1671" i="56"/>
  <c r="O1671" i="56"/>
  <c r="A1671" i="56"/>
  <c r="Q1670" i="56"/>
  <c r="P1670" i="56"/>
  <c r="O1670" i="56"/>
  <c r="A1670" i="56"/>
  <c r="Q1669" i="56"/>
  <c r="P1669" i="56"/>
  <c r="O1669" i="56"/>
  <c r="A1669" i="56"/>
  <c r="Q1668" i="56"/>
  <c r="P1668" i="56"/>
  <c r="O1668" i="56"/>
  <c r="A1668" i="56"/>
  <c r="Q1667" i="56"/>
  <c r="P1667" i="56"/>
  <c r="O1667" i="56"/>
  <c r="A1667" i="56"/>
  <c r="Q1666" i="56"/>
  <c r="P1666" i="56"/>
  <c r="O1666" i="56"/>
  <c r="A1666" i="56"/>
  <c r="Q1665" i="56"/>
  <c r="P1665" i="56"/>
  <c r="O1665" i="56"/>
  <c r="A1665" i="56"/>
  <c r="Q1664" i="56"/>
  <c r="P1664" i="56"/>
  <c r="O1664" i="56"/>
  <c r="A1664" i="56"/>
  <c r="Q1663" i="56"/>
  <c r="P1663" i="56"/>
  <c r="O1663" i="56"/>
  <c r="A1663" i="56"/>
  <c r="Q1662" i="56"/>
  <c r="P1662" i="56"/>
  <c r="O1662" i="56"/>
  <c r="A1662" i="56"/>
  <c r="Q1661" i="56"/>
  <c r="P1661" i="56"/>
  <c r="O1661" i="56"/>
  <c r="A1661" i="56"/>
  <c r="Q1660" i="56"/>
  <c r="P1660" i="56"/>
  <c r="O1660" i="56"/>
  <c r="A1660" i="56"/>
  <c r="Q1659" i="56"/>
  <c r="P1659" i="56"/>
  <c r="O1659" i="56"/>
  <c r="A1659" i="56"/>
  <c r="Q1658" i="56"/>
  <c r="P1658" i="56"/>
  <c r="O1658" i="56"/>
  <c r="A1658" i="56"/>
  <c r="Q1657" i="56"/>
  <c r="P1657" i="56"/>
  <c r="O1657" i="56"/>
  <c r="A1657" i="56"/>
  <c r="Q1656" i="56"/>
  <c r="P1656" i="56"/>
  <c r="O1656" i="56"/>
  <c r="A1656" i="56"/>
  <c r="Q1655" i="56"/>
  <c r="P1655" i="56"/>
  <c r="O1655" i="56"/>
  <c r="A1655" i="56"/>
  <c r="Q1654" i="56"/>
  <c r="P1654" i="56"/>
  <c r="O1654" i="56"/>
  <c r="A1654" i="56"/>
  <c r="Q1653" i="56"/>
  <c r="P1653" i="56"/>
  <c r="O1653" i="56"/>
  <c r="A1653" i="56"/>
  <c r="Q1652" i="56"/>
  <c r="P1652" i="56"/>
  <c r="O1652" i="56"/>
  <c r="A1652" i="56"/>
  <c r="Q1651" i="56"/>
  <c r="P1651" i="56"/>
  <c r="O1651" i="56"/>
  <c r="A1651" i="56"/>
  <c r="Q1650" i="56"/>
  <c r="P1650" i="56"/>
  <c r="O1650" i="56"/>
  <c r="A1650" i="56"/>
  <c r="Q1649" i="56"/>
  <c r="P1649" i="56"/>
  <c r="O1649" i="56"/>
  <c r="A1649" i="56"/>
  <c r="Q1648" i="56"/>
  <c r="P1648" i="56"/>
  <c r="O1648" i="56"/>
  <c r="A1648" i="56"/>
  <c r="Q1647" i="56"/>
  <c r="P1647" i="56"/>
  <c r="O1647" i="56"/>
  <c r="A1647" i="56"/>
  <c r="Q1646" i="56"/>
  <c r="P1646" i="56"/>
  <c r="O1646" i="56"/>
  <c r="A1646" i="56"/>
  <c r="Q1645" i="56"/>
  <c r="P1645" i="56"/>
  <c r="O1645" i="56"/>
  <c r="A1645" i="56"/>
  <c r="Q1644" i="56"/>
  <c r="P1644" i="56"/>
  <c r="O1644" i="56"/>
  <c r="A1644" i="56"/>
  <c r="Q1643" i="56"/>
  <c r="P1643" i="56"/>
  <c r="O1643" i="56"/>
  <c r="A1643" i="56"/>
  <c r="Q1642" i="56"/>
  <c r="P1642" i="56"/>
  <c r="O1642" i="56"/>
  <c r="A1642" i="56"/>
  <c r="Q1641" i="56"/>
  <c r="P1641" i="56"/>
  <c r="O1641" i="56"/>
  <c r="A1641" i="56"/>
  <c r="Q1640" i="56"/>
  <c r="P1640" i="56"/>
  <c r="O1640" i="56"/>
  <c r="A1640" i="56"/>
  <c r="Q1639" i="56"/>
  <c r="P1639" i="56"/>
  <c r="O1639" i="56"/>
  <c r="A1639" i="56"/>
  <c r="Q1638" i="56"/>
  <c r="P1638" i="56"/>
  <c r="O1638" i="56"/>
  <c r="A1638" i="56"/>
  <c r="Q1637" i="56"/>
  <c r="P1637" i="56"/>
  <c r="O1637" i="56"/>
  <c r="A1637" i="56"/>
  <c r="Q1636" i="56"/>
  <c r="P1636" i="56"/>
  <c r="O1636" i="56"/>
  <c r="A1636" i="56"/>
  <c r="Q1635" i="56"/>
  <c r="P1635" i="56"/>
  <c r="O1635" i="56"/>
  <c r="A1635" i="56"/>
  <c r="Q1634" i="56"/>
  <c r="P1634" i="56"/>
  <c r="O1634" i="56"/>
  <c r="A1634" i="56"/>
  <c r="Q1633" i="56"/>
  <c r="P1633" i="56"/>
  <c r="O1633" i="56"/>
  <c r="A1633" i="56"/>
  <c r="Q1632" i="56"/>
  <c r="P1632" i="56"/>
  <c r="O1632" i="56"/>
  <c r="A1632" i="56"/>
  <c r="Q1631" i="56"/>
  <c r="P1631" i="56"/>
  <c r="O1631" i="56"/>
  <c r="A1631" i="56"/>
  <c r="Q1630" i="56"/>
  <c r="P1630" i="56"/>
  <c r="O1630" i="56"/>
  <c r="A1630" i="56"/>
  <c r="Q1629" i="56"/>
  <c r="P1629" i="56"/>
  <c r="O1629" i="56"/>
  <c r="A1629" i="56"/>
  <c r="Q1628" i="56"/>
  <c r="P1628" i="56"/>
  <c r="O1628" i="56"/>
  <c r="A1628" i="56"/>
  <c r="Q1627" i="56"/>
  <c r="P1627" i="56"/>
  <c r="O1627" i="56"/>
  <c r="A1627" i="56"/>
  <c r="Q1626" i="56"/>
  <c r="P1626" i="56"/>
  <c r="O1626" i="56"/>
  <c r="A1626" i="56"/>
  <c r="Q1625" i="56"/>
  <c r="P1625" i="56"/>
  <c r="O1625" i="56"/>
  <c r="A1625" i="56"/>
  <c r="Q1624" i="56"/>
  <c r="P1624" i="56"/>
  <c r="O1624" i="56"/>
  <c r="A1624" i="56"/>
  <c r="Q1623" i="56"/>
  <c r="P1623" i="56"/>
  <c r="O1623" i="56"/>
  <c r="A1623" i="56"/>
  <c r="Q1622" i="56"/>
  <c r="P1622" i="56"/>
  <c r="O1622" i="56"/>
  <c r="A1622" i="56"/>
  <c r="Q1621" i="56"/>
  <c r="P1621" i="56"/>
  <c r="O1621" i="56"/>
  <c r="A1621" i="56"/>
  <c r="Q1620" i="56"/>
  <c r="P1620" i="56"/>
  <c r="O1620" i="56"/>
  <c r="A1620" i="56"/>
  <c r="Q1619" i="56"/>
  <c r="P1619" i="56"/>
  <c r="O1619" i="56"/>
  <c r="A1619" i="56"/>
  <c r="Q1618" i="56"/>
  <c r="P1618" i="56"/>
  <c r="O1618" i="56"/>
  <c r="A1618" i="56"/>
  <c r="Q1617" i="56"/>
  <c r="P1617" i="56"/>
  <c r="O1617" i="56"/>
  <c r="A1617" i="56"/>
  <c r="Q1616" i="56"/>
  <c r="P1616" i="56"/>
  <c r="O1616" i="56"/>
  <c r="A1616" i="56"/>
  <c r="Q1615" i="56"/>
  <c r="P1615" i="56"/>
  <c r="O1615" i="56"/>
  <c r="A1615" i="56"/>
  <c r="Q1614" i="56"/>
  <c r="P1614" i="56"/>
  <c r="O1614" i="56"/>
  <c r="A1614" i="56"/>
  <c r="Q1613" i="56"/>
  <c r="P1613" i="56"/>
  <c r="O1613" i="56"/>
  <c r="A1613" i="56"/>
  <c r="Q1612" i="56"/>
  <c r="P1612" i="56"/>
  <c r="O1612" i="56"/>
  <c r="A1612" i="56"/>
  <c r="Q1611" i="56"/>
  <c r="P1611" i="56"/>
  <c r="O1611" i="56"/>
  <c r="A1611" i="56"/>
  <c r="Q1610" i="56"/>
  <c r="P1610" i="56"/>
  <c r="O1610" i="56"/>
  <c r="A1610" i="56"/>
  <c r="Q1609" i="56"/>
  <c r="P1609" i="56"/>
  <c r="O1609" i="56"/>
  <c r="A1609" i="56"/>
  <c r="Q1608" i="56"/>
  <c r="P1608" i="56"/>
  <c r="O1608" i="56"/>
  <c r="A1608" i="56"/>
  <c r="Q1607" i="56"/>
  <c r="P1607" i="56"/>
  <c r="O1607" i="56"/>
  <c r="A1607" i="56"/>
  <c r="Q1606" i="56"/>
  <c r="P1606" i="56"/>
  <c r="O1606" i="56"/>
  <c r="A1606" i="56"/>
  <c r="Q1605" i="56"/>
  <c r="P1605" i="56"/>
  <c r="O1605" i="56"/>
  <c r="A1605" i="56"/>
  <c r="Q1604" i="56"/>
  <c r="P1604" i="56"/>
  <c r="O1604" i="56"/>
  <c r="A1604" i="56"/>
  <c r="Q1603" i="56"/>
  <c r="P1603" i="56"/>
  <c r="O1603" i="56"/>
  <c r="A1603" i="56"/>
  <c r="Q1602" i="56"/>
  <c r="P1602" i="56"/>
  <c r="O1602" i="56"/>
  <c r="A1602" i="56"/>
  <c r="Q1601" i="56"/>
  <c r="P1601" i="56"/>
  <c r="O1601" i="56"/>
  <c r="A1601" i="56"/>
  <c r="Q1600" i="56"/>
  <c r="P1600" i="56"/>
  <c r="O1600" i="56"/>
  <c r="A1600" i="56"/>
  <c r="Q1599" i="56"/>
  <c r="P1599" i="56"/>
  <c r="O1599" i="56"/>
  <c r="A1599" i="56"/>
  <c r="Q1598" i="56"/>
  <c r="P1598" i="56"/>
  <c r="O1598" i="56"/>
  <c r="A1598" i="56"/>
  <c r="Q1597" i="56"/>
  <c r="P1597" i="56"/>
  <c r="O1597" i="56"/>
  <c r="A1597" i="56"/>
  <c r="Q1596" i="56"/>
  <c r="P1596" i="56"/>
  <c r="O1596" i="56"/>
  <c r="A1596" i="56"/>
  <c r="Q1595" i="56"/>
  <c r="P1595" i="56"/>
  <c r="O1595" i="56"/>
  <c r="A1595" i="56"/>
  <c r="Q1594" i="56"/>
  <c r="P1594" i="56"/>
  <c r="O1594" i="56"/>
  <c r="A1594" i="56"/>
  <c r="Q1593" i="56"/>
  <c r="P1593" i="56"/>
  <c r="O1593" i="56"/>
  <c r="A1593" i="56"/>
  <c r="Q1592" i="56"/>
  <c r="P1592" i="56"/>
  <c r="O1592" i="56"/>
  <c r="A1592" i="56"/>
  <c r="Q1591" i="56"/>
  <c r="P1591" i="56"/>
  <c r="O1591" i="56"/>
  <c r="A1591" i="56"/>
  <c r="Q1590" i="56"/>
  <c r="P1590" i="56"/>
  <c r="O1590" i="56"/>
  <c r="A1590" i="56"/>
  <c r="Q1589" i="56"/>
  <c r="P1589" i="56"/>
  <c r="O1589" i="56"/>
  <c r="A1589" i="56"/>
  <c r="Q1588" i="56"/>
  <c r="P1588" i="56"/>
  <c r="O1588" i="56"/>
  <c r="A1588" i="56"/>
  <c r="Q1587" i="56"/>
  <c r="P1587" i="56"/>
  <c r="O1587" i="56"/>
  <c r="A1587" i="56"/>
  <c r="Q1586" i="56"/>
  <c r="P1586" i="56"/>
  <c r="O1586" i="56"/>
  <c r="A1586" i="56"/>
  <c r="Q1585" i="56"/>
  <c r="P1585" i="56"/>
  <c r="O1585" i="56"/>
  <c r="A1585" i="56"/>
  <c r="Q1584" i="56"/>
  <c r="P1584" i="56"/>
  <c r="O1584" i="56"/>
  <c r="A1584" i="56"/>
  <c r="Q1583" i="56"/>
  <c r="P1583" i="56"/>
  <c r="O1583" i="56"/>
  <c r="A1583" i="56"/>
  <c r="Q1582" i="56"/>
  <c r="P1582" i="56"/>
  <c r="O1582" i="56"/>
  <c r="A1582" i="56"/>
  <c r="Q1581" i="56"/>
  <c r="P1581" i="56"/>
  <c r="O1581" i="56"/>
  <c r="A1581" i="56"/>
  <c r="Q1580" i="56"/>
  <c r="P1580" i="56"/>
  <c r="O1580" i="56"/>
  <c r="A1580" i="56"/>
  <c r="Q1579" i="56"/>
  <c r="P1579" i="56"/>
  <c r="O1579" i="56"/>
  <c r="A1579" i="56"/>
  <c r="Q1578" i="56"/>
  <c r="P1578" i="56"/>
  <c r="O1578" i="56"/>
  <c r="A1578" i="56"/>
  <c r="Q1577" i="56"/>
  <c r="P1577" i="56"/>
  <c r="O1577" i="56"/>
  <c r="A1577" i="56"/>
  <c r="Q1576" i="56"/>
  <c r="P1576" i="56"/>
  <c r="O1576" i="56"/>
  <c r="A1576" i="56"/>
  <c r="Q1575" i="56"/>
  <c r="P1575" i="56"/>
  <c r="O1575" i="56"/>
  <c r="A1575" i="56"/>
  <c r="Q1574" i="56"/>
  <c r="P1574" i="56"/>
  <c r="O1574" i="56"/>
  <c r="A1574" i="56"/>
  <c r="Q1573" i="56"/>
  <c r="P1573" i="56"/>
  <c r="O1573" i="56"/>
  <c r="A1573" i="56"/>
  <c r="Q1572" i="56"/>
  <c r="P1572" i="56"/>
  <c r="O1572" i="56"/>
  <c r="A1572" i="56"/>
  <c r="Q1571" i="56"/>
  <c r="P1571" i="56"/>
  <c r="O1571" i="56"/>
  <c r="A1571" i="56"/>
  <c r="Q1570" i="56"/>
  <c r="P1570" i="56"/>
  <c r="O1570" i="56"/>
  <c r="A1570" i="56"/>
  <c r="Q1569" i="56"/>
  <c r="P1569" i="56"/>
  <c r="O1569" i="56"/>
  <c r="A1569" i="56"/>
  <c r="Q1568" i="56"/>
  <c r="P1568" i="56"/>
  <c r="O1568" i="56"/>
  <c r="A1568" i="56"/>
  <c r="Q1567" i="56"/>
  <c r="P1567" i="56"/>
  <c r="O1567" i="56"/>
  <c r="A1567" i="56"/>
  <c r="Q1566" i="56"/>
  <c r="P1566" i="56"/>
  <c r="O1566" i="56"/>
  <c r="A1566" i="56"/>
  <c r="Q1565" i="56"/>
  <c r="P1565" i="56"/>
  <c r="O1565" i="56"/>
  <c r="A1565" i="56"/>
  <c r="Q1564" i="56"/>
  <c r="P1564" i="56"/>
  <c r="O1564" i="56"/>
  <c r="A1564" i="56"/>
  <c r="Q1563" i="56"/>
  <c r="P1563" i="56"/>
  <c r="O1563" i="56"/>
  <c r="A1563" i="56"/>
  <c r="Q1562" i="56"/>
  <c r="P1562" i="56"/>
  <c r="O1562" i="56"/>
  <c r="A1562" i="56"/>
  <c r="Q1561" i="56"/>
  <c r="P1561" i="56"/>
  <c r="O1561" i="56"/>
  <c r="A1561" i="56"/>
  <c r="Q1560" i="56"/>
  <c r="P1560" i="56"/>
  <c r="O1560" i="56"/>
  <c r="A1560" i="56"/>
  <c r="Q1559" i="56"/>
  <c r="P1559" i="56"/>
  <c r="O1559" i="56"/>
  <c r="A1559" i="56"/>
  <c r="Q1558" i="56"/>
  <c r="P1558" i="56"/>
  <c r="O1558" i="56"/>
  <c r="A1558" i="56"/>
  <c r="Q1557" i="56"/>
  <c r="P1557" i="56"/>
  <c r="O1557" i="56"/>
  <c r="A1557" i="56"/>
  <c r="Q1556" i="56"/>
  <c r="P1556" i="56"/>
  <c r="O1556" i="56"/>
  <c r="A1556" i="56"/>
  <c r="Q1555" i="56"/>
  <c r="P1555" i="56"/>
  <c r="O1555" i="56"/>
  <c r="A1555" i="56"/>
  <c r="Q1554" i="56"/>
  <c r="P1554" i="56"/>
  <c r="O1554" i="56"/>
  <c r="A1554" i="56"/>
  <c r="Q1553" i="56"/>
  <c r="P1553" i="56"/>
  <c r="O1553" i="56"/>
  <c r="A1553" i="56"/>
  <c r="Q1552" i="56"/>
  <c r="P1552" i="56"/>
  <c r="O1552" i="56"/>
  <c r="A1552" i="56"/>
  <c r="Q1551" i="56"/>
  <c r="P1551" i="56"/>
  <c r="O1551" i="56"/>
  <c r="A1551" i="56"/>
  <c r="Q1550" i="56"/>
  <c r="P1550" i="56"/>
  <c r="O1550" i="56"/>
  <c r="A1550" i="56"/>
  <c r="Q1549" i="56"/>
  <c r="P1549" i="56"/>
  <c r="O1549" i="56"/>
  <c r="A1549" i="56"/>
  <c r="Q1548" i="56"/>
  <c r="P1548" i="56"/>
  <c r="O1548" i="56"/>
  <c r="A1548" i="56"/>
  <c r="Q1547" i="56"/>
  <c r="P1547" i="56"/>
  <c r="O1547" i="56"/>
  <c r="A1547" i="56"/>
  <c r="Q1546" i="56"/>
  <c r="P1546" i="56"/>
  <c r="O1546" i="56"/>
  <c r="A1546" i="56"/>
  <c r="Q1545" i="56"/>
  <c r="P1545" i="56"/>
  <c r="O1545" i="56"/>
  <c r="A1545" i="56"/>
  <c r="Q1544" i="56"/>
  <c r="P1544" i="56"/>
  <c r="O1544" i="56"/>
  <c r="A1544" i="56"/>
  <c r="Q1543" i="56"/>
  <c r="P1543" i="56"/>
  <c r="O1543" i="56"/>
  <c r="A1543" i="56"/>
  <c r="Q1542" i="56"/>
  <c r="P1542" i="56"/>
  <c r="O1542" i="56"/>
  <c r="A1542" i="56"/>
  <c r="Q1541" i="56"/>
  <c r="P1541" i="56"/>
  <c r="O1541" i="56"/>
  <c r="A1541" i="56"/>
  <c r="Q1540" i="56"/>
  <c r="P1540" i="56"/>
  <c r="O1540" i="56"/>
  <c r="A1540" i="56"/>
  <c r="Q1539" i="56"/>
  <c r="P1539" i="56"/>
  <c r="O1539" i="56"/>
  <c r="A1539" i="56"/>
  <c r="Q1538" i="56"/>
  <c r="P1538" i="56"/>
  <c r="O1538" i="56"/>
  <c r="A1538" i="56"/>
  <c r="Q1537" i="56"/>
  <c r="P1537" i="56"/>
  <c r="O1537" i="56"/>
  <c r="A1537" i="56"/>
  <c r="Q1536" i="56"/>
  <c r="P1536" i="56"/>
  <c r="O1536" i="56"/>
  <c r="A1536" i="56"/>
  <c r="Q1535" i="56"/>
  <c r="P1535" i="56"/>
  <c r="O1535" i="56"/>
  <c r="A1535" i="56"/>
  <c r="Q1534" i="56"/>
  <c r="P1534" i="56"/>
  <c r="O1534" i="56"/>
  <c r="A1534" i="56"/>
  <c r="Q1533" i="56"/>
  <c r="P1533" i="56"/>
  <c r="O1533" i="56"/>
  <c r="A1533" i="56"/>
  <c r="Q1532" i="56"/>
  <c r="P1532" i="56"/>
  <c r="O1532" i="56"/>
  <c r="A1532" i="56"/>
  <c r="Q1531" i="56"/>
  <c r="P1531" i="56"/>
  <c r="O1531" i="56"/>
  <c r="A1531" i="56"/>
  <c r="Q1530" i="56"/>
  <c r="P1530" i="56"/>
  <c r="O1530" i="56"/>
  <c r="A1530" i="56"/>
  <c r="Q1529" i="56"/>
  <c r="P1529" i="56"/>
  <c r="O1529" i="56"/>
  <c r="A1529" i="56"/>
  <c r="Q1528" i="56"/>
  <c r="P1528" i="56"/>
  <c r="O1528" i="56"/>
  <c r="A1528" i="56"/>
  <c r="Q1527" i="56"/>
  <c r="P1527" i="56"/>
  <c r="O1527" i="56"/>
  <c r="A1527" i="56"/>
  <c r="Q1526" i="56"/>
  <c r="P1526" i="56"/>
  <c r="O1526" i="56"/>
  <c r="A1526" i="56"/>
  <c r="Q1525" i="56"/>
  <c r="P1525" i="56"/>
  <c r="O1525" i="56"/>
  <c r="A1525" i="56"/>
  <c r="Q1524" i="56"/>
  <c r="P1524" i="56"/>
  <c r="O1524" i="56"/>
  <c r="A1524" i="56"/>
  <c r="Q1523" i="56"/>
  <c r="P1523" i="56"/>
  <c r="O1523" i="56"/>
  <c r="A1523" i="56"/>
  <c r="Q1522" i="56"/>
  <c r="P1522" i="56"/>
  <c r="O1522" i="56"/>
  <c r="A1522" i="56"/>
  <c r="Q1521" i="56"/>
  <c r="P1521" i="56"/>
  <c r="O1521" i="56"/>
  <c r="A1521" i="56"/>
  <c r="Q1520" i="56"/>
  <c r="P1520" i="56"/>
  <c r="O1520" i="56"/>
  <c r="A1520" i="56"/>
  <c r="Q1519" i="56"/>
  <c r="P1519" i="56"/>
  <c r="O1519" i="56"/>
  <c r="A1519" i="56"/>
  <c r="Q1518" i="56"/>
  <c r="P1518" i="56"/>
  <c r="O1518" i="56"/>
  <c r="A1518" i="56"/>
  <c r="Q1517" i="56"/>
  <c r="P1517" i="56"/>
  <c r="O1517" i="56"/>
  <c r="A1517" i="56"/>
  <c r="Q1516" i="56"/>
  <c r="P1516" i="56"/>
  <c r="O1516" i="56"/>
  <c r="A1516" i="56"/>
  <c r="Q1515" i="56"/>
  <c r="P1515" i="56"/>
  <c r="O1515" i="56"/>
  <c r="A1515" i="56"/>
  <c r="Q1514" i="56"/>
  <c r="P1514" i="56"/>
  <c r="O1514" i="56"/>
  <c r="A1514" i="56"/>
  <c r="Q1513" i="56"/>
  <c r="P1513" i="56"/>
  <c r="O1513" i="56"/>
  <c r="A1513" i="56"/>
  <c r="Q1512" i="56"/>
  <c r="P1512" i="56"/>
  <c r="O1512" i="56"/>
  <c r="A1512" i="56"/>
  <c r="Q1511" i="56"/>
  <c r="P1511" i="56"/>
  <c r="O1511" i="56"/>
  <c r="A1511" i="56"/>
  <c r="Q1510" i="56"/>
  <c r="P1510" i="56"/>
  <c r="O1510" i="56"/>
  <c r="A1510" i="56"/>
  <c r="Q1509" i="56"/>
  <c r="P1509" i="56"/>
  <c r="O1509" i="56"/>
  <c r="A1509" i="56"/>
  <c r="Q1508" i="56"/>
  <c r="P1508" i="56"/>
  <c r="O1508" i="56"/>
  <c r="A1508" i="56"/>
  <c r="Q1507" i="56"/>
  <c r="P1507" i="56"/>
  <c r="O1507" i="56"/>
  <c r="A1507" i="56"/>
  <c r="Q1506" i="56"/>
  <c r="P1506" i="56"/>
  <c r="O1506" i="56"/>
  <c r="A1506" i="56"/>
  <c r="Q1505" i="56"/>
  <c r="P1505" i="56"/>
  <c r="O1505" i="56"/>
  <c r="A1505" i="56"/>
  <c r="Q1504" i="56"/>
  <c r="P1504" i="56"/>
  <c r="O1504" i="56"/>
  <c r="A1504" i="56"/>
  <c r="Q1503" i="56"/>
  <c r="P1503" i="56"/>
  <c r="O1503" i="56"/>
  <c r="A1503" i="56"/>
  <c r="Q1502" i="56"/>
  <c r="P1502" i="56"/>
  <c r="O1502" i="56"/>
  <c r="A1502" i="56"/>
  <c r="Q1501" i="56"/>
  <c r="P1501" i="56"/>
  <c r="O1501" i="56"/>
  <c r="A1501" i="56"/>
  <c r="Q1500" i="56"/>
  <c r="P1500" i="56"/>
  <c r="O1500" i="56"/>
  <c r="A1500" i="56"/>
  <c r="Q1499" i="56"/>
  <c r="P1499" i="56"/>
  <c r="O1499" i="56"/>
  <c r="A1499" i="56"/>
  <c r="Q1498" i="56"/>
  <c r="P1498" i="56"/>
  <c r="O1498" i="56"/>
  <c r="A1498" i="56"/>
  <c r="Q1497" i="56"/>
  <c r="P1497" i="56"/>
  <c r="O1497" i="56"/>
  <c r="A1497" i="56"/>
  <c r="Q1496" i="56"/>
  <c r="P1496" i="56"/>
  <c r="O1496" i="56"/>
  <c r="A1496" i="56"/>
  <c r="Q1495" i="56"/>
  <c r="P1495" i="56"/>
  <c r="O1495" i="56"/>
  <c r="A1495" i="56"/>
  <c r="Q1494" i="56"/>
  <c r="P1494" i="56"/>
  <c r="O1494" i="56"/>
  <c r="A1494" i="56"/>
  <c r="Q1493" i="56"/>
  <c r="P1493" i="56"/>
  <c r="O1493" i="56"/>
  <c r="A1493" i="56"/>
  <c r="Q1492" i="56"/>
  <c r="P1492" i="56"/>
  <c r="O1492" i="56"/>
  <c r="A1492" i="56"/>
  <c r="Q1491" i="56"/>
  <c r="P1491" i="56"/>
  <c r="O1491" i="56"/>
  <c r="A1491" i="56"/>
  <c r="Q1490" i="56"/>
  <c r="P1490" i="56"/>
  <c r="O1490" i="56"/>
  <c r="A1490" i="56"/>
  <c r="Q1489" i="56"/>
  <c r="P1489" i="56"/>
  <c r="O1489" i="56"/>
  <c r="A1489" i="56"/>
  <c r="Q1488" i="56"/>
  <c r="P1488" i="56"/>
  <c r="O1488" i="56"/>
  <c r="A1488" i="56"/>
  <c r="Q1487" i="56"/>
  <c r="P1487" i="56"/>
  <c r="O1487" i="56"/>
  <c r="A1487" i="56"/>
  <c r="Q1486" i="56"/>
  <c r="P1486" i="56"/>
  <c r="O1486" i="56"/>
  <c r="A1486" i="56"/>
  <c r="Q1485" i="56"/>
  <c r="P1485" i="56"/>
  <c r="O1485" i="56"/>
  <c r="A1485" i="56"/>
  <c r="Q1484" i="56"/>
  <c r="P1484" i="56"/>
  <c r="O1484" i="56"/>
  <c r="A1484" i="56"/>
  <c r="Q1483" i="56"/>
  <c r="P1483" i="56"/>
  <c r="O1483" i="56"/>
  <c r="A1483" i="56"/>
  <c r="Q1482" i="56"/>
  <c r="P1482" i="56"/>
  <c r="O1482" i="56"/>
  <c r="A1482" i="56"/>
  <c r="Q1481" i="56"/>
  <c r="P1481" i="56"/>
  <c r="O1481" i="56"/>
  <c r="A1481" i="56"/>
  <c r="Q1480" i="56"/>
  <c r="P1480" i="56"/>
  <c r="O1480" i="56"/>
  <c r="A1480" i="56"/>
  <c r="Q1479" i="56"/>
  <c r="P1479" i="56"/>
  <c r="O1479" i="56"/>
  <c r="A1479" i="56"/>
  <c r="Q1478" i="56"/>
  <c r="P1478" i="56"/>
  <c r="O1478" i="56"/>
  <c r="A1478" i="56"/>
  <c r="Q1477" i="56"/>
  <c r="P1477" i="56"/>
  <c r="O1477" i="56"/>
  <c r="A1477" i="56"/>
  <c r="Q1476" i="56"/>
  <c r="P1476" i="56"/>
  <c r="O1476" i="56"/>
  <c r="A1476" i="56"/>
  <c r="Q1475" i="56"/>
  <c r="P1475" i="56"/>
  <c r="O1475" i="56"/>
  <c r="A1475" i="56"/>
  <c r="Q1474" i="56"/>
  <c r="P1474" i="56"/>
  <c r="O1474" i="56"/>
  <c r="A1474" i="56"/>
  <c r="Q1473" i="56"/>
  <c r="P1473" i="56"/>
  <c r="O1473" i="56"/>
  <c r="A1473" i="56"/>
  <c r="Q1472" i="56"/>
  <c r="P1472" i="56"/>
  <c r="O1472" i="56"/>
  <c r="A1472" i="56"/>
  <c r="Q1471" i="56"/>
  <c r="P1471" i="56"/>
  <c r="O1471" i="56"/>
  <c r="A1471" i="56"/>
  <c r="Q1470" i="56"/>
  <c r="P1470" i="56"/>
  <c r="O1470" i="56"/>
  <c r="A1470" i="56"/>
  <c r="Q1469" i="56"/>
  <c r="P1469" i="56"/>
  <c r="O1469" i="56"/>
  <c r="A1469" i="56"/>
  <c r="Q1468" i="56"/>
  <c r="P1468" i="56"/>
  <c r="O1468" i="56"/>
  <c r="A1468" i="56"/>
  <c r="Q1467" i="56"/>
  <c r="P1467" i="56"/>
  <c r="O1467" i="56"/>
  <c r="A1467" i="56"/>
  <c r="Q1466" i="56"/>
  <c r="P1466" i="56"/>
  <c r="O1466" i="56"/>
  <c r="A1466" i="56"/>
  <c r="Q1465" i="56"/>
  <c r="P1465" i="56"/>
  <c r="O1465" i="56"/>
  <c r="A1465" i="56"/>
  <c r="Q1464" i="56"/>
  <c r="P1464" i="56"/>
  <c r="O1464" i="56"/>
  <c r="A1464" i="56"/>
  <c r="Q1463" i="56"/>
  <c r="P1463" i="56"/>
  <c r="O1463" i="56"/>
  <c r="A1463" i="56"/>
  <c r="Q1462" i="56"/>
  <c r="P1462" i="56"/>
  <c r="O1462" i="56"/>
  <c r="A1462" i="56"/>
  <c r="Q1461" i="56"/>
  <c r="P1461" i="56"/>
  <c r="O1461" i="56"/>
  <c r="A1461" i="56"/>
  <c r="Q1460" i="56"/>
  <c r="P1460" i="56"/>
  <c r="O1460" i="56"/>
  <c r="A1460" i="56"/>
  <c r="Q1459" i="56"/>
  <c r="P1459" i="56"/>
  <c r="O1459" i="56"/>
  <c r="A1459" i="56"/>
  <c r="Q1458" i="56"/>
  <c r="P1458" i="56"/>
  <c r="O1458" i="56"/>
  <c r="A1458" i="56"/>
  <c r="Q1457" i="56"/>
  <c r="P1457" i="56"/>
  <c r="O1457" i="56"/>
  <c r="A1457" i="56"/>
  <c r="Q1456" i="56"/>
  <c r="P1456" i="56"/>
  <c r="O1456" i="56"/>
  <c r="A1456" i="56"/>
  <c r="Q1455" i="56"/>
  <c r="P1455" i="56"/>
  <c r="O1455" i="56"/>
  <c r="A1455" i="56"/>
  <c r="Q1454" i="56"/>
  <c r="P1454" i="56"/>
  <c r="O1454" i="56"/>
  <c r="A1454" i="56"/>
  <c r="Q1453" i="56"/>
  <c r="P1453" i="56"/>
  <c r="O1453" i="56"/>
  <c r="A1453" i="56"/>
  <c r="Q1452" i="56"/>
  <c r="P1452" i="56"/>
  <c r="O1452" i="56"/>
  <c r="A1452" i="56"/>
  <c r="Q1451" i="56"/>
  <c r="P1451" i="56"/>
  <c r="O1451" i="56"/>
  <c r="A1451" i="56"/>
  <c r="Q1450" i="56"/>
  <c r="P1450" i="56"/>
  <c r="O1450" i="56"/>
  <c r="A1450" i="56"/>
  <c r="Q1449" i="56"/>
  <c r="P1449" i="56"/>
  <c r="O1449" i="56"/>
  <c r="A1449" i="56"/>
  <c r="Q1448" i="56"/>
  <c r="P1448" i="56"/>
  <c r="O1448" i="56"/>
  <c r="A1448" i="56"/>
  <c r="Q1447" i="56"/>
  <c r="P1447" i="56"/>
  <c r="O1447" i="56"/>
  <c r="A1447" i="56"/>
  <c r="Q1446" i="56"/>
  <c r="P1446" i="56"/>
  <c r="O1446" i="56"/>
  <c r="A1446" i="56"/>
  <c r="Q1445" i="56"/>
  <c r="P1445" i="56"/>
  <c r="O1445" i="56"/>
  <c r="A1445" i="56"/>
  <c r="Q1444" i="56"/>
  <c r="P1444" i="56"/>
  <c r="O1444" i="56"/>
  <c r="A1444" i="56"/>
  <c r="Q1443" i="56"/>
  <c r="P1443" i="56"/>
  <c r="O1443" i="56"/>
  <c r="A1443" i="56"/>
  <c r="Q1442" i="56"/>
  <c r="P1442" i="56"/>
  <c r="O1442" i="56"/>
  <c r="A1442" i="56"/>
  <c r="Q1441" i="56"/>
  <c r="P1441" i="56"/>
  <c r="O1441" i="56"/>
  <c r="A1441" i="56"/>
  <c r="Q1440" i="56"/>
  <c r="P1440" i="56"/>
  <c r="O1440" i="56"/>
  <c r="A1440" i="56"/>
  <c r="Q1439" i="56"/>
  <c r="P1439" i="56"/>
  <c r="O1439" i="56"/>
  <c r="A1439" i="56"/>
  <c r="Q1438" i="56"/>
  <c r="P1438" i="56"/>
  <c r="O1438" i="56"/>
  <c r="A1438" i="56"/>
  <c r="Q1437" i="56"/>
  <c r="P1437" i="56"/>
  <c r="O1437" i="56"/>
  <c r="A1437" i="56"/>
  <c r="Q1436" i="56"/>
  <c r="P1436" i="56"/>
  <c r="O1436" i="56"/>
  <c r="A1436" i="56"/>
  <c r="Q1435" i="56"/>
  <c r="P1435" i="56"/>
  <c r="O1435" i="56"/>
  <c r="A1435" i="56"/>
  <c r="Q1434" i="56"/>
  <c r="P1434" i="56"/>
  <c r="O1434" i="56"/>
  <c r="A1434" i="56"/>
  <c r="Q1433" i="56"/>
  <c r="P1433" i="56"/>
  <c r="O1433" i="56"/>
  <c r="A1433" i="56"/>
  <c r="Q1432" i="56"/>
  <c r="P1432" i="56"/>
  <c r="O1432" i="56"/>
  <c r="A1432" i="56"/>
  <c r="Q1431" i="56"/>
  <c r="P1431" i="56"/>
  <c r="O1431" i="56"/>
  <c r="A1431" i="56"/>
  <c r="Q1430" i="56"/>
  <c r="P1430" i="56"/>
  <c r="O1430" i="56"/>
  <c r="A1430" i="56"/>
  <c r="Q1429" i="56"/>
  <c r="P1429" i="56"/>
  <c r="O1429" i="56"/>
  <c r="A1429" i="56"/>
  <c r="Q1428" i="56"/>
  <c r="P1428" i="56"/>
  <c r="O1428" i="56"/>
  <c r="A1428" i="56"/>
  <c r="Q1427" i="56"/>
  <c r="P1427" i="56"/>
  <c r="O1427" i="56"/>
  <c r="A1427" i="56"/>
  <c r="Q1426" i="56"/>
  <c r="P1426" i="56"/>
  <c r="O1426" i="56"/>
  <c r="A1426" i="56"/>
  <c r="Q1425" i="56"/>
  <c r="P1425" i="56"/>
  <c r="O1425" i="56"/>
  <c r="A1425" i="56"/>
  <c r="Q1424" i="56"/>
  <c r="P1424" i="56"/>
  <c r="O1424" i="56"/>
  <c r="A1424" i="56"/>
  <c r="Q1423" i="56"/>
  <c r="P1423" i="56"/>
  <c r="O1423" i="56"/>
  <c r="A1423" i="56"/>
  <c r="Q1422" i="56"/>
  <c r="P1422" i="56"/>
  <c r="O1422" i="56"/>
  <c r="A1422" i="56"/>
  <c r="Q1421" i="56"/>
  <c r="P1421" i="56"/>
  <c r="O1421" i="56"/>
  <c r="A1421" i="56"/>
  <c r="Q1420" i="56"/>
  <c r="P1420" i="56"/>
  <c r="O1420" i="56"/>
  <c r="A1420" i="56"/>
  <c r="Q1419" i="56"/>
  <c r="P1419" i="56"/>
  <c r="O1419" i="56"/>
  <c r="A1419" i="56"/>
  <c r="Q1418" i="56"/>
  <c r="P1418" i="56"/>
  <c r="O1418" i="56"/>
  <c r="A1418" i="56"/>
  <c r="Q1417" i="56"/>
  <c r="P1417" i="56"/>
  <c r="O1417" i="56"/>
  <c r="A1417" i="56"/>
  <c r="Q1416" i="56"/>
  <c r="P1416" i="56"/>
  <c r="O1416" i="56"/>
  <c r="A1416" i="56"/>
  <c r="Q1415" i="56"/>
  <c r="P1415" i="56"/>
  <c r="O1415" i="56"/>
  <c r="A1415" i="56"/>
  <c r="Q1414" i="56"/>
  <c r="P1414" i="56"/>
  <c r="O1414" i="56"/>
  <c r="A1414" i="56"/>
  <c r="Q1413" i="56"/>
  <c r="P1413" i="56"/>
  <c r="O1413" i="56"/>
  <c r="A1413" i="56"/>
  <c r="Q1412" i="56"/>
  <c r="P1412" i="56"/>
  <c r="O1412" i="56"/>
  <c r="A1412" i="56"/>
  <c r="Q1411" i="56"/>
  <c r="P1411" i="56"/>
  <c r="O1411" i="56"/>
  <c r="A1411" i="56"/>
  <c r="Q1410" i="56"/>
  <c r="P1410" i="56"/>
  <c r="O1410" i="56"/>
  <c r="A1410" i="56"/>
  <c r="Q1409" i="56"/>
  <c r="P1409" i="56"/>
  <c r="O1409" i="56"/>
  <c r="A1409" i="56"/>
  <c r="Q1408" i="56"/>
  <c r="P1408" i="56"/>
  <c r="O1408" i="56"/>
  <c r="A1408" i="56"/>
  <c r="Q1407" i="56"/>
  <c r="P1407" i="56"/>
  <c r="O1407" i="56"/>
  <c r="A1407" i="56"/>
  <c r="Q1406" i="56"/>
  <c r="P1406" i="56"/>
  <c r="O1406" i="56"/>
  <c r="A1406" i="56"/>
  <c r="Q1405" i="56"/>
  <c r="P1405" i="56"/>
  <c r="O1405" i="56"/>
  <c r="A1405" i="56"/>
  <c r="Q1404" i="56"/>
  <c r="P1404" i="56"/>
  <c r="O1404" i="56"/>
  <c r="A1404" i="56"/>
  <c r="Q1403" i="56"/>
  <c r="P1403" i="56"/>
  <c r="O1403" i="56"/>
  <c r="A1403" i="56"/>
  <c r="Q1402" i="56"/>
  <c r="P1402" i="56"/>
  <c r="O1402" i="56"/>
  <c r="A1402" i="56"/>
  <c r="Q1401" i="56"/>
  <c r="P1401" i="56"/>
  <c r="O1401" i="56"/>
  <c r="A1401" i="56"/>
  <c r="Q1400" i="56"/>
  <c r="P1400" i="56"/>
  <c r="O1400" i="56"/>
  <c r="A1400" i="56"/>
  <c r="Q1399" i="56"/>
  <c r="P1399" i="56"/>
  <c r="O1399" i="56"/>
  <c r="A1399" i="56"/>
  <c r="Q1398" i="56"/>
  <c r="P1398" i="56"/>
  <c r="O1398" i="56"/>
  <c r="A1398" i="56"/>
  <c r="Q1397" i="56"/>
  <c r="P1397" i="56"/>
  <c r="O1397" i="56"/>
  <c r="A1397" i="56"/>
  <c r="Q1396" i="56"/>
  <c r="P1396" i="56"/>
  <c r="O1396" i="56"/>
  <c r="A1396" i="56"/>
  <c r="Q1395" i="56"/>
  <c r="P1395" i="56"/>
  <c r="O1395" i="56"/>
  <c r="A1395" i="56"/>
  <c r="Q1394" i="56"/>
  <c r="P1394" i="56"/>
  <c r="O1394" i="56"/>
  <c r="A1394" i="56"/>
  <c r="Q1393" i="56"/>
  <c r="P1393" i="56"/>
  <c r="O1393" i="56"/>
  <c r="A1393" i="56"/>
  <c r="Q1392" i="56"/>
  <c r="P1392" i="56"/>
  <c r="O1392" i="56"/>
  <c r="A1392" i="56"/>
  <c r="Q1391" i="56"/>
  <c r="P1391" i="56"/>
  <c r="O1391" i="56"/>
  <c r="A1391" i="56"/>
  <c r="Q1390" i="56"/>
  <c r="P1390" i="56"/>
  <c r="O1390" i="56"/>
  <c r="A1390" i="56"/>
  <c r="Q1389" i="56"/>
  <c r="P1389" i="56"/>
  <c r="O1389" i="56"/>
  <c r="A1389" i="56"/>
  <c r="Q1388" i="56"/>
  <c r="P1388" i="56"/>
  <c r="O1388" i="56"/>
  <c r="A1388" i="56"/>
  <c r="Q1387" i="56"/>
  <c r="P1387" i="56"/>
  <c r="O1387" i="56"/>
  <c r="A1387" i="56"/>
  <c r="Q1386" i="56"/>
  <c r="P1386" i="56"/>
  <c r="O1386" i="56"/>
  <c r="A1386" i="56"/>
  <c r="Q1385" i="56"/>
  <c r="P1385" i="56"/>
  <c r="O1385" i="56"/>
  <c r="A1385" i="56"/>
  <c r="Q1384" i="56"/>
  <c r="P1384" i="56"/>
  <c r="O1384" i="56"/>
  <c r="A1384" i="56"/>
  <c r="Q1383" i="56"/>
  <c r="P1383" i="56"/>
  <c r="O1383" i="56"/>
  <c r="A1383" i="56"/>
  <c r="Q1382" i="56"/>
  <c r="P1382" i="56"/>
  <c r="O1382" i="56"/>
  <c r="A1382" i="56"/>
  <c r="Q1381" i="56"/>
  <c r="P1381" i="56"/>
  <c r="O1381" i="56"/>
  <c r="A1381" i="56"/>
  <c r="Q1380" i="56"/>
  <c r="P1380" i="56"/>
  <c r="O1380" i="56"/>
  <c r="A1380" i="56"/>
  <c r="Q1379" i="56"/>
  <c r="P1379" i="56"/>
  <c r="O1379" i="56"/>
  <c r="A1379" i="56"/>
  <c r="Q1378" i="56"/>
  <c r="P1378" i="56"/>
  <c r="O1378" i="56"/>
  <c r="A1378" i="56"/>
  <c r="Q1377" i="56"/>
  <c r="P1377" i="56"/>
  <c r="O1377" i="56"/>
  <c r="A1377" i="56"/>
  <c r="Q1376" i="56"/>
  <c r="P1376" i="56"/>
  <c r="O1376" i="56"/>
  <c r="A1376" i="56"/>
  <c r="Q1375" i="56"/>
  <c r="P1375" i="56"/>
  <c r="O1375" i="56"/>
  <c r="A1375" i="56"/>
  <c r="Q1374" i="56"/>
  <c r="P1374" i="56"/>
  <c r="O1374" i="56"/>
  <c r="A1374" i="56"/>
  <c r="Q1373" i="56"/>
  <c r="P1373" i="56"/>
  <c r="O1373" i="56"/>
  <c r="A1373" i="56"/>
  <c r="Q1372" i="56"/>
  <c r="P1372" i="56"/>
  <c r="O1372" i="56"/>
  <c r="A1372" i="56"/>
  <c r="Q1371" i="56"/>
  <c r="P1371" i="56"/>
  <c r="O1371" i="56"/>
  <c r="A1371" i="56"/>
  <c r="Q1370" i="56"/>
  <c r="P1370" i="56"/>
  <c r="O1370" i="56"/>
  <c r="A1370" i="56"/>
  <c r="Q1369" i="56"/>
  <c r="P1369" i="56"/>
  <c r="O1369" i="56"/>
  <c r="A1369" i="56"/>
  <c r="Q1368" i="56"/>
  <c r="P1368" i="56"/>
  <c r="O1368" i="56"/>
  <c r="A1368" i="56"/>
  <c r="Q1367" i="56"/>
  <c r="P1367" i="56"/>
  <c r="O1367" i="56"/>
  <c r="A1367" i="56"/>
  <c r="Q1366" i="56"/>
  <c r="P1366" i="56"/>
  <c r="O1366" i="56"/>
  <c r="A1366" i="56"/>
  <c r="Q1365" i="56"/>
  <c r="P1365" i="56"/>
  <c r="O1365" i="56"/>
  <c r="A1365" i="56"/>
  <c r="Q1364" i="56"/>
  <c r="P1364" i="56"/>
  <c r="O1364" i="56"/>
  <c r="A1364" i="56"/>
  <c r="Q1363" i="56"/>
  <c r="P1363" i="56"/>
  <c r="O1363" i="56"/>
  <c r="A1363" i="56"/>
  <c r="Q1362" i="56"/>
  <c r="P1362" i="56"/>
  <c r="O1362" i="56"/>
  <c r="A1362" i="56"/>
  <c r="Q1361" i="56"/>
  <c r="P1361" i="56"/>
  <c r="O1361" i="56"/>
  <c r="A1361" i="56"/>
  <c r="Q1360" i="56"/>
  <c r="P1360" i="56"/>
  <c r="O1360" i="56"/>
  <c r="A1360" i="56"/>
  <c r="Q1359" i="56"/>
  <c r="P1359" i="56"/>
  <c r="O1359" i="56"/>
  <c r="A1359" i="56"/>
  <c r="Q1358" i="56"/>
  <c r="P1358" i="56"/>
  <c r="O1358" i="56"/>
  <c r="A1358" i="56"/>
  <c r="Q1357" i="56"/>
  <c r="P1357" i="56"/>
  <c r="O1357" i="56"/>
  <c r="A1357" i="56"/>
  <c r="Q1356" i="56"/>
  <c r="P1356" i="56"/>
  <c r="O1356" i="56"/>
  <c r="A1356" i="56"/>
  <c r="Q1355" i="56"/>
  <c r="P1355" i="56"/>
  <c r="O1355" i="56"/>
  <c r="A1355" i="56"/>
  <c r="Q1354" i="56"/>
  <c r="P1354" i="56"/>
  <c r="O1354" i="56"/>
  <c r="A1354" i="56"/>
  <c r="Q1353" i="56"/>
  <c r="P1353" i="56"/>
  <c r="O1353" i="56"/>
  <c r="A1353" i="56"/>
  <c r="Q1352" i="56"/>
  <c r="P1352" i="56"/>
  <c r="O1352" i="56"/>
  <c r="A1352" i="56"/>
  <c r="Q1351" i="56"/>
  <c r="P1351" i="56"/>
  <c r="O1351" i="56"/>
  <c r="A1351" i="56"/>
  <c r="Q1350" i="56"/>
  <c r="P1350" i="56"/>
  <c r="O1350" i="56"/>
  <c r="A1350" i="56"/>
  <c r="Q1349" i="56"/>
  <c r="P1349" i="56"/>
  <c r="O1349" i="56"/>
  <c r="A1349" i="56"/>
  <c r="Q1348" i="56"/>
  <c r="P1348" i="56"/>
  <c r="O1348" i="56"/>
  <c r="A1348" i="56"/>
  <c r="Q1347" i="56"/>
  <c r="P1347" i="56"/>
  <c r="O1347" i="56"/>
  <c r="A1347" i="56"/>
  <c r="Q1346" i="56"/>
  <c r="P1346" i="56"/>
  <c r="O1346" i="56"/>
  <c r="A1346" i="56"/>
  <c r="Q1345" i="56"/>
  <c r="P1345" i="56"/>
  <c r="O1345" i="56"/>
  <c r="A1345" i="56"/>
  <c r="Q1344" i="56"/>
  <c r="P1344" i="56"/>
  <c r="O1344" i="56"/>
  <c r="A1344" i="56"/>
  <c r="Q1343" i="56"/>
  <c r="P1343" i="56"/>
  <c r="O1343" i="56"/>
  <c r="A1343" i="56"/>
  <c r="Q1342" i="56"/>
  <c r="P1342" i="56"/>
  <c r="O1342" i="56"/>
  <c r="A1342" i="56"/>
  <c r="Q1341" i="56"/>
  <c r="P1341" i="56"/>
  <c r="O1341" i="56"/>
  <c r="A1341" i="56"/>
  <c r="Q1340" i="56"/>
  <c r="P1340" i="56"/>
  <c r="O1340" i="56"/>
  <c r="A1340" i="56"/>
  <c r="Q1339" i="56"/>
  <c r="P1339" i="56"/>
  <c r="O1339" i="56"/>
  <c r="A1339" i="56"/>
  <c r="Q1338" i="56"/>
  <c r="P1338" i="56"/>
  <c r="O1338" i="56"/>
  <c r="A1338" i="56"/>
  <c r="Q1337" i="56"/>
  <c r="P1337" i="56"/>
  <c r="O1337" i="56"/>
  <c r="A1337" i="56"/>
  <c r="Q1336" i="56"/>
  <c r="P1336" i="56"/>
  <c r="O1336" i="56"/>
  <c r="A1336" i="56"/>
  <c r="Q1335" i="56"/>
  <c r="P1335" i="56"/>
  <c r="O1335" i="56"/>
  <c r="A1335" i="56"/>
  <c r="Q1334" i="56"/>
  <c r="P1334" i="56"/>
  <c r="O1334" i="56"/>
  <c r="A1334" i="56"/>
  <c r="Q1333" i="56"/>
  <c r="P1333" i="56"/>
  <c r="O1333" i="56"/>
  <c r="A1333" i="56"/>
  <c r="Q1332" i="56"/>
  <c r="P1332" i="56"/>
  <c r="O1332" i="56"/>
  <c r="A1332" i="56"/>
  <c r="Q1331" i="56"/>
  <c r="P1331" i="56"/>
  <c r="O1331" i="56"/>
  <c r="A1331" i="56"/>
  <c r="Q1330" i="56"/>
  <c r="P1330" i="56"/>
  <c r="O1330" i="56"/>
  <c r="A1330" i="56"/>
  <c r="Q1329" i="56"/>
  <c r="P1329" i="56"/>
  <c r="O1329" i="56"/>
  <c r="A1329" i="56"/>
  <c r="Q1328" i="56"/>
  <c r="P1328" i="56"/>
  <c r="O1328" i="56"/>
  <c r="A1328" i="56"/>
  <c r="Q1327" i="56"/>
  <c r="P1327" i="56"/>
  <c r="O1327" i="56"/>
  <c r="A1327" i="56"/>
  <c r="Q1326" i="56"/>
  <c r="P1326" i="56"/>
  <c r="O1326" i="56"/>
  <c r="A1326" i="56"/>
  <c r="Q1325" i="56"/>
  <c r="P1325" i="56"/>
  <c r="O1325" i="56"/>
  <c r="A1325" i="56"/>
  <c r="Q1324" i="56"/>
  <c r="P1324" i="56"/>
  <c r="O1324" i="56"/>
  <c r="A1324" i="56"/>
  <c r="Q1323" i="56"/>
  <c r="P1323" i="56"/>
  <c r="O1323" i="56"/>
  <c r="A1323" i="56"/>
  <c r="Q1322" i="56"/>
  <c r="P1322" i="56"/>
  <c r="O1322" i="56"/>
  <c r="A1322" i="56"/>
  <c r="Q1321" i="56"/>
  <c r="P1321" i="56"/>
  <c r="O1321" i="56"/>
  <c r="A1321" i="56"/>
  <c r="Q1320" i="56"/>
  <c r="P1320" i="56"/>
  <c r="O1320" i="56"/>
  <c r="A1320" i="56"/>
  <c r="Q1319" i="56"/>
  <c r="P1319" i="56"/>
  <c r="O1319" i="56"/>
  <c r="A1319" i="56"/>
  <c r="Q1318" i="56"/>
  <c r="P1318" i="56"/>
  <c r="O1318" i="56"/>
  <c r="A1318" i="56"/>
  <c r="Q1317" i="56"/>
  <c r="P1317" i="56"/>
  <c r="O1317" i="56"/>
  <c r="A1317" i="56"/>
  <c r="Q1316" i="56"/>
  <c r="P1316" i="56"/>
  <c r="O1316" i="56"/>
  <c r="A1316" i="56"/>
  <c r="Q1315" i="56"/>
  <c r="P1315" i="56"/>
  <c r="O1315" i="56"/>
  <c r="A1315" i="56"/>
  <c r="Q1314" i="56"/>
  <c r="P1314" i="56"/>
  <c r="O1314" i="56"/>
  <c r="A1314" i="56"/>
  <c r="Q1313" i="56"/>
  <c r="P1313" i="56"/>
  <c r="O1313" i="56"/>
  <c r="A1313" i="56"/>
  <c r="Q1312" i="56"/>
  <c r="P1312" i="56"/>
  <c r="O1312" i="56"/>
  <c r="A1312" i="56"/>
  <c r="Q1311" i="56"/>
  <c r="P1311" i="56"/>
  <c r="O1311" i="56"/>
  <c r="A1311" i="56"/>
  <c r="Q1310" i="56"/>
  <c r="P1310" i="56"/>
  <c r="O1310" i="56"/>
  <c r="A1310" i="56"/>
  <c r="Q1309" i="56"/>
  <c r="P1309" i="56"/>
  <c r="O1309" i="56"/>
  <c r="A1309" i="56"/>
  <c r="Q1308" i="56"/>
  <c r="P1308" i="56"/>
  <c r="O1308" i="56"/>
  <c r="A1308" i="56"/>
  <c r="Q1307" i="56"/>
  <c r="P1307" i="56"/>
  <c r="O1307" i="56"/>
  <c r="A1307" i="56"/>
  <c r="Q1306" i="56"/>
  <c r="P1306" i="56"/>
  <c r="O1306" i="56"/>
  <c r="A1306" i="56"/>
  <c r="Q1305" i="56"/>
  <c r="P1305" i="56"/>
  <c r="O1305" i="56"/>
  <c r="A1305" i="56"/>
  <c r="Q1304" i="56"/>
  <c r="P1304" i="56"/>
  <c r="O1304" i="56"/>
  <c r="A1304" i="56"/>
  <c r="Q1303" i="56"/>
  <c r="P1303" i="56"/>
  <c r="O1303" i="56"/>
  <c r="A1303" i="56"/>
  <c r="Q1302" i="56"/>
  <c r="P1302" i="56"/>
  <c r="O1302" i="56"/>
  <c r="A1302" i="56"/>
  <c r="Q1301" i="56"/>
  <c r="P1301" i="56"/>
  <c r="O1301" i="56"/>
  <c r="A1301" i="56"/>
  <c r="Q1300" i="56"/>
  <c r="P1300" i="56"/>
  <c r="O1300" i="56"/>
  <c r="A1300" i="56"/>
  <c r="Q1299" i="56"/>
  <c r="P1299" i="56"/>
  <c r="O1299" i="56"/>
  <c r="A1299" i="56"/>
  <c r="Q1298" i="56"/>
  <c r="P1298" i="56"/>
  <c r="O1298" i="56"/>
  <c r="A1298" i="56"/>
  <c r="Q1297" i="56"/>
  <c r="P1297" i="56"/>
  <c r="O1297" i="56"/>
  <c r="A1297" i="56"/>
  <c r="Q1296" i="56"/>
  <c r="P1296" i="56"/>
  <c r="O1296" i="56"/>
  <c r="A1296" i="56"/>
  <c r="Q1295" i="56"/>
  <c r="P1295" i="56"/>
  <c r="O1295" i="56"/>
  <c r="A1295" i="56"/>
  <c r="Q1294" i="56"/>
  <c r="P1294" i="56"/>
  <c r="O1294" i="56"/>
  <c r="A1294" i="56"/>
  <c r="Q1293" i="56"/>
  <c r="P1293" i="56"/>
  <c r="O1293" i="56"/>
  <c r="A1293" i="56"/>
  <c r="Q1292" i="56"/>
  <c r="P1292" i="56"/>
  <c r="O1292" i="56"/>
  <c r="A1292" i="56"/>
  <c r="Q1291" i="56"/>
  <c r="P1291" i="56"/>
  <c r="O1291" i="56"/>
  <c r="A1291" i="56"/>
  <c r="Q1290" i="56"/>
  <c r="P1290" i="56"/>
  <c r="O1290" i="56"/>
  <c r="A1290" i="56"/>
  <c r="Q1289" i="56"/>
  <c r="P1289" i="56"/>
  <c r="O1289" i="56"/>
  <c r="A1289" i="56"/>
  <c r="Q1288" i="56"/>
  <c r="P1288" i="56"/>
  <c r="O1288" i="56"/>
  <c r="A1288" i="56"/>
  <c r="Q1287" i="56"/>
  <c r="P1287" i="56"/>
  <c r="O1287" i="56"/>
  <c r="A1287" i="56"/>
  <c r="Q1286" i="56"/>
  <c r="P1286" i="56"/>
  <c r="O1286" i="56"/>
  <c r="A1286" i="56"/>
  <c r="Q1285" i="56"/>
  <c r="P1285" i="56"/>
  <c r="O1285" i="56"/>
  <c r="A1285" i="56"/>
  <c r="Q1284" i="56"/>
  <c r="P1284" i="56"/>
  <c r="O1284" i="56"/>
  <c r="A1284" i="56"/>
  <c r="Q1283" i="56"/>
  <c r="P1283" i="56"/>
  <c r="O1283" i="56"/>
  <c r="A1283" i="56"/>
  <c r="Q1282" i="56"/>
  <c r="P1282" i="56"/>
  <c r="O1282" i="56"/>
  <c r="A1282" i="56"/>
  <c r="Q1281" i="56"/>
  <c r="P1281" i="56"/>
  <c r="O1281" i="56"/>
  <c r="A1281" i="56"/>
  <c r="Q1280" i="56"/>
  <c r="P1280" i="56"/>
  <c r="O1280" i="56"/>
  <c r="A1280" i="56"/>
  <c r="Q1279" i="56"/>
  <c r="P1279" i="56"/>
  <c r="O1279" i="56"/>
  <c r="A1279" i="56"/>
  <c r="Q1278" i="56"/>
  <c r="P1278" i="56"/>
  <c r="O1278" i="56"/>
  <c r="A1278" i="56"/>
  <c r="Q1277" i="56"/>
  <c r="P1277" i="56"/>
  <c r="O1277" i="56"/>
  <c r="A1277" i="56"/>
  <c r="Q1276" i="56"/>
  <c r="P1276" i="56"/>
  <c r="O1276" i="56"/>
  <c r="A1276" i="56"/>
  <c r="Q1275" i="56"/>
  <c r="P1275" i="56"/>
  <c r="O1275" i="56"/>
  <c r="A1275" i="56"/>
  <c r="Q1274" i="56"/>
  <c r="P1274" i="56"/>
  <c r="O1274" i="56"/>
  <c r="A1274" i="56"/>
  <c r="Q1273" i="56"/>
  <c r="P1273" i="56"/>
  <c r="O1273" i="56"/>
  <c r="A1273" i="56"/>
  <c r="Q1272" i="56"/>
  <c r="P1272" i="56"/>
  <c r="O1272" i="56"/>
  <c r="A1272" i="56"/>
  <c r="Q1271" i="56"/>
  <c r="P1271" i="56"/>
  <c r="O1271" i="56"/>
  <c r="A1271" i="56"/>
  <c r="Q1270" i="56"/>
  <c r="P1270" i="56"/>
  <c r="O1270" i="56"/>
  <c r="A1270" i="56"/>
  <c r="Q1269" i="56"/>
  <c r="P1269" i="56"/>
  <c r="O1269" i="56"/>
  <c r="A1269" i="56"/>
  <c r="Q1268" i="56"/>
  <c r="P1268" i="56"/>
  <c r="O1268" i="56"/>
  <c r="A1268" i="56"/>
  <c r="Q1267" i="56"/>
  <c r="P1267" i="56"/>
  <c r="O1267" i="56"/>
  <c r="A1267" i="56"/>
  <c r="Q1266" i="56"/>
  <c r="P1266" i="56"/>
  <c r="O1266" i="56"/>
  <c r="A1266" i="56"/>
  <c r="Q1265" i="56"/>
  <c r="P1265" i="56"/>
  <c r="O1265" i="56"/>
  <c r="A1265" i="56"/>
  <c r="Q1264" i="56"/>
  <c r="P1264" i="56"/>
  <c r="O1264" i="56"/>
  <c r="A1264" i="56"/>
  <c r="Q1263" i="56"/>
  <c r="P1263" i="56"/>
  <c r="O1263" i="56"/>
  <c r="A1263" i="56"/>
  <c r="Q1262" i="56"/>
  <c r="P1262" i="56"/>
  <c r="O1262" i="56"/>
  <c r="A1262" i="56"/>
  <c r="Q1261" i="56"/>
  <c r="P1261" i="56"/>
  <c r="O1261" i="56"/>
  <c r="A1261" i="56"/>
  <c r="Q1260" i="56"/>
  <c r="P1260" i="56"/>
  <c r="O1260" i="56"/>
  <c r="A1260" i="56"/>
  <c r="Q1259" i="56"/>
  <c r="P1259" i="56"/>
  <c r="O1259" i="56"/>
  <c r="A1259" i="56"/>
  <c r="Q1258" i="56"/>
  <c r="P1258" i="56"/>
  <c r="O1258" i="56"/>
  <c r="A1258" i="56"/>
  <c r="Q1257" i="56"/>
  <c r="P1257" i="56"/>
  <c r="O1257" i="56"/>
  <c r="A1257" i="56"/>
  <c r="Q1256" i="56"/>
  <c r="P1256" i="56"/>
  <c r="O1256" i="56"/>
  <c r="A1256" i="56"/>
  <c r="Q1255" i="56"/>
  <c r="P1255" i="56"/>
  <c r="O1255" i="56"/>
  <c r="A1255" i="56"/>
  <c r="Q1254" i="56"/>
  <c r="P1254" i="56"/>
  <c r="O1254" i="56"/>
  <c r="A1254" i="56"/>
  <c r="Q1253" i="56"/>
  <c r="P1253" i="56"/>
  <c r="O1253" i="56"/>
  <c r="A1253" i="56"/>
  <c r="Q1252" i="56"/>
  <c r="P1252" i="56"/>
  <c r="O1252" i="56"/>
  <c r="A1252" i="56"/>
  <c r="Q1251" i="56"/>
  <c r="P1251" i="56"/>
  <c r="O1251" i="56"/>
  <c r="A1251" i="56"/>
  <c r="Q1250" i="56"/>
  <c r="P1250" i="56"/>
  <c r="O1250" i="56"/>
  <c r="A1250" i="56"/>
  <c r="Q1249" i="56"/>
  <c r="P1249" i="56"/>
  <c r="O1249" i="56"/>
  <c r="A1249" i="56"/>
  <c r="Q1248" i="56"/>
  <c r="P1248" i="56"/>
  <c r="O1248" i="56"/>
  <c r="A1248" i="56"/>
  <c r="Q1247" i="56"/>
  <c r="P1247" i="56"/>
  <c r="O1247" i="56"/>
  <c r="A1247" i="56"/>
  <c r="Q1246" i="56"/>
  <c r="P1246" i="56"/>
  <c r="O1246" i="56"/>
  <c r="A1246" i="56"/>
  <c r="Q1245" i="56"/>
  <c r="P1245" i="56"/>
  <c r="O1245" i="56"/>
  <c r="A1245" i="56"/>
  <c r="Q1244" i="56"/>
  <c r="P1244" i="56"/>
  <c r="O1244" i="56"/>
  <c r="A1244" i="56"/>
  <c r="Q1243" i="56"/>
  <c r="P1243" i="56"/>
  <c r="O1243" i="56"/>
  <c r="A1243" i="56"/>
  <c r="Q1242" i="56"/>
  <c r="P1242" i="56"/>
  <c r="O1242" i="56"/>
  <c r="A1242" i="56"/>
  <c r="Q1241" i="56"/>
  <c r="P1241" i="56"/>
  <c r="O1241" i="56"/>
  <c r="A1241" i="56"/>
  <c r="Q1240" i="56"/>
  <c r="P1240" i="56"/>
  <c r="O1240" i="56"/>
  <c r="A1240" i="56"/>
  <c r="Q1239" i="56"/>
  <c r="P1239" i="56"/>
  <c r="O1239" i="56"/>
  <c r="A1239" i="56"/>
  <c r="Q1238" i="56"/>
  <c r="P1238" i="56"/>
  <c r="O1238" i="56"/>
  <c r="A1238" i="56"/>
  <c r="Q1237" i="56"/>
  <c r="P1237" i="56"/>
  <c r="O1237" i="56"/>
  <c r="A1237" i="56"/>
  <c r="Q1236" i="56"/>
  <c r="P1236" i="56"/>
  <c r="O1236" i="56"/>
  <c r="A1236" i="56"/>
  <c r="Q1235" i="56"/>
  <c r="P1235" i="56"/>
  <c r="O1235" i="56"/>
  <c r="A1235" i="56"/>
  <c r="Q1234" i="56"/>
  <c r="P1234" i="56"/>
  <c r="O1234" i="56"/>
  <c r="A1234" i="56"/>
  <c r="Q1233" i="56"/>
  <c r="P1233" i="56"/>
  <c r="O1233" i="56"/>
  <c r="A1233" i="56"/>
  <c r="Q1232" i="56"/>
  <c r="P1232" i="56"/>
  <c r="O1232" i="56"/>
  <c r="A1232" i="56"/>
  <c r="Q1231" i="56"/>
  <c r="P1231" i="56"/>
  <c r="O1231" i="56"/>
  <c r="A1231" i="56"/>
  <c r="Q1230" i="56"/>
  <c r="P1230" i="56"/>
  <c r="O1230" i="56"/>
  <c r="A1230" i="56"/>
  <c r="Q1229" i="56"/>
  <c r="P1229" i="56"/>
  <c r="O1229" i="56"/>
  <c r="A1229" i="56"/>
  <c r="Q1228" i="56"/>
  <c r="P1228" i="56"/>
  <c r="O1228" i="56"/>
  <c r="A1228" i="56"/>
  <c r="Q1227" i="56"/>
  <c r="P1227" i="56"/>
  <c r="O1227" i="56"/>
  <c r="A1227" i="56"/>
  <c r="Q1226" i="56"/>
  <c r="P1226" i="56"/>
  <c r="O1226" i="56"/>
  <c r="A1226" i="56"/>
  <c r="Q1225" i="56"/>
  <c r="P1225" i="56"/>
  <c r="O1225" i="56"/>
  <c r="A1225" i="56"/>
  <c r="Q1224" i="56"/>
  <c r="P1224" i="56"/>
  <c r="O1224" i="56"/>
  <c r="A1224" i="56"/>
  <c r="Q1223" i="56"/>
  <c r="P1223" i="56"/>
  <c r="O1223" i="56"/>
  <c r="A1223" i="56"/>
  <c r="Q1222" i="56"/>
  <c r="P1222" i="56"/>
  <c r="O1222" i="56"/>
  <c r="A1222" i="56"/>
  <c r="Q1221" i="56"/>
  <c r="P1221" i="56"/>
  <c r="O1221" i="56"/>
  <c r="A1221" i="56"/>
  <c r="Q1220" i="56"/>
  <c r="P1220" i="56"/>
  <c r="O1220" i="56"/>
  <c r="A1220" i="56"/>
  <c r="Q1219" i="56"/>
  <c r="P1219" i="56"/>
  <c r="O1219" i="56"/>
  <c r="A1219" i="56"/>
  <c r="Q1218" i="56"/>
  <c r="P1218" i="56"/>
  <c r="O1218" i="56"/>
  <c r="A1218" i="56"/>
  <c r="Q1217" i="56"/>
  <c r="P1217" i="56"/>
  <c r="O1217" i="56"/>
  <c r="A1217" i="56"/>
  <c r="Q1216" i="56"/>
  <c r="P1216" i="56"/>
  <c r="O1216" i="56"/>
  <c r="A1216" i="56"/>
  <c r="Q1215" i="56"/>
  <c r="P1215" i="56"/>
  <c r="O1215" i="56"/>
  <c r="A1215" i="56"/>
  <c r="Q1214" i="56"/>
  <c r="P1214" i="56"/>
  <c r="O1214" i="56"/>
  <c r="A1214" i="56"/>
  <c r="Q1213" i="56"/>
  <c r="P1213" i="56"/>
  <c r="O1213" i="56"/>
  <c r="A1213" i="56"/>
  <c r="Q1212" i="56"/>
  <c r="P1212" i="56"/>
  <c r="O1212" i="56"/>
  <c r="A1212" i="56"/>
  <c r="Q1211" i="56"/>
  <c r="P1211" i="56"/>
  <c r="O1211" i="56"/>
  <c r="A1211" i="56"/>
  <c r="Q1210" i="56"/>
  <c r="P1210" i="56"/>
  <c r="O1210" i="56"/>
  <c r="A1210" i="56"/>
  <c r="Q1209" i="56"/>
  <c r="P1209" i="56"/>
  <c r="O1209" i="56"/>
  <c r="A1209" i="56"/>
  <c r="Q1208" i="56"/>
  <c r="P1208" i="56"/>
  <c r="O1208" i="56"/>
  <c r="A1208" i="56"/>
  <c r="Q1207" i="56"/>
  <c r="P1207" i="56"/>
  <c r="O1207" i="56"/>
  <c r="A1207" i="56"/>
  <c r="Q1206" i="56"/>
  <c r="P1206" i="56"/>
  <c r="O1206" i="56"/>
  <c r="A1206" i="56"/>
  <c r="Q1205" i="56"/>
  <c r="P1205" i="56"/>
  <c r="O1205" i="56"/>
  <c r="A1205" i="56"/>
  <c r="Q1204" i="56"/>
  <c r="P1204" i="56"/>
  <c r="O1204" i="56"/>
  <c r="A1204" i="56"/>
  <c r="Q1203" i="56"/>
  <c r="P1203" i="56"/>
  <c r="O1203" i="56"/>
  <c r="A1203" i="56"/>
  <c r="Q1202" i="56"/>
  <c r="P1202" i="56"/>
  <c r="O1202" i="56"/>
  <c r="A1202" i="56"/>
  <c r="Q1201" i="56"/>
  <c r="P1201" i="56"/>
  <c r="O1201" i="56"/>
  <c r="A1201" i="56"/>
  <c r="Q1200" i="56"/>
  <c r="P1200" i="56"/>
  <c r="O1200" i="56"/>
  <c r="A1200" i="56"/>
  <c r="Q1199" i="56"/>
  <c r="P1199" i="56"/>
  <c r="O1199" i="56"/>
  <c r="A1199" i="56"/>
  <c r="Q1198" i="56"/>
  <c r="P1198" i="56"/>
  <c r="O1198" i="56"/>
  <c r="A1198" i="56"/>
  <c r="Q1197" i="56"/>
  <c r="P1197" i="56"/>
  <c r="O1197" i="56"/>
  <c r="A1197" i="56"/>
  <c r="Q1196" i="56"/>
  <c r="P1196" i="56"/>
  <c r="O1196" i="56"/>
  <c r="A1196" i="56"/>
  <c r="Q1195" i="56"/>
  <c r="P1195" i="56"/>
  <c r="O1195" i="56"/>
  <c r="A1195" i="56"/>
  <c r="Q1194" i="56"/>
  <c r="P1194" i="56"/>
  <c r="O1194" i="56"/>
  <c r="A1194" i="56"/>
  <c r="Q1193" i="56"/>
  <c r="P1193" i="56"/>
  <c r="O1193" i="56"/>
  <c r="A1193" i="56"/>
  <c r="Q1192" i="56"/>
  <c r="P1192" i="56"/>
  <c r="O1192" i="56"/>
  <c r="A1192" i="56"/>
  <c r="Q1191" i="56"/>
  <c r="P1191" i="56"/>
  <c r="O1191" i="56"/>
  <c r="A1191" i="56"/>
  <c r="Q1190" i="56"/>
  <c r="P1190" i="56"/>
  <c r="O1190" i="56"/>
  <c r="A1190" i="56"/>
  <c r="Q1189" i="56"/>
  <c r="P1189" i="56"/>
  <c r="O1189" i="56"/>
  <c r="A1189" i="56"/>
  <c r="Q1188" i="56"/>
  <c r="P1188" i="56"/>
  <c r="O1188" i="56"/>
  <c r="A1188" i="56"/>
  <c r="Q1187" i="56"/>
  <c r="P1187" i="56"/>
  <c r="O1187" i="56"/>
  <c r="A1187" i="56"/>
  <c r="Q1186" i="56"/>
  <c r="P1186" i="56"/>
  <c r="O1186" i="56"/>
  <c r="A1186" i="56"/>
  <c r="Q1185" i="56"/>
  <c r="P1185" i="56"/>
  <c r="O1185" i="56"/>
  <c r="A1185" i="56"/>
  <c r="Q1184" i="56"/>
  <c r="P1184" i="56"/>
  <c r="O1184" i="56"/>
  <c r="A1184" i="56"/>
  <c r="Q1183" i="56"/>
  <c r="P1183" i="56"/>
  <c r="O1183" i="56"/>
  <c r="A1183" i="56"/>
  <c r="Q1182" i="56"/>
  <c r="P1182" i="56"/>
  <c r="O1182" i="56"/>
  <c r="A1182" i="56"/>
  <c r="Q1181" i="56"/>
  <c r="P1181" i="56"/>
  <c r="O1181" i="56"/>
  <c r="A1181" i="56"/>
  <c r="Q1180" i="56"/>
  <c r="P1180" i="56"/>
  <c r="O1180" i="56"/>
  <c r="A1180" i="56"/>
  <c r="Q1179" i="56"/>
  <c r="P1179" i="56"/>
  <c r="O1179" i="56"/>
  <c r="A1179" i="56"/>
  <c r="Q1178" i="56"/>
  <c r="P1178" i="56"/>
  <c r="O1178" i="56"/>
  <c r="A1178" i="56"/>
  <c r="Q1177" i="56"/>
  <c r="P1177" i="56"/>
  <c r="O1177" i="56"/>
  <c r="A1177" i="56"/>
  <c r="Q1176" i="56"/>
  <c r="P1176" i="56"/>
  <c r="O1176" i="56"/>
  <c r="A1176" i="56"/>
  <c r="Q1175" i="56"/>
  <c r="P1175" i="56"/>
  <c r="O1175" i="56"/>
  <c r="A1175" i="56"/>
  <c r="Q1174" i="56"/>
  <c r="P1174" i="56"/>
  <c r="O1174" i="56"/>
  <c r="A1174" i="56"/>
  <c r="Q1173" i="56"/>
  <c r="P1173" i="56"/>
  <c r="O1173" i="56"/>
  <c r="A1173" i="56"/>
  <c r="Q1172" i="56"/>
  <c r="P1172" i="56"/>
  <c r="O1172" i="56"/>
  <c r="A1172" i="56"/>
  <c r="Q1171" i="56"/>
  <c r="P1171" i="56"/>
  <c r="O1171" i="56"/>
  <c r="A1171" i="56"/>
  <c r="Q1170" i="56"/>
  <c r="P1170" i="56"/>
  <c r="O1170" i="56"/>
  <c r="A1170" i="56"/>
  <c r="Q1169" i="56"/>
  <c r="P1169" i="56"/>
  <c r="O1169" i="56"/>
  <c r="A1169" i="56"/>
  <c r="Q1168" i="56"/>
  <c r="P1168" i="56"/>
  <c r="O1168" i="56"/>
  <c r="A1168" i="56"/>
  <c r="Q1167" i="56"/>
  <c r="P1167" i="56"/>
  <c r="O1167" i="56"/>
  <c r="A1167" i="56"/>
  <c r="Q1166" i="56"/>
  <c r="P1166" i="56"/>
  <c r="O1166" i="56"/>
  <c r="A1166" i="56"/>
  <c r="Q1165" i="56"/>
  <c r="P1165" i="56"/>
  <c r="O1165" i="56"/>
  <c r="A1165" i="56"/>
  <c r="Q1164" i="56"/>
  <c r="P1164" i="56"/>
  <c r="O1164" i="56"/>
  <c r="A1164" i="56"/>
  <c r="Q1163" i="56"/>
  <c r="P1163" i="56"/>
  <c r="O1163" i="56"/>
  <c r="A1163" i="56"/>
  <c r="Q1162" i="56"/>
  <c r="P1162" i="56"/>
  <c r="O1162" i="56"/>
  <c r="A1162" i="56"/>
  <c r="Q1161" i="56"/>
  <c r="P1161" i="56"/>
  <c r="O1161" i="56"/>
  <c r="A1161" i="56"/>
  <c r="Q1160" i="56"/>
  <c r="P1160" i="56"/>
  <c r="O1160" i="56"/>
  <c r="A1160" i="56"/>
  <c r="Q1159" i="56"/>
  <c r="P1159" i="56"/>
  <c r="O1159" i="56"/>
  <c r="A1159" i="56"/>
  <c r="Q1158" i="56"/>
  <c r="P1158" i="56"/>
  <c r="O1158" i="56"/>
  <c r="A1158" i="56"/>
  <c r="Q1157" i="56"/>
  <c r="P1157" i="56"/>
  <c r="O1157" i="56"/>
  <c r="A1157" i="56"/>
  <c r="Q1156" i="56"/>
  <c r="P1156" i="56"/>
  <c r="O1156" i="56"/>
  <c r="A1156" i="56"/>
  <c r="Q1155" i="56"/>
  <c r="P1155" i="56"/>
  <c r="O1155" i="56"/>
  <c r="A1155" i="56"/>
  <c r="Q1154" i="56"/>
  <c r="P1154" i="56"/>
  <c r="O1154" i="56"/>
  <c r="A1154" i="56"/>
  <c r="Q1153" i="56"/>
  <c r="P1153" i="56"/>
  <c r="O1153" i="56"/>
  <c r="A1153" i="56"/>
  <c r="Q1152" i="56"/>
  <c r="P1152" i="56"/>
  <c r="O1152" i="56"/>
  <c r="A1152" i="56"/>
  <c r="Q1151" i="56"/>
  <c r="P1151" i="56"/>
  <c r="O1151" i="56"/>
  <c r="A1151" i="56"/>
  <c r="Q1150" i="56"/>
  <c r="P1150" i="56"/>
  <c r="O1150" i="56"/>
  <c r="A1150" i="56"/>
  <c r="Q1149" i="56"/>
  <c r="P1149" i="56"/>
  <c r="O1149" i="56"/>
  <c r="A1149" i="56"/>
  <c r="Q1148" i="56"/>
  <c r="P1148" i="56"/>
  <c r="O1148" i="56"/>
  <c r="A1148" i="56"/>
  <c r="Q1147" i="56"/>
  <c r="P1147" i="56"/>
  <c r="O1147" i="56"/>
  <c r="A1147" i="56"/>
  <c r="Q1146" i="56"/>
  <c r="P1146" i="56"/>
  <c r="O1146" i="56"/>
  <c r="A1146" i="56"/>
  <c r="Q1145" i="56"/>
  <c r="P1145" i="56"/>
  <c r="O1145" i="56"/>
  <c r="A1145" i="56"/>
  <c r="Q1144" i="56"/>
  <c r="P1144" i="56"/>
  <c r="O1144" i="56"/>
  <c r="A1144" i="56"/>
  <c r="Q1143" i="56"/>
  <c r="P1143" i="56"/>
  <c r="O1143" i="56"/>
  <c r="A1143" i="56"/>
  <c r="Q1142" i="56"/>
  <c r="P1142" i="56"/>
  <c r="O1142" i="56"/>
  <c r="A1142" i="56"/>
  <c r="Q1141" i="56"/>
  <c r="P1141" i="56"/>
  <c r="O1141" i="56"/>
  <c r="A1141" i="56"/>
  <c r="Q1140" i="56"/>
  <c r="P1140" i="56"/>
  <c r="O1140" i="56"/>
  <c r="A1140" i="56"/>
  <c r="Q1139" i="56"/>
  <c r="P1139" i="56"/>
  <c r="O1139" i="56"/>
  <c r="A1139" i="56"/>
  <c r="Q1138" i="56"/>
  <c r="P1138" i="56"/>
  <c r="O1138" i="56"/>
  <c r="A1138" i="56"/>
  <c r="Q1137" i="56"/>
  <c r="P1137" i="56"/>
  <c r="O1137" i="56"/>
  <c r="A1137" i="56"/>
  <c r="Q1136" i="56"/>
  <c r="P1136" i="56"/>
  <c r="O1136" i="56"/>
  <c r="A1136" i="56"/>
  <c r="Q1135" i="56"/>
  <c r="P1135" i="56"/>
  <c r="O1135" i="56"/>
  <c r="A1135" i="56"/>
  <c r="Q1134" i="56"/>
  <c r="P1134" i="56"/>
  <c r="O1134" i="56"/>
  <c r="A1134" i="56"/>
  <c r="Q1133" i="56"/>
  <c r="P1133" i="56"/>
  <c r="O1133" i="56"/>
  <c r="A1133" i="56"/>
  <c r="Q1132" i="56"/>
  <c r="P1132" i="56"/>
  <c r="O1132" i="56"/>
  <c r="A1132" i="56"/>
  <c r="Q1131" i="56"/>
  <c r="P1131" i="56"/>
  <c r="O1131" i="56"/>
  <c r="A1131" i="56"/>
  <c r="Q1130" i="56"/>
  <c r="P1130" i="56"/>
  <c r="O1130" i="56"/>
  <c r="A1130" i="56"/>
  <c r="Q1129" i="56"/>
  <c r="P1129" i="56"/>
  <c r="O1129" i="56"/>
  <c r="A1129" i="56"/>
  <c r="Q1128" i="56"/>
  <c r="P1128" i="56"/>
  <c r="O1128" i="56"/>
  <c r="A1128" i="56"/>
  <c r="Q1127" i="56"/>
  <c r="P1127" i="56"/>
  <c r="O1127" i="56"/>
  <c r="A1127" i="56"/>
  <c r="Q1126" i="56"/>
  <c r="P1126" i="56"/>
  <c r="O1126" i="56"/>
  <c r="A1126" i="56"/>
  <c r="Q1125" i="56"/>
  <c r="P1125" i="56"/>
  <c r="O1125" i="56"/>
  <c r="A1125" i="56"/>
  <c r="Q1124" i="56"/>
  <c r="P1124" i="56"/>
  <c r="O1124" i="56"/>
  <c r="A1124" i="56"/>
  <c r="Q1123" i="56"/>
  <c r="P1123" i="56"/>
  <c r="O1123" i="56"/>
  <c r="A1123" i="56"/>
  <c r="Q1122" i="56"/>
  <c r="P1122" i="56"/>
  <c r="O1122" i="56"/>
  <c r="A1122" i="56"/>
  <c r="Q1121" i="56"/>
  <c r="P1121" i="56"/>
  <c r="O1121" i="56"/>
  <c r="A1121" i="56"/>
  <c r="Q1120" i="56"/>
  <c r="P1120" i="56"/>
  <c r="O1120" i="56"/>
  <c r="A1120" i="56"/>
  <c r="Q1119" i="56"/>
  <c r="P1119" i="56"/>
  <c r="O1119" i="56"/>
  <c r="A1119" i="56"/>
  <c r="Q1118" i="56"/>
  <c r="P1118" i="56"/>
  <c r="O1118" i="56"/>
  <c r="A1118" i="56"/>
  <c r="Q1117" i="56"/>
  <c r="P1117" i="56"/>
  <c r="O1117" i="56"/>
  <c r="A1117" i="56"/>
  <c r="Q1116" i="56"/>
  <c r="P1116" i="56"/>
  <c r="O1116" i="56"/>
  <c r="A1116" i="56"/>
  <c r="Q1115" i="56"/>
  <c r="P1115" i="56"/>
  <c r="O1115" i="56"/>
  <c r="A1115" i="56"/>
  <c r="Q1114" i="56"/>
  <c r="P1114" i="56"/>
  <c r="O1114" i="56"/>
  <c r="A1114" i="56"/>
  <c r="Q1113" i="56"/>
  <c r="P1113" i="56"/>
  <c r="O1113" i="56"/>
  <c r="A1113" i="56"/>
  <c r="Q1112" i="56"/>
  <c r="P1112" i="56"/>
  <c r="O1112" i="56"/>
  <c r="A1112" i="56"/>
  <c r="Q1111" i="56"/>
  <c r="P1111" i="56"/>
  <c r="O1111" i="56"/>
  <c r="A1111" i="56"/>
  <c r="Q1110" i="56"/>
  <c r="P1110" i="56"/>
  <c r="O1110" i="56"/>
  <c r="A1110" i="56"/>
  <c r="Q1109" i="56"/>
  <c r="P1109" i="56"/>
  <c r="O1109" i="56"/>
  <c r="A1109" i="56"/>
  <c r="Q1108" i="56"/>
  <c r="P1108" i="56"/>
  <c r="O1108" i="56"/>
  <c r="A1108" i="56"/>
  <c r="Q1107" i="56"/>
  <c r="P1107" i="56"/>
  <c r="O1107" i="56"/>
  <c r="A1107" i="56"/>
  <c r="Q1106" i="56"/>
  <c r="P1106" i="56"/>
  <c r="O1106" i="56"/>
  <c r="A1106" i="56"/>
  <c r="Q1105" i="56"/>
  <c r="P1105" i="56"/>
  <c r="O1105" i="56"/>
  <c r="A1105" i="56"/>
  <c r="Q1104" i="56"/>
  <c r="P1104" i="56"/>
  <c r="O1104" i="56"/>
  <c r="A1104" i="56"/>
  <c r="Q1103" i="56"/>
  <c r="P1103" i="56"/>
  <c r="O1103" i="56"/>
  <c r="A1103" i="56"/>
  <c r="Q1102" i="56"/>
  <c r="P1102" i="56"/>
  <c r="O1102" i="56"/>
  <c r="A1102" i="56"/>
  <c r="Q1101" i="56"/>
  <c r="P1101" i="56"/>
  <c r="O1101" i="56"/>
  <c r="A1101" i="56"/>
  <c r="Q1100" i="56"/>
  <c r="P1100" i="56"/>
  <c r="O1100" i="56"/>
  <c r="A1100" i="56"/>
  <c r="Q1099" i="56"/>
  <c r="P1099" i="56"/>
  <c r="O1099" i="56"/>
  <c r="A1099" i="56"/>
  <c r="Q1098" i="56"/>
  <c r="P1098" i="56"/>
  <c r="O1098" i="56"/>
  <c r="A1098" i="56"/>
  <c r="Q1097" i="56"/>
  <c r="P1097" i="56"/>
  <c r="O1097" i="56"/>
  <c r="A1097" i="56"/>
  <c r="Q1096" i="56"/>
  <c r="P1096" i="56"/>
  <c r="O1096" i="56"/>
  <c r="A1096" i="56"/>
  <c r="Q1095" i="56"/>
  <c r="P1095" i="56"/>
  <c r="O1095" i="56"/>
  <c r="A1095" i="56"/>
  <c r="Q1094" i="56"/>
  <c r="P1094" i="56"/>
  <c r="O1094" i="56"/>
  <c r="A1094" i="56"/>
  <c r="Q1093" i="56"/>
  <c r="P1093" i="56"/>
  <c r="O1093" i="56"/>
  <c r="A1093" i="56"/>
  <c r="Q1092" i="56"/>
  <c r="P1092" i="56"/>
  <c r="O1092" i="56"/>
  <c r="A1092" i="56"/>
  <c r="Q1091" i="56"/>
  <c r="P1091" i="56"/>
  <c r="O1091" i="56"/>
  <c r="A1091" i="56"/>
  <c r="Q1090" i="56"/>
  <c r="P1090" i="56"/>
  <c r="O1090" i="56"/>
  <c r="A1090" i="56"/>
  <c r="Q1089" i="56"/>
  <c r="P1089" i="56"/>
  <c r="O1089" i="56"/>
  <c r="A1089" i="56"/>
  <c r="Q1088" i="56"/>
  <c r="P1088" i="56"/>
  <c r="O1088" i="56"/>
  <c r="A1088" i="56"/>
  <c r="Q1087" i="56"/>
  <c r="P1087" i="56"/>
  <c r="O1087" i="56"/>
  <c r="A1087" i="56"/>
  <c r="Q1086" i="56"/>
  <c r="P1086" i="56"/>
  <c r="O1086" i="56"/>
  <c r="A1086" i="56"/>
  <c r="Q1085" i="56"/>
  <c r="P1085" i="56"/>
  <c r="O1085" i="56"/>
  <c r="A1085" i="56"/>
  <c r="Q1084" i="56"/>
  <c r="P1084" i="56"/>
  <c r="O1084" i="56"/>
  <c r="A1084" i="56"/>
  <c r="Q1083" i="56"/>
  <c r="P1083" i="56"/>
  <c r="O1083" i="56"/>
  <c r="A1083" i="56"/>
  <c r="Q1082" i="56"/>
  <c r="P1082" i="56"/>
  <c r="O1082" i="56"/>
  <c r="A1082" i="56"/>
  <c r="Q1081" i="56"/>
  <c r="P1081" i="56"/>
  <c r="O1081" i="56"/>
  <c r="A1081" i="56"/>
  <c r="Q1080" i="56"/>
  <c r="P1080" i="56"/>
  <c r="O1080" i="56"/>
  <c r="A1080" i="56"/>
  <c r="Q1079" i="56"/>
  <c r="P1079" i="56"/>
  <c r="O1079" i="56"/>
  <c r="A1079" i="56"/>
  <c r="Q1078" i="56"/>
  <c r="P1078" i="56"/>
  <c r="O1078" i="56"/>
  <c r="A1078" i="56"/>
  <c r="Q1077" i="56"/>
  <c r="P1077" i="56"/>
  <c r="O1077" i="56"/>
  <c r="A1077" i="56"/>
  <c r="Q1076" i="56"/>
  <c r="P1076" i="56"/>
  <c r="O1076" i="56"/>
  <c r="A1076" i="56"/>
  <c r="Q1075" i="56"/>
  <c r="P1075" i="56"/>
  <c r="O1075" i="56"/>
  <c r="A1075" i="56"/>
  <c r="Q1074" i="56"/>
  <c r="P1074" i="56"/>
  <c r="O1074" i="56"/>
  <c r="A1074" i="56"/>
  <c r="Q1073" i="56"/>
  <c r="P1073" i="56"/>
  <c r="O1073" i="56"/>
  <c r="A1073" i="56"/>
  <c r="Q1072" i="56"/>
  <c r="P1072" i="56"/>
  <c r="O1072" i="56"/>
  <c r="A1072" i="56"/>
  <c r="Q1071" i="56"/>
  <c r="P1071" i="56"/>
  <c r="O1071" i="56"/>
  <c r="A1071" i="56"/>
  <c r="Q1070" i="56"/>
  <c r="P1070" i="56"/>
  <c r="O1070" i="56"/>
  <c r="A1070" i="56"/>
  <c r="Q1069" i="56"/>
  <c r="P1069" i="56"/>
  <c r="O1069" i="56"/>
  <c r="A1069" i="56"/>
  <c r="Q1068" i="56"/>
  <c r="P1068" i="56"/>
  <c r="O1068" i="56"/>
  <c r="A1068" i="56"/>
  <c r="Q1067" i="56"/>
  <c r="P1067" i="56"/>
  <c r="O1067" i="56"/>
  <c r="A1067" i="56"/>
  <c r="Q1066" i="56"/>
  <c r="P1066" i="56"/>
  <c r="O1066" i="56"/>
  <c r="A1066" i="56"/>
  <c r="Q1065" i="56"/>
  <c r="P1065" i="56"/>
  <c r="O1065" i="56"/>
  <c r="A1065" i="56"/>
  <c r="Q1064" i="56"/>
  <c r="P1064" i="56"/>
  <c r="O1064" i="56"/>
  <c r="A1064" i="56"/>
  <c r="Q1063" i="56"/>
  <c r="P1063" i="56"/>
  <c r="O1063" i="56"/>
  <c r="A1063" i="56"/>
  <c r="Q1062" i="56"/>
  <c r="P1062" i="56"/>
  <c r="O1062" i="56"/>
  <c r="A1062" i="56"/>
  <c r="Q1061" i="56"/>
  <c r="P1061" i="56"/>
  <c r="O1061" i="56"/>
  <c r="A1061" i="56"/>
  <c r="Q1060" i="56"/>
  <c r="P1060" i="56"/>
  <c r="O1060" i="56"/>
  <c r="A1060" i="56"/>
  <c r="Q1059" i="56"/>
  <c r="P1059" i="56"/>
  <c r="O1059" i="56"/>
  <c r="A1059" i="56"/>
  <c r="Q1058" i="56"/>
  <c r="P1058" i="56"/>
  <c r="O1058" i="56"/>
  <c r="A1058" i="56"/>
  <c r="Q1057" i="56"/>
  <c r="P1057" i="56"/>
  <c r="O1057" i="56"/>
  <c r="A1057" i="56"/>
  <c r="Q1056" i="56"/>
  <c r="P1056" i="56"/>
  <c r="O1056" i="56"/>
  <c r="A1056" i="56"/>
  <c r="Q1055" i="56"/>
  <c r="P1055" i="56"/>
  <c r="O1055" i="56"/>
  <c r="A1055" i="56"/>
  <c r="Q1054" i="56"/>
  <c r="P1054" i="56"/>
  <c r="O1054" i="56"/>
  <c r="A1054" i="56"/>
  <c r="Q1053" i="56"/>
  <c r="P1053" i="56"/>
  <c r="O1053" i="56"/>
  <c r="A1053" i="56"/>
  <c r="Q1052" i="56"/>
  <c r="P1052" i="56"/>
  <c r="O1052" i="56"/>
  <c r="A1052" i="56"/>
  <c r="Q1051" i="56"/>
  <c r="P1051" i="56"/>
  <c r="O1051" i="56"/>
  <c r="A1051" i="56"/>
  <c r="Q1050" i="56"/>
  <c r="P1050" i="56"/>
  <c r="O1050" i="56"/>
  <c r="A1050" i="56"/>
  <c r="Q1049" i="56"/>
  <c r="P1049" i="56"/>
  <c r="O1049" i="56"/>
  <c r="A1049" i="56"/>
  <c r="Q1048" i="56"/>
  <c r="P1048" i="56"/>
  <c r="O1048" i="56"/>
  <c r="A1048" i="56"/>
  <c r="Q1047" i="56"/>
  <c r="P1047" i="56"/>
  <c r="O1047" i="56"/>
  <c r="A1047" i="56"/>
  <c r="Q1046" i="56"/>
  <c r="P1046" i="56"/>
  <c r="O1046" i="56"/>
  <c r="A1046" i="56"/>
  <c r="Q1045" i="56"/>
  <c r="P1045" i="56"/>
  <c r="O1045" i="56"/>
  <c r="A1045" i="56"/>
  <c r="Q1044" i="56"/>
  <c r="P1044" i="56"/>
  <c r="O1044" i="56"/>
  <c r="A1044" i="56"/>
  <c r="Q1043" i="56"/>
  <c r="P1043" i="56"/>
  <c r="O1043" i="56"/>
  <c r="A1043" i="56"/>
  <c r="Q1042" i="56"/>
  <c r="P1042" i="56"/>
  <c r="O1042" i="56"/>
  <c r="A1042" i="56"/>
  <c r="Q1041" i="56"/>
  <c r="P1041" i="56"/>
  <c r="O1041" i="56"/>
  <c r="A1041" i="56"/>
  <c r="Q1040" i="56"/>
  <c r="P1040" i="56"/>
  <c r="O1040" i="56"/>
  <c r="A1040" i="56"/>
  <c r="Q1039" i="56"/>
  <c r="P1039" i="56"/>
  <c r="O1039" i="56"/>
  <c r="A1039" i="56"/>
  <c r="Q1038" i="56"/>
  <c r="P1038" i="56"/>
  <c r="O1038" i="56"/>
  <c r="A1038" i="56"/>
  <c r="Q1037" i="56"/>
  <c r="P1037" i="56"/>
  <c r="O1037" i="56"/>
  <c r="A1037" i="56"/>
  <c r="Q1036" i="56"/>
  <c r="P1036" i="56"/>
  <c r="O1036" i="56"/>
  <c r="A1036" i="56"/>
  <c r="Q1035" i="56"/>
  <c r="P1035" i="56"/>
  <c r="O1035" i="56"/>
  <c r="A1035" i="56"/>
  <c r="Q1034" i="56"/>
  <c r="P1034" i="56"/>
  <c r="O1034" i="56"/>
  <c r="A1034" i="56"/>
  <c r="Q1033" i="56"/>
  <c r="P1033" i="56"/>
  <c r="O1033" i="56"/>
  <c r="A1033" i="56"/>
  <c r="Q1032" i="56"/>
  <c r="P1032" i="56"/>
  <c r="O1032" i="56"/>
  <c r="A1032" i="56"/>
  <c r="Q1031" i="56"/>
  <c r="P1031" i="56"/>
  <c r="O1031" i="56"/>
  <c r="A1031" i="56"/>
  <c r="Q1030" i="56"/>
  <c r="P1030" i="56"/>
  <c r="O1030" i="56"/>
  <c r="A1030" i="56"/>
  <c r="Q1029" i="56"/>
  <c r="P1029" i="56"/>
  <c r="O1029" i="56"/>
  <c r="A1029" i="56"/>
  <c r="Q1028" i="56"/>
  <c r="P1028" i="56"/>
  <c r="O1028" i="56"/>
  <c r="A1028" i="56"/>
  <c r="Q1027" i="56"/>
  <c r="P1027" i="56"/>
  <c r="O1027" i="56"/>
  <c r="A1027" i="56"/>
  <c r="Q1026" i="56"/>
  <c r="P1026" i="56"/>
  <c r="O1026" i="56"/>
  <c r="A1026" i="56"/>
  <c r="Q1025" i="56"/>
  <c r="P1025" i="56"/>
  <c r="O1025" i="56"/>
  <c r="A1025" i="56"/>
  <c r="Q1024" i="56"/>
  <c r="P1024" i="56"/>
  <c r="O1024" i="56"/>
  <c r="A1024" i="56"/>
  <c r="Q1023" i="56"/>
  <c r="P1023" i="56"/>
  <c r="O1023" i="56"/>
  <c r="A1023" i="56"/>
  <c r="Q1022" i="56"/>
  <c r="P1022" i="56"/>
  <c r="O1022" i="56"/>
  <c r="A1022" i="56"/>
  <c r="Q1021" i="56"/>
  <c r="P1021" i="56"/>
  <c r="O1021" i="56"/>
  <c r="A1021" i="56"/>
  <c r="Q1020" i="56"/>
  <c r="P1020" i="56"/>
  <c r="O1020" i="56"/>
  <c r="A1020" i="56"/>
  <c r="Q1019" i="56"/>
  <c r="P1019" i="56"/>
  <c r="O1019" i="56"/>
  <c r="A1019" i="56"/>
  <c r="Q1018" i="56"/>
  <c r="P1018" i="56"/>
  <c r="O1018" i="56"/>
  <c r="A1018" i="56"/>
  <c r="Q1017" i="56"/>
  <c r="P1017" i="56"/>
  <c r="O1017" i="56"/>
  <c r="A1017" i="56"/>
  <c r="Q1016" i="56"/>
  <c r="P1016" i="56"/>
  <c r="O1016" i="56"/>
  <c r="A1016" i="56"/>
  <c r="Q1015" i="56"/>
  <c r="P1015" i="56"/>
  <c r="O1015" i="56"/>
  <c r="A1015" i="56"/>
  <c r="Q1014" i="56"/>
  <c r="P1014" i="56"/>
  <c r="O1014" i="56"/>
  <c r="A1014" i="56"/>
  <c r="Q1013" i="56"/>
  <c r="P1013" i="56"/>
  <c r="O1013" i="56"/>
  <c r="A1013" i="56"/>
  <c r="Q1012" i="56"/>
  <c r="P1012" i="56"/>
  <c r="O1012" i="56"/>
  <c r="A1012" i="56"/>
  <c r="Q1011" i="56"/>
  <c r="P1011" i="56"/>
  <c r="O1011" i="56"/>
  <c r="A1011" i="56"/>
  <c r="Q1010" i="56"/>
  <c r="P1010" i="56"/>
  <c r="O1010" i="56"/>
  <c r="A1010" i="56"/>
  <c r="Q1009" i="56"/>
  <c r="P1009" i="56"/>
  <c r="O1009" i="56"/>
  <c r="A1009" i="56"/>
  <c r="Q1008" i="56"/>
  <c r="P1008" i="56"/>
  <c r="O1008" i="56"/>
  <c r="A1008" i="56"/>
  <c r="Q1007" i="56"/>
  <c r="P1007" i="56"/>
  <c r="O1007" i="56"/>
  <c r="A1007" i="56"/>
  <c r="Q1006" i="56"/>
  <c r="P1006" i="56"/>
  <c r="O1006" i="56"/>
  <c r="A1006" i="56"/>
  <c r="Q1005" i="56"/>
  <c r="P1005" i="56"/>
  <c r="O1005" i="56"/>
  <c r="A1005" i="56"/>
  <c r="Q1004" i="56"/>
  <c r="P1004" i="56"/>
  <c r="O1004" i="56"/>
  <c r="A1004" i="56"/>
  <c r="Q1003" i="56"/>
  <c r="P1003" i="56"/>
  <c r="O1003" i="56"/>
  <c r="A1003" i="56"/>
  <c r="Q1002" i="56"/>
  <c r="P1002" i="56"/>
  <c r="O1002" i="56"/>
  <c r="A1002" i="56"/>
  <c r="Q1001" i="56"/>
  <c r="P1001" i="56"/>
  <c r="O1001" i="56"/>
  <c r="A1001" i="56"/>
  <c r="Q1000" i="56"/>
  <c r="P1000" i="56"/>
  <c r="O1000" i="56"/>
  <c r="A1000" i="56"/>
  <c r="Q999" i="56"/>
  <c r="P999" i="56"/>
  <c r="O999" i="56"/>
  <c r="A999" i="56"/>
  <c r="Q998" i="56"/>
  <c r="P998" i="56"/>
  <c r="O998" i="56"/>
  <c r="A998" i="56"/>
  <c r="Q997" i="56"/>
  <c r="P997" i="56"/>
  <c r="O997" i="56"/>
  <c r="A997" i="56"/>
  <c r="Q996" i="56"/>
  <c r="P996" i="56"/>
  <c r="O996" i="56"/>
  <c r="A996" i="56"/>
  <c r="Q995" i="56"/>
  <c r="P995" i="56"/>
  <c r="O995" i="56"/>
  <c r="A995" i="56"/>
  <c r="Q994" i="56"/>
  <c r="P994" i="56"/>
  <c r="O994" i="56"/>
  <c r="A994" i="56"/>
  <c r="Q993" i="56"/>
  <c r="P993" i="56"/>
  <c r="O993" i="56"/>
  <c r="A993" i="56"/>
  <c r="Q992" i="56"/>
  <c r="P992" i="56"/>
  <c r="O992" i="56"/>
  <c r="A992" i="56"/>
  <c r="Q991" i="56"/>
  <c r="P991" i="56"/>
  <c r="O991" i="56"/>
  <c r="A991" i="56"/>
  <c r="Q990" i="56"/>
  <c r="P990" i="56"/>
  <c r="O990" i="56"/>
  <c r="A990" i="56"/>
  <c r="Q989" i="56"/>
  <c r="P989" i="56"/>
  <c r="O989" i="56"/>
  <c r="A989" i="56"/>
  <c r="Q988" i="56"/>
  <c r="P988" i="56"/>
  <c r="O988" i="56"/>
  <c r="A988" i="56"/>
  <c r="Q987" i="56"/>
  <c r="P987" i="56"/>
  <c r="O987" i="56"/>
  <c r="A987" i="56"/>
  <c r="Q986" i="56"/>
  <c r="P986" i="56"/>
  <c r="O986" i="56"/>
  <c r="A986" i="56"/>
  <c r="Q985" i="56"/>
  <c r="P985" i="56"/>
  <c r="O985" i="56"/>
  <c r="A985" i="56"/>
  <c r="Q984" i="56"/>
  <c r="P984" i="56"/>
  <c r="O984" i="56"/>
  <c r="A984" i="56"/>
  <c r="Q983" i="56"/>
  <c r="P983" i="56"/>
  <c r="O983" i="56"/>
  <c r="A983" i="56"/>
  <c r="Q982" i="56"/>
  <c r="P982" i="56"/>
  <c r="O982" i="56"/>
  <c r="A982" i="56"/>
  <c r="Q981" i="56"/>
  <c r="P981" i="56"/>
  <c r="O981" i="56"/>
  <c r="A981" i="56"/>
  <c r="Q980" i="56"/>
  <c r="P980" i="56"/>
  <c r="O980" i="56"/>
  <c r="A980" i="56"/>
  <c r="Q979" i="56"/>
  <c r="P979" i="56"/>
  <c r="O979" i="56"/>
  <c r="A979" i="56"/>
  <c r="Q978" i="56"/>
  <c r="P978" i="56"/>
  <c r="O978" i="56"/>
  <c r="A978" i="56"/>
  <c r="Q977" i="56"/>
  <c r="P977" i="56"/>
  <c r="O977" i="56"/>
  <c r="A977" i="56"/>
  <c r="Q976" i="56"/>
  <c r="P976" i="56"/>
  <c r="O976" i="56"/>
  <c r="A976" i="56"/>
  <c r="Q975" i="56"/>
  <c r="P975" i="56"/>
  <c r="O975" i="56"/>
  <c r="A975" i="56"/>
  <c r="Q974" i="56"/>
  <c r="P974" i="56"/>
  <c r="O974" i="56"/>
  <c r="A974" i="56"/>
  <c r="Q973" i="56"/>
  <c r="P973" i="56"/>
  <c r="O973" i="56"/>
  <c r="A973" i="56"/>
  <c r="Q972" i="56"/>
  <c r="P972" i="56"/>
  <c r="O972" i="56"/>
  <c r="A972" i="56"/>
  <c r="Q971" i="56"/>
  <c r="P971" i="56"/>
  <c r="O971" i="56"/>
  <c r="A971" i="56"/>
  <c r="Q970" i="56"/>
  <c r="P970" i="56"/>
  <c r="O970" i="56"/>
  <c r="A970" i="56"/>
  <c r="Q969" i="56"/>
  <c r="P969" i="56"/>
  <c r="O969" i="56"/>
  <c r="A969" i="56"/>
  <c r="Q968" i="56"/>
  <c r="P968" i="56"/>
  <c r="O968" i="56"/>
  <c r="A968" i="56"/>
  <c r="Q967" i="56"/>
  <c r="P967" i="56"/>
  <c r="O967" i="56"/>
  <c r="A967" i="56"/>
  <c r="Q966" i="56"/>
  <c r="P966" i="56"/>
  <c r="O966" i="56"/>
  <c r="A966" i="56"/>
  <c r="Q965" i="56"/>
  <c r="P965" i="56"/>
  <c r="O965" i="56"/>
  <c r="A965" i="56"/>
  <c r="Q964" i="56"/>
  <c r="P964" i="56"/>
  <c r="O964" i="56"/>
  <c r="A964" i="56"/>
  <c r="Q963" i="56"/>
  <c r="P963" i="56"/>
  <c r="O963" i="56"/>
  <c r="A963" i="56"/>
  <c r="Q962" i="56"/>
  <c r="P962" i="56"/>
  <c r="O962" i="56"/>
  <c r="A962" i="56"/>
  <c r="Q961" i="56"/>
  <c r="P961" i="56"/>
  <c r="O961" i="56"/>
  <c r="A961" i="56"/>
  <c r="Q960" i="56"/>
  <c r="P960" i="56"/>
  <c r="O960" i="56"/>
  <c r="A960" i="56"/>
  <c r="Q959" i="56"/>
  <c r="P959" i="56"/>
  <c r="O959" i="56"/>
  <c r="A959" i="56"/>
  <c r="Q958" i="56"/>
  <c r="P958" i="56"/>
  <c r="O958" i="56"/>
  <c r="A958" i="56"/>
  <c r="Q957" i="56"/>
  <c r="P957" i="56"/>
  <c r="O957" i="56"/>
  <c r="A957" i="56"/>
  <c r="Q956" i="56"/>
  <c r="P956" i="56"/>
  <c r="O956" i="56"/>
  <c r="A956" i="56"/>
  <c r="Q955" i="56"/>
  <c r="P955" i="56"/>
  <c r="O955" i="56"/>
  <c r="A955" i="56"/>
  <c r="Q954" i="56"/>
  <c r="P954" i="56"/>
  <c r="O954" i="56"/>
  <c r="A954" i="56"/>
  <c r="Q953" i="56"/>
  <c r="P953" i="56"/>
  <c r="O953" i="56"/>
  <c r="A953" i="56"/>
  <c r="Q952" i="56"/>
  <c r="P952" i="56"/>
  <c r="O952" i="56"/>
  <c r="A952" i="56"/>
  <c r="Q951" i="56"/>
  <c r="P951" i="56"/>
  <c r="O951" i="56"/>
  <c r="A951" i="56"/>
  <c r="Q950" i="56"/>
  <c r="P950" i="56"/>
  <c r="O950" i="56"/>
  <c r="A950" i="56"/>
  <c r="Q949" i="56"/>
  <c r="P949" i="56"/>
  <c r="O949" i="56"/>
  <c r="A949" i="56"/>
  <c r="Q948" i="56"/>
  <c r="P948" i="56"/>
  <c r="O948" i="56"/>
  <c r="A948" i="56"/>
  <c r="Q947" i="56"/>
  <c r="P947" i="56"/>
  <c r="O947" i="56"/>
  <c r="A947" i="56"/>
  <c r="Q946" i="56"/>
  <c r="P946" i="56"/>
  <c r="O946" i="56"/>
  <c r="A946" i="56"/>
  <c r="Q945" i="56"/>
  <c r="P945" i="56"/>
  <c r="O945" i="56"/>
  <c r="A945" i="56"/>
  <c r="Q944" i="56"/>
  <c r="P944" i="56"/>
  <c r="O944" i="56"/>
  <c r="A944" i="56"/>
  <c r="Q943" i="56"/>
  <c r="P943" i="56"/>
  <c r="O943" i="56"/>
  <c r="A943" i="56"/>
  <c r="Q942" i="56"/>
  <c r="P942" i="56"/>
  <c r="O942" i="56"/>
  <c r="A942" i="56"/>
  <c r="Q941" i="56"/>
  <c r="P941" i="56"/>
  <c r="O941" i="56"/>
  <c r="A941" i="56"/>
  <c r="Q940" i="56"/>
  <c r="P940" i="56"/>
  <c r="O940" i="56"/>
  <c r="A940" i="56"/>
  <c r="Q939" i="56"/>
  <c r="P939" i="56"/>
  <c r="O939" i="56"/>
  <c r="A939" i="56"/>
  <c r="Q938" i="56"/>
  <c r="P938" i="56"/>
  <c r="O938" i="56"/>
  <c r="A938" i="56"/>
  <c r="Q937" i="56"/>
  <c r="P937" i="56"/>
  <c r="O937" i="56"/>
  <c r="A937" i="56"/>
  <c r="Q936" i="56"/>
  <c r="P936" i="56"/>
  <c r="O936" i="56"/>
  <c r="A936" i="56"/>
  <c r="Q935" i="56"/>
  <c r="P935" i="56"/>
  <c r="O935" i="56"/>
  <c r="A935" i="56"/>
  <c r="Q934" i="56"/>
  <c r="P934" i="56"/>
  <c r="O934" i="56"/>
  <c r="A934" i="56"/>
  <c r="Q933" i="56"/>
  <c r="P933" i="56"/>
  <c r="O933" i="56"/>
  <c r="A933" i="56"/>
  <c r="Q932" i="56"/>
  <c r="P932" i="56"/>
  <c r="O932" i="56"/>
  <c r="A932" i="56"/>
  <c r="Q931" i="56"/>
  <c r="P931" i="56"/>
  <c r="O931" i="56"/>
  <c r="A931" i="56"/>
  <c r="Q930" i="56"/>
  <c r="P930" i="56"/>
  <c r="O930" i="56"/>
  <c r="A930" i="56"/>
  <c r="Q929" i="56"/>
  <c r="P929" i="56"/>
  <c r="O929" i="56"/>
  <c r="A929" i="56"/>
  <c r="Q928" i="56"/>
  <c r="P928" i="56"/>
  <c r="O928" i="56"/>
  <c r="A928" i="56"/>
  <c r="Q927" i="56"/>
  <c r="P927" i="56"/>
  <c r="O927" i="56"/>
  <c r="A927" i="56"/>
  <c r="Q926" i="56"/>
  <c r="P926" i="56"/>
  <c r="O926" i="56"/>
  <c r="A926" i="56"/>
  <c r="Q925" i="56"/>
  <c r="P925" i="56"/>
  <c r="O925" i="56"/>
  <c r="A925" i="56"/>
  <c r="Q924" i="56"/>
  <c r="P924" i="56"/>
  <c r="O924" i="56"/>
  <c r="A924" i="56"/>
  <c r="Q923" i="56"/>
  <c r="P923" i="56"/>
  <c r="O923" i="56"/>
  <c r="A923" i="56"/>
  <c r="Q922" i="56"/>
  <c r="P922" i="56"/>
  <c r="O922" i="56"/>
  <c r="A922" i="56"/>
  <c r="Q921" i="56"/>
  <c r="P921" i="56"/>
  <c r="O921" i="56"/>
  <c r="A921" i="56"/>
  <c r="Q920" i="56"/>
  <c r="P920" i="56"/>
  <c r="O920" i="56"/>
  <c r="A920" i="56"/>
  <c r="Q919" i="56"/>
  <c r="P919" i="56"/>
  <c r="O919" i="56"/>
  <c r="A919" i="56"/>
  <c r="Q918" i="56"/>
  <c r="P918" i="56"/>
  <c r="O918" i="56"/>
  <c r="A918" i="56"/>
  <c r="Q917" i="56"/>
  <c r="P917" i="56"/>
  <c r="O917" i="56"/>
  <c r="A917" i="56"/>
  <c r="Q916" i="56"/>
  <c r="P916" i="56"/>
  <c r="O916" i="56"/>
  <c r="A916" i="56"/>
  <c r="Q915" i="56"/>
  <c r="P915" i="56"/>
  <c r="O915" i="56"/>
  <c r="A915" i="56"/>
  <c r="Q914" i="56"/>
  <c r="P914" i="56"/>
  <c r="O914" i="56"/>
  <c r="A914" i="56"/>
  <c r="Q913" i="56"/>
  <c r="P913" i="56"/>
  <c r="O913" i="56"/>
  <c r="A913" i="56"/>
  <c r="Q912" i="56"/>
  <c r="P912" i="56"/>
  <c r="O912" i="56"/>
  <c r="A912" i="56"/>
  <c r="Q911" i="56"/>
  <c r="P911" i="56"/>
  <c r="O911" i="56"/>
  <c r="A911" i="56"/>
  <c r="Q910" i="56"/>
  <c r="P910" i="56"/>
  <c r="O910" i="56"/>
  <c r="A910" i="56"/>
  <c r="Q909" i="56"/>
  <c r="P909" i="56"/>
  <c r="O909" i="56"/>
  <c r="A909" i="56"/>
  <c r="Q908" i="56"/>
  <c r="P908" i="56"/>
  <c r="O908" i="56"/>
  <c r="A908" i="56"/>
  <c r="Q907" i="56"/>
  <c r="P907" i="56"/>
  <c r="O907" i="56"/>
  <c r="A907" i="56"/>
  <c r="Q906" i="56"/>
  <c r="P906" i="56"/>
  <c r="O906" i="56"/>
  <c r="A906" i="56"/>
  <c r="Q905" i="56"/>
  <c r="P905" i="56"/>
  <c r="O905" i="56"/>
  <c r="A905" i="56"/>
  <c r="Q904" i="56"/>
  <c r="P904" i="56"/>
  <c r="O904" i="56"/>
  <c r="A904" i="56"/>
  <c r="Q903" i="56"/>
  <c r="P903" i="56"/>
  <c r="O903" i="56"/>
  <c r="A903" i="56"/>
  <c r="Q902" i="56"/>
  <c r="P902" i="56"/>
  <c r="O902" i="56"/>
  <c r="A902" i="56"/>
  <c r="Q901" i="56"/>
  <c r="P901" i="56"/>
  <c r="O901" i="56"/>
  <c r="A901" i="56"/>
  <c r="Q900" i="56"/>
  <c r="P900" i="56"/>
  <c r="O900" i="56"/>
  <c r="A900" i="56"/>
  <c r="Q899" i="56"/>
  <c r="P899" i="56"/>
  <c r="O899" i="56"/>
  <c r="A899" i="56"/>
  <c r="Q898" i="56"/>
  <c r="P898" i="56"/>
  <c r="O898" i="56"/>
  <c r="A898" i="56"/>
  <c r="Q897" i="56"/>
  <c r="P897" i="56"/>
  <c r="O897" i="56"/>
  <c r="A897" i="56"/>
  <c r="Q896" i="56"/>
  <c r="P896" i="56"/>
  <c r="O896" i="56"/>
  <c r="A896" i="56"/>
  <c r="Q895" i="56"/>
  <c r="P895" i="56"/>
  <c r="O895" i="56"/>
  <c r="A895" i="56"/>
  <c r="Q894" i="56"/>
  <c r="P894" i="56"/>
  <c r="O894" i="56"/>
  <c r="A894" i="56"/>
  <c r="Q893" i="56"/>
  <c r="P893" i="56"/>
  <c r="O893" i="56"/>
  <c r="A893" i="56"/>
  <c r="Q892" i="56"/>
  <c r="P892" i="56"/>
  <c r="O892" i="56"/>
  <c r="A892" i="56"/>
  <c r="Q891" i="56"/>
  <c r="P891" i="56"/>
  <c r="O891" i="56"/>
  <c r="A891" i="56"/>
  <c r="Q890" i="56"/>
  <c r="P890" i="56"/>
  <c r="O890" i="56"/>
  <c r="A890" i="56"/>
  <c r="Q889" i="56"/>
  <c r="P889" i="56"/>
  <c r="O889" i="56"/>
  <c r="A889" i="56"/>
  <c r="Q888" i="56"/>
  <c r="P888" i="56"/>
  <c r="O888" i="56"/>
  <c r="A888" i="56"/>
  <c r="Q887" i="56"/>
  <c r="P887" i="56"/>
  <c r="O887" i="56"/>
  <c r="A887" i="56"/>
  <c r="Q886" i="56"/>
  <c r="P886" i="56"/>
  <c r="O886" i="56"/>
  <c r="A886" i="56"/>
  <c r="Q885" i="56"/>
  <c r="P885" i="56"/>
  <c r="O885" i="56"/>
  <c r="A885" i="56"/>
  <c r="Q884" i="56"/>
  <c r="P884" i="56"/>
  <c r="O884" i="56"/>
  <c r="A884" i="56"/>
  <c r="Q883" i="56"/>
  <c r="P883" i="56"/>
  <c r="O883" i="56"/>
  <c r="A883" i="56"/>
  <c r="Q882" i="56"/>
  <c r="P882" i="56"/>
  <c r="O882" i="56"/>
  <c r="A882" i="56"/>
  <c r="Q881" i="56"/>
  <c r="P881" i="56"/>
  <c r="O881" i="56"/>
  <c r="A881" i="56"/>
  <c r="Q880" i="56"/>
  <c r="P880" i="56"/>
  <c r="O880" i="56"/>
  <c r="A880" i="56"/>
  <c r="Q879" i="56"/>
  <c r="P879" i="56"/>
  <c r="O879" i="56"/>
  <c r="A879" i="56"/>
  <c r="Q878" i="56"/>
  <c r="P878" i="56"/>
  <c r="O878" i="56"/>
  <c r="A878" i="56"/>
  <c r="Q877" i="56"/>
  <c r="P877" i="56"/>
  <c r="O877" i="56"/>
  <c r="A877" i="56"/>
  <c r="Q876" i="56"/>
  <c r="P876" i="56"/>
  <c r="O876" i="56"/>
  <c r="A876" i="56"/>
  <c r="Q875" i="56"/>
  <c r="P875" i="56"/>
  <c r="O875" i="56"/>
  <c r="A875" i="56"/>
  <c r="Q874" i="56"/>
  <c r="P874" i="56"/>
  <c r="O874" i="56"/>
  <c r="A874" i="56"/>
  <c r="Q873" i="56"/>
  <c r="P873" i="56"/>
  <c r="O873" i="56"/>
  <c r="A873" i="56"/>
  <c r="Q872" i="56"/>
  <c r="P872" i="56"/>
  <c r="O872" i="56"/>
  <c r="A872" i="56"/>
  <c r="Q871" i="56"/>
  <c r="P871" i="56"/>
  <c r="O871" i="56"/>
  <c r="A871" i="56"/>
  <c r="Q870" i="56"/>
  <c r="P870" i="56"/>
  <c r="O870" i="56"/>
  <c r="A870" i="56"/>
  <c r="Q869" i="56"/>
  <c r="P869" i="56"/>
  <c r="O869" i="56"/>
  <c r="A869" i="56"/>
  <c r="Q868" i="56"/>
  <c r="P868" i="56"/>
  <c r="O868" i="56"/>
  <c r="A868" i="56"/>
  <c r="Q867" i="56"/>
  <c r="P867" i="56"/>
  <c r="O867" i="56"/>
  <c r="A867" i="56"/>
  <c r="Q866" i="56"/>
  <c r="P866" i="56"/>
  <c r="O866" i="56"/>
  <c r="A866" i="56"/>
  <c r="Q865" i="56"/>
  <c r="P865" i="56"/>
  <c r="O865" i="56"/>
  <c r="A865" i="56"/>
  <c r="Q864" i="56"/>
  <c r="P864" i="56"/>
  <c r="O864" i="56"/>
  <c r="A864" i="56"/>
  <c r="Q863" i="56"/>
  <c r="P863" i="56"/>
  <c r="O863" i="56"/>
  <c r="A863" i="56"/>
  <c r="Q862" i="56"/>
  <c r="P862" i="56"/>
  <c r="O862" i="56"/>
  <c r="A862" i="56"/>
  <c r="Q861" i="56"/>
  <c r="P861" i="56"/>
  <c r="O861" i="56"/>
  <c r="A861" i="56"/>
  <c r="Q860" i="56"/>
  <c r="P860" i="56"/>
  <c r="O860" i="56"/>
  <c r="A860" i="56"/>
  <c r="Q859" i="56"/>
  <c r="P859" i="56"/>
  <c r="O859" i="56"/>
  <c r="A859" i="56"/>
  <c r="Q858" i="56"/>
  <c r="P858" i="56"/>
  <c r="O858" i="56"/>
  <c r="A858" i="56"/>
  <c r="Q857" i="56"/>
  <c r="P857" i="56"/>
  <c r="O857" i="56"/>
  <c r="A857" i="56"/>
  <c r="Q856" i="56"/>
  <c r="P856" i="56"/>
  <c r="O856" i="56"/>
  <c r="A856" i="56"/>
  <c r="Q855" i="56"/>
  <c r="P855" i="56"/>
  <c r="O855" i="56"/>
  <c r="A855" i="56"/>
  <c r="Q854" i="56"/>
  <c r="P854" i="56"/>
  <c r="O854" i="56"/>
  <c r="A854" i="56"/>
  <c r="Q853" i="56"/>
  <c r="P853" i="56"/>
  <c r="O853" i="56"/>
  <c r="A853" i="56"/>
  <c r="Q852" i="56"/>
  <c r="P852" i="56"/>
  <c r="O852" i="56"/>
  <c r="A852" i="56"/>
  <c r="Q851" i="56"/>
  <c r="P851" i="56"/>
  <c r="O851" i="56"/>
  <c r="A851" i="56"/>
  <c r="Q850" i="56"/>
  <c r="P850" i="56"/>
  <c r="O850" i="56"/>
  <c r="A850" i="56"/>
  <c r="Q849" i="56"/>
  <c r="P849" i="56"/>
  <c r="O849" i="56"/>
  <c r="A849" i="56"/>
  <c r="Q848" i="56"/>
  <c r="P848" i="56"/>
  <c r="O848" i="56"/>
  <c r="A848" i="56"/>
  <c r="Q847" i="56"/>
  <c r="P847" i="56"/>
  <c r="O847" i="56"/>
  <c r="A847" i="56"/>
  <c r="Q846" i="56"/>
  <c r="P846" i="56"/>
  <c r="O846" i="56"/>
  <c r="A846" i="56"/>
  <c r="Q845" i="56"/>
  <c r="P845" i="56"/>
  <c r="O845" i="56"/>
  <c r="A845" i="56"/>
  <c r="Q844" i="56"/>
  <c r="P844" i="56"/>
  <c r="O844" i="56"/>
  <c r="A844" i="56"/>
  <c r="Q843" i="56"/>
  <c r="P843" i="56"/>
  <c r="O843" i="56"/>
  <c r="A843" i="56"/>
  <c r="Q842" i="56"/>
  <c r="P842" i="56"/>
  <c r="O842" i="56"/>
  <c r="A842" i="56"/>
  <c r="Q841" i="56"/>
  <c r="P841" i="56"/>
  <c r="O841" i="56"/>
  <c r="A841" i="56"/>
  <c r="Q840" i="56"/>
  <c r="P840" i="56"/>
  <c r="O840" i="56"/>
  <c r="A840" i="56"/>
  <c r="Q839" i="56"/>
  <c r="P839" i="56"/>
  <c r="O839" i="56"/>
  <c r="A839" i="56"/>
  <c r="Q838" i="56"/>
  <c r="P838" i="56"/>
  <c r="O838" i="56"/>
  <c r="A838" i="56"/>
  <c r="Q837" i="56"/>
  <c r="P837" i="56"/>
  <c r="O837" i="56"/>
  <c r="A837" i="56"/>
  <c r="Q836" i="56"/>
  <c r="P836" i="56"/>
  <c r="O836" i="56"/>
  <c r="A836" i="56"/>
  <c r="Q835" i="56"/>
  <c r="P835" i="56"/>
  <c r="O835" i="56"/>
  <c r="A835" i="56"/>
  <c r="Q834" i="56"/>
  <c r="P834" i="56"/>
  <c r="O834" i="56"/>
  <c r="A834" i="56"/>
  <c r="Q833" i="56"/>
  <c r="P833" i="56"/>
  <c r="O833" i="56"/>
  <c r="A833" i="56"/>
  <c r="Q832" i="56"/>
  <c r="P832" i="56"/>
  <c r="O832" i="56"/>
  <c r="A832" i="56"/>
  <c r="Q831" i="56"/>
  <c r="P831" i="56"/>
  <c r="O831" i="56"/>
  <c r="A831" i="56"/>
  <c r="Q830" i="56"/>
  <c r="P830" i="56"/>
  <c r="O830" i="56"/>
  <c r="A830" i="56"/>
  <c r="Q829" i="56"/>
  <c r="P829" i="56"/>
  <c r="O829" i="56"/>
  <c r="A829" i="56"/>
  <c r="Q828" i="56"/>
  <c r="P828" i="56"/>
  <c r="O828" i="56"/>
  <c r="A828" i="56"/>
  <c r="Q827" i="56"/>
  <c r="P827" i="56"/>
  <c r="O827" i="56"/>
  <c r="A827" i="56"/>
  <c r="Q826" i="56"/>
  <c r="P826" i="56"/>
  <c r="O826" i="56"/>
  <c r="A826" i="56"/>
  <c r="Q825" i="56"/>
  <c r="P825" i="56"/>
  <c r="O825" i="56"/>
  <c r="A825" i="56"/>
  <c r="Q824" i="56"/>
  <c r="P824" i="56"/>
  <c r="O824" i="56"/>
  <c r="A824" i="56"/>
  <c r="Q823" i="56"/>
  <c r="P823" i="56"/>
  <c r="O823" i="56"/>
  <c r="A823" i="56"/>
  <c r="Q822" i="56"/>
  <c r="P822" i="56"/>
  <c r="O822" i="56"/>
  <c r="A822" i="56"/>
  <c r="Q821" i="56"/>
  <c r="P821" i="56"/>
  <c r="O821" i="56"/>
  <c r="A821" i="56"/>
  <c r="Q820" i="56"/>
  <c r="P820" i="56"/>
  <c r="O820" i="56"/>
  <c r="A820" i="56"/>
  <c r="Q819" i="56"/>
  <c r="P819" i="56"/>
  <c r="O819" i="56"/>
  <c r="A819" i="56"/>
  <c r="Q818" i="56"/>
  <c r="P818" i="56"/>
  <c r="O818" i="56"/>
  <c r="A818" i="56"/>
  <c r="Q817" i="56"/>
  <c r="P817" i="56"/>
  <c r="O817" i="56"/>
  <c r="A817" i="56"/>
  <c r="Q816" i="56"/>
  <c r="P816" i="56"/>
  <c r="O816" i="56"/>
  <c r="A816" i="56"/>
  <c r="Q815" i="56"/>
  <c r="P815" i="56"/>
  <c r="O815" i="56"/>
  <c r="A815" i="56"/>
  <c r="Q814" i="56"/>
  <c r="P814" i="56"/>
  <c r="O814" i="56"/>
  <c r="A814" i="56"/>
  <c r="Q813" i="56"/>
  <c r="P813" i="56"/>
  <c r="O813" i="56"/>
  <c r="A813" i="56"/>
  <c r="Q812" i="56"/>
  <c r="P812" i="56"/>
  <c r="O812" i="56"/>
  <c r="A812" i="56"/>
  <c r="Q811" i="56"/>
  <c r="P811" i="56"/>
  <c r="O811" i="56"/>
  <c r="A811" i="56"/>
  <c r="Q810" i="56"/>
  <c r="P810" i="56"/>
  <c r="O810" i="56"/>
  <c r="A810" i="56"/>
  <c r="Q809" i="56"/>
  <c r="P809" i="56"/>
  <c r="O809" i="56"/>
  <c r="A809" i="56"/>
  <c r="Q808" i="56"/>
  <c r="P808" i="56"/>
  <c r="O808" i="56"/>
  <c r="A808" i="56"/>
  <c r="Q807" i="56"/>
  <c r="P807" i="56"/>
  <c r="O807" i="56"/>
  <c r="A807" i="56"/>
  <c r="Q806" i="56"/>
  <c r="P806" i="56"/>
  <c r="O806" i="56"/>
  <c r="A806" i="56"/>
  <c r="Q805" i="56"/>
  <c r="P805" i="56"/>
  <c r="O805" i="56"/>
  <c r="A805" i="56"/>
  <c r="Q804" i="56"/>
  <c r="P804" i="56"/>
  <c r="O804" i="56"/>
  <c r="A804" i="56"/>
  <c r="Q803" i="56"/>
  <c r="P803" i="56"/>
  <c r="O803" i="56"/>
  <c r="A803" i="56"/>
  <c r="Q802" i="56"/>
  <c r="P802" i="56"/>
  <c r="O802" i="56"/>
  <c r="A802" i="56"/>
  <c r="Q801" i="56"/>
  <c r="P801" i="56"/>
  <c r="O801" i="56"/>
  <c r="A801" i="56"/>
  <c r="Q800" i="56"/>
  <c r="P800" i="56"/>
  <c r="O800" i="56"/>
  <c r="A800" i="56"/>
  <c r="Q799" i="56"/>
  <c r="P799" i="56"/>
  <c r="O799" i="56"/>
  <c r="A799" i="56"/>
  <c r="Q798" i="56"/>
  <c r="P798" i="56"/>
  <c r="O798" i="56"/>
  <c r="A798" i="56"/>
  <c r="Q797" i="56"/>
  <c r="P797" i="56"/>
  <c r="O797" i="56"/>
  <c r="A797" i="56"/>
  <c r="Q796" i="56"/>
  <c r="P796" i="56"/>
  <c r="O796" i="56"/>
  <c r="A796" i="56"/>
  <c r="Q795" i="56"/>
  <c r="P795" i="56"/>
  <c r="O795" i="56"/>
  <c r="A795" i="56"/>
  <c r="Q794" i="56"/>
  <c r="P794" i="56"/>
  <c r="O794" i="56"/>
  <c r="A794" i="56"/>
  <c r="Q793" i="56"/>
  <c r="P793" i="56"/>
  <c r="O793" i="56"/>
  <c r="A793" i="56"/>
  <c r="Q792" i="56"/>
  <c r="P792" i="56"/>
  <c r="O792" i="56"/>
  <c r="A792" i="56"/>
  <c r="Q791" i="56"/>
  <c r="P791" i="56"/>
  <c r="O791" i="56"/>
  <c r="A791" i="56"/>
  <c r="Q790" i="56"/>
  <c r="P790" i="56"/>
  <c r="O790" i="56"/>
  <c r="A790" i="56"/>
  <c r="Q789" i="56"/>
  <c r="P789" i="56"/>
  <c r="O789" i="56"/>
  <c r="A789" i="56"/>
  <c r="Q788" i="56"/>
  <c r="P788" i="56"/>
  <c r="O788" i="56"/>
  <c r="A788" i="56"/>
  <c r="Q787" i="56"/>
  <c r="P787" i="56"/>
  <c r="O787" i="56"/>
  <c r="A787" i="56"/>
  <c r="Q786" i="56"/>
  <c r="P786" i="56"/>
  <c r="O786" i="56"/>
  <c r="A786" i="56"/>
  <c r="Q785" i="56"/>
  <c r="P785" i="56"/>
  <c r="O785" i="56"/>
  <c r="A785" i="56"/>
  <c r="Q784" i="56"/>
  <c r="P784" i="56"/>
  <c r="O784" i="56"/>
  <c r="A784" i="56"/>
  <c r="Q783" i="56"/>
  <c r="P783" i="56"/>
  <c r="O783" i="56"/>
  <c r="A783" i="56"/>
  <c r="Q782" i="56"/>
  <c r="P782" i="56"/>
  <c r="O782" i="56"/>
  <c r="A782" i="56"/>
  <c r="Q781" i="56"/>
  <c r="P781" i="56"/>
  <c r="O781" i="56"/>
  <c r="A781" i="56"/>
  <c r="Q780" i="56"/>
  <c r="P780" i="56"/>
  <c r="O780" i="56"/>
  <c r="A780" i="56"/>
  <c r="Q779" i="56"/>
  <c r="P779" i="56"/>
  <c r="O779" i="56"/>
  <c r="A779" i="56"/>
  <c r="Q778" i="56"/>
  <c r="P778" i="56"/>
  <c r="O778" i="56"/>
  <c r="A778" i="56"/>
  <c r="Q777" i="56"/>
  <c r="P777" i="56"/>
  <c r="O777" i="56"/>
  <c r="A777" i="56"/>
  <c r="Q776" i="56"/>
  <c r="P776" i="56"/>
  <c r="O776" i="56"/>
  <c r="A776" i="56"/>
  <c r="Q775" i="56"/>
  <c r="P775" i="56"/>
  <c r="O775" i="56"/>
  <c r="A775" i="56"/>
  <c r="Q774" i="56"/>
  <c r="P774" i="56"/>
  <c r="O774" i="56"/>
  <c r="A774" i="56"/>
  <c r="Q773" i="56"/>
  <c r="P773" i="56"/>
  <c r="O773" i="56"/>
  <c r="A773" i="56"/>
  <c r="Q772" i="56"/>
  <c r="P772" i="56"/>
  <c r="O772" i="56"/>
  <c r="A772" i="56"/>
  <c r="Q771" i="56"/>
  <c r="P771" i="56"/>
  <c r="O771" i="56"/>
  <c r="A771" i="56"/>
  <c r="Q770" i="56"/>
  <c r="P770" i="56"/>
  <c r="O770" i="56"/>
  <c r="A770" i="56"/>
  <c r="Q769" i="56"/>
  <c r="P769" i="56"/>
  <c r="O769" i="56"/>
  <c r="A769" i="56"/>
  <c r="Q768" i="56"/>
  <c r="P768" i="56"/>
  <c r="O768" i="56"/>
  <c r="A768" i="56"/>
  <c r="Q767" i="56"/>
  <c r="P767" i="56"/>
  <c r="O767" i="56"/>
  <c r="A767" i="56"/>
  <c r="Q766" i="56"/>
  <c r="P766" i="56"/>
  <c r="O766" i="56"/>
  <c r="A766" i="56"/>
  <c r="Q765" i="56"/>
  <c r="P765" i="56"/>
  <c r="O765" i="56"/>
  <c r="A765" i="56"/>
  <c r="Q764" i="56"/>
  <c r="P764" i="56"/>
  <c r="O764" i="56"/>
  <c r="A764" i="56"/>
  <c r="Q763" i="56"/>
  <c r="P763" i="56"/>
  <c r="O763" i="56"/>
  <c r="A763" i="56"/>
  <c r="Q762" i="56"/>
  <c r="P762" i="56"/>
  <c r="O762" i="56"/>
  <c r="A762" i="56"/>
  <c r="Q761" i="56"/>
  <c r="P761" i="56"/>
  <c r="O761" i="56"/>
  <c r="A761" i="56"/>
  <c r="Q760" i="56"/>
  <c r="P760" i="56"/>
  <c r="O760" i="56"/>
  <c r="A760" i="56"/>
  <c r="Q759" i="56"/>
  <c r="P759" i="56"/>
  <c r="O759" i="56"/>
  <c r="A759" i="56"/>
  <c r="Q758" i="56"/>
  <c r="P758" i="56"/>
  <c r="O758" i="56"/>
  <c r="A758" i="56"/>
  <c r="Q757" i="56"/>
  <c r="P757" i="56"/>
  <c r="O757" i="56"/>
  <c r="A757" i="56"/>
  <c r="Q756" i="56"/>
  <c r="P756" i="56"/>
  <c r="O756" i="56"/>
  <c r="A756" i="56"/>
  <c r="Q755" i="56"/>
  <c r="P755" i="56"/>
  <c r="O755" i="56"/>
  <c r="A755" i="56"/>
  <c r="Q754" i="56"/>
  <c r="P754" i="56"/>
  <c r="O754" i="56"/>
  <c r="A754" i="56"/>
  <c r="Q753" i="56"/>
  <c r="P753" i="56"/>
  <c r="O753" i="56"/>
  <c r="A753" i="56"/>
  <c r="Q752" i="56"/>
  <c r="P752" i="56"/>
  <c r="O752" i="56"/>
  <c r="A752" i="56"/>
  <c r="Q751" i="56"/>
  <c r="P751" i="56"/>
  <c r="O751" i="56"/>
  <c r="A751" i="56"/>
  <c r="Q750" i="56"/>
  <c r="P750" i="56"/>
  <c r="O750" i="56"/>
  <c r="A750" i="56"/>
  <c r="Q749" i="56"/>
  <c r="P749" i="56"/>
  <c r="O749" i="56"/>
  <c r="A749" i="56"/>
  <c r="Q748" i="56"/>
  <c r="P748" i="56"/>
  <c r="O748" i="56"/>
  <c r="A748" i="56"/>
  <c r="Q747" i="56"/>
  <c r="P747" i="56"/>
  <c r="O747" i="56"/>
  <c r="A747" i="56"/>
  <c r="Q746" i="56"/>
  <c r="P746" i="56"/>
  <c r="O746" i="56"/>
  <c r="A746" i="56"/>
  <c r="Q745" i="56"/>
  <c r="P745" i="56"/>
  <c r="O745" i="56"/>
  <c r="A745" i="56"/>
  <c r="Q744" i="56"/>
  <c r="P744" i="56"/>
  <c r="O744" i="56"/>
  <c r="A744" i="56"/>
  <c r="Q743" i="56"/>
  <c r="P743" i="56"/>
  <c r="O743" i="56"/>
  <c r="A743" i="56"/>
  <c r="Q742" i="56"/>
  <c r="P742" i="56"/>
  <c r="O742" i="56"/>
  <c r="A742" i="56"/>
  <c r="Q741" i="56"/>
  <c r="P741" i="56"/>
  <c r="O741" i="56"/>
  <c r="A741" i="56"/>
  <c r="Q740" i="56"/>
  <c r="P740" i="56"/>
  <c r="O740" i="56"/>
  <c r="A740" i="56"/>
  <c r="Q739" i="56"/>
  <c r="P739" i="56"/>
  <c r="O739" i="56"/>
  <c r="A739" i="56"/>
  <c r="Q738" i="56"/>
  <c r="P738" i="56"/>
  <c r="O738" i="56"/>
  <c r="A738" i="56"/>
  <c r="Q737" i="56"/>
  <c r="P737" i="56"/>
  <c r="O737" i="56"/>
  <c r="A737" i="56"/>
  <c r="Q736" i="56"/>
  <c r="P736" i="56"/>
  <c r="O736" i="56"/>
  <c r="A736" i="56"/>
  <c r="Q735" i="56"/>
  <c r="P735" i="56"/>
  <c r="O735" i="56"/>
  <c r="A735" i="56"/>
  <c r="Q734" i="56"/>
  <c r="P734" i="56"/>
  <c r="O734" i="56"/>
  <c r="A734" i="56"/>
  <c r="Q733" i="56"/>
  <c r="P733" i="56"/>
  <c r="O733" i="56"/>
  <c r="A733" i="56"/>
  <c r="Q732" i="56"/>
  <c r="P732" i="56"/>
  <c r="O732" i="56"/>
  <c r="A732" i="56"/>
  <c r="Q731" i="56"/>
  <c r="P731" i="56"/>
  <c r="O731" i="56"/>
  <c r="A731" i="56"/>
  <c r="Q730" i="56"/>
  <c r="P730" i="56"/>
  <c r="O730" i="56"/>
  <c r="A730" i="56"/>
  <c r="Q729" i="56"/>
  <c r="P729" i="56"/>
  <c r="O729" i="56"/>
  <c r="A729" i="56"/>
  <c r="Q728" i="56"/>
  <c r="P728" i="56"/>
  <c r="O728" i="56"/>
  <c r="A728" i="56"/>
  <c r="Q727" i="56"/>
  <c r="P727" i="56"/>
  <c r="O727" i="56"/>
  <c r="A727" i="56"/>
  <c r="Q726" i="56"/>
  <c r="P726" i="56"/>
  <c r="O726" i="56"/>
  <c r="A726" i="56"/>
  <c r="Q725" i="56"/>
  <c r="P725" i="56"/>
  <c r="O725" i="56"/>
  <c r="A725" i="56"/>
  <c r="Q724" i="56"/>
  <c r="P724" i="56"/>
  <c r="O724" i="56"/>
  <c r="A724" i="56"/>
  <c r="Q723" i="56"/>
  <c r="P723" i="56"/>
  <c r="O723" i="56"/>
  <c r="A723" i="56"/>
  <c r="Q722" i="56"/>
  <c r="P722" i="56"/>
  <c r="O722" i="56"/>
  <c r="A722" i="56"/>
  <c r="Q721" i="56"/>
  <c r="P721" i="56"/>
  <c r="O721" i="56"/>
  <c r="A721" i="56"/>
  <c r="Q720" i="56"/>
  <c r="P720" i="56"/>
  <c r="O720" i="56"/>
  <c r="A720" i="56"/>
  <c r="Q719" i="56"/>
  <c r="P719" i="56"/>
  <c r="O719" i="56"/>
  <c r="A719" i="56"/>
  <c r="Q718" i="56"/>
  <c r="P718" i="56"/>
  <c r="O718" i="56"/>
  <c r="A718" i="56"/>
  <c r="Q717" i="56"/>
  <c r="P717" i="56"/>
  <c r="O717" i="56"/>
  <c r="A717" i="56"/>
  <c r="Q716" i="56"/>
  <c r="P716" i="56"/>
  <c r="O716" i="56"/>
  <c r="A716" i="56"/>
  <c r="Q715" i="56"/>
  <c r="P715" i="56"/>
  <c r="O715" i="56"/>
  <c r="A715" i="56"/>
  <c r="Q714" i="56"/>
  <c r="P714" i="56"/>
  <c r="O714" i="56"/>
  <c r="A714" i="56"/>
  <c r="Q713" i="56"/>
  <c r="P713" i="56"/>
  <c r="O713" i="56"/>
  <c r="A713" i="56"/>
  <c r="Q712" i="56"/>
  <c r="P712" i="56"/>
  <c r="O712" i="56"/>
  <c r="A712" i="56"/>
  <c r="Q711" i="56"/>
  <c r="P711" i="56"/>
  <c r="O711" i="56"/>
  <c r="A711" i="56"/>
  <c r="Q710" i="56"/>
  <c r="P710" i="56"/>
  <c r="O710" i="56"/>
  <c r="A710" i="56"/>
  <c r="Q709" i="56"/>
  <c r="P709" i="56"/>
  <c r="O709" i="56"/>
  <c r="A709" i="56"/>
  <c r="Q708" i="56"/>
  <c r="P708" i="56"/>
  <c r="O708" i="56"/>
  <c r="A708" i="56"/>
  <c r="Q707" i="56"/>
  <c r="P707" i="56"/>
  <c r="O707" i="56"/>
  <c r="A707" i="56"/>
  <c r="Q706" i="56"/>
  <c r="P706" i="56"/>
  <c r="O706" i="56"/>
  <c r="A706" i="56"/>
  <c r="Q705" i="56"/>
  <c r="P705" i="56"/>
  <c r="O705" i="56"/>
  <c r="A705" i="56"/>
  <c r="Q704" i="56"/>
  <c r="P704" i="56"/>
  <c r="O704" i="56"/>
  <c r="A704" i="56"/>
  <c r="Q703" i="56"/>
  <c r="P703" i="56"/>
  <c r="O703" i="56"/>
  <c r="A703" i="56"/>
  <c r="Q702" i="56"/>
  <c r="P702" i="56"/>
  <c r="O702" i="56"/>
  <c r="A702" i="56"/>
  <c r="Q701" i="56"/>
  <c r="P701" i="56"/>
  <c r="O701" i="56"/>
  <c r="A701" i="56"/>
  <c r="Q700" i="56"/>
  <c r="P700" i="56"/>
  <c r="O700" i="56"/>
  <c r="A700" i="56"/>
  <c r="Q699" i="56"/>
  <c r="P699" i="56"/>
  <c r="O699" i="56"/>
  <c r="A699" i="56"/>
  <c r="Q698" i="56"/>
  <c r="P698" i="56"/>
  <c r="O698" i="56"/>
  <c r="A698" i="56"/>
  <c r="Q697" i="56"/>
  <c r="P697" i="56"/>
  <c r="O697" i="56"/>
  <c r="A697" i="56"/>
  <c r="Q696" i="56"/>
  <c r="P696" i="56"/>
  <c r="O696" i="56"/>
  <c r="A696" i="56"/>
  <c r="Q695" i="56"/>
  <c r="P695" i="56"/>
  <c r="O695" i="56"/>
  <c r="A695" i="56"/>
  <c r="Q694" i="56"/>
  <c r="P694" i="56"/>
  <c r="O694" i="56"/>
  <c r="A694" i="56"/>
  <c r="Q693" i="56"/>
  <c r="P693" i="56"/>
  <c r="O693" i="56"/>
  <c r="A693" i="56"/>
  <c r="Q692" i="56"/>
  <c r="P692" i="56"/>
  <c r="O692" i="56"/>
  <c r="A692" i="56"/>
  <c r="Q691" i="56"/>
  <c r="P691" i="56"/>
  <c r="O691" i="56"/>
  <c r="A691" i="56"/>
  <c r="Q690" i="56"/>
  <c r="P690" i="56"/>
  <c r="O690" i="56"/>
  <c r="A690" i="56"/>
  <c r="Q689" i="56"/>
  <c r="P689" i="56"/>
  <c r="O689" i="56"/>
  <c r="A689" i="56"/>
  <c r="Q688" i="56"/>
  <c r="P688" i="56"/>
  <c r="O688" i="56"/>
  <c r="A688" i="56"/>
  <c r="Q687" i="56"/>
  <c r="P687" i="56"/>
  <c r="O687" i="56"/>
  <c r="A687" i="56"/>
  <c r="Q686" i="56"/>
  <c r="P686" i="56"/>
  <c r="O686" i="56"/>
  <c r="A686" i="56"/>
  <c r="Q685" i="56"/>
  <c r="P685" i="56"/>
  <c r="O685" i="56"/>
  <c r="A685" i="56"/>
  <c r="Q684" i="56"/>
  <c r="P684" i="56"/>
  <c r="O684" i="56"/>
  <c r="A684" i="56"/>
  <c r="Q683" i="56"/>
  <c r="P683" i="56"/>
  <c r="O683" i="56"/>
  <c r="A683" i="56"/>
  <c r="Q682" i="56"/>
  <c r="P682" i="56"/>
  <c r="O682" i="56"/>
  <c r="A682" i="56"/>
  <c r="Q681" i="56"/>
  <c r="P681" i="56"/>
  <c r="O681" i="56"/>
  <c r="A681" i="56"/>
  <c r="Q680" i="56"/>
  <c r="P680" i="56"/>
  <c r="O680" i="56"/>
  <c r="A680" i="56"/>
  <c r="Q679" i="56"/>
  <c r="P679" i="56"/>
  <c r="O679" i="56"/>
  <c r="A679" i="56"/>
  <c r="Q678" i="56"/>
  <c r="P678" i="56"/>
  <c r="O678" i="56"/>
  <c r="A678" i="56"/>
  <c r="Q677" i="56"/>
  <c r="P677" i="56"/>
  <c r="O677" i="56"/>
  <c r="A677" i="56"/>
  <c r="Q676" i="56"/>
  <c r="P676" i="56"/>
  <c r="O676" i="56"/>
  <c r="A676" i="56"/>
  <c r="Q675" i="56"/>
  <c r="P675" i="56"/>
  <c r="O675" i="56"/>
  <c r="A675" i="56"/>
  <c r="Q674" i="56"/>
  <c r="P674" i="56"/>
  <c r="O674" i="56"/>
  <c r="A674" i="56"/>
  <c r="Q673" i="56"/>
  <c r="P673" i="56"/>
  <c r="O673" i="56"/>
  <c r="A673" i="56"/>
  <c r="Q672" i="56"/>
  <c r="P672" i="56"/>
  <c r="O672" i="56"/>
  <c r="A672" i="56"/>
  <c r="Q671" i="56"/>
  <c r="P671" i="56"/>
  <c r="O671" i="56"/>
  <c r="A671" i="56"/>
  <c r="Q670" i="56"/>
  <c r="P670" i="56"/>
  <c r="O670" i="56"/>
  <c r="A670" i="56"/>
  <c r="Q669" i="56"/>
  <c r="P669" i="56"/>
  <c r="O669" i="56"/>
  <c r="A669" i="56"/>
  <c r="Q668" i="56"/>
  <c r="P668" i="56"/>
  <c r="O668" i="56"/>
  <c r="A668" i="56"/>
  <c r="Q667" i="56"/>
  <c r="P667" i="56"/>
  <c r="O667" i="56"/>
  <c r="A667" i="56"/>
  <c r="Q666" i="56"/>
  <c r="P666" i="56"/>
  <c r="O666" i="56"/>
  <c r="A666" i="56"/>
  <c r="Q665" i="56"/>
  <c r="P665" i="56"/>
  <c r="O665" i="56"/>
  <c r="A665" i="56"/>
  <c r="Q664" i="56"/>
  <c r="P664" i="56"/>
  <c r="O664" i="56"/>
  <c r="A664" i="56"/>
  <c r="Q663" i="56"/>
  <c r="P663" i="56"/>
  <c r="O663" i="56"/>
  <c r="A663" i="56"/>
  <c r="Q662" i="56"/>
  <c r="P662" i="56"/>
  <c r="O662" i="56"/>
  <c r="A662" i="56"/>
  <c r="Q661" i="56"/>
  <c r="P661" i="56"/>
  <c r="O661" i="56"/>
  <c r="A661" i="56"/>
  <c r="Q660" i="56"/>
  <c r="P660" i="56"/>
  <c r="O660" i="56"/>
  <c r="A660" i="56"/>
  <c r="Q659" i="56"/>
  <c r="P659" i="56"/>
  <c r="O659" i="56"/>
  <c r="A659" i="56"/>
  <c r="Q658" i="56"/>
  <c r="P658" i="56"/>
  <c r="O658" i="56"/>
  <c r="A658" i="56"/>
  <c r="Q657" i="56"/>
  <c r="P657" i="56"/>
  <c r="O657" i="56"/>
  <c r="A657" i="56"/>
  <c r="Q656" i="56"/>
  <c r="P656" i="56"/>
  <c r="O656" i="56"/>
  <c r="A656" i="56"/>
  <c r="Q655" i="56"/>
  <c r="P655" i="56"/>
  <c r="O655" i="56"/>
  <c r="A655" i="56"/>
  <c r="Q654" i="56"/>
  <c r="P654" i="56"/>
  <c r="O654" i="56"/>
  <c r="A654" i="56"/>
  <c r="Q653" i="56"/>
  <c r="P653" i="56"/>
  <c r="O653" i="56"/>
  <c r="A653" i="56"/>
  <c r="Q652" i="56"/>
  <c r="P652" i="56"/>
  <c r="O652" i="56"/>
  <c r="A652" i="56"/>
  <c r="Q651" i="56"/>
  <c r="P651" i="56"/>
  <c r="O651" i="56"/>
  <c r="A651" i="56"/>
  <c r="Q650" i="56"/>
  <c r="P650" i="56"/>
  <c r="O650" i="56"/>
  <c r="A650" i="56"/>
  <c r="Q649" i="56"/>
  <c r="P649" i="56"/>
  <c r="O649" i="56"/>
  <c r="A649" i="56"/>
  <c r="Q648" i="56"/>
  <c r="P648" i="56"/>
  <c r="O648" i="56"/>
  <c r="A648" i="56"/>
  <c r="Q647" i="56"/>
  <c r="P647" i="56"/>
  <c r="O647" i="56"/>
  <c r="A647" i="56"/>
  <c r="Q646" i="56"/>
  <c r="P646" i="56"/>
  <c r="O646" i="56"/>
  <c r="A646" i="56"/>
  <c r="Q645" i="56"/>
  <c r="P645" i="56"/>
  <c r="O645" i="56"/>
  <c r="A645" i="56"/>
  <c r="Q644" i="56"/>
  <c r="P644" i="56"/>
  <c r="O644" i="56"/>
  <c r="A644" i="56"/>
  <c r="Q643" i="56"/>
  <c r="P643" i="56"/>
  <c r="O643" i="56"/>
  <c r="A643" i="56"/>
  <c r="Q642" i="56"/>
  <c r="P642" i="56"/>
  <c r="O642" i="56"/>
  <c r="A642" i="56"/>
  <c r="Q641" i="56"/>
  <c r="P641" i="56"/>
  <c r="O641" i="56"/>
  <c r="A641" i="56"/>
  <c r="Q640" i="56"/>
  <c r="P640" i="56"/>
  <c r="O640" i="56"/>
  <c r="A640" i="56"/>
  <c r="Q639" i="56"/>
  <c r="P639" i="56"/>
  <c r="O639" i="56"/>
  <c r="A639" i="56"/>
  <c r="Q638" i="56"/>
  <c r="P638" i="56"/>
  <c r="O638" i="56"/>
  <c r="A638" i="56"/>
  <c r="Q637" i="56"/>
  <c r="P637" i="56"/>
  <c r="O637" i="56"/>
  <c r="A637" i="56"/>
  <c r="Q636" i="56"/>
  <c r="P636" i="56"/>
  <c r="O636" i="56"/>
  <c r="A636" i="56"/>
  <c r="Q635" i="56"/>
  <c r="P635" i="56"/>
  <c r="O635" i="56"/>
  <c r="A635" i="56"/>
  <c r="Q634" i="56"/>
  <c r="P634" i="56"/>
  <c r="O634" i="56"/>
  <c r="A634" i="56"/>
  <c r="Q633" i="56"/>
  <c r="P633" i="56"/>
  <c r="O633" i="56"/>
  <c r="A633" i="56"/>
  <c r="Q632" i="56"/>
  <c r="P632" i="56"/>
  <c r="O632" i="56"/>
  <c r="A632" i="56"/>
  <c r="Q631" i="56"/>
  <c r="P631" i="56"/>
  <c r="O631" i="56"/>
  <c r="A631" i="56"/>
  <c r="Q630" i="56"/>
  <c r="P630" i="56"/>
  <c r="O630" i="56"/>
  <c r="A630" i="56"/>
  <c r="Q629" i="56"/>
  <c r="P629" i="56"/>
  <c r="O629" i="56"/>
  <c r="A629" i="56"/>
  <c r="Q628" i="56"/>
  <c r="P628" i="56"/>
  <c r="O628" i="56"/>
  <c r="A628" i="56"/>
  <c r="Q627" i="56"/>
  <c r="P627" i="56"/>
  <c r="O627" i="56"/>
  <c r="A627" i="56"/>
  <c r="Q626" i="56"/>
  <c r="P626" i="56"/>
  <c r="O626" i="56"/>
  <c r="A626" i="56"/>
  <c r="Q625" i="56"/>
  <c r="P625" i="56"/>
  <c r="O625" i="56"/>
  <c r="A625" i="56"/>
  <c r="Q624" i="56"/>
  <c r="P624" i="56"/>
  <c r="O624" i="56"/>
  <c r="A624" i="56"/>
  <c r="Q623" i="56"/>
  <c r="P623" i="56"/>
  <c r="O623" i="56"/>
  <c r="A623" i="56"/>
  <c r="Q622" i="56"/>
  <c r="P622" i="56"/>
  <c r="O622" i="56"/>
  <c r="A622" i="56"/>
  <c r="Q621" i="56"/>
  <c r="P621" i="56"/>
  <c r="O621" i="56"/>
  <c r="A621" i="56"/>
  <c r="Q620" i="56"/>
  <c r="P620" i="56"/>
  <c r="O620" i="56"/>
  <c r="A620" i="56"/>
  <c r="Q619" i="56"/>
  <c r="P619" i="56"/>
  <c r="O619" i="56"/>
  <c r="A619" i="56"/>
  <c r="Q618" i="56"/>
  <c r="P618" i="56"/>
  <c r="O618" i="56"/>
  <c r="A618" i="56"/>
  <c r="Q617" i="56"/>
  <c r="P617" i="56"/>
  <c r="O617" i="56"/>
  <c r="A617" i="56"/>
  <c r="Q616" i="56"/>
  <c r="P616" i="56"/>
  <c r="O616" i="56"/>
  <c r="A616" i="56"/>
  <c r="Q615" i="56"/>
  <c r="P615" i="56"/>
  <c r="O615" i="56"/>
  <c r="A615" i="56"/>
  <c r="Q614" i="56"/>
  <c r="P614" i="56"/>
  <c r="O614" i="56"/>
  <c r="A614" i="56"/>
  <c r="Q613" i="56"/>
  <c r="P613" i="56"/>
  <c r="O613" i="56"/>
  <c r="A613" i="56"/>
  <c r="Q612" i="56"/>
  <c r="P612" i="56"/>
  <c r="O612" i="56"/>
  <c r="A612" i="56"/>
  <c r="Q611" i="56"/>
  <c r="P611" i="56"/>
  <c r="O611" i="56"/>
  <c r="A611" i="56"/>
  <c r="Q610" i="56"/>
  <c r="P610" i="56"/>
  <c r="O610" i="56"/>
  <c r="A610" i="56"/>
  <c r="Q609" i="56"/>
  <c r="P609" i="56"/>
  <c r="O609" i="56"/>
  <c r="A609" i="56"/>
  <c r="Q608" i="56"/>
  <c r="P608" i="56"/>
  <c r="O608" i="56"/>
  <c r="A608" i="56"/>
  <c r="Q607" i="56"/>
  <c r="P607" i="56"/>
  <c r="O607" i="56"/>
  <c r="A607" i="56"/>
  <c r="Q606" i="56"/>
  <c r="P606" i="56"/>
  <c r="O606" i="56"/>
  <c r="A606" i="56"/>
  <c r="Q605" i="56"/>
  <c r="P605" i="56"/>
  <c r="O605" i="56"/>
  <c r="A605" i="56"/>
  <c r="Q604" i="56"/>
  <c r="P604" i="56"/>
  <c r="O604" i="56"/>
  <c r="A604" i="56"/>
  <c r="Q603" i="56"/>
  <c r="P603" i="56"/>
  <c r="O603" i="56"/>
  <c r="A603" i="56"/>
  <c r="Q602" i="56"/>
  <c r="P602" i="56"/>
  <c r="O602" i="56"/>
  <c r="A602" i="56"/>
  <c r="Q601" i="56"/>
  <c r="P601" i="56"/>
  <c r="O601" i="56"/>
  <c r="A601" i="56"/>
  <c r="Q600" i="56"/>
  <c r="P600" i="56"/>
  <c r="O600" i="56"/>
  <c r="A600" i="56"/>
  <c r="Q599" i="56"/>
  <c r="P599" i="56"/>
  <c r="O599" i="56"/>
  <c r="A599" i="56"/>
  <c r="Q598" i="56"/>
  <c r="P598" i="56"/>
  <c r="O598" i="56"/>
  <c r="A598" i="56"/>
  <c r="Q597" i="56"/>
  <c r="P597" i="56"/>
  <c r="O597" i="56"/>
  <c r="A597" i="56"/>
  <c r="Q596" i="56"/>
  <c r="P596" i="56"/>
  <c r="O596" i="56"/>
  <c r="A596" i="56"/>
  <c r="Q595" i="56"/>
  <c r="P595" i="56"/>
  <c r="O595" i="56"/>
  <c r="A595" i="56"/>
  <c r="Q594" i="56"/>
  <c r="P594" i="56"/>
  <c r="O594" i="56"/>
  <c r="A594" i="56"/>
  <c r="Q593" i="56"/>
  <c r="P593" i="56"/>
  <c r="O593" i="56"/>
  <c r="A593" i="56"/>
  <c r="Q592" i="56"/>
  <c r="P592" i="56"/>
  <c r="O592" i="56"/>
  <c r="A592" i="56"/>
  <c r="Q591" i="56"/>
  <c r="P591" i="56"/>
  <c r="O591" i="56"/>
  <c r="A591" i="56"/>
  <c r="Q590" i="56"/>
  <c r="P590" i="56"/>
  <c r="O590" i="56"/>
  <c r="A590" i="56"/>
  <c r="Q589" i="56"/>
  <c r="P589" i="56"/>
  <c r="O589" i="56"/>
  <c r="A589" i="56"/>
  <c r="Q588" i="56"/>
  <c r="P588" i="56"/>
  <c r="O588" i="56"/>
  <c r="A588" i="56"/>
  <c r="Q587" i="56"/>
  <c r="P587" i="56"/>
  <c r="O587" i="56"/>
  <c r="A587" i="56"/>
  <c r="Q586" i="56"/>
  <c r="P586" i="56"/>
  <c r="O586" i="56"/>
  <c r="A586" i="56"/>
  <c r="Q585" i="56"/>
  <c r="P585" i="56"/>
  <c r="O585" i="56"/>
  <c r="A585" i="56"/>
  <c r="Q584" i="56"/>
  <c r="P584" i="56"/>
  <c r="O584" i="56"/>
  <c r="A584" i="56"/>
  <c r="Q583" i="56"/>
  <c r="P583" i="56"/>
  <c r="O583" i="56"/>
  <c r="A583" i="56"/>
  <c r="Q582" i="56"/>
  <c r="P582" i="56"/>
  <c r="O582" i="56"/>
  <c r="A582" i="56"/>
  <c r="Q581" i="56"/>
  <c r="P581" i="56"/>
  <c r="O581" i="56"/>
  <c r="A581" i="56"/>
  <c r="Q580" i="56"/>
  <c r="P580" i="56"/>
  <c r="O580" i="56"/>
  <c r="A580" i="56"/>
  <c r="Q579" i="56"/>
  <c r="P579" i="56"/>
  <c r="O579" i="56"/>
  <c r="A579" i="56"/>
  <c r="Q578" i="56"/>
  <c r="P578" i="56"/>
  <c r="O578" i="56"/>
  <c r="A578" i="56"/>
  <c r="Q577" i="56"/>
  <c r="P577" i="56"/>
  <c r="O577" i="56"/>
  <c r="A577" i="56"/>
  <c r="Q576" i="56"/>
  <c r="P576" i="56"/>
  <c r="O576" i="56"/>
  <c r="A576" i="56"/>
  <c r="Q575" i="56"/>
  <c r="P575" i="56"/>
  <c r="O575" i="56"/>
  <c r="A575" i="56"/>
  <c r="Q574" i="56"/>
  <c r="P574" i="56"/>
  <c r="O574" i="56"/>
  <c r="A574" i="56"/>
  <c r="Q573" i="56"/>
  <c r="P573" i="56"/>
  <c r="O573" i="56"/>
  <c r="A573" i="56"/>
  <c r="Q572" i="56"/>
  <c r="P572" i="56"/>
  <c r="O572" i="56"/>
  <c r="A572" i="56"/>
  <c r="Q571" i="56"/>
  <c r="P571" i="56"/>
  <c r="O571" i="56"/>
  <c r="A571" i="56"/>
  <c r="Q570" i="56"/>
  <c r="P570" i="56"/>
  <c r="O570" i="56"/>
  <c r="A570" i="56"/>
  <c r="Q569" i="56"/>
  <c r="P569" i="56"/>
  <c r="O569" i="56"/>
  <c r="A569" i="56"/>
  <c r="Q568" i="56"/>
  <c r="P568" i="56"/>
  <c r="O568" i="56"/>
  <c r="A568" i="56"/>
  <c r="Q567" i="56"/>
  <c r="P567" i="56"/>
  <c r="O567" i="56"/>
  <c r="A567" i="56"/>
  <c r="Q566" i="56"/>
  <c r="P566" i="56"/>
  <c r="O566" i="56"/>
  <c r="A566" i="56"/>
  <c r="Q565" i="56"/>
  <c r="P565" i="56"/>
  <c r="O565" i="56"/>
  <c r="A565" i="56"/>
  <c r="Q564" i="56"/>
  <c r="P564" i="56"/>
  <c r="O564" i="56"/>
  <c r="A564" i="56"/>
  <c r="Q563" i="56"/>
  <c r="P563" i="56"/>
  <c r="O563" i="56"/>
  <c r="A563" i="56"/>
  <c r="Q562" i="56"/>
  <c r="P562" i="56"/>
  <c r="O562" i="56"/>
  <c r="A562" i="56"/>
  <c r="Q561" i="56"/>
  <c r="P561" i="56"/>
  <c r="O561" i="56"/>
  <c r="A561" i="56"/>
  <c r="Q560" i="56"/>
  <c r="P560" i="56"/>
  <c r="O560" i="56"/>
  <c r="A560" i="56"/>
  <c r="Q559" i="56"/>
  <c r="P559" i="56"/>
  <c r="O559" i="56"/>
  <c r="A559" i="56"/>
  <c r="Q558" i="56"/>
  <c r="P558" i="56"/>
  <c r="O558" i="56"/>
  <c r="A558" i="56"/>
  <c r="Q557" i="56"/>
  <c r="P557" i="56"/>
  <c r="O557" i="56"/>
  <c r="A557" i="56"/>
  <c r="Q556" i="56"/>
  <c r="P556" i="56"/>
  <c r="O556" i="56"/>
  <c r="A556" i="56"/>
  <c r="Q555" i="56"/>
  <c r="P555" i="56"/>
  <c r="O555" i="56"/>
  <c r="A555" i="56"/>
  <c r="Q554" i="56"/>
  <c r="P554" i="56"/>
  <c r="O554" i="56"/>
  <c r="A554" i="56"/>
  <c r="Q553" i="56"/>
  <c r="P553" i="56"/>
  <c r="O553" i="56"/>
  <c r="A553" i="56"/>
  <c r="Q552" i="56"/>
  <c r="P552" i="56"/>
  <c r="O552" i="56"/>
  <c r="A552" i="56"/>
  <c r="Q551" i="56"/>
  <c r="P551" i="56"/>
  <c r="O551" i="56"/>
  <c r="A551" i="56"/>
  <c r="Q550" i="56"/>
  <c r="P550" i="56"/>
  <c r="O550" i="56"/>
  <c r="A550" i="56"/>
  <c r="Q549" i="56"/>
  <c r="P549" i="56"/>
  <c r="O549" i="56"/>
  <c r="A549" i="56"/>
  <c r="Q548" i="56"/>
  <c r="P548" i="56"/>
  <c r="O548" i="56"/>
  <c r="A548" i="56"/>
  <c r="Q547" i="56"/>
  <c r="P547" i="56"/>
  <c r="O547" i="56"/>
  <c r="A547" i="56"/>
  <c r="Q546" i="56"/>
  <c r="P546" i="56"/>
  <c r="O546" i="56"/>
  <c r="A546" i="56"/>
  <c r="Q545" i="56"/>
  <c r="P545" i="56"/>
  <c r="O545" i="56"/>
  <c r="A545" i="56"/>
  <c r="Q544" i="56"/>
  <c r="P544" i="56"/>
  <c r="O544" i="56"/>
  <c r="A544" i="56"/>
  <c r="Q543" i="56"/>
  <c r="P543" i="56"/>
  <c r="O543" i="56"/>
  <c r="A543" i="56"/>
  <c r="Q542" i="56"/>
  <c r="P542" i="56"/>
  <c r="O542" i="56"/>
  <c r="A542" i="56"/>
  <c r="Q541" i="56"/>
  <c r="P541" i="56"/>
  <c r="O541" i="56"/>
  <c r="A541" i="56"/>
  <c r="Q540" i="56"/>
  <c r="P540" i="56"/>
  <c r="O540" i="56"/>
  <c r="A540" i="56"/>
  <c r="Q539" i="56"/>
  <c r="P539" i="56"/>
  <c r="O539" i="56"/>
  <c r="A539" i="56"/>
  <c r="Q538" i="56"/>
  <c r="P538" i="56"/>
  <c r="O538" i="56"/>
  <c r="A538" i="56"/>
  <c r="Q537" i="56"/>
  <c r="P537" i="56"/>
  <c r="O537" i="56"/>
  <c r="A537" i="56"/>
  <c r="Q536" i="56"/>
  <c r="P536" i="56"/>
  <c r="O536" i="56"/>
  <c r="A536" i="56"/>
  <c r="Q535" i="56"/>
  <c r="P535" i="56"/>
  <c r="O535" i="56"/>
  <c r="A535" i="56"/>
  <c r="Q534" i="56"/>
  <c r="P534" i="56"/>
  <c r="O534" i="56"/>
  <c r="A534" i="56"/>
  <c r="Q533" i="56"/>
  <c r="P533" i="56"/>
  <c r="O533" i="56"/>
  <c r="A533" i="56"/>
  <c r="Q532" i="56"/>
  <c r="P532" i="56"/>
  <c r="O532" i="56"/>
  <c r="A532" i="56"/>
  <c r="Q531" i="56"/>
  <c r="P531" i="56"/>
  <c r="O531" i="56"/>
  <c r="A531" i="56"/>
  <c r="Q530" i="56"/>
  <c r="P530" i="56"/>
  <c r="O530" i="56"/>
  <c r="A530" i="56"/>
  <c r="Q529" i="56"/>
  <c r="P529" i="56"/>
  <c r="O529" i="56"/>
  <c r="A529" i="56"/>
  <c r="Q528" i="56"/>
  <c r="P528" i="56"/>
  <c r="O528" i="56"/>
  <c r="A528" i="56"/>
  <c r="Q527" i="56"/>
  <c r="P527" i="56"/>
  <c r="O527" i="56"/>
  <c r="A527" i="56"/>
  <c r="Q526" i="56"/>
  <c r="P526" i="56"/>
  <c r="O526" i="56"/>
  <c r="A526" i="56"/>
  <c r="Q525" i="56"/>
  <c r="P525" i="56"/>
  <c r="O525" i="56"/>
  <c r="A525" i="56"/>
  <c r="Q524" i="56"/>
  <c r="P524" i="56"/>
  <c r="O524" i="56"/>
  <c r="A524" i="56"/>
  <c r="Q523" i="56"/>
  <c r="P523" i="56"/>
  <c r="O523" i="56"/>
  <c r="A523" i="56"/>
  <c r="Q522" i="56"/>
  <c r="P522" i="56"/>
  <c r="O522" i="56"/>
  <c r="A522" i="56"/>
  <c r="Q521" i="56"/>
  <c r="P521" i="56"/>
  <c r="O521" i="56"/>
  <c r="A521" i="56"/>
  <c r="Q520" i="56"/>
  <c r="P520" i="56"/>
  <c r="O520" i="56"/>
  <c r="A520" i="56"/>
  <c r="Q519" i="56"/>
  <c r="P519" i="56"/>
  <c r="O519" i="56"/>
  <c r="A519" i="56"/>
  <c r="Q518" i="56"/>
  <c r="P518" i="56"/>
  <c r="O518" i="56"/>
  <c r="A518" i="56"/>
  <c r="Q517" i="56"/>
  <c r="P517" i="56"/>
  <c r="O517" i="56"/>
  <c r="A517" i="56"/>
  <c r="Q516" i="56"/>
  <c r="P516" i="56"/>
  <c r="O516" i="56"/>
  <c r="A516" i="56"/>
  <c r="Q515" i="56"/>
  <c r="P515" i="56"/>
  <c r="O515" i="56"/>
  <c r="A515" i="56"/>
  <c r="Q514" i="56"/>
  <c r="P514" i="56"/>
  <c r="O514" i="56"/>
  <c r="A514" i="56"/>
  <c r="Q513" i="56"/>
  <c r="P513" i="56"/>
  <c r="O513" i="56"/>
  <c r="A513" i="56"/>
  <c r="Q512" i="56"/>
  <c r="P512" i="56"/>
  <c r="O512" i="56"/>
  <c r="A512" i="56"/>
  <c r="Q511" i="56"/>
  <c r="P511" i="56"/>
  <c r="O511" i="56"/>
  <c r="A511" i="56"/>
  <c r="Q510" i="56"/>
  <c r="P510" i="56"/>
  <c r="O510" i="56"/>
  <c r="A510" i="56"/>
  <c r="Q509" i="56"/>
  <c r="P509" i="56"/>
  <c r="O509" i="56"/>
  <c r="A509" i="56"/>
  <c r="Q508" i="56"/>
  <c r="P508" i="56"/>
  <c r="O508" i="56"/>
  <c r="A508" i="56"/>
  <c r="Q507" i="56"/>
  <c r="P507" i="56"/>
  <c r="O507" i="56"/>
  <c r="A507" i="56"/>
  <c r="Q506" i="56"/>
  <c r="P506" i="56"/>
  <c r="O506" i="56"/>
  <c r="A506" i="56"/>
  <c r="Q505" i="56"/>
  <c r="P505" i="56"/>
  <c r="O505" i="56"/>
  <c r="A505" i="56"/>
  <c r="Q504" i="56"/>
  <c r="P504" i="56"/>
  <c r="O504" i="56"/>
  <c r="A504" i="56"/>
  <c r="Q503" i="56"/>
  <c r="P503" i="56"/>
  <c r="O503" i="56"/>
  <c r="A503" i="56"/>
  <c r="Q502" i="56"/>
  <c r="P502" i="56"/>
  <c r="O502" i="56"/>
  <c r="A502" i="56"/>
  <c r="Q501" i="56"/>
  <c r="P501" i="56"/>
  <c r="O501" i="56"/>
  <c r="A501" i="56"/>
  <c r="Q500" i="56"/>
  <c r="P500" i="56"/>
  <c r="O500" i="56"/>
  <c r="A500" i="56"/>
  <c r="Q499" i="56"/>
  <c r="P499" i="56"/>
  <c r="O499" i="56"/>
  <c r="A499" i="56"/>
  <c r="Q498" i="56"/>
  <c r="P498" i="56"/>
  <c r="O498" i="56"/>
  <c r="A498" i="56"/>
  <c r="Q497" i="56"/>
  <c r="P497" i="56"/>
  <c r="O497" i="56"/>
  <c r="A497" i="56"/>
  <c r="Q496" i="56"/>
  <c r="P496" i="56"/>
  <c r="O496" i="56"/>
  <c r="A496" i="56"/>
  <c r="Q495" i="56"/>
  <c r="P495" i="56"/>
  <c r="O495" i="56"/>
  <c r="A495" i="56"/>
  <c r="Q494" i="56"/>
  <c r="P494" i="56"/>
  <c r="O494" i="56"/>
  <c r="A494" i="56"/>
  <c r="Q493" i="56"/>
  <c r="P493" i="56"/>
  <c r="O493" i="56"/>
  <c r="A493" i="56"/>
  <c r="Q492" i="56"/>
  <c r="P492" i="56"/>
  <c r="O492" i="56"/>
  <c r="A492" i="56"/>
  <c r="Q491" i="56"/>
  <c r="P491" i="56"/>
  <c r="O491" i="56"/>
  <c r="A491" i="56"/>
  <c r="Q490" i="56"/>
  <c r="P490" i="56"/>
  <c r="O490" i="56"/>
  <c r="A490" i="56"/>
  <c r="Q489" i="56"/>
  <c r="P489" i="56"/>
  <c r="O489" i="56"/>
  <c r="A489" i="56"/>
  <c r="Q488" i="56"/>
  <c r="P488" i="56"/>
  <c r="O488" i="56"/>
  <c r="A488" i="56"/>
  <c r="Q487" i="56"/>
  <c r="P487" i="56"/>
  <c r="O487" i="56"/>
  <c r="A487" i="56"/>
  <c r="Q486" i="56"/>
  <c r="P486" i="56"/>
  <c r="O486" i="56"/>
  <c r="A486" i="56"/>
  <c r="Q485" i="56"/>
  <c r="P485" i="56"/>
  <c r="O485" i="56"/>
  <c r="A485" i="56"/>
  <c r="Q484" i="56"/>
  <c r="P484" i="56"/>
  <c r="O484" i="56"/>
  <c r="A484" i="56"/>
  <c r="Q483" i="56"/>
  <c r="P483" i="56"/>
  <c r="O483" i="56"/>
  <c r="A483" i="56"/>
  <c r="Q482" i="56"/>
  <c r="P482" i="56"/>
  <c r="O482" i="56"/>
  <c r="A482" i="56"/>
  <c r="Q481" i="56"/>
  <c r="P481" i="56"/>
  <c r="O481" i="56"/>
  <c r="A481" i="56"/>
  <c r="Q480" i="56"/>
  <c r="P480" i="56"/>
  <c r="O480" i="56"/>
  <c r="A480" i="56"/>
  <c r="Q479" i="56"/>
  <c r="P479" i="56"/>
  <c r="O479" i="56"/>
  <c r="A479" i="56"/>
  <c r="Q478" i="56"/>
  <c r="P478" i="56"/>
  <c r="O478" i="56"/>
  <c r="A478" i="56"/>
  <c r="Q477" i="56"/>
  <c r="P477" i="56"/>
  <c r="O477" i="56"/>
  <c r="A477" i="56"/>
  <c r="Q476" i="56"/>
  <c r="P476" i="56"/>
  <c r="O476" i="56"/>
  <c r="A476" i="56"/>
  <c r="Q475" i="56"/>
  <c r="P475" i="56"/>
  <c r="O475" i="56"/>
  <c r="A475" i="56"/>
  <c r="Q474" i="56"/>
  <c r="P474" i="56"/>
  <c r="O474" i="56"/>
  <c r="A474" i="56"/>
  <c r="Q473" i="56"/>
  <c r="P473" i="56"/>
  <c r="O473" i="56"/>
  <c r="A473" i="56"/>
  <c r="Q472" i="56"/>
  <c r="P472" i="56"/>
  <c r="O472" i="56"/>
  <c r="A472" i="56"/>
  <c r="Q471" i="56"/>
  <c r="P471" i="56"/>
  <c r="O471" i="56"/>
  <c r="A471" i="56"/>
  <c r="Q470" i="56"/>
  <c r="P470" i="56"/>
  <c r="O470" i="56"/>
  <c r="A470" i="56"/>
  <c r="Q469" i="56"/>
  <c r="P469" i="56"/>
  <c r="O469" i="56"/>
  <c r="A469" i="56"/>
  <c r="Q468" i="56"/>
  <c r="P468" i="56"/>
  <c r="O468" i="56"/>
  <c r="A468" i="56"/>
  <c r="Q467" i="56"/>
  <c r="P467" i="56"/>
  <c r="O467" i="56"/>
  <c r="A467" i="56"/>
  <c r="Q466" i="56"/>
  <c r="P466" i="56"/>
  <c r="O466" i="56"/>
  <c r="A466" i="56"/>
  <c r="Q465" i="56"/>
  <c r="P465" i="56"/>
  <c r="O465" i="56"/>
  <c r="A465" i="56"/>
  <c r="Q464" i="56"/>
  <c r="P464" i="56"/>
  <c r="O464" i="56"/>
  <c r="A464" i="56"/>
  <c r="Q463" i="56"/>
  <c r="P463" i="56"/>
  <c r="O463" i="56"/>
  <c r="A463" i="56"/>
  <c r="Q462" i="56"/>
  <c r="P462" i="56"/>
  <c r="O462" i="56"/>
  <c r="A462" i="56"/>
  <c r="Q461" i="56"/>
  <c r="P461" i="56"/>
  <c r="O461" i="56"/>
  <c r="A461" i="56"/>
  <c r="Q460" i="56"/>
  <c r="P460" i="56"/>
  <c r="O460" i="56"/>
  <c r="A460" i="56"/>
  <c r="Q459" i="56"/>
  <c r="P459" i="56"/>
  <c r="O459" i="56"/>
  <c r="A459" i="56"/>
  <c r="Q458" i="56"/>
  <c r="P458" i="56"/>
  <c r="O458" i="56"/>
  <c r="A458" i="56"/>
  <c r="Q457" i="56"/>
  <c r="P457" i="56"/>
  <c r="O457" i="56"/>
  <c r="A457" i="56"/>
  <c r="Q456" i="56"/>
  <c r="P456" i="56"/>
  <c r="O456" i="56"/>
  <c r="A456" i="56"/>
  <c r="Q455" i="56"/>
  <c r="P455" i="56"/>
  <c r="O455" i="56"/>
  <c r="A455" i="56"/>
  <c r="Q454" i="56"/>
  <c r="P454" i="56"/>
  <c r="O454" i="56"/>
  <c r="A454" i="56"/>
  <c r="Q453" i="56"/>
  <c r="P453" i="56"/>
  <c r="O453" i="56"/>
  <c r="A453" i="56"/>
  <c r="Q452" i="56"/>
  <c r="P452" i="56"/>
  <c r="O452" i="56"/>
  <c r="A452" i="56"/>
  <c r="Q451" i="56"/>
  <c r="P451" i="56"/>
  <c r="O451" i="56"/>
  <c r="A451" i="56"/>
  <c r="Q450" i="56"/>
  <c r="P450" i="56"/>
  <c r="O450" i="56"/>
  <c r="A450" i="56"/>
  <c r="Q449" i="56"/>
  <c r="P449" i="56"/>
  <c r="O449" i="56"/>
  <c r="A449" i="56"/>
  <c r="Q448" i="56"/>
  <c r="P448" i="56"/>
  <c r="O448" i="56"/>
  <c r="A448" i="56"/>
  <c r="Q447" i="56"/>
  <c r="P447" i="56"/>
  <c r="O447" i="56"/>
  <c r="A447" i="56"/>
  <c r="Q446" i="56"/>
  <c r="P446" i="56"/>
  <c r="O446" i="56"/>
  <c r="A446" i="56"/>
  <c r="Q445" i="56"/>
  <c r="P445" i="56"/>
  <c r="O445" i="56"/>
  <c r="A445" i="56"/>
  <c r="Q444" i="56"/>
  <c r="P444" i="56"/>
  <c r="O444" i="56"/>
  <c r="A444" i="56"/>
  <c r="Q443" i="56"/>
  <c r="P443" i="56"/>
  <c r="O443" i="56"/>
  <c r="A443" i="56"/>
  <c r="Q442" i="56"/>
  <c r="P442" i="56"/>
  <c r="O442" i="56"/>
  <c r="A442" i="56"/>
  <c r="Q441" i="56"/>
  <c r="P441" i="56"/>
  <c r="O441" i="56"/>
  <c r="A441" i="56"/>
  <c r="Q440" i="56"/>
  <c r="P440" i="56"/>
  <c r="O440" i="56"/>
  <c r="A440" i="56"/>
  <c r="Q439" i="56"/>
  <c r="P439" i="56"/>
  <c r="O439" i="56"/>
  <c r="A439" i="56"/>
  <c r="Q438" i="56"/>
  <c r="P438" i="56"/>
  <c r="O438" i="56"/>
  <c r="A438" i="56"/>
  <c r="Q437" i="56"/>
  <c r="P437" i="56"/>
  <c r="O437" i="56"/>
  <c r="A437" i="56"/>
  <c r="Q436" i="56"/>
  <c r="P436" i="56"/>
  <c r="O436" i="56"/>
  <c r="A436" i="56"/>
  <c r="Q435" i="56"/>
  <c r="P435" i="56"/>
  <c r="O435" i="56"/>
  <c r="A435" i="56"/>
  <c r="Q434" i="56"/>
  <c r="P434" i="56"/>
  <c r="O434" i="56"/>
  <c r="A434" i="56"/>
  <c r="Q433" i="56"/>
  <c r="P433" i="56"/>
  <c r="O433" i="56"/>
  <c r="A433" i="56"/>
  <c r="Q432" i="56"/>
  <c r="P432" i="56"/>
  <c r="O432" i="56"/>
  <c r="A432" i="56"/>
  <c r="Q431" i="56"/>
  <c r="P431" i="56"/>
  <c r="O431" i="56"/>
  <c r="A431" i="56"/>
  <c r="Q430" i="56"/>
  <c r="P430" i="56"/>
  <c r="O430" i="56"/>
  <c r="A430" i="56"/>
  <c r="Q429" i="56"/>
  <c r="P429" i="56"/>
  <c r="O429" i="56"/>
  <c r="A429" i="56"/>
  <c r="Q428" i="56"/>
  <c r="P428" i="56"/>
  <c r="O428" i="56"/>
  <c r="A428" i="56"/>
  <c r="Q427" i="56"/>
  <c r="P427" i="56"/>
  <c r="O427" i="56"/>
  <c r="A427" i="56"/>
  <c r="Q426" i="56"/>
  <c r="P426" i="56"/>
  <c r="O426" i="56"/>
  <c r="A426" i="56"/>
  <c r="Q425" i="56"/>
  <c r="P425" i="56"/>
  <c r="O425" i="56"/>
  <c r="A425" i="56"/>
  <c r="Q424" i="56"/>
  <c r="P424" i="56"/>
  <c r="O424" i="56"/>
  <c r="A424" i="56"/>
  <c r="Q423" i="56"/>
  <c r="P423" i="56"/>
  <c r="O423" i="56"/>
  <c r="A423" i="56"/>
  <c r="Q422" i="56"/>
  <c r="P422" i="56"/>
  <c r="O422" i="56"/>
  <c r="A422" i="56"/>
  <c r="Q421" i="56"/>
  <c r="P421" i="56"/>
  <c r="O421" i="56"/>
  <c r="A421" i="56"/>
  <c r="Q420" i="56"/>
  <c r="P420" i="56"/>
  <c r="O420" i="56"/>
  <c r="A420" i="56"/>
  <c r="Q419" i="56"/>
  <c r="P419" i="56"/>
  <c r="O419" i="56"/>
  <c r="A419" i="56"/>
  <c r="Q418" i="56"/>
  <c r="P418" i="56"/>
  <c r="O418" i="56"/>
  <c r="A418" i="56"/>
  <c r="Q417" i="56"/>
  <c r="P417" i="56"/>
  <c r="O417" i="56"/>
  <c r="A417" i="56"/>
  <c r="Q416" i="56"/>
  <c r="P416" i="56"/>
  <c r="O416" i="56"/>
  <c r="A416" i="56"/>
  <c r="Q415" i="56"/>
  <c r="P415" i="56"/>
  <c r="O415" i="56"/>
  <c r="A415" i="56"/>
  <c r="Q414" i="56"/>
  <c r="P414" i="56"/>
  <c r="O414" i="56"/>
  <c r="A414" i="56"/>
  <c r="Q413" i="56"/>
  <c r="P413" i="56"/>
  <c r="O413" i="56"/>
  <c r="A413" i="56"/>
  <c r="Q412" i="56"/>
  <c r="P412" i="56"/>
  <c r="O412" i="56"/>
  <c r="A412" i="56"/>
  <c r="Q411" i="56"/>
  <c r="P411" i="56"/>
  <c r="O411" i="56"/>
  <c r="A411" i="56"/>
  <c r="Q410" i="56"/>
  <c r="P410" i="56"/>
  <c r="O410" i="56"/>
  <c r="A410" i="56"/>
  <c r="Q409" i="56"/>
  <c r="P409" i="56"/>
  <c r="O409" i="56"/>
  <c r="A409" i="56"/>
  <c r="Q408" i="56"/>
  <c r="P408" i="56"/>
  <c r="O408" i="56"/>
  <c r="A408" i="56"/>
  <c r="Q407" i="56"/>
  <c r="P407" i="56"/>
  <c r="O407" i="56"/>
  <c r="A407" i="56"/>
  <c r="Q406" i="56"/>
  <c r="P406" i="56"/>
  <c r="O406" i="56"/>
  <c r="A406" i="56"/>
  <c r="Q405" i="56"/>
  <c r="P405" i="56"/>
  <c r="O405" i="56"/>
  <c r="A405" i="56"/>
  <c r="Q404" i="56"/>
  <c r="P404" i="56"/>
  <c r="O404" i="56"/>
  <c r="A404" i="56"/>
  <c r="Q403" i="56"/>
  <c r="P403" i="56"/>
  <c r="O403" i="56"/>
  <c r="A403" i="56"/>
  <c r="Q402" i="56"/>
  <c r="P402" i="56"/>
  <c r="O402" i="56"/>
  <c r="A402" i="56"/>
  <c r="Q401" i="56"/>
  <c r="P401" i="56"/>
  <c r="O401" i="56"/>
  <c r="A401" i="56"/>
  <c r="Q400" i="56"/>
  <c r="P400" i="56"/>
  <c r="O400" i="56"/>
  <c r="A400" i="56"/>
  <c r="Q399" i="56"/>
  <c r="P399" i="56"/>
  <c r="O399" i="56"/>
  <c r="A399" i="56"/>
  <c r="Q398" i="56"/>
  <c r="P398" i="56"/>
  <c r="O398" i="56"/>
  <c r="A398" i="56"/>
  <c r="Q397" i="56"/>
  <c r="P397" i="56"/>
  <c r="O397" i="56"/>
  <c r="A397" i="56"/>
  <c r="Q396" i="56"/>
  <c r="P396" i="56"/>
  <c r="O396" i="56"/>
  <c r="A396" i="56"/>
  <c r="Q395" i="56"/>
  <c r="P395" i="56"/>
  <c r="O395" i="56"/>
  <c r="A395" i="56"/>
  <c r="Q394" i="56"/>
  <c r="P394" i="56"/>
  <c r="O394" i="56"/>
  <c r="A394" i="56"/>
  <c r="Q393" i="56"/>
  <c r="P393" i="56"/>
  <c r="O393" i="56"/>
  <c r="A393" i="56"/>
  <c r="Q392" i="56"/>
  <c r="P392" i="56"/>
  <c r="O392" i="56"/>
  <c r="A392" i="56"/>
  <c r="Q391" i="56"/>
  <c r="P391" i="56"/>
  <c r="O391" i="56"/>
  <c r="A391" i="56"/>
  <c r="Q390" i="56"/>
  <c r="P390" i="56"/>
  <c r="O390" i="56"/>
  <c r="A390" i="56"/>
  <c r="Q389" i="56"/>
  <c r="P389" i="56"/>
  <c r="O389" i="56"/>
  <c r="A389" i="56"/>
  <c r="Q388" i="56"/>
  <c r="P388" i="56"/>
  <c r="O388" i="56"/>
  <c r="A388" i="56"/>
  <c r="Q387" i="56"/>
  <c r="P387" i="56"/>
  <c r="O387" i="56"/>
  <c r="A387" i="56"/>
  <c r="Q386" i="56"/>
  <c r="P386" i="56"/>
  <c r="O386" i="56"/>
  <c r="A386" i="56"/>
  <c r="Q385" i="56"/>
  <c r="P385" i="56"/>
  <c r="O385" i="56"/>
  <c r="A385" i="56"/>
  <c r="Q384" i="56"/>
  <c r="P384" i="56"/>
  <c r="O384" i="56"/>
  <c r="A384" i="56"/>
  <c r="Q383" i="56"/>
  <c r="P383" i="56"/>
  <c r="O383" i="56"/>
  <c r="A383" i="56"/>
  <c r="Q382" i="56"/>
  <c r="P382" i="56"/>
  <c r="O382" i="56"/>
  <c r="A382" i="56"/>
  <c r="Q381" i="56"/>
  <c r="P381" i="56"/>
  <c r="O381" i="56"/>
  <c r="A381" i="56"/>
  <c r="Q380" i="56"/>
  <c r="P380" i="56"/>
  <c r="O380" i="56"/>
  <c r="A380" i="56"/>
  <c r="Q379" i="56"/>
  <c r="P379" i="56"/>
  <c r="O379" i="56"/>
  <c r="A379" i="56"/>
  <c r="Q378" i="56"/>
  <c r="P378" i="56"/>
  <c r="O378" i="56"/>
  <c r="A378" i="56"/>
  <c r="Q377" i="56"/>
  <c r="P377" i="56"/>
  <c r="O377" i="56"/>
  <c r="A377" i="56"/>
  <c r="Q376" i="56"/>
  <c r="P376" i="56"/>
  <c r="O376" i="56"/>
  <c r="A376" i="56"/>
  <c r="Q375" i="56"/>
  <c r="P375" i="56"/>
  <c r="O375" i="56"/>
  <c r="A375" i="56"/>
  <c r="Q374" i="56"/>
  <c r="P374" i="56"/>
  <c r="O374" i="56"/>
  <c r="A374" i="56"/>
  <c r="Q373" i="56"/>
  <c r="P373" i="56"/>
  <c r="O373" i="56"/>
  <c r="A373" i="56"/>
  <c r="Q372" i="56"/>
  <c r="P372" i="56"/>
  <c r="O372" i="56"/>
  <c r="A372" i="56"/>
  <c r="Q371" i="56"/>
  <c r="P371" i="56"/>
  <c r="O371" i="56"/>
  <c r="A371" i="56"/>
  <c r="Q370" i="56"/>
  <c r="P370" i="56"/>
  <c r="O370" i="56"/>
  <c r="A370" i="56"/>
  <c r="Q369" i="56"/>
  <c r="P369" i="56"/>
  <c r="O369" i="56"/>
  <c r="A369" i="56"/>
  <c r="Q368" i="56"/>
  <c r="P368" i="56"/>
  <c r="O368" i="56"/>
  <c r="A368" i="56"/>
  <c r="Q367" i="56"/>
  <c r="P367" i="56"/>
  <c r="O367" i="56"/>
  <c r="A367" i="56"/>
  <c r="Q366" i="56"/>
  <c r="P366" i="56"/>
  <c r="O366" i="56"/>
  <c r="A366" i="56"/>
  <c r="Q365" i="56"/>
  <c r="P365" i="56"/>
  <c r="O365" i="56"/>
  <c r="A365" i="56"/>
  <c r="Q364" i="56"/>
  <c r="P364" i="56"/>
  <c r="O364" i="56"/>
  <c r="A364" i="56"/>
  <c r="Q363" i="56"/>
  <c r="P363" i="56"/>
  <c r="O363" i="56"/>
  <c r="A363" i="56"/>
  <c r="Q362" i="56"/>
  <c r="P362" i="56"/>
  <c r="O362" i="56"/>
  <c r="A362" i="56"/>
  <c r="Q361" i="56"/>
  <c r="P361" i="56"/>
  <c r="O361" i="56"/>
  <c r="A361" i="56"/>
  <c r="Q360" i="56"/>
  <c r="P360" i="56"/>
  <c r="O360" i="56"/>
  <c r="A360" i="56"/>
  <c r="Q359" i="56"/>
  <c r="P359" i="56"/>
  <c r="O359" i="56"/>
  <c r="A359" i="56"/>
  <c r="Q358" i="56"/>
  <c r="P358" i="56"/>
  <c r="O358" i="56"/>
  <c r="A358" i="56"/>
  <c r="Q357" i="56"/>
  <c r="P357" i="56"/>
  <c r="O357" i="56"/>
  <c r="A357" i="56"/>
  <c r="Q356" i="56"/>
  <c r="P356" i="56"/>
  <c r="O356" i="56"/>
  <c r="A356" i="56"/>
  <c r="Q355" i="56"/>
  <c r="P355" i="56"/>
  <c r="O355" i="56"/>
  <c r="A355" i="56"/>
  <c r="Q354" i="56"/>
  <c r="P354" i="56"/>
  <c r="O354" i="56"/>
  <c r="A354" i="56"/>
  <c r="Q353" i="56"/>
  <c r="P353" i="56"/>
  <c r="O353" i="56"/>
  <c r="A353" i="56"/>
  <c r="Q352" i="56"/>
  <c r="P352" i="56"/>
  <c r="O352" i="56"/>
  <c r="A352" i="56"/>
  <c r="Q351" i="56"/>
  <c r="P351" i="56"/>
  <c r="O351" i="56"/>
  <c r="A351" i="56"/>
  <c r="Q350" i="56"/>
  <c r="P350" i="56"/>
  <c r="O350" i="56"/>
  <c r="A350" i="56"/>
  <c r="Q349" i="56"/>
  <c r="P349" i="56"/>
  <c r="O349" i="56"/>
  <c r="A349" i="56"/>
  <c r="Q348" i="56"/>
  <c r="P348" i="56"/>
  <c r="O348" i="56"/>
  <c r="A348" i="56"/>
  <c r="Q347" i="56"/>
  <c r="P347" i="56"/>
  <c r="O347" i="56"/>
  <c r="A347" i="56"/>
  <c r="Q346" i="56"/>
  <c r="P346" i="56"/>
  <c r="O346" i="56"/>
  <c r="A346" i="56"/>
  <c r="Q345" i="56"/>
  <c r="P345" i="56"/>
  <c r="O345" i="56"/>
  <c r="A345" i="56"/>
  <c r="Q344" i="56"/>
  <c r="P344" i="56"/>
  <c r="O344" i="56"/>
  <c r="A344" i="56"/>
  <c r="Q343" i="56"/>
  <c r="P343" i="56"/>
  <c r="O343" i="56"/>
  <c r="A343" i="56"/>
  <c r="Q342" i="56"/>
  <c r="P342" i="56"/>
  <c r="O342" i="56"/>
  <c r="A342" i="56"/>
  <c r="Q341" i="56"/>
  <c r="P341" i="56"/>
  <c r="O341" i="56"/>
  <c r="A341" i="56"/>
  <c r="Q340" i="56"/>
  <c r="P340" i="56"/>
  <c r="O340" i="56"/>
  <c r="A340" i="56"/>
  <c r="Q339" i="56"/>
  <c r="P339" i="56"/>
  <c r="O339" i="56"/>
  <c r="A339" i="56"/>
  <c r="Q338" i="56"/>
  <c r="P338" i="56"/>
  <c r="O338" i="56"/>
  <c r="A338" i="56"/>
  <c r="Q337" i="56"/>
  <c r="P337" i="56"/>
  <c r="O337" i="56"/>
  <c r="A337" i="56"/>
  <c r="Q336" i="56"/>
  <c r="P336" i="56"/>
  <c r="O336" i="56"/>
  <c r="A336" i="56"/>
  <c r="Q335" i="56"/>
  <c r="P335" i="56"/>
  <c r="O335" i="56"/>
  <c r="A335" i="56"/>
  <c r="Q334" i="56"/>
  <c r="P334" i="56"/>
  <c r="O334" i="56"/>
  <c r="A334" i="56"/>
  <c r="Q333" i="56"/>
  <c r="P333" i="56"/>
  <c r="O333" i="56"/>
  <c r="A333" i="56"/>
  <c r="Q332" i="56"/>
  <c r="P332" i="56"/>
  <c r="O332" i="56"/>
  <c r="A332" i="56"/>
  <c r="Q331" i="56"/>
  <c r="P331" i="56"/>
  <c r="O331" i="56"/>
  <c r="A331" i="56"/>
  <c r="Q330" i="56"/>
  <c r="P330" i="56"/>
  <c r="O330" i="56"/>
  <c r="A330" i="56"/>
  <c r="Q329" i="56"/>
  <c r="P329" i="56"/>
  <c r="O329" i="56"/>
  <c r="A329" i="56"/>
  <c r="Q328" i="56"/>
  <c r="P328" i="56"/>
  <c r="O328" i="56"/>
  <c r="A328" i="56"/>
  <c r="Q327" i="56"/>
  <c r="P327" i="56"/>
  <c r="O327" i="56"/>
  <c r="A327" i="56"/>
  <c r="Q326" i="56"/>
  <c r="P326" i="56"/>
  <c r="O326" i="56"/>
  <c r="A326" i="56"/>
  <c r="Q325" i="56"/>
  <c r="P325" i="56"/>
  <c r="O325" i="56"/>
  <c r="A325" i="56"/>
  <c r="Q324" i="56"/>
  <c r="P324" i="56"/>
  <c r="O324" i="56"/>
  <c r="A324" i="56"/>
  <c r="Q323" i="56"/>
  <c r="P323" i="56"/>
  <c r="O323" i="56"/>
  <c r="A323" i="56"/>
  <c r="Q322" i="56"/>
  <c r="P322" i="56"/>
  <c r="O322" i="56"/>
  <c r="A322" i="56"/>
  <c r="Q321" i="56"/>
  <c r="P321" i="56"/>
  <c r="O321" i="56"/>
  <c r="A321" i="56"/>
  <c r="Q320" i="56"/>
  <c r="P320" i="56"/>
  <c r="O320" i="56"/>
  <c r="A320" i="56"/>
  <c r="Q319" i="56"/>
  <c r="P319" i="56"/>
  <c r="O319" i="56"/>
  <c r="A319" i="56"/>
  <c r="Q318" i="56"/>
  <c r="P318" i="56"/>
  <c r="O318" i="56"/>
  <c r="A318" i="56"/>
  <c r="Q317" i="56"/>
  <c r="P317" i="56"/>
  <c r="O317" i="56"/>
  <c r="A317" i="56"/>
  <c r="Q316" i="56"/>
  <c r="P316" i="56"/>
  <c r="O316" i="56"/>
  <c r="A316" i="56"/>
  <c r="Q315" i="56"/>
  <c r="P315" i="56"/>
  <c r="O315" i="56"/>
  <c r="A315" i="56"/>
  <c r="Q314" i="56"/>
  <c r="P314" i="56"/>
  <c r="O314" i="56"/>
  <c r="A314" i="56"/>
  <c r="Q313" i="56"/>
  <c r="P313" i="56"/>
  <c r="O313" i="56"/>
  <c r="A313" i="56"/>
  <c r="Q312" i="56"/>
  <c r="P312" i="56"/>
  <c r="O312" i="56"/>
  <c r="A312" i="56"/>
  <c r="Q311" i="56"/>
  <c r="P311" i="56"/>
  <c r="O311" i="56"/>
  <c r="A311" i="56"/>
  <c r="Q310" i="56"/>
  <c r="P310" i="56"/>
  <c r="O310" i="56"/>
  <c r="A310" i="56"/>
  <c r="Q309" i="56"/>
  <c r="P309" i="56"/>
  <c r="O309" i="56"/>
  <c r="A309" i="56"/>
  <c r="Q308" i="56"/>
  <c r="P308" i="56"/>
  <c r="O308" i="56"/>
  <c r="A308" i="56"/>
  <c r="Q307" i="56"/>
  <c r="P307" i="56"/>
  <c r="O307" i="56"/>
  <c r="A307" i="56"/>
  <c r="Q306" i="56"/>
  <c r="P306" i="56"/>
  <c r="O306" i="56"/>
  <c r="A306" i="56"/>
  <c r="Q305" i="56"/>
  <c r="P305" i="56"/>
  <c r="O305" i="56"/>
  <c r="A305" i="56"/>
  <c r="Q304" i="56"/>
  <c r="P304" i="56"/>
  <c r="O304" i="56"/>
  <c r="A304" i="56"/>
  <c r="Q303" i="56"/>
  <c r="P303" i="56"/>
  <c r="O303" i="56"/>
  <c r="A303" i="56"/>
  <c r="Q302" i="56"/>
  <c r="P302" i="56"/>
  <c r="O302" i="56"/>
  <c r="A302" i="56"/>
  <c r="Q301" i="56"/>
  <c r="P301" i="56"/>
  <c r="O301" i="56"/>
  <c r="A301" i="56"/>
  <c r="Q300" i="56"/>
  <c r="P300" i="56"/>
  <c r="O300" i="56"/>
  <c r="A300" i="56"/>
  <c r="Q299" i="56"/>
  <c r="P299" i="56"/>
  <c r="O299" i="56"/>
  <c r="A299" i="56"/>
  <c r="Q298" i="56"/>
  <c r="P298" i="56"/>
  <c r="O298" i="56"/>
  <c r="A298" i="56"/>
  <c r="Q297" i="56"/>
  <c r="P297" i="56"/>
  <c r="O297" i="56"/>
  <c r="A297" i="56"/>
  <c r="Q296" i="56"/>
  <c r="P296" i="56"/>
  <c r="O296" i="56"/>
  <c r="A296" i="56"/>
  <c r="Q295" i="56"/>
  <c r="P295" i="56"/>
  <c r="O295" i="56"/>
  <c r="A295" i="56"/>
  <c r="Q294" i="56"/>
  <c r="P294" i="56"/>
  <c r="O294" i="56"/>
  <c r="A294" i="56"/>
  <c r="Q293" i="56"/>
  <c r="P293" i="56"/>
  <c r="O293" i="56"/>
  <c r="A293" i="56"/>
  <c r="Q292" i="56"/>
  <c r="P292" i="56"/>
  <c r="O292" i="56"/>
  <c r="A292" i="56"/>
  <c r="Q291" i="56"/>
  <c r="P291" i="56"/>
  <c r="O291" i="56"/>
  <c r="A291" i="56"/>
  <c r="Q290" i="56"/>
  <c r="P290" i="56"/>
  <c r="O290" i="56"/>
  <c r="A290" i="56"/>
  <c r="Q289" i="56"/>
  <c r="P289" i="56"/>
  <c r="O289" i="56"/>
  <c r="A289" i="56"/>
  <c r="Q288" i="56"/>
  <c r="P288" i="56"/>
  <c r="O288" i="56"/>
  <c r="A288" i="56"/>
  <c r="Q287" i="56"/>
  <c r="P287" i="56"/>
  <c r="O287" i="56"/>
  <c r="A287" i="56"/>
  <c r="Q286" i="56"/>
  <c r="P286" i="56"/>
  <c r="O286" i="56"/>
  <c r="A286" i="56"/>
  <c r="Q285" i="56"/>
  <c r="P285" i="56"/>
  <c r="O285" i="56"/>
  <c r="A285" i="56"/>
  <c r="Q284" i="56"/>
  <c r="P284" i="56"/>
  <c r="O284" i="56"/>
  <c r="A284" i="56"/>
  <c r="Q283" i="56"/>
  <c r="P283" i="56"/>
  <c r="O283" i="56"/>
  <c r="A283" i="56"/>
  <c r="Q282" i="56"/>
  <c r="P282" i="56"/>
  <c r="O282" i="56"/>
  <c r="A282" i="56"/>
  <c r="Q281" i="56"/>
  <c r="P281" i="56"/>
  <c r="O281" i="56"/>
  <c r="A281" i="56"/>
  <c r="Q280" i="56"/>
  <c r="P280" i="56"/>
  <c r="O280" i="56"/>
  <c r="A280" i="56"/>
  <c r="Q279" i="56"/>
  <c r="P279" i="56"/>
  <c r="O279" i="56"/>
  <c r="A279" i="56"/>
  <c r="Q278" i="56"/>
  <c r="P278" i="56"/>
  <c r="O278" i="56"/>
  <c r="A278" i="56"/>
  <c r="Q277" i="56"/>
  <c r="P277" i="56"/>
  <c r="O277" i="56"/>
  <c r="A277" i="56"/>
  <c r="Q276" i="56"/>
  <c r="P276" i="56"/>
  <c r="O276" i="56"/>
  <c r="A276" i="56"/>
  <c r="Q275" i="56"/>
  <c r="P275" i="56"/>
  <c r="O275" i="56"/>
  <c r="A275" i="56"/>
  <c r="Q274" i="56"/>
  <c r="P274" i="56"/>
  <c r="O274" i="56"/>
  <c r="A274" i="56"/>
  <c r="Q273" i="56"/>
  <c r="P273" i="56"/>
  <c r="O273" i="56"/>
  <c r="A273" i="56"/>
  <c r="Q272" i="56"/>
  <c r="P272" i="56"/>
  <c r="O272" i="56"/>
  <c r="A272" i="56"/>
  <c r="Q271" i="56"/>
  <c r="P271" i="56"/>
  <c r="O271" i="56"/>
  <c r="A271" i="56"/>
  <c r="Q270" i="56"/>
  <c r="P270" i="56"/>
  <c r="O270" i="56"/>
  <c r="A270" i="56"/>
  <c r="Q269" i="56"/>
  <c r="P269" i="56"/>
  <c r="O269" i="56"/>
  <c r="A269" i="56"/>
  <c r="Q268" i="56"/>
  <c r="P268" i="56"/>
  <c r="O268" i="56"/>
  <c r="A268" i="56"/>
  <c r="Q267" i="56"/>
  <c r="P267" i="56"/>
  <c r="O267" i="56"/>
  <c r="A267" i="56"/>
  <c r="Q266" i="56"/>
  <c r="P266" i="56"/>
  <c r="O266" i="56"/>
  <c r="A266" i="56"/>
  <c r="Q265" i="56"/>
  <c r="P265" i="56"/>
  <c r="O265" i="56"/>
  <c r="A265" i="56"/>
  <c r="Q264" i="56"/>
  <c r="P264" i="56"/>
  <c r="O264" i="56"/>
  <c r="A264" i="56"/>
  <c r="Q263" i="56"/>
  <c r="P263" i="56"/>
  <c r="O263" i="56"/>
  <c r="A263" i="56"/>
  <c r="Q262" i="56"/>
  <c r="P262" i="56"/>
  <c r="O262" i="56"/>
  <c r="A262" i="56"/>
  <c r="Q261" i="56"/>
  <c r="P261" i="56"/>
  <c r="O261" i="56"/>
  <c r="A261" i="56"/>
  <c r="Q260" i="56"/>
  <c r="P260" i="56"/>
  <c r="O260" i="56"/>
  <c r="A260" i="56"/>
  <c r="Q259" i="56"/>
  <c r="P259" i="56"/>
  <c r="O259" i="56"/>
  <c r="A259" i="56"/>
  <c r="Q258" i="56"/>
  <c r="P258" i="56"/>
  <c r="O258" i="56"/>
  <c r="A258" i="56"/>
  <c r="Q257" i="56"/>
  <c r="P257" i="56"/>
  <c r="O257" i="56"/>
  <c r="A257" i="56"/>
  <c r="Q256" i="56"/>
  <c r="P256" i="56"/>
  <c r="O256" i="56"/>
  <c r="A256" i="56"/>
  <c r="Q255" i="56"/>
  <c r="P255" i="56"/>
  <c r="O255" i="56"/>
  <c r="A255" i="56"/>
  <c r="Q254" i="56"/>
  <c r="P254" i="56"/>
  <c r="O254" i="56"/>
  <c r="A254" i="56"/>
  <c r="Q253" i="56"/>
  <c r="P253" i="56"/>
  <c r="O253" i="56"/>
  <c r="A253" i="56"/>
  <c r="Q252" i="56"/>
  <c r="P252" i="56"/>
  <c r="O252" i="56"/>
  <c r="A252" i="56"/>
  <c r="Q251" i="56"/>
  <c r="P251" i="56"/>
  <c r="O251" i="56"/>
  <c r="A251" i="56"/>
  <c r="Q250" i="56"/>
  <c r="P250" i="56"/>
  <c r="O250" i="56"/>
  <c r="A250" i="56"/>
  <c r="Q249" i="56"/>
  <c r="P249" i="56"/>
  <c r="O249" i="56"/>
  <c r="A249" i="56"/>
  <c r="Q248" i="56"/>
  <c r="P248" i="56"/>
  <c r="O248" i="56"/>
  <c r="A248" i="56"/>
  <c r="Q247" i="56"/>
  <c r="P247" i="56"/>
  <c r="O247" i="56"/>
  <c r="A247" i="56"/>
  <c r="Q246" i="56"/>
  <c r="P246" i="56"/>
  <c r="O246" i="56"/>
  <c r="A246" i="56"/>
  <c r="Q245" i="56"/>
  <c r="P245" i="56"/>
  <c r="O245" i="56"/>
  <c r="A245" i="56"/>
  <c r="Q244" i="56"/>
  <c r="P244" i="56"/>
  <c r="O244" i="56"/>
  <c r="A244" i="56"/>
  <c r="Q243" i="56"/>
  <c r="P243" i="56"/>
  <c r="O243" i="56"/>
  <c r="A243" i="56"/>
  <c r="Q242" i="56"/>
  <c r="P242" i="56"/>
  <c r="O242" i="56"/>
  <c r="A242" i="56"/>
  <c r="Q241" i="56"/>
  <c r="P241" i="56"/>
  <c r="O241" i="56"/>
  <c r="A241" i="56"/>
  <c r="Q240" i="56"/>
  <c r="P240" i="56"/>
  <c r="O240" i="56"/>
  <c r="A240" i="56"/>
  <c r="Q239" i="56"/>
  <c r="P239" i="56"/>
  <c r="O239" i="56"/>
  <c r="A239" i="56"/>
  <c r="Q238" i="56"/>
  <c r="P238" i="56"/>
  <c r="O238" i="56"/>
  <c r="A238" i="56"/>
  <c r="Q237" i="56"/>
  <c r="P237" i="56"/>
  <c r="O237" i="56"/>
  <c r="A237" i="56"/>
  <c r="Q236" i="56"/>
  <c r="P236" i="56"/>
  <c r="O236" i="56"/>
  <c r="A236" i="56"/>
  <c r="Q235" i="56"/>
  <c r="P235" i="56"/>
  <c r="O235" i="56"/>
  <c r="A235" i="56"/>
  <c r="Q234" i="56"/>
  <c r="P234" i="56"/>
  <c r="O234" i="56"/>
  <c r="A234" i="56"/>
  <c r="Q233" i="56"/>
  <c r="P233" i="56"/>
  <c r="O233" i="56"/>
  <c r="A233" i="56"/>
  <c r="Q232" i="56"/>
  <c r="P232" i="56"/>
  <c r="O232" i="56"/>
  <c r="A232" i="56"/>
  <c r="Q231" i="56"/>
  <c r="P231" i="56"/>
  <c r="O231" i="56"/>
  <c r="A231" i="56"/>
  <c r="Q230" i="56"/>
  <c r="P230" i="56"/>
  <c r="O230" i="56"/>
  <c r="A230" i="56"/>
  <c r="Q229" i="56"/>
  <c r="P229" i="56"/>
  <c r="O229" i="56"/>
  <c r="A229" i="56"/>
  <c r="Q228" i="56"/>
  <c r="P228" i="56"/>
  <c r="O228" i="56"/>
  <c r="A228" i="56"/>
  <c r="Q227" i="56"/>
  <c r="P227" i="56"/>
  <c r="O227" i="56"/>
  <c r="A227" i="56"/>
  <c r="Q226" i="56"/>
  <c r="P226" i="56"/>
  <c r="O226" i="56"/>
  <c r="A226" i="56"/>
  <c r="Q225" i="56"/>
  <c r="P225" i="56"/>
  <c r="O225" i="56"/>
  <c r="A225" i="56"/>
  <c r="Q224" i="56"/>
  <c r="P224" i="56"/>
  <c r="O224" i="56"/>
  <c r="A224" i="56"/>
  <c r="Q223" i="56"/>
  <c r="P223" i="56"/>
  <c r="O223" i="56"/>
  <c r="A223" i="56"/>
  <c r="Q222" i="56"/>
  <c r="P222" i="56"/>
  <c r="O222" i="56"/>
  <c r="A222" i="56"/>
  <c r="Q221" i="56"/>
  <c r="P221" i="56"/>
  <c r="O221" i="56"/>
  <c r="A221" i="56"/>
  <c r="Q220" i="56"/>
  <c r="P220" i="56"/>
  <c r="O220" i="56"/>
  <c r="A220" i="56"/>
  <c r="Q219" i="56"/>
  <c r="P219" i="56"/>
  <c r="O219" i="56"/>
  <c r="A219" i="56"/>
  <c r="Q218" i="56"/>
  <c r="P218" i="56"/>
  <c r="O218" i="56"/>
  <c r="A218" i="56"/>
  <c r="Q217" i="56"/>
  <c r="P217" i="56"/>
  <c r="O217" i="56"/>
  <c r="A217" i="56"/>
  <c r="Q216" i="56"/>
  <c r="P216" i="56"/>
  <c r="O216" i="56"/>
  <c r="A216" i="56"/>
  <c r="Q215" i="56"/>
  <c r="P215" i="56"/>
  <c r="O215" i="56"/>
  <c r="A215" i="56"/>
  <c r="Q214" i="56"/>
  <c r="P214" i="56"/>
  <c r="O214" i="56"/>
  <c r="A214" i="56"/>
  <c r="Q213" i="56"/>
  <c r="P213" i="56"/>
  <c r="O213" i="56"/>
  <c r="A213" i="56"/>
  <c r="Q212" i="56"/>
  <c r="P212" i="56"/>
  <c r="O212" i="56"/>
  <c r="A212" i="56"/>
  <c r="Q211" i="56"/>
  <c r="P211" i="56"/>
  <c r="O211" i="56"/>
  <c r="A211" i="56"/>
  <c r="Q210" i="56"/>
  <c r="P210" i="56"/>
  <c r="O210" i="56"/>
  <c r="A210" i="56"/>
  <c r="Q209" i="56"/>
  <c r="P209" i="56"/>
  <c r="O209" i="56"/>
  <c r="A209" i="56"/>
  <c r="Q208" i="56"/>
  <c r="P208" i="56"/>
  <c r="O208" i="56"/>
  <c r="A208" i="56"/>
  <c r="Q207" i="56"/>
  <c r="P207" i="56"/>
  <c r="O207" i="56"/>
  <c r="A207" i="56"/>
  <c r="Q206" i="56"/>
  <c r="P206" i="56"/>
  <c r="O206" i="56"/>
  <c r="A206" i="56"/>
  <c r="Q205" i="56"/>
  <c r="P205" i="56"/>
  <c r="O205" i="56"/>
  <c r="A205" i="56"/>
  <c r="Q204" i="56"/>
  <c r="P204" i="56"/>
  <c r="O204" i="56"/>
  <c r="A204" i="56"/>
  <c r="Q203" i="56"/>
  <c r="P203" i="56"/>
  <c r="O203" i="56"/>
  <c r="A203" i="56"/>
  <c r="Q202" i="56"/>
  <c r="P202" i="56"/>
  <c r="O202" i="56"/>
  <c r="A202" i="56"/>
  <c r="Q201" i="56"/>
  <c r="P201" i="56"/>
  <c r="O201" i="56"/>
  <c r="A201" i="56"/>
  <c r="Q200" i="56"/>
  <c r="P200" i="56"/>
  <c r="O200" i="56"/>
  <c r="A200" i="56"/>
  <c r="Q199" i="56"/>
  <c r="P199" i="56"/>
  <c r="O199" i="56"/>
  <c r="A199" i="56"/>
  <c r="Q198" i="56"/>
  <c r="P198" i="56"/>
  <c r="O198" i="56"/>
  <c r="A198" i="56"/>
  <c r="Q197" i="56"/>
  <c r="P197" i="56"/>
  <c r="O197" i="56"/>
  <c r="A197" i="56"/>
  <c r="Q196" i="56"/>
  <c r="P196" i="56"/>
  <c r="O196" i="56"/>
  <c r="A196" i="56"/>
  <c r="Q195" i="56"/>
  <c r="P195" i="56"/>
  <c r="O195" i="56"/>
  <c r="A195" i="56"/>
  <c r="Q194" i="56"/>
  <c r="P194" i="56"/>
  <c r="O194" i="56"/>
  <c r="A194" i="56"/>
  <c r="Q193" i="56"/>
  <c r="P193" i="56"/>
  <c r="O193" i="56"/>
  <c r="A193" i="56"/>
  <c r="Q192" i="56"/>
  <c r="P192" i="56"/>
  <c r="O192" i="56"/>
  <c r="A192" i="56"/>
  <c r="Q191" i="56"/>
  <c r="P191" i="56"/>
  <c r="O191" i="56"/>
  <c r="A191" i="56"/>
  <c r="Q190" i="56"/>
  <c r="P190" i="56"/>
  <c r="O190" i="56"/>
  <c r="A190" i="56"/>
  <c r="Q189" i="56"/>
  <c r="P189" i="56"/>
  <c r="O189" i="56"/>
  <c r="A189" i="56"/>
  <c r="Q188" i="56"/>
  <c r="P188" i="56"/>
  <c r="O188" i="56"/>
  <c r="A188" i="56"/>
  <c r="Q187" i="56"/>
  <c r="P187" i="56"/>
  <c r="O187" i="56"/>
  <c r="A187" i="56"/>
  <c r="Q186" i="56"/>
  <c r="P186" i="56"/>
  <c r="O186" i="56"/>
  <c r="A186" i="56"/>
  <c r="Q185" i="56"/>
  <c r="P185" i="56"/>
  <c r="O185" i="56"/>
  <c r="A185" i="56"/>
  <c r="Q184" i="56"/>
  <c r="P184" i="56"/>
  <c r="O184" i="56"/>
  <c r="A184" i="56"/>
  <c r="Q183" i="56"/>
  <c r="P183" i="56"/>
  <c r="O183" i="56"/>
  <c r="A183" i="56"/>
  <c r="Q182" i="56"/>
  <c r="P182" i="56"/>
  <c r="O182" i="56"/>
  <c r="A182" i="56"/>
  <c r="Q181" i="56"/>
  <c r="P181" i="56"/>
  <c r="O181" i="56"/>
  <c r="A181" i="56"/>
  <c r="Q180" i="56"/>
  <c r="P180" i="56"/>
  <c r="O180" i="56"/>
  <c r="A180" i="56"/>
  <c r="Q179" i="56"/>
  <c r="P179" i="56"/>
  <c r="O179" i="56"/>
  <c r="A179" i="56"/>
  <c r="Q178" i="56"/>
  <c r="P178" i="56"/>
  <c r="O178" i="56"/>
  <c r="A178" i="56"/>
  <c r="Q177" i="56"/>
  <c r="P177" i="56"/>
  <c r="O177" i="56"/>
  <c r="A177" i="56"/>
  <c r="Q176" i="56"/>
  <c r="P176" i="56"/>
  <c r="O176" i="56"/>
  <c r="A176" i="56"/>
  <c r="Q175" i="56"/>
  <c r="P175" i="56"/>
  <c r="O175" i="56"/>
  <c r="A175" i="56"/>
  <c r="Q174" i="56"/>
  <c r="P174" i="56"/>
  <c r="O174" i="56"/>
  <c r="A174" i="56"/>
  <c r="Q173" i="56"/>
  <c r="P173" i="56"/>
  <c r="O173" i="56"/>
  <c r="A173" i="56"/>
  <c r="Q172" i="56"/>
  <c r="P172" i="56"/>
  <c r="O172" i="56"/>
  <c r="A172" i="56"/>
  <c r="Q171" i="56"/>
  <c r="P171" i="56"/>
  <c r="O171" i="56"/>
  <c r="A171" i="56"/>
  <c r="Q170" i="56"/>
  <c r="P170" i="56"/>
  <c r="O170" i="56"/>
  <c r="A170" i="56"/>
  <c r="Q169" i="56"/>
  <c r="P169" i="56"/>
  <c r="O169" i="56"/>
  <c r="A169" i="56"/>
  <c r="Q168" i="56"/>
  <c r="P168" i="56"/>
  <c r="O168" i="56"/>
  <c r="A168" i="56"/>
  <c r="Q167" i="56"/>
  <c r="P167" i="56"/>
  <c r="O167" i="56"/>
  <c r="A167" i="56"/>
  <c r="Q166" i="56"/>
  <c r="P166" i="56"/>
  <c r="O166" i="56"/>
  <c r="A166" i="56"/>
  <c r="Q165" i="56"/>
  <c r="P165" i="56"/>
  <c r="O165" i="56"/>
  <c r="A165" i="56"/>
  <c r="Q164" i="56"/>
  <c r="P164" i="56"/>
  <c r="O164" i="56"/>
  <c r="A164" i="56"/>
  <c r="Q163" i="56"/>
  <c r="P163" i="56"/>
  <c r="O163" i="56"/>
  <c r="A163" i="56"/>
  <c r="Q162" i="56"/>
  <c r="P162" i="56"/>
  <c r="O162" i="56"/>
  <c r="A162" i="56"/>
  <c r="Q161" i="56"/>
  <c r="P161" i="56"/>
  <c r="O161" i="56"/>
  <c r="A161" i="56"/>
  <c r="Q160" i="56"/>
  <c r="P160" i="56"/>
  <c r="O160" i="56"/>
  <c r="A160" i="56"/>
  <c r="Q159" i="56"/>
  <c r="P159" i="56"/>
  <c r="O159" i="56"/>
  <c r="A159" i="56"/>
  <c r="Q158" i="56"/>
  <c r="P158" i="56"/>
  <c r="O158" i="56"/>
  <c r="A158" i="56"/>
  <c r="Q157" i="56"/>
  <c r="P157" i="56"/>
  <c r="O157" i="56"/>
  <c r="A157" i="56"/>
  <c r="Q156" i="56"/>
  <c r="P156" i="56"/>
  <c r="O156" i="56"/>
  <c r="A156" i="56"/>
  <c r="Q155" i="56"/>
  <c r="P155" i="56"/>
  <c r="O155" i="56"/>
  <c r="A155" i="56"/>
  <c r="Q154" i="56"/>
  <c r="P154" i="56"/>
  <c r="O154" i="56"/>
  <c r="A154" i="56"/>
  <c r="Q153" i="56"/>
  <c r="P153" i="56"/>
  <c r="O153" i="56"/>
  <c r="A153" i="56"/>
  <c r="Q152" i="56"/>
  <c r="P152" i="56"/>
  <c r="O152" i="56"/>
  <c r="A152" i="56"/>
  <c r="Q151" i="56"/>
  <c r="P151" i="56"/>
  <c r="O151" i="56"/>
  <c r="A151" i="56"/>
  <c r="Q150" i="56"/>
  <c r="P150" i="56"/>
  <c r="O150" i="56"/>
  <c r="A150" i="56"/>
  <c r="Q149" i="56"/>
  <c r="P149" i="56"/>
  <c r="O149" i="56"/>
  <c r="A149" i="56"/>
  <c r="Q148" i="56"/>
  <c r="P148" i="56"/>
  <c r="O148" i="56"/>
  <c r="A148" i="56"/>
  <c r="Q147" i="56"/>
  <c r="P147" i="56"/>
  <c r="O147" i="56"/>
  <c r="A147" i="56"/>
  <c r="Q146" i="56"/>
  <c r="P146" i="56"/>
  <c r="O146" i="56"/>
  <c r="A146" i="56"/>
  <c r="Q145" i="56"/>
  <c r="P145" i="56"/>
  <c r="O145" i="56"/>
  <c r="A145" i="56"/>
  <c r="Q144" i="56"/>
  <c r="P144" i="56"/>
  <c r="O144" i="56"/>
  <c r="A144" i="56"/>
  <c r="Q143" i="56"/>
  <c r="P143" i="56"/>
  <c r="O143" i="56"/>
  <c r="A143" i="56"/>
  <c r="Q142" i="56"/>
  <c r="P142" i="56"/>
  <c r="O142" i="56"/>
  <c r="A142" i="56"/>
  <c r="Q141" i="56"/>
  <c r="P141" i="56"/>
  <c r="O141" i="56"/>
  <c r="A141" i="56"/>
  <c r="Q140" i="56"/>
  <c r="P140" i="56"/>
  <c r="O140" i="56"/>
  <c r="A140" i="56"/>
  <c r="Q139" i="56"/>
  <c r="P139" i="56"/>
  <c r="O139" i="56"/>
  <c r="A139" i="56"/>
  <c r="Q138" i="56"/>
  <c r="P138" i="56"/>
  <c r="O138" i="56"/>
  <c r="A138" i="56"/>
  <c r="Q137" i="56"/>
  <c r="P137" i="56"/>
  <c r="O137" i="56"/>
  <c r="A137" i="56"/>
  <c r="Q136" i="56"/>
  <c r="P136" i="56"/>
  <c r="O136" i="56"/>
  <c r="A136" i="56"/>
  <c r="Q135" i="56"/>
  <c r="P135" i="56"/>
  <c r="O135" i="56"/>
  <c r="A135" i="56"/>
  <c r="Q134" i="56"/>
  <c r="P134" i="56"/>
  <c r="O134" i="56"/>
  <c r="A134" i="56"/>
  <c r="Q133" i="56"/>
  <c r="P133" i="56"/>
  <c r="O133" i="56"/>
  <c r="A133" i="56"/>
  <c r="Q132" i="56"/>
  <c r="P132" i="56"/>
  <c r="O132" i="56"/>
  <c r="A132" i="56"/>
  <c r="Q131" i="56"/>
  <c r="P131" i="56"/>
  <c r="O131" i="56"/>
  <c r="A131" i="56"/>
  <c r="Q130" i="56"/>
  <c r="P130" i="56"/>
  <c r="O130" i="56"/>
  <c r="A130" i="56"/>
  <c r="Q129" i="56"/>
  <c r="P129" i="56"/>
  <c r="O129" i="56"/>
  <c r="A129" i="56"/>
  <c r="Q128" i="56"/>
  <c r="P128" i="56"/>
  <c r="O128" i="56"/>
  <c r="A128" i="56"/>
  <c r="Q127" i="56"/>
  <c r="P127" i="56"/>
  <c r="O127" i="56"/>
  <c r="A127" i="56"/>
  <c r="Q126" i="56"/>
  <c r="P126" i="56"/>
  <c r="O126" i="56"/>
  <c r="A126" i="56"/>
  <c r="Q125" i="56"/>
  <c r="P125" i="56"/>
  <c r="O125" i="56"/>
  <c r="A125" i="56"/>
  <c r="Q124" i="56"/>
  <c r="P124" i="56"/>
  <c r="O124" i="56"/>
  <c r="A124" i="56"/>
  <c r="Q123" i="56"/>
  <c r="P123" i="56"/>
  <c r="O123" i="56"/>
  <c r="A123" i="56"/>
  <c r="Q122" i="56"/>
  <c r="P122" i="56"/>
  <c r="O122" i="56"/>
  <c r="A122" i="56"/>
  <c r="Q121" i="56"/>
  <c r="P121" i="56"/>
  <c r="O121" i="56"/>
  <c r="A121" i="56"/>
  <c r="Q120" i="56"/>
  <c r="P120" i="56"/>
  <c r="O120" i="56"/>
  <c r="A120" i="56"/>
  <c r="Q119" i="56"/>
  <c r="P119" i="56"/>
  <c r="O119" i="56"/>
  <c r="A119" i="56"/>
  <c r="Q118" i="56"/>
  <c r="P118" i="56"/>
  <c r="O118" i="56"/>
  <c r="A118" i="56"/>
  <c r="Q117" i="56"/>
  <c r="P117" i="56"/>
  <c r="O117" i="56"/>
  <c r="A117" i="56"/>
  <c r="Q116" i="56"/>
  <c r="P116" i="56"/>
  <c r="O116" i="56"/>
  <c r="A116" i="56"/>
  <c r="Q115" i="56"/>
  <c r="P115" i="56"/>
  <c r="O115" i="56"/>
  <c r="A115" i="56"/>
  <c r="Q114" i="56"/>
  <c r="P114" i="56"/>
  <c r="O114" i="56"/>
  <c r="A114" i="56"/>
  <c r="Q113" i="56"/>
  <c r="P113" i="56"/>
  <c r="O113" i="56"/>
  <c r="A113" i="56"/>
  <c r="Q112" i="56"/>
  <c r="P112" i="56"/>
  <c r="O112" i="56"/>
  <c r="A112" i="56"/>
  <c r="Q111" i="56"/>
  <c r="P111" i="56"/>
  <c r="O111" i="56"/>
  <c r="A111" i="56"/>
  <c r="Q110" i="56"/>
  <c r="P110" i="56"/>
  <c r="O110" i="56"/>
  <c r="A110" i="56"/>
  <c r="Q109" i="56"/>
  <c r="P109" i="56"/>
  <c r="O109" i="56"/>
  <c r="A109" i="56"/>
  <c r="Q108" i="56"/>
  <c r="P108" i="56"/>
  <c r="O108" i="56"/>
  <c r="A108" i="56"/>
  <c r="Q107" i="56"/>
  <c r="P107" i="56"/>
  <c r="O107" i="56"/>
  <c r="A107" i="56"/>
  <c r="Q106" i="56"/>
  <c r="P106" i="56"/>
  <c r="O106" i="56"/>
  <c r="A106" i="56"/>
  <c r="Q105" i="56"/>
  <c r="P105" i="56"/>
  <c r="O105" i="56"/>
  <c r="A105" i="56"/>
  <c r="Q104" i="56"/>
  <c r="P104" i="56"/>
  <c r="O104" i="56"/>
  <c r="A104" i="56"/>
  <c r="Q103" i="56"/>
  <c r="P103" i="56"/>
  <c r="O103" i="56"/>
  <c r="A103" i="56"/>
  <c r="Q102" i="56"/>
  <c r="P102" i="56"/>
  <c r="O102" i="56"/>
  <c r="A102" i="56"/>
  <c r="Q101" i="56"/>
  <c r="P101" i="56"/>
  <c r="O101" i="56"/>
  <c r="A101" i="56"/>
  <c r="Q100" i="56"/>
  <c r="P100" i="56"/>
  <c r="O100" i="56"/>
  <c r="A100" i="56"/>
  <c r="Q99" i="56"/>
  <c r="P99" i="56"/>
  <c r="O99" i="56"/>
  <c r="A99" i="56"/>
  <c r="Q98" i="56"/>
  <c r="P98" i="56"/>
  <c r="O98" i="56"/>
  <c r="A98" i="56"/>
  <c r="Q97" i="56"/>
  <c r="P97" i="56"/>
  <c r="O97" i="56"/>
  <c r="A97" i="56"/>
  <c r="Q96" i="56"/>
  <c r="P96" i="56"/>
  <c r="O96" i="56"/>
  <c r="A96" i="56"/>
  <c r="Q95" i="56"/>
  <c r="P95" i="56"/>
  <c r="O95" i="56"/>
  <c r="A95" i="56"/>
  <c r="Q94" i="56"/>
  <c r="P94" i="56"/>
  <c r="O94" i="56"/>
  <c r="A94" i="56"/>
  <c r="Q93" i="56"/>
  <c r="P93" i="56"/>
  <c r="O93" i="56"/>
  <c r="A93" i="56"/>
  <c r="Q92" i="56"/>
  <c r="P92" i="56"/>
  <c r="O92" i="56"/>
  <c r="A92" i="56"/>
  <c r="Q91" i="56"/>
  <c r="P91" i="56"/>
  <c r="O91" i="56"/>
  <c r="A91" i="56"/>
  <c r="Q90" i="56"/>
  <c r="P90" i="56"/>
  <c r="O90" i="56"/>
  <c r="A90" i="56"/>
  <c r="Q89" i="56"/>
  <c r="P89" i="56"/>
  <c r="O89" i="56"/>
  <c r="A89" i="56"/>
  <c r="Q88" i="56"/>
  <c r="P88" i="56"/>
  <c r="O88" i="56"/>
  <c r="A88" i="56"/>
  <c r="Q87" i="56"/>
  <c r="P87" i="56"/>
  <c r="O87" i="56"/>
  <c r="A87" i="56"/>
  <c r="Q86" i="56"/>
  <c r="P86" i="56"/>
  <c r="O86" i="56"/>
  <c r="A86" i="56"/>
  <c r="Q85" i="56"/>
  <c r="P85" i="56"/>
  <c r="O85" i="56"/>
  <c r="A85" i="56"/>
  <c r="Q84" i="56"/>
  <c r="P84" i="56"/>
  <c r="O84" i="56"/>
  <c r="A84" i="56"/>
  <c r="Q83" i="56"/>
  <c r="P83" i="56"/>
  <c r="O83" i="56"/>
  <c r="A83" i="56"/>
  <c r="Q82" i="56"/>
  <c r="P82" i="56"/>
  <c r="O82" i="56"/>
  <c r="A82" i="56"/>
  <c r="Q81" i="56"/>
  <c r="P81" i="56"/>
  <c r="O81" i="56"/>
  <c r="A81" i="56"/>
  <c r="Q80" i="56"/>
  <c r="P80" i="56"/>
  <c r="O80" i="56"/>
  <c r="A80" i="56"/>
  <c r="Q79" i="56"/>
  <c r="P79" i="56"/>
  <c r="O79" i="56"/>
  <c r="A79" i="56"/>
  <c r="Q78" i="56"/>
  <c r="P78" i="56"/>
  <c r="O78" i="56"/>
  <c r="A78" i="56"/>
  <c r="Q77" i="56"/>
  <c r="P77" i="56"/>
  <c r="O77" i="56"/>
  <c r="A77" i="56"/>
  <c r="Q76" i="56"/>
  <c r="P76" i="56"/>
  <c r="O76" i="56"/>
  <c r="A76" i="56"/>
  <c r="Q75" i="56"/>
  <c r="P75" i="56"/>
  <c r="O75" i="56"/>
  <c r="A75" i="56"/>
  <c r="Q74" i="56"/>
  <c r="P74" i="56"/>
  <c r="O74" i="56"/>
  <c r="A74" i="56"/>
  <c r="Q73" i="56"/>
  <c r="P73" i="56"/>
  <c r="O73" i="56"/>
  <c r="A73" i="56"/>
  <c r="Q72" i="56"/>
  <c r="P72" i="56"/>
  <c r="O72" i="56"/>
  <c r="A72" i="56"/>
  <c r="Q71" i="56"/>
  <c r="P71" i="56"/>
  <c r="O71" i="56"/>
  <c r="A71" i="56"/>
  <c r="Q70" i="56"/>
  <c r="P70" i="56"/>
  <c r="O70" i="56"/>
  <c r="A70" i="56"/>
  <c r="Q69" i="56"/>
  <c r="P69" i="56"/>
  <c r="O69" i="56"/>
  <c r="A69" i="56"/>
  <c r="Q68" i="56"/>
  <c r="P68" i="56"/>
  <c r="O68" i="56"/>
  <c r="A68" i="56"/>
  <c r="Q67" i="56"/>
  <c r="P67" i="56"/>
  <c r="O67" i="56"/>
  <c r="A67" i="56"/>
  <c r="Q66" i="56"/>
  <c r="P66" i="56"/>
  <c r="O66" i="56"/>
  <c r="A66" i="56"/>
  <c r="Q65" i="56"/>
  <c r="P65" i="56"/>
  <c r="O65" i="56"/>
  <c r="A65" i="56"/>
  <c r="Q64" i="56"/>
  <c r="P64" i="56"/>
  <c r="O64" i="56"/>
  <c r="A64" i="56"/>
  <c r="Q63" i="56"/>
  <c r="P63" i="56"/>
  <c r="O63" i="56"/>
  <c r="A63" i="56"/>
  <c r="Q62" i="56"/>
  <c r="P62" i="56"/>
  <c r="O62" i="56"/>
  <c r="A62" i="56"/>
  <c r="Q61" i="56"/>
  <c r="P61" i="56"/>
  <c r="O61" i="56"/>
  <c r="A61" i="56"/>
  <c r="Q60" i="56"/>
  <c r="P60" i="56"/>
  <c r="O60" i="56"/>
  <c r="A60" i="56"/>
  <c r="Q59" i="56"/>
  <c r="P59" i="56"/>
  <c r="O59" i="56"/>
  <c r="A59" i="56"/>
  <c r="Q58" i="56"/>
  <c r="P58" i="56"/>
  <c r="O58" i="56"/>
  <c r="A58" i="56"/>
  <c r="Q57" i="56"/>
  <c r="P57" i="56"/>
  <c r="O57" i="56"/>
  <c r="A57" i="56"/>
  <c r="Q56" i="56"/>
  <c r="P56" i="56"/>
  <c r="O56" i="56"/>
  <c r="A56" i="56"/>
  <c r="Q55" i="56"/>
  <c r="P55" i="56"/>
  <c r="O55" i="56"/>
  <c r="A55" i="56"/>
  <c r="Q54" i="56"/>
  <c r="P54" i="56"/>
  <c r="O54" i="56"/>
  <c r="A54" i="56"/>
  <c r="Q53" i="56"/>
  <c r="P53" i="56"/>
  <c r="O53" i="56"/>
  <c r="A53" i="56"/>
  <c r="Q52" i="56"/>
  <c r="P52" i="56"/>
  <c r="O52" i="56"/>
  <c r="A52" i="56"/>
  <c r="Q51" i="56"/>
  <c r="P51" i="56"/>
  <c r="O51" i="56"/>
  <c r="A51" i="56"/>
  <c r="Q50" i="56"/>
  <c r="P50" i="56"/>
  <c r="O50" i="56"/>
  <c r="A50" i="56"/>
  <c r="Q49" i="56"/>
  <c r="P49" i="56"/>
  <c r="O49" i="56"/>
  <c r="A49" i="56"/>
  <c r="Q48" i="56"/>
  <c r="P48" i="56"/>
  <c r="O48" i="56"/>
  <c r="A48" i="56"/>
  <c r="Q47" i="56"/>
  <c r="P47" i="56"/>
  <c r="O47" i="56"/>
  <c r="A47" i="56"/>
  <c r="Q46" i="56"/>
  <c r="P46" i="56"/>
  <c r="O46" i="56"/>
  <c r="A46" i="56"/>
  <c r="Q45" i="56"/>
  <c r="P45" i="56"/>
  <c r="O45" i="56"/>
  <c r="A45" i="56"/>
  <c r="Q44" i="56"/>
  <c r="P44" i="56"/>
  <c r="O44" i="56"/>
  <c r="A44" i="56"/>
  <c r="Q43" i="56"/>
  <c r="P43" i="56"/>
  <c r="O43" i="56"/>
  <c r="A43" i="56"/>
  <c r="Q42" i="56"/>
  <c r="P42" i="56"/>
  <c r="O42" i="56"/>
  <c r="A42" i="56"/>
  <c r="Q41" i="56"/>
  <c r="P41" i="56"/>
  <c r="O41" i="56"/>
  <c r="A41" i="56"/>
  <c r="Q40" i="56"/>
  <c r="P40" i="56"/>
  <c r="O40" i="56"/>
  <c r="A40" i="56"/>
  <c r="Q39" i="56"/>
  <c r="P39" i="56"/>
  <c r="O39" i="56"/>
  <c r="A39" i="56"/>
  <c r="Q38" i="56"/>
  <c r="P38" i="56"/>
  <c r="O38" i="56"/>
  <c r="A38" i="56"/>
  <c r="Q37" i="56"/>
  <c r="P37" i="56"/>
  <c r="O37" i="56"/>
  <c r="A37" i="56"/>
  <c r="Q36" i="56"/>
  <c r="P36" i="56"/>
  <c r="O36" i="56"/>
  <c r="A36" i="56"/>
  <c r="Q35" i="56"/>
  <c r="P35" i="56"/>
  <c r="O35" i="56"/>
  <c r="A35" i="56"/>
  <c r="Q34" i="56"/>
  <c r="P34" i="56"/>
  <c r="O34" i="56"/>
  <c r="A34" i="56"/>
  <c r="Q33" i="56"/>
  <c r="P33" i="56"/>
  <c r="O33" i="56"/>
  <c r="A33" i="56"/>
  <c r="Q32" i="56"/>
  <c r="P32" i="56"/>
  <c r="O32" i="56"/>
  <c r="A32" i="56"/>
  <c r="Q31" i="56"/>
  <c r="P31" i="56"/>
  <c r="O31" i="56"/>
  <c r="A31" i="56"/>
  <c r="Q30" i="56"/>
  <c r="P30" i="56"/>
  <c r="O30" i="56"/>
  <c r="A30" i="56"/>
  <c r="Q29" i="56"/>
  <c r="P29" i="56"/>
  <c r="O29" i="56"/>
  <c r="A29" i="56"/>
  <c r="Q28" i="56"/>
  <c r="P28" i="56"/>
  <c r="O28" i="56"/>
  <c r="A28" i="56"/>
  <c r="Q27" i="56"/>
  <c r="P27" i="56"/>
  <c r="O27" i="56"/>
  <c r="A27" i="56"/>
  <c r="Q26" i="56"/>
  <c r="P26" i="56"/>
  <c r="O26" i="56"/>
  <c r="A26" i="56"/>
  <c r="Q25" i="56"/>
  <c r="P25" i="56"/>
  <c r="O25" i="56"/>
  <c r="A25" i="56"/>
  <c r="Q24" i="56"/>
  <c r="P24" i="56"/>
  <c r="O24" i="56"/>
  <c r="A24" i="56"/>
  <c r="Q23" i="56"/>
  <c r="P23" i="56"/>
  <c r="O23" i="56"/>
  <c r="A23" i="56"/>
  <c r="Q22" i="56"/>
  <c r="P22" i="56"/>
  <c r="O22" i="56"/>
  <c r="A22" i="56"/>
  <c r="Q21" i="56"/>
  <c r="P21" i="56"/>
  <c r="O21" i="56"/>
  <c r="A21" i="56"/>
  <c r="Q20" i="56"/>
  <c r="P20" i="56"/>
  <c r="O20" i="56"/>
  <c r="A20" i="56"/>
  <c r="Q19" i="56"/>
  <c r="P19" i="56"/>
  <c r="O19" i="56"/>
  <c r="A19" i="56"/>
  <c r="Q18" i="56"/>
  <c r="P18" i="56"/>
  <c r="O18" i="56"/>
  <c r="A18" i="56"/>
  <c r="Q17" i="56"/>
  <c r="P17" i="56"/>
  <c r="O17" i="56"/>
  <c r="A17" i="56"/>
  <c r="Q16" i="56"/>
  <c r="P16" i="56"/>
  <c r="O16" i="56"/>
  <c r="A16" i="56"/>
  <c r="Q15" i="56"/>
  <c r="P15" i="56"/>
  <c r="O15" i="56"/>
  <c r="A15" i="56"/>
  <c r="Q14" i="56"/>
  <c r="P14" i="56"/>
  <c r="O14" i="56"/>
  <c r="A14" i="56"/>
  <c r="Q13" i="56"/>
  <c r="P13" i="56"/>
  <c r="O13" i="56"/>
  <c r="A13" i="56"/>
  <c r="Q12" i="56"/>
  <c r="P12" i="56"/>
  <c r="O12" i="56"/>
  <c r="A12" i="56"/>
  <c r="Q11" i="56"/>
  <c r="P11" i="56"/>
  <c r="O11" i="56"/>
  <c r="A11" i="56"/>
  <c r="Q10" i="56"/>
  <c r="P10" i="56"/>
  <c r="O10" i="56"/>
  <c r="A10" i="56"/>
  <c r="Q9" i="56"/>
  <c r="P9" i="56"/>
  <c r="O9" i="56"/>
  <c r="A9" i="56"/>
  <c r="Q8" i="56"/>
  <c r="P8" i="56"/>
  <c r="O8" i="56"/>
  <c r="A8" i="56"/>
  <c r="Q7" i="56"/>
  <c r="P7" i="56"/>
  <c r="O7" i="56"/>
  <c r="A7" i="56"/>
  <c r="Q6" i="56"/>
  <c r="P6" i="56"/>
  <c r="O6" i="56"/>
  <c r="A6" i="56"/>
  <c r="Q5" i="56"/>
  <c r="P5" i="56"/>
  <c r="O5" i="56"/>
  <c r="A5" i="56"/>
  <c r="A2" i="56"/>
  <c r="P1" i="56"/>
  <c r="O1" i="56"/>
  <c r="A1" i="56"/>
  <c r="Q2043" i="55"/>
  <c r="P2043" i="55"/>
  <c r="O2043" i="55"/>
  <c r="A2043" i="55"/>
  <c r="Q2042" i="55"/>
  <c r="P2042" i="55"/>
  <c r="O2042" i="55"/>
  <c r="A2042" i="55"/>
  <c r="Q2041" i="55"/>
  <c r="P2041" i="55"/>
  <c r="O2041" i="55"/>
  <c r="A2041" i="55"/>
  <c r="Q2040" i="55"/>
  <c r="P2040" i="55"/>
  <c r="O2040" i="55"/>
  <c r="A2040" i="55"/>
  <c r="Q2039" i="55"/>
  <c r="P2039" i="55"/>
  <c r="O2039" i="55"/>
  <c r="A2039" i="55"/>
  <c r="Q2038" i="55"/>
  <c r="P2038" i="55"/>
  <c r="O2038" i="55"/>
  <c r="A2038" i="55"/>
  <c r="Q2037" i="55"/>
  <c r="P2037" i="55"/>
  <c r="O2037" i="55"/>
  <c r="A2037" i="55"/>
  <c r="Q2036" i="55"/>
  <c r="P2036" i="55"/>
  <c r="O2036" i="55"/>
  <c r="A2036" i="55"/>
  <c r="Q2035" i="55"/>
  <c r="P2035" i="55"/>
  <c r="O2035" i="55"/>
  <c r="A2035" i="55"/>
  <c r="Q2034" i="55"/>
  <c r="P2034" i="55"/>
  <c r="O2034" i="55"/>
  <c r="A2034" i="55"/>
  <c r="Q2033" i="55"/>
  <c r="P2033" i="55"/>
  <c r="O2033" i="55"/>
  <c r="A2033" i="55"/>
  <c r="Q2032" i="55"/>
  <c r="P2032" i="55"/>
  <c r="O2032" i="55"/>
  <c r="A2032" i="55"/>
  <c r="Q2031" i="55"/>
  <c r="P2031" i="55"/>
  <c r="O2031" i="55"/>
  <c r="A2031" i="55"/>
  <c r="Q2030" i="55"/>
  <c r="P2030" i="55"/>
  <c r="O2030" i="55"/>
  <c r="A2030" i="55"/>
  <c r="Q2029" i="55"/>
  <c r="P2029" i="55"/>
  <c r="O2029" i="55"/>
  <c r="A2029" i="55"/>
  <c r="Q2028" i="55"/>
  <c r="P2028" i="55"/>
  <c r="O2028" i="55"/>
  <c r="A2028" i="55"/>
  <c r="Q2027" i="55"/>
  <c r="P2027" i="55"/>
  <c r="O2027" i="55"/>
  <c r="A2027" i="55"/>
  <c r="Q2026" i="55"/>
  <c r="P2026" i="55"/>
  <c r="O2026" i="55"/>
  <c r="A2026" i="55"/>
  <c r="Q2025" i="55"/>
  <c r="P2025" i="55"/>
  <c r="O2025" i="55"/>
  <c r="A2025" i="55"/>
  <c r="Q2024" i="55"/>
  <c r="P2024" i="55"/>
  <c r="O2024" i="55"/>
  <c r="A2024" i="55"/>
  <c r="Q2023" i="55"/>
  <c r="P2023" i="55"/>
  <c r="O2023" i="55"/>
  <c r="A2023" i="55"/>
  <c r="Q2022" i="55"/>
  <c r="P2022" i="55"/>
  <c r="O2022" i="55"/>
  <c r="A2022" i="55"/>
  <c r="Q2021" i="55"/>
  <c r="P2021" i="55"/>
  <c r="O2021" i="55"/>
  <c r="A2021" i="55"/>
  <c r="Q2020" i="55"/>
  <c r="P2020" i="55"/>
  <c r="O2020" i="55"/>
  <c r="A2020" i="55"/>
  <c r="Q2019" i="55"/>
  <c r="P2019" i="55"/>
  <c r="O2019" i="55"/>
  <c r="A2019" i="55"/>
  <c r="Q2018" i="55"/>
  <c r="P2018" i="55"/>
  <c r="O2018" i="55"/>
  <c r="A2018" i="55"/>
  <c r="Q2017" i="55"/>
  <c r="P2017" i="55"/>
  <c r="O2017" i="55"/>
  <c r="A2017" i="55"/>
  <c r="Q2016" i="55"/>
  <c r="P2016" i="55"/>
  <c r="O2016" i="55"/>
  <c r="A2016" i="55"/>
  <c r="Q2015" i="55"/>
  <c r="P2015" i="55"/>
  <c r="O2015" i="55"/>
  <c r="A2015" i="55"/>
  <c r="Q2014" i="55"/>
  <c r="P2014" i="55"/>
  <c r="O2014" i="55"/>
  <c r="A2014" i="55"/>
  <c r="Q2013" i="55"/>
  <c r="P2013" i="55"/>
  <c r="O2013" i="55"/>
  <c r="A2013" i="55"/>
  <c r="Q2012" i="55"/>
  <c r="P2012" i="55"/>
  <c r="O2012" i="55"/>
  <c r="A2012" i="55"/>
  <c r="Q2011" i="55"/>
  <c r="P2011" i="55"/>
  <c r="O2011" i="55"/>
  <c r="A2011" i="55"/>
  <c r="Q2010" i="55"/>
  <c r="P2010" i="55"/>
  <c r="O2010" i="55"/>
  <c r="A2010" i="55"/>
  <c r="Q2009" i="55"/>
  <c r="P2009" i="55"/>
  <c r="O2009" i="55"/>
  <c r="A2009" i="55"/>
  <c r="Q2008" i="55"/>
  <c r="P2008" i="55"/>
  <c r="O2008" i="55"/>
  <c r="A2008" i="55"/>
  <c r="Q2007" i="55"/>
  <c r="P2007" i="55"/>
  <c r="O2007" i="55"/>
  <c r="A2007" i="55"/>
  <c r="Q2006" i="55"/>
  <c r="P2006" i="55"/>
  <c r="O2006" i="55"/>
  <c r="A2006" i="55"/>
  <c r="Q2005" i="55"/>
  <c r="P2005" i="55"/>
  <c r="O2005" i="55"/>
  <c r="A2005" i="55"/>
  <c r="Q2004" i="55"/>
  <c r="P2004" i="55"/>
  <c r="O2004" i="55"/>
  <c r="A2004" i="55"/>
  <c r="Q2003" i="55"/>
  <c r="P2003" i="55"/>
  <c r="O2003" i="55"/>
  <c r="A2003" i="55"/>
  <c r="Q2002" i="55"/>
  <c r="P2002" i="55"/>
  <c r="O2002" i="55"/>
  <c r="A2002" i="55"/>
  <c r="Q2001" i="55"/>
  <c r="P2001" i="55"/>
  <c r="O2001" i="55"/>
  <c r="A2001" i="55"/>
  <c r="Q2000" i="55"/>
  <c r="P2000" i="55"/>
  <c r="O2000" i="55"/>
  <c r="A2000" i="55"/>
  <c r="Q1999" i="55"/>
  <c r="P1999" i="55"/>
  <c r="O1999" i="55"/>
  <c r="A1999" i="55"/>
  <c r="Q1998" i="55"/>
  <c r="P1998" i="55"/>
  <c r="O1998" i="55"/>
  <c r="A1998" i="55"/>
  <c r="Q1997" i="55"/>
  <c r="P1997" i="55"/>
  <c r="O1997" i="55"/>
  <c r="A1997" i="55"/>
  <c r="Q1996" i="55"/>
  <c r="P1996" i="55"/>
  <c r="O1996" i="55"/>
  <c r="A1996" i="55"/>
  <c r="Q1995" i="55"/>
  <c r="P1995" i="55"/>
  <c r="O1995" i="55"/>
  <c r="A1995" i="55"/>
  <c r="Q1994" i="55"/>
  <c r="P1994" i="55"/>
  <c r="O1994" i="55"/>
  <c r="A1994" i="55"/>
  <c r="Q1993" i="55"/>
  <c r="P1993" i="55"/>
  <c r="O1993" i="55"/>
  <c r="A1993" i="55"/>
  <c r="Q1992" i="55"/>
  <c r="P1992" i="55"/>
  <c r="O1992" i="55"/>
  <c r="A1992" i="55"/>
  <c r="Q1991" i="55"/>
  <c r="P1991" i="55"/>
  <c r="O1991" i="55"/>
  <c r="A1991" i="55"/>
  <c r="Q1990" i="55"/>
  <c r="P1990" i="55"/>
  <c r="O1990" i="55"/>
  <c r="A1990" i="55"/>
  <c r="Q1989" i="55"/>
  <c r="P1989" i="55"/>
  <c r="O1989" i="55"/>
  <c r="A1989" i="55"/>
  <c r="Q1988" i="55"/>
  <c r="P1988" i="55"/>
  <c r="O1988" i="55"/>
  <c r="A1988" i="55"/>
  <c r="Q1987" i="55"/>
  <c r="P1987" i="55"/>
  <c r="O1987" i="55"/>
  <c r="A1987" i="55"/>
  <c r="Q1986" i="55"/>
  <c r="P1986" i="55"/>
  <c r="O1986" i="55"/>
  <c r="A1986" i="55"/>
  <c r="Q1985" i="55"/>
  <c r="P1985" i="55"/>
  <c r="O1985" i="55"/>
  <c r="A1985" i="55"/>
  <c r="Q1984" i="55"/>
  <c r="P1984" i="55"/>
  <c r="O1984" i="55"/>
  <c r="A1984" i="55"/>
  <c r="Q1983" i="55"/>
  <c r="P1983" i="55"/>
  <c r="O1983" i="55"/>
  <c r="A1983" i="55"/>
  <c r="Q1982" i="55"/>
  <c r="P1982" i="55"/>
  <c r="O1982" i="55"/>
  <c r="A1982" i="55"/>
  <c r="Q1981" i="55"/>
  <c r="P1981" i="55"/>
  <c r="O1981" i="55"/>
  <c r="A1981" i="55"/>
  <c r="Q1980" i="55"/>
  <c r="P1980" i="55"/>
  <c r="O1980" i="55"/>
  <c r="A1980" i="55"/>
  <c r="Q1979" i="55"/>
  <c r="P1979" i="55"/>
  <c r="O1979" i="55"/>
  <c r="A1979" i="55"/>
  <c r="Q1978" i="55"/>
  <c r="P1978" i="55"/>
  <c r="O1978" i="55"/>
  <c r="A1978" i="55"/>
  <c r="Q1977" i="55"/>
  <c r="P1977" i="55"/>
  <c r="O1977" i="55"/>
  <c r="A1977" i="55"/>
  <c r="Q1976" i="55"/>
  <c r="P1976" i="55"/>
  <c r="O1976" i="55"/>
  <c r="A1976" i="55"/>
  <c r="Q1975" i="55"/>
  <c r="P1975" i="55"/>
  <c r="O1975" i="55"/>
  <c r="A1975" i="55"/>
  <c r="Q1974" i="55"/>
  <c r="P1974" i="55"/>
  <c r="O1974" i="55"/>
  <c r="A1974" i="55"/>
  <c r="Q1973" i="55"/>
  <c r="P1973" i="55"/>
  <c r="O1973" i="55"/>
  <c r="A1973" i="55"/>
  <c r="Q1972" i="55"/>
  <c r="P1972" i="55"/>
  <c r="O1972" i="55"/>
  <c r="A1972" i="55"/>
  <c r="Q1971" i="55"/>
  <c r="P1971" i="55"/>
  <c r="O1971" i="55"/>
  <c r="A1971" i="55"/>
  <c r="Q1970" i="55"/>
  <c r="P1970" i="55"/>
  <c r="O1970" i="55"/>
  <c r="A1970" i="55"/>
  <c r="Q1969" i="55"/>
  <c r="P1969" i="55"/>
  <c r="O1969" i="55"/>
  <c r="A1969" i="55"/>
  <c r="Q1968" i="55"/>
  <c r="P1968" i="55"/>
  <c r="O1968" i="55"/>
  <c r="A1968" i="55"/>
  <c r="Q1967" i="55"/>
  <c r="P1967" i="55"/>
  <c r="O1967" i="55"/>
  <c r="A1967" i="55"/>
  <c r="Q1966" i="55"/>
  <c r="P1966" i="55"/>
  <c r="O1966" i="55"/>
  <c r="A1966" i="55"/>
  <c r="Q1965" i="55"/>
  <c r="P1965" i="55"/>
  <c r="O1965" i="55"/>
  <c r="A1965" i="55"/>
  <c r="Q1964" i="55"/>
  <c r="P1964" i="55"/>
  <c r="O1964" i="55"/>
  <c r="A1964" i="55"/>
  <c r="Q1963" i="55"/>
  <c r="P1963" i="55"/>
  <c r="O1963" i="55"/>
  <c r="A1963" i="55"/>
  <c r="Q1962" i="55"/>
  <c r="P1962" i="55"/>
  <c r="O1962" i="55"/>
  <c r="A1962" i="55"/>
  <c r="Q1961" i="55"/>
  <c r="P1961" i="55"/>
  <c r="O1961" i="55"/>
  <c r="A1961" i="55"/>
  <c r="Q1960" i="55"/>
  <c r="P1960" i="55"/>
  <c r="O1960" i="55"/>
  <c r="A1960" i="55"/>
  <c r="Q1959" i="55"/>
  <c r="P1959" i="55"/>
  <c r="O1959" i="55"/>
  <c r="A1959" i="55"/>
  <c r="Q1958" i="55"/>
  <c r="P1958" i="55"/>
  <c r="O1958" i="55"/>
  <c r="A1958" i="55"/>
  <c r="Q1957" i="55"/>
  <c r="P1957" i="55"/>
  <c r="O1957" i="55"/>
  <c r="A1957" i="55"/>
  <c r="Q1956" i="55"/>
  <c r="P1956" i="55"/>
  <c r="O1956" i="55"/>
  <c r="A1956" i="55"/>
  <c r="Q1955" i="55"/>
  <c r="P1955" i="55"/>
  <c r="O1955" i="55"/>
  <c r="A1955" i="55"/>
  <c r="Q1954" i="55"/>
  <c r="P1954" i="55"/>
  <c r="O1954" i="55"/>
  <c r="A1954" i="55"/>
  <c r="Q1953" i="55"/>
  <c r="P1953" i="55"/>
  <c r="O1953" i="55"/>
  <c r="A1953" i="55"/>
  <c r="Q1952" i="55"/>
  <c r="P1952" i="55"/>
  <c r="O1952" i="55"/>
  <c r="A1952" i="55"/>
  <c r="Q1951" i="55"/>
  <c r="P1951" i="55"/>
  <c r="O1951" i="55"/>
  <c r="A1951" i="55"/>
  <c r="Q1950" i="55"/>
  <c r="P1950" i="55"/>
  <c r="O1950" i="55"/>
  <c r="A1950" i="55"/>
  <c r="Q1949" i="55"/>
  <c r="P1949" i="55"/>
  <c r="O1949" i="55"/>
  <c r="A1949" i="55"/>
  <c r="Q1948" i="55"/>
  <c r="P1948" i="55"/>
  <c r="O1948" i="55"/>
  <c r="A1948" i="55"/>
  <c r="Q1947" i="55"/>
  <c r="P1947" i="55"/>
  <c r="O1947" i="55"/>
  <c r="A1947" i="55"/>
  <c r="Q1946" i="55"/>
  <c r="P1946" i="55"/>
  <c r="O1946" i="55"/>
  <c r="A1946" i="55"/>
  <c r="Q1945" i="55"/>
  <c r="P1945" i="55"/>
  <c r="O1945" i="55"/>
  <c r="A1945" i="55"/>
  <c r="Q1944" i="55"/>
  <c r="P1944" i="55"/>
  <c r="O1944" i="55"/>
  <c r="A1944" i="55"/>
  <c r="Q1943" i="55"/>
  <c r="P1943" i="55"/>
  <c r="O1943" i="55"/>
  <c r="A1943" i="55"/>
  <c r="Q1942" i="55"/>
  <c r="P1942" i="55"/>
  <c r="O1942" i="55"/>
  <c r="A1942" i="55"/>
  <c r="Q1941" i="55"/>
  <c r="P1941" i="55"/>
  <c r="O1941" i="55"/>
  <c r="A1941" i="55"/>
  <c r="Q1940" i="55"/>
  <c r="P1940" i="55"/>
  <c r="O1940" i="55"/>
  <c r="A1940" i="55"/>
  <c r="Q1939" i="55"/>
  <c r="P1939" i="55"/>
  <c r="O1939" i="55"/>
  <c r="A1939" i="55"/>
  <c r="Q1938" i="55"/>
  <c r="P1938" i="55"/>
  <c r="O1938" i="55"/>
  <c r="A1938" i="55"/>
  <c r="Q1937" i="55"/>
  <c r="P1937" i="55"/>
  <c r="O1937" i="55"/>
  <c r="A1937" i="55"/>
  <c r="Q1936" i="55"/>
  <c r="P1936" i="55"/>
  <c r="O1936" i="55"/>
  <c r="A1936" i="55"/>
  <c r="Q1935" i="55"/>
  <c r="P1935" i="55"/>
  <c r="O1935" i="55"/>
  <c r="A1935" i="55"/>
  <c r="Q1934" i="55"/>
  <c r="P1934" i="55"/>
  <c r="O1934" i="55"/>
  <c r="A1934" i="55"/>
  <c r="Q1933" i="55"/>
  <c r="P1933" i="55"/>
  <c r="O1933" i="55"/>
  <c r="A1933" i="55"/>
  <c r="Q1932" i="55"/>
  <c r="P1932" i="55"/>
  <c r="O1932" i="55"/>
  <c r="A1932" i="55"/>
  <c r="Q1931" i="55"/>
  <c r="P1931" i="55"/>
  <c r="O1931" i="55"/>
  <c r="A1931" i="55"/>
  <c r="Q1930" i="55"/>
  <c r="P1930" i="55"/>
  <c r="O1930" i="55"/>
  <c r="A1930" i="55"/>
  <c r="Q1929" i="55"/>
  <c r="P1929" i="55"/>
  <c r="O1929" i="55"/>
  <c r="A1929" i="55"/>
  <c r="Q1928" i="55"/>
  <c r="P1928" i="55"/>
  <c r="O1928" i="55"/>
  <c r="A1928" i="55"/>
  <c r="Q1927" i="55"/>
  <c r="P1927" i="55"/>
  <c r="O1927" i="55"/>
  <c r="A1927" i="55"/>
  <c r="Q1926" i="55"/>
  <c r="P1926" i="55"/>
  <c r="O1926" i="55"/>
  <c r="A1926" i="55"/>
  <c r="Q1925" i="55"/>
  <c r="P1925" i="55"/>
  <c r="O1925" i="55"/>
  <c r="A1925" i="55"/>
  <c r="Q1924" i="55"/>
  <c r="P1924" i="55"/>
  <c r="O1924" i="55"/>
  <c r="A1924" i="55"/>
  <c r="Q1923" i="55"/>
  <c r="P1923" i="55"/>
  <c r="O1923" i="55"/>
  <c r="A1923" i="55"/>
  <c r="Q1922" i="55"/>
  <c r="P1922" i="55"/>
  <c r="O1922" i="55"/>
  <c r="A1922" i="55"/>
  <c r="Q1921" i="55"/>
  <c r="P1921" i="55"/>
  <c r="O1921" i="55"/>
  <c r="A1921" i="55"/>
  <c r="Q1920" i="55"/>
  <c r="P1920" i="55"/>
  <c r="O1920" i="55"/>
  <c r="A1920" i="55"/>
  <c r="Q1919" i="55"/>
  <c r="P1919" i="55"/>
  <c r="O1919" i="55"/>
  <c r="A1919" i="55"/>
  <c r="Q1918" i="55"/>
  <c r="P1918" i="55"/>
  <c r="O1918" i="55"/>
  <c r="A1918" i="55"/>
  <c r="Q1917" i="55"/>
  <c r="P1917" i="55"/>
  <c r="O1917" i="55"/>
  <c r="A1917" i="55"/>
  <c r="Q1916" i="55"/>
  <c r="P1916" i="55"/>
  <c r="O1916" i="55"/>
  <c r="A1916" i="55"/>
  <c r="Q1915" i="55"/>
  <c r="P1915" i="55"/>
  <c r="O1915" i="55"/>
  <c r="A1915" i="55"/>
  <c r="Q1914" i="55"/>
  <c r="P1914" i="55"/>
  <c r="O1914" i="55"/>
  <c r="A1914" i="55"/>
  <c r="Q1913" i="55"/>
  <c r="P1913" i="55"/>
  <c r="O1913" i="55"/>
  <c r="A1913" i="55"/>
  <c r="Q1912" i="55"/>
  <c r="P1912" i="55"/>
  <c r="O1912" i="55"/>
  <c r="A1912" i="55"/>
  <c r="Q1911" i="55"/>
  <c r="P1911" i="55"/>
  <c r="O1911" i="55"/>
  <c r="A1911" i="55"/>
  <c r="Q1910" i="55"/>
  <c r="P1910" i="55"/>
  <c r="O1910" i="55"/>
  <c r="A1910" i="55"/>
  <c r="Q1909" i="55"/>
  <c r="P1909" i="55"/>
  <c r="O1909" i="55"/>
  <c r="A1909" i="55"/>
  <c r="Q1908" i="55"/>
  <c r="P1908" i="55"/>
  <c r="O1908" i="55"/>
  <c r="A1908" i="55"/>
  <c r="Q1907" i="55"/>
  <c r="P1907" i="55"/>
  <c r="O1907" i="55"/>
  <c r="A1907" i="55"/>
  <c r="Q1906" i="55"/>
  <c r="P1906" i="55"/>
  <c r="O1906" i="55"/>
  <c r="A1906" i="55"/>
  <c r="Q1905" i="55"/>
  <c r="P1905" i="55"/>
  <c r="O1905" i="55"/>
  <c r="A1905" i="55"/>
  <c r="Q1904" i="55"/>
  <c r="P1904" i="55"/>
  <c r="O1904" i="55"/>
  <c r="A1904" i="55"/>
  <c r="Q1903" i="55"/>
  <c r="P1903" i="55"/>
  <c r="O1903" i="55"/>
  <c r="A1903" i="55"/>
  <c r="Q1902" i="55"/>
  <c r="P1902" i="55"/>
  <c r="O1902" i="55"/>
  <c r="A1902" i="55"/>
  <c r="Q1901" i="55"/>
  <c r="P1901" i="55"/>
  <c r="O1901" i="55"/>
  <c r="A1901" i="55"/>
  <c r="Q1900" i="55"/>
  <c r="P1900" i="55"/>
  <c r="O1900" i="55"/>
  <c r="A1900" i="55"/>
  <c r="Q1899" i="55"/>
  <c r="P1899" i="55"/>
  <c r="O1899" i="55"/>
  <c r="A1899" i="55"/>
  <c r="Q1898" i="55"/>
  <c r="P1898" i="55"/>
  <c r="O1898" i="55"/>
  <c r="A1898" i="55"/>
  <c r="Q1897" i="55"/>
  <c r="P1897" i="55"/>
  <c r="O1897" i="55"/>
  <c r="A1897" i="55"/>
  <c r="Q1896" i="55"/>
  <c r="P1896" i="55"/>
  <c r="O1896" i="55"/>
  <c r="A1896" i="55"/>
  <c r="Q1895" i="55"/>
  <c r="P1895" i="55"/>
  <c r="O1895" i="55"/>
  <c r="A1895" i="55"/>
  <c r="Q1894" i="55"/>
  <c r="P1894" i="55"/>
  <c r="O1894" i="55"/>
  <c r="A1894" i="55"/>
  <c r="Q1893" i="55"/>
  <c r="P1893" i="55"/>
  <c r="O1893" i="55"/>
  <c r="A1893" i="55"/>
  <c r="Q1892" i="55"/>
  <c r="P1892" i="55"/>
  <c r="O1892" i="55"/>
  <c r="A1892" i="55"/>
  <c r="Q1891" i="55"/>
  <c r="P1891" i="55"/>
  <c r="O1891" i="55"/>
  <c r="A1891" i="55"/>
  <c r="Q1890" i="55"/>
  <c r="P1890" i="55"/>
  <c r="O1890" i="55"/>
  <c r="A1890" i="55"/>
  <c r="Q1889" i="55"/>
  <c r="P1889" i="55"/>
  <c r="O1889" i="55"/>
  <c r="A1889" i="55"/>
  <c r="Q1888" i="55"/>
  <c r="P1888" i="55"/>
  <c r="O1888" i="55"/>
  <c r="A1888" i="55"/>
  <c r="Q1887" i="55"/>
  <c r="P1887" i="55"/>
  <c r="O1887" i="55"/>
  <c r="A1887" i="55"/>
  <c r="Q1886" i="55"/>
  <c r="P1886" i="55"/>
  <c r="O1886" i="55"/>
  <c r="A1886" i="55"/>
  <c r="Q1885" i="55"/>
  <c r="P1885" i="55"/>
  <c r="O1885" i="55"/>
  <c r="A1885" i="55"/>
  <c r="Q1884" i="55"/>
  <c r="P1884" i="55"/>
  <c r="O1884" i="55"/>
  <c r="A1884" i="55"/>
  <c r="Q1883" i="55"/>
  <c r="P1883" i="55"/>
  <c r="O1883" i="55"/>
  <c r="A1883" i="55"/>
  <c r="Q1882" i="55"/>
  <c r="P1882" i="55"/>
  <c r="O1882" i="55"/>
  <c r="A1882" i="55"/>
  <c r="Q1881" i="55"/>
  <c r="P1881" i="55"/>
  <c r="O1881" i="55"/>
  <c r="A1881" i="55"/>
  <c r="Q1880" i="55"/>
  <c r="P1880" i="55"/>
  <c r="O1880" i="55"/>
  <c r="A1880" i="55"/>
  <c r="Q1879" i="55"/>
  <c r="P1879" i="55"/>
  <c r="O1879" i="55"/>
  <c r="A1879" i="55"/>
  <c r="Q1878" i="55"/>
  <c r="P1878" i="55"/>
  <c r="O1878" i="55"/>
  <c r="A1878" i="55"/>
  <c r="Q1877" i="55"/>
  <c r="P1877" i="55"/>
  <c r="O1877" i="55"/>
  <c r="A1877" i="55"/>
  <c r="Q1876" i="55"/>
  <c r="P1876" i="55"/>
  <c r="O1876" i="55"/>
  <c r="A1876" i="55"/>
  <c r="Q1875" i="55"/>
  <c r="P1875" i="55"/>
  <c r="O1875" i="55"/>
  <c r="A1875" i="55"/>
  <c r="Q1874" i="55"/>
  <c r="P1874" i="55"/>
  <c r="O1874" i="55"/>
  <c r="A1874" i="55"/>
  <c r="Q1873" i="55"/>
  <c r="P1873" i="55"/>
  <c r="O1873" i="55"/>
  <c r="A1873" i="55"/>
  <c r="Q1872" i="55"/>
  <c r="P1872" i="55"/>
  <c r="O1872" i="55"/>
  <c r="A1872" i="55"/>
  <c r="Q1871" i="55"/>
  <c r="P1871" i="55"/>
  <c r="O1871" i="55"/>
  <c r="A1871" i="55"/>
  <c r="Q1870" i="55"/>
  <c r="P1870" i="55"/>
  <c r="O1870" i="55"/>
  <c r="A1870" i="55"/>
  <c r="Q1869" i="55"/>
  <c r="P1869" i="55"/>
  <c r="O1869" i="55"/>
  <c r="A1869" i="55"/>
  <c r="Q1868" i="55"/>
  <c r="P1868" i="55"/>
  <c r="O1868" i="55"/>
  <c r="A1868" i="55"/>
  <c r="Q1867" i="55"/>
  <c r="P1867" i="55"/>
  <c r="O1867" i="55"/>
  <c r="A1867" i="55"/>
  <c r="Q1866" i="55"/>
  <c r="P1866" i="55"/>
  <c r="O1866" i="55"/>
  <c r="A1866" i="55"/>
  <c r="Q1865" i="55"/>
  <c r="P1865" i="55"/>
  <c r="O1865" i="55"/>
  <c r="A1865" i="55"/>
  <c r="Q1864" i="55"/>
  <c r="P1864" i="55"/>
  <c r="O1864" i="55"/>
  <c r="A1864" i="55"/>
  <c r="Q1863" i="55"/>
  <c r="P1863" i="55"/>
  <c r="O1863" i="55"/>
  <c r="A1863" i="55"/>
  <c r="Q1862" i="55"/>
  <c r="P1862" i="55"/>
  <c r="O1862" i="55"/>
  <c r="A1862" i="55"/>
  <c r="Q1861" i="55"/>
  <c r="P1861" i="55"/>
  <c r="O1861" i="55"/>
  <c r="A1861" i="55"/>
  <c r="Q1860" i="55"/>
  <c r="P1860" i="55"/>
  <c r="O1860" i="55"/>
  <c r="A1860" i="55"/>
  <c r="Q1859" i="55"/>
  <c r="P1859" i="55"/>
  <c r="O1859" i="55"/>
  <c r="A1859" i="55"/>
  <c r="Q1858" i="55"/>
  <c r="P1858" i="55"/>
  <c r="O1858" i="55"/>
  <c r="A1858" i="55"/>
  <c r="Q1857" i="55"/>
  <c r="P1857" i="55"/>
  <c r="O1857" i="55"/>
  <c r="A1857" i="55"/>
  <c r="Q1856" i="55"/>
  <c r="P1856" i="55"/>
  <c r="O1856" i="55"/>
  <c r="A1856" i="55"/>
  <c r="Q1855" i="55"/>
  <c r="P1855" i="55"/>
  <c r="O1855" i="55"/>
  <c r="A1855" i="55"/>
  <c r="Q1854" i="55"/>
  <c r="P1854" i="55"/>
  <c r="O1854" i="55"/>
  <c r="A1854" i="55"/>
  <c r="Q1853" i="55"/>
  <c r="P1853" i="55"/>
  <c r="O1853" i="55"/>
  <c r="A1853" i="55"/>
  <c r="Q1852" i="55"/>
  <c r="P1852" i="55"/>
  <c r="O1852" i="55"/>
  <c r="A1852" i="55"/>
  <c r="Q1851" i="55"/>
  <c r="P1851" i="55"/>
  <c r="O1851" i="55"/>
  <c r="A1851" i="55"/>
  <c r="Q1850" i="55"/>
  <c r="P1850" i="55"/>
  <c r="O1850" i="55"/>
  <c r="A1850" i="55"/>
  <c r="Q1849" i="55"/>
  <c r="P1849" i="55"/>
  <c r="O1849" i="55"/>
  <c r="A1849" i="55"/>
  <c r="Q1848" i="55"/>
  <c r="P1848" i="55"/>
  <c r="O1848" i="55"/>
  <c r="A1848" i="55"/>
  <c r="Q1847" i="55"/>
  <c r="P1847" i="55"/>
  <c r="O1847" i="55"/>
  <c r="A1847" i="55"/>
  <c r="Q1846" i="55"/>
  <c r="P1846" i="55"/>
  <c r="O1846" i="55"/>
  <c r="A1846" i="55"/>
  <c r="Q1845" i="55"/>
  <c r="P1845" i="55"/>
  <c r="O1845" i="55"/>
  <c r="A1845" i="55"/>
  <c r="Q1844" i="55"/>
  <c r="P1844" i="55"/>
  <c r="O1844" i="55"/>
  <c r="A1844" i="55"/>
  <c r="Q1843" i="55"/>
  <c r="P1843" i="55"/>
  <c r="O1843" i="55"/>
  <c r="A1843" i="55"/>
  <c r="Q1842" i="55"/>
  <c r="P1842" i="55"/>
  <c r="O1842" i="55"/>
  <c r="A1842" i="55"/>
  <c r="Q1841" i="55"/>
  <c r="P1841" i="55"/>
  <c r="O1841" i="55"/>
  <c r="A1841" i="55"/>
  <c r="Q1840" i="55"/>
  <c r="P1840" i="55"/>
  <c r="O1840" i="55"/>
  <c r="A1840" i="55"/>
  <c r="Q1839" i="55"/>
  <c r="P1839" i="55"/>
  <c r="O1839" i="55"/>
  <c r="A1839" i="55"/>
  <c r="Q1838" i="55"/>
  <c r="P1838" i="55"/>
  <c r="O1838" i="55"/>
  <c r="A1838" i="55"/>
  <c r="Q1837" i="55"/>
  <c r="P1837" i="55"/>
  <c r="O1837" i="55"/>
  <c r="A1837" i="55"/>
  <c r="Q1836" i="55"/>
  <c r="P1836" i="55"/>
  <c r="O1836" i="55"/>
  <c r="A1836" i="55"/>
  <c r="Q1835" i="55"/>
  <c r="P1835" i="55"/>
  <c r="O1835" i="55"/>
  <c r="A1835" i="55"/>
  <c r="Q1834" i="55"/>
  <c r="P1834" i="55"/>
  <c r="O1834" i="55"/>
  <c r="A1834" i="55"/>
  <c r="Q1833" i="55"/>
  <c r="P1833" i="55"/>
  <c r="O1833" i="55"/>
  <c r="A1833" i="55"/>
  <c r="Q1832" i="55"/>
  <c r="P1832" i="55"/>
  <c r="O1832" i="55"/>
  <c r="A1832" i="55"/>
  <c r="Q1831" i="55"/>
  <c r="P1831" i="55"/>
  <c r="O1831" i="55"/>
  <c r="A1831" i="55"/>
  <c r="Q1830" i="55"/>
  <c r="P1830" i="55"/>
  <c r="O1830" i="55"/>
  <c r="A1830" i="55"/>
  <c r="Q1829" i="55"/>
  <c r="P1829" i="55"/>
  <c r="O1829" i="55"/>
  <c r="A1829" i="55"/>
  <c r="Q1828" i="55"/>
  <c r="P1828" i="55"/>
  <c r="O1828" i="55"/>
  <c r="A1828" i="55"/>
  <c r="Q1827" i="55"/>
  <c r="P1827" i="55"/>
  <c r="O1827" i="55"/>
  <c r="A1827" i="55"/>
  <c r="Q1826" i="55"/>
  <c r="P1826" i="55"/>
  <c r="O1826" i="55"/>
  <c r="A1826" i="55"/>
  <c r="Q1825" i="55"/>
  <c r="P1825" i="55"/>
  <c r="O1825" i="55"/>
  <c r="A1825" i="55"/>
  <c r="Q1824" i="55"/>
  <c r="P1824" i="55"/>
  <c r="O1824" i="55"/>
  <c r="A1824" i="55"/>
  <c r="Q1823" i="55"/>
  <c r="P1823" i="55"/>
  <c r="O1823" i="55"/>
  <c r="A1823" i="55"/>
  <c r="Q1822" i="55"/>
  <c r="P1822" i="55"/>
  <c r="O1822" i="55"/>
  <c r="A1822" i="55"/>
  <c r="Q1821" i="55"/>
  <c r="P1821" i="55"/>
  <c r="O1821" i="55"/>
  <c r="A1821" i="55"/>
  <c r="Q1820" i="55"/>
  <c r="P1820" i="55"/>
  <c r="O1820" i="55"/>
  <c r="A1820" i="55"/>
  <c r="Q1819" i="55"/>
  <c r="P1819" i="55"/>
  <c r="O1819" i="55"/>
  <c r="A1819" i="55"/>
  <c r="Q1818" i="55"/>
  <c r="P1818" i="55"/>
  <c r="O1818" i="55"/>
  <c r="A1818" i="55"/>
  <c r="Q1817" i="55"/>
  <c r="P1817" i="55"/>
  <c r="O1817" i="55"/>
  <c r="A1817" i="55"/>
  <c r="Q1816" i="55"/>
  <c r="P1816" i="55"/>
  <c r="O1816" i="55"/>
  <c r="A1816" i="55"/>
  <c r="Q1815" i="55"/>
  <c r="P1815" i="55"/>
  <c r="O1815" i="55"/>
  <c r="A1815" i="55"/>
  <c r="Q1814" i="55"/>
  <c r="P1814" i="55"/>
  <c r="O1814" i="55"/>
  <c r="A1814" i="55"/>
  <c r="Q1813" i="55"/>
  <c r="P1813" i="55"/>
  <c r="O1813" i="55"/>
  <c r="A1813" i="55"/>
  <c r="Q1812" i="55"/>
  <c r="P1812" i="55"/>
  <c r="O1812" i="55"/>
  <c r="A1812" i="55"/>
  <c r="Q1811" i="55"/>
  <c r="P1811" i="55"/>
  <c r="O1811" i="55"/>
  <c r="A1811" i="55"/>
  <c r="Q1810" i="55"/>
  <c r="P1810" i="55"/>
  <c r="O1810" i="55"/>
  <c r="A1810" i="55"/>
  <c r="Q1809" i="55"/>
  <c r="P1809" i="55"/>
  <c r="O1809" i="55"/>
  <c r="A1809" i="55"/>
  <c r="Q1808" i="55"/>
  <c r="P1808" i="55"/>
  <c r="O1808" i="55"/>
  <c r="A1808" i="55"/>
  <c r="Q1807" i="55"/>
  <c r="P1807" i="55"/>
  <c r="O1807" i="55"/>
  <c r="A1807" i="55"/>
  <c r="Q1806" i="55"/>
  <c r="P1806" i="55"/>
  <c r="O1806" i="55"/>
  <c r="A1806" i="55"/>
  <c r="Q1805" i="55"/>
  <c r="P1805" i="55"/>
  <c r="O1805" i="55"/>
  <c r="A1805" i="55"/>
  <c r="Q1804" i="55"/>
  <c r="P1804" i="55"/>
  <c r="O1804" i="55"/>
  <c r="A1804" i="55"/>
  <c r="Q1803" i="55"/>
  <c r="P1803" i="55"/>
  <c r="O1803" i="55"/>
  <c r="A1803" i="55"/>
  <c r="Q1802" i="55"/>
  <c r="P1802" i="55"/>
  <c r="O1802" i="55"/>
  <c r="A1802" i="55"/>
  <c r="Q1801" i="55"/>
  <c r="P1801" i="55"/>
  <c r="O1801" i="55"/>
  <c r="A1801" i="55"/>
  <c r="Q1800" i="55"/>
  <c r="P1800" i="55"/>
  <c r="O1800" i="55"/>
  <c r="A1800" i="55"/>
  <c r="Q1799" i="55"/>
  <c r="P1799" i="55"/>
  <c r="O1799" i="55"/>
  <c r="A1799" i="55"/>
  <c r="Q1798" i="55"/>
  <c r="P1798" i="55"/>
  <c r="O1798" i="55"/>
  <c r="A1798" i="55"/>
  <c r="Q1797" i="55"/>
  <c r="P1797" i="55"/>
  <c r="O1797" i="55"/>
  <c r="A1797" i="55"/>
  <c r="Q1796" i="55"/>
  <c r="P1796" i="55"/>
  <c r="O1796" i="55"/>
  <c r="A1796" i="55"/>
  <c r="Q1795" i="55"/>
  <c r="P1795" i="55"/>
  <c r="O1795" i="55"/>
  <c r="A1795" i="55"/>
  <c r="Q1794" i="55"/>
  <c r="P1794" i="55"/>
  <c r="O1794" i="55"/>
  <c r="A1794" i="55"/>
  <c r="Q1793" i="55"/>
  <c r="P1793" i="55"/>
  <c r="O1793" i="55"/>
  <c r="A1793" i="55"/>
  <c r="Q1792" i="55"/>
  <c r="P1792" i="55"/>
  <c r="O1792" i="55"/>
  <c r="A1792" i="55"/>
  <c r="Q1791" i="55"/>
  <c r="P1791" i="55"/>
  <c r="O1791" i="55"/>
  <c r="A1791" i="55"/>
  <c r="Q1790" i="55"/>
  <c r="P1790" i="55"/>
  <c r="O1790" i="55"/>
  <c r="A1790" i="55"/>
  <c r="Q1789" i="55"/>
  <c r="P1789" i="55"/>
  <c r="O1789" i="55"/>
  <c r="A1789" i="55"/>
  <c r="Q1788" i="55"/>
  <c r="P1788" i="55"/>
  <c r="O1788" i="55"/>
  <c r="A1788" i="55"/>
  <c r="Q1787" i="55"/>
  <c r="P1787" i="55"/>
  <c r="O1787" i="55"/>
  <c r="A1787" i="55"/>
  <c r="Q1786" i="55"/>
  <c r="P1786" i="55"/>
  <c r="O1786" i="55"/>
  <c r="A1786" i="55"/>
  <c r="Q1785" i="55"/>
  <c r="P1785" i="55"/>
  <c r="O1785" i="55"/>
  <c r="A1785" i="55"/>
  <c r="Q1784" i="55"/>
  <c r="P1784" i="55"/>
  <c r="O1784" i="55"/>
  <c r="A1784" i="55"/>
  <c r="Q1783" i="55"/>
  <c r="P1783" i="55"/>
  <c r="O1783" i="55"/>
  <c r="A1783" i="55"/>
  <c r="Q1782" i="55"/>
  <c r="P1782" i="55"/>
  <c r="O1782" i="55"/>
  <c r="A1782" i="55"/>
  <c r="Q1781" i="55"/>
  <c r="P1781" i="55"/>
  <c r="O1781" i="55"/>
  <c r="A1781" i="55"/>
  <c r="Q1780" i="55"/>
  <c r="P1780" i="55"/>
  <c r="O1780" i="55"/>
  <c r="A1780" i="55"/>
  <c r="Q1779" i="55"/>
  <c r="P1779" i="55"/>
  <c r="O1779" i="55"/>
  <c r="A1779" i="55"/>
  <c r="Q1778" i="55"/>
  <c r="P1778" i="55"/>
  <c r="O1778" i="55"/>
  <c r="A1778" i="55"/>
  <c r="Q1777" i="55"/>
  <c r="P1777" i="55"/>
  <c r="O1777" i="55"/>
  <c r="A1777" i="55"/>
  <c r="Q1776" i="55"/>
  <c r="P1776" i="55"/>
  <c r="O1776" i="55"/>
  <c r="A1776" i="55"/>
  <c r="Q1775" i="55"/>
  <c r="P1775" i="55"/>
  <c r="O1775" i="55"/>
  <c r="A1775" i="55"/>
  <c r="Q1774" i="55"/>
  <c r="P1774" i="55"/>
  <c r="O1774" i="55"/>
  <c r="A1774" i="55"/>
  <c r="Q1773" i="55"/>
  <c r="P1773" i="55"/>
  <c r="O1773" i="55"/>
  <c r="A1773" i="55"/>
  <c r="Q1772" i="55"/>
  <c r="P1772" i="55"/>
  <c r="O1772" i="55"/>
  <c r="A1772" i="55"/>
  <c r="Q1771" i="55"/>
  <c r="P1771" i="55"/>
  <c r="O1771" i="55"/>
  <c r="A1771" i="55"/>
  <c r="Q1770" i="55"/>
  <c r="P1770" i="55"/>
  <c r="O1770" i="55"/>
  <c r="A1770" i="55"/>
  <c r="Q1769" i="55"/>
  <c r="P1769" i="55"/>
  <c r="O1769" i="55"/>
  <c r="A1769" i="55"/>
  <c r="Q1768" i="55"/>
  <c r="P1768" i="55"/>
  <c r="O1768" i="55"/>
  <c r="A1768" i="55"/>
  <c r="Q1767" i="55"/>
  <c r="P1767" i="55"/>
  <c r="O1767" i="55"/>
  <c r="A1767" i="55"/>
  <c r="Q1766" i="55"/>
  <c r="P1766" i="55"/>
  <c r="O1766" i="55"/>
  <c r="A1766" i="55"/>
  <c r="Q1765" i="55"/>
  <c r="P1765" i="55"/>
  <c r="O1765" i="55"/>
  <c r="A1765" i="55"/>
  <c r="Q1764" i="55"/>
  <c r="P1764" i="55"/>
  <c r="O1764" i="55"/>
  <c r="A1764" i="55"/>
  <c r="Q1763" i="55"/>
  <c r="P1763" i="55"/>
  <c r="O1763" i="55"/>
  <c r="A1763" i="55"/>
  <c r="Q1762" i="55"/>
  <c r="P1762" i="55"/>
  <c r="O1762" i="55"/>
  <c r="A1762" i="55"/>
  <c r="Q1761" i="55"/>
  <c r="P1761" i="55"/>
  <c r="O1761" i="55"/>
  <c r="A1761" i="55"/>
  <c r="Q1760" i="55"/>
  <c r="P1760" i="55"/>
  <c r="O1760" i="55"/>
  <c r="A1760" i="55"/>
  <c r="Q1759" i="55"/>
  <c r="P1759" i="55"/>
  <c r="O1759" i="55"/>
  <c r="A1759" i="55"/>
  <c r="Q1758" i="55"/>
  <c r="P1758" i="55"/>
  <c r="O1758" i="55"/>
  <c r="A1758" i="55"/>
  <c r="Q1757" i="55"/>
  <c r="P1757" i="55"/>
  <c r="O1757" i="55"/>
  <c r="A1757" i="55"/>
  <c r="Q1756" i="55"/>
  <c r="P1756" i="55"/>
  <c r="O1756" i="55"/>
  <c r="A1756" i="55"/>
  <c r="Q1755" i="55"/>
  <c r="P1755" i="55"/>
  <c r="O1755" i="55"/>
  <c r="A1755" i="55"/>
  <c r="Q1754" i="55"/>
  <c r="P1754" i="55"/>
  <c r="O1754" i="55"/>
  <c r="A1754" i="55"/>
  <c r="Q1753" i="55"/>
  <c r="P1753" i="55"/>
  <c r="O1753" i="55"/>
  <c r="A1753" i="55"/>
  <c r="Q1752" i="55"/>
  <c r="P1752" i="55"/>
  <c r="O1752" i="55"/>
  <c r="A1752" i="55"/>
  <c r="Q1751" i="55"/>
  <c r="P1751" i="55"/>
  <c r="O1751" i="55"/>
  <c r="A1751" i="55"/>
  <c r="Q1750" i="55"/>
  <c r="P1750" i="55"/>
  <c r="O1750" i="55"/>
  <c r="A1750" i="55"/>
  <c r="Q1749" i="55"/>
  <c r="P1749" i="55"/>
  <c r="O1749" i="55"/>
  <c r="A1749" i="55"/>
  <c r="Q1748" i="55"/>
  <c r="P1748" i="55"/>
  <c r="O1748" i="55"/>
  <c r="A1748" i="55"/>
  <c r="Q1747" i="55"/>
  <c r="P1747" i="55"/>
  <c r="O1747" i="55"/>
  <c r="A1747" i="55"/>
  <c r="Q1746" i="55"/>
  <c r="P1746" i="55"/>
  <c r="O1746" i="55"/>
  <c r="A1746" i="55"/>
  <c r="Q1745" i="55"/>
  <c r="P1745" i="55"/>
  <c r="O1745" i="55"/>
  <c r="A1745" i="55"/>
  <c r="Q1744" i="55"/>
  <c r="P1744" i="55"/>
  <c r="O1744" i="55"/>
  <c r="A1744" i="55"/>
  <c r="Q1743" i="55"/>
  <c r="P1743" i="55"/>
  <c r="O1743" i="55"/>
  <c r="A1743" i="55"/>
  <c r="Q1742" i="55"/>
  <c r="P1742" i="55"/>
  <c r="O1742" i="55"/>
  <c r="A1742" i="55"/>
  <c r="Q1741" i="55"/>
  <c r="P1741" i="55"/>
  <c r="O1741" i="55"/>
  <c r="A1741" i="55"/>
  <c r="Q1740" i="55"/>
  <c r="P1740" i="55"/>
  <c r="O1740" i="55"/>
  <c r="A1740" i="55"/>
  <c r="Q1739" i="55"/>
  <c r="P1739" i="55"/>
  <c r="O1739" i="55"/>
  <c r="A1739" i="55"/>
  <c r="Q1738" i="55"/>
  <c r="P1738" i="55"/>
  <c r="O1738" i="55"/>
  <c r="A1738" i="55"/>
  <c r="Q1737" i="55"/>
  <c r="P1737" i="55"/>
  <c r="O1737" i="55"/>
  <c r="A1737" i="55"/>
  <c r="Q1736" i="55"/>
  <c r="P1736" i="55"/>
  <c r="O1736" i="55"/>
  <c r="A1736" i="55"/>
  <c r="Q1735" i="55"/>
  <c r="P1735" i="55"/>
  <c r="O1735" i="55"/>
  <c r="A1735" i="55"/>
  <c r="Q1734" i="55"/>
  <c r="P1734" i="55"/>
  <c r="O1734" i="55"/>
  <c r="A1734" i="55"/>
  <c r="Q1733" i="55"/>
  <c r="P1733" i="55"/>
  <c r="O1733" i="55"/>
  <c r="A1733" i="55"/>
  <c r="Q1732" i="55"/>
  <c r="P1732" i="55"/>
  <c r="O1732" i="55"/>
  <c r="A1732" i="55"/>
  <c r="Q1731" i="55"/>
  <c r="P1731" i="55"/>
  <c r="O1731" i="55"/>
  <c r="A1731" i="55"/>
  <c r="Q1730" i="55"/>
  <c r="P1730" i="55"/>
  <c r="O1730" i="55"/>
  <c r="A1730" i="55"/>
  <c r="Q1729" i="55"/>
  <c r="P1729" i="55"/>
  <c r="O1729" i="55"/>
  <c r="A1729" i="55"/>
  <c r="Q1728" i="55"/>
  <c r="P1728" i="55"/>
  <c r="O1728" i="55"/>
  <c r="A1728" i="55"/>
  <c r="Q1727" i="55"/>
  <c r="P1727" i="55"/>
  <c r="O1727" i="55"/>
  <c r="A1727" i="55"/>
  <c r="Q1726" i="55"/>
  <c r="P1726" i="55"/>
  <c r="O1726" i="55"/>
  <c r="A1726" i="55"/>
  <c r="Q1725" i="55"/>
  <c r="P1725" i="55"/>
  <c r="O1725" i="55"/>
  <c r="A1725" i="55"/>
  <c r="Q1724" i="55"/>
  <c r="P1724" i="55"/>
  <c r="O1724" i="55"/>
  <c r="A1724" i="55"/>
  <c r="Q1723" i="55"/>
  <c r="P1723" i="55"/>
  <c r="O1723" i="55"/>
  <c r="A1723" i="55"/>
  <c r="Q1722" i="55"/>
  <c r="P1722" i="55"/>
  <c r="O1722" i="55"/>
  <c r="A1722" i="55"/>
  <c r="Q1721" i="55"/>
  <c r="P1721" i="55"/>
  <c r="O1721" i="55"/>
  <c r="A1721" i="55"/>
  <c r="Q1720" i="55"/>
  <c r="P1720" i="55"/>
  <c r="O1720" i="55"/>
  <c r="A1720" i="55"/>
  <c r="Q1719" i="55"/>
  <c r="P1719" i="55"/>
  <c r="O1719" i="55"/>
  <c r="A1719" i="55"/>
  <c r="Q1718" i="55"/>
  <c r="P1718" i="55"/>
  <c r="O1718" i="55"/>
  <c r="A1718" i="55"/>
  <c r="Q1717" i="55"/>
  <c r="P1717" i="55"/>
  <c r="O1717" i="55"/>
  <c r="A1717" i="55"/>
  <c r="Q1716" i="55"/>
  <c r="P1716" i="55"/>
  <c r="O1716" i="55"/>
  <c r="A1716" i="55"/>
  <c r="Q1715" i="55"/>
  <c r="P1715" i="55"/>
  <c r="O1715" i="55"/>
  <c r="A1715" i="55"/>
  <c r="Q1714" i="55"/>
  <c r="P1714" i="55"/>
  <c r="O1714" i="55"/>
  <c r="A1714" i="55"/>
  <c r="Q1713" i="55"/>
  <c r="P1713" i="55"/>
  <c r="O1713" i="55"/>
  <c r="A1713" i="55"/>
  <c r="Q1712" i="55"/>
  <c r="P1712" i="55"/>
  <c r="O1712" i="55"/>
  <c r="A1712" i="55"/>
  <c r="Q1711" i="55"/>
  <c r="P1711" i="55"/>
  <c r="O1711" i="55"/>
  <c r="A1711" i="55"/>
  <c r="Q1710" i="55"/>
  <c r="P1710" i="55"/>
  <c r="O1710" i="55"/>
  <c r="A1710" i="55"/>
  <c r="Q1709" i="55"/>
  <c r="P1709" i="55"/>
  <c r="O1709" i="55"/>
  <c r="A1709" i="55"/>
  <c r="Q1708" i="55"/>
  <c r="P1708" i="55"/>
  <c r="O1708" i="55"/>
  <c r="A1708" i="55"/>
  <c r="Q1707" i="55"/>
  <c r="P1707" i="55"/>
  <c r="O1707" i="55"/>
  <c r="A1707" i="55"/>
  <c r="Q1706" i="55"/>
  <c r="P1706" i="55"/>
  <c r="O1706" i="55"/>
  <c r="A1706" i="55"/>
  <c r="Q1705" i="55"/>
  <c r="P1705" i="55"/>
  <c r="O1705" i="55"/>
  <c r="A1705" i="55"/>
  <c r="Q1704" i="55"/>
  <c r="P1704" i="55"/>
  <c r="O1704" i="55"/>
  <c r="A1704" i="55"/>
  <c r="Q1703" i="55"/>
  <c r="P1703" i="55"/>
  <c r="O1703" i="55"/>
  <c r="A1703" i="55"/>
  <c r="Q1702" i="55"/>
  <c r="P1702" i="55"/>
  <c r="O1702" i="55"/>
  <c r="A1702" i="55"/>
  <c r="Q1701" i="55"/>
  <c r="P1701" i="55"/>
  <c r="O1701" i="55"/>
  <c r="A1701" i="55"/>
  <c r="Q1700" i="55"/>
  <c r="P1700" i="55"/>
  <c r="O1700" i="55"/>
  <c r="A1700" i="55"/>
  <c r="Q1699" i="55"/>
  <c r="P1699" i="55"/>
  <c r="O1699" i="55"/>
  <c r="A1699" i="55"/>
  <c r="Q1698" i="55"/>
  <c r="P1698" i="55"/>
  <c r="O1698" i="55"/>
  <c r="A1698" i="55"/>
  <c r="Q1697" i="55"/>
  <c r="P1697" i="55"/>
  <c r="O1697" i="55"/>
  <c r="A1697" i="55"/>
  <c r="Q1696" i="55"/>
  <c r="P1696" i="55"/>
  <c r="O1696" i="55"/>
  <c r="A1696" i="55"/>
  <c r="Q1695" i="55"/>
  <c r="P1695" i="55"/>
  <c r="O1695" i="55"/>
  <c r="A1695" i="55"/>
  <c r="Q1694" i="55"/>
  <c r="P1694" i="55"/>
  <c r="O1694" i="55"/>
  <c r="A1694" i="55"/>
  <c r="Q1693" i="55"/>
  <c r="P1693" i="55"/>
  <c r="O1693" i="55"/>
  <c r="A1693" i="55"/>
  <c r="Q1692" i="55"/>
  <c r="P1692" i="55"/>
  <c r="O1692" i="55"/>
  <c r="A1692" i="55"/>
  <c r="Q1691" i="55"/>
  <c r="P1691" i="55"/>
  <c r="O1691" i="55"/>
  <c r="A1691" i="55"/>
  <c r="Q1690" i="55"/>
  <c r="P1690" i="55"/>
  <c r="O1690" i="55"/>
  <c r="A1690" i="55"/>
  <c r="Q1689" i="55"/>
  <c r="P1689" i="55"/>
  <c r="O1689" i="55"/>
  <c r="A1689" i="55"/>
  <c r="Q1688" i="55"/>
  <c r="P1688" i="55"/>
  <c r="O1688" i="55"/>
  <c r="A1688" i="55"/>
  <c r="Q1687" i="55"/>
  <c r="P1687" i="55"/>
  <c r="O1687" i="55"/>
  <c r="A1687" i="55"/>
  <c r="Q1686" i="55"/>
  <c r="P1686" i="55"/>
  <c r="O1686" i="55"/>
  <c r="A1686" i="55"/>
  <c r="Q1685" i="55"/>
  <c r="P1685" i="55"/>
  <c r="O1685" i="55"/>
  <c r="A1685" i="55"/>
  <c r="Q1684" i="55"/>
  <c r="P1684" i="55"/>
  <c r="O1684" i="55"/>
  <c r="A1684" i="55"/>
  <c r="Q1683" i="55"/>
  <c r="P1683" i="55"/>
  <c r="O1683" i="55"/>
  <c r="A1683" i="55"/>
  <c r="Q1682" i="55"/>
  <c r="P1682" i="55"/>
  <c r="O1682" i="55"/>
  <c r="A1682" i="55"/>
  <c r="Q1681" i="55"/>
  <c r="P1681" i="55"/>
  <c r="O1681" i="55"/>
  <c r="A1681" i="55"/>
  <c r="Q1680" i="55"/>
  <c r="P1680" i="55"/>
  <c r="O1680" i="55"/>
  <c r="A1680" i="55"/>
  <c r="Q1679" i="55"/>
  <c r="P1679" i="55"/>
  <c r="O1679" i="55"/>
  <c r="A1679" i="55"/>
  <c r="Q1678" i="55"/>
  <c r="P1678" i="55"/>
  <c r="O1678" i="55"/>
  <c r="A1678" i="55"/>
  <c r="Q1677" i="55"/>
  <c r="P1677" i="55"/>
  <c r="O1677" i="55"/>
  <c r="A1677" i="55"/>
  <c r="Q1676" i="55"/>
  <c r="P1676" i="55"/>
  <c r="O1676" i="55"/>
  <c r="A1676" i="55"/>
  <c r="Q1675" i="55"/>
  <c r="P1675" i="55"/>
  <c r="O1675" i="55"/>
  <c r="A1675" i="55"/>
  <c r="Q1674" i="55"/>
  <c r="P1674" i="55"/>
  <c r="O1674" i="55"/>
  <c r="A1674" i="55"/>
  <c r="Q1673" i="55"/>
  <c r="P1673" i="55"/>
  <c r="O1673" i="55"/>
  <c r="A1673" i="55"/>
  <c r="Q1672" i="55"/>
  <c r="P1672" i="55"/>
  <c r="O1672" i="55"/>
  <c r="A1672" i="55"/>
  <c r="Q1671" i="55"/>
  <c r="P1671" i="55"/>
  <c r="O1671" i="55"/>
  <c r="A1671" i="55"/>
  <c r="Q1670" i="55"/>
  <c r="P1670" i="55"/>
  <c r="O1670" i="55"/>
  <c r="A1670" i="55"/>
  <c r="Q1669" i="55"/>
  <c r="P1669" i="55"/>
  <c r="O1669" i="55"/>
  <c r="A1669" i="55"/>
  <c r="Q1668" i="55"/>
  <c r="P1668" i="55"/>
  <c r="O1668" i="55"/>
  <c r="A1668" i="55"/>
  <c r="Q1667" i="55"/>
  <c r="P1667" i="55"/>
  <c r="O1667" i="55"/>
  <c r="A1667" i="55"/>
  <c r="Q1666" i="55"/>
  <c r="P1666" i="55"/>
  <c r="O1666" i="55"/>
  <c r="A1666" i="55"/>
  <c r="Q1665" i="55"/>
  <c r="P1665" i="55"/>
  <c r="O1665" i="55"/>
  <c r="A1665" i="55"/>
  <c r="Q1664" i="55"/>
  <c r="P1664" i="55"/>
  <c r="O1664" i="55"/>
  <c r="A1664" i="55"/>
  <c r="Q1663" i="55"/>
  <c r="P1663" i="55"/>
  <c r="O1663" i="55"/>
  <c r="A1663" i="55"/>
  <c r="Q1662" i="55"/>
  <c r="P1662" i="55"/>
  <c r="O1662" i="55"/>
  <c r="A1662" i="55"/>
  <c r="Q1661" i="55"/>
  <c r="P1661" i="55"/>
  <c r="O1661" i="55"/>
  <c r="A1661" i="55"/>
  <c r="Q1660" i="55"/>
  <c r="P1660" i="55"/>
  <c r="O1660" i="55"/>
  <c r="A1660" i="55"/>
  <c r="Q1659" i="55"/>
  <c r="P1659" i="55"/>
  <c r="O1659" i="55"/>
  <c r="A1659" i="55"/>
  <c r="Q1658" i="55"/>
  <c r="P1658" i="55"/>
  <c r="O1658" i="55"/>
  <c r="A1658" i="55"/>
  <c r="Q1657" i="55"/>
  <c r="P1657" i="55"/>
  <c r="O1657" i="55"/>
  <c r="A1657" i="55"/>
  <c r="Q1656" i="55"/>
  <c r="P1656" i="55"/>
  <c r="O1656" i="55"/>
  <c r="A1656" i="55"/>
  <c r="Q1655" i="55"/>
  <c r="P1655" i="55"/>
  <c r="O1655" i="55"/>
  <c r="A1655" i="55"/>
  <c r="Q1654" i="55"/>
  <c r="P1654" i="55"/>
  <c r="O1654" i="55"/>
  <c r="A1654" i="55"/>
  <c r="Q1653" i="55"/>
  <c r="P1653" i="55"/>
  <c r="O1653" i="55"/>
  <c r="A1653" i="55"/>
  <c r="Q1652" i="55"/>
  <c r="P1652" i="55"/>
  <c r="O1652" i="55"/>
  <c r="A1652" i="55"/>
  <c r="Q1651" i="55"/>
  <c r="P1651" i="55"/>
  <c r="O1651" i="55"/>
  <c r="A1651" i="55"/>
  <c r="Q1650" i="55"/>
  <c r="P1650" i="55"/>
  <c r="O1650" i="55"/>
  <c r="A1650" i="55"/>
  <c r="Q1649" i="55"/>
  <c r="P1649" i="55"/>
  <c r="O1649" i="55"/>
  <c r="A1649" i="55"/>
  <c r="Q1648" i="55"/>
  <c r="P1648" i="55"/>
  <c r="O1648" i="55"/>
  <c r="A1648" i="55"/>
  <c r="Q1647" i="55"/>
  <c r="P1647" i="55"/>
  <c r="O1647" i="55"/>
  <c r="A1647" i="55"/>
  <c r="Q1646" i="55"/>
  <c r="P1646" i="55"/>
  <c r="O1646" i="55"/>
  <c r="A1646" i="55"/>
  <c r="Q1645" i="55"/>
  <c r="P1645" i="55"/>
  <c r="O1645" i="55"/>
  <c r="A1645" i="55"/>
  <c r="Q1644" i="55"/>
  <c r="P1644" i="55"/>
  <c r="O1644" i="55"/>
  <c r="A1644" i="55"/>
  <c r="Q1643" i="55"/>
  <c r="P1643" i="55"/>
  <c r="O1643" i="55"/>
  <c r="A1643" i="55"/>
  <c r="Q1642" i="55"/>
  <c r="P1642" i="55"/>
  <c r="O1642" i="55"/>
  <c r="A1642" i="55"/>
  <c r="Q1641" i="55"/>
  <c r="P1641" i="55"/>
  <c r="O1641" i="55"/>
  <c r="A1641" i="55"/>
  <c r="Q1640" i="55"/>
  <c r="P1640" i="55"/>
  <c r="O1640" i="55"/>
  <c r="A1640" i="55"/>
  <c r="Q1639" i="55"/>
  <c r="P1639" i="55"/>
  <c r="O1639" i="55"/>
  <c r="A1639" i="55"/>
  <c r="Q1638" i="55"/>
  <c r="P1638" i="55"/>
  <c r="O1638" i="55"/>
  <c r="A1638" i="55"/>
  <c r="Q1637" i="55"/>
  <c r="P1637" i="55"/>
  <c r="O1637" i="55"/>
  <c r="A1637" i="55"/>
  <c r="Q1636" i="55"/>
  <c r="P1636" i="55"/>
  <c r="O1636" i="55"/>
  <c r="A1636" i="55"/>
  <c r="Q1635" i="55"/>
  <c r="P1635" i="55"/>
  <c r="O1635" i="55"/>
  <c r="A1635" i="55"/>
  <c r="Q1634" i="55"/>
  <c r="P1634" i="55"/>
  <c r="O1634" i="55"/>
  <c r="A1634" i="55"/>
  <c r="Q1633" i="55"/>
  <c r="P1633" i="55"/>
  <c r="O1633" i="55"/>
  <c r="A1633" i="55"/>
  <c r="Q1632" i="55"/>
  <c r="P1632" i="55"/>
  <c r="O1632" i="55"/>
  <c r="A1632" i="55"/>
  <c r="Q1631" i="55"/>
  <c r="P1631" i="55"/>
  <c r="O1631" i="55"/>
  <c r="A1631" i="55"/>
  <c r="Q1630" i="55"/>
  <c r="P1630" i="55"/>
  <c r="O1630" i="55"/>
  <c r="A1630" i="55"/>
  <c r="Q1629" i="55"/>
  <c r="P1629" i="55"/>
  <c r="O1629" i="55"/>
  <c r="A1629" i="55"/>
  <c r="Q1628" i="55"/>
  <c r="P1628" i="55"/>
  <c r="O1628" i="55"/>
  <c r="A1628" i="55"/>
  <c r="Q1627" i="55"/>
  <c r="P1627" i="55"/>
  <c r="O1627" i="55"/>
  <c r="A1627" i="55"/>
  <c r="Q1626" i="55"/>
  <c r="P1626" i="55"/>
  <c r="O1626" i="55"/>
  <c r="A1626" i="55"/>
  <c r="Q1625" i="55"/>
  <c r="P1625" i="55"/>
  <c r="O1625" i="55"/>
  <c r="A1625" i="55"/>
  <c r="Q1624" i="55"/>
  <c r="P1624" i="55"/>
  <c r="O1624" i="55"/>
  <c r="A1624" i="55"/>
  <c r="Q1623" i="55"/>
  <c r="P1623" i="55"/>
  <c r="O1623" i="55"/>
  <c r="A1623" i="55"/>
  <c r="Q1622" i="55"/>
  <c r="P1622" i="55"/>
  <c r="O1622" i="55"/>
  <c r="A1622" i="55"/>
  <c r="Q1621" i="55"/>
  <c r="P1621" i="55"/>
  <c r="O1621" i="55"/>
  <c r="A1621" i="55"/>
  <c r="Q1620" i="55"/>
  <c r="P1620" i="55"/>
  <c r="O1620" i="55"/>
  <c r="A1620" i="55"/>
  <c r="Q1619" i="55"/>
  <c r="P1619" i="55"/>
  <c r="O1619" i="55"/>
  <c r="A1619" i="55"/>
  <c r="Q1618" i="55"/>
  <c r="P1618" i="55"/>
  <c r="O1618" i="55"/>
  <c r="A1618" i="55"/>
  <c r="Q1617" i="55"/>
  <c r="P1617" i="55"/>
  <c r="O1617" i="55"/>
  <c r="A1617" i="55"/>
  <c r="Q1616" i="55"/>
  <c r="P1616" i="55"/>
  <c r="O1616" i="55"/>
  <c r="A1616" i="55"/>
  <c r="Q1615" i="55"/>
  <c r="P1615" i="55"/>
  <c r="O1615" i="55"/>
  <c r="A1615" i="55"/>
  <c r="Q1614" i="55"/>
  <c r="P1614" i="55"/>
  <c r="O1614" i="55"/>
  <c r="A1614" i="55"/>
  <c r="Q1613" i="55"/>
  <c r="P1613" i="55"/>
  <c r="O1613" i="55"/>
  <c r="A1613" i="55"/>
  <c r="Q1612" i="55"/>
  <c r="P1612" i="55"/>
  <c r="O1612" i="55"/>
  <c r="A1612" i="55"/>
  <c r="Q1611" i="55"/>
  <c r="P1611" i="55"/>
  <c r="O1611" i="55"/>
  <c r="A1611" i="55"/>
  <c r="Q1610" i="55"/>
  <c r="P1610" i="55"/>
  <c r="O1610" i="55"/>
  <c r="A1610" i="55"/>
  <c r="Q1609" i="55"/>
  <c r="P1609" i="55"/>
  <c r="O1609" i="55"/>
  <c r="A1609" i="55"/>
  <c r="Q1608" i="55"/>
  <c r="P1608" i="55"/>
  <c r="O1608" i="55"/>
  <c r="A1608" i="55"/>
  <c r="Q1607" i="55"/>
  <c r="P1607" i="55"/>
  <c r="O1607" i="55"/>
  <c r="A1607" i="55"/>
  <c r="Q1606" i="55"/>
  <c r="P1606" i="55"/>
  <c r="O1606" i="55"/>
  <c r="A1606" i="55"/>
  <c r="Q1605" i="55"/>
  <c r="P1605" i="55"/>
  <c r="O1605" i="55"/>
  <c r="A1605" i="55"/>
  <c r="Q1604" i="55"/>
  <c r="P1604" i="55"/>
  <c r="O1604" i="55"/>
  <c r="A1604" i="55"/>
  <c r="Q1603" i="55"/>
  <c r="P1603" i="55"/>
  <c r="O1603" i="55"/>
  <c r="A1603" i="55"/>
  <c r="Q1602" i="55"/>
  <c r="P1602" i="55"/>
  <c r="O1602" i="55"/>
  <c r="A1602" i="55"/>
  <c r="Q1601" i="55"/>
  <c r="P1601" i="55"/>
  <c r="O1601" i="55"/>
  <c r="A1601" i="55"/>
  <c r="Q1600" i="55"/>
  <c r="P1600" i="55"/>
  <c r="O1600" i="55"/>
  <c r="A1600" i="55"/>
  <c r="Q1599" i="55"/>
  <c r="P1599" i="55"/>
  <c r="O1599" i="55"/>
  <c r="A1599" i="55"/>
  <c r="Q1598" i="55"/>
  <c r="P1598" i="55"/>
  <c r="O1598" i="55"/>
  <c r="A1598" i="55"/>
  <c r="Q1597" i="55"/>
  <c r="P1597" i="55"/>
  <c r="O1597" i="55"/>
  <c r="A1597" i="55"/>
  <c r="Q1596" i="55"/>
  <c r="P1596" i="55"/>
  <c r="O1596" i="55"/>
  <c r="A1596" i="55"/>
  <c r="Q1595" i="55"/>
  <c r="P1595" i="55"/>
  <c r="O1595" i="55"/>
  <c r="A1595" i="55"/>
  <c r="Q1594" i="55"/>
  <c r="P1594" i="55"/>
  <c r="O1594" i="55"/>
  <c r="A1594" i="55"/>
  <c r="Q1593" i="55"/>
  <c r="P1593" i="55"/>
  <c r="O1593" i="55"/>
  <c r="A1593" i="55"/>
  <c r="Q1592" i="55"/>
  <c r="P1592" i="55"/>
  <c r="O1592" i="55"/>
  <c r="A1592" i="55"/>
  <c r="Q1591" i="55"/>
  <c r="P1591" i="55"/>
  <c r="O1591" i="55"/>
  <c r="A1591" i="55"/>
  <c r="Q1590" i="55"/>
  <c r="P1590" i="55"/>
  <c r="O1590" i="55"/>
  <c r="A1590" i="55"/>
  <c r="Q1589" i="55"/>
  <c r="P1589" i="55"/>
  <c r="O1589" i="55"/>
  <c r="A1589" i="55"/>
  <c r="Q1588" i="55"/>
  <c r="P1588" i="55"/>
  <c r="O1588" i="55"/>
  <c r="A1588" i="55"/>
  <c r="Q1587" i="55"/>
  <c r="P1587" i="55"/>
  <c r="O1587" i="55"/>
  <c r="A1587" i="55"/>
  <c r="Q1586" i="55"/>
  <c r="P1586" i="55"/>
  <c r="O1586" i="55"/>
  <c r="A1586" i="55"/>
  <c r="Q1585" i="55"/>
  <c r="P1585" i="55"/>
  <c r="O1585" i="55"/>
  <c r="A1585" i="55"/>
  <c r="Q1584" i="55"/>
  <c r="P1584" i="55"/>
  <c r="O1584" i="55"/>
  <c r="A1584" i="55"/>
  <c r="Q1583" i="55"/>
  <c r="P1583" i="55"/>
  <c r="O1583" i="55"/>
  <c r="A1583" i="55"/>
  <c r="Q1582" i="55"/>
  <c r="P1582" i="55"/>
  <c r="O1582" i="55"/>
  <c r="A1582" i="55"/>
  <c r="Q1581" i="55"/>
  <c r="P1581" i="55"/>
  <c r="O1581" i="55"/>
  <c r="A1581" i="55"/>
  <c r="Q1580" i="55"/>
  <c r="P1580" i="55"/>
  <c r="O1580" i="55"/>
  <c r="A1580" i="55"/>
  <c r="Q1579" i="55"/>
  <c r="P1579" i="55"/>
  <c r="O1579" i="55"/>
  <c r="A1579" i="55"/>
  <c r="Q1578" i="55"/>
  <c r="P1578" i="55"/>
  <c r="O1578" i="55"/>
  <c r="A1578" i="55"/>
  <c r="Q1577" i="55"/>
  <c r="P1577" i="55"/>
  <c r="O1577" i="55"/>
  <c r="A1577" i="55"/>
  <c r="Q1576" i="55"/>
  <c r="P1576" i="55"/>
  <c r="O1576" i="55"/>
  <c r="A1576" i="55"/>
  <c r="Q1575" i="55"/>
  <c r="P1575" i="55"/>
  <c r="O1575" i="55"/>
  <c r="A1575" i="55"/>
  <c r="Q1574" i="55"/>
  <c r="P1574" i="55"/>
  <c r="O1574" i="55"/>
  <c r="A1574" i="55"/>
  <c r="Q1573" i="55"/>
  <c r="P1573" i="55"/>
  <c r="O1573" i="55"/>
  <c r="A1573" i="55"/>
  <c r="Q1572" i="55"/>
  <c r="P1572" i="55"/>
  <c r="O1572" i="55"/>
  <c r="A1572" i="55"/>
  <c r="Q1571" i="55"/>
  <c r="P1571" i="55"/>
  <c r="O1571" i="55"/>
  <c r="A1571" i="55"/>
  <c r="Q1570" i="55"/>
  <c r="P1570" i="55"/>
  <c r="O1570" i="55"/>
  <c r="A1570" i="55"/>
  <c r="Q1569" i="55"/>
  <c r="P1569" i="55"/>
  <c r="O1569" i="55"/>
  <c r="A1569" i="55"/>
  <c r="Q1568" i="55"/>
  <c r="P1568" i="55"/>
  <c r="O1568" i="55"/>
  <c r="A1568" i="55"/>
  <c r="Q1567" i="55"/>
  <c r="P1567" i="55"/>
  <c r="O1567" i="55"/>
  <c r="A1567" i="55"/>
  <c r="Q1566" i="55"/>
  <c r="P1566" i="55"/>
  <c r="O1566" i="55"/>
  <c r="A1566" i="55"/>
  <c r="Q1565" i="55"/>
  <c r="P1565" i="55"/>
  <c r="O1565" i="55"/>
  <c r="A1565" i="55"/>
  <c r="Q1564" i="55"/>
  <c r="P1564" i="55"/>
  <c r="O1564" i="55"/>
  <c r="A1564" i="55"/>
  <c r="Q1563" i="55"/>
  <c r="P1563" i="55"/>
  <c r="O1563" i="55"/>
  <c r="A1563" i="55"/>
  <c r="Q1562" i="55"/>
  <c r="P1562" i="55"/>
  <c r="O1562" i="55"/>
  <c r="A1562" i="55"/>
  <c r="Q1561" i="55"/>
  <c r="P1561" i="55"/>
  <c r="O1561" i="55"/>
  <c r="A1561" i="55"/>
  <c r="Q1560" i="55"/>
  <c r="P1560" i="55"/>
  <c r="O1560" i="55"/>
  <c r="A1560" i="55"/>
  <c r="Q1559" i="55"/>
  <c r="P1559" i="55"/>
  <c r="O1559" i="55"/>
  <c r="A1559" i="55"/>
  <c r="Q1558" i="55"/>
  <c r="P1558" i="55"/>
  <c r="O1558" i="55"/>
  <c r="A1558" i="55"/>
  <c r="Q1557" i="55"/>
  <c r="P1557" i="55"/>
  <c r="O1557" i="55"/>
  <c r="A1557" i="55"/>
  <c r="Q1556" i="55"/>
  <c r="P1556" i="55"/>
  <c r="O1556" i="55"/>
  <c r="A1556" i="55"/>
  <c r="Q1555" i="55"/>
  <c r="P1555" i="55"/>
  <c r="O1555" i="55"/>
  <c r="A1555" i="55"/>
  <c r="Q1554" i="55"/>
  <c r="P1554" i="55"/>
  <c r="O1554" i="55"/>
  <c r="A1554" i="55"/>
  <c r="Q1553" i="55"/>
  <c r="P1553" i="55"/>
  <c r="O1553" i="55"/>
  <c r="A1553" i="55"/>
  <c r="Q1552" i="55"/>
  <c r="P1552" i="55"/>
  <c r="O1552" i="55"/>
  <c r="A1552" i="55"/>
  <c r="Q1551" i="55"/>
  <c r="P1551" i="55"/>
  <c r="O1551" i="55"/>
  <c r="A1551" i="55"/>
  <c r="Q1550" i="55"/>
  <c r="P1550" i="55"/>
  <c r="O1550" i="55"/>
  <c r="A1550" i="55"/>
  <c r="Q1549" i="55"/>
  <c r="P1549" i="55"/>
  <c r="O1549" i="55"/>
  <c r="A1549" i="55"/>
  <c r="Q1548" i="55"/>
  <c r="P1548" i="55"/>
  <c r="O1548" i="55"/>
  <c r="A1548" i="55"/>
  <c r="Q1547" i="55"/>
  <c r="P1547" i="55"/>
  <c r="O1547" i="55"/>
  <c r="A1547" i="55"/>
  <c r="Q1546" i="55"/>
  <c r="P1546" i="55"/>
  <c r="O1546" i="55"/>
  <c r="A1546" i="55"/>
  <c r="Q1545" i="55"/>
  <c r="P1545" i="55"/>
  <c r="O1545" i="55"/>
  <c r="A1545" i="55"/>
  <c r="Q1544" i="55"/>
  <c r="P1544" i="55"/>
  <c r="O1544" i="55"/>
  <c r="A1544" i="55"/>
  <c r="Q1543" i="55"/>
  <c r="P1543" i="55"/>
  <c r="O1543" i="55"/>
  <c r="A1543" i="55"/>
  <c r="Q1542" i="55"/>
  <c r="P1542" i="55"/>
  <c r="O1542" i="55"/>
  <c r="A1542" i="55"/>
  <c r="Q1541" i="55"/>
  <c r="P1541" i="55"/>
  <c r="O1541" i="55"/>
  <c r="A1541" i="55"/>
  <c r="Q1540" i="55"/>
  <c r="P1540" i="55"/>
  <c r="O1540" i="55"/>
  <c r="A1540" i="55"/>
  <c r="Q1539" i="55"/>
  <c r="P1539" i="55"/>
  <c r="O1539" i="55"/>
  <c r="A1539" i="55"/>
  <c r="Q1538" i="55"/>
  <c r="P1538" i="55"/>
  <c r="O1538" i="55"/>
  <c r="A1538" i="55"/>
  <c r="Q1537" i="55"/>
  <c r="P1537" i="55"/>
  <c r="O1537" i="55"/>
  <c r="A1537" i="55"/>
  <c r="Q1536" i="55"/>
  <c r="P1536" i="55"/>
  <c r="O1536" i="55"/>
  <c r="A1536" i="55"/>
  <c r="Q1535" i="55"/>
  <c r="P1535" i="55"/>
  <c r="O1535" i="55"/>
  <c r="A1535" i="55"/>
  <c r="Q1534" i="55"/>
  <c r="P1534" i="55"/>
  <c r="O1534" i="55"/>
  <c r="A1534" i="55"/>
  <c r="Q1533" i="55"/>
  <c r="P1533" i="55"/>
  <c r="O1533" i="55"/>
  <c r="A1533" i="55"/>
  <c r="Q1532" i="55"/>
  <c r="P1532" i="55"/>
  <c r="O1532" i="55"/>
  <c r="A1532" i="55"/>
  <c r="Q1531" i="55"/>
  <c r="P1531" i="55"/>
  <c r="O1531" i="55"/>
  <c r="A1531" i="55"/>
  <c r="Q1530" i="55"/>
  <c r="P1530" i="55"/>
  <c r="O1530" i="55"/>
  <c r="A1530" i="55"/>
  <c r="Q1529" i="55"/>
  <c r="P1529" i="55"/>
  <c r="O1529" i="55"/>
  <c r="A1529" i="55"/>
  <c r="Q1528" i="55"/>
  <c r="P1528" i="55"/>
  <c r="O1528" i="55"/>
  <c r="A1528" i="55"/>
  <c r="Q1527" i="55"/>
  <c r="P1527" i="55"/>
  <c r="O1527" i="55"/>
  <c r="A1527" i="55"/>
  <c r="Q1526" i="55"/>
  <c r="P1526" i="55"/>
  <c r="O1526" i="55"/>
  <c r="A1526" i="55"/>
  <c r="Q1525" i="55"/>
  <c r="P1525" i="55"/>
  <c r="O1525" i="55"/>
  <c r="A1525" i="55"/>
  <c r="Q1524" i="55"/>
  <c r="P1524" i="55"/>
  <c r="O1524" i="55"/>
  <c r="A1524" i="55"/>
  <c r="Q1523" i="55"/>
  <c r="P1523" i="55"/>
  <c r="O1523" i="55"/>
  <c r="A1523" i="55"/>
  <c r="Q1522" i="55"/>
  <c r="P1522" i="55"/>
  <c r="O1522" i="55"/>
  <c r="A1522" i="55"/>
  <c r="Q1521" i="55"/>
  <c r="P1521" i="55"/>
  <c r="O1521" i="55"/>
  <c r="A1521" i="55"/>
  <c r="Q1520" i="55"/>
  <c r="P1520" i="55"/>
  <c r="O1520" i="55"/>
  <c r="A1520" i="55"/>
  <c r="Q1519" i="55"/>
  <c r="P1519" i="55"/>
  <c r="O1519" i="55"/>
  <c r="A1519" i="55"/>
  <c r="Q1518" i="55"/>
  <c r="P1518" i="55"/>
  <c r="O1518" i="55"/>
  <c r="A1518" i="55"/>
  <c r="Q1517" i="55"/>
  <c r="P1517" i="55"/>
  <c r="O1517" i="55"/>
  <c r="A1517" i="55"/>
  <c r="Q1516" i="55"/>
  <c r="P1516" i="55"/>
  <c r="O1516" i="55"/>
  <c r="A1516" i="55"/>
  <c r="Q1515" i="55"/>
  <c r="P1515" i="55"/>
  <c r="O1515" i="55"/>
  <c r="A1515" i="55"/>
  <c r="Q1514" i="55"/>
  <c r="P1514" i="55"/>
  <c r="O1514" i="55"/>
  <c r="A1514" i="55"/>
  <c r="Q1513" i="55"/>
  <c r="P1513" i="55"/>
  <c r="O1513" i="55"/>
  <c r="A1513" i="55"/>
  <c r="Q1512" i="55"/>
  <c r="P1512" i="55"/>
  <c r="O1512" i="55"/>
  <c r="A1512" i="55"/>
  <c r="Q1511" i="55"/>
  <c r="P1511" i="55"/>
  <c r="O1511" i="55"/>
  <c r="A1511" i="55"/>
  <c r="Q1510" i="55"/>
  <c r="P1510" i="55"/>
  <c r="O1510" i="55"/>
  <c r="A1510" i="55"/>
  <c r="Q1509" i="55"/>
  <c r="P1509" i="55"/>
  <c r="O1509" i="55"/>
  <c r="A1509" i="55"/>
  <c r="Q1508" i="55"/>
  <c r="P1508" i="55"/>
  <c r="O1508" i="55"/>
  <c r="A1508" i="55"/>
  <c r="Q1507" i="55"/>
  <c r="P1507" i="55"/>
  <c r="O1507" i="55"/>
  <c r="A1507" i="55"/>
  <c r="Q1506" i="55"/>
  <c r="P1506" i="55"/>
  <c r="O1506" i="55"/>
  <c r="A1506" i="55"/>
  <c r="Q1505" i="55"/>
  <c r="P1505" i="55"/>
  <c r="O1505" i="55"/>
  <c r="A1505" i="55"/>
  <c r="Q1504" i="55"/>
  <c r="P1504" i="55"/>
  <c r="O1504" i="55"/>
  <c r="A1504" i="55"/>
  <c r="Q1503" i="55"/>
  <c r="P1503" i="55"/>
  <c r="O1503" i="55"/>
  <c r="A1503" i="55"/>
  <c r="Q1502" i="55"/>
  <c r="P1502" i="55"/>
  <c r="O1502" i="55"/>
  <c r="A1502" i="55"/>
  <c r="Q1501" i="55"/>
  <c r="P1501" i="55"/>
  <c r="O1501" i="55"/>
  <c r="A1501" i="55"/>
  <c r="Q1500" i="55"/>
  <c r="P1500" i="55"/>
  <c r="O1500" i="55"/>
  <c r="A1500" i="55"/>
  <c r="Q1499" i="55"/>
  <c r="P1499" i="55"/>
  <c r="O1499" i="55"/>
  <c r="A1499" i="55"/>
  <c r="Q1498" i="55"/>
  <c r="P1498" i="55"/>
  <c r="O1498" i="55"/>
  <c r="A1498" i="55"/>
  <c r="Q1497" i="55"/>
  <c r="P1497" i="55"/>
  <c r="O1497" i="55"/>
  <c r="A1497" i="55"/>
  <c r="Q1496" i="55"/>
  <c r="P1496" i="55"/>
  <c r="O1496" i="55"/>
  <c r="A1496" i="55"/>
  <c r="Q1495" i="55"/>
  <c r="P1495" i="55"/>
  <c r="O1495" i="55"/>
  <c r="A1495" i="55"/>
  <c r="Q1494" i="55"/>
  <c r="P1494" i="55"/>
  <c r="O1494" i="55"/>
  <c r="A1494" i="55"/>
  <c r="Q1493" i="55"/>
  <c r="P1493" i="55"/>
  <c r="O1493" i="55"/>
  <c r="A1493" i="55"/>
  <c r="Q1492" i="55"/>
  <c r="P1492" i="55"/>
  <c r="O1492" i="55"/>
  <c r="A1492" i="55"/>
  <c r="Q1491" i="55"/>
  <c r="P1491" i="55"/>
  <c r="O1491" i="55"/>
  <c r="A1491" i="55"/>
  <c r="Q1490" i="55"/>
  <c r="P1490" i="55"/>
  <c r="O1490" i="55"/>
  <c r="A1490" i="55"/>
  <c r="Q1489" i="55"/>
  <c r="P1489" i="55"/>
  <c r="O1489" i="55"/>
  <c r="A1489" i="55"/>
  <c r="Q1488" i="55"/>
  <c r="P1488" i="55"/>
  <c r="O1488" i="55"/>
  <c r="A1488" i="55"/>
  <c r="Q1487" i="55"/>
  <c r="P1487" i="55"/>
  <c r="O1487" i="55"/>
  <c r="A1487" i="55"/>
  <c r="Q1486" i="55"/>
  <c r="P1486" i="55"/>
  <c r="O1486" i="55"/>
  <c r="A1486" i="55"/>
  <c r="Q1485" i="55"/>
  <c r="P1485" i="55"/>
  <c r="O1485" i="55"/>
  <c r="A1485" i="55"/>
  <c r="Q1484" i="55"/>
  <c r="P1484" i="55"/>
  <c r="O1484" i="55"/>
  <c r="A1484" i="55"/>
  <c r="Q1483" i="55"/>
  <c r="P1483" i="55"/>
  <c r="O1483" i="55"/>
  <c r="A1483" i="55"/>
  <c r="Q1482" i="55"/>
  <c r="P1482" i="55"/>
  <c r="O1482" i="55"/>
  <c r="A1482" i="55"/>
  <c r="Q1481" i="55"/>
  <c r="P1481" i="55"/>
  <c r="O1481" i="55"/>
  <c r="A1481" i="55"/>
  <c r="Q1480" i="55"/>
  <c r="P1480" i="55"/>
  <c r="O1480" i="55"/>
  <c r="A1480" i="55"/>
  <c r="Q1479" i="55"/>
  <c r="P1479" i="55"/>
  <c r="O1479" i="55"/>
  <c r="A1479" i="55"/>
  <c r="Q1478" i="55"/>
  <c r="P1478" i="55"/>
  <c r="O1478" i="55"/>
  <c r="A1478" i="55"/>
  <c r="Q1477" i="55"/>
  <c r="P1477" i="55"/>
  <c r="O1477" i="55"/>
  <c r="A1477" i="55"/>
  <c r="Q1476" i="55"/>
  <c r="P1476" i="55"/>
  <c r="O1476" i="55"/>
  <c r="A1476" i="55"/>
  <c r="Q1475" i="55"/>
  <c r="P1475" i="55"/>
  <c r="O1475" i="55"/>
  <c r="A1475" i="55"/>
  <c r="Q1474" i="55"/>
  <c r="P1474" i="55"/>
  <c r="O1474" i="55"/>
  <c r="A1474" i="55"/>
  <c r="Q1473" i="55"/>
  <c r="P1473" i="55"/>
  <c r="O1473" i="55"/>
  <c r="A1473" i="55"/>
  <c r="Q1472" i="55"/>
  <c r="P1472" i="55"/>
  <c r="O1472" i="55"/>
  <c r="A1472" i="55"/>
  <c r="Q1471" i="55"/>
  <c r="P1471" i="55"/>
  <c r="O1471" i="55"/>
  <c r="A1471" i="55"/>
  <c r="Q1470" i="55"/>
  <c r="P1470" i="55"/>
  <c r="O1470" i="55"/>
  <c r="A1470" i="55"/>
  <c r="Q1469" i="55"/>
  <c r="P1469" i="55"/>
  <c r="O1469" i="55"/>
  <c r="A1469" i="55"/>
  <c r="Q1468" i="55"/>
  <c r="P1468" i="55"/>
  <c r="O1468" i="55"/>
  <c r="A1468" i="55"/>
  <c r="Q1467" i="55"/>
  <c r="P1467" i="55"/>
  <c r="O1467" i="55"/>
  <c r="A1467" i="55"/>
  <c r="Q1466" i="55"/>
  <c r="P1466" i="55"/>
  <c r="O1466" i="55"/>
  <c r="A1466" i="55"/>
  <c r="Q1465" i="55"/>
  <c r="P1465" i="55"/>
  <c r="O1465" i="55"/>
  <c r="A1465" i="55"/>
  <c r="Q1464" i="55"/>
  <c r="P1464" i="55"/>
  <c r="O1464" i="55"/>
  <c r="A1464" i="55"/>
  <c r="Q1463" i="55"/>
  <c r="P1463" i="55"/>
  <c r="O1463" i="55"/>
  <c r="A1463" i="55"/>
  <c r="Q1462" i="55"/>
  <c r="P1462" i="55"/>
  <c r="O1462" i="55"/>
  <c r="A1462" i="55"/>
  <c r="Q1461" i="55"/>
  <c r="P1461" i="55"/>
  <c r="O1461" i="55"/>
  <c r="A1461" i="55"/>
  <c r="Q1460" i="55"/>
  <c r="P1460" i="55"/>
  <c r="O1460" i="55"/>
  <c r="A1460" i="55"/>
  <c r="Q1459" i="55"/>
  <c r="P1459" i="55"/>
  <c r="O1459" i="55"/>
  <c r="A1459" i="55"/>
  <c r="Q1458" i="55"/>
  <c r="P1458" i="55"/>
  <c r="O1458" i="55"/>
  <c r="A1458" i="55"/>
  <c r="Q1457" i="55"/>
  <c r="P1457" i="55"/>
  <c r="O1457" i="55"/>
  <c r="A1457" i="55"/>
  <c r="Q1456" i="55"/>
  <c r="P1456" i="55"/>
  <c r="O1456" i="55"/>
  <c r="A1456" i="55"/>
  <c r="Q1455" i="55"/>
  <c r="P1455" i="55"/>
  <c r="O1455" i="55"/>
  <c r="A1455" i="55"/>
  <c r="Q1454" i="55"/>
  <c r="P1454" i="55"/>
  <c r="O1454" i="55"/>
  <c r="A1454" i="55"/>
  <c r="Q1453" i="55"/>
  <c r="P1453" i="55"/>
  <c r="O1453" i="55"/>
  <c r="A1453" i="55"/>
  <c r="Q1452" i="55"/>
  <c r="P1452" i="55"/>
  <c r="O1452" i="55"/>
  <c r="A1452" i="55"/>
  <c r="Q1451" i="55"/>
  <c r="P1451" i="55"/>
  <c r="O1451" i="55"/>
  <c r="A1451" i="55"/>
  <c r="Q1450" i="55"/>
  <c r="P1450" i="55"/>
  <c r="O1450" i="55"/>
  <c r="A1450" i="55"/>
  <c r="Q1449" i="55"/>
  <c r="P1449" i="55"/>
  <c r="O1449" i="55"/>
  <c r="A1449" i="55"/>
  <c r="Q1448" i="55"/>
  <c r="P1448" i="55"/>
  <c r="O1448" i="55"/>
  <c r="A1448" i="55"/>
  <c r="Q1447" i="55"/>
  <c r="P1447" i="55"/>
  <c r="O1447" i="55"/>
  <c r="A1447" i="55"/>
  <c r="Q1446" i="55"/>
  <c r="P1446" i="55"/>
  <c r="O1446" i="55"/>
  <c r="A1446" i="55"/>
  <c r="Q1445" i="55"/>
  <c r="P1445" i="55"/>
  <c r="O1445" i="55"/>
  <c r="A1445" i="55"/>
  <c r="Q1444" i="55"/>
  <c r="P1444" i="55"/>
  <c r="O1444" i="55"/>
  <c r="A1444" i="55"/>
  <c r="Q1443" i="55"/>
  <c r="P1443" i="55"/>
  <c r="O1443" i="55"/>
  <c r="A1443" i="55"/>
  <c r="Q1442" i="55"/>
  <c r="P1442" i="55"/>
  <c r="O1442" i="55"/>
  <c r="A1442" i="55"/>
  <c r="Q1441" i="55"/>
  <c r="P1441" i="55"/>
  <c r="O1441" i="55"/>
  <c r="A1441" i="55"/>
  <c r="Q1440" i="55"/>
  <c r="P1440" i="55"/>
  <c r="O1440" i="55"/>
  <c r="A1440" i="55"/>
  <c r="Q1439" i="55"/>
  <c r="P1439" i="55"/>
  <c r="O1439" i="55"/>
  <c r="A1439" i="55"/>
  <c r="Q1438" i="55"/>
  <c r="P1438" i="55"/>
  <c r="O1438" i="55"/>
  <c r="A1438" i="55"/>
  <c r="Q1437" i="55"/>
  <c r="P1437" i="55"/>
  <c r="O1437" i="55"/>
  <c r="A1437" i="55"/>
  <c r="Q1436" i="55"/>
  <c r="P1436" i="55"/>
  <c r="O1436" i="55"/>
  <c r="A1436" i="55"/>
  <c r="Q1435" i="55"/>
  <c r="P1435" i="55"/>
  <c r="O1435" i="55"/>
  <c r="A1435" i="55"/>
  <c r="Q1434" i="55"/>
  <c r="P1434" i="55"/>
  <c r="O1434" i="55"/>
  <c r="A1434" i="55"/>
  <c r="Q1433" i="55"/>
  <c r="P1433" i="55"/>
  <c r="O1433" i="55"/>
  <c r="A1433" i="55"/>
  <c r="Q1432" i="55"/>
  <c r="P1432" i="55"/>
  <c r="O1432" i="55"/>
  <c r="A1432" i="55"/>
  <c r="Q1431" i="55"/>
  <c r="P1431" i="55"/>
  <c r="O1431" i="55"/>
  <c r="A1431" i="55"/>
  <c r="Q1430" i="55"/>
  <c r="P1430" i="55"/>
  <c r="O1430" i="55"/>
  <c r="A1430" i="55"/>
  <c r="Q1429" i="55"/>
  <c r="P1429" i="55"/>
  <c r="O1429" i="55"/>
  <c r="A1429" i="55"/>
  <c r="Q1428" i="55"/>
  <c r="P1428" i="55"/>
  <c r="O1428" i="55"/>
  <c r="A1428" i="55"/>
  <c r="Q1427" i="55"/>
  <c r="P1427" i="55"/>
  <c r="O1427" i="55"/>
  <c r="A1427" i="55"/>
  <c r="Q1426" i="55"/>
  <c r="P1426" i="55"/>
  <c r="O1426" i="55"/>
  <c r="A1426" i="55"/>
  <c r="Q1425" i="55"/>
  <c r="P1425" i="55"/>
  <c r="O1425" i="55"/>
  <c r="A1425" i="55"/>
  <c r="Q1424" i="55"/>
  <c r="P1424" i="55"/>
  <c r="O1424" i="55"/>
  <c r="A1424" i="55"/>
  <c r="Q1423" i="55"/>
  <c r="P1423" i="55"/>
  <c r="O1423" i="55"/>
  <c r="A1423" i="55"/>
  <c r="Q1422" i="55"/>
  <c r="P1422" i="55"/>
  <c r="O1422" i="55"/>
  <c r="A1422" i="55"/>
  <c r="Q1421" i="55"/>
  <c r="P1421" i="55"/>
  <c r="O1421" i="55"/>
  <c r="A1421" i="55"/>
  <c r="Q1420" i="55"/>
  <c r="P1420" i="55"/>
  <c r="O1420" i="55"/>
  <c r="A1420" i="55"/>
  <c r="Q1419" i="55"/>
  <c r="P1419" i="55"/>
  <c r="O1419" i="55"/>
  <c r="A1419" i="55"/>
  <c r="Q1418" i="55"/>
  <c r="P1418" i="55"/>
  <c r="O1418" i="55"/>
  <c r="A1418" i="55"/>
  <c r="Q1417" i="55"/>
  <c r="P1417" i="55"/>
  <c r="O1417" i="55"/>
  <c r="A1417" i="55"/>
  <c r="Q1416" i="55"/>
  <c r="P1416" i="55"/>
  <c r="O1416" i="55"/>
  <c r="A1416" i="55"/>
  <c r="Q1415" i="55"/>
  <c r="P1415" i="55"/>
  <c r="O1415" i="55"/>
  <c r="A1415" i="55"/>
  <c r="Q1414" i="55"/>
  <c r="P1414" i="55"/>
  <c r="O1414" i="55"/>
  <c r="A1414" i="55"/>
  <c r="Q1413" i="55"/>
  <c r="P1413" i="55"/>
  <c r="O1413" i="55"/>
  <c r="A1413" i="55"/>
  <c r="Q1412" i="55"/>
  <c r="P1412" i="55"/>
  <c r="O1412" i="55"/>
  <c r="A1412" i="55"/>
  <c r="Q1411" i="55"/>
  <c r="P1411" i="55"/>
  <c r="O1411" i="55"/>
  <c r="A1411" i="55"/>
  <c r="Q1410" i="55"/>
  <c r="P1410" i="55"/>
  <c r="O1410" i="55"/>
  <c r="A1410" i="55"/>
  <c r="Q1409" i="55"/>
  <c r="P1409" i="55"/>
  <c r="O1409" i="55"/>
  <c r="A1409" i="55"/>
  <c r="Q1408" i="55"/>
  <c r="P1408" i="55"/>
  <c r="O1408" i="55"/>
  <c r="A1408" i="55"/>
  <c r="Q1407" i="55"/>
  <c r="P1407" i="55"/>
  <c r="O1407" i="55"/>
  <c r="A1407" i="55"/>
  <c r="Q1406" i="55"/>
  <c r="P1406" i="55"/>
  <c r="O1406" i="55"/>
  <c r="A1406" i="55"/>
  <c r="Q1405" i="55"/>
  <c r="P1405" i="55"/>
  <c r="O1405" i="55"/>
  <c r="A1405" i="55"/>
  <c r="Q1404" i="55"/>
  <c r="P1404" i="55"/>
  <c r="O1404" i="55"/>
  <c r="A1404" i="55"/>
  <c r="Q1403" i="55"/>
  <c r="P1403" i="55"/>
  <c r="O1403" i="55"/>
  <c r="A1403" i="55"/>
  <c r="Q1402" i="55"/>
  <c r="P1402" i="55"/>
  <c r="O1402" i="55"/>
  <c r="A1402" i="55"/>
  <c r="Q1401" i="55"/>
  <c r="P1401" i="55"/>
  <c r="O1401" i="55"/>
  <c r="A1401" i="55"/>
  <c r="Q1400" i="55"/>
  <c r="P1400" i="55"/>
  <c r="O1400" i="55"/>
  <c r="A1400" i="55"/>
  <c r="Q1399" i="55"/>
  <c r="P1399" i="55"/>
  <c r="O1399" i="55"/>
  <c r="A1399" i="55"/>
  <c r="Q1398" i="55"/>
  <c r="P1398" i="55"/>
  <c r="O1398" i="55"/>
  <c r="A1398" i="55"/>
  <c r="Q1397" i="55"/>
  <c r="P1397" i="55"/>
  <c r="O1397" i="55"/>
  <c r="A1397" i="55"/>
  <c r="Q1396" i="55"/>
  <c r="P1396" i="55"/>
  <c r="O1396" i="55"/>
  <c r="A1396" i="55"/>
  <c r="Q1395" i="55"/>
  <c r="P1395" i="55"/>
  <c r="O1395" i="55"/>
  <c r="A1395" i="55"/>
  <c r="Q1394" i="55"/>
  <c r="P1394" i="55"/>
  <c r="O1394" i="55"/>
  <c r="A1394" i="55"/>
  <c r="Q1393" i="55"/>
  <c r="P1393" i="55"/>
  <c r="O1393" i="55"/>
  <c r="A1393" i="55"/>
  <c r="Q1392" i="55"/>
  <c r="P1392" i="55"/>
  <c r="O1392" i="55"/>
  <c r="A1392" i="55"/>
  <c r="Q1391" i="55"/>
  <c r="P1391" i="55"/>
  <c r="O1391" i="55"/>
  <c r="A1391" i="55"/>
  <c r="Q1390" i="55"/>
  <c r="P1390" i="55"/>
  <c r="O1390" i="55"/>
  <c r="A1390" i="55"/>
  <c r="Q1389" i="55"/>
  <c r="P1389" i="55"/>
  <c r="O1389" i="55"/>
  <c r="A1389" i="55"/>
  <c r="Q1388" i="55"/>
  <c r="P1388" i="55"/>
  <c r="O1388" i="55"/>
  <c r="A1388" i="55"/>
  <c r="Q1387" i="55"/>
  <c r="P1387" i="55"/>
  <c r="O1387" i="55"/>
  <c r="A1387" i="55"/>
  <c r="Q1386" i="55"/>
  <c r="P1386" i="55"/>
  <c r="O1386" i="55"/>
  <c r="A1386" i="55"/>
  <c r="Q1385" i="55"/>
  <c r="P1385" i="55"/>
  <c r="O1385" i="55"/>
  <c r="A1385" i="55"/>
  <c r="Q1384" i="55"/>
  <c r="P1384" i="55"/>
  <c r="O1384" i="55"/>
  <c r="A1384" i="55"/>
  <c r="Q1383" i="55"/>
  <c r="P1383" i="55"/>
  <c r="O1383" i="55"/>
  <c r="A1383" i="55"/>
  <c r="Q1382" i="55"/>
  <c r="P1382" i="55"/>
  <c r="O1382" i="55"/>
  <c r="A1382" i="55"/>
  <c r="Q1381" i="55"/>
  <c r="P1381" i="55"/>
  <c r="O1381" i="55"/>
  <c r="A1381" i="55"/>
  <c r="Q1380" i="55"/>
  <c r="P1380" i="55"/>
  <c r="O1380" i="55"/>
  <c r="A1380" i="55"/>
  <c r="Q1379" i="55"/>
  <c r="P1379" i="55"/>
  <c r="O1379" i="55"/>
  <c r="A1379" i="55"/>
  <c r="Q1378" i="55"/>
  <c r="P1378" i="55"/>
  <c r="O1378" i="55"/>
  <c r="A1378" i="55"/>
  <c r="Q1377" i="55"/>
  <c r="P1377" i="55"/>
  <c r="O1377" i="55"/>
  <c r="A1377" i="55"/>
  <c r="Q1376" i="55"/>
  <c r="P1376" i="55"/>
  <c r="O1376" i="55"/>
  <c r="A1376" i="55"/>
  <c r="Q1375" i="55"/>
  <c r="P1375" i="55"/>
  <c r="O1375" i="55"/>
  <c r="A1375" i="55"/>
  <c r="Q1374" i="55"/>
  <c r="P1374" i="55"/>
  <c r="O1374" i="55"/>
  <c r="A1374" i="55"/>
  <c r="Q1373" i="55"/>
  <c r="P1373" i="55"/>
  <c r="O1373" i="55"/>
  <c r="A1373" i="55"/>
  <c r="Q1372" i="55"/>
  <c r="P1372" i="55"/>
  <c r="O1372" i="55"/>
  <c r="A1372" i="55"/>
  <c r="Q1371" i="55"/>
  <c r="P1371" i="55"/>
  <c r="O1371" i="55"/>
  <c r="A1371" i="55"/>
  <c r="Q1370" i="55"/>
  <c r="P1370" i="55"/>
  <c r="O1370" i="55"/>
  <c r="A1370" i="55"/>
  <c r="Q1369" i="55"/>
  <c r="P1369" i="55"/>
  <c r="O1369" i="55"/>
  <c r="A1369" i="55"/>
  <c r="Q1368" i="55"/>
  <c r="P1368" i="55"/>
  <c r="O1368" i="55"/>
  <c r="A1368" i="55"/>
  <c r="Q1367" i="55"/>
  <c r="P1367" i="55"/>
  <c r="O1367" i="55"/>
  <c r="A1367" i="55"/>
  <c r="Q1366" i="55"/>
  <c r="P1366" i="55"/>
  <c r="O1366" i="55"/>
  <c r="A1366" i="55"/>
  <c r="Q1365" i="55"/>
  <c r="P1365" i="55"/>
  <c r="O1365" i="55"/>
  <c r="A1365" i="55"/>
  <c r="Q1364" i="55"/>
  <c r="P1364" i="55"/>
  <c r="O1364" i="55"/>
  <c r="A1364" i="55"/>
  <c r="Q1363" i="55"/>
  <c r="P1363" i="55"/>
  <c r="O1363" i="55"/>
  <c r="A1363" i="55"/>
  <c r="Q1362" i="55"/>
  <c r="P1362" i="55"/>
  <c r="O1362" i="55"/>
  <c r="A1362" i="55"/>
  <c r="Q1361" i="55"/>
  <c r="P1361" i="55"/>
  <c r="O1361" i="55"/>
  <c r="A1361" i="55"/>
  <c r="Q1360" i="55"/>
  <c r="P1360" i="55"/>
  <c r="O1360" i="55"/>
  <c r="A1360" i="55"/>
  <c r="Q1359" i="55"/>
  <c r="P1359" i="55"/>
  <c r="O1359" i="55"/>
  <c r="A1359" i="55"/>
  <c r="Q1358" i="55"/>
  <c r="P1358" i="55"/>
  <c r="O1358" i="55"/>
  <c r="A1358" i="55"/>
  <c r="Q1357" i="55"/>
  <c r="P1357" i="55"/>
  <c r="O1357" i="55"/>
  <c r="A1357" i="55"/>
  <c r="Q1356" i="55"/>
  <c r="P1356" i="55"/>
  <c r="O1356" i="55"/>
  <c r="A1356" i="55"/>
  <c r="Q1355" i="55"/>
  <c r="P1355" i="55"/>
  <c r="O1355" i="55"/>
  <c r="A1355" i="55"/>
  <c r="Q1354" i="55"/>
  <c r="P1354" i="55"/>
  <c r="O1354" i="55"/>
  <c r="A1354" i="55"/>
  <c r="Q1353" i="55"/>
  <c r="P1353" i="55"/>
  <c r="O1353" i="55"/>
  <c r="A1353" i="55"/>
  <c r="Q1352" i="55"/>
  <c r="P1352" i="55"/>
  <c r="O1352" i="55"/>
  <c r="A1352" i="55"/>
  <c r="Q1351" i="55"/>
  <c r="P1351" i="55"/>
  <c r="O1351" i="55"/>
  <c r="A1351" i="55"/>
  <c r="Q1350" i="55"/>
  <c r="P1350" i="55"/>
  <c r="O1350" i="55"/>
  <c r="A1350" i="55"/>
  <c r="Q1349" i="55"/>
  <c r="P1349" i="55"/>
  <c r="O1349" i="55"/>
  <c r="A1349" i="55"/>
  <c r="Q1348" i="55"/>
  <c r="P1348" i="55"/>
  <c r="O1348" i="55"/>
  <c r="A1348" i="55"/>
  <c r="Q1347" i="55"/>
  <c r="P1347" i="55"/>
  <c r="O1347" i="55"/>
  <c r="A1347" i="55"/>
  <c r="Q1346" i="55"/>
  <c r="P1346" i="55"/>
  <c r="O1346" i="55"/>
  <c r="A1346" i="55"/>
  <c r="Q1345" i="55"/>
  <c r="P1345" i="55"/>
  <c r="O1345" i="55"/>
  <c r="A1345" i="55"/>
  <c r="Q1344" i="55"/>
  <c r="P1344" i="55"/>
  <c r="O1344" i="55"/>
  <c r="A1344" i="55"/>
  <c r="Q1343" i="55"/>
  <c r="P1343" i="55"/>
  <c r="O1343" i="55"/>
  <c r="A1343" i="55"/>
  <c r="Q1342" i="55"/>
  <c r="P1342" i="55"/>
  <c r="O1342" i="55"/>
  <c r="A1342" i="55"/>
  <c r="Q1341" i="55"/>
  <c r="P1341" i="55"/>
  <c r="O1341" i="55"/>
  <c r="A1341" i="55"/>
  <c r="Q1340" i="55"/>
  <c r="P1340" i="55"/>
  <c r="O1340" i="55"/>
  <c r="A1340" i="55"/>
  <c r="Q1339" i="55"/>
  <c r="P1339" i="55"/>
  <c r="O1339" i="55"/>
  <c r="A1339" i="55"/>
  <c r="Q1338" i="55"/>
  <c r="P1338" i="55"/>
  <c r="O1338" i="55"/>
  <c r="A1338" i="55"/>
  <c r="Q1337" i="55"/>
  <c r="P1337" i="55"/>
  <c r="O1337" i="55"/>
  <c r="A1337" i="55"/>
  <c r="Q1336" i="55"/>
  <c r="P1336" i="55"/>
  <c r="O1336" i="55"/>
  <c r="A1336" i="55"/>
  <c r="Q1335" i="55"/>
  <c r="P1335" i="55"/>
  <c r="O1335" i="55"/>
  <c r="A1335" i="55"/>
  <c r="Q1334" i="55"/>
  <c r="P1334" i="55"/>
  <c r="O1334" i="55"/>
  <c r="A1334" i="55"/>
  <c r="Q1333" i="55"/>
  <c r="P1333" i="55"/>
  <c r="O1333" i="55"/>
  <c r="A1333" i="55"/>
  <c r="Q1332" i="55"/>
  <c r="P1332" i="55"/>
  <c r="O1332" i="55"/>
  <c r="A1332" i="55"/>
  <c r="Q1331" i="55"/>
  <c r="P1331" i="55"/>
  <c r="O1331" i="55"/>
  <c r="A1331" i="55"/>
  <c r="Q1330" i="55"/>
  <c r="P1330" i="55"/>
  <c r="O1330" i="55"/>
  <c r="A1330" i="55"/>
  <c r="Q1329" i="55"/>
  <c r="P1329" i="55"/>
  <c r="O1329" i="55"/>
  <c r="A1329" i="55"/>
  <c r="Q1328" i="55"/>
  <c r="P1328" i="55"/>
  <c r="O1328" i="55"/>
  <c r="A1328" i="55"/>
  <c r="Q1327" i="55"/>
  <c r="P1327" i="55"/>
  <c r="O1327" i="55"/>
  <c r="A1327" i="55"/>
  <c r="Q1326" i="55"/>
  <c r="P1326" i="55"/>
  <c r="O1326" i="55"/>
  <c r="A1326" i="55"/>
  <c r="Q1325" i="55"/>
  <c r="P1325" i="55"/>
  <c r="O1325" i="55"/>
  <c r="A1325" i="55"/>
  <c r="Q1324" i="55"/>
  <c r="P1324" i="55"/>
  <c r="O1324" i="55"/>
  <c r="A1324" i="55"/>
  <c r="Q1323" i="55"/>
  <c r="P1323" i="55"/>
  <c r="O1323" i="55"/>
  <c r="A1323" i="55"/>
  <c r="Q1322" i="55"/>
  <c r="P1322" i="55"/>
  <c r="O1322" i="55"/>
  <c r="A1322" i="55"/>
  <c r="Q1321" i="55"/>
  <c r="P1321" i="55"/>
  <c r="O1321" i="55"/>
  <c r="A1321" i="55"/>
  <c r="Q1320" i="55"/>
  <c r="P1320" i="55"/>
  <c r="O1320" i="55"/>
  <c r="A1320" i="55"/>
  <c r="Q1319" i="55"/>
  <c r="P1319" i="55"/>
  <c r="O1319" i="55"/>
  <c r="A1319" i="55"/>
  <c r="Q1318" i="55"/>
  <c r="P1318" i="55"/>
  <c r="O1318" i="55"/>
  <c r="A1318" i="55"/>
  <c r="Q1317" i="55"/>
  <c r="P1317" i="55"/>
  <c r="O1317" i="55"/>
  <c r="A1317" i="55"/>
  <c r="Q1316" i="55"/>
  <c r="P1316" i="55"/>
  <c r="O1316" i="55"/>
  <c r="A1316" i="55"/>
  <c r="Q1315" i="55"/>
  <c r="P1315" i="55"/>
  <c r="O1315" i="55"/>
  <c r="A1315" i="55"/>
  <c r="Q1314" i="55"/>
  <c r="P1314" i="55"/>
  <c r="O1314" i="55"/>
  <c r="A1314" i="55"/>
  <c r="Q1313" i="55"/>
  <c r="P1313" i="55"/>
  <c r="O1313" i="55"/>
  <c r="A1313" i="55"/>
  <c r="Q1312" i="55"/>
  <c r="P1312" i="55"/>
  <c r="O1312" i="55"/>
  <c r="A1312" i="55"/>
  <c r="Q1311" i="55"/>
  <c r="P1311" i="55"/>
  <c r="O1311" i="55"/>
  <c r="A1311" i="55"/>
  <c r="Q1310" i="55"/>
  <c r="P1310" i="55"/>
  <c r="O1310" i="55"/>
  <c r="A1310" i="55"/>
  <c r="Q1309" i="55"/>
  <c r="P1309" i="55"/>
  <c r="O1309" i="55"/>
  <c r="A1309" i="55"/>
  <c r="Q1308" i="55"/>
  <c r="P1308" i="55"/>
  <c r="O1308" i="55"/>
  <c r="A1308" i="55"/>
  <c r="Q1307" i="55"/>
  <c r="P1307" i="55"/>
  <c r="O1307" i="55"/>
  <c r="A1307" i="55"/>
  <c r="Q1306" i="55"/>
  <c r="P1306" i="55"/>
  <c r="O1306" i="55"/>
  <c r="A1306" i="55"/>
  <c r="Q1305" i="55"/>
  <c r="P1305" i="55"/>
  <c r="O1305" i="55"/>
  <c r="A1305" i="55"/>
  <c r="Q1304" i="55"/>
  <c r="P1304" i="55"/>
  <c r="O1304" i="55"/>
  <c r="A1304" i="55"/>
  <c r="Q1303" i="55"/>
  <c r="P1303" i="55"/>
  <c r="O1303" i="55"/>
  <c r="A1303" i="55"/>
  <c r="Q1302" i="55"/>
  <c r="P1302" i="55"/>
  <c r="O1302" i="55"/>
  <c r="A1302" i="55"/>
  <c r="Q1301" i="55"/>
  <c r="P1301" i="55"/>
  <c r="O1301" i="55"/>
  <c r="A1301" i="55"/>
  <c r="Q1300" i="55"/>
  <c r="P1300" i="55"/>
  <c r="O1300" i="55"/>
  <c r="A1300" i="55"/>
  <c r="Q1299" i="55"/>
  <c r="P1299" i="55"/>
  <c r="O1299" i="55"/>
  <c r="A1299" i="55"/>
  <c r="Q1298" i="55"/>
  <c r="P1298" i="55"/>
  <c r="O1298" i="55"/>
  <c r="A1298" i="55"/>
  <c r="Q1297" i="55"/>
  <c r="P1297" i="55"/>
  <c r="O1297" i="55"/>
  <c r="A1297" i="55"/>
  <c r="Q1296" i="55"/>
  <c r="P1296" i="55"/>
  <c r="O1296" i="55"/>
  <c r="A1296" i="55"/>
  <c r="Q1295" i="55"/>
  <c r="P1295" i="55"/>
  <c r="O1295" i="55"/>
  <c r="A1295" i="55"/>
  <c r="Q1294" i="55"/>
  <c r="P1294" i="55"/>
  <c r="O1294" i="55"/>
  <c r="A1294" i="55"/>
  <c r="Q1293" i="55"/>
  <c r="P1293" i="55"/>
  <c r="O1293" i="55"/>
  <c r="A1293" i="55"/>
  <c r="Q1292" i="55"/>
  <c r="P1292" i="55"/>
  <c r="O1292" i="55"/>
  <c r="A1292" i="55"/>
  <c r="Q1291" i="55"/>
  <c r="P1291" i="55"/>
  <c r="O1291" i="55"/>
  <c r="A1291" i="55"/>
  <c r="Q1290" i="55"/>
  <c r="P1290" i="55"/>
  <c r="O1290" i="55"/>
  <c r="A1290" i="55"/>
  <c r="Q1289" i="55"/>
  <c r="P1289" i="55"/>
  <c r="O1289" i="55"/>
  <c r="A1289" i="55"/>
  <c r="Q1288" i="55"/>
  <c r="P1288" i="55"/>
  <c r="O1288" i="55"/>
  <c r="A1288" i="55"/>
  <c r="Q1287" i="55"/>
  <c r="P1287" i="55"/>
  <c r="O1287" i="55"/>
  <c r="A1287" i="55"/>
  <c r="Q1286" i="55"/>
  <c r="P1286" i="55"/>
  <c r="O1286" i="55"/>
  <c r="A1286" i="55"/>
  <c r="Q1285" i="55"/>
  <c r="P1285" i="55"/>
  <c r="O1285" i="55"/>
  <c r="A1285" i="55"/>
  <c r="Q1284" i="55"/>
  <c r="P1284" i="55"/>
  <c r="O1284" i="55"/>
  <c r="A1284" i="55"/>
  <c r="Q1283" i="55"/>
  <c r="P1283" i="55"/>
  <c r="O1283" i="55"/>
  <c r="A1283" i="55"/>
  <c r="Q1282" i="55"/>
  <c r="P1282" i="55"/>
  <c r="O1282" i="55"/>
  <c r="A1282" i="55"/>
  <c r="Q1281" i="55"/>
  <c r="P1281" i="55"/>
  <c r="O1281" i="55"/>
  <c r="A1281" i="55"/>
  <c r="Q1280" i="55"/>
  <c r="P1280" i="55"/>
  <c r="O1280" i="55"/>
  <c r="A1280" i="55"/>
  <c r="Q1279" i="55"/>
  <c r="P1279" i="55"/>
  <c r="O1279" i="55"/>
  <c r="A1279" i="55"/>
  <c r="Q1278" i="55"/>
  <c r="P1278" i="55"/>
  <c r="O1278" i="55"/>
  <c r="A1278" i="55"/>
  <c r="Q1277" i="55"/>
  <c r="P1277" i="55"/>
  <c r="O1277" i="55"/>
  <c r="A1277" i="55"/>
  <c r="Q1276" i="55"/>
  <c r="P1276" i="55"/>
  <c r="O1276" i="55"/>
  <c r="A1276" i="55"/>
  <c r="Q1275" i="55"/>
  <c r="P1275" i="55"/>
  <c r="O1275" i="55"/>
  <c r="A1275" i="55"/>
  <c r="Q1274" i="55"/>
  <c r="P1274" i="55"/>
  <c r="O1274" i="55"/>
  <c r="A1274" i="55"/>
  <c r="Q1273" i="55"/>
  <c r="P1273" i="55"/>
  <c r="O1273" i="55"/>
  <c r="A1273" i="55"/>
  <c r="Q1272" i="55"/>
  <c r="P1272" i="55"/>
  <c r="O1272" i="55"/>
  <c r="A1272" i="55"/>
  <c r="Q1271" i="55"/>
  <c r="P1271" i="55"/>
  <c r="O1271" i="55"/>
  <c r="A1271" i="55"/>
  <c r="Q1270" i="55"/>
  <c r="P1270" i="55"/>
  <c r="O1270" i="55"/>
  <c r="A1270" i="55"/>
  <c r="Q1269" i="55"/>
  <c r="P1269" i="55"/>
  <c r="O1269" i="55"/>
  <c r="A1269" i="55"/>
  <c r="Q1268" i="55"/>
  <c r="P1268" i="55"/>
  <c r="O1268" i="55"/>
  <c r="A1268" i="55"/>
  <c r="Q1267" i="55"/>
  <c r="P1267" i="55"/>
  <c r="O1267" i="55"/>
  <c r="A1267" i="55"/>
  <c r="Q1266" i="55"/>
  <c r="P1266" i="55"/>
  <c r="O1266" i="55"/>
  <c r="A1266" i="55"/>
  <c r="Q1265" i="55"/>
  <c r="P1265" i="55"/>
  <c r="O1265" i="55"/>
  <c r="A1265" i="55"/>
  <c r="Q1264" i="55"/>
  <c r="P1264" i="55"/>
  <c r="O1264" i="55"/>
  <c r="A1264" i="55"/>
  <c r="Q1263" i="55"/>
  <c r="P1263" i="55"/>
  <c r="O1263" i="55"/>
  <c r="A1263" i="55"/>
  <c r="Q1262" i="55"/>
  <c r="P1262" i="55"/>
  <c r="O1262" i="55"/>
  <c r="A1262" i="55"/>
  <c r="Q1261" i="55"/>
  <c r="P1261" i="55"/>
  <c r="O1261" i="55"/>
  <c r="A1261" i="55"/>
  <c r="Q1260" i="55"/>
  <c r="P1260" i="55"/>
  <c r="O1260" i="55"/>
  <c r="A1260" i="55"/>
  <c r="Q1259" i="55"/>
  <c r="P1259" i="55"/>
  <c r="O1259" i="55"/>
  <c r="A1259" i="55"/>
  <c r="Q1258" i="55"/>
  <c r="P1258" i="55"/>
  <c r="O1258" i="55"/>
  <c r="A1258" i="55"/>
  <c r="Q1257" i="55"/>
  <c r="P1257" i="55"/>
  <c r="O1257" i="55"/>
  <c r="A1257" i="55"/>
  <c r="Q1256" i="55"/>
  <c r="P1256" i="55"/>
  <c r="O1256" i="55"/>
  <c r="A1256" i="55"/>
  <c r="Q1255" i="55"/>
  <c r="P1255" i="55"/>
  <c r="O1255" i="55"/>
  <c r="A1255" i="55"/>
  <c r="Q1254" i="55"/>
  <c r="P1254" i="55"/>
  <c r="O1254" i="55"/>
  <c r="A1254" i="55"/>
  <c r="Q1253" i="55"/>
  <c r="P1253" i="55"/>
  <c r="O1253" i="55"/>
  <c r="A1253" i="55"/>
  <c r="Q1252" i="55"/>
  <c r="P1252" i="55"/>
  <c r="O1252" i="55"/>
  <c r="A1252" i="55"/>
  <c r="Q1251" i="55"/>
  <c r="P1251" i="55"/>
  <c r="O1251" i="55"/>
  <c r="A1251" i="55"/>
  <c r="Q1250" i="55"/>
  <c r="P1250" i="55"/>
  <c r="O1250" i="55"/>
  <c r="A1250" i="55"/>
  <c r="Q1249" i="55"/>
  <c r="P1249" i="55"/>
  <c r="O1249" i="55"/>
  <c r="A1249" i="55"/>
  <c r="Q1248" i="55"/>
  <c r="P1248" i="55"/>
  <c r="O1248" i="55"/>
  <c r="A1248" i="55"/>
  <c r="Q1247" i="55"/>
  <c r="P1247" i="55"/>
  <c r="O1247" i="55"/>
  <c r="A1247" i="55"/>
  <c r="Q1246" i="55"/>
  <c r="P1246" i="55"/>
  <c r="O1246" i="55"/>
  <c r="A1246" i="55"/>
  <c r="Q1245" i="55"/>
  <c r="P1245" i="55"/>
  <c r="O1245" i="55"/>
  <c r="A1245" i="55"/>
  <c r="Q1244" i="55"/>
  <c r="P1244" i="55"/>
  <c r="O1244" i="55"/>
  <c r="A1244" i="55"/>
  <c r="Q1243" i="55"/>
  <c r="P1243" i="55"/>
  <c r="O1243" i="55"/>
  <c r="A1243" i="55"/>
  <c r="Q1242" i="55"/>
  <c r="P1242" i="55"/>
  <c r="O1242" i="55"/>
  <c r="A1242" i="55"/>
  <c r="Q1241" i="55"/>
  <c r="P1241" i="55"/>
  <c r="O1241" i="55"/>
  <c r="A1241" i="55"/>
  <c r="Q1240" i="55"/>
  <c r="P1240" i="55"/>
  <c r="O1240" i="55"/>
  <c r="A1240" i="55"/>
  <c r="Q1239" i="55"/>
  <c r="P1239" i="55"/>
  <c r="O1239" i="55"/>
  <c r="A1239" i="55"/>
  <c r="Q1238" i="55"/>
  <c r="P1238" i="55"/>
  <c r="O1238" i="55"/>
  <c r="A1238" i="55"/>
  <c r="Q1237" i="55"/>
  <c r="P1237" i="55"/>
  <c r="O1237" i="55"/>
  <c r="A1237" i="55"/>
  <c r="Q1236" i="55"/>
  <c r="P1236" i="55"/>
  <c r="O1236" i="55"/>
  <c r="A1236" i="55"/>
  <c r="Q1235" i="55"/>
  <c r="P1235" i="55"/>
  <c r="O1235" i="55"/>
  <c r="A1235" i="55"/>
  <c r="Q1234" i="55"/>
  <c r="P1234" i="55"/>
  <c r="O1234" i="55"/>
  <c r="A1234" i="55"/>
  <c r="Q1233" i="55"/>
  <c r="P1233" i="55"/>
  <c r="O1233" i="55"/>
  <c r="A1233" i="55"/>
  <c r="Q1232" i="55"/>
  <c r="P1232" i="55"/>
  <c r="O1232" i="55"/>
  <c r="A1232" i="55"/>
  <c r="Q1231" i="55"/>
  <c r="P1231" i="55"/>
  <c r="O1231" i="55"/>
  <c r="A1231" i="55"/>
  <c r="Q1230" i="55"/>
  <c r="P1230" i="55"/>
  <c r="O1230" i="55"/>
  <c r="A1230" i="55"/>
  <c r="Q1229" i="55"/>
  <c r="P1229" i="55"/>
  <c r="O1229" i="55"/>
  <c r="A1229" i="55"/>
  <c r="Q1228" i="55"/>
  <c r="P1228" i="55"/>
  <c r="O1228" i="55"/>
  <c r="A1228" i="55"/>
  <c r="Q1227" i="55"/>
  <c r="P1227" i="55"/>
  <c r="O1227" i="55"/>
  <c r="A1227" i="55"/>
  <c r="Q1226" i="55"/>
  <c r="P1226" i="55"/>
  <c r="O1226" i="55"/>
  <c r="A1226" i="55"/>
  <c r="Q1225" i="55"/>
  <c r="P1225" i="55"/>
  <c r="O1225" i="55"/>
  <c r="A1225" i="55"/>
  <c r="Q1224" i="55"/>
  <c r="P1224" i="55"/>
  <c r="O1224" i="55"/>
  <c r="A1224" i="55"/>
  <c r="Q1223" i="55"/>
  <c r="P1223" i="55"/>
  <c r="O1223" i="55"/>
  <c r="A1223" i="55"/>
  <c r="Q1222" i="55"/>
  <c r="P1222" i="55"/>
  <c r="O1222" i="55"/>
  <c r="A1222" i="55"/>
  <c r="Q1221" i="55"/>
  <c r="P1221" i="55"/>
  <c r="O1221" i="55"/>
  <c r="A1221" i="55"/>
  <c r="Q1220" i="55"/>
  <c r="P1220" i="55"/>
  <c r="O1220" i="55"/>
  <c r="A1220" i="55"/>
  <c r="Q1219" i="55"/>
  <c r="P1219" i="55"/>
  <c r="O1219" i="55"/>
  <c r="A1219" i="55"/>
  <c r="Q1218" i="55"/>
  <c r="P1218" i="55"/>
  <c r="O1218" i="55"/>
  <c r="A1218" i="55"/>
  <c r="Q1217" i="55"/>
  <c r="P1217" i="55"/>
  <c r="O1217" i="55"/>
  <c r="A1217" i="55"/>
  <c r="Q1216" i="55"/>
  <c r="P1216" i="55"/>
  <c r="O1216" i="55"/>
  <c r="A1216" i="55"/>
  <c r="Q1215" i="55"/>
  <c r="P1215" i="55"/>
  <c r="O1215" i="55"/>
  <c r="A1215" i="55"/>
  <c r="Q1214" i="55"/>
  <c r="P1214" i="55"/>
  <c r="O1214" i="55"/>
  <c r="A1214" i="55"/>
  <c r="Q1213" i="55"/>
  <c r="P1213" i="55"/>
  <c r="O1213" i="55"/>
  <c r="A1213" i="55"/>
  <c r="Q1212" i="55"/>
  <c r="P1212" i="55"/>
  <c r="O1212" i="55"/>
  <c r="A1212" i="55"/>
  <c r="Q1211" i="55"/>
  <c r="P1211" i="55"/>
  <c r="O1211" i="55"/>
  <c r="A1211" i="55"/>
  <c r="Q1210" i="55"/>
  <c r="P1210" i="55"/>
  <c r="O1210" i="55"/>
  <c r="A1210" i="55"/>
  <c r="Q1209" i="55"/>
  <c r="P1209" i="55"/>
  <c r="O1209" i="55"/>
  <c r="A1209" i="55"/>
  <c r="Q1208" i="55"/>
  <c r="P1208" i="55"/>
  <c r="O1208" i="55"/>
  <c r="A1208" i="55"/>
  <c r="Q1207" i="55"/>
  <c r="P1207" i="55"/>
  <c r="O1207" i="55"/>
  <c r="A1207" i="55"/>
  <c r="Q1206" i="55"/>
  <c r="P1206" i="55"/>
  <c r="O1206" i="55"/>
  <c r="A1206" i="55"/>
  <c r="Q1205" i="55"/>
  <c r="P1205" i="55"/>
  <c r="O1205" i="55"/>
  <c r="A1205" i="55"/>
  <c r="Q1204" i="55"/>
  <c r="P1204" i="55"/>
  <c r="O1204" i="55"/>
  <c r="A1204" i="55"/>
  <c r="Q1203" i="55"/>
  <c r="P1203" i="55"/>
  <c r="O1203" i="55"/>
  <c r="A1203" i="55"/>
  <c r="Q1202" i="55"/>
  <c r="P1202" i="55"/>
  <c r="O1202" i="55"/>
  <c r="A1202" i="55"/>
  <c r="Q1201" i="55"/>
  <c r="P1201" i="55"/>
  <c r="O1201" i="55"/>
  <c r="A1201" i="55"/>
  <c r="Q1200" i="55"/>
  <c r="P1200" i="55"/>
  <c r="O1200" i="55"/>
  <c r="A1200" i="55"/>
  <c r="Q1199" i="55"/>
  <c r="P1199" i="55"/>
  <c r="O1199" i="55"/>
  <c r="A1199" i="55"/>
  <c r="Q1198" i="55"/>
  <c r="P1198" i="55"/>
  <c r="O1198" i="55"/>
  <c r="A1198" i="55"/>
  <c r="Q1197" i="55"/>
  <c r="P1197" i="55"/>
  <c r="O1197" i="55"/>
  <c r="A1197" i="55"/>
  <c r="Q1196" i="55"/>
  <c r="P1196" i="55"/>
  <c r="O1196" i="55"/>
  <c r="A1196" i="55"/>
  <c r="Q1195" i="55"/>
  <c r="P1195" i="55"/>
  <c r="O1195" i="55"/>
  <c r="A1195" i="55"/>
  <c r="Q1194" i="55"/>
  <c r="P1194" i="55"/>
  <c r="O1194" i="55"/>
  <c r="A1194" i="55"/>
  <c r="Q1193" i="55"/>
  <c r="P1193" i="55"/>
  <c r="O1193" i="55"/>
  <c r="A1193" i="55"/>
  <c r="Q1192" i="55"/>
  <c r="P1192" i="55"/>
  <c r="O1192" i="55"/>
  <c r="A1192" i="55"/>
  <c r="Q1191" i="55"/>
  <c r="P1191" i="55"/>
  <c r="O1191" i="55"/>
  <c r="A1191" i="55"/>
  <c r="Q1190" i="55"/>
  <c r="P1190" i="55"/>
  <c r="O1190" i="55"/>
  <c r="A1190" i="55"/>
  <c r="Q1189" i="55"/>
  <c r="P1189" i="55"/>
  <c r="O1189" i="55"/>
  <c r="A1189" i="55"/>
  <c r="Q1188" i="55"/>
  <c r="P1188" i="55"/>
  <c r="O1188" i="55"/>
  <c r="A1188" i="55"/>
  <c r="Q1187" i="55"/>
  <c r="P1187" i="55"/>
  <c r="O1187" i="55"/>
  <c r="A1187" i="55"/>
  <c r="Q1186" i="55"/>
  <c r="P1186" i="55"/>
  <c r="O1186" i="55"/>
  <c r="A1186" i="55"/>
  <c r="Q1185" i="55"/>
  <c r="P1185" i="55"/>
  <c r="O1185" i="55"/>
  <c r="A1185" i="55"/>
  <c r="Q1184" i="55"/>
  <c r="P1184" i="55"/>
  <c r="O1184" i="55"/>
  <c r="A1184" i="55"/>
  <c r="Q1183" i="55"/>
  <c r="P1183" i="55"/>
  <c r="O1183" i="55"/>
  <c r="A1183" i="55"/>
  <c r="Q1182" i="55"/>
  <c r="P1182" i="55"/>
  <c r="O1182" i="55"/>
  <c r="A1182" i="55"/>
  <c r="Q1181" i="55"/>
  <c r="P1181" i="55"/>
  <c r="O1181" i="55"/>
  <c r="A1181" i="55"/>
  <c r="Q1180" i="55"/>
  <c r="P1180" i="55"/>
  <c r="O1180" i="55"/>
  <c r="A1180" i="55"/>
  <c r="Q1179" i="55"/>
  <c r="P1179" i="55"/>
  <c r="O1179" i="55"/>
  <c r="A1179" i="55"/>
  <c r="Q1178" i="55"/>
  <c r="P1178" i="55"/>
  <c r="O1178" i="55"/>
  <c r="A1178" i="55"/>
  <c r="Q1177" i="55"/>
  <c r="P1177" i="55"/>
  <c r="O1177" i="55"/>
  <c r="A1177" i="55"/>
  <c r="Q1176" i="55"/>
  <c r="P1176" i="55"/>
  <c r="O1176" i="55"/>
  <c r="A1176" i="55"/>
  <c r="Q1175" i="55"/>
  <c r="P1175" i="55"/>
  <c r="O1175" i="55"/>
  <c r="A1175" i="55"/>
  <c r="Q1174" i="55"/>
  <c r="P1174" i="55"/>
  <c r="O1174" i="55"/>
  <c r="A1174" i="55"/>
  <c r="Q1173" i="55"/>
  <c r="P1173" i="55"/>
  <c r="O1173" i="55"/>
  <c r="A1173" i="55"/>
  <c r="Q1172" i="55"/>
  <c r="P1172" i="55"/>
  <c r="O1172" i="55"/>
  <c r="A1172" i="55"/>
  <c r="Q1171" i="55"/>
  <c r="P1171" i="55"/>
  <c r="O1171" i="55"/>
  <c r="A1171" i="55"/>
  <c r="Q1170" i="55"/>
  <c r="P1170" i="55"/>
  <c r="O1170" i="55"/>
  <c r="A1170" i="55"/>
  <c r="Q1169" i="55"/>
  <c r="P1169" i="55"/>
  <c r="O1169" i="55"/>
  <c r="A1169" i="55"/>
  <c r="Q1168" i="55"/>
  <c r="P1168" i="55"/>
  <c r="O1168" i="55"/>
  <c r="A1168" i="55"/>
  <c r="Q1167" i="55"/>
  <c r="P1167" i="55"/>
  <c r="O1167" i="55"/>
  <c r="A1167" i="55"/>
  <c r="Q1166" i="55"/>
  <c r="P1166" i="55"/>
  <c r="O1166" i="55"/>
  <c r="A1166" i="55"/>
  <c r="Q1165" i="55"/>
  <c r="P1165" i="55"/>
  <c r="O1165" i="55"/>
  <c r="A1165" i="55"/>
  <c r="Q1164" i="55"/>
  <c r="P1164" i="55"/>
  <c r="O1164" i="55"/>
  <c r="A1164" i="55"/>
  <c r="Q1163" i="55"/>
  <c r="P1163" i="55"/>
  <c r="O1163" i="55"/>
  <c r="A1163" i="55"/>
  <c r="Q1162" i="55"/>
  <c r="P1162" i="55"/>
  <c r="O1162" i="55"/>
  <c r="A1162" i="55"/>
  <c r="Q1161" i="55"/>
  <c r="P1161" i="55"/>
  <c r="O1161" i="55"/>
  <c r="A1161" i="55"/>
  <c r="Q1160" i="55"/>
  <c r="P1160" i="55"/>
  <c r="O1160" i="55"/>
  <c r="A1160" i="55"/>
  <c r="Q1159" i="55"/>
  <c r="P1159" i="55"/>
  <c r="O1159" i="55"/>
  <c r="A1159" i="55"/>
  <c r="Q1158" i="55"/>
  <c r="P1158" i="55"/>
  <c r="O1158" i="55"/>
  <c r="A1158" i="55"/>
  <c r="Q1157" i="55"/>
  <c r="P1157" i="55"/>
  <c r="O1157" i="55"/>
  <c r="A1157" i="55"/>
  <c r="Q1156" i="55"/>
  <c r="P1156" i="55"/>
  <c r="O1156" i="55"/>
  <c r="A1156" i="55"/>
  <c r="Q1155" i="55"/>
  <c r="P1155" i="55"/>
  <c r="O1155" i="55"/>
  <c r="A1155" i="55"/>
  <c r="Q1154" i="55"/>
  <c r="P1154" i="55"/>
  <c r="O1154" i="55"/>
  <c r="A1154" i="55"/>
  <c r="Q1153" i="55"/>
  <c r="P1153" i="55"/>
  <c r="O1153" i="55"/>
  <c r="A1153" i="55"/>
  <c r="Q1152" i="55"/>
  <c r="P1152" i="55"/>
  <c r="O1152" i="55"/>
  <c r="A1152" i="55"/>
  <c r="Q1151" i="55"/>
  <c r="P1151" i="55"/>
  <c r="O1151" i="55"/>
  <c r="A1151" i="55"/>
  <c r="Q1150" i="55"/>
  <c r="P1150" i="55"/>
  <c r="O1150" i="55"/>
  <c r="A1150" i="55"/>
  <c r="Q1149" i="55"/>
  <c r="P1149" i="55"/>
  <c r="O1149" i="55"/>
  <c r="A1149" i="55"/>
  <c r="Q1148" i="55"/>
  <c r="P1148" i="55"/>
  <c r="O1148" i="55"/>
  <c r="A1148" i="55"/>
  <c r="Q1147" i="55"/>
  <c r="P1147" i="55"/>
  <c r="O1147" i="55"/>
  <c r="A1147" i="55"/>
  <c r="Q1146" i="55"/>
  <c r="P1146" i="55"/>
  <c r="O1146" i="55"/>
  <c r="A1146" i="55"/>
  <c r="Q1145" i="55"/>
  <c r="P1145" i="55"/>
  <c r="O1145" i="55"/>
  <c r="A1145" i="55"/>
  <c r="Q1144" i="55"/>
  <c r="P1144" i="55"/>
  <c r="O1144" i="55"/>
  <c r="A1144" i="55"/>
  <c r="Q1143" i="55"/>
  <c r="P1143" i="55"/>
  <c r="O1143" i="55"/>
  <c r="A1143" i="55"/>
  <c r="Q1142" i="55"/>
  <c r="P1142" i="55"/>
  <c r="O1142" i="55"/>
  <c r="A1142" i="55"/>
  <c r="Q1141" i="55"/>
  <c r="P1141" i="55"/>
  <c r="O1141" i="55"/>
  <c r="A1141" i="55"/>
  <c r="Q1140" i="55"/>
  <c r="P1140" i="55"/>
  <c r="O1140" i="55"/>
  <c r="A1140" i="55"/>
  <c r="Q1139" i="55"/>
  <c r="P1139" i="55"/>
  <c r="O1139" i="55"/>
  <c r="A1139" i="55"/>
  <c r="Q1138" i="55"/>
  <c r="P1138" i="55"/>
  <c r="O1138" i="55"/>
  <c r="A1138" i="55"/>
  <c r="Q1137" i="55"/>
  <c r="P1137" i="55"/>
  <c r="O1137" i="55"/>
  <c r="A1137" i="55"/>
  <c r="Q1136" i="55"/>
  <c r="P1136" i="55"/>
  <c r="O1136" i="55"/>
  <c r="A1136" i="55"/>
  <c r="Q1135" i="55"/>
  <c r="P1135" i="55"/>
  <c r="O1135" i="55"/>
  <c r="A1135" i="55"/>
  <c r="Q1134" i="55"/>
  <c r="P1134" i="55"/>
  <c r="O1134" i="55"/>
  <c r="A1134" i="55"/>
  <c r="Q1133" i="55"/>
  <c r="P1133" i="55"/>
  <c r="O1133" i="55"/>
  <c r="A1133" i="55"/>
  <c r="Q1132" i="55"/>
  <c r="P1132" i="55"/>
  <c r="O1132" i="55"/>
  <c r="A1132" i="55"/>
  <c r="Q1131" i="55"/>
  <c r="P1131" i="55"/>
  <c r="O1131" i="55"/>
  <c r="A1131" i="55"/>
  <c r="Q1130" i="55"/>
  <c r="P1130" i="55"/>
  <c r="O1130" i="55"/>
  <c r="A1130" i="55"/>
  <c r="Q1129" i="55"/>
  <c r="P1129" i="55"/>
  <c r="O1129" i="55"/>
  <c r="A1129" i="55"/>
  <c r="Q1128" i="55"/>
  <c r="P1128" i="55"/>
  <c r="O1128" i="55"/>
  <c r="A1128" i="55"/>
  <c r="Q1127" i="55"/>
  <c r="P1127" i="55"/>
  <c r="O1127" i="55"/>
  <c r="A1127" i="55"/>
  <c r="Q1126" i="55"/>
  <c r="P1126" i="55"/>
  <c r="O1126" i="55"/>
  <c r="A1126" i="55"/>
  <c r="Q1125" i="55"/>
  <c r="P1125" i="55"/>
  <c r="O1125" i="55"/>
  <c r="A1125" i="55"/>
  <c r="Q1124" i="55"/>
  <c r="P1124" i="55"/>
  <c r="O1124" i="55"/>
  <c r="A1124" i="55"/>
  <c r="Q1123" i="55"/>
  <c r="P1123" i="55"/>
  <c r="O1123" i="55"/>
  <c r="A1123" i="55"/>
  <c r="Q1122" i="55"/>
  <c r="P1122" i="55"/>
  <c r="O1122" i="55"/>
  <c r="A1122" i="55"/>
  <c r="Q1121" i="55"/>
  <c r="P1121" i="55"/>
  <c r="O1121" i="55"/>
  <c r="A1121" i="55"/>
  <c r="Q1120" i="55"/>
  <c r="P1120" i="55"/>
  <c r="O1120" i="55"/>
  <c r="A1120" i="55"/>
  <c r="Q1119" i="55"/>
  <c r="P1119" i="55"/>
  <c r="O1119" i="55"/>
  <c r="A1119" i="55"/>
  <c r="Q1118" i="55"/>
  <c r="P1118" i="55"/>
  <c r="O1118" i="55"/>
  <c r="A1118" i="55"/>
  <c r="Q1117" i="55"/>
  <c r="P1117" i="55"/>
  <c r="O1117" i="55"/>
  <c r="A1117" i="55"/>
  <c r="Q1116" i="55"/>
  <c r="P1116" i="55"/>
  <c r="O1116" i="55"/>
  <c r="A1116" i="55"/>
  <c r="Q1115" i="55"/>
  <c r="P1115" i="55"/>
  <c r="O1115" i="55"/>
  <c r="A1115" i="55"/>
  <c r="Q1114" i="55"/>
  <c r="P1114" i="55"/>
  <c r="O1114" i="55"/>
  <c r="A1114" i="55"/>
  <c r="Q1113" i="55"/>
  <c r="P1113" i="55"/>
  <c r="O1113" i="55"/>
  <c r="A1113" i="55"/>
  <c r="Q1112" i="55"/>
  <c r="P1112" i="55"/>
  <c r="O1112" i="55"/>
  <c r="A1112" i="55"/>
  <c r="Q1111" i="55"/>
  <c r="P1111" i="55"/>
  <c r="O1111" i="55"/>
  <c r="A1111" i="55"/>
  <c r="Q1110" i="55"/>
  <c r="P1110" i="55"/>
  <c r="O1110" i="55"/>
  <c r="A1110" i="55"/>
  <c r="Q1109" i="55"/>
  <c r="P1109" i="55"/>
  <c r="O1109" i="55"/>
  <c r="A1109" i="55"/>
  <c r="Q1108" i="55"/>
  <c r="P1108" i="55"/>
  <c r="O1108" i="55"/>
  <c r="A1108" i="55"/>
  <c r="Q1107" i="55"/>
  <c r="P1107" i="55"/>
  <c r="O1107" i="55"/>
  <c r="A1107" i="55"/>
  <c r="Q1106" i="55"/>
  <c r="P1106" i="55"/>
  <c r="O1106" i="55"/>
  <c r="A1106" i="55"/>
  <c r="Q1105" i="55"/>
  <c r="P1105" i="55"/>
  <c r="O1105" i="55"/>
  <c r="A1105" i="55"/>
  <c r="Q1104" i="55"/>
  <c r="P1104" i="55"/>
  <c r="O1104" i="55"/>
  <c r="A1104" i="55"/>
  <c r="Q1103" i="55"/>
  <c r="P1103" i="55"/>
  <c r="O1103" i="55"/>
  <c r="A1103" i="55"/>
  <c r="Q1102" i="55"/>
  <c r="P1102" i="55"/>
  <c r="O1102" i="55"/>
  <c r="A1102" i="55"/>
  <c r="Q1101" i="55"/>
  <c r="P1101" i="55"/>
  <c r="O1101" i="55"/>
  <c r="A1101" i="55"/>
  <c r="Q1100" i="55"/>
  <c r="P1100" i="55"/>
  <c r="O1100" i="55"/>
  <c r="A1100" i="55"/>
  <c r="Q1099" i="55"/>
  <c r="P1099" i="55"/>
  <c r="O1099" i="55"/>
  <c r="A1099" i="55"/>
  <c r="Q1098" i="55"/>
  <c r="P1098" i="55"/>
  <c r="O1098" i="55"/>
  <c r="A1098" i="55"/>
  <c r="Q1097" i="55"/>
  <c r="P1097" i="55"/>
  <c r="O1097" i="55"/>
  <c r="A1097" i="55"/>
  <c r="Q1096" i="55"/>
  <c r="P1096" i="55"/>
  <c r="O1096" i="55"/>
  <c r="A1096" i="55"/>
  <c r="Q1095" i="55"/>
  <c r="P1095" i="55"/>
  <c r="O1095" i="55"/>
  <c r="A1095" i="55"/>
  <c r="Q1094" i="55"/>
  <c r="P1094" i="55"/>
  <c r="O1094" i="55"/>
  <c r="A1094" i="55"/>
  <c r="Q1093" i="55"/>
  <c r="P1093" i="55"/>
  <c r="O1093" i="55"/>
  <c r="A1093" i="55"/>
  <c r="Q1092" i="55"/>
  <c r="P1092" i="55"/>
  <c r="O1092" i="55"/>
  <c r="A1092" i="55"/>
  <c r="Q1091" i="55"/>
  <c r="P1091" i="55"/>
  <c r="O1091" i="55"/>
  <c r="A1091" i="55"/>
  <c r="Q1090" i="55"/>
  <c r="P1090" i="55"/>
  <c r="O1090" i="55"/>
  <c r="A1090" i="55"/>
  <c r="Q1089" i="55"/>
  <c r="P1089" i="55"/>
  <c r="O1089" i="55"/>
  <c r="A1089" i="55"/>
  <c r="Q1088" i="55"/>
  <c r="P1088" i="55"/>
  <c r="O1088" i="55"/>
  <c r="A1088" i="55"/>
  <c r="Q1087" i="55"/>
  <c r="P1087" i="55"/>
  <c r="O1087" i="55"/>
  <c r="A1087" i="55"/>
  <c r="Q1086" i="55"/>
  <c r="P1086" i="55"/>
  <c r="O1086" i="55"/>
  <c r="A1086" i="55"/>
  <c r="Q1085" i="55"/>
  <c r="P1085" i="55"/>
  <c r="O1085" i="55"/>
  <c r="A1085" i="55"/>
  <c r="Q1084" i="55"/>
  <c r="P1084" i="55"/>
  <c r="O1084" i="55"/>
  <c r="A1084" i="55"/>
  <c r="Q1083" i="55"/>
  <c r="P1083" i="55"/>
  <c r="O1083" i="55"/>
  <c r="A1083" i="55"/>
  <c r="Q1082" i="55"/>
  <c r="P1082" i="55"/>
  <c r="O1082" i="55"/>
  <c r="A1082" i="55"/>
  <c r="Q1081" i="55"/>
  <c r="P1081" i="55"/>
  <c r="O1081" i="55"/>
  <c r="A1081" i="55"/>
  <c r="Q1080" i="55"/>
  <c r="P1080" i="55"/>
  <c r="O1080" i="55"/>
  <c r="A1080" i="55"/>
  <c r="Q1079" i="55"/>
  <c r="P1079" i="55"/>
  <c r="O1079" i="55"/>
  <c r="A1079" i="55"/>
  <c r="Q1078" i="55"/>
  <c r="P1078" i="55"/>
  <c r="O1078" i="55"/>
  <c r="A1078" i="55"/>
  <c r="Q1077" i="55"/>
  <c r="P1077" i="55"/>
  <c r="O1077" i="55"/>
  <c r="A1077" i="55"/>
  <c r="Q1076" i="55"/>
  <c r="P1076" i="55"/>
  <c r="O1076" i="55"/>
  <c r="A1076" i="55"/>
  <c r="Q1075" i="55"/>
  <c r="P1075" i="55"/>
  <c r="O1075" i="55"/>
  <c r="A1075" i="55"/>
  <c r="Q1074" i="55"/>
  <c r="P1074" i="55"/>
  <c r="O1074" i="55"/>
  <c r="A1074" i="55"/>
  <c r="Q1073" i="55"/>
  <c r="P1073" i="55"/>
  <c r="O1073" i="55"/>
  <c r="A1073" i="55"/>
  <c r="Q1072" i="55"/>
  <c r="P1072" i="55"/>
  <c r="O1072" i="55"/>
  <c r="A1072" i="55"/>
  <c r="Q1071" i="55"/>
  <c r="P1071" i="55"/>
  <c r="O1071" i="55"/>
  <c r="A1071" i="55"/>
  <c r="Q1070" i="55"/>
  <c r="P1070" i="55"/>
  <c r="O1070" i="55"/>
  <c r="A1070" i="55"/>
  <c r="Q1069" i="55"/>
  <c r="P1069" i="55"/>
  <c r="O1069" i="55"/>
  <c r="A1069" i="55"/>
  <c r="Q1068" i="55"/>
  <c r="P1068" i="55"/>
  <c r="O1068" i="55"/>
  <c r="A1068" i="55"/>
  <c r="Q1067" i="55"/>
  <c r="P1067" i="55"/>
  <c r="O1067" i="55"/>
  <c r="A1067" i="55"/>
  <c r="Q1066" i="55"/>
  <c r="P1066" i="55"/>
  <c r="O1066" i="55"/>
  <c r="A1066" i="55"/>
  <c r="Q1065" i="55"/>
  <c r="P1065" i="55"/>
  <c r="O1065" i="55"/>
  <c r="A1065" i="55"/>
  <c r="Q1064" i="55"/>
  <c r="P1064" i="55"/>
  <c r="O1064" i="55"/>
  <c r="A1064" i="55"/>
  <c r="Q1063" i="55"/>
  <c r="P1063" i="55"/>
  <c r="O1063" i="55"/>
  <c r="A1063" i="55"/>
  <c r="Q1062" i="55"/>
  <c r="P1062" i="55"/>
  <c r="O1062" i="55"/>
  <c r="A1062" i="55"/>
  <c r="Q1061" i="55"/>
  <c r="P1061" i="55"/>
  <c r="O1061" i="55"/>
  <c r="A1061" i="55"/>
  <c r="Q1060" i="55"/>
  <c r="P1060" i="55"/>
  <c r="O1060" i="55"/>
  <c r="A1060" i="55"/>
  <c r="Q1059" i="55"/>
  <c r="P1059" i="55"/>
  <c r="O1059" i="55"/>
  <c r="A1059" i="55"/>
  <c r="Q1058" i="55"/>
  <c r="P1058" i="55"/>
  <c r="O1058" i="55"/>
  <c r="A1058" i="55"/>
  <c r="Q1057" i="55"/>
  <c r="P1057" i="55"/>
  <c r="O1057" i="55"/>
  <c r="A1057" i="55"/>
  <c r="Q1056" i="55"/>
  <c r="P1056" i="55"/>
  <c r="O1056" i="55"/>
  <c r="A1056" i="55"/>
  <c r="Q1055" i="55"/>
  <c r="P1055" i="55"/>
  <c r="O1055" i="55"/>
  <c r="A1055" i="55"/>
  <c r="Q1054" i="55"/>
  <c r="P1054" i="55"/>
  <c r="O1054" i="55"/>
  <c r="A1054" i="55"/>
  <c r="Q1053" i="55"/>
  <c r="P1053" i="55"/>
  <c r="O1053" i="55"/>
  <c r="A1053" i="55"/>
  <c r="Q1052" i="55"/>
  <c r="P1052" i="55"/>
  <c r="O1052" i="55"/>
  <c r="A1052" i="55"/>
  <c r="Q1051" i="55"/>
  <c r="P1051" i="55"/>
  <c r="O1051" i="55"/>
  <c r="A1051" i="55"/>
  <c r="Q1050" i="55"/>
  <c r="P1050" i="55"/>
  <c r="O1050" i="55"/>
  <c r="A1050" i="55"/>
  <c r="Q1049" i="55"/>
  <c r="P1049" i="55"/>
  <c r="O1049" i="55"/>
  <c r="A1049" i="55"/>
  <c r="Q1048" i="55"/>
  <c r="P1048" i="55"/>
  <c r="O1048" i="55"/>
  <c r="A1048" i="55"/>
  <c r="Q1047" i="55"/>
  <c r="P1047" i="55"/>
  <c r="O1047" i="55"/>
  <c r="A1047" i="55"/>
  <c r="Q1046" i="55"/>
  <c r="P1046" i="55"/>
  <c r="O1046" i="55"/>
  <c r="A1046" i="55"/>
  <c r="Q1045" i="55"/>
  <c r="P1045" i="55"/>
  <c r="O1045" i="55"/>
  <c r="A1045" i="55"/>
  <c r="Q1044" i="55"/>
  <c r="P1044" i="55"/>
  <c r="O1044" i="55"/>
  <c r="A1044" i="55"/>
  <c r="Q1043" i="55"/>
  <c r="P1043" i="55"/>
  <c r="O1043" i="55"/>
  <c r="A1043" i="55"/>
  <c r="Q1042" i="55"/>
  <c r="P1042" i="55"/>
  <c r="O1042" i="55"/>
  <c r="A1042" i="55"/>
  <c r="Q1041" i="55"/>
  <c r="P1041" i="55"/>
  <c r="O1041" i="55"/>
  <c r="A1041" i="55"/>
  <c r="Q1040" i="55"/>
  <c r="P1040" i="55"/>
  <c r="O1040" i="55"/>
  <c r="A1040" i="55"/>
  <c r="Q1039" i="55"/>
  <c r="P1039" i="55"/>
  <c r="O1039" i="55"/>
  <c r="A1039" i="55"/>
  <c r="Q1038" i="55"/>
  <c r="P1038" i="55"/>
  <c r="O1038" i="55"/>
  <c r="A1038" i="55"/>
  <c r="Q1037" i="55"/>
  <c r="P1037" i="55"/>
  <c r="O1037" i="55"/>
  <c r="A1037" i="55"/>
  <c r="Q1036" i="55"/>
  <c r="P1036" i="55"/>
  <c r="O1036" i="55"/>
  <c r="A1036" i="55"/>
  <c r="Q1035" i="55"/>
  <c r="P1035" i="55"/>
  <c r="O1035" i="55"/>
  <c r="A1035" i="55"/>
  <c r="Q1034" i="55"/>
  <c r="P1034" i="55"/>
  <c r="O1034" i="55"/>
  <c r="A1034" i="55"/>
  <c r="Q1033" i="55"/>
  <c r="P1033" i="55"/>
  <c r="O1033" i="55"/>
  <c r="A1033" i="55"/>
  <c r="Q1032" i="55"/>
  <c r="P1032" i="55"/>
  <c r="O1032" i="55"/>
  <c r="A1032" i="55"/>
  <c r="Q1031" i="55"/>
  <c r="P1031" i="55"/>
  <c r="O1031" i="55"/>
  <c r="A1031" i="55"/>
  <c r="Q1030" i="55"/>
  <c r="P1030" i="55"/>
  <c r="O1030" i="55"/>
  <c r="A1030" i="55"/>
  <c r="Q1029" i="55"/>
  <c r="P1029" i="55"/>
  <c r="O1029" i="55"/>
  <c r="A1029" i="55"/>
  <c r="Q1028" i="55"/>
  <c r="P1028" i="55"/>
  <c r="O1028" i="55"/>
  <c r="A1028" i="55"/>
  <c r="Q1027" i="55"/>
  <c r="P1027" i="55"/>
  <c r="O1027" i="55"/>
  <c r="A1027" i="55"/>
  <c r="Q1026" i="55"/>
  <c r="P1026" i="55"/>
  <c r="O1026" i="55"/>
  <c r="A1026" i="55"/>
  <c r="Q1025" i="55"/>
  <c r="P1025" i="55"/>
  <c r="O1025" i="55"/>
  <c r="A1025" i="55"/>
  <c r="Q1024" i="55"/>
  <c r="P1024" i="55"/>
  <c r="O1024" i="55"/>
  <c r="A1024" i="55"/>
  <c r="Q1023" i="55"/>
  <c r="P1023" i="55"/>
  <c r="O1023" i="55"/>
  <c r="A1023" i="55"/>
  <c r="Q1022" i="55"/>
  <c r="P1022" i="55"/>
  <c r="O1022" i="55"/>
  <c r="A1022" i="55"/>
  <c r="Q1021" i="55"/>
  <c r="P1021" i="55"/>
  <c r="O1021" i="55"/>
  <c r="A1021" i="55"/>
  <c r="Q1020" i="55"/>
  <c r="P1020" i="55"/>
  <c r="O1020" i="55"/>
  <c r="A1020" i="55"/>
  <c r="Q1019" i="55"/>
  <c r="P1019" i="55"/>
  <c r="O1019" i="55"/>
  <c r="A1019" i="55"/>
  <c r="Q1018" i="55"/>
  <c r="P1018" i="55"/>
  <c r="O1018" i="55"/>
  <c r="A1018" i="55"/>
  <c r="Q1017" i="55"/>
  <c r="P1017" i="55"/>
  <c r="O1017" i="55"/>
  <c r="A1017" i="55"/>
  <c r="Q1016" i="55"/>
  <c r="P1016" i="55"/>
  <c r="O1016" i="55"/>
  <c r="A1016" i="55"/>
  <c r="Q1015" i="55"/>
  <c r="P1015" i="55"/>
  <c r="O1015" i="55"/>
  <c r="A1015" i="55"/>
  <c r="Q1014" i="55"/>
  <c r="P1014" i="55"/>
  <c r="O1014" i="55"/>
  <c r="A1014" i="55"/>
  <c r="Q1013" i="55"/>
  <c r="P1013" i="55"/>
  <c r="O1013" i="55"/>
  <c r="A1013" i="55"/>
  <c r="Q1012" i="55"/>
  <c r="P1012" i="55"/>
  <c r="O1012" i="55"/>
  <c r="A1012" i="55"/>
  <c r="Q1011" i="55"/>
  <c r="P1011" i="55"/>
  <c r="O1011" i="55"/>
  <c r="A1011" i="55"/>
  <c r="Q1010" i="55"/>
  <c r="P1010" i="55"/>
  <c r="O1010" i="55"/>
  <c r="A1010" i="55"/>
  <c r="Q1009" i="55"/>
  <c r="P1009" i="55"/>
  <c r="O1009" i="55"/>
  <c r="A1009" i="55"/>
  <c r="Q1008" i="55"/>
  <c r="P1008" i="55"/>
  <c r="O1008" i="55"/>
  <c r="A1008" i="55"/>
  <c r="Q1007" i="55"/>
  <c r="P1007" i="55"/>
  <c r="O1007" i="55"/>
  <c r="A1007" i="55"/>
  <c r="Q1006" i="55"/>
  <c r="P1006" i="55"/>
  <c r="O1006" i="55"/>
  <c r="A1006" i="55"/>
  <c r="Q1005" i="55"/>
  <c r="P1005" i="55"/>
  <c r="O1005" i="55"/>
  <c r="A1005" i="55"/>
  <c r="Q1004" i="55"/>
  <c r="P1004" i="55"/>
  <c r="O1004" i="55"/>
  <c r="A1004" i="55"/>
  <c r="Q1003" i="55"/>
  <c r="P1003" i="55"/>
  <c r="O1003" i="55"/>
  <c r="A1003" i="55"/>
  <c r="Q1002" i="55"/>
  <c r="P1002" i="55"/>
  <c r="O1002" i="55"/>
  <c r="A1002" i="55"/>
  <c r="Q1001" i="55"/>
  <c r="P1001" i="55"/>
  <c r="O1001" i="55"/>
  <c r="A1001" i="55"/>
  <c r="Q1000" i="55"/>
  <c r="P1000" i="55"/>
  <c r="O1000" i="55"/>
  <c r="A1000" i="55"/>
  <c r="Q999" i="55"/>
  <c r="P999" i="55"/>
  <c r="O999" i="55"/>
  <c r="A999" i="55"/>
  <c r="Q998" i="55"/>
  <c r="P998" i="55"/>
  <c r="O998" i="55"/>
  <c r="A998" i="55"/>
  <c r="Q997" i="55"/>
  <c r="P997" i="55"/>
  <c r="O997" i="55"/>
  <c r="A997" i="55"/>
  <c r="Q996" i="55"/>
  <c r="P996" i="55"/>
  <c r="O996" i="55"/>
  <c r="A996" i="55"/>
  <c r="Q995" i="55"/>
  <c r="P995" i="55"/>
  <c r="O995" i="55"/>
  <c r="A995" i="55"/>
  <c r="Q994" i="55"/>
  <c r="P994" i="55"/>
  <c r="O994" i="55"/>
  <c r="A994" i="55"/>
  <c r="Q993" i="55"/>
  <c r="P993" i="55"/>
  <c r="O993" i="55"/>
  <c r="A993" i="55"/>
  <c r="Q992" i="55"/>
  <c r="P992" i="55"/>
  <c r="O992" i="55"/>
  <c r="A992" i="55"/>
  <c r="Q991" i="55"/>
  <c r="P991" i="55"/>
  <c r="O991" i="55"/>
  <c r="A991" i="55"/>
  <c r="Q990" i="55"/>
  <c r="P990" i="55"/>
  <c r="O990" i="55"/>
  <c r="A990" i="55"/>
  <c r="Q989" i="55"/>
  <c r="P989" i="55"/>
  <c r="O989" i="55"/>
  <c r="A989" i="55"/>
  <c r="Q988" i="55"/>
  <c r="P988" i="55"/>
  <c r="O988" i="55"/>
  <c r="A988" i="55"/>
  <c r="Q987" i="55"/>
  <c r="P987" i="55"/>
  <c r="O987" i="55"/>
  <c r="A987" i="55"/>
  <c r="Q986" i="55"/>
  <c r="P986" i="55"/>
  <c r="O986" i="55"/>
  <c r="A986" i="55"/>
  <c r="Q985" i="55"/>
  <c r="P985" i="55"/>
  <c r="O985" i="55"/>
  <c r="A985" i="55"/>
  <c r="Q984" i="55"/>
  <c r="P984" i="55"/>
  <c r="O984" i="55"/>
  <c r="A984" i="55"/>
  <c r="Q983" i="55"/>
  <c r="P983" i="55"/>
  <c r="O983" i="55"/>
  <c r="A983" i="55"/>
  <c r="Q982" i="55"/>
  <c r="P982" i="55"/>
  <c r="O982" i="55"/>
  <c r="A982" i="55"/>
  <c r="Q981" i="55"/>
  <c r="P981" i="55"/>
  <c r="O981" i="55"/>
  <c r="A981" i="55"/>
  <c r="Q980" i="55"/>
  <c r="P980" i="55"/>
  <c r="O980" i="55"/>
  <c r="A980" i="55"/>
  <c r="Q979" i="55"/>
  <c r="P979" i="55"/>
  <c r="O979" i="55"/>
  <c r="A979" i="55"/>
  <c r="Q978" i="55"/>
  <c r="P978" i="55"/>
  <c r="O978" i="55"/>
  <c r="A978" i="55"/>
  <c r="Q977" i="55"/>
  <c r="P977" i="55"/>
  <c r="O977" i="55"/>
  <c r="A977" i="55"/>
  <c r="Q976" i="55"/>
  <c r="P976" i="55"/>
  <c r="O976" i="55"/>
  <c r="A976" i="55"/>
  <c r="Q975" i="55"/>
  <c r="P975" i="55"/>
  <c r="O975" i="55"/>
  <c r="A975" i="55"/>
  <c r="Q974" i="55"/>
  <c r="P974" i="55"/>
  <c r="O974" i="55"/>
  <c r="A974" i="55"/>
  <c r="Q973" i="55"/>
  <c r="P973" i="55"/>
  <c r="O973" i="55"/>
  <c r="A973" i="55"/>
  <c r="Q972" i="55"/>
  <c r="P972" i="55"/>
  <c r="O972" i="55"/>
  <c r="A972" i="55"/>
  <c r="Q971" i="55"/>
  <c r="P971" i="55"/>
  <c r="O971" i="55"/>
  <c r="A971" i="55"/>
  <c r="Q970" i="55"/>
  <c r="P970" i="55"/>
  <c r="O970" i="55"/>
  <c r="A970" i="55"/>
  <c r="Q969" i="55"/>
  <c r="P969" i="55"/>
  <c r="O969" i="55"/>
  <c r="A969" i="55"/>
  <c r="Q968" i="55"/>
  <c r="P968" i="55"/>
  <c r="O968" i="55"/>
  <c r="A968" i="55"/>
  <c r="Q967" i="55"/>
  <c r="P967" i="55"/>
  <c r="O967" i="55"/>
  <c r="A967" i="55"/>
  <c r="Q966" i="55"/>
  <c r="P966" i="55"/>
  <c r="O966" i="55"/>
  <c r="A966" i="55"/>
  <c r="Q965" i="55"/>
  <c r="P965" i="55"/>
  <c r="O965" i="55"/>
  <c r="A965" i="55"/>
  <c r="Q964" i="55"/>
  <c r="P964" i="55"/>
  <c r="O964" i="55"/>
  <c r="A964" i="55"/>
  <c r="Q963" i="55"/>
  <c r="P963" i="55"/>
  <c r="O963" i="55"/>
  <c r="A963" i="55"/>
  <c r="Q962" i="55"/>
  <c r="P962" i="55"/>
  <c r="O962" i="55"/>
  <c r="A962" i="55"/>
  <c r="Q961" i="55"/>
  <c r="P961" i="55"/>
  <c r="O961" i="55"/>
  <c r="A961" i="55"/>
  <c r="Q960" i="55"/>
  <c r="P960" i="55"/>
  <c r="O960" i="55"/>
  <c r="A960" i="55"/>
  <c r="Q959" i="55"/>
  <c r="P959" i="55"/>
  <c r="O959" i="55"/>
  <c r="A959" i="55"/>
  <c r="Q958" i="55"/>
  <c r="P958" i="55"/>
  <c r="O958" i="55"/>
  <c r="A958" i="55"/>
  <c r="Q957" i="55"/>
  <c r="P957" i="55"/>
  <c r="O957" i="55"/>
  <c r="A957" i="55"/>
  <c r="Q956" i="55"/>
  <c r="P956" i="55"/>
  <c r="O956" i="55"/>
  <c r="A956" i="55"/>
  <c r="Q955" i="55"/>
  <c r="P955" i="55"/>
  <c r="O955" i="55"/>
  <c r="A955" i="55"/>
  <c r="Q954" i="55"/>
  <c r="P954" i="55"/>
  <c r="O954" i="55"/>
  <c r="A954" i="55"/>
  <c r="Q953" i="55"/>
  <c r="P953" i="55"/>
  <c r="O953" i="55"/>
  <c r="A953" i="55"/>
  <c r="Q952" i="55"/>
  <c r="P952" i="55"/>
  <c r="O952" i="55"/>
  <c r="A952" i="55"/>
  <c r="Q951" i="55"/>
  <c r="P951" i="55"/>
  <c r="O951" i="55"/>
  <c r="A951" i="55"/>
  <c r="Q950" i="55"/>
  <c r="P950" i="55"/>
  <c r="O950" i="55"/>
  <c r="A950" i="55"/>
  <c r="Q949" i="55"/>
  <c r="P949" i="55"/>
  <c r="O949" i="55"/>
  <c r="A949" i="55"/>
  <c r="Q948" i="55"/>
  <c r="P948" i="55"/>
  <c r="O948" i="55"/>
  <c r="A948" i="55"/>
  <c r="Q947" i="55"/>
  <c r="P947" i="55"/>
  <c r="O947" i="55"/>
  <c r="A947" i="55"/>
  <c r="Q946" i="55"/>
  <c r="P946" i="55"/>
  <c r="O946" i="55"/>
  <c r="A946" i="55"/>
  <c r="Q945" i="55"/>
  <c r="P945" i="55"/>
  <c r="O945" i="55"/>
  <c r="A945" i="55"/>
  <c r="Q944" i="55"/>
  <c r="P944" i="55"/>
  <c r="O944" i="55"/>
  <c r="A944" i="55"/>
  <c r="Q943" i="55"/>
  <c r="P943" i="55"/>
  <c r="O943" i="55"/>
  <c r="A943" i="55"/>
  <c r="Q942" i="55"/>
  <c r="P942" i="55"/>
  <c r="O942" i="55"/>
  <c r="A942" i="55"/>
  <c r="Q941" i="55"/>
  <c r="P941" i="55"/>
  <c r="O941" i="55"/>
  <c r="A941" i="55"/>
  <c r="Q940" i="55"/>
  <c r="P940" i="55"/>
  <c r="O940" i="55"/>
  <c r="A940" i="55"/>
  <c r="Q939" i="55"/>
  <c r="P939" i="55"/>
  <c r="O939" i="55"/>
  <c r="A939" i="55"/>
  <c r="Q938" i="55"/>
  <c r="P938" i="55"/>
  <c r="O938" i="55"/>
  <c r="A938" i="55"/>
  <c r="Q937" i="55"/>
  <c r="P937" i="55"/>
  <c r="O937" i="55"/>
  <c r="A937" i="55"/>
  <c r="Q936" i="55"/>
  <c r="P936" i="55"/>
  <c r="O936" i="55"/>
  <c r="A936" i="55"/>
  <c r="Q935" i="55"/>
  <c r="P935" i="55"/>
  <c r="O935" i="55"/>
  <c r="A935" i="55"/>
  <c r="Q934" i="55"/>
  <c r="P934" i="55"/>
  <c r="O934" i="55"/>
  <c r="A934" i="55"/>
  <c r="Q933" i="55"/>
  <c r="P933" i="55"/>
  <c r="O933" i="55"/>
  <c r="A933" i="55"/>
  <c r="Q932" i="55"/>
  <c r="P932" i="55"/>
  <c r="O932" i="55"/>
  <c r="A932" i="55"/>
  <c r="Q931" i="55"/>
  <c r="P931" i="55"/>
  <c r="O931" i="55"/>
  <c r="A931" i="55"/>
  <c r="Q930" i="55"/>
  <c r="P930" i="55"/>
  <c r="O930" i="55"/>
  <c r="A930" i="55"/>
  <c r="Q929" i="55"/>
  <c r="P929" i="55"/>
  <c r="O929" i="55"/>
  <c r="A929" i="55"/>
  <c r="Q928" i="55"/>
  <c r="P928" i="55"/>
  <c r="O928" i="55"/>
  <c r="A928" i="55"/>
  <c r="Q927" i="55"/>
  <c r="P927" i="55"/>
  <c r="O927" i="55"/>
  <c r="A927" i="55"/>
  <c r="Q926" i="55"/>
  <c r="P926" i="55"/>
  <c r="O926" i="55"/>
  <c r="A926" i="55"/>
  <c r="Q925" i="55"/>
  <c r="P925" i="55"/>
  <c r="O925" i="55"/>
  <c r="A925" i="55"/>
  <c r="Q924" i="55"/>
  <c r="P924" i="55"/>
  <c r="O924" i="55"/>
  <c r="A924" i="55"/>
  <c r="Q923" i="55"/>
  <c r="P923" i="55"/>
  <c r="O923" i="55"/>
  <c r="A923" i="55"/>
  <c r="Q922" i="55"/>
  <c r="P922" i="55"/>
  <c r="O922" i="55"/>
  <c r="A922" i="55"/>
  <c r="Q921" i="55"/>
  <c r="P921" i="55"/>
  <c r="O921" i="55"/>
  <c r="A921" i="55"/>
  <c r="Q920" i="55"/>
  <c r="P920" i="55"/>
  <c r="O920" i="55"/>
  <c r="A920" i="55"/>
  <c r="Q919" i="55"/>
  <c r="P919" i="55"/>
  <c r="O919" i="55"/>
  <c r="A919" i="55"/>
  <c r="Q918" i="55"/>
  <c r="P918" i="55"/>
  <c r="O918" i="55"/>
  <c r="A918" i="55"/>
  <c r="Q917" i="55"/>
  <c r="P917" i="55"/>
  <c r="O917" i="55"/>
  <c r="A917" i="55"/>
  <c r="Q916" i="55"/>
  <c r="P916" i="55"/>
  <c r="O916" i="55"/>
  <c r="A916" i="55"/>
  <c r="Q915" i="55"/>
  <c r="P915" i="55"/>
  <c r="O915" i="55"/>
  <c r="A915" i="55"/>
  <c r="Q914" i="55"/>
  <c r="P914" i="55"/>
  <c r="O914" i="55"/>
  <c r="A914" i="55"/>
  <c r="Q913" i="55"/>
  <c r="P913" i="55"/>
  <c r="O913" i="55"/>
  <c r="A913" i="55"/>
  <c r="Q912" i="55"/>
  <c r="P912" i="55"/>
  <c r="O912" i="55"/>
  <c r="A912" i="55"/>
  <c r="Q911" i="55"/>
  <c r="P911" i="55"/>
  <c r="O911" i="55"/>
  <c r="A911" i="55"/>
  <c r="Q910" i="55"/>
  <c r="P910" i="55"/>
  <c r="O910" i="55"/>
  <c r="A910" i="55"/>
  <c r="Q909" i="55"/>
  <c r="P909" i="55"/>
  <c r="O909" i="55"/>
  <c r="A909" i="55"/>
  <c r="Q908" i="55"/>
  <c r="P908" i="55"/>
  <c r="O908" i="55"/>
  <c r="A908" i="55"/>
  <c r="Q907" i="55"/>
  <c r="P907" i="55"/>
  <c r="O907" i="55"/>
  <c r="A907" i="55"/>
  <c r="Q906" i="55"/>
  <c r="P906" i="55"/>
  <c r="O906" i="55"/>
  <c r="A906" i="55"/>
  <c r="Q905" i="55"/>
  <c r="P905" i="55"/>
  <c r="O905" i="55"/>
  <c r="A905" i="55"/>
  <c r="Q904" i="55"/>
  <c r="P904" i="55"/>
  <c r="O904" i="55"/>
  <c r="A904" i="55"/>
  <c r="Q903" i="55"/>
  <c r="P903" i="55"/>
  <c r="O903" i="55"/>
  <c r="A903" i="55"/>
  <c r="Q902" i="55"/>
  <c r="P902" i="55"/>
  <c r="O902" i="55"/>
  <c r="A902" i="55"/>
  <c r="Q901" i="55"/>
  <c r="P901" i="55"/>
  <c r="O901" i="55"/>
  <c r="A901" i="55"/>
  <c r="Q900" i="55"/>
  <c r="P900" i="55"/>
  <c r="O900" i="55"/>
  <c r="A900" i="55"/>
  <c r="Q899" i="55"/>
  <c r="P899" i="55"/>
  <c r="O899" i="55"/>
  <c r="A899" i="55"/>
  <c r="Q898" i="55"/>
  <c r="P898" i="55"/>
  <c r="O898" i="55"/>
  <c r="A898" i="55"/>
  <c r="Q897" i="55"/>
  <c r="P897" i="55"/>
  <c r="O897" i="55"/>
  <c r="A897" i="55"/>
  <c r="Q896" i="55"/>
  <c r="P896" i="55"/>
  <c r="O896" i="55"/>
  <c r="A896" i="55"/>
  <c r="Q895" i="55"/>
  <c r="P895" i="55"/>
  <c r="O895" i="55"/>
  <c r="A895" i="55"/>
  <c r="Q894" i="55"/>
  <c r="P894" i="55"/>
  <c r="O894" i="55"/>
  <c r="A894" i="55"/>
  <c r="Q893" i="55"/>
  <c r="P893" i="55"/>
  <c r="O893" i="55"/>
  <c r="A893" i="55"/>
  <c r="Q892" i="55"/>
  <c r="P892" i="55"/>
  <c r="O892" i="55"/>
  <c r="A892" i="55"/>
  <c r="Q891" i="55"/>
  <c r="P891" i="55"/>
  <c r="O891" i="55"/>
  <c r="A891" i="55"/>
  <c r="Q890" i="55"/>
  <c r="P890" i="55"/>
  <c r="O890" i="55"/>
  <c r="A890" i="55"/>
  <c r="Q889" i="55"/>
  <c r="P889" i="55"/>
  <c r="O889" i="55"/>
  <c r="A889" i="55"/>
  <c r="Q888" i="55"/>
  <c r="P888" i="55"/>
  <c r="O888" i="55"/>
  <c r="A888" i="55"/>
  <c r="Q887" i="55"/>
  <c r="P887" i="55"/>
  <c r="O887" i="55"/>
  <c r="A887" i="55"/>
  <c r="Q886" i="55"/>
  <c r="P886" i="55"/>
  <c r="O886" i="55"/>
  <c r="A886" i="55"/>
  <c r="Q885" i="55"/>
  <c r="P885" i="55"/>
  <c r="O885" i="55"/>
  <c r="A885" i="55"/>
  <c r="Q884" i="55"/>
  <c r="P884" i="55"/>
  <c r="O884" i="55"/>
  <c r="A884" i="55"/>
  <c r="Q883" i="55"/>
  <c r="P883" i="55"/>
  <c r="O883" i="55"/>
  <c r="A883" i="55"/>
  <c r="Q882" i="55"/>
  <c r="P882" i="55"/>
  <c r="O882" i="55"/>
  <c r="A882" i="55"/>
  <c r="Q881" i="55"/>
  <c r="P881" i="55"/>
  <c r="O881" i="55"/>
  <c r="A881" i="55"/>
  <c r="Q880" i="55"/>
  <c r="P880" i="55"/>
  <c r="O880" i="55"/>
  <c r="A880" i="55"/>
  <c r="Q879" i="55"/>
  <c r="P879" i="55"/>
  <c r="O879" i="55"/>
  <c r="A879" i="55"/>
  <c r="Q878" i="55"/>
  <c r="P878" i="55"/>
  <c r="O878" i="55"/>
  <c r="A878" i="55"/>
  <c r="Q877" i="55"/>
  <c r="P877" i="55"/>
  <c r="O877" i="55"/>
  <c r="A877" i="55"/>
  <c r="Q876" i="55"/>
  <c r="P876" i="55"/>
  <c r="O876" i="55"/>
  <c r="A876" i="55"/>
  <c r="Q875" i="55"/>
  <c r="P875" i="55"/>
  <c r="O875" i="55"/>
  <c r="A875" i="55"/>
  <c r="Q874" i="55"/>
  <c r="P874" i="55"/>
  <c r="O874" i="55"/>
  <c r="A874" i="55"/>
  <c r="Q873" i="55"/>
  <c r="P873" i="55"/>
  <c r="O873" i="55"/>
  <c r="A873" i="55"/>
  <c r="Q872" i="55"/>
  <c r="P872" i="55"/>
  <c r="O872" i="55"/>
  <c r="A872" i="55"/>
  <c r="Q871" i="55"/>
  <c r="P871" i="55"/>
  <c r="O871" i="55"/>
  <c r="A871" i="55"/>
  <c r="Q870" i="55"/>
  <c r="P870" i="55"/>
  <c r="O870" i="55"/>
  <c r="A870" i="55"/>
  <c r="Q869" i="55"/>
  <c r="P869" i="55"/>
  <c r="O869" i="55"/>
  <c r="A869" i="55"/>
  <c r="Q868" i="55"/>
  <c r="P868" i="55"/>
  <c r="O868" i="55"/>
  <c r="A868" i="55"/>
  <c r="Q867" i="55"/>
  <c r="P867" i="55"/>
  <c r="O867" i="55"/>
  <c r="A867" i="55"/>
  <c r="Q866" i="55"/>
  <c r="P866" i="55"/>
  <c r="O866" i="55"/>
  <c r="A866" i="55"/>
  <c r="Q865" i="55"/>
  <c r="P865" i="55"/>
  <c r="O865" i="55"/>
  <c r="A865" i="55"/>
  <c r="Q864" i="55"/>
  <c r="P864" i="55"/>
  <c r="O864" i="55"/>
  <c r="A864" i="55"/>
  <c r="Q863" i="55"/>
  <c r="P863" i="55"/>
  <c r="O863" i="55"/>
  <c r="A863" i="55"/>
  <c r="Q862" i="55"/>
  <c r="P862" i="55"/>
  <c r="O862" i="55"/>
  <c r="A862" i="55"/>
  <c r="Q861" i="55"/>
  <c r="P861" i="55"/>
  <c r="O861" i="55"/>
  <c r="A861" i="55"/>
  <c r="Q860" i="55"/>
  <c r="P860" i="55"/>
  <c r="O860" i="55"/>
  <c r="A860" i="55"/>
  <c r="Q859" i="55"/>
  <c r="P859" i="55"/>
  <c r="O859" i="55"/>
  <c r="A859" i="55"/>
  <c r="Q858" i="55"/>
  <c r="P858" i="55"/>
  <c r="O858" i="55"/>
  <c r="A858" i="55"/>
  <c r="Q857" i="55"/>
  <c r="P857" i="55"/>
  <c r="O857" i="55"/>
  <c r="A857" i="55"/>
  <c r="Q856" i="55"/>
  <c r="P856" i="55"/>
  <c r="O856" i="55"/>
  <c r="A856" i="55"/>
  <c r="Q855" i="55"/>
  <c r="P855" i="55"/>
  <c r="O855" i="55"/>
  <c r="A855" i="55"/>
  <c r="Q854" i="55"/>
  <c r="P854" i="55"/>
  <c r="O854" i="55"/>
  <c r="A854" i="55"/>
  <c r="Q853" i="55"/>
  <c r="P853" i="55"/>
  <c r="O853" i="55"/>
  <c r="A853" i="55"/>
  <c r="Q852" i="55"/>
  <c r="P852" i="55"/>
  <c r="O852" i="55"/>
  <c r="A852" i="55"/>
  <c r="Q851" i="55"/>
  <c r="P851" i="55"/>
  <c r="O851" i="55"/>
  <c r="A851" i="55"/>
  <c r="Q850" i="55"/>
  <c r="P850" i="55"/>
  <c r="O850" i="55"/>
  <c r="A850" i="55"/>
  <c r="Q849" i="55"/>
  <c r="P849" i="55"/>
  <c r="O849" i="55"/>
  <c r="A849" i="55"/>
  <c r="Q848" i="55"/>
  <c r="P848" i="55"/>
  <c r="O848" i="55"/>
  <c r="A848" i="55"/>
  <c r="Q847" i="55"/>
  <c r="P847" i="55"/>
  <c r="O847" i="55"/>
  <c r="A847" i="55"/>
  <c r="Q846" i="55"/>
  <c r="P846" i="55"/>
  <c r="O846" i="55"/>
  <c r="A846" i="55"/>
  <c r="Q845" i="55"/>
  <c r="P845" i="55"/>
  <c r="O845" i="55"/>
  <c r="A845" i="55"/>
  <c r="Q844" i="55"/>
  <c r="P844" i="55"/>
  <c r="O844" i="55"/>
  <c r="A844" i="55"/>
  <c r="Q843" i="55"/>
  <c r="P843" i="55"/>
  <c r="O843" i="55"/>
  <c r="A843" i="55"/>
  <c r="Q842" i="55"/>
  <c r="P842" i="55"/>
  <c r="O842" i="55"/>
  <c r="A842" i="55"/>
  <c r="Q841" i="55"/>
  <c r="P841" i="55"/>
  <c r="O841" i="55"/>
  <c r="A841" i="55"/>
  <c r="Q840" i="55"/>
  <c r="P840" i="55"/>
  <c r="O840" i="55"/>
  <c r="A840" i="55"/>
  <c r="Q839" i="55"/>
  <c r="P839" i="55"/>
  <c r="O839" i="55"/>
  <c r="A839" i="55"/>
  <c r="Q838" i="55"/>
  <c r="P838" i="55"/>
  <c r="O838" i="55"/>
  <c r="A838" i="55"/>
  <c r="Q837" i="55"/>
  <c r="P837" i="55"/>
  <c r="O837" i="55"/>
  <c r="A837" i="55"/>
  <c r="Q836" i="55"/>
  <c r="P836" i="55"/>
  <c r="O836" i="55"/>
  <c r="A836" i="55"/>
  <c r="Q835" i="55"/>
  <c r="P835" i="55"/>
  <c r="O835" i="55"/>
  <c r="A835" i="55"/>
  <c r="Q834" i="55"/>
  <c r="P834" i="55"/>
  <c r="O834" i="55"/>
  <c r="A834" i="55"/>
  <c r="Q833" i="55"/>
  <c r="P833" i="55"/>
  <c r="O833" i="55"/>
  <c r="A833" i="55"/>
  <c r="Q832" i="55"/>
  <c r="P832" i="55"/>
  <c r="O832" i="55"/>
  <c r="A832" i="55"/>
  <c r="Q831" i="55"/>
  <c r="P831" i="55"/>
  <c r="O831" i="55"/>
  <c r="A831" i="55"/>
  <c r="Q830" i="55"/>
  <c r="P830" i="55"/>
  <c r="O830" i="55"/>
  <c r="A830" i="55"/>
  <c r="Q829" i="55"/>
  <c r="P829" i="55"/>
  <c r="O829" i="55"/>
  <c r="A829" i="55"/>
  <c r="Q828" i="55"/>
  <c r="P828" i="55"/>
  <c r="O828" i="55"/>
  <c r="A828" i="55"/>
  <c r="Q827" i="55"/>
  <c r="P827" i="55"/>
  <c r="O827" i="55"/>
  <c r="A827" i="55"/>
  <c r="Q826" i="55"/>
  <c r="P826" i="55"/>
  <c r="O826" i="55"/>
  <c r="A826" i="55"/>
  <c r="Q825" i="55"/>
  <c r="P825" i="55"/>
  <c r="O825" i="55"/>
  <c r="A825" i="55"/>
  <c r="Q824" i="55"/>
  <c r="P824" i="55"/>
  <c r="O824" i="55"/>
  <c r="A824" i="55"/>
  <c r="Q823" i="55"/>
  <c r="P823" i="55"/>
  <c r="O823" i="55"/>
  <c r="A823" i="55"/>
  <c r="Q822" i="55"/>
  <c r="P822" i="55"/>
  <c r="O822" i="55"/>
  <c r="A822" i="55"/>
  <c r="Q821" i="55"/>
  <c r="P821" i="55"/>
  <c r="O821" i="55"/>
  <c r="A821" i="55"/>
  <c r="Q820" i="55"/>
  <c r="P820" i="55"/>
  <c r="O820" i="55"/>
  <c r="A820" i="55"/>
  <c r="Q819" i="55"/>
  <c r="P819" i="55"/>
  <c r="O819" i="55"/>
  <c r="A819" i="55"/>
  <c r="Q818" i="55"/>
  <c r="P818" i="55"/>
  <c r="O818" i="55"/>
  <c r="A818" i="55"/>
  <c r="Q817" i="55"/>
  <c r="P817" i="55"/>
  <c r="O817" i="55"/>
  <c r="A817" i="55"/>
  <c r="Q816" i="55"/>
  <c r="P816" i="55"/>
  <c r="O816" i="55"/>
  <c r="A816" i="55"/>
  <c r="Q815" i="55"/>
  <c r="P815" i="55"/>
  <c r="O815" i="55"/>
  <c r="A815" i="55"/>
  <c r="Q814" i="55"/>
  <c r="P814" i="55"/>
  <c r="O814" i="55"/>
  <c r="A814" i="55"/>
  <c r="Q813" i="55"/>
  <c r="P813" i="55"/>
  <c r="O813" i="55"/>
  <c r="A813" i="55"/>
  <c r="Q812" i="55"/>
  <c r="P812" i="55"/>
  <c r="O812" i="55"/>
  <c r="A812" i="55"/>
  <c r="Q811" i="55"/>
  <c r="P811" i="55"/>
  <c r="O811" i="55"/>
  <c r="A811" i="55"/>
  <c r="Q810" i="55"/>
  <c r="P810" i="55"/>
  <c r="O810" i="55"/>
  <c r="A810" i="55"/>
  <c r="Q809" i="55"/>
  <c r="P809" i="55"/>
  <c r="O809" i="55"/>
  <c r="A809" i="55"/>
  <c r="Q808" i="55"/>
  <c r="P808" i="55"/>
  <c r="O808" i="55"/>
  <c r="A808" i="55"/>
  <c r="Q807" i="55"/>
  <c r="P807" i="55"/>
  <c r="O807" i="55"/>
  <c r="A807" i="55"/>
  <c r="Q806" i="55"/>
  <c r="P806" i="55"/>
  <c r="O806" i="55"/>
  <c r="A806" i="55"/>
  <c r="Q805" i="55"/>
  <c r="P805" i="55"/>
  <c r="O805" i="55"/>
  <c r="A805" i="55"/>
  <c r="Q804" i="55"/>
  <c r="P804" i="55"/>
  <c r="O804" i="55"/>
  <c r="A804" i="55"/>
  <c r="Q803" i="55"/>
  <c r="P803" i="55"/>
  <c r="O803" i="55"/>
  <c r="A803" i="55"/>
  <c r="Q802" i="55"/>
  <c r="P802" i="55"/>
  <c r="O802" i="55"/>
  <c r="A802" i="55"/>
  <c r="Q801" i="55"/>
  <c r="P801" i="55"/>
  <c r="O801" i="55"/>
  <c r="A801" i="55"/>
  <c r="Q800" i="55"/>
  <c r="P800" i="55"/>
  <c r="O800" i="55"/>
  <c r="A800" i="55"/>
  <c r="Q799" i="55"/>
  <c r="P799" i="55"/>
  <c r="O799" i="55"/>
  <c r="A799" i="55"/>
  <c r="Q798" i="55"/>
  <c r="P798" i="55"/>
  <c r="O798" i="55"/>
  <c r="A798" i="55"/>
  <c r="Q797" i="55"/>
  <c r="P797" i="55"/>
  <c r="O797" i="55"/>
  <c r="A797" i="55"/>
  <c r="Q796" i="55"/>
  <c r="P796" i="55"/>
  <c r="O796" i="55"/>
  <c r="A796" i="55"/>
  <c r="Q795" i="55"/>
  <c r="P795" i="55"/>
  <c r="O795" i="55"/>
  <c r="A795" i="55"/>
  <c r="Q794" i="55"/>
  <c r="P794" i="55"/>
  <c r="O794" i="55"/>
  <c r="A794" i="55"/>
  <c r="Q793" i="55"/>
  <c r="P793" i="55"/>
  <c r="O793" i="55"/>
  <c r="A793" i="55"/>
  <c r="Q792" i="55"/>
  <c r="P792" i="55"/>
  <c r="O792" i="55"/>
  <c r="A792" i="55"/>
  <c r="Q791" i="55"/>
  <c r="P791" i="55"/>
  <c r="O791" i="55"/>
  <c r="A791" i="55"/>
  <c r="Q790" i="55"/>
  <c r="P790" i="55"/>
  <c r="O790" i="55"/>
  <c r="A790" i="55"/>
  <c r="Q789" i="55"/>
  <c r="P789" i="55"/>
  <c r="O789" i="55"/>
  <c r="A789" i="55"/>
  <c r="Q788" i="55"/>
  <c r="P788" i="55"/>
  <c r="O788" i="55"/>
  <c r="A788" i="55"/>
  <c r="Q787" i="55"/>
  <c r="P787" i="55"/>
  <c r="O787" i="55"/>
  <c r="A787" i="55"/>
  <c r="Q786" i="55"/>
  <c r="P786" i="55"/>
  <c r="O786" i="55"/>
  <c r="A786" i="55"/>
  <c r="Q785" i="55"/>
  <c r="P785" i="55"/>
  <c r="O785" i="55"/>
  <c r="A785" i="55"/>
  <c r="Q784" i="55"/>
  <c r="P784" i="55"/>
  <c r="O784" i="55"/>
  <c r="A784" i="55"/>
  <c r="Q783" i="55"/>
  <c r="P783" i="55"/>
  <c r="O783" i="55"/>
  <c r="A783" i="55"/>
  <c r="Q782" i="55"/>
  <c r="P782" i="55"/>
  <c r="O782" i="55"/>
  <c r="A782" i="55"/>
  <c r="Q781" i="55"/>
  <c r="P781" i="55"/>
  <c r="O781" i="55"/>
  <c r="A781" i="55"/>
  <c r="Q780" i="55"/>
  <c r="P780" i="55"/>
  <c r="O780" i="55"/>
  <c r="A780" i="55"/>
  <c r="Q779" i="55"/>
  <c r="P779" i="55"/>
  <c r="O779" i="55"/>
  <c r="A779" i="55"/>
  <c r="Q778" i="55"/>
  <c r="P778" i="55"/>
  <c r="O778" i="55"/>
  <c r="A778" i="55"/>
  <c r="Q777" i="55"/>
  <c r="P777" i="55"/>
  <c r="O777" i="55"/>
  <c r="A777" i="55"/>
  <c r="Q776" i="55"/>
  <c r="P776" i="55"/>
  <c r="O776" i="55"/>
  <c r="A776" i="55"/>
  <c r="Q775" i="55"/>
  <c r="P775" i="55"/>
  <c r="O775" i="55"/>
  <c r="A775" i="55"/>
  <c r="Q774" i="55"/>
  <c r="P774" i="55"/>
  <c r="O774" i="55"/>
  <c r="A774" i="55"/>
  <c r="Q773" i="55"/>
  <c r="P773" i="55"/>
  <c r="O773" i="55"/>
  <c r="A773" i="55"/>
  <c r="Q772" i="55"/>
  <c r="P772" i="55"/>
  <c r="O772" i="55"/>
  <c r="A772" i="55"/>
  <c r="Q771" i="55"/>
  <c r="P771" i="55"/>
  <c r="O771" i="55"/>
  <c r="A771" i="55"/>
  <c r="Q770" i="55"/>
  <c r="P770" i="55"/>
  <c r="O770" i="55"/>
  <c r="A770" i="55"/>
  <c r="Q769" i="55"/>
  <c r="P769" i="55"/>
  <c r="O769" i="55"/>
  <c r="A769" i="55"/>
  <c r="Q768" i="55"/>
  <c r="P768" i="55"/>
  <c r="O768" i="55"/>
  <c r="A768" i="55"/>
  <c r="Q767" i="55"/>
  <c r="P767" i="55"/>
  <c r="O767" i="55"/>
  <c r="A767" i="55"/>
  <c r="Q766" i="55"/>
  <c r="P766" i="55"/>
  <c r="O766" i="55"/>
  <c r="A766" i="55"/>
  <c r="Q765" i="55"/>
  <c r="P765" i="55"/>
  <c r="O765" i="55"/>
  <c r="A765" i="55"/>
  <c r="Q764" i="55"/>
  <c r="P764" i="55"/>
  <c r="O764" i="55"/>
  <c r="A764" i="55"/>
  <c r="Q763" i="55"/>
  <c r="P763" i="55"/>
  <c r="O763" i="55"/>
  <c r="A763" i="55"/>
  <c r="Q762" i="55"/>
  <c r="P762" i="55"/>
  <c r="O762" i="55"/>
  <c r="A762" i="55"/>
  <c r="Q761" i="55"/>
  <c r="P761" i="55"/>
  <c r="O761" i="55"/>
  <c r="A761" i="55"/>
  <c r="Q760" i="55"/>
  <c r="P760" i="55"/>
  <c r="O760" i="55"/>
  <c r="A760" i="55"/>
  <c r="Q759" i="55"/>
  <c r="P759" i="55"/>
  <c r="O759" i="55"/>
  <c r="A759" i="55"/>
  <c r="Q758" i="55"/>
  <c r="P758" i="55"/>
  <c r="O758" i="55"/>
  <c r="A758" i="55"/>
  <c r="Q757" i="55"/>
  <c r="P757" i="55"/>
  <c r="O757" i="55"/>
  <c r="A757" i="55"/>
  <c r="Q756" i="55"/>
  <c r="P756" i="55"/>
  <c r="O756" i="55"/>
  <c r="A756" i="55"/>
  <c r="Q755" i="55"/>
  <c r="P755" i="55"/>
  <c r="O755" i="55"/>
  <c r="A755" i="55"/>
  <c r="Q754" i="55"/>
  <c r="P754" i="55"/>
  <c r="O754" i="55"/>
  <c r="A754" i="55"/>
  <c r="Q753" i="55"/>
  <c r="P753" i="55"/>
  <c r="O753" i="55"/>
  <c r="A753" i="55"/>
  <c r="Q752" i="55"/>
  <c r="P752" i="55"/>
  <c r="O752" i="55"/>
  <c r="A752" i="55"/>
  <c r="Q751" i="55"/>
  <c r="P751" i="55"/>
  <c r="O751" i="55"/>
  <c r="A751" i="55"/>
  <c r="Q750" i="55"/>
  <c r="P750" i="55"/>
  <c r="O750" i="55"/>
  <c r="A750" i="55"/>
  <c r="Q749" i="55"/>
  <c r="P749" i="55"/>
  <c r="O749" i="55"/>
  <c r="A749" i="55"/>
  <c r="Q748" i="55"/>
  <c r="P748" i="55"/>
  <c r="O748" i="55"/>
  <c r="A748" i="55"/>
  <c r="Q747" i="55"/>
  <c r="P747" i="55"/>
  <c r="O747" i="55"/>
  <c r="A747" i="55"/>
  <c r="Q746" i="55"/>
  <c r="P746" i="55"/>
  <c r="O746" i="55"/>
  <c r="A746" i="55"/>
  <c r="Q745" i="55"/>
  <c r="P745" i="55"/>
  <c r="O745" i="55"/>
  <c r="A745" i="55"/>
  <c r="Q744" i="55"/>
  <c r="P744" i="55"/>
  <c r="O744" i="55"/>
  <c r="A744" i="55"/>
  <c r="Q743" i="55"/>
  <c r="P743" i="55"/>
  <c r="O743" i="55"/>
  <c r="A743" i="55"/>
  <c r="Q742" i="55"/>
  <c r="P742" i="55"/>
  <c r="O742" i="55"/>
  <c r="A742" i="55"/>
  <c r="Q741" i="55"/>
  <c r="P741" i="55"/>
  <c r="O741" i="55"/>
  <c r="A741" i="55"/>
  <c r="Q740" i="55"/>
  <c r="P740" i="55"/>
  <c r="O740" i="55"/>
  <c r="A740" i="55"/>
  <c r="Q739" i="55"/>
  <c r="P739" i="55"/>
  <c r="O739" i="55"/>
  <c r="A739" i="55"/>
  <c r="Q738" i="55"/>
  <c r="P738" i="55"/>
  <c r="O738" i="55"/>
  <c r="A738" i="55"/>
  <c r="Q737" i="55"/>
  <c r="P737" i="55"/>
  <c r="O737" i="55"/>
  <c r="A737" i="55"/>
  <c r="Q736" i="55"/>
  <c r="P736" i="55"/>
  <c r="O736" i="55"/>
  <c r="A736" i="55"/>
  <c r="Q735" i="55"/>
  <c r="P735" i="55"/>
  <c r="O735" i="55"/>
  <c r="A735" i="55"/>
  <c r="Q734" i="55"/>
  <c r="P734" i="55"/>
  <c r="O734" i="55"/>
  <c r="A734" i="55"/>
  <c r="Q733" i="55"/>
  <c r="P733" i="55"/>
  <c r="O733" i="55"/>
  <c r="A733" i="55"/>
  <c r="Q732" i="55"/>
  <c r="P732" i="55"/>
  <c r="O732" i="55"/>
  <c r="A732" i="55"/>
  <c r="Q731" i="55"/>
  <c r="P731" i="55"/>
  <c r="O731" i="55"/>
  <c r="A731" i="55"/>
  <c r="Q730" i="55"/>
  <c r="P730" i="55"/>
  <c r="O730" i="55"/>
  <c r="A730" i="55"/>
  <c r="Q729" i="55"/>
  <c r="P729" i="55"/>
  <c r="O729" i="55"/>
  <c r="A729" i="55"/>
  <c r="Q728" i="55"/>
  <c r="P728" i="55"/>
  <c r="O728" i="55"/>
  <c r="A728" i="55"/>
  <c r="Q727" i="55"/>
  <c r="P727" i="55"/>
  <c r="O727" i="55"/>
  <c r="A727" i="55"/>
  <c r="Q726" i="55"/>
  <c r="P726" i="55"/>
  <c r="O726" i="55"/>
  <c r="A726" i="55"/>
  <c r="Q725" i="55"/>
  <c r="P725" i="55"/>
  <c r="O725" i="55"/>
  <c r="A725" i="55"/>
  <c r="Q724" i="55"/>
  <c r="P724" i="55"/>
  <c r="O724" i="55"/>
  <c r="A724" i="55"/>
  <c r="Q723" i="55"/>
  <c r="P723" i="55"/>
  <c r="O723" i="55"/>
  <c r="A723" i="55"/>
  <c r="Q722" i="55"/>
  <c r="P722" i="55"/>
  <c r="O722" i="55"/>
  <c r="A722" i="55"/>
  <c r="Q721" i="55"/>
  <c r="P721" i="55"/>
  <c r="O721" i="55"/>
  <c r="A721" i="55"/>
  <c r="Q720" i="55"/>
  <c r="P720" i="55"/>
  <c r="O720" i="55"/>
  <c r="A720" i="55"/>
  <c r="Q719" i="55"/>
  <c r="P719" i="55"/>
  <c r="O719" i="55"/>
  <c r="A719" i="55"/>
  <c r="Q718" i="55"/>
  <c r="P718" i="55"/>
  <c r="O718" i="55"/>
  <c r="A718" i="55"/>
  <c r="Q717" i="55"/>
  <c r="P717" i="55"/>
  <c r="O717" i="55"/>
  <c r="A717" i="55"/>
  <c r="Q716" i="55"/>
  <c r="P716" i="55"/>
  <c r="O716" i="55"/>
  <c r="A716" i="55"/>
  <c r="Q715" i="55"/>
  <c r="P715" i="55"/>
  <c r="O715" i="55"/>
  <c r="A715" i="55"/>
  <c r="Q714" i="55"/>
  <c r="P714" i="55"/>
  <c r="O714" i="55"/>
  <c r="A714" i="55"/>
  <c r="Q713" i="55"/>
  <c r="P713" i="55"/>
  <c r="O713" i="55"/>
  <c r="A713" i="55"/>
  <c r="Q712" i="55"/>
  <c r="P712" i="55"/>
  <c r="O712" i="55"/>
  <c r="A712" i="55"/>
  <c r="Q711" i="55"/>
  <c r="P711" i="55"/>
  <c r="O711" i="55"/>
  <c r="A711" i="55"/>
  <c r="Q710" i="55"/>
  <c r="P710" i="55"/>
  <c r="O710" i="55"/>
  <c r="A710" i="55"/>
  <c r="Q709" i="55"/>
  <c r="P709" i="55"/>
  <c r="O709" i="55"/>
  <c r="A709" i="55"/>
  <c r="Q708" i="55"/>
  <c r="P708" i="55"/>
  <c r="O708" i="55"/>
  <c r="A708" i="55"/>
  <c r="Q707" i="55"/>
  <c r="P707" i="55"/>
  <c r="O707" i="55"/>
  <c r="A707" i="55"/>
  <c r="Q706" i="55"/>
  <c r="P706" i="55"/>
  <c r="O706" i="55"/>
  <c r="A706" i="55"/>
  <c r="Q705" i="55"/>
  <c r="P705" i="55"/>
  <c r="O705" i="55"/>
  <c r="A705" i="55"/>
  <c r="Q704" i="55"/>
  <c r="P704" i="55"/>
  <c r="O704" i="55"/>
  <c r="A704" i="55"/>
  <c r="Q703" i="55"/>
  <c r="P703" i="55"/>
  <c r="O703" i="55"/>
  <c r="A703" i="55"/>
  <c r="Q702" i="55"/>
  <c r="P702" i="55"/>
  <c r="O702" i="55"/>
  <c r="A702" i="55"/>
  <c r="Q701" i="55"/>
  <c r="P701" i="55"/>
  <c r="O701" i="55"/>
  <c r="A701" i="55"/>
  <c r="Q700" i="55"/>
  <c r="P700" i="55"/>
  <c r="O700" i="55"/>
  <c r="A700" i="55"/>
  <c r="Q699" i="55"/>
  <c r="P699" i="55"/>
  <c r="O699" i="55"/>
  <c r="A699" i="55"/>
  <c r="Q698" i="55"/>
  <c r="P698" i="55"/>
  <c r="O698" i="55"/>
  <c r="A698" i="55"/>
  <c r="Q697" i="55"/>
  <c r="P697" i="55"/>
  <c r="O697" i="55"/>
  <c r="A697" i="55"/>
  <c r="Q696" i="55"/>
  <c r="P696" i="55"/>
  <c r="O696" i="55"/>
  <c r="A696" i="55"/>
  <c r="Q695" i="55"/>
  <c r="P695" i="55"/>
  <c r="O695" i="55"/>
  <c r="A695" i="55"/>
  <c r="Q694" i="55"/>
  <c r="P694" i="55"/>
  <c r="O694" i="55"/>
  <c r="A694" i="55"/>
  <c r="Q693" i="55"/>
  <c r="P693" i="55"/>
  <c r="O693" i="55"/>
  <c r="A693" i="55"/>
  <c r="Q692" i="55"/>
  <c r="P692" i="55"/>
  <c r="O692" i="55"/>
  <c r="A692" i="55"/>
  <c r="Q691" i="55"/>
  <c r="P691" i="55"/>
  <c r="O691" i="55"/>
  <c r="A691" i="55"/>
  <c r="Q690" i="55"/>
  <c r="P690" i="55"/>
  <c r="O690" i="55"/>
  <c r="A690" i="55"/>
  <c r="Q689" i="55"/>
  <c r="P689" i="55"/>
  <c r="O689" i="55"/>
  <c r="A689" i="55"/>
  <c r="Q688" i="55"/>
  <c r="P688" i="55"/>
  <c r="O688" i="55"/>
  <c r="A688" i="55"/>
  <c r="Q687" i="55"/>
  <c r="P687" i="55"/>
  <c r="O687" i="55"/>
  <c r="A687" i="55"/>
  <c r="Q686" i="55"/>
  <c r="P686" i="55"/>
  <c r="O686" i="55"/>
  <c r="A686" i="55"/>
  <c r="Q685" i="55"/>
  <c r="P685" i="55"/>
  <c r="O685" i="55"/>
  <c r="A685" i="55"/>
  <c r="Q684" i="55"/>
  <c r="P684" i="55"/>
  <c r="O684" i="55"/>
  <c r="A684" i="55"/>
  <c r="Q683" i="55"/>
  <c r="P683" i="55"/>
  <c r="O683" i="55"/>
  <c r="A683" i="55"/>
  <c r="Q682" i="55"/>
  <c r="P682" i="55"/>
  <c r="O682" i="55"/>
  <c r="A682" i="55"/>
  <c r="Q681" i="55"/>
  <c r="P681" i="55"/>
  <c r="O681" i="55"/>
  <c r="A681" i="55"/>
  <c r="Q680" i="55"/>
  <c r="P680" i="55"/>
  <c r="O680" i="55"/>
  <c r="A680" i="55"/>
  <c r="Q679" i="55"/>
  <c r="P679" i="55"/>
  <c r="O679" i="55"/>
  <c r="A679" i="55"/>
  <c r="Q678" i="55"/>
  <c r="P678" i="55"/>
  <c r="O678" i="55"/>
  <c r="A678" i="55"/>
  <c r="Q677" i="55"/>
  <c r="P677" i="55"/>
  <c r="O677" i="55"/>
  <c r="A677" i="55"/>
  <c r="Q676" i="55"/>
  <c r="P676" i="55"/>
  <c r="O676" i="55"/>
  <c r="A676" i="55"/>
  <c r="Q675" i="55"/>
  <c r="P675" i="55"/>
  <c r="O675" i="55"/>
  <c r="A675" i="55"/>
  <c r="Q674" i="55"/>
  <c r="P674" i="55"/>
  <c r="O674" i="55"/>
  <c r="A674" i="55"/>
  <c r="Q673" i="55"/>
  <c r="P673" i="55"/>
  <c r="O673" i="55"/>
  <c r="A673" i="55"/>
  <c r="Q672" i="55"/>
  <c r="P672" i="55"/>
  <c r="O672" i="55"/>
  <c r="A672" i="55"/>
  <c r="Q671" i="55"/>
  <c r="P671" i="55"/>
  <c r="O671" i="55"/>
  <c r="A671" i="55"/>
  <c r="Q670" i="55"/>
  <c r="P670" i="55"/>
  <c r="O670" i="55"/>
  <c r="A670" i="55"/>
  <c r="Q669" i="55"/>
  <c r="P669" i="55"/>
  <c r="O669" i="55"/>
  <c r="A669" i="55"/>
  <c r="Q668" i="55"/>
  <c r="P668" i="55"/>
  <c r="O668" i="55"/>
  <c r="A668" i="55"/>
  <c r="Q667" i="55"/>
  <c r="P667" i="55"/>
  <c r="O667" i="55"/>
  <c r="A667" i="55"/>
  <c r="Q666" i="55"/>
  <c r="P666" i="55"/>
  <c r="O666" i="55"/>
  <c r="A666" i="55"/>
  <c r="Q665" i="55"/>
  <c r="P665" i="55"/>
  <c r="O665" i="55"/>
  <c r="A665" i="55"/>
  <c r="Q664" i="55"/>
  <c r="P664" i="55"/>
  <c r="O664" i="55"/>
  <c r="A664" i="55"/>
  <c r="Q663" i="55"/>
  <c r="P663" i="55"/>
  <c r="O663" i="55"/>
  <c r="A663" i="55"/>
  <c r="Q662" i="55"/>
  <c r="P662" i="55"/>
  <c r="O662" i="55"/>
  <c r="A662" i="55"/>
  <c r="Q661" i="55"/>
  <c r="P661" i="55"/>
  <c r="O661" i="55"/>
  <c r="A661" i="55"/>
  <c r="Q660" i="55"/>
  <c r="P660" i="55"/>
  <c r="O660" i="55"/>
  <c r="A660" i="55"/>
  <c r="Q659" i="55"/>
  <c r="P659" i="55"/>
  <c r="O659" i="55"/>
  <c r="A659" i="55"/>
  <c r="Q658" i="55"/>
  <c r="P658" i="55"/>
  <c r="O658" i="55"/>
  <c r="A658" i="55"/>
  <c r="Q657" i="55"/>
  <c r="P657" i="55"/>
  <c r="O657" i="55"/>
  <c r="A657" i="55"/>
  <c r="Q656" i="55"/>
  <c r="P656" i="55"/>
  <c r="O656" i="55"/>
  <c r="A656" i="55"/>
  <c r="Q655" i="55"/>
  <c r="P655" i="55"/>
  <c r="O655" i="55"/>
  <c r="A655" i="55"/>
  <c r="Q654" i="55"/>
  <c r="P654" i="55"/>
  <c r="O654" i="55"/>
  <c r="A654" i="55"/>
  <c r="Q653" i="55"/>
  <c r="P653" i="55"/>
  <c r="O653" i="55"/>
  <c r="A653" i="55"/>
  <c r="Q652" i="55"/>
  <c r="P652" i="55"/>
  <c r="O652" i="55"/>
  <c r="A652" i="55"/>
  <c r="Q651" i="55"/>
  <c r="P651" i="55"/>
  <c r="O651" i="55"/>
  <c r="A651" i="55"/>
  <c r="Q650" i="55"/>
  <c r="P650" i="55"/>
  <c r="O650" i="55"/>
  <c r="A650" i="55"/>
  <c r="Q649" i="55"/>
  <c r="P649" i="55"/>
  <c r="O649" i="55"/>
  <c r="A649" i="55"/>
  <c r="Q648" i="55"/>
  <c r="P648" i="55"/>
  <c r="O648" i="55"/>
  <c r="A648" i="55"/>
  <c r="Q647" i="55"/>
  <c r="P647" i="55"/>
  <c r="O647" i="55"/>
  <c r="A647" i="55"/>
  <c r="Q646" i="55"/>
  <c r="P646" i="55"/>
  <c r="O646" i="55"/>
  <c r="A646" i="55"/>
  <c r="Q645" i="55"/>
  <c r="P645" i="55"/>
  <c r="O645" i="55"/>
  <c r="A645" i="55"/>
  <c r="Q644" i="55"/>
  <c r="P644" i="55"/>
  <c r="O644" i="55"/>
  <c r="A644" i="55"/>
  <c r="Q643" i="55"/>
  <c r="P643" i="55"/>
  <c r="O643" i="55"/>
  <c r="A643" i="55"/>
  <c r="Q642" i="55"/>
  <c r="P642" i="55"/>
  <c r="O642" i="55"/>
  <c r="A642" i="55"/>
  <c r="Q641" i="55"/>
  <c r="P641" i="55"/>
  <c r="O641" i="55"/>
  <c r="A641" i="55"/>
  <c r="Q640" i="55"/>
  <c r="P640" i="55"/>
  <c r="O640" i="55"/>
  <c r="A640" i="55"/>
  <c r="Q639" i="55"/>
  <c r="P639" i="55"/>
  <c r="O639" i="55"/>
  <c r="A639" i="55"/>
  <c r="Q638" i="55"/>
  <c r="P638" i="55"/>
  <c r="O638" i="55"/>
  <c r="A638" i="55"/>
  <c r="Q637" i="55"/>
  <c r="P637" i="55"/>
  <c r="O637" i="55"/>
  <c r="A637" i="55"/>
  <c r="Q636" i="55"/>
  <c r="P636" i="55"/>
  <c r="O636" i="55"/>
  <c r="A636" i="55"/>
  <c r="Q635" i="55"/>
  <c r="P635" i="55"/>
  <c r="O635" i="55"/>
  <c r="A635" i="55"/>
  <c r="Q634" i="55"/>
  <c r="P634" i="55"/>
  <c r="O634" i="55"/>
  <c r="A634" i="55"/>
  <c r="Q633" i="55"/>
  <c r="P633" i="55"/>
  <c r="O633" i="55"/>
  <c r="A633" i="55"/>
  <c r="Q632" i="55"/>
  <c r="P632" i="55"/>
  <c r="O632" i="55"/>
  <c r="A632" i="55"/>
  <c r="Q631" i="55"/>
  <c r="P631" i="55"/>
  <c r="O631" i="55"/>
  <c r="A631" i="55"/>
  <c r="Q630" i="55"/>
  <c r="P630" i="55"/>
  <c r="O630" i="55"/>
  <c r="A630" i="55"/>
  <c r="Q629" i="55"/>
  <c r="P629" i="55"/>
  <c r="O629" i="55"/>
  <c r="A629" i="55"/>
  <c r="Q628" i="55"/>
  <c r="P628" i="55"/>
  <c r="O628" i="55"/>
  <c r="A628" i="55"/>
  <c r="Q627" i="55"/>
  <c r="P627" i="55"/>
  <c r="O627" i="55"/>
  <c r="A627" i="55"/>
  <c r="Q626" i="55"/>
  <c r="P626" i="55"/>
  <c r="O626" i="55"/>
  <c r="A626" i="55"/>
  <c r="Q625" i="55"/>
  <c r="P625" i="55"/>
  <c r="O625" i="55"/>
  <c r="A625" i="55"/>
  <c r="Q624" i="55"/>
  <c r="P624" i="55"/>
  <c r="O624" i="55"/>
  <c r="A624" i="55"/>
  <c r="Q623" i="55"/>
  <c r="P623" i="55"/>
  <c r="O623" i="55"/>
  <c r="A623" i="55"/>
  <c r="Q622" i="55"/>
  <c r="P622" i="55"/>
  <c r="O622" i="55"/>
  <c r="A622" i="55"/>
  <c r="Q621" i="55"/>
  <c r="P621" i="55"/>
  <c r="O621" i="55"/>
  <c r="A621" i="55"/>
  <c r="Q620" i="55"/>
  <c r="P620" i="55"/>
  <c r="O620" i="55"/>
  <c r="A620" i="55"/>
  <c r="Q619" i="55"/>
  <c r="P619" i="55"/>
  <c r="O619" i="55"/>
  <c r="A619" i="55"/>
  <c r="Q618" i="55"/>
  <c r="P618" i="55"/>
  <c r="O618" i="55"/>
  <c r="A618" i="55"/>
  <c r="Q617" i="55"/>
  <c r="P617" i="55"/>
  <c r="O617" i="55"/>
  <c r="A617" i="55"/>
  <c r="Q616" i="55"/>
  <c r="P616" i="55"/>
  <c r="O616" i="55"/>
  <c r="A616" i="55"/>
  <c r="Q615" i="55"/>
  <c r="P615" i="55"/>
  <c r="O615" i="55"/>
  <c r="A615" i="55"/>
  <c r="Q614" i="55"/>
  <c r="P614" i="55"/>
  <c r="O614" i="55"/>
  <c r="A614" i="55"/>
  <c r="Q613" i="55"/>
  <c r="P613" i="55"/>
  <c r="O613" i="55"/>
  <c r="A613" i="55"/>
  <c r="Q612" i="55"/>
  <c r="P612" i="55"/>
  <c r="O612" i="55"/>
  <c r="A612" i="55"/>
  <c r="Q611" i="55"/>
  <c r="P611" i="55"/>
  <c r="O611" i="55"/>
  <c r="A611" i="55"/>
  <c r="Q610" i="55"/>
  <c r="P610" i="55"/>
  <c r="O610" i="55"/>
  <c r="A610" i="55"/>
  <c r="Q609" i="55"/>
  <c r="P609" i="55"/>
  <c r="O609" i="55"/>
  <c r="A609" i="55"/>
  <c r="Q608" i="55"/>
  <c r="P608" i="55"/>
  <c r="O608" i="55"/>
  <c r="A608" i="55"/>
  <c r="Q607" i="55"/>
  <c r="P607" i="55"/>
  <c r="O607" i="55"/>
  <c r="A607" i="55"/>
  <c r="Q606" i="55"/>
  <c r="P606" i="55"/>
  <c r="O606" i="55"/>
  <c r="A606" i="55"/>
  <c r="Q605" i="55"/>
  <c r="P605" i="55"/>
  <c r="O605" i="55"/>
  <c r="A605" i="55"/>
  <c r="Q604" i="55"/>
  <c r="P604" i="55"/>
  <c r="O604" i="55"/>
  <c r="A604" i="55"/>
  <c r="Q603" i="55"/>
  <c r="P603" i="55"/>
  <c r="O603" i="55"/>
  <c r="A603" i="55"/>
  <c r="Q602" i="55"/>
  <c r="P602" i="55"/>
  <c r="O602" i="55"/>
  <c r="A602" i="55"/>
  <c r="Q601" i="55"/>
  <c r="P601" i="55"/>
  <c r="O601" i="55"/>
  <c r="A601" i="55"/>
  <c r="Q600" i="55"/>
  <c r="P600" i="55"/>
  <c r="O600" i="55"/>
  <c r="A600" i="55"/>
  <c r="Q599" i="55"/>
  <c r="P599" i="55"/>
  <c r="O599" i="55"/>
  <c r="A599" i="55"/>
  <c r="Q598" i="55"/>
  <c r="P598" i="55"/>
  <c r="O598" i="55"/>
  <c r="A598" i="55"/>
  <c r="Q597" i="55"/>
  <c r="P597" i="55"/>
  <c r="O597" i="55"/>
  <c r="A597" i="55"/>
  <c r="Q596" i="55"/>
  <c r="P596" i="55"/>
  <c r="O596" i="55"/>
  <c r="A596" i="55"/>
  <c r="Q595" i="55"/>
  <c r="P595" i="55"/>
  <c r="O595" i="55"/>
  <c r="A595" i="55"/>
  <c r="Q594" i="55"/>
  <c r="P594" i="55"/>
  <c r="O594" i="55"/>
  <c r="A594" i="55"/>
  <c r="Q593" i="55"/>
  <c r="P593" i="55"/>
  <c r="O593" i="55"/>
  <c r="A593" i="55"/>
  <c r="Q592" i="55"/>
  <c r="P592" i="55"/>
  <c r="O592" i="55"/>
  <c r="A592" i="55"/>
  <c r="Q591" i="55"/>
  <c r="P591" i="55"/>
  <c r="O591" i="55"/>
  <c r="A591" i="55"/>
  <c r="Q590" i="55"/>
  <c r="P590" i="55"/>
  <c r="O590" i="55"/>
  <c r="A590" i="55"/>
  <c r="Q589" i="55"/>
  <c r="P589" i="55"/>
  <c r="O589" i="55"/>
  <c r="A589" i="55"/>
  <c r="Q588" i="55"/>
  <c r="P588" i="55"/>
  <c r="O588" i="55"/>
  <c r="A588" i="55"/>
  <c r="Q587" i="55"/>
  <c r="P587" i="55"/>
  <c r="O587" i="55"/>
  <c r="A587" i="55"/>
  <c r="Q586" i="55"/>
  <c r="P586" i="55"/>
  <c r="O586" i="55"/>
  <c r="A586" i="55"/>
  <c r="Q585" i="55"/>
  <c r="P585" i="55"/>
  <c r="O585" i="55"/>
  <c r="A585" i="55"/>
  <c r="Q584" i="55"/>
  <c r="P584" i="55"/>
  <c r="O584" i="55"/>
  <c r="A584" i="55"/>
  <c r="Q583" i="55"/>
  <c r="P583" i="55"/>
  <c r="O583" i="55"/>
  <c r="A583" i="55"/>
  <c r="Q582" i="55"/>
  <c r="P582" i="55"/>
  <c r="O582" i="55"/>
  <c r="A582" i="55"/>
  <c r="Q581" i="55"/>
  <c r="P581" i="55"/>
  <c r="O581" i="55"/>
  <c r="A581" i="55"/>
  <c r="Q580" i="55"/>
  <c r="P580" i="55"/>
  <c r="O580" i="55"/>
  <c r="A580" i="55"/>
  <c r="Q579" i="55"/>
  <c r="P579" i="55"/>
  <c r="O579" i="55"/>
  <c r="A579" i="55"/>
  <c r="Q578" i="55"/>
  <c r="P578" i="55"/>
  <c r="O578" i="55"/>
  <c r="A578" i="55"/>
  <c r="Q577" i="55"/>
  <c r="P577" i="55"/>
  <c r="O577" i="55"/>
  <c r="A577" i="55"/>
  <c r="Q576" i="55"/>
  <c r="P576" i="55"/>
  <c r="O576" i="55"/>
  <c r="A576" i="55"/>
  <c r="Q575" i="55"/>
  <c r="P575" i="55"/>
  <c r="O575" i="55"/>
  <c r="A575" i="55"/>
  <c r="Q574" i="55"/>
  <c r="P574" i="55"/>
  <c r="O574" i="55"/>
  <c r="A574" i="55"/>
  <c r="Q573" i="55"/>
  <c r="P573" i="55"/>
  <c r="O573" i="55"/>
  <c r="A573" i="55"/>
  <c r="Q572" i="55"/>
  <c r="P572" i="55"/>
  <c r="O572" i="55"/>
  <c r="A572" i="55"/>
  <c r="Q571" i="55"/>
  <c r="P571" i="55"/>
  <c r="O571" i="55"/>
  <c r="A571" i="55"/>
  <c r="Q570" i="55"/>
  <c r="P570" i="55"/>
  <c r="O570" i="55"/>
  <c r="A570" i="55"/>
  <c r="Q569" i="55"/>
  <c r="P569" i="55"/>
  <c r="O569" i="55"/>
  <c r="A569" i="55"/>
  <c r="Q568" i="55"/>
  <c r="P568" i="55"/>
  <c r="O568" i="55"/>
  <c r="A568" i="55"/>
  <c r="Q567" i="55"/>
  <c r="P567" i="55"/>
  <c r="O567" i="55"/>
  <c r="A567" i="55"/>
  <c r="Q566" i="55"/>
  <c r="P566" i="55"/>
  <c r="O566" i="55"/>
  <c r="A566" i="55"/>
  <c r="Q565" i="55"/>
  <c r="P565" i="55"/>
  <c r="O565" i="55"/>
  <c r="A565" i="55"/>
  <c r="Q564" i="55"/>
  <c r="P564" i="55"/>
  <c r="O564" i="55"/>
  <c r="A564" i="55"/>
  <c r="Q563" i="55"/>
  <c r="P563" i="55"/>
  <c r="O563" i="55"/>
  <c r="A563" i="55"/>
  <c r="Q562" i="55"/>
  <c r="P562" i="55"/>
  <c r="O562" i="55"/>
  <c r="A562" i="55"/>
  <c r="Q561" i="55"/>
  <c r="P561" i="55"/>
  <c r="O561" i="55"/>
  <c r="A561" i="55"/>
  <c r="Q560" i="55"/>
  <c r="P560" i="55"/>
  <c r="O560" i="55"/>
  <c r="A560" i="55"/>
  <c r="Q559" i="55"/>
  <c r="P559" i="55"/>
  <c r="O559" i="55"/>
  <c r="A559" i="55"/>
  <c r="Q558" i="55"/>
  <c r="P558" i="55"/>
  <c r="O558" i="55"/>
  <c r="A558" i="55"/>
  <c r="Q557" i="55"/>
  <c r="P557" i="55"/>
  <c r="O557" i="55"/>
  <c r="A557" i="55"/>
  <c r="Q556" i="55"/>
  <c r="P556" i="55"/>
  <c r="O556" i="55"/>
  <c r="A556" i="55"/>
  <c r="Q555" i="55"/>
  <c r="P555" i="55"/>
  <c r="O555" i="55"/>
  <c r="A555" i="55"/>
  <c r="Q554" i="55"/>
  <c r="P554" i="55"/>
  <c r="O554" i="55"/>
  <c r="A554" i="55"/>
  <c r="Q553" i="55"/>
  <c r="P553" i="55"/>
  <c r="O553" i="55"/>
  <c r="A553" i="55"/>
  <c r="Q552" i="55"/>
  <c r="P552" i="55"/>
  <c r="O552" i="55"/>
  <c r="A552" i="55"/>
  <c r="Q551" i="55"/>
  <c r="P551" i="55"/>
  <c r="O551" i="55"/>
  <c r="A551" i="55"/>
  <c r="Q550" i="55"/>
  <c r="P550" i="55"/>
  <c r="O550" i="55"/>
  <c r="A550" i="55"/>
  <c r="Q549" i="55"/>
  <c r="P549" i="55"/>
  <c r="O549" i="55"/>
  <c r="A549" i="55"/>
  <c r="Q548" i="55"/>
  <c r="P548" i="55"/>
  <c r="O548" i="55"/>
  <c r="A548" i="55"/>
  <c r="Q547" i="55"/>
  <c r="P547" i="55"/>
  <c r="O547" i="55"/>
  <c r="A547" i="55"/>
  <c r="Q546" i="55"/>
  <c r="P546" i="55"/>
  <c r="O546" i="55"/>
  <c r="A546" i="55"/>
  <c r="Q545" i="55"/>
  <c r="P545" i="55"/>
  <c r="O545" i="55"/>
  <c r="A545" i="55"/>
  <c r="Q544" i="55"/>
  <c r="P544" i="55"/>
  <c r="O544" i="55"/>
  <c r="A544" i="55"/>
  <c r="Q543" i="55"/>
  <c r="P543" i="55"/>
  <c r="O543" i="55"/>
  <c r="A543" i="55"/>
  <c r="Q542" i="55"/>
  <c r="P542" i="55"/>
  <c r="O542" i="55"/>
  <c r="A542" i="55"/>
  <c r="Q541" i="55"/>
  <c r="P541" i="55"/>
  <c r="O541" i="55"/>
  <c r="A541" i="55"/>
  <c r="Q540" i="55"/>
  <c r="P540" i="55"/>
  <c r="O540" i="55"/>
  <c r="A540" i="55"/>
  <c r="Q539" i="55"/>
  <c r="P539" i="55"/>
  <c r="O539" i="55"/>
  <c r="A539" i="55"/>
  <c r="Q538" i="55"/>
  <c r="P538" i="55"/>
  <c r="O538" i="55"/>
  <c r="A538" i="55"/>
  <c r="Q537" i="55"/>
  <c r="P537" i="55"/>
  <c r="O537" i="55"/>
  <c r="A537" i="55"/>
  <c r="Q536" i="55"/>
  <c r="P536" i="55"/>
  <c r="O536" i="55"/>
  <c r="A536" i="55"/>
  <c r="Q535" i="55"/>
  <c r="P535" i="55"/>
  <c r="O535" i="55"/>
  <c r="A535" i="55"/>
  <c r="Q534" i="55"/>
  <c r="P534" i="55"/>
  <c r="O534" i="55"/>
  <c r="A534" i="55"/>
  <c r="Q533" i="55"/>
  <c r="P533" i="55"/>
  <c r="O533" i="55"/>
  <c r="A533" i="55"/>
  <c r="Q532" i="55"/>
  <c r="P532" i="55"/>
  <c r="O532" i="55"/>
  <c r="A532" i="55"/>
  <c r="Q531" i="55"/>
  <c r="P531" i="55"/>
  <c r="O531" i="55"/>
  <c r="A531" i="55"/>
  <c r="Q530" i="55"/>
  <c r="P530" i="55"/>
  <c r="O530" i="55"/>
  <c r="A530" i="55"/>
  <c r="Q529" i="55"/>
  <c r="P529" i="55"/>
  <c r="O529" i="55"/>
  <c r="A529" i="55"/>
  <c r="Q528" i="55"/>
  <c r="P528" i="55"/>
  <c r="O528" i="55"/>
  <c r="A528" i="55"/>
  <c r="Q527" i="55"/>
  <c r="P527" i="55"/>
  <c r="O527" i="55"/>
  <c r="A527" i="55"/>
  <c r="Q526" i="55"/>
  <c r="P526" i="55"/>
  <c r="O526" i="55"/>
  <c r="A526" i="55"/>
  <c r="Q525" i="55"/>
  <c r="P525" i="55"/>
  <c r="O525" i="55"/>
  <c r="A525" i="55"/>
  <c r="Q524" i="55"/>
  <c r="P524" i="55"/>
  <c r="O524" i="55"/>
  <c r="A524" i="55"/>
  <c r="Q523" i="55"/>
  <c r="P523" i="55"/>
  <c r="O523" i="55"/>
  <c r="A523" i="55"/>
  <c r="Q522" i="55"/>
  <c r="P522" i="55"/>
  <c r="O522" i="55"/>
  <c r="A522" i="55"/>
  <c r="Q521" i="55"/>
  <c r="P521" i="55"/>
  <c r="O521" i="55"/>
  <c r="A521" i="55"/>
  <c r="Q520" i="55"/>
  <c r="P520" i="55"/>
  <c r="O520" i="55"/>
  <c r="A520" i="55"/>
  <c r="Q519" i="55"/>
  <c r="P519" i="55"/>
  <c r="O519" i="55"/>
  <c r="A519" i="55"/>
  <c r="Q518" i="55"/>
  <c r="P518" i="55"/>
  <c r="O518" i="55"/>
  <c r="A518" i="55"/>
  <c r="Q517" i="55"/>
  <c r="P517" i="55"/>
  <c r="O517" i="55"/>
  <c r="A517" i="55"/>
  <c r="Q516" i="55"/>
  <c r="P516" i="55"/>
  <c r="O516" i="55"/>
  <c r="A516" i="55"/>
  <c r="Q515" i="55"/>
  <c r="P515" i="55"/>
  <c r="O515" i="55"/>
  <c r="A515" i="55"/>
  <c r="Q514" i="55"/>
  <c r="P514" i="55"/>
  <c r="O514" i="55"/>
  <c r="A514" i="55"/>
  <c r="Q513" i="55"/>
  <c r="P513" i="55"/>
  <c r="O513" i="55"/>
  <c r="A513" i="55"/>
  <c r="Q512" i="55"/>
  <c r="P512" i="55"/>
  <c r="O512" i="55"/>
  <c r="A512" i="55"/>
  <c r="Q511" i="55"/>
  <c r="P511" i="55"/>
  <c r="O511" i="55"/>
  <c r="A511" i="55"/>
  <c r="Q510" i="55"/>
  <c r="P510" i="55"/>
  <c r="O510" i="55"/>
  <c r="A510" i="55"/>
  <c r="Q509" i="55"/>
  <c r="P509" i="55"/>
  <c r="O509" i="55"/>
  <c r="A509" i="55"/>
  <c r="Q508" i="55"/>
  <c r="P508" i="55"/>
  <c r="O508" i="55"/>
  <c r="A508" i="55"/>
  <c r="Q507" i="55"/>
  <c r="P507" i="55"/>
  <c r="O507" i="55"/>
  <c r="A507" i="55"/>
  <c r="Q506" i="55"/>
  <c r="P506" i="55"/>
  <c r="O506" i="55"/>
  <c r="A506" i="55"/>
  <c r="Q505" i="55"/>
  <c r="P505" i="55"/>
  <c r="O505" i="55"/>
  <c r="A505" i="55"/>
  <c r="Q504" i="55"/>
  <c r="P504" i="55"/>
  <c r="O504" i="55"/>
  <c r="A504" i="55"/>
  <c r="Q503" i="55"/>
  <c r="P503" i="55"/>
  <c r="O503" i="55"/>
  <c r="A503" i="55"/>
  <c r="Q502" i="55"/>
  <c r="P502" i="55"/>
  <c r="O502" i="55"/>
  <c r="A502" i="55"/>
  <c r="Q501" i="55"/>
  <c r="P501" i="55"/>
  <c r="O501" i="55"/>
  <c r="A501" i="55"/>
  <c r="Q500" i="55"/>
  <c r="P500" i="55"/>
  <c r="O500" i="55"/>
  <c r="A500" i="55"/>
  <c r="Q499" i="55"/>
  <c r="P499" i="55"/>
  <c r="O499" i="55"/>
  <c r="A499" i="55"/>
  <c r="Q498" i="55"/>
  <c r="P498" i="55"/>
  <c r="O498" i="55"/>
  <c r="A498" i="55"/>
  <c r="Q497" i="55"/>
  <c r="P497" i="55"/>
  <c r="O497" i="55"/>
  <c r="A497" i="55"/>
  <c r="Q496" i="55"/>
  <c r="P496" i="55"/>
  <c r="O496" i="55"/>
  <c r="A496" i="55"/>
  <c r="Q495" i="55"/>
  <c r="P495" i="55"/>
  <c r="O495" i="55"/>
  <c r="A495" i="55"/>
  <c r="Q494" i="55"/>
  <c r="P494" i="55"/>
  <c r="O494" i="55"/>
  <c r="A494" i="55"/>
  <c r="Q493" i="55"/>
  <c r="P493" i="55"/>
  <c r="O493" i="55"/>
  <c r="A493" i="55"/>
  <c r="Q492" i="55"/>
  <c r="P492" i="55"/>
  <c r="O492" i="55"/>
  <c r="A492" i="55"/>
  <c r="Q491" i="55"/>
  <c r="P491" i="55"/>
  <c r="O491" i="55"/>
  <c r="A491" i="55"/>
  <c r="Q490" i="55"/>
  <c r="P490" i="55"/>
  <c r="O490" i="55"/>
  <c r="A490" i="55"/>
  <c r="Q489" i="55"/>
  <c r="P489" i="55"/>
  <c r="O489" i="55"/>
  <c r="A489" i="55"/>
  <c r="Q488" i="55"/>
  <c r="P488" i="55"/>
  <c r="O488" i="55"/>
  <c r="A488" i="55"/>
  <c r="Q487" i="55"/>
  <c r="P487" i="55"/>
  <c r="O487" i="55"/>
  <c r="A487" i="55"/>
  <c r="Q486" i="55"/>
  <c r="P486" i="55"/>
  <c r="O486" i="55"/>
  <c r="A486" i="55"/>
  <c r="Q485" i="55"/>
  <c r="P485" i="55"/>
  <c r="O485" i="55"/>
  <c r="A485" i="55"/>
  <c r="Q484" i="55"/>
  <c r="P484" i="55"/>
  <c r="O484" i="55"/>
  <c r="A484" i="55"/>
  <c r="Q483" i="55"/>
  <c r="P483" i="55"/>
  <c r="O483" i="55"/>
  <c r="A483" i="55"/>
  <c r="Q482" i="55"/>
  <c r="P482" i="55"/>
  <c r="O482" i="55"/>
  <c r="A482" i="55"/>
  <c r="Q481" i="55"/>
  <c r="P481" i="55"/>
  <c r="O481" i="55"/>
  <c r="A481" i="55"/>
  <c r="Q480" i="55"/>
  <c r="P480" i="55"/>
  <c r="O480" i="55"/>
  <c r="A480" i="55"/>
  <c r="Q479" i="55"/>
  <c r="P479" i="55"/>
  <c r="O479" i="55"/>
  <c r="A479" i="55"/>
  <c r="Q478" i="55"/>
  <c r="P478" i="55"/>
  <c r="O478" i="55"/>
  <c r="A478" i="55"/>
  <c r="Q477" i="55"/>
  <c r="P477" i="55"/>
  <c r="O477" i="55"/>
  <c r="A477" i="55"/>
  <c r="Q476" i="55"/>
  <c r="P476" i="55"/>
  <c r="O476" i="55"/>
  <c r="A476" i="55"/>
  <c r="Q475" i="55"/>
  <c r="P475" i="55"/>
  <c r="O475" i="55"/>
  <c r="A475" i="55"/>
  <c r="Q474" i="55"/>
  <c r="P474" i="55"/>
  <c r="O474" i="55"/>
  <c r="A474" i="55"/>
  <c r="Q473" i="55"/>
  <c r="P473" i="55"/>
  <c r="O473" i="55"/>
  <c r="A473" i="55"/>
  <c r="Q472" i="55"/>
  <c r="P472" i="55"/>
  <c r="O472" i="55"/>
  <c r="A472" i="55"/>
  <c r="Q471" i="55"/>
  <c r="P471" i="55"/>
  <c r="O471" i="55"/>
  <c r="A471" i="55"/>
  <c r="Q470" i="55"/>
  <c r="P470" i="55"/>
  <c r="O470" i="55"/>
  <c r="A470" i="55"/>
  <c r="Q469" i="55"/>
  <c r="P469" i="55"/>
  <c r="O469" i="55"/>
  <c r="A469" i="55"/>
  <c r="Q468" i="55"/>
  <c r="P468" i="55"/>
  <c r="O468" i="55"/>
  <c r="A468" i="55"/>
  <c r="Q467" i="55"/>
  <c r="P467" i="55"/>
  <c r="O467" i="55"/>
  <c r="A467" i="55"/>
  <c r="Q466" i="55"/>
  <c r="P466" i="55"/>
  <c r="O466" i="55"/>
  <c r="A466" i="55"/>
  <c r="Q465" i="55"/>
  <c r="P465" i="55"/>
  <c r="O465" i="55"/>
  <c r="A465" i="55"/>
  <c r="Q464" i="55"/>
  <c r="P464" i="55"/>
  <c r="O464" i="55"/>
  <c r="A464" i="55"/>
  <c r="Q463" i="55"/>
  <c r="P463" i="55"/>
  <c r="O463" i="55"/>
  <c r="A463" i="55"/>
  <c r="Q462" i="55"/>
  <c r="P462" i="55"/>
  <c r="O462" i="55"/>
  <c r="A462" i="55"/>
  <c r="Q461" i="55"/>
  <c r="P461" i="55"/>
  <c r="O461" i="55"/>
  <c r="A461" i="55"/>
  <c r="Q460" i="55"/>
  <c r="P460" i="55"/>
  <c r="O460" i="55"/>
  <c r="A460" i="55"/>
  <c r="Q459" i="55"/>
  <c r="P459" i="55"/>
  <c r="O459" i="55"/>
  <c r="A459" i="55"/>
  <c r="Q458" i="55"/>
  <c r="P458" i="55"/>
  <c r="O458" i="55"/>
  <c r="A458" i="55"/>
  <c r="Q457" i="55"/>
  <c r="P457" i="55"/>
  <c r="O457" i="55"/>
  <c r="A457" i="55"/>
  <c r="Q456" i="55"/>
  <c r="P456" i="55"/>
  <c r="O456" i="55"/>
  <c r="A456" i="55"/>
  <c r="Q455" i="55"/>
  <c r="P455" i="55"/>
  <c r="O455" i="55"/>
  <c r="A455" i="55"/>
  <c r="Q454" i="55"/>
  <c r="P454" i="55"/>
  <c r="O454" i="55"/>
  <c r="A454" i="55"/>
  <c r="Q453" i="55"/>
  <c r="P453" i="55"/>
  <c r="O453" i="55"/>
  <c r="A453" i="55"/>
  <c r="Q452" i="55"/>
  <c r="P452" i="55"/>
  <c r="O452" i="55"/>
  <c r="A452" i="55"/>
  <c r="Q451" i="55"/>
  <c r="P451" i="55"/>
  <c r="O451" i="55"/>
  <c r="A451" i="55"/>
  <c r="Q450" i="55"/>
  <c r="P450" i="55"/>
  <c r="O450" i="55"/>
  <c r="A450" i="55"/>
  <c r="Q449" i="55"/>
  <c r="P449" i="55"/>
  <c r="O449" i="55"/>
  <c r="A449" i="55"/>
  <c r="Q448" i="55"/>
  <c r="P448" i="55"/>
  <c r="O448" i="55"/>
  <c r="A448" i="55"/>
  <c r="Q447" i="55"/>
  <c r="P447" i="55"/>
  <c r="O447" i="55"/>
  <c r="A447" i="55"/>
  <c r="Q446" i="55"/>
  <c r="P446" i="55"/>
  <c r="O446" i="55"/>
  <c r="A446" i="55"/>
  <c r="Q445" i="55"/>
  <c r="P445" i="55"/>
  <c r="O445" i="55"/>
  <c r="A445" i="55"/>
  <c r="Q444" i="55"/>
  <c r="P444" i="55"/>
  <c r="O444" i="55"/>
  <c r="A444" i="55"/>
  <c r="Q443" i="55"/>
  <c r="P443" i="55"/>
  <c r="O443" i="55"/>
  <c r="A443" i="55"/>
  <c r="Q442" i="55"/>
  <c r="P442" i="55"/>
  <c r="O442" i="55"/>
  <c r="A442" i="55"/>
  <c r="Q441" i="55"/>
  <c r="P441" i="55"/>
  <c r="O441" i="55"/>
  <c r="A441" i="55"/>
  <c r="Q440" i="55"/>
  <c r="P440" i="55"/>
  <c r="O440" i="55"/>
  <c r="A440" i="55"/>
  <c r="Q439" i="55"/>
  <c r="P439" i="55"/>
  <c r="O439" i="55"/>
  <c r="A439" i="55"/>
  <c r="Q438" i="55"/>
  <c r="P438" i="55"/>
  <c r="O438" i="55"/>
  <c r="A438" i="55"/>
  <c r="Q437" i="55"/>
  <c r="P437" i="55"/>
  <c r="O437" i="55"/>
  <c r="A437" i="55"/>
  <c r="Q436" i="55"/>
  <c r="P436" i="55"/>
  <c r="O436" i="55"/>
  <c r="A436" i="55"/>
  <c r="Q435" i="55"/>
  <c r="P435" i="55"/>
  <c r="O435" i="55"/>
  <c r="A435" i="55"/>
  <c r="Q434" i="55"/>
  <c r="P434" i="55"/>
  <c r="O434" i="55"/>
  <c r="A434" i="55"/>
  <c r="Q433" i="55"/>
  <c r="P433" i="55"/>
  <c r="O433" i="55"/>
  <c r="A433" i="55"/>
  <c r="Q432" i="55"/>
  <c r="P432" i="55"/>
  <c r="O432" i="55"/>
  <c r="A432" i="55"/>
  <c r="Q431" i="55"/>
  <c r="P431" i="55"/>
  <c r="O431" i="55"/>
  <c r="A431" i="55"/>
  <c r="Q430" i="55"/>
  <c r="P430" i="55"/>
  <c r="O430" i="55"/>
  <c r="A430" i="55"/>
  <c r="Q429" i="55"/>
  <c r="P429" i="55"/>
  <c r="O429" i="55"/>
  <c r="A429" i="55"/>
  <c r="Q428" i="55"/>
  <c r="P428" i="55"/>
  <c r="O428" i="55"/>
  <c r="A428" i="55"/>
  <c r="Q427" i="55"/>
  <c r="P427" i="55"/>
  <c r="O427" i="55"/>
  <c r="A427" i="55"/>
  <c r="Q426" i="55"/>
  <c r="P426" i="55"/>
  <c r="O426" i="55"/>
  <c r="A426" i="55"/>
  <c r="Q425" i="55"/>
  <c r="P425" i="55"/>
  <c r="O425" i="55"/>
  <c r="A425" i="55"/>
  <c r="Q424" i="55"/>
  <c r="P424" i="55"/>
  <c r="O424" i="55"/>
  <c r="A424" i="55"/>
  <c r="Q423" i="55"/>
  <c r="P423" i="55"/>
  <c r="O423" i="55"/>
  <c r="A423" i="55"/>
  <c r="Q422" i="55"/>
  <c r="P422" i="55"/>
  <c r="O422" i="55"/>
  <c r="A422" i="55"/>
  <c r="Q421" i="55"/>
  <c r="P421" i="55"/>
  <c r="O421" i="55"/>
  <c r="A421" i="55"/>
  <c r="Q420" i="55"/>
  <c r="P420" i="55"/>
  <c r="O420" i="55"/>
  <c r="A420" i="55"/>
  <c r="Q419" i="55"/>
  <c r="P419" i="55"/>
  <c r="O419" i="55"/>
  <c r="A419" i="55"/>
  <c r="Q418" i="55"/>
  <c r="P418" i="55"/>
  <c r="O418" i="55"/>
  <c r="A418" i="55"/>
  <c r="Q417" i="55"/>
  <c r="P417" i="55"/>
  <c r="O417" i="55"/>
  <c r="A417" i="55"/>
  <c r="Q416" i="55"/>
  <c r="P416" i="55"/>
  <c r="O416" i="55"/>
  <c r="A416" i="55"/>
  <c r="Q415" i="55"/>
  <c r="P415" i="55"/>
  <c r="O415" i="55"/>
  <c r="A415" i="55"/>
  <c r="Q414" i="55"/>
  <c r="P414" i="55"/>
  <c r="O414" i="55"/>
  <c r="A414" i="55"/>
  <c r="Q413" i="55"/>
  <c r="P413" i="55"/>
  <c r="O413" i="55"/>
  <c r="A413" i="55"/>
  <c r="Q412" i="55"/>
  <c r="P412" i="55"/>
  <c r="O412" i="55"/>
  <c r="A412" i="55"/>
  <c r="Q411" i="55"/>
  <c r="P411" i="55"/>
  <c r="O411" i="55"/>
  <c r="A411" i="55"/>
  <c r="Q410" i="55"/>
  <c r="P410" i="55"/>
  <c r="O410" i="55"/>
  <c r="A410" i="55"/>
  <c r="Q409" i="55"/>
  <c r="P409" i="55"/>
  <c r="O409" i="55"/>
  <c r="A409" i="55"/>
  <c r="Q408" i="55"/>
  <c r="P408" i="55"/>
  <c r="O408" i="55"/>
  <c r="A408" i="55"/>
  <c r="Q407" i="55"/>
  <c r="P407" i="55"/>
  <c r="O407" i="55"/>
  <c r="A407" i="55"/>
  <c r="Q406" i="55"/>
  <c r="P406" i="55"/>
  <c r="O406" i="55"/>
  <c r="A406" i="55"/>
  <c r="Q405" i="55"/>
  <c r="P405" i="55"/>
  <c r="O405" i="55"/>
  <c r="A405" i="55"/>
  <c r="Q404" i="55"/>
  <c r="P404" i="55"/>
  <c r="O404" i="55"/>
  <c r="A404" i="55"/>
  <c r="Q403" i="55"/>
  <c r="P403" i="55"/>
  <c r="O403" i="55"/>
  <c r="A403" i="55"/>
  <c r="Q402" i="55"/>
  <c r="P402" i="55"/>
  <c r="O402" i="55"/>
  <c r="A402" i="55"/>
  <c r="Q401" i="55"/>
  <c r="P401" i="55"/>
  <c r="O401" i="55"/>
  <c r="A401" i="55"/>
  <c r="Q400" i="55"/>
  <c r="P400" i="55"/>
  <c r="O400" i="55"/>
  <c r="A400" i="55"/>
  <c r="Q399" i="55"/>
  <c r="P399" i="55"/>
  <c r="O399" i="55"/>
  <c r="A399" i="55"/>
  <c r="Q398" i="55"/>
  <c r="P398" i="55"/>
  <c r="O398" i="55"/>
  <c r="A398" i="55"/>
  <c r="Q397" i="55"/>
  <c r="P397" i="55"/>
  <c r="O397" i="55"/>
  <c r="A397" i="55"/>
  <c r="Q396" i="55"/>
  <c r="P396" i="55"/>
  <c r="O396" i="55"/>
  <c r="A396" i="55"/>
  <c r="Q395" i="55"/>
  <c r="P395" i="55"/>
  <c r="O395" i="55"/>
  <c r="A395" i="55"/>
  <c r="Q394" i="55"/>
  <c r="P394" i="55"/>
  <c r="O394" i="55"/>
  <c r="A394" i="55"/>
  <c r="Q393" i="55"/>
  <c r="P393" i="55"/>
  <c r="O393" i="55"/>
  <c r="A393" i="55"/>
  <c r="Q392" i="55"/>
  <c r="P392" i="55"/>
  <c r="O392" i="55"/>
  <c r="A392" i="55"/>
  <c r="Q391" i="55"/>
  <c r="P391" i="55"/>
  <c r="O391" i="55"/>
  <c r="A391" i="55"/>
  <c r="Q390" i="55"/>
  <c r="P390" i="55"/>
  <c r="O390" i="55"/>
  <c r="A390" i="55"/>
  <c r="Q389" i="55"/>
  <c r="P389" i="55"/>
  <c r="O389" i="55"/>
  <c r="A389" i="55"/>
  <c r="Q388" i="55"/>
  <c r="P388" i="55"/>
  <c r="O388" i="55"/>
  <c r="A388" i="55"/>
  <c r="Q387" i="55"/>
  <c r="P387" i="55"/>
  <c r="O387" i="55"/>
  <c r="A387" i="55"/>
  <c r="Q386" i="55"/>
  <c r="P386" i="55"/>
  <c r="O386" i="55"/>
  <c r="A386" i="55"/>
  <c r="Q385" i="55"/>
  <c r="P385" i="55"/>
  <c r="O385" i="55"/>
  <c r="A385" i="55"/>
  <c r="Q384" i="55"/>
  <c r="P384" i="55"/>
  <c r="O384" i="55"/>
  <c r="A384" i="55"/>
  <c r="Q383" i="55"/>
  <c r="P383" i="55"/>
  <c r="O383" i="55"/>
  <c r="A383" i="55"/>
  <c r="Q382" i="55"/>
  <c r="P382" i="55"/>
  <c r="O382" i="55"/>
  <c r="A382" i="55"/>
  <c r="Q381" i="55"/>
  <c r="P381" i="55"/>
  <c r="O381" i="55"/>
  <c r="A381" i="55"/>
  <c r="Q380" i="55"/>
  <c r="P380" i="55"/>
  <c r="O380" i="55"/>
  <c r="A380" i="55"/>
  <c r="Q379" i="55"/>
  <c r="P379" i="55"/>
  <c r="O379" i="55"/>
  <c r="A379" i="55"/>
  <c r="Q378" i="55"/>
  <c r="P378" i="55"/>
  <c r="O378" i="55"/>
  <c r="A378" i="55"/>
  <c r="Q377" i="55"/>
  <c r="P377" i="55"/>
  <c r="O377" i="55"/>
  <c r="A377" i="55"/>
  <c r="Q376" i="55"/>
  <c r="P376" i="55"/>
  <c r="O376" i="55"/>
  <c r="A376" i="55"/>
  <c r="Q375" i="55"/>
  <c r="P375" i="55"/>
  <c r="O375" i="55"/>
  <c r="A375" i="55"/>
  <c r="Q374" i="55"/>
  <c r="P374" i="55"/>
  <c r="O374" i="55"/>
  <c r="A374" i="55"/>
  <c r="Q373" i="55"/>
  <c r="P373" i="55"/>
  <c r="O373" i="55"/>
  <c r="A373" i="55"/>
  <c r="Q372" i="55"/>
  <c r="P372" i="55"/>
  <c r="O372" i="55"/>
  <c r="A372" i="55"/>
  <c r="Q371" i="55"/>
  <c r="P371" i="55"/>
  <c r="O371" i="55"/>
  <c r="A371" i="55"/>
  <c r="Q370" i="55"/>
  <c r="P370" i="55"/>
  <c r="O370" i="55"/>
  <c r="A370" i="55"/>
  <c r="Q369" i="55"/>
  <c r="P369" i="55"/>
  <c r="O369" i="55"/>
  <c r="A369" i="55"/>
  <c r="Q368" i="55"/>
  <c r="P368" i="55"/>
  <c r="O368" i="55"/>
  <c r="A368" i="55"/>
  <c r="Q367" i="55"/>
  <c r="P367" i="55"/>
  <c r="O367" i="55"/>
  <c r="A367" i="55"/>
  <c r="Q366" i="55"/>
  <c r="P366" i="55"/>
  <c r="O366" i="55"/>
  <c r="A366" i="55"/>
  <c r="Q365" i="55"/>
  <c r="P365" i="55"/>
  <c r="O365" i="55"/>
  <c r="A365" i="55"/>
  <c r="Q364" i="55"/>
  <c r="P364" i="55"/>
  <c r="O364" i="55"/>
  <c r="A364" i="55"/>
  <c r="Q363" i="55"/>
  <c r="P363" i="55"/>
  <c r="O363" i="55"/>
  <c r="A363" i="55"/>
  <c r="Q362" i="55"/>
  <c r="P362" i="55"/>
  <c r="O362" i="55"/>
  <c r="A362" i="55"/>
  <c r="Q361" i="55"/>
  <c r="P361" i="55"/>
  <c r="O361" i="55"/>
  <c r="A361" i="55"/>
  <c r="Q360" i="55"/>
  <c r="P360" i="55"/>
  <c r="O360" i="55"/>
  <c r="A360" i="55"/>
  <c r="Q359" i="55"/>
  <c r="P359" i="55"/>
  <c r="O359" i="55"/>
  <c r="A359" i="55"/>
  <c r="Q358" i="55"/>
  <c r="P358" i="55"/>
  <c r="O358" i="55"/>
  <c r="A358" i="55"/>
  <c r="Q357" i="55"/>
  <c r="P357" i="55"/>
  <c r="O357" i="55"/>
  <c r="A357" i="55"/>
  <c r="Q356" i="55"/>
  <c r="P356" i="55"/>
  <c r="O356" i="55"/>
  <c r="A356" i="55"/>
  <c r="Q355" i="55"/>
  <c r="P355" i="55"/>
  <c r="O355" i="55"/>
  <c r="A355" i="55"/>
  <c r="Q354" i="55"/>
  <c r="P354" i="55"/>
  <c r="O354" i="55"/>
  <c r="A354" i="55"/>
  <c r="Q353" i="55"/>
  <c r="P353" i="55"/>
  <c r="O353" i="55"/>
  <c r="A353" i="55"/>
  <c r="Q352" i="55"/>
  <c r="P352" i="55"/>
  <c r="O352" i="55"/>
  <c r="A352" i="55"/>
  <c r="Q351" i="55"/>
  <c r="P351" i="55"/>
  <c r="O351" i="55"/>
  <c r="A351" i="55"/>
  <c r="Q350" i="55"/>
  <c r="P350" i="55"/>
  <c r="O350" i="55"/>
  <c r="A350" i="55"/>
  <c r="Q349" i="55"/>
  <c r="P349" i="55"/>
  <c r="O349" i="55"/>
  <c r="A349" i="55"/>
  <c r="Q348" i="55"/>
  <c r="P348" i="55"/>
  <c r="O348" i="55"/>
  <c r="A348" i="55"/>
  <c r="Q347" i="55"/>
  <c r="P347" i="55"/>
  <c r="O347" i="55"/>
  <c r="A347" i="55"/>
  <c r="Q346" i="55"/>
  <c r="P346" i="55"/>
  <c r="O346" i="55"/>
  <c r="A346" i="55"/>
  <c r="Q345" i="55"/>
  <c r="P345" i="55"/>
  <c r="O345" i="55"/>
  <c r="A345" i="55"/>
  <c r="Q344" i="55"/>
  <c r="P344" i="55"/>
  <c r="O344" i="55"/>
  <c r="A344" i="55"/>
  <c r="Q343" i="55"/>
  <c r="P343" i="55"/>
  <c r="O343" i="55"/>
  <c r="A343" i="55"/>
  <c r="Q342" i="55"/>
  <c r="P342" i="55"/>
  <c r="O342" i="55"/>
  <c r="A342" i="55"/>
  <c r="Q341" i="55"/>
  <c r="P341" i="55"/>
  <c r="O341" i="55"/>
  <c r="A341" i="55"/>
  <c r="Q340" i="55"/>
  <c r="P340" i="55"/>
  <c r="O340" i="55"/>
  <c r="A340" i="55"/>
  <c r="Q339" i="55"/>
  <c r="P339" i="55"/>
  <c r="O339" i="55"/>
  <c r="A339" i="55"/>
  <c r="Q338" i="55"/>
  <c r="P338" i="55"/>
  <c r="O338" i="55"/>
  <c r="A338" i="55"/>
  <c r="Q337" i="55"/>
  <c r="P337" i="55"/>
  <c r="O337" i="55"/>
  <c r="A337" i="55"/>
  <c r="Q336" i="55"/>
  <c r="P336" i="55"/>
  <c r="O336" i="55"/>
  <c r="A336" i="55"/>
  <c r="Q335" i="55"/>
  <c r="P335" i="55"/>
  <c r="O335" i="55"/>
  <c r="A335" i="55"/>
  <c r="Q334" i="55"/>
  <c r="P334" i="55"/>
  <c r="O334" i="55"/>
  <c r="A334" i="55"/>
  <c r="Q333" i="55"/>
  <c r="P333" i="55"/>
  <c r="O333" i="55"/>
  <c r="A333" i="55"/>
  <c r="Q332" i="55"/>
  <c r="P332" i="55"/>
  <c r="O332" i="55"/>
  <c r="A332" i="55"/>
  <c r="Q331" i="55"/>
  <c r="P331" i="55"/>
  <c r="O331" i="55"/>
  <c r="A331" i="55"/>
  <c r="Q330" i="55"/>
  <c r="P330" i="55"/>
  <c r="O330" i="55"/>
  <c r="A330" i="55"/>
  <c r="Q329" i="55"/>
  <c r="P329" i="55"/>
  <c r="O329" i="55"/>
  <c r="A329" i="55"/>
  <c r="Q328" i="55"/>
  <c r="P328" i="55"/>
  <c r="O328" i="55"/>
  <c r="A328" i="55"/>
  <c r="Q327" i="55"/>
  <c r="P327" i="55"/>
  <c r="O327" i="55"/>
  <c r="A327" i="55"/>
  <c r="Q326" i="55"/>
  <c r="P326" i="55"/>
  <c r="O326" i="55"/>
  <c r="A326" i="55"/>
  <c r="Q325" i="55"/>
  <c r="P325" i="55"/>
  <c r="O325" i="55"/>
  <c r="A325" i="55"/>
  <c r="Q324" i="55"/>
  <c r="P324" i="55"/>
  <c r="O324" i="55"/>
  <c r="A324" i="55"/>
  <c r="Q323" i="55"/>
  <c r="P323" i="55"/>
  <c r="O323" i="55"/>
  <c r="A323" i="55"/>
  <c r="Q322" i="55"/>
  <c r="P322" i="55"/>
  <c r="O322" i="55"/>
  <c r="A322" i="55"/>
  <c r="Q321" i="55"/>
  <c r="P321" i="55"/>
  <c r="O321" i="55"/>
  <c r="A321" i="55"/>
  <c r="Q320" i="55"/>
  <c r="P320" i="55"/>
  <c r="O320" i="55"/>
  <c r="A320" i="55"/>
  <c r="Q319" i="55"/>
  <c r="P319" i="55"/>
  <c r="O319" i="55"/>
  <c r="A319" i="55"/>
  <c r="Q318" i="55"/>
  <c r="P318" i="55"/>
  <c r="O318" i="55"/>
  <c r="A318" i="55"/>
  <c r="Q317" i="55"/>
  <c r="P317" i="55"/>
  <c r="O317" i="55"/>
  <c r="A317" i="55"/>
  <c r="Q316" i="55"/>
  <c r="P316" i="55"/>
  <c r="O316" i="55"/>
  <c r="A316" i="55"/>
  <c r="Q315" i="55"/>
  <c r="P315" i="55"/>
  <c r="O315" i="55"/>
  <c r="A315" i="55"/>
  <c r="Q314" i="55"/>
  <c r="P314" i="55"/>
  <c r="O314" i="55"/>
  <c r="A314" i="55"/>
  <c r="Q313" i="55"/>
  <c r="P313" i="55"/>
  <c r="O313" i="55"/>
  <c r="A313" i="55"/>
  <c r="Q312" i="55"/>
  <c r="P312" i="55"/>
  <c r="O312" i="55"/>
  <c r="A312" i="55"/>
  <c r="Q311" i="55"/>
  <c r="P311" i="55"/>
  <c r="O311" i="55"/>
  <c r="A311" i="55"/>
  <c r="Q310" i="55"/>
  <c r="P310" i="55"/>
  <c r="O310" i="55"/>
  <c r="A310" i="55"/>
  <c r="Q309" i="55"/>
  <c r="P309" i="55"/>
  <c r="O309" i="55"/>
  <c r="A309" i="55"/>
  <c r="Q308" i="55"/>
  <c r="P308" i="55"/>
  <c r="O308" i="55"/>
  <c r="A308" i="55"/>
  <c r="Q307" i="55"/>
  <c r="P307" i="55"/>
  <c r="O307" i="55"/>
  <c r="A307" i="55"/>
  <c r="Q306" i="55"/>
  <c r="P306" i="55"/>
  <c r="O306" i="55"/>
  <c r="A306" i="55"/>
  <c r="Q305" i="55"/>
  <c r="P305" i="55"/>
  <c r="O305" i="55"/>
  <c r="A305" i="55"/>
  <c r="Q304" i="55"/>
  <c r="P304" i="55"/>
  <c r="O304" i="55"/>
  <c r="A304" i="55"/>
  <c r="Q303" i="55"/>
  <c r="P303" i="55"/>
  <c r="O303" i="55"/>
  <c r="A303" i="55"/>
  <c r="Q302" i="55"/>
  <c r="P302" i="55"/>
  <c r="O302" i="55"/>
  <c r="A302" i="55"/>
  <c r="Q301" i="55"/>
  <c r="P301" i="55"/>
  <c r="O301" i="55"/>
  <c r="A301" i="55"/>
  <c r="Q300" i="55"/>
  <c r="P300" i="55"/>
  <c r="O300" i="55"/>
  <c r="A300" i="55"/>
  <c r="Q299" i="55"/>
  <c r="P299" i="55"/>
  <c r="O299" i="55"/>
  <c r="A299" i="55"/>
  <c r="Q298" i="55"/>
  <c r="P298" i="55"/>
  <c r="O298" i="55"/>
  <c r="A298" i="55"/>
  <c r="Q297" i="55"/>
  <c r="P297" i="55"/>
  <c r="O297" i="55"/>
  <c r="A297" i="55"/>
  <c r="Q296" i="55"/>
  <c r="P296" i="55"/>
  <c r="O296" i="55"/>
  <c r="A296" i="55"/>
  <c r="Q295" i="55"/>
  <c r="P295" i="55"/>
  <c r="O295" i="55"/>
  <c r="A295" i="55"/>
  <c r="Q294" i="55"/>
  <c r="P294" i="55"/>
  <c r="O294" i="55"/>
  <c r="A294" i="55"/>
  <c r="Q293" i="55"/>
  <c r="P293" i="55"/>
  <c r="O293" i="55"/>
  <c r="A293" i="55"/>
  <c r="Q292" i="55"/>
  <c r="P292" i="55"/>
  <c r="O292" i="55"/>
  <c r="A292" i="55"/>
  <c r="Q291" i="55"/>
  <c r="P291" i="55"/>
  <c r="O291" i="55"/>
  <c r="A291" i="55"/>
  <c r="Q290" i="55"/>
  <c r="P290" i="55"/>
  <c r="O290" i="55"/>
  <c r="A290" i="55"/>
  <c r="Q289" i="55"/>
  <c r="P289" i="55"/>
  <c r="O289" i="55"/>
  <c r="A289" i="55"/>
  <c r="Q288" i="55"/>
  <c r="P288" i="55"/>
  <c r="O288" i="55"/>
  <c r="A288" i="55"/>
  <c r="Q287" i="55"/>
  <c r="P287" i="55"/>
  <c r="O287" i="55"/>
  <c r="A287" i="55"/>
  <c r="Q286" i="55"/>
  <c r="P286" i="55"/>
  <c r="O286" i="55"/>
  <c r="A286" i="55"/>
  <c r="Q285" i="55"/>
  <c r="P285" i="55"/>
  <c r="O285" i="55"/>
  <c r="A285" i="55"/>
  <c r="Q284" i="55"/>
  <c r="P284" i="55"/>
  <c r="O284" i="55"/>
  <c r="A284" i="55"/>
  <c r="Q283" i="55"/>
  <c r="P283" i="55"/>
  <c r="O283" i="55"/>
  <c r="A283" i="55"/>
  <c r="Q282" i="55"/>
  <c r="P282" i="55"/>
  <c r="O282" i="55"/>
  <c r="A282" i="55"/>
  <c r="Q281" i="55"/>
  <c r="P281" i="55"/>
  <c r="O281" i="55"/>
  <c r="A281" i="55"/>
  <c r="Q280" i="55"/>
  <c r="P280" i="55"/>
  <c r="O280" i="55"/>
  <c r="A280" i="55"/>
  <c r="Q279" i="55"/>
  <c r="P279" i="55"/>
  <c r="O279" i="55"/>
  <c r="A279" i="55"/>
  <c r="Q278" i="55"/>
  <c r="P278" i="55"/>
  <c r="O278" i="55"/>
  <c r="A278" i="55"/>
  <c r="Q277" i="55"/>
  <c r="P277" i="55"/>
  <c r="O277" i="55"/>
  <c r="A277" i="55"/>
  <c r="Q276" i="55"/>
  <c r="P276" i="55"/>
  <c r="O276" i="55"/>
  <c r="A276" i="55"/>
  <c r="Q275" i="55"/>
  <c r="P275" i="55"/>
  <c r="O275" i="55"/>
  <c r="A275" i="55"/>
  <c r="Q274" i="55"/>
  <c r="P274" i="55"/>
  <c r="O274" i="55"/>
  <c r="A274" i="55"/>
  <c r="Q273" i="55"/>
  <c r="P273" i="55"/>
  <c r="O273" i="55"/>
  <c r="A273" i="55"/>
  <c r="Q272" i="55"/>
  <c r="P272" i="55"/>
  <c r="O272" i="55"/>
  <c r="A272" i="55"/>
  <c r="Q271" i="55"/>
  <c r="P271" i="55"/>
  <c r="O271" i="55"/>
  <c r="A271" i="55"/>
  <c r="Q270" i="55"/>
  <c r="P270" i="55"/>
  <c r="O270" i="55"/>
  <c r="A270" i="55"/>
  <c r="Q269" i="55"/>
  <c r="P269" i="55"/>
  <c r="O269" i="55"/>
  <c r="A269" i="55"/>
  <c r="Q268" i="55"/>
  <c r="P268" i="55"/>
  <c r="O268" i="55"/>
  <c r="A268" i="55"/>
  <c r="Q267" i="55"/>
  <c r="P267" i="55"/>
  <c r="O267" i="55"/>
  <c r="A267" i="55"/>
  <c r="Q266" i="55"/>
  <c r="P266" i="55"/>
  <c r="O266" i="55"/>
  <c r="A266" i="55"/>
  <c r="Q265" i="55"/>
  <c r="P265" i="55"/>
  <c r="O265" i="55"/>
  <c r="A265" i="55"/>
  <c r="Q264" i="55"/>
  <c r="P264" i="55"/>
  <c r="O264" i="55"/>
  <c r="A264" i="55"/>
  <c r="Q263" i="55"/>
  <c r="P263" i="55"/>
  <c r="O263" i="55"/>
  <c r="A263" i="55"/>
  <c r="Q262" i="55"/>
  <c r="P262" i="55"/>
  <c r="O262" i="55"/>
  <c r="A262" i="55"/>
  <c r="Q261" i="55"/>
  <c r="P261" i="55"/>
  <c r="O261" i="55"/>
  <c r="A261" i="55"/>
  <c r="Q260" i="55"/>
  <c r="P260" i="55"/>
  <c r="O260" i="55"/>
  <c r="A260" i="55"/>
  <c r="Q259" i="55"/>
  <c r="P259" i="55"/>
  <c r="O259" i="55"/>
  <c r="A259" i="55"/>
  <c r="Q258" i="55"/>
  <c r="P258" i="55"/>
  <c r="O258" i="55"/>
  <c r="A258" i="55"/>
  <c r="Q257" i="55"/>
  <c r="P257" i="55"/>
  <c r="O257" i="55"/>
  <c r="A257" i="55"/>
  <c r="Q256" i="55"/>
  <c r="P256" i="55"/>
  <c r="O256" i="55"/>
  <c r="A256" i="55"/>
  <c r="Q255" i="55"/>
  <c r="P255" i="55"/>
  <c r="O255" i="55"/>
  <c r="A255" i="55"/>
  <c r="Q254" i="55"/>
  <c r="P254" i="55"/>
  <c r="O254" i="55"/>
  <c r="A254" i="55"/>
  <c r="Q253" i="55"/>
  <c r="P253" i="55"/>
  <c r="O253" i="55"/>
  <c r="A253" i="55"/>
  <c r="Q252" i="55"/>
  <c r="P252" i="55"/>
  <c r="O252" i="55"/>
  <c r="A252" i="55"/>
  <c r="Q251" i="55"/>
  <c r="P251" i="55"/>
  <c r="O251" i="55"/>
  <c r="A251" i="55"/>
  <c r="Q250" i="55"/>
  <c r="P250" i="55"/>
  <c r="O250" i="55"/>
  <c r="A250" i="55"/>
  <c r="Q249" i="55"/>
  <c r="P249" i="55"/>
  <c r="O249" i="55"/>
  <c r="A249" i="55"/>
  <c r="Q248" i="55"/>
  <c r="P248" i="55"/>
  <c r="O248" i="55"/>
  <c r="A248" i="55"/>
  <c r="Q247" i="55"/>
  <c r="P247" i="55"/>
  <c r="O247" i="55"/>
  <c r="A247" i="55"/>
  <c r="Q246" i="55"/>
  <c r="P246" i="55"/>
  <c r="O246" i="55"/>
  <c r="A246" i="55"/>
  <c r="Q245" i="55"/>
  <c r="P245" i="55"/>
  <c r="O245" i="55"/>
  <c r="A245" i="55"/>
  <c r="Q244" i="55"/>
  <c r="P244" i="55"/>
  <c r="O244" i="55"/>
  <c r="A244" i="55"/>
  <c r="Q243" i="55"/>
  <c r="P243" i="55"/>
  <c r="O243" i="55"/>
  <c r="A243" i="55"/>
  <c r="Q242" i="55"/>
  <c r="P242" i="55"/>
  <c r="O242" i="55"/>
  <c r="A242" i="55"/>
  <c r="Q241" i="55"/>
  <c r="P241" i="55"/>
  <c r="O241" i="55"/>
  <c r="A241" i="55"/>
  <c r="Q240" i="55"/>
  <c r="P240" i="55"/>
  <c r="O240" i="55"/>
  <c r="A240" i="55"/>
  <c r="Q239" i="55"/>
  <c r="P239" i="55"/>
  <c r="O239" i="55"/>
  <c r="A239" i="55"/>
  <c r="Q238" i="55"/>
  <c r="P238" i="55"/>
  <c r="O238" i="55"/>
  <c r="A238" i="55"/>
  <c r="Q237" i="55"/>
  <c r="P237" i="55"/>
  <c r="O237" i="55"/>
  <c r="A237" i="55"/>
  <c r="Q236" i="55"/>
  <c r="P236" i="55"/>
  <c r="O236" i="55"/>
  <c r="A236" i="55"/>
  <c r="Q235" i="55"/>
  <c r="P235" i="55"/>
  <c r="O235" i="55"/>
  <c r="A235" i="55"/>
  <c r="Q234" i="55"/>
  <c r="P234" i="55"/>
  <c r="O234" i="55"/>
  <c r="A234" i="55"/>
  <c r="Q233" i="55"/>
  <c r="P233" i="55"/>
  <c r="O233" i="55"/>
  <c r="A233" i="55"/>
  <c r="Q232" i="55"/>
  <c r="P232" i="55"/>
  <c r="O232" i="55"/>
  <c r="A232" i="55"/>
  <c r="Q231" i="55"/>
  <c r="P231" i="55"/>
  <c r="O231" i="55"/>
  <c r="A231" i="55"/>
  <c r="Q230" i="55"/>
  <c r="P230" i="55"/>
  <c r="O230" i="55"/>
  <c r="A230" i="55"/>
  <c r="Q229" i="55"/>
  <c r="P229" i="55"/>
  <c r="O229" i="55"/>
  <c r="A229" i="55"/>
  <c r="Q228" i="55"/>
  <c r="P228" i="55"/>
  <c r="O228" i="55"/>
  <c r="A228" i="55"/>
  <c r="Q227" i="55"/>
  <c r="P227" i="55"/>
  <c r="O227" i="55"/>
  <c r="A227" i="55"/>
  <c r="Q226" i="55"/>
  <c r="P226" i="55"/>
  <c r="O226" i="55"/>
  <c r="A226" i="55"/>
  <c r="Q225" i="55"/>
  <c r="P225" i="55"/>
  <c r="O225" i="55"/>
  <c r="A225" i="55"/>
  <c r="Q224" i="55"/>
  <c r="P224" i="55"/>
  <c r="O224" i="55"/>
  <c r="A224" i="55"/>
  <c r="Q223" i="55"/>
  <c r="P223" i="55"/>
  <c r="O223" i="55"/>
  <c r="A223" i="55"/>
  <c r="Q222" i="55"/>
  <c r="P222" i="55"/>
  <c r="O222" i="55"/>
  <c r="A222" i="55"/>
  <c r="Q221" i="55"/>
  <c r="P221" i="55"/>
  <c r="O221" i="55"/>
  <c r="A221" i="55"/>
  <c r="Q220" i="55"/>
  <c r="P220" i="55"/>
  <c r="O220" i="55"/>
  <c r="A220" i="55"/>
  <c r="Q219" i="55"/>
  <c r="P219" i="55"/>
  <c r="O219" i="55"/>
  <c r="A219" i="55"/>
  <c r="Q218" i="55"/>
  <c r="P218" i="55"/>
  <c r="O218" i="55"/>
  <c r="A218" i="55"/>
  <c r="Q217" i="55"/>
  <c r="P217" i="55"/>
  <c r="O217" i="55"/>
  <c r="A217" i="55"/>
  <c r="Q216" i="55"/>
  <c r="P216" i="55"/>
  <c r="O216" i="55"/>
  <c r="A216" i="55"/>
  <c r="Q215" i="55"/>
  <c r="P215" i="55"/>
  <c r="O215" i="55"/>
  <c r="A215" i="55"/>
  <c r="Q214" i="55"/>
  <c r="P214" i="55"/>
  <c r="O214" i="55"/>
  <c r="A214" i="55"/>
  <c r="Q213" i="55"/>
  <c r="P213" i="55"/>
  <c r="O213" i="55"/>
  <c r="A213" i="55"/>
  <c r="Q212" i="55"/>
  <c r="P212" i="55"/>
  <c r="O212" i="55"/>
  <c r="A212" i="55"/>
  <c r="Q211" i="55"/>
  <c r="P211" i="55"/>
  <c r="O211" i="55"/>
  <c r="A211" i="55"/>
  <c r="Q210" i="55"/>
  <c r="P210" i="55"/>
  <c r="O210" i="55"/>
  <c r="A210" i="55"/>
  <c r="Q209" i="55"/>
  <c r="P209" i="55"/>
  <c r="O209" i="55"/>
  <c r="A209" i="55"/>
  <c r="Q208" i="55"/>
  <c r="P208" i="55"/>
  <c r="O208" i="55"/>
  <c r="A208" i="55"/>
  <c r="Q207" i="55"/>
  <c r="P207" i="55"/>
  <c r="O207" i="55"/>
  <c r="A207" i="55"/>
  <c r="Q206" i="55"/>
  <c r="P206" i="55"/>
  <c r="O206" i="55"/>
  <c r="A206" i="55"/>
  <c r="Q205" i="55"/>
  <c r="P205" i="55"/>
  <c r="O205" i="55"/>
  <c r="A205" i="55"/>
  <c r="Q204" i="55"/>
  <c r="P204" i="55"/>
  <c r="O204" i="55"/>
  <c r="A204" i="55"/>
  <c r="Q203" i="55"/>
  <c r="P203" i="55"/>
  <c r="O203" i="55"/>
  <c r="A203" i="55"/>
  <c r="Q202" i="55"/>
  <c r="P202" i="55"/>
  <c r="O202" i="55"/>
  <c r="A202" i="55"/>
  <c r="Q201" i="55"/>
  <c r="P201" i="55"/>
  <c r="O201" i="55"/>
  <c r="A201" i="55"/>
  <c r="Q200" i="55"/>
  <c r="P200" i="55"/>
  <c r="O200" i="55"/>
  <c r="A200" i="55"/>
  <c r="Q199" i="55"/>
  <c r="P199" i="55"/>
  <c r="O199" i="55"/>
  <c r="A199" i="55"/>
  <c r="Q198" i="55"/>
  <c r="P198" i="55"/>
  <c r="O198" i="55"/>
  <c r="A198" i="55"/>
  <c r="Q197" i="55"/>
  <c r="P197" i="55"/>
  <c r="O197" i="55"/>
  <c r="A197" i="55"/>
  <c r="Q196" i="55"/>
  <c r="P196" i="55"/>
  <c r="O196" i="55"/>
  <c r="A196" i="55"/>
  <c r="Q195" i="55"/>
  <c r="P195" i="55"/>
  <c r="O195" i="55"/>
  <c r="A195" i="55"/>
  <c r="Q194" i="55"/>
  <c r="P194" i="55"/>
  <c r="O194" i="55"/>
  <c r="A194" i="55"/>
  <c r="Q193" i="55"/>
  <c r="P193" i="55"/>
  <c r="O193" i="55"/>
  <c r="A193" i="55"/>
  <c r="Q192" i="55"/>
  <c r="P192" i="55"/>
  <c r="O192" i="55"/>
  <c r="A192" i="55"/>
  <c r="Q191" i="55"/>
  <c r="P191" i="55"/>
  <c r="O191" i="55"/>
  <c r="A191" i="55"/>
  <c r="Q190" i="55"/>
  <c r="P190" i="55"/>
  <c r="O190" i="55"/>
  <c r="A190" i="55"/>
  <c r="Q189" i="55"/>
  <c r="P189" i="55"/>
  <c r="O189" i="55"/>
  <c r="A189" i="55"/>
  <c r="Q188" i="55"/>
  <c r="P188" i="55"/>
  <c r="O188" i="55"/>
  <c r="A188" i="55"/>
  <c r="Q187" i="55"/>
  <c r="P187" i="55"/>
  <c r="O187" i="55"/>
  <c r="A187" i="55"/>
  <c r="Q186" i="55"/>
  <c r="P186" i="55"/>
  <c r="O186" i="55"/>
  <c r="A186" i="55"/>
  <c r="Q185" i="55"/>
  <c r="P185" i="55"/>
  <c r="O185" i="55"/>
  <c r="A185" i="55"/>
  <c r="Q184" i="55"/>
  <c r="P184" i="55"/>
  <c r="O184" i="55"/>
  <c r="A184" i="55"/>
  <c r="Q183" i="55"/>
  <c r="P183" i="55"/>
  <c r="O183" i="55"/>
  <c r="A183" i="55"/>
  <c r="Q182" i="55"/>
  <c r="P182" i="55"/>
  <c r="O182" i="55"/>
  <c r="A182" i="55"/>
  <c r="Q181" i="55"/>
  <c r="P181" i="55"/>
  <c r="O181" i="55"/>
  <c r="A181" i="55"/>
  <c r="Q180" i="55"/>
  <c r="P180" i="55"/>
  <c r="O180" i="55"/>
  <c r="A180" i="55"/>
  <c r="Q179" i="55"/>
  <c r="P179" i="55"/>
  <c r="O179" i="55"/>
  <c r="A179" i="55"/>
  <c r="Q178" i="55"/>
  <c r="P178" i="55"/>
  <c r="O178" i="55"/>
  <c r="A178" i="55"/>
  <c r="Q177" i="55"/>
  <c r="P177" i="55"/>
  <c r="O177" i="55"/>
  <c r="A177" i="55"/>
  <c r="Q176" i="55"/>
  <c r="P176" i="55"/>
  <c r="O176" i="55"/>
  <c r="A176" i="55"/>
  <c r="Q175" i="55"/>
  <c r="P175" i="55"/>
  <c r="O175" i="55"/>
  <c r="A175" i="55"/>
  <c r="Q174" i="55"/>
  <c r="P174" i="55"/>
  <c r="O174" i="55"/>
  <c r="A174" i="55"/>
  <c r="Q173" i="55"/>
  <c r="P173" i="55"/>
  <c r="O173" i="55"/>
  <c r="A173" i="55"/>
  <c r="Q172" i="55"/>
  <c r="P172" i="55"/>
  <c r="O172" i="55"/>
  <c r="A172" i="55"/>
  <c r="Q171" i="55"/>
  <c r="P171" i="55"/>
  <c r="O171" i="55"/>
  <c r="A171" i="55"/>
  <c r="Q170" i="55"/>
  <c r="P170" i="55"/>
  <c r="O170" i="55"/>
  <c r="A170" i="55"/>
  <c r="Q169" i="55"/>
  <c r="P169" i="55"/>
  <c r="O169" i="55"/>
  <c r="A169" i="55"/>
  <c r="Q168" i="55"/>
  <c r="P168" i="55"/>
  <c r="O168" i="55"/>
  <c r="A168" i="55"/>
  <c r="Q167" i="55"/>
  <c r="P167" i="55"/>
  <c r="O167" i="55"/>
  <c r="A167" i="55"/>
  <c r="Q166" i="55"/>
  <c r="P166" i="55"/>
  <c r="O166" i="55"/>
  <c r="A166" i="55"/>
  <c r="Q165" i="55"/>
  <c r="P165" i="55"/>
  <c r="O165" i="55"/>
  <c r="A165" i="55"/>
  <c r="Q164" i="55"/>
  <c r="P164" i="55"/>
  <c r="O164" i="55"/>
  <c r="A164" i="55"/>
  <c r="Q163" i="55"/>
  <c r="P163" i="55"/>
  <c r="O163" i="55"/>
  <c r="A163" i="55"/>
  <c r="Q162" i="55"/>
  <c r="P162" i="55"/>
  <c r="O162" i="55"/>
  <c r="A162" i="55"/>
  <c r="Q161" i="55"/>
  <c r="P161" i="55"/>
  <c r="O161" i="55"/>
  <c r="A161" i="55"/>
  <c r="Q160" i="55"/>
  <c r="P160" i="55"/>
  <c r="O160" i="55"/>
  <c r="A160" i="55"/>
  <c r="Q159" i="55"/>
  <c r="P159" i="55"/>
  <c r="O159" i="55"/>
  <c r="A159" i="55"/>
  <c r="Q158" i="55"/>
  <c r="P158" i="55"/>
  <c r="O158" i="55"/>
  <c r="A158" i="55"/>
  <c r="Q157" i="55"/>
  <c r="P157" i="55"/>
  <c r="O157" i="55"/>
  <c r="A157" i="55"/>
  <c r="Q156" i="55"/>
  <c r="P156" i="55"/>
  <c r="O156" i="55"/>
  <c r="A156" i="55"/>
  <c r="Q155" i="55"/>
  <c r="P155" i="55"/>
  <c r="O155" i="55"/>
  <c r="A155" i="55"/>
  <c r="Q154" i="55"/>
  <c r="P154" i="55"/>
  <c r="O154" i="55"/>
  <c r="A154" i="55"/>
  <c r="Q153" i="55"/>
  <c r="P153" i="55"/>
  <c r="O153" i="55"/>
  <c r="A153" i="55"/>
  <c r="Q152" i="55"/>
  <c r="P152" i="55"/>
  <c r="O152" i="55"/>
  <c r="A152" i="55"/>
  <c r="Q151" i="55"/>
  <c r="P151" i="55"/>
  <c r="O151" i="55"/>
  <c r="A151" i="55"/>
  <c r="Q150" i="55"/>
  <c r="P150" i="55"/>
  <c r="O150" i="55"/>
  <c r="A150" i="55"/>
  <c r="Q149" i="55"/>
  <c r="P149" i="55"/>
  <c r="O149" i="55"/>
  <c r="A149" i="55"/>
  <c r="Q148" i="55"/>
  <c r="P148" i="55"/>
  <c r="O148" i="55"/>
  <c r="A148" i="55"/>
  <c r="Q147" i="55"/>
  <c r="P147" i="55"/>
  <c r="O147" i="55"/>
  <c r="A147" i="55"/>
  <c r="Q146" i="55"/>
  <c r="P146" i="55"/>
  <c r="O146" i="55"/>
  <c r="A146" i="55"/>
  <c r="Q145" i="55"/>
  <c r="P145" i="55"/>
  <c r="O145" i="55"/>
  <c r="A145" i="55"/>
  <c r="Q144" i="55"/>
  <c r="P144" i="55"/>
  <c r="O144" i="55"/>
  <c r="A144" i="55"/>
  <c r="Q143" i="55"/>
  <c r="P143" i="55"/>
  <c r="O143" i="55"/>
  <c r="A143" i="55"/>
  <c r="Q142" i="55"/>
  <c r="P142" i="55"/>
  <c r="O142" i="55"/>
  <c r="A142" i="55"/>
  <c r="Q141" i="55"/>
  <c r="P141" i="55"/>
  <c r="O141" i="55"/>
  <c r="A141" i="55"/>
  <c r="Q140" i="55"/>
  <c r="P140" i="55"/>
  <c r="O140" i="55"/>
  <c r="A140" i="55"/>
  <c r="Q139" i="55"/>
  <c r="P139" i="55"/>
  <c r="O139" i="55"/>
  <c r="A139" i="55"/>
  <c r="Q138" i="55"/>
  <c r="P138" i="55"/>
  <c r="O138" i="55"/>
  <c r="A138" i="55"/>
  <c r="Q137" i="55"/>
  <c r="P137" i="55"/>
  <c r="O137" i="55"/>
  <c r="A137" i="55"/>
  <c r="Q136" i="55"/>
  <c r="P136" i="55"/>
  <c r="O136" i="55"/>
  <c r="A136" i="55"/>
  <c r="Q135" i="55"/>
  <c r="P135" i="55"/>
  <c r="O135" i="55"/>
  <c r="A135" i="55"/>
  <c r="Q134" i="55"/>
  <c r="P134" i="55"/>
  <c r="O134" i="55"/>
  <c r="A134" i="55"/>
  <c r="Q133" i="55"/>
  <c r="P133" i="55"/>
  <c r="O133" i="55"/>
  <c r="A133" i="55"/>
  <c r="Q132" i="55"/>
  <c r="P132" i="55"/>
  <c r="O132" i="55"/>
  <c r="A132" i="55"/>
  <c r="Q131" i="55"/>
  <c r="P131" i="55"/>
  <c r="O131" i="55"/>
  <c r="A131" i="55"/>
  <c r="Q130" i="55"/>
  <c r="P130" i="55"/>
  <c r="O130" i="55"/>
  <c r="A130" i="55"/>
  <c r="Q129" i="55"/>
  <c r="P129" i="55"/>
  <c r="O129" i="55"/>
  <c r="A129" i="55"/>
  <c r="Q128" i="55"/>
  <c r="P128" i="55"/>
  <c r="O128" i="55"/>
  <c r="A128" i="55"/>
  <c r="Q127" i="55"/>
  <c r="P127" i="55"/>
  <c r="O127" i="55"/>
  <c r="A127" i="55"/>
  <c r="Q126" i="55"/>
  <c r="P126" i="55"/>
  <c r="O126" i="55"/>
  <c r="A126" i="55"/>
  <c r="Q125" i="55"/>
  <c r="P125" i="55"/>
  <c r="O125" i="55"/>
  <c r="A125" i="55"/>
  <c r="Q124" i="55"/>
  <c r="P124" i="55"/>
  <c r="O124" i="55"/>
  <c r="A124" i="55"/>
  <c r="Q123" i="55"/>
  <c r="P123" i="55"/>
  <c r="O123" i="55"/>
  <c r="A123" i="55"/>
  <c r="Q122" i="55"/>
  <c r="P122" i="55"/>
  <c r="O122" i="55"/>
  <c r="A122" i="55"/>
  <c r="Q121" i="55"/>
  <c r="P121" i="55"/>
  <c r="O121" i="55"/>
  <c r="A121" i="55"/>
  <c r="Q120" i="55"/>
  <c r="P120" i="55"/>
  <c r="O120" i="55"/>
  <c r="A120" i="55"/>
  <c r="Q119" i="55"/>
  <c r="P119" i="55"/>
  <c r="O119" i="55"/>
  <c r="A119" i="55"/>
  <c r="Q118" i="55"/>
  <c r="P118" i="55"/>
  <c r="O118" i="55"/>
  <c r="A118" i="55"/>
  <c r="Q117" i="55"/>
  <c r="P117" i="55"/>
  <c r="O117" i="55"/>
  <c r="A117" i="55"/>
  <c r="Q116" i="55"/>
  <c r="P116" i="55"/>
  <c r="O116" i="55"/>
  <c r="A116" i="55"/>
  <c r="Q115" i="55"/>
  <c r="P115" i="55"/>
  <c r="O115" i="55"/>
  <c r="A115" i="55"/>
  <c r="Q114" i="55"/>
  <c r="P114" i="55"/>
  <c r="O114" i="55"/>
  <c r="A114" i="55"/>
  <c r="Q113" i="55"/>
  <c r="P113" i="55"/>
  <c r="O113" i="55"/>
  <c r="A113" i="55"/>
  <c r="Q112" i="55"/>
  <c r="P112" i="55"/>
  <c r="O112" i="55"/>
  <c r="A112" i="55"/>
  <c r="Q111" i="55"/>
  <c r="P111" i="55"/>
  <c r="O111" i="55"/>
  <c r="A111" i="55"/>
  <c r="Q110" i="55"/>
  <c r="P110" i="55"/>
  <c r="O110" i="55"/>
  <c r="A110" i="55"/>
  <c r="Q109" i="55"/>
  <c r="P109" i="55"/>
  <c r="O109" i="55"/>
  <c r="A109" i="55"/>
  <c r="Q108" i="55"/>
  <c r="P108" i="55"/>
  <c r="O108" i="55"/>
  <c r="A108" i="55"/>
  <c r="Q107" i="55"/>
  <c r="P107" i="55"/>
  <c r="O107" i="55"/>
  <c r="A107" i="55"/>
  <c r="Q106" i="55"/>
  <c r="P106" i="55"/>
  <c r="O106" i="55"/>
  <c r="A106" i="55"/>
  <c r="Q105" i="55"/>
  <c r="P105" i="55"/>
  <c r="O105" i="55"/>
  <c r="A105" i="55"/>
  <c r="Q104" i="55"/>
  <c r="P104" i="55"/>
  <c r="O104" i="55"/>
  <c r="A104" i="55"/>
  <c r="Q103" i="55"/>
  <c r="P103" i="55"/>
  <c r="O103" i="55"/>
  <c r="A103" i="55"/>
  <c r="Q102" i="55"/>
  <c r="P102" i="55"/>
  <c r="O102" i="55"/>
  <c r="A102" i="55"/>
  <c r="Q101" i="55"/>
  <c r="P101" i="55"/>
  <c r="O101" i="55"/>
  <c r="A101" i="55"/>
  <c r="Q100" i="55"/>
  <c r="P100" i="55"/>
  <c r="O100" i="55"/>
  <c r="A100" i="55"/>
  <c r="Q99" i="55"/>
  <c r="P99" i="55"/>
  <c r="O99" i="55"/>
  <c r="A99" i="55"/>
  <c r="Q98" i="55"/>
  <c r="P98" i="55"/>
  <c r="O98" i="55"/>
  <c r="A98" i="55"/>
  <c r="Q97" i="55"/>
  <c r="P97" i="55"/>
  <c r="O97" i="55"/>
  <c r="A97" i="55"/>
  <c r="Q96" i="55"/>
  <c r="P96" i="55"/>
  <c r="O96" i="55"/>
  <c r="A96" i="55"/>
  <c r="Q95" i="55"/>
  <c r="P95" i="55"/>
  <c r="O95" i="55"/>
  <c r="A95" i="55"/>
  <c r="Q94" i="55"/>
  <c r="P94" i="55"/>
  <c r="O94" i="55"/>
  <c r="A94" i="55"/>
  <c r="Q93" i="55"/>
  <c r="P93" i="55"/>
  <c r="O93" i="55"/>
  <c r="A93" i="55"/>
  <c r="Q92" i="55"/>
  <c r="P92" i="55"/>
  <c r="O92" i="55"/>
  <c r="A92" i="55"/>
  <c r="Q91" i="55"/>
  <c r="P91" i="55"/>
  <c r="O91" i="55"/>
  <c r="A91" i="55"/>
  <c r="Q90" i="55"/>
  <c r="P90" i="55"/>
  <c r="O90" i="55"/>
  <c r="A90" i="55"/>
  <c r="Q89" i="55"/>
  <c r="P89" i="55"/>
  <c r="O89" i="55"/>
  <c r="A89" i="55"/>
  <c r="Q88" i="55"/>
  <c r="P88" i="55"/>
  <c r="O88" i="55"/>
  <c r="A88" i="55"/>
  <c r="Q87" i="55"/>
  <c r="P87" i="55"/>
  <c r="O87" i="55"/>
  <c r="A87" i="55"/>
  <c r="Q86" i="55"/>
  <c r="P86" i="55"/>
  <c r="O86" i="55"/>
  <c r="A86" i="55"/>
  <c r="Q85" i="55"/>
  <c r="P85" i="55"/>
  <c r="O85" i="55"/>
  <c r="A85" i="55"/>
  <c r="Q84" i="55"/>
  <c r="P84" i="55"/>
  <c r="O84" i="55"/>
  <c r="A84" i="55"/>
  <c r="Q83" i="55"/>
  <c r="P83" i="55"/>
  <c r="O83" i="55"/>
  <c r="A83" i="55"/>
  <c r="Q82" i="55"/>
  <c r="P82" i="55"/>
  <c r="O82" i="55"/>
  <c r="A82" i="55"/>
  <c r="Q81" i="55"/>
  <c r="P81" i="55"/>
  <c r="O81" i="55"/>
  <c r="A81" i="55"/>
  <c r="Q80" i="55"/>
  <c r="P80" i="55"/>
  <c r="O80" i="55"/>
  <c r="A80" i="55"/>
  <c r="Q79" i="55"/>
  <c r="P79" i="55"/>
  <c r="O79" i="55"/>
  <c r="A79" i="55"/>
  <c r="Q78" i="55"/>
  <c r="P78" i="55"/>
  <c r="O78" i="55"/>
  <c r="A78" i="55"/>
  <c r="Q77" i="55"/>
  <c r="P77" i="55"/>
  <c r="O77" i="55"/>
  <c r="A77" i="55"/>
  <c r="Q76" i="55"/>
  <c r="P76" i="55"/>
  <c r="O76" i="55"/>
  <c r="A76" i="55"/>
  <c r="Q75" i="55"/>
  <c r="P75" i="55"/>
  <c r="O75" i="55"/>
  <c r="A75" i="55"/>
  <c r="Q74" i="55"/>
  <c r="P74" i="55"/>
  <c r="O74" i="55"/>
  <c r="A74" i="55"/>
  <c r="Q73" i="55"/>
  <c r="P73" i="55"/>
  <c r="O73" i="55"/>
  <c r="A73" i="55"/>
  <c r="Q72" i="55"/>
  <c r="P72" i="55"/>
  <c r="O72" i="55"/>
  <c r="A72" i="55"/>
  <c r="Q71" i="55"/>
  <c r="P71" i="55"/>
  <c r="O71" i="55"/>
  <c r="A71" i="55"/>
  <c r="Q70" i="55"/>
  <c r="P70" i="55"/>
  <c r="O70" i="55"/>
  <c r="A70" i="55"/>
  <c r="Q69" i="55"/>
  <c r="P69" i="55"/>
  <c r="O69" i="55"/>
  <c r="A69" i="55"/>
  <c r="Q68" i="55"/>
  <c r="P68" i="55"/>
  <c r="O68" i="55"/>
  <c r="A68" i="55"/>
  <c r="Q67" i="55"/>
  <c r="P67" i="55"/>
  <c r="O67" i="55"/>
  <c r="A67" i="55"/>
  <c r="Q66" i="55"/>
  <c r="P66" i="55"/>
  <c r="O66" i="55"/>
  <c r="A66" i="55"/>
  <c r="Q65" i="55"/>
  <c r="P65" i="55"/>
  <c r="O65" i="55"/>
  <c r="A65" i="55"/>
  <c r="Q64" i="55"/>
  <c r="P64" i="55"/>
  <c r="O64" i="55"/>
  <c r="A64" i="55"/>
  <c r="Q63" i="55"/>
  <c r="P63" i="55"/>
  <c r="O63" i="55"/>
  <c r="A63" i="55"/>
  <c r="Q62" i="55"/>
  <c r="P62" i="55"/>
  <c r="O62" i="55"/>
  <c r="A62" i="55"/>
  <c r="Q61" i="55"/>
  <c r="P61" i="55"/>
  <c r="O61" i="55"/>
  <c r="A61" i="55"/>
  <c r="Q60" i="55"/>
  <c r="P60" i="55"/>
  <c r="O60" i="55"/>
  <c r="A60" i="55"/>
  <c r="Q59" i="55"/>
  <c r="P59" i="55"/>
  <c r="O59" i="55"/>
  <c r="A59" i="55"/>
  <c r="Q58" i="55"/>
  <c r="P58" i="55"/>
  <c r="O58" i="55"/>
  <c r="A58" i="55"/>
  <c r="Q57" i="55"/>
  <c r="P57" i="55"/>
  <c r="O57" i="55"/>
  <c r="A57" i="55"/>
  <c r="Q56" i="55"/>
  <c r="P56" i="55"/>
  <c r="O56" i="55"/>
  <c r="A56" i="55"/>
  <c r="Q55" i="55"/>
  <c r="P55" i="55"/>
  <c r="O55" i="55"/>
  <c r="A55" i="55"/>
  <c r="Q54" i="55"/>
  <c r="P54" i="55"/>
  <c r="O54" i="55"/>
  <c r="A54" i="55"/>
  <c r="Q53" i="55"/>
  <c r="P53" i="55"/>
  <c r="O53" i="55"/>
  <c r="A53" i="55"/>
  <c r="Q52" i="55"/>
  <c r="P52" i="55"/>
  <c r="O52" i="55"/>
  <c r="A52" i="55"/>
  <c r="Q51" i="55"/>
  <c r="P51" i="55"/>
  <c r="O51" i="55"/>
  <c r="A51" i="55"/>
  <c r="Q50" i="55"/>
  <c r="P50" i="55"/>
  <c r="O50" i="55"/>
  <c r="A50" i="55"/>
  <c r="Q49" i="55"/>
  <c r="P49" i="55"/>
  <c r="O49" i="55"/>
  <c r="A49" i="55"/>
  <c r="Q48" i="55"/>
  <c r="P48" i="55"/>
  <c r="O48" i="55"/>
  <c r="A48" i="55"/>
  <c r="Q47" i="55"/>
  <c r="P47" i="55"/>
  <c r="O47" i="55"/>
  <c r="A47" i="55"/>
  <c r="Q46" i="55"/>
  <c r="P46" i="55"/>
  <c r="O46" i="55"/>
  <c r="A46" i="55"/>
  <c r="Q45" i="55"/>
  <c r="P45" i="55"/>
  <c r="O45" i="55"/>
  <c r="A45" i="55"/>
  <c r="Q44" i="55"/>
  <c r="P44" i="55"/>
  <c r="O44" i="55"/>
  <c r="A44" i="55"/>
  <c r="Q43" i="55"/>
  <c r="P43" i="55"/>
  <c r="O43" i="55"/>
  <c r="A43" i="55"/>
  <c r="Q42" i="55"/>
  <c r="P42" i="55"/>
  <c r="O42" i="55"/>
  <c r="A42" i="55"/>
  <c r="Q41" i="55"/>
  <c r="P41" i="55"/>
  <c r="O41" i="55"/>
  <c r="A41" i="55"/>
  <c r="Q40" i="55"/>
  <c r="P40" i="55"/>
  <c r="O40" i="55"/>
  <c r="A40" i="55"/>
  <c r="Q39" i="55"/>
  <c r="P39" i="55"/>
  <c r="O39" i="55"/>
  <c r="A39" i="55"/>
  <c r="Q38" i="55"/>
  <c r="P38" i="55"/>
  <c r="O38" i="55"/>
  <c r="A38" i="55"/>
  <c r="Q37" i="55"/>
  <c r="P37" i="55"/>
  <c r="O37" i="55"/>
  <c r="A37" i="55"/>
  <c r="Q36" i="55"/>
  <c r="P36" i="55"/>
  <c r="O36" i="55"/>
  <c r="A36" i="55"/>
  <c r="Q35" i="55"/>
  <c r="P35" i="55"/>
  <c r="O35" i="55"/>
  <c r="A35" i="55"/>
  <c r="Q34" i="55"/>
  <c r="P34" i="55"/>
  <c r="O34" i="55"/>
  <c r="A34" i="55"/>
  <c r="Q33" i="55"/>
  <c r="P33" i="55"/>
  <c r="O33" i="55"/>
  <c r="A33" i="55"/>
  <c r="Q32" i="55"/>
  <c r="P32" i="55"/>
  <c r="O32" i="55"/>
  <c r="A32" i="55"/>
  <c r="Q31" i="55"/>
  <c r="P31" i="55"/>
  <c r="O31" i="55"/>
  <c r="A31" i="55"/>
  <c r="Q30" i="55"/>
  <c r="P30" i="55"/>
  <c r="O30" i="55"/>
  <c r="A30" i="55"/>
  <c r="Q29" i="55"/>
  <c r="P29" i="55"/>
  <c r="O29" i="55"/>
  <c r="A29" i="55"/>
  <c r="Q28" i="55"/>
  <c r="P28" i="55"/>
  <c r="O28" i="55"/>
  <c r="A28" i="55"/>
  <c r="Q27" i="55"/>
  <c r="P27" i="55"/>
  <c r="O27" i="55"/>
  <c r="A27" i="55"/>
  <c r="Q26" i="55"/>
  <c r="P26" i="55"/>
  <c r="O26" i="55"/>
  <c r="A26" i="55"/>
  <c r="Q25" i="55"/>
  <c r="P25" i="55"/>
  <c r="O25" i="55"/>
  <c r="A25" i="55"/>
  <c r="Q24" i="55"/>
  <c r="P24" i="55"/>
  <c r="O24" i="55"/>
  <c r="A24" i="55"/>
  <c r="Q23" i="55"/>
  <c r="P23" i="55"/>
  <c r="O23" i="55"/>
  <c r="A23" i="55"/>
  <c r="Q22" i="55"/>
  <c r="P22" i="55"/>
  <c r="O22" i="55"/>
  <c r="A22" i="55"/>
  <c r="Q21" i="55"/>
  <c r="P21" i="55"/>
  <c r="O21" i="55"/>
  <c r="A21" i="55"/>
  <c r="Q20" i="55"/>
  <c r="P20" i="55"/>
  <c r="O20" i="55"/>
  <c r="A20" i="55"/>
  <c r="Q19" i="55"/>
  <c r="P19" i="55"/>
  <c r="O19" i="55"/>
  <c r="A19" i="55"/>
  <c r="Q18" i="55"/>
  <c r="P18" i="55"/>
  <c r="O18" i="55"/>
  <c r="A18" i="55"/>
  <c r="Q17" i="55"/>
  <c r="P17" i="55"/>
  <c r="O17" i="55"/>
  <c r="A17" i="55"/>
  <c r="Q16" i="55"/>
  <c r="P16" i="55"/>
  <c r="O16" i="55"/>
  <c r="A16" i="55"/>
  <c r="Q15" i="55"/>
  <c r="P15" i="55"/>
  <c r="O15" i="55"/>
  <c r="A15" i="55"/>
  <c r="Q14" i="55"/>
  <c r="P14" i="55"/>
  <c r="O14" i="55"/>
  <c r="A14" i="55"/>
  <c r="Q13" i="55"/>
  <c r="P13" i="55"/>
  <c r="O13" i="55"/>
  <c r="A13" i="55"/>
  <c r="Q12" i="55"/>
  <c r="P12" i="55"/>
  <c r="O12" i="55"/>
  <c r="A12" i="55"/>
  <c r="Q11" i="55"/>
  <c r="P11" i="55"/>
  <c r="O11" i="55"/>
  <c r="A11" i="55"/>
  <c r="Q10" i="55"/>
  <c r="P10" i="55"/>
  <c r="O10" i="55"/>
  <c r="A10" i="55"/>
  <c r="Q9" i="55"/>
  <c r="P9" i="55"/>
  <c r="O9" i="55"/>
  <c r="A9" i="55"/>
  <c r="Q8" i="55"/>
  <c r="P8" i="55"/>
  <c r="O8" i="55"/>
  <c r="A8" i="55"/>
  <c r="Q7" i="55"/>
  <c r="P7" i="55"/>
  <c r="O7" i="55"/>
  <c r="A7" i="55"/>
  <c r="Q6" i="55"/>
  <c r="P6" i="55"/>
  <c r="O6" i="55"/>
  <c r="A6" i="55"/>
  <c r="Q5" i="55"/>
  <c r="P5" i="55"/>
  <c r="O5" i="55"/>
  <c r="A5" i="55"/>
  <c r="A2" i="55"/>
  <c r="P1" i="55"/>
  <c r="O1" i="55"/>
  <c r="A1" i="55"/>
  <c r="Q2027" i="53"/>
  <c r="P2027" i="53"/>
  <c r="O2027" i="53"/>
  <c r="A2027" i="53"/>
  <c r="Q2026" i="53"/>
  <c r="P2026" i="53"/>
  <c r="O2026" i="53"/>
  <c r="A2026" i="53"/>
  <c r="Q2025" i="53"/>
  <c r="P2025" i="53"/>
  <c r="O2025" i="53"/>
  <c r="A2025" i="53"/>
  <c r="Q2024" i="53"/>
  <c r="P2024" i="53"/>
  <c r="O2024" i="53"/>
  <c r="A2024" i="53"/>
  <c r="Q2023" i="53"/>
  <c r="P2023" i="53"/>
  <c r="O2023" i="53"/>
  <c r="A2023" i="53"/>
  <c r="Q2022" i="53"/>
  <c r="P2022" i="53"/>
  <c r="O2022" i="53"/>
  <c r="A2022" i="53"/>
  <c r="Q2021" i="53"/>
  <c r="P2021" i="53"/>
  <c r="O2021" i="53"/>
  <c r="A2021" i="53"/>
  <c r="Q2020" i="53"/>
  <c r="P2020" i="53"/>
  <c r="O2020" i="53"/>
  <c r="A2020" i="53"/>
  <c r="Q2019" i="53"/>
  <c r="P2019" i="53"/>
  <c r="O2019" i="53"/>
  <c r="A2019" i="53"/>
  <c r="Q2018" i="53"/>
  <c r="P2018" i="53"/>
  <c r="O2018" i="53"/>
  <c r="A2018" i="53"/>
  <c r="Q2017" i="53"/>
  <c r="P2017" i="53"/>
  <c r="O2017" i="53"/>
  <c r="A2017" i="53"/>
  <c r="Q2016" i="53"/>
  <c r="P2016" i="53"/>
  <c r="O2016" i="53"/>
  <c r="A2016" i="53"/>
  <c r="Q2015" i="53"/>
  <c r="P2015" i="53"/>
  <c r="O2015" i="53"/>
  <c r="A2015" i="53"/>
  <c r="Q2014" i="53"/>
  <c r="P2014" i="53"/>
  <c r="O2014" i="53"/>
  <c r="A2014" i="53"/>
  <c r="Q2013" i="53"/>
  <c r="P2013" i="53"/>
  <c r="O2013" i="53"/>
  <c r="A2013" i="53"/>
  <c r="Q2012" i="53"/>
  <c r="P2012" i="53"/>
  <c r="O2012" i="53"/>
  <c r="A2012" i="53"/>
  <c r="Q2011" i="53"/>
  <c r="P2011" i="53"/>
  <c r="O2011" i="53"/>
  <c r="A2011" i="53"/>
  <c r="Q2010" i="53"/>
  <c r="P2010" i="53"/>
  <c r="O2010" i="53"/>
  <c r="A2010" i="53"/>
  <c r="Q2009" i="53"/>
  <c r="P2009" i="53"/>
  <c r="O2009" i="53"/>
  <c r="A2009" i="53"/>
  <c r="Q2008" i="53"/>
  <c r="P2008" i="53"/>
  <c r="O2008" i="53"/>
  <c r="A2008" i="53"/>
  <c r="Q2007" i="53"/>
  <c r="P2007" i="53"/>
  <c r="O2007" i="53"/>
  <c r="A2007" i="53"/>
  <c r="Q2006" i="53"/>
  <c r="P2006" i="53"/>
  <c r="O2006" i="53"/>
  <c r="A2006" i="53"/>
  <c r="Q2005" i="53"/>
  <c r="P2005" i="53"/>
  <c r="O2005" i="53"/>
  <c r="A2005" i="53"/>
  <c r="Q2004" i="53"/>
  <c r="P2004" i="53"/>
  <c r="O2004" i="53"/>
  <c r="A2004" i="53"/>
  <c r="Q2003" i="53"/>
  <c r="P2003" i="53"/>
  <c r="O2003" i="53"/>
  <c r="A2003" i="53"/>
  <c r="Q2002" i="53"/>
  <c r="P2002" i="53"/>
  <c r="O2002" i="53"/>
  <c r="A2002" i="53"/>
  <c r="Q2001" i="53"/>
  <c r="P2001" i="53"/>
  <c r="O2001" i="53"/>
  <c r="A2001" i="53"/>
  <c r="Q2000" i="53"/>
  <c r="P2000" i="53"/>
  <c r="O2000" i="53"/>
  <c r="A2000" i="53"/>
  <c r="Q1999" i="53"/>
  <c r="P1999" i="53"/>
  <c r="O1999" i="53"/>
  <c r="A1999" i="53"/>
  <c r="Q1998" i="53"/>
  <c r="P1998" i="53"/>
  <c r="O1998" i="53"/>
  <c r="A1998" i="53"/>
  <c r="Q1997" i="53"/>
  <c r="P1997" i="53"/>
  <c r="O1997" i="53"/>
  <c r="A1997" i="53"/>
  <c r="Q1996" i="53"/>
  <c r="P1996" i="53"/>
  <c r="O1996" i="53"/>
  <c r="A1996" i="53"/>
  <c r="Q1995" i="53"/>
  <c r="P1995" i="53"/>
  <c r="O1995" i="53"/>
  <c r="A1995" i="53"/>
  <c r="Q1994" i="53"/>
  <c r="P1994" i="53"/>
  <c r="O1994" i="53"/>
  <c r="A1994" i="53"/>
  <c r="Q1993" i="53"/>
  <c r="P1993" i="53"/>
  <c r="O1993" i="53"/>
  <c r="A1993" i="53"/>
  <c r="Q1992" i="53"/>
  <c r="P1992" i="53"/>
  <c r="O1992" i="53"/>
  <c r="A1992" i="53"/>
  <c r="Q1991" i="53"/>
  <c r="P1991" i="53"/>
  <c r="O1991" i="53"/>
  <c r="A1991" i="53"/>
  <c r="Q1990" i="53"/>
  <c r="P1990" i="53"/>
  <c r="O1990" i="53"/>
  <c r="A1990" i="53"/>
  <c r="Q1989" i="53"/>
  <c r="P1989" i="53"/>
  <c r="O1989" i="53"/>
  <c r="A1989" i="53"/>
  <c r="Q1988" i="53"/>
  <c r="P1988" i="53"/>
  <c r="O1988" i="53"/>
  <c r="A1988" i="53"/>
  <c r="Q1987" i="53"/>
  <c r="P1987" i="53"/>
  <c r="O1987" i="53"/>
  <c r="A1987" i="53"/>
  <c r="Q1986" i="53"/>
  <c r="P1986" i="53"/>
  <c r="O1986" i="53"/>
  <c r="A1986" i="53"/>
  <c r="Q1985" i="53"/>
  <c r="P1985" i="53"/>
  <c r="O1985" i="53"/>
  <c r="A1985" i="53"/>
  <c r="Q1984" i="53"/>
  <c r="P1984" i="53"/>
  <c r="O1984" i="53"/>
  <c r="A1984" i="53"/>
  <c r="Q1983" i="53"/>
  <c r="P1983" i="53"/>
  <c r="O1983" i="53"/>
  <c r="A1983" i="53"/>
  <c r="Q1982" i="53"/>
  <c r="P1982" i="53"/>
  <c r="O1982" i="53"/>
  <c r="A1982" i="53"/>
  <c r="Q1981" i="53"/>
  <c r="P1981" i="53"/>
  <c r="O1981" i="53"/>
  <c r="A1981" i="53"/>
  <c r="Q1980" i="53"/>
  <c r="P1980" i="53"/>
  <c r="O1980" i="53"/>
  <c r="A1980" i="53"/>
  <c r="Q1979" i="53"/>
  <c r="P1979" i="53"/>
  <c r="O1979" i="53"/>
  <c r="A1979" i="53"/>
  <c r="Q1978" i="53"/>
  <c r="P1978" i="53"/>
  <c r="O1978" i="53"/>
  <c r="A1978" i="53"/>
  <c r="Q1977" i="53"/>
  <c r="P1977" i="53"/>
  <c r="O1977" i="53"/>
  <c r="A1977" i="53"/>
  <c r="Q1976" i="53"/>
  <c r="P1976" i="53"/>
  <c r="O1976" i="53"/>
  <c r="A1976" i="53"/>
  <c r="Q1975" i="53"/>
  <c r="P1975" i="53"/>
  <c r="O1975" i="53"/>
  <c r="A1975" i="53"/>
  <c r="Q1974" i="53"/>
  <c r="P1974" i="53"/>
  <c r="O1974" i="53"/>
  <c r="A1974" i="53"/>
  <c r="Q1973" i="53"/>
  <c r="P1973" i="53"/>
  <c r="O1973" i="53"/>
  <c r="A1973" i="53"/>
  <c r="Q1972" i="53"/>
  <c r="P1972" i="53"/>
  <c r="O1972" i="53"/>
  <c r="A1972" i="53"/>
  <c r="Q1971" i="53"/>
  <c r="P1971" i="53"/>
  <c r="O1971" i="53"/>
  <c r="A1971" i="53"/>
  <c r="Q1970" i="53"/>
  <c r="P1970" i="53"/>
  <c r="O1970" i="53"/>
  <c r="A1970" i="53"/>
  <c r="Q1969" i="53"/>
  <c r="P1969" i="53"/>
  <c r="O1969" i="53"/>
  <c r="A1969" i="53"/>
  <c r="Q1968" i="53"/>
  <c r="P1968" i="53"/>
  <c r="O1968" i="53"/>
  <c r="A1968" i="53"/>
  <c r="Q1967" i="53"/>
  <c r="P1967" i="53"/>
  <c r="O1967" i="53"/>
  <c r="A1967" i="53"/>
  <c r="Q1966" i="53"/>
  <c r="P1966" i="53"/>
  <c r="O1966" i="53"/>
  <c r="A1966" i="53"/>
  <c r="Q1965" i="53"/>
  <c r="P1965" i="53"/>
  <c r="O1965" i="53"/>
  <c r="A1965" i="53"/>
  <c r="Q1964" i="53"/>
  <c r="P1964" i="53"/>
  <c r="O1964" i="53"/>
  <c r="A1964" i="53"/>
  <c r="Q1963" i="53"/>
  <c r="P1963" i="53"/>
  <c r="O1963" i="53"/>
  <c r="A1963" i="53"/>
  <c r="Q1962" i="53"/>
  <c r="P1962" i="53"/>
  <c r="O1962" i="53"/>
  <c r="A1962" i="53"/>
  <c r="Q1961" i="53"/>
  <c r="P1961" i="53"/>
  <c r="O1961" i="53"/>
  <c r="A1961" i="53"/>
  <c r="Q1960" i="53"/>
  <c r="P1960" i="53"/>
  <c r="O1960" i="53"/>
  <c r="A1960" i="53"/>
  <c r="Q1959" i="53"/>
  <c r="P1959" i="53"/>
  <c r="O1959" i="53"/>
  <c r="A1959" i="53"/>
  <c r="Q1958" i="53"/>
  <c r="P1958" i="53"/>
  <c r="O1958" i="53"/>
  <c r="A1958" i="53"/>
  <c r="Q1957" i="53"/>
  <c r="P1957" i="53"/>
  <c r="O1957" i="53"/>
  <c r="A1957" i="53"/>
  <c r="Q1956" i="53"/>
  <c r="P1956" i="53"/>
  <c r="O1956" i="53"/>
  <c r="A1956" i="53"/>
  <c r="Q1955" i="53"/>
  <c r="P1955" i="53"/>
  <c r="O1955" i="53"/>
  <c r="A1955" i="53"/>
  <c r="Q1954" i="53"/>
  <c r="P1954" i="53"/>
  <c r="O1954" i="53"/>
  <c r="A1954" i="53"/>
  <c r="Q1953" i="53"/>
  <c r="P1953" i="53"/>
  <c r="O1953" i="53"/>
  <c r="A1953" i="53"/>
  <c r="Q1952" i="53"/>
  <c r="P1952" i="53"/>
  <c r="O1952" i="53"/>
  <c r="A1952" i="53"/>
  <c r="Q1951" i="53"/>
  <c r="P1951" i="53"/>
  <c r="O1951" i="53"/>
  <c r="A1951" i="53"/>
  <c r="Q1950" i="53"/>
  <c r="P1950" i="53"/>
  <c r="O1950" i="53"/>
  <c r="A1950" i="53"/>
  <c r="Q1949" i="53"/>
  <c r="P1949" i="53"/>
  <c r="O1949" i="53"/>
  <c r="A1949" i="53"/>
  <c r="Q1948" i="53"/>
  <c r="P1948" i="53"/>
  <c r="O1948" i="53"/>
  <c r="A1948" i="53"/>
  <c r="Q1947" i="53"/>
  <c r="P1947" i="53"/>
  <c r="O1947" i="53"/>
  <c r="A1947" i="53"/>
  <c r="Q1946" i="53"/>
  <c r="P1946" i="53"/>
  <c r="O1946" i="53"/>
  <c r="A1946" i="53"/>
  <c r="Q1945" i="53"/>
  <c r="P1945" i="53"/>
  <c r="O1945" i="53"/>
  <c r="A1945" i="53"/>
  <c r="Q1944" i="53"/>
  <c r="P1944" i="53"/>
  <c r="O1944" i="53"/>
  <c r="A1944" i="53"/>
  <c r="Q1943" i="53"/>
  <c r="P1943" i="53"/>
  <c r="O1943" i="53"/>
  <c r="A1943" i="53"/>
  <c r="Q1942" i="53"/>
  <c r="P1942" i="53"/>
  <c r="O1942" i="53"/>
  <c r="A1942" i="53"/>
  <c r="Q1941" i="53"/>
  <c r="P1941" i="53"/>
  <c r="O1941" i="53"/>
  <c r="A1941" i="53"/>
  <c r="Q1940" i="53"/>
  <c r="P1940" i="53"/>
  <c r="O1940" i="53"/>
  <c r="A1940" i="53"/>
  <c r="Q1939" i="53"/>
  <c r="P1939" i="53"/>
  <c r="O1939" i="53"/>
  <c r="A1939" i="53"/>
  <c r="Q1938" i="53"/>
  <c r="P1938" i="53"/>
  <c r="O1938" i="53"/>
  <c r="A1938" i="53"/>
  <c r="Q1937" i="53"/>
  <c r="P1937" i="53"/>
  <c r="O1937" i="53"/>
  <c r="A1937" i="53"/>
  <c r="Q1936" i="53"/>
  <c r="P1936" i="53"/>
  <c r="O1936" i="53"/>
  <c r="A1936" i="53"/>
  <c r="Q1935" i="53"/>
  <c r="P1935" i="53"/>
  <c r="O1935" i="53"/>
  <c r="A1935" i="53"/>
  <c r="Q1934" i="53"/>
  <c r="P1934" i="53"/>
  <c r="O1934" i="53"/>
  <c r="A1934" i="53"/>
  <c r="Q1933" i="53"/>
  <c r="P1933" i="53"/>
  <c r="O1933" i="53"/>
  <c r="A1933" i="53"/>
  <c r="Q1932" i="53"/>
  <c r="P1932" i="53"/>
  <c r="O1932" i="53"/>
  <c r="A1932" i="53"/>
  <c r="Q1931" i="53"/>
  <c r="P1931" i="53"/>
  <c r="O1931" i="53"/>
  <c r="A1931" i="53"/>
  <c r="Q1930" i="53"/>
  <c r="P1930" i="53"/>
  <c r="O1930" i="53"/>
  <c r="A1930" i="53"/>
  <c r="Q1929" i="53"/>
  <c r="P1929" i="53"/>
  <c r="O1929" i="53"/>
  <c r="A1929" i="53"/>
  <c r="Q1928" i="53"/>
  <c r="P1928" i="53"/>
  <c r="O1928" i="53"/>
  <c r="A1928" i="53"/>
  <c r="Q1927" i="53"/>
  <c r="P1927" i="53"/>
  <c r="O1927" i="53"/>
  <c r="A1927" i="53"/>
  <c r="Q1926" i="53"/>
  <c r="P1926" i="53"/>
  <c r="O1926" i="53"/>
  <c r="A1926" i="53"/>
  <c r="Q1925" i="53"/>
  <c r="P1925" i="53"/>
  <c r="O1925" i="53"/>
  <c r="A1925" i="53"/>
  <c r="Q1924" i="53"/>
  <c r="P1924" i="53"/>
  <c r="O1924" i="53"/>
  <c r="A1924" i="53"/>
  <c r="Q1923" i="53"/>
  <c r="P1923" i="53"/>
  <c r="O1923" i="53"/>
  <c r="A1923" i="53"/>
  <c r="Q1922" i="53"/>
  <c r="P1922" i="53"/>
  <c r="O1922" i="53"/>
  <c r="A1922" i="53"/>
  <c r="Q1921" i="53"/>
  <c r="P1921" i="53"/>
  <c r="O1921" i="53"/>
  <c r="A1921" i="53"/>
  <c r="Q1920" i="53"/>
  <c r="P1920" i="53"/>
  <c r="O1920" i="53"/>
  <c r="A1920" i="53"/>
  <c r="Q1919" i="53"/>
  <c r="P1919" i="53"/>
  <c r="O1919" i="53"/>
  <c r="A1919" i="53"/>
  <c r="Q1918" i="53"/>
  <c r="P1918" i="53"/>
  <c r="O1918" i="53"/>
  <c r="A1918" i="53"/>
  <c r="Q1917" i="53"/>
  <c r="P1917" i="53"/>
  <c r="O1917" i="53"/>
  <c r="A1917" i="53"/>
  <c r="Q1916" i="53"/>
  <c r="P1916" i="53"/>
  <c r="O1916" i="53"/>
  <c r="A1916" i="53"/>
  <c r="Q1915" i="53"/>
  <c r="P1915" i="53"/>
  <c r="O1915" i="53"/>
  <c r="A1915" i="53"/>
  <c r="Q1914" i="53"/>
  <c r="P1914" i="53"/>
  <c r="O1914" i="53"/>
  <c r="A1914" i="53"/>
  <c r="Q1913" i="53"/>
  <c r="P1913" i="53"/>
  <c r="O1913" i="53"/>
  <c r="A1913" i="53"/>
  <c r="Q1912" i="53"/>
  <c r="P1912" i="53"/>
  <c r="O1912" i="53"/>
  <c r="A1912" i="53"/>
  <c r="Q1911" i="53"/>
  <c r="P1911" i="53"/>
  <c r="O1911" i="53"/>
  <c r="A1911" i="53"/>
  <c r="Q1910" i="53"/>
  <c r="P1910" i="53"/>
  <c r="O1910" i="53"/>
  <c r="A1910" i="53"/>
  <c r="Q1909" i="53"/>
  <c r="P1909" i="53"/>
  <c r="O1909" i="53"/>
  <c r="A1909" i="53"/>
  <c r="Q1908" i="53"/>
  <c r="P1908" i="53"/>
  <c r="O1908" i="53"/>
  <c r="A1908" i="53"/>
  <c r="Q1907" i="53"/>
  <c r="P1907" i="53"/>
  <c r="O1907" i="53"/>
  <c r="A1907" i="53"/>
  <c r="Q1906" i="53"/>
  <c r="P1906" i="53"/>
  <c r="O1906" i="53"/>
  <c r="A1906" i="53"/>
  <c r="Q1905" i="53"/>
  <c r="P1905" i="53"/>
  <c r="O1905" i="53"/>
  <c r="A1905" i="53"/>
  <c r="Q1904" i="53"/>
  <c r="P1904" i="53"/>
  <c r="O1904" i="53"/>
  <c r="A1904" i="53"/>
  <c r="Q1903" i="53"/>
  <c r="P1903" i="53"/>
  <c r="O1903" i="53"/>
  <c r="A1903" i="53"/>
  <c r="Q1902" i="53"/>
  <c r="P1902" i="53"/>
  <c r="O1902" i="53"/>
  <c r="A1902" i="53"/>
  <c r="Q1901" i="53"/>
  <c r="P1901" i="53"/>
  <c r="O1901" i="53"/>
  <c r="A1901" i="53"/>
  <c r="Q1900" i="53"/>
  <c r="P1900" i="53"/>
  <c r="O1900" i="53"/>
  <c r="A1900" i="53"/>
  <c r="Q1899" i="53"/>
  <c r="P1899" i="53"/>
  <c r="O1899" i="53"/>
  <c r="A1899" i="53"/>
  <c r="Q1898" i="53"/>
  <c r="P1898" i="53"/>
  <c r="O1898" i="53"/>
  <c r="A1898" i="53"/>
  <c r="Q1897" i="53"/>
  <c r="P1897" i="53"/>
  <c r="O1897" i="53"/>
  <c r="A1897" i="53"/>
  <c r="Q1896" i="53"/>
  <c r="P1896" i="53"/>
  <c r="O1896" i="53"/>
  <c r="A1896" i="53"/>
  <c r="Q1895" i="53"/>
  <c r="P1895" i="53"/>
  <c r="O1895" i="53"/>
  <c r="A1895" i="53"/>
  <c r="Q1894" i="53"/>
  <c r="P1894" i="53"/>
  <c r="O1894" i="53"/>
  <c r="A1894" i="53"/>
  <c r="Q1893" i="53"/>
  <c r="P1893" i="53"/>
  <c r="O1893" i="53"/>
  <c r="A1893" i="53"/>
  <c r="Q1892" i="53"/>
  <c r="P1892" i="53"/>
  <c r="O1892" i="53"/>
  <c r="A1892" i="53"/>
  <c r="Q1891" i="53"/>
  <c r="P1891" i="53"/>
  <c r="O1891" i="53"/>
  <c r="A1891" i="53"/>
  <c r="Q1890" i="53"/>
  <c r="P1890" i="53"/>
  <c r="O1890" i="53"/>
  <c r="A1890" i="53"/>
  <c r="Q1889" i="53"/>
  <c r="P1889" i="53"/>
  <c r="O1889" i="53"/>
  <c r="A1889" i="53"/>
  <c r="Q1888" i="53"/>
  <c r="P1888" i="53"/>
  <c r="O1888" i="53"/>
  <c r="A1888" i="53"/>
  <c r="Q1887" i="53"/>
  <c r="P1887" i="53"/>
  <c r="O1887" i="53"/>
  <c r="A1887" i="53"/>
  <c r="Q1886" i="53"/>
  <c r="P1886" i="53"/>
  <c r="O1886" i="53"/>
  <c r="A1886" i="53"/>
  <c r="Q1885" i="53"/>
  <c r="P1885" i="53"/>
  <c r="O1885" i="53"/>
  <c r="A1885" i="53"/>
  <c r="Q1884" i="53"/>
  <c r="P1884" i="53"/>
  <c r="O1884" i="53"/>
  <c r="A1884" i="53"/>
  <c r="Q1883" i="53"/>
  <c r="P1883" i="53"/>
  <c r="O1883" i="53"/>
  <c r="A1883" i="53"/>
  <c r="Q1882" i="53"/>
  <c r="P1882" i="53"/>
  <c r="O1882" i="53"/>
  <c r="A1882" i="53"/>
  <c r="Q1881" i="53"/>
  <c r="P1881" i="53"/>
  <c r="O1881" i="53"/>
  <c r="A1881" i="53"/>
  <c r="Q1880" i="53"/>
  <c r="P1880" i="53"/>
  <c r="O1880" i="53"/>
  <c r="A1880" i="53"/>
  <c r="Q1879" i="53"/>
  <c r="P1879" i="53"/>
  <c r="O1879" i="53"/>
  <c r="A1879" i="53"/>
  <c r="Q1878" i="53"/>
  <c r="P1878" i="53"/>
  <c r="O1878" i="53"/>
  <c r="A1878" i="53"/>
  <c r="Q1877" i="53"/>
  <c r="P1877" i="53"/>
  <c r="O1877" i="53"/>
  <c r="A1877" i="53"/>
  <c r="Q1876" i="53"/>
  <c r="P1876" i="53"/>
  <c r="O1876" i="53"/>
  <c r="A1876" i="53"/>
  <c r="Q1875" i="53"/>
  <c r="P1875" i="53"/>
  <c r="O1875" i="53"/>
  <c r="A1875" i="53"/>
  <c r="Q1874" i="53"/>
  <c r="P1874" i="53"/>
  <c r="O1874" i="53"/>
  <c r="A1874" i="53"/>
  <c r="Q1873" i="53"/>
  <c r="P1873" i="53"/>
  <c r="O1873" i="53"/>
  <c r="A1873" i="53"/>
  <c r="Q1872" i="53"/>
  <c r="P1872" i="53"/>
  <c r="O1872" i="53"/>
  <c r="A1872" i="53"/>
  <c r="Q1871" i="53"/>
  <c r="P1871" i="53"/>
  <c r="O1871" i="53"/>
  <c r="A1871" i="53"/>
  <c r="Q1870" i="53"/>
  <c r="P1870" i="53"/>
  <c r="O1870" i="53"/>
  <c r="A1870" i="53"/>
  <c r="Q1869" i="53"/>
  <c r="P1869" i="53"/>
  <c r="O1869" i="53"/>
  <c r="A1869" i="53"/>
  <c r="Q1868" i="53"/>
  <c r="P1868" i="53"/>
  <c r="O1868" i="53"/>
  <c r="A1868" i="53"/>
  <c r="Q1867" i="53"/>
  <c r="P1867" i="53"/>
  <c r="O1867" i="53"/>
  <c r="A1867" i="53"/>
  <c r="Q1866" i="53"/>
  <c r="P1866" i="53"/>
  <c r="O1866" i="53"/>
  <c r="A1866" i="53"/>
  <c r="Q1865" i="53"/>
  <c r="P1865" i="53"/>
  <c r="O1865" i="53"/>
  <c r="A1865" i="53"/>
  <c r="Q1864" i="53"/>
  <c r="P1864" i="53"/>
  <c r="O1864" i="53"/>
  <c r="A1864" i="53"/>
  <c r="Q1863" i="53"/>
  <c r="P1863" i="53"/>
  <c r="O1863" i="53"/>
  <c r="A1863" i="53"/>
  <c r="Q1862" i="53"/>
  <c r="P1862" i="53"/>
  <c r="O1862" i="53"/>
  <c r="A1862" i="53"/>
  <c r="Q1861" i="53"/>
  <c r="P1861" i="53"/>
  <c r="O1861" i="53"/>
  <c r="A1861" i="53"/>
  <c r="Q1860" i="53"/>
  <c r="P1860" i="53"/>
  <c r="O1860" i="53"/>
  <c r="A1860" i="53"/>
  <c r="Q1859" i="53"/>
  <c r="P1859" i="53"/>
  <c r="O1859" i="53"/>
  <c r="A1859" i="53"/>
  <c r="Q1858" i="53"/>
  <c r="P1858" i="53"/>
  <c r="O1858" i="53"/>
  <c r="A1858" i="53"/>
  <c r="Q1857" i="53"/>
  <c r="P1857" i="53"/>
  <c r="O1857" i="53"/>
  <c r="A1857" i="53"/>
  <c r="Q1856" i="53"/>
  <c r="P1856" i="53"/>
  <c r="O1856" i="53"/>
  <c r="A1856" i="53"/>
  <c r="Q1855" i="53"/>
  <c r="P1855" i="53"/>
  <c r="O1855" i="53"/>
  <c r="A1855" i="53"/>
  <c r="Q1854" i="53"/>
  <c r="P1854" i="53"/>
  <c r="O1854" i="53"/>
  <c r="A1854" i="53"/>
  <c r="Q1853" i="53"/>
  <c r="P1853" i="53"/>
  <c r="O1853" i="53"/>
  <c r="A1853" i="53"/>
  <c r="Q1852" i="53"/>
  <c r="P1852" i="53"/>
  <c r="O1852" i="53"/>
  <c r="A1852" i="53"/>
  <c r="Q1851" i="53"/>
  <c r="P1851" i="53"/>
  <c r="O1851" i="53"/>
  <c r="A1851" i="53"/>
  <c r="Q1850" i="53"/>
  <c r="P1850" i="53"/>
  <c r="O1850" i="53"/>
  <c r="A1850" i="53"/>
  <c r="Q1849" i="53"/>
  <c r="P1849" i="53"/>
  <c r="O1849" i="53"/>
  <c r="A1849" i="53"/>
  <c r="Q1848" i="53"/>
  <c r="P1848" i="53"/>
  <c r="O1848" i="53"/>
  <c r="A1848" i="53"/>
  <c r="Q1847" i="53"/>
  <c r="P1847" i="53"/>
  <c r="O1847" i="53"/>
  <c r="A1847" i="53"/>
  <c r="Q1846" i="53"/>
  <c r="P1846" i="53"/>
  <c r="O1846" i="53"/>
  <c r="A1846" i="53"/>
  <c r="Q1845" i="53"/>
  <c r="P1845" i="53"/>
  <c r="O1845" i="53"/>
  <c r="A1845" i="53"/>
  <c r="Q1844" i="53"/>
  <c r="P1844" i="53"/>
  <c r="O1844" i="53"/>
  <c r="A1844" i="53"/>
  <c r="Q1843" i="53"/>
  <c r="P1843" i="53"/>
  <c r="O1843" i="53"/>
  <c r="A1843" i="53"/>
  <c r="Q1842" i="53"/>
  <c r="P1842" i="53"/>
  <c r="O1842" i="53"/>
  <c r="A1842" i="53"/>
  <c r="Q1841" i="53"/>
  <c r="P1841" i="53"/>
  <c r="O1841" i="53"/>
  <c r="A1841" i="53"/>
  <c r="Q1840" i="53"/>
  <c r="P1840" i="53"/>
  <c r="O1840" i="53"/>
  <c r="A1840" i="53"/>
  <c r="Q1839" i="53"/>
  <c r="P1839" i="53"/>
  <c r="O1839" i="53"/>
  <c r="A1839" i="53"/>
  <c r="Q1838" i="53"/>
  <c r="P1838" i="53"/>
  <c r="O1838" i="53"/>
  <c r="A1838" i="53"/>
  <c r="Q1837" i="53"/>
  <c r="P1837" i="53"/>
  <c r="O1837" i="53"/>
  <c r="A1837" i="53"/>
  <c r="Q1836" i="53"/>
  <c r="P1836" i="53"/>
  <c r="O1836" i="53"/>
  <c r="A1836" i="53"/>
  <c r="Q1835" i="53"/>
  <c r="P1835" i="53"/>
  <c r="O1835" i="53"/>
  <c r="A1835" i="53"/>
  <c r="Q1834" i="53"/>
  <c r="P1834" i="53"/>
  <c r="O1834" i="53"/>
  <c r="A1834" i="53"/>
  <c r="Q1833" i="53"/>
  <c r="P1833" i="53"/>
  <c r="O1833" i="53"/>
  <c r="A1833" i="53"/>
  <c r="Q1832" i="53"/>
  <c r="P1832" i="53"/>
  <c r="O1832" i="53"/>
  <c r="A1832" i="53"/>
  <c r="Q1831" i="53"/>
  <c r="P1831" i="53"/>
  <c r="O1831" i="53"/>
  <c r="A1831" i="53"/>
  <c r="Q1830" i="53"/>
  <c r="P1830" i="53"/>
  <c r="O1830" i="53"/>
  <c r="A1830" i="53"/>
  <c r="Q1829" i="53"/>
  <c r="P1829" i="53"/>
  <c r="O1829" i="53"/>
  <c r="A1829" i="53"/>
  <c r="Q1828" i="53"/>
  <c r="P1828" i="53"/>
  <c r="O1828" i="53"/>
  <c r="A1828" i="53"/>
  <c r="Q1827" i="53"/>
  <c r="P1827" i="53"/>
  <c r="O1827" i="53"/>
  <c r="A1827" i="53"/>
  <c r="Q1826" i="53"/>
  <c r="P1826" i="53"/>
  <c r="O1826" i="53"/>
  <c r="A1826" i="53"/>
  <c r="Q1825" i="53"/>
  <c r="P1825" i="53"/>
  <c r="O1825" i="53"/>
  <c r="A1825" i="53"/>
  <c r="Q1824" i="53"/>
  <c r="P1824" i="53"/>
  <c r="O1824" i="53"/>
  <c r="A1824" i="53"/>
  <c r="Q1823" i="53"/>
  <c r="P1823" i="53"/>
  <c r="O1823" i="53"/>
  <c r="A1823" i="53"/>
  <c r="Q1822" i="53"/>
  <c r="P1822" i="53"/>
  <c r="O1822" i="53"/>
  <c r="A1822" i="53"/>
  <c r="Q1821" i="53"/>
  <c r="P1821" i="53"/>
  <c r="O1821" i="53"/>
  <c r="A1821" i="53"/>
  <c r="Q1820" i="53"/>
  <c r="P1820" i="53"/>
  <c r="O1820" i="53"/>
  <c r="A1820" i="53"/>
  <c r="Q1819" i="53"/>
  <c r="P1819" i="53"/>
  <c r="O1819" i="53"/>
  <c r="A1819" i="53"/>
  <c r="Q1818" i="53"/>
  <c r="P1818" i="53"/>
  <c r="O1818" i="53"/>
  <c r="A1818" i="53"/>
  <c r="Q1817" i="53"/>
  <c r="P1817" i="53"/>
  <c r="O1817" i="53"/>
  <c r="A1817" i="53"/>
  <c r="Q1816" i="53"/>
  <c r="P1816" i="53"/>
  <c r="O1816" i="53"/>
  <c r="A1816" i="53"/>
  <c r="Q1815" i="53"/>
  <c r="P1815" i="53"/>
  <c r="O1815" i="53"/>
  <c r="A1815" i="53"/>
  <c r="Q1814" i="53"/>
  <c r="P1814" i="53"/>
  <c r="O1814" i="53"/>
  <c r="A1814" i="53"/>
  <c r="Q1813" i="53"/>
  <c r="P1813" i="53"/>
  <c r="O1813" i="53"/>
  <c r="A1813" i="53"/>
  <c r="Q1812" i="53"/>
  <c r="P1812" i="53"/>
  <c r="O1812" i="53"/>
  <c r="A1812" i="53"/>
  <c r="Q1811" i="53"/>
  <c r="P1811" i="53"/>
  <c r="O1811" i="53"/>
  <c r="A1811" i="53"/>
  <c r="Q1810" i="53"/>
  <c r="P1810" i="53"/>
  <c r="O1810" i="53"/>
  <c r="A1810" i="53"/>
  <c r="Q1809" i="53"/>
  <c r="P1809" i="53"/>
  <c r="O1809" i="53"/>
  <c r="A1809" i="53"/>
  <c r="Q1808" i="53"/>
  <c r="P1808" i="53"/>
  <c r="O1808" i="53"/>
  <c r="A1808" i="53"/>
  <c r="Q1807" i="53"/>
  <c r="P1807" i="53"/>
  <c r="O1807" i="53"/>
  <c r="A1807" i="53"/>
  <c r="Q1806" i="53"/>
  <c r="P1806" i="53"/>
  <c r="O1806" i="53"/>
  <c r="A1806" i="53"/>
  <c r="Q1805" i="53"/>
  <c r="P1805" i="53"/>
  <c r="O1805" i="53"/>
  <c r="A1805" i="53"/>
  <c r="Q1804" i="53"/>
  <c r="P1804" i="53"/>
  <c r="O1804" i="53"/>
  <c r="A1804" i="53"/>
  <c r="Q1803" i="53"/>
  <c r="P1803" i="53"/>
  <c r="O1803" i="53"/>
  <c r="A1803" i="53"/>
  <c r="Q1802" i="53"/>
  <c r="P1802" i="53"/>
  <c r="O1802" i="53"/>
  <c r="A1802" i="53"/>
  <c r="Q1801" i="53"/>
  <c r="P1801" i="53"/>
  <c r="O1801" i="53"/>
  <c r="A1801" i="53"/>
  <c r="Q1800" i="53"/>
  <c r="P1800" i="53"/>
  <c r="O1800" i="53"/>
  <c r="A1800" i="53"/>
  <c r="Q1799" i="53"/>
  <c r="P1799" i="53"/>
  <c r="O1799" i="53"/>
  <c r="A1799" i="53"/>
  <c r="Q1798" i="53"/>
  <c r="P1798" i="53"/>
  <c r="O1798" i="53"/>
  <c r="A1798" i="53"/>
  <c r="Q1797" i="53"/>
  <c r="P1797" i="53"/>
  <c r="O1797" i="53"/>
  <c r="A1797" i="53"/>
  <c r="Q1796" i="53"/>
  <c r="P1796" i="53"/>
  <c r="O1796" i="53"/>
  <c r="A1796" i="53"/>
  <c r="Q1795" i="53"/>
  <c r="P1795" i="53"/>
  <c r="O1795" i="53"/>
  <c r="A1795" i="53"/>
  <c r="Q1794" i="53"/>
  <c r="P1794" i="53"/>
  <c r="O1794" i="53"/>
  <c r="A1794" i="53"/>
  <c r="Q1793" i="53"/>
  <c r="P1793" i="53"/>
  <c r="O1793" i="53"/>
  <c r="A1793" i="53"/>
  <c r="Q1792" i="53"/>
  <c r="P1792" i="53"/>
  <c r="O1792" i="53"/>
  <c r="A1792" i="53"/>
  <c r="Q1791" i="53"/>
  <c r="P1791" i="53"/>
  <c r="O1791" i="53"/>
  <c r="A1791" i="53"/>
  <c r="Q1790" i="53"/>
  <c r="P1790" i="53"/>
  <c r="O1790" i="53"/>
  <c r="A1790" i="53"/>
  <c r="Q1789" i="53"/>
  <c r="P1789" i="53"/>
  <c r="O1789" i="53"/>
  <c r="A1789" i="53"/>
  <c r="Q1788" i="53"/>
  <c r="P1788" i="53"/>
  <c r="O1788" i="53"/>
  <c r="A1788" i="53"/>
  <c r="Q1787" i="53"/>
  <c r="P1787" i="53"/>
  <c r="O1787" i="53"/>
  <c r="A1787" i="53"/>
  <c r="Q1786" i="53"/>
  <c r="P1786" i="53"/>
  <c r="O1786" i="53"/>
  <c r="A1786" i="53"/>
  <c r="Q1785" i="53"/>
  <c r="P1785" i="53"/>
  <c r="O1785" i="53"/>
  <c r="A1785" i="53"/>
  <c r="Q1784" i="53"/>
  <c r="P1784" i="53"/>
  <c r="O1784" i="53"/>
  <c r="A1784" i="53"/>
  <c r="Q1783" i="53"/>
  <c r="P1783" i="53"/>
  <c r="O1783" i="53"/>
  <c r="A1783" i="53"/>
  <c r="Q1782" i="53"/>
  <c r="P1782" i="53"/>
  <c r="O1782" i="53"/>
  <c r="A1782" i="53"/>
  <c r="Q1781" i="53"/>
  <c r="P1781" i="53"/>
  <c r="O1781" i="53"/>
  <c r="A1781" i="53"/>
  <c r="Q1780" i="53"/>
  <c r="P1780" i="53"/>
  <c r="O1780" i="53"/>
  <c r="A1780" i="53"/>
  <c r="Q1779" i="53"/>
  <c r="P1779" i="53"/>
  <c r="O1779" i="53"/>
  <c r="A1779" i="53"/>
  <c r="Q1778" i="53"/>
  <c r="P1778" i="53"/>
  <c r="O1778" i="53"/>
  <c r="A1778" i="53"/>
  <c r="Q1777" i="53"/>
  <c r="P1777" i="53"/>
  <c r="O1777" i="53"/>
  <c r="A1777" i="53"/>
  <c r="Q1776" i="53"/>
  <c r="P1776" i="53"/>
  <c r="O1776" i="53"/>
  <c r="A1776" i="53"/>
  <c r="Q1775" i="53"/>
  <c r="P1775" i="53"/>
  <c r="O1775" i="53"/>
  <c r="A1775" i="53"/>
  <c r="Q1774" i="53"/>
  <c r="P1774" i="53"/>
  <c r="O1774" i="53"/>
  <c r="A1774" i="53"/>
  <c r="Q1773" i="53"/>
  <c r="P1773" i="53"/>
  <c r="O1773" i="53"/>
  <c r="A1773" i="53"/>
  <c r="Q1772" i="53"/>
  <c r="P1772" i="53"/>
  <c r="O1772" i="53"/>
  <c r="A1772" i="53"/>
  <c r="Q1771" i="53"/>
  <c r="P1771" i="53"/>
  <c r="O1771" i="53"/>
  <c r="A1771" i="53"/>
  <c r="Q1770" i="53"/>
  <c r="P1770" i="53"/>
  <c r="O1770" i="53"/>
  <c r="A1770" i="53"/>
  <c r="Q1769" i="53"/>
  <c r="P1769" i="53"/>
  <c r="O1769" i="53"/>
  <c r="A1769" i="53"/>
  <c r="Q1768" i="53"/>
  <c r="P1768" i="53"/>
  <c r="O1768" i="53"/>
  <c r="A1768" i="53"/>
  <c r="Q1767" i="53"/>
  <c r="P1767" i="53"/>
  <c r="O1767" i="53"/>
  <c r="A1767" i="53"/>
  <c r="Q1766" i="53"/>
  <c r="P1766" i="53"/>
  <c r="O1766" i="53"/>
  <c r="A1766" i="53"/>
  <c r="Q1765" i="53"/>
  <c r="P1765" i="53"/>
  <c r="O1765" i="53"/>
  <c r="A1765" i="53"/>
  <c r="Q1764" i="53"/>
  <c r="P1764" i="53"/>
  <c r="O1764" i="53"/>
  <c r="A1764" i="53"/>
  <c r="Q1763" i="53"/>
  <c r="P1763" i="53"/>
  <c r="O1763" i="53"/>
  <c r="A1763" i="53"/>
  <c r="Q1762" i="53"/>
  <c r="P1762" i="53"/>
  <c r="O1762" i="53"/>
  <c r="A1762" i="53"/>
  <c r="Q1761" i="53"/>
  <c r="P1761" i="53"/>
  <c r="O1761" i="53"/>
  <c r="A1761" i="53"/>
  <c r="Q1760" i="53"/>
  <c r="P1760" i="53"/>
  <c r="O1760" i="53"/>
  <c r="A1760" i="53"/>
  <c r="Q1759" i="53"/>
  <c r="P1759" i="53"/>
  <c r="O1759" i="53"/>
  <c r="A1759" i="53"/>
  <c r="Q1758" i="53"/>
  <c r="P1758" i="53"/>
  <c r="O1758" i="53"/>
  <c r="A1758" i="53"/>
  <c r="Q1757" i="53"/>
  <c r="P1757" i="53"/>
  <c r="O1757" i="53"/>
  <c r="A1757" i="53"/>
  <c r="Q1756" i="53"/>
  <c r="P1756" i="53"/>
  <c r="O1756" i="53"/>
  <c r="A1756" i="53"/>
  <c r="Q1755" i="53"/>
  <c r="P1755" i="53"/>
  <c r="O1755" i="53"/>
  <c r="A1755" i="53"/>
  <c r="Q1754" i="53"/>
  <c r="P1754" i="53"/>
  <c r="O1754" i="53"/>
  <c r="A1754" i="53"/>
  <c r="Q1753" i="53"/>
  <c r="P1753" i="53"/>
  <c r="O1753" i="53"/>
  <c r="A1753" i="53"/>
  <c r="Q1752" i="53"/>
  <c r="P1752" i="53"/>
  <c r="O1752" i="53"/>
  <c r="A1752" i="53"/>
  <c r="Q1751" i="53"/>
  <c r="P1751" i="53"/>
  <c r="O1751" i="53"/>
  <c r="A1751" i="53"/>
  <c r="Q1750" i="53"/>
  <c r="P1750" i="53"/>
  <c r="O1750" i="53"/>
  <c r="A1750" i="53"/>
  <c r="Q1749" i="53"/>
  <c r="P1749" i="53"/>
  <c r="O1749" i="53"/>
  <c r="A1749" i="53"/>
  <c r="Q1748" i="53"/>
  <c r="P1748" i="53"/>
  <c r="O1748" i="53"/>
  <c r="A1748" i="53"/>
  <c r="Q1747" i="53"/>
  <c r="P1747" i="53"/>
  <c r="O1747" i="53"/>
  <c r="A1747" i="53"/>
  <c r="Q1746" i="53"/>
  <c r="P1746" i="53"/>
  <c r="O1746" i="53"/>
  <c r="A1746" i="53"/>
  <c r="Q1745" i="53"/>
  <c r="P1745" i="53"/>
  <c r="O1745" i="53"/>
  <c r="A1745" i="53"/>
  <c r="Q1744" i="53"/>
  <c r="P1744" i="53"/>
  <c r="O1744" i="53"/>
  <c r="A1744" i="53"/>
  <c r="Q1743" i="53"/>
  <c r="P1743" i="53"/>
  <c r="O1743" i="53"/>
  <c r="A1743" i="53"/>
  <c r="Q1742" i="53"/>
  <c r="P1742" i="53"/>
  <c r="O1742" i="53"/>
  <c r="A1742" i="53"/>
  <c r="Q1741" i="53"/>
  <c r="P1741" i="53"/>
  <c r="O1741" i="53"/>
  <c r="A1741" i="53"/>
  <c r="Q1740" i="53"/>
  <c r="P1740" i="53"/>
  <c r="O1740" i="53"/>
  <c r="A1740" i="53"/>
  <c r="Q1739" i="53"/>
  <c r="P1739" i="53"/>
  <c r="O1739" i="53"/>
  <c r="A1739" i="53"/>
  <c r="Q1738" i="53"/>
  <c r="P1738" i="53"/>
  <c r="O1738" i="53"/>
  <c r="A1738" i="53"/>
  <c r="Q1737" i="53"/>
  <c r="P1737" i="53"/>
  <c r="O1737" i="53"/>
  <c r="A1737" i="53"/>
  <c r="Q1736" i="53"/>
  <c r="P1736" i="53"/>
  <c r="O1736" i="53"/>
  <c r="A1736" i="53"/>
  <c r="Q1735" i="53"/>
  <c r="P1735" i="53"/>
  <c r="O1735" i="53"/>
  <c r="A1735" i="53"/>
  <c r="Q1734" i="53"/>
  <c r="P1734" i="53"/>
  <c r="O1734" i="53"/>
  <c r="A1734" i="53"/>
  <c r="Q1733" i="53"/>
  <c r="P1733" i="53"/>
  <c r="O1733" i="53"/>
  <c r="A1733" i="53"/>
  <c r="Q1732" i="53"/>
  <c r="P1732" i="53"/>
  <c r="O1732" i="53"/>
  <c r="A1732" i="53"/>
  <c r="Q1731" i="53"/>
  <c r="P1731" i="53"/>
  <c r="O1731" i="53"/>
  <c r="A1731" i="53"/>
  <c r="Q1730" i="53"/>
  <c r="P1730" i="53"/>
  <c r="O1730" i="53"/>
  <c r="A1730" i="53"/>
  <c r="Q1729" i="53"/>
  <c r="P1729" i="53"/>
  <c r="O1729" i="53"/>
  <c r="A1729" i="53"/>
  <c r="Q1728" i="53"/>
  <c r="P1728" i="53"/>
  <c r="O1728" i="53"/>
  <c r="A1728" i="53"/>
  <c r="Q1727" i="53"/>
  <c r="P1727" i="53"/>
  <c r="O1727" i="53"/>
  <c r="A1727" i="53"/>
  <c r="Q1726" i="53"/>
  <c r="P1726" i="53"/>
  <c r="O1726" i="53"/>
  <c r="A1726" i="53"/>
  <c r="Q1725" i="53"/>
  <c r="P1725" i="53"/>
  <c r="O1725" i="53"/>
  <c r="A1725" i="53"/>
  <c r="Q1724" i="53"/>
  <c r="P1724" i="53"/>
  <c r="O1724" i="53"/>
  <c r="A1724" i="53"/>
  <c r="Q1723" i="53"/>
  <c r="P1723" i="53"/>
  <c r="O1723" i="53"/>
  <c r="A1723" i="53"/>
  <c r="Q1722" i="53"/>
  <c r="P1722" i="53"/>
  <c r="O1722" i="53"/>
  <c r="A1722" i="53"/>
  <c r="Q1721" i="53"/>
  <c r="P1721" i="53"/>
  <c r="O1721" i="53"/>
  <c r="A1721" i="53"/>
  <c r="Q1720" i="53"/>
  <c r="P1720" i="53"/>
  <c r="O1720" i="53"/>
  <c r="A1720" i="53"/>
  <c r="Q1719" i="53"/>
  <c r="P1719" i="53"/>
  <c r="O1719" i="53"/>
  <c r="A1719" i="53"/>
  <c r="Q1718" i="53"/>
  <c r="P1718" i="53"/>
  <c r="O1718" i="53"/>
  <c r="A1718" i="53"/>
  <c r="Q1717" i="53"/>
  <c r="P1717" i="53"/>
  <c r="O1717" i="53"/>
  <c r="A1717" i="53"/>
  <c r="Q1716" i="53"/>
  <c r="P1716" i="53"/>
  <c r="O1716" i="53"/>
  <c r="A1716" i="53"/>
  <c r="Q1715" i="53"/>
  <c r="P1715" i="53"/>
  <c r="O1715" i="53"/>
  <c r="A1715" i="53"/>
  <c r="Q1714" i="53"/>
  <c r="P1714" i="53"/>
  <c r="O1714" i="53"/>
  <c r="A1714" i="53"/>
  <c r="Q1713" i="53"/>
  <c r="P1713" i="53"/>
  <c r="O1713" i="53"/>
  <c r="A1713" i="53"/>
  <c r="Q1712" i="53"/>
  <c r="P1712" i="53"/>
  <c r="O1712" i="53"/>
  <c r="A1712" i="53"/>
  <c r="Q1711" i="53"/>
  <c r="P1711" i="53"/>
  <c r="O1711" i="53"/>
  <c r="A1711" i="53"/>
  <c r="Q1710" i="53"/>
  <c r="P1710" i="53"/>
  <c r="O1710" i="53"/>
  <c r="A1710" i="53"/>
  <c r="Q1709" i="53"/>
  <c r="P1709" i="53"/>
  <c r="O1709" i="53"/>
  <c r="A1709" i="53"/>
  <c r="Q1708" i="53"/>
  <c r="P1708" i="53"/>
  <c r="O1708" i="53"/>
  <c r="A1708" i="53"/>
  <c r="Q1707" i="53"/>
  <c r="P1707" i="53"/>
  <c r="O1707" i="53"/>
  <c r="A1707" i="53"/>
  <c r="Q1706" i="53"/>
  <c r="P1706" i="53"/>
  <c r="O1706" i="53"/>
  <c r="A1706" i="53"/>
  <c r="Q1705" i="53"/>
  <c r="P1705" i="53"/>
  <c r="O1705" i="53"/>
  <c r="A1705" i="53"/>
  <c r="Q1704" i="53"/>
  <c r="P1704" i="53"/>
  <c r="O1704" i="53"/>
  <c r="A1704" i="53"/>
  <c r="Q1703" i="53"/>
  <c r="P1703" i="53"/>
  <c r="O1703" i="53"/>
  <c r="A1703" i="53"/>
  <c r="Q1702" i="53"/>
  <c r="P1702" i="53"/>
  <c r="O1702" i="53"/>
  <c r="A1702" i="53"/>
  <c r="Q1701" i="53"/>
  <c r="P1701" i="53"/>
  <c r="O1701" i="53"/>
  <c r="A1701" i="53"/>
  <c r="Q1700" i="53"/>
  <c r="P1700" i="53"/>
  <c r="O1700" i="53"/>
  <c r="A1700" i="53"/>
  <c r="Q1699" i="53"/>
  <c r="P1699" i="53"/>
  <c r="O1699" i="53"/>
  <c r="A1699" i="53"/>
  <c r="Q1698" i="53"/>
  <c r="P1698" i="53"/>
  <c r="O1698" i="53"/>
  <c r="A1698" i="53"/>
  <c r="Q1697" i="53"/>
  <c r="P1697" i="53"/>
  <c r="O1697" i="53"/>
  <c r="A1697" i="53"/>
  <c r="Q1696" i="53"/>
  <c r="P1696" i="53"/>
  <c r="O1696" i="53"/>
  <c r="A1696" i="53"/>
  <c r="Q1695" i="53"/>
  <c r="P1695" i="53"/>
  <c r="O1695" i="53"/>
  <c r="A1695" i="53"/>
  <c r="Q1694" i="53"/>
  <c r="P1694" i="53"/>
  <c r="O1694" i="53"/>
  <c r="A1694" i="53"/>
  <c r="Q1693" i="53"/>
  <c r="P1693" i="53"/>
  <c r="O1693" i="53"/>
  <c r="A1693" i="53"/>
  <c r="Q1692" i="53"/>
  <c r="P1692" i="53"/>
  <c r="O1692" i="53"/>
  <c r="A1692" i="53"/>
  <c r="Q1691" i="53"/>
  <c r="P1691" i="53"/>
  <c r="O1691" i="53"/>
  <c r="A1691" i="53"/>
  <c r="Q1690" i="53"/>
  <c r="P1690" i="53"/>
  <c r="O1690" i="53"/>
  <c r="A1690" i="53"/>
  <c r="Q1689" i="53"/>
  <c r="P1689" i="53"/>
  <c r="O1689" i="53"/>
  <c r="A1689" i="53"/>
  <c r="Q1688" i="53"/>
  <c r="P1688" i="53"/>
  <c r="O1688" i="53"/>
  <c r="A1688" i="53"/>
  <c r="Q1687" i="53"/>
  <c r="P1687" i="53"/>
  <c r="O1687" i="53"/>
  <c r="A1687" i="53"/>
  <c r="Q1686" i="53"/>
  <c r="P1686" i="53"/>
  <c r="O1686" i="53"/>
  <c r="A1686" i="53"/>
  <c r="Q1685" i="53"/>
  <c r="P1685" i="53"/>
  <c r="O1685" i="53"/>
  <c r="A1685" i="53"/>
  <c r="Q1684" i="53"/>
  <c r="P1684" i="53"/>
  <c r="O1684" i="53"/>
  <c r="A1684" i="53"/>
  <c r="Q1683" i="53"/>
  <c r="P1683" i="53"/>
  <c r="O1683" i="53"/>
  <c r="A1683" i="53"/>
  <c r="Q1682" i="53"/>
  <c r="P1682" i="53"/>
  <c r="O1682" i="53"/>
  <c r="A1682" i="53"/>
  <c r="Q1681" i="53"/>
  <c r="P1681" i="53"/>
  <c r="O1681" i="53"/>
  <c r="A1681" i="53"/>
  <c r="Q1680" i="53"/>
  <c r="P1680" i="53"/>
  <c r="O1680" i="53"/>
  <c r="A1680" i="53"/>
  <c r="Q1679" i="53"/>
  <c r="P1679" i="53"/>
  <c r="O1679" i="53"/>
  <c r="A1679" i="53"/>
  <c r="Q1678" i="53"/>
  <c r="P1678" i="53"/>
  <c r="O1678" i="53"/>
  <c r="A1678" i="53"/>
  <c r="Q1677" i="53"/>
  <c r="P1677" i="53"/>
  <c r="O1677" i="53"/>
  <c r="A1677" i="53"/>
  <c r="Q1676" i="53"/>
  <c r="P1676" i="53"/>
  <c r="O1676" i="53"/>
  <c r="A1676" i="53"/>
  <c r="Q1675" i="53"/>
  <c r="P1675" i="53"/>
  <c r="O1675" i="53"/>
  <c r="A1675" i="53"/>
  <c r="Q1674" i="53"/>
  <c r="P1674" i="53"/>
  <c r="O1674" i="53"/>
  <c r="A1674" i="53"/>
  <c r="Q1673" i="53"/>
  <c r="P1673" i="53"/>
  <c r="O1673" i="53"/>
  <c r="A1673" i="53"/>
  <c r="Q1672" i="53"/>
  <c r="P1672" i="53"/>
  <c r="O1672" i="53"/>
  <c r="A1672" i="53"/>
  <c r="Q1671" i="53"/>
  <c r="P1671" i="53"/>
  <c r="O1671" i="53"/>
  <c r="A1671" i="53"/>
  <c r="Q1670" i="53"/>
  <c r="P1670" i="53"/>
  <c r="O1670" i="53"/>
  <c r="A1670" i="53"/>
  <c r="Q1669" i="53"/>
  <c r="P1669" i="53"/>
  <c r="O1669" i="53"/>
  <c r="A1669" i="53"/>
  <c r="Q1668" i="53"/>
  <c r="P1668" i="53"/>
  <c r="O1668" i="53"/>
  <c r="A1668" i="53"/>
  <c r="Q1667" i="53"/>
  <c r="P1667" i="53"/>
  <c r="O1667" i="53"/>
  <c r="A1667" i="53"/>
  <c r="Q1666" i="53"/>
  <c r="P1666" i="53"/>
  <c r="O1666" i="53"/>
  <c r="A1666" i="53"/>
  <c r="Q1665" i="53"/>
  <c r="P1665" i="53"/>
  <c r="O1665" i="53"/>
  <c r="A1665" i="53"/>
  <c r="Q1664" i="53"/>
  <c r="P1664" i="53"/>
  <c r="O1664" i="53"/>
  <c r="A1664" i="53"/>
  <c r="Q1663" i="53"/>
  <c r="P1663" i="53"/>
  <c r="O1663" i="53"/>
  <c r="A1663" i="53"/>
  <c r="Q1662" i="53"/>
  <c r="P1662" i="53"/>
  <c r="O1662" i="53"/>
  <c r="A1662" i="53"/>
  <c r="Q1661" i="53"/>
  <c r="P1661" i="53"/>
  <c r="O1661" i="53"/>
  <c r="A1661" i="53"/>
  <c r="Q1660" i="53"/>
  <c r="P1660" i="53"/>
  <c r="O1660" i="53"/>
  <c r="A1660" i="53"/>
  <c r="Q1659" i="53"/>
  <c r="P1659" i="53"/>
  <c r="O1659" i="53"/>
  <c r="A1659" i="53"/>
  <c r="Q1658" i="53"/>
  <c r="P1658" i="53"/>
  <c r="O1658" i="53"/>
  <c r="A1658" i="53"/>
  <c r="Q1657" i="53"/>
  <c r="P1657" i="53"/>
  <c r="O1657" i="53"/>
  <c r="A1657" i="53"/>
  <c r="Q1656" i="53"/>
  <c r="P1656" i="53"/>
  <c r="O1656" i="53"/>
  <c r="A1656" i="53"/>
  <c r="Q1655" i="53"/>
  <c r="P1655" i="53"/>
  <c r="O1655" i="53"/>
  <c r="A1655" i="53"/>
  <c r="Q1654" i="53"/>
  <c r="P1654" i="53"/>
  <c r="O1654" i="53"/>
  <c r="A1654" i="53"/>
  <c r="Q1653" i="53"/>
  <c r="P1653" i="53"/>
  <c r="O1653" i="53"/>
  <c r="A1653" i="53"/>
  <c r="Q1652" i="53"/>
  <c r="P1652" i="53"/>
  <c r="O1652" i="53"/>
  <c r="A1652" i="53"/>
  <c r="Q1651" i="53"/>
  <c r="P1651" i="53"/>
  <c r="O1651" i="53"/>
  <c r="A1651" i="53"/>
  <c r="Q1650" i="53"/>
  <c r="P1650" i="53"/>
  <c r="O1650" i="53"/>
  <c r="A1650" i="53"/>
  <c r="Q1649" i="53"/>
  <c r="P1649" i="53"/>
  <c r="O1649" i="53"/>
  <c r="A1649" i="53"/>
  <c r="Q1648" i="53"/>
  <c r="P1648" i="53"/>
  <c r="O1648" i="53"/>
  <c r="A1648" i="53"/>
  <c r="Q1647" i="53"/>
  <c r="P1647" i="53"/>
  <c r="O1647" i="53"/>
  <c r="A1647" i="53"/>
  <c r="Q1646" i="53"/>
  <c r="P1646" i="53"/>
  <c r="O1646" i="53"/>
  <c r="A1646" i="53"/>
  <c r="Q1645" i="53"/>
  <c r="P1645" i="53"/>
  <c r="O1645" i="53"/>
  <c r="A1645" i="53"/>
  <c r="Q1644" i="53"/>
  <c r="P1644" i="53"/>
  <c r="O1644" i="53"/>
  <c r="A1644" i="53"/>
  <c r="Q1643" i="53"/>
  <c r="P1643" i="53"/>
  <c r="O1643" i="53"/>
  <c r="A1643" i="53"/>
  <c r="Q1642" i="53"/>
  <c r="P1642" i="53"/>
  <c r="O1642" i="53"/>
  <c r="A1642" i="53"/>
  <c r="Q1641" i="53"/>
  <c r="P1641" i="53"/>
  <c r="O1641" i="53"/>
  <c r="A1641" i="53"/>
  <c r="Q1640" i="53"/>
  <c r="P1640" i="53"/>
  <c r="O1640" i="53"/>
  <c r="A1640" i="53"/>
  <c r="Q1639" i="53"/>
  <c r="P1639" i="53"/>
  <c r="O1639" i="53"/>
  <c r="A1639" i="53"/>
  <c r="Q1638" i="53"/>
  <c r="P1638" i="53"/>
  <c r="O1638" i="53"/>
  <c r="A1638" i="53"/>
  <c r="Q1637" i="53"/>
  <c r="P1637" i="53"/>
  <c r="O1637" i="53"/>
  <c r="A1637" i="53"/>
  <c r="Q1636" i="53"/>
  <c r="P1636" i="53"/>
  <c r="O1636" i="53"/>
  <c r="A1636" i="53"/>
  <c r="Q1635" i="53"/>
  <c r="P1635" i="53"/>
  <c r="O1635" i="53"/>
  <c r="A1635" i="53"/>
  <c r="Q1634" i="53"/>
  <c r="P1634" i="53"/>
  <c r="O1634" i="53"/>
  <c r="A1634" i="53"/>
  <c r="Q1633" i="53"/>
  <c r="P1633" i="53"/>
  <c r="O1633" i="53"/>
  <c r="A1633" i="53"/>
  <c r="Q1632" i="53"/>
  <c r="P1632" i="53"/>
  <c r="O1632" i="53"/>
  <c r="A1632" i="53"/>
  <c r="Q1631" i="53"/>
  <c r="P1631" i="53"/>
  <c r="O1631" i="53"/>
  <c r="A1631" i="53"/>
  <c r="Q1630" i="53"/>
  <c r="P1630" i="53"/>
  <c r="O1630" i="53"/>
  <c r="A1630" i="53"/>
  <c r="Q1629" i="53"/>
  <c r="P1629" i="53"/>
  <c r="O1629" i="53"/>
  <c r="A1629" i="53"/>
  <c r="Q1628" i="53"/>
  <c r="P1628" i="53"/>
  <c r="O1628" i="53"/>
  <c r="A1628" i="53"/>
  <c r="Q1627" i="53"/>
  <c r="P1627" i="53"/>
  <c r="O1627" i="53"/>
  <c r="A1627" i="53"/>
  <c r="Q1626" i="53"/>
  <c r="P1626" i="53"/>
  <c r="O1626" i="53"/>
  <c r="A1626" i="53"/>
  <c r="Q1625" i="53"/>
  <c r="P1625" i="53"/>
  <c r="O1625" i="53"/>
  <c r="A1625" i="53"/>
  <c r="Q1624" i="53"/>
  <c r="P1624" i="53"/>
  <c r="O1624" i="53"/>
  <c r="A1624" i="53"/>
  <c r="Q1623" i="53"/>
  <c r="P1623" i="53"/>
  <c r="O1623" i="53"/>
  <c r="A1623" i="53"/>
  <c r="Q1622" i="53"/>
  <c r="P1622" i="53"/>
  <c r="O1622" i="53"/>
  <c r="A1622" i="53"/>
  <c r="Q1621" i="53"/>
  <c r="P1621" i="53"/>
  <c r="O1621" i="53"/>
  <c r="A1621" i="53"/>
  <c r="Q1620" i="53"/>
  <c r="P1620" i="53"/>
  <c r="O1620" i="53"/>
  <c r="A1620" i="53"/>
  <c r="Q1619" i="53"/>
  <c r="P1619" i="53"/>
  <c r="O1619" i="53"/>
  <c r="A1619" i="53"/>
  <c r="Q1618" i="53"/>
  <c r="P1618" i="53"/>
  <c r="O1618" i="53"/>
  <c r="A1618" i="53"/>
  <c r="Q1617" i="53"/>
  <c r="P1617" i="53"/>
  <c r="O1617" i="53"/>
  <c r="A1617" i="53"/>
  <c r="Q1616" i="53"/>
  <c r="P1616" i="53"/>
  <c r="O1616" i="53"/>
  <c r="A1616" i="53"/>
  <c r="Q1615" i="53"/>
  <c r="P1615" i="53"/>
  <c r="O1615" i="53"/>
  <c r="A1615" i="53"/>
  <c r="Q1614" i="53"/>
  <c r="P1614" i="53"/>
  <c r="O1614" i="53"/>
  <c r="A1614" i="53"/>
  <c r="Q1613" i="53"/>
  <c r="P1613" i="53"/>
  <c r="O1613" i="53"/>
  <c r="A1613" i="53"/>
  <c r="Q1612" i="53"/>
  <c r="P1612" i="53"/>
  <c r="O1612" i="53"/>
  <c r="A1612" i="53"/>
  <c r="Q1611" i="53"/>
  <c r="P1611" i="53"/>
  <c r="O1611" i="53"/>
  <c r="A1611" i="53"/>
  <c r="Q1610" i="53"/>
  <c r="P1610" i="53"/>
  <c r="O1610" i="53"/>
  <c r="A1610" i="53"/>
  <c r="Q1609" i="53"/>
  <c r="P1609" i="53"/>
  <c r="O1609" i="53"/>
  <c r="A1609" i="53"/>
  <c r="Q1608" i="53"/>
  <c r="P1608" i="53"/>
  <c r="O1608" i="53"/>
  <c r="A1608" i="53"/>
  <c r="Q1607" i="53"/>
  <c r="P1607" i="53"/>
  <c r="O1607" i="53"/>
  <c r="A1607" i="53"/>
  <c r="Q1606" i="53"/>
  <c r="P1606" i="53"/>
  <c r="O1606" i="53"/>
  <c r="A1606" i="53"/>
  <c r="Q1605" i="53"/>
  <c r="P1605" i="53"/>
  <c r="O1605" i="53"/>
  <c r="A1605" i="53"/>
  <c r="Q1604" i="53"/>
  <c r="P1604" i="53"/>
  <c r="O1604" i="53"/>
  <c r="A1604" i="53"/>
  <c r="Q1603" i="53"/>
  <c r="P1603" i="53"/>
  <c r="O1603" i="53"/>
  <c r="A1603" i="53"/>
  <c r="Q1602" i="53"/>
  <c r="P1602" i="53"/>
  <c r="O1602" i="53"/>
  <c r="A1602" i="53"/>
  <c r="Q1601" i="53"/>
  <c r="P1601" i="53"/>
  <c r="O1601" i="53"/>
  <c r="A1601" i="53"/>
  <c r="Q1600" i="53"/>
  <c r="P1600" i="53"/>
  <c r="O1600" i="53"/>
  <c r="A1600" i="53"/>
  <c r="Q1599" i="53"/>
  <c r="P1599" i="53"/>
  <c r="O1599" i="53"/>
  <c r="A1599" i="53"/>
  <c r="Q1598" i="53"/>
  <c r="P1598" i="53"/>
  <c r="O1598" i="53"/>
  <c r="A1598" i="53"/>
  <c r="Q1597" i="53"/>
  <c r="P1597" i="53"/>
  <c r="O1597" i="53"/>
  <c r="A1597" i="53"/>
  <c r="Q1596" i="53"/>
  <c r="P1596" i="53"/>
  <c r="O1596" i="53"/>
  <c r="A1596" i="53"/>
  <c r="Q1595" i="53"/>
  <c r="P1595" i="53"/>
  <c r="O1595" i="53"/>
  <c r="A1595" i="53"/>
  <c r="Q1594" i="53"/>
  <c r="P1594" i="53"/>
  <c r="O1594" i="53"/>
  <c r="A1594" i="53"/>
  <c r="Q1593" i="53"/>
  <c r="P1593" i="53"/>
  <c r="O1593" i="53"/>
  <c r="A1593" i="53"/>
  <c r="Q1592" i="53"/>
  <c r="P1592" i="53"/>
  <c r="O1592" i="53"/>
  <c r="A1592" i="53"/>
  <c r="Q1591" i="53"/>
  <c r="P1591" i="53"/>
  <c r="O1591" i="53"/>
  <c r="A1591" i="53"/>
  <c r="Q1590" i="53"/>
  <c r="P1590" i="53"/>
  <c r="O1590" i="53"/>
  <c r="A1590" i="53"/>
  <c r="Q1589" i="53"/>
  <c r="P1589" i="53"/>
  <c r="O1589" i="53"/>
  <c r="A1589" i="53"/>
  <c r="Q1588" i="53"/>
  <c r="P1588" i="53"/>
  <c r="O1588" i="53"/>
  <c r="A1588" i="53"/>
  <c r="Q1587" i="53"/>
  <c r="P1587" i="53"/>
  <c r="O1587" i="53"/>
  <c r="A1587" i="53"/>
  <c r="Q1586" i="53"/>
  <c r="P1586" i="53"/>
  <c r="O1586" i="53"/>
  <c r="A1586" i="53"/>
  <c r="Q1585" i="53"/>
  <c r="P1585" i="53"/>
  <c r="O1585" i="53"/>
  <c r="A1585" i="53"/>
  <c r="Q1584" i="53"/>
  <c r="P1584" i="53"/>
  <c r="O1584" i="53"/>
  <c r="A1584" i="53"/>
  <c r="Q1583" i="53"/>
  <c r="P1583" i="53"/>
  <c r="O1583" i="53"/>
  <c r="A1583" i="53"/>
  <c r="Q1582" i="53"/>
  <c r="P1582" i="53"/>
  <c r="O1582" i="53"/>
  <c r="A1582" i="53"/>
  <c r="Q1581" i="53"/>
  <c r="P1581" i="53"/>
  <c r="O1581" i="53"/>
  <c r="A1581" i="53"/>
  <c r="Q1580" i="53"/>
  <c r="P1580" i="53"/>
  <c r="O1580" i="53"/>
  <c r="A1580" i="53"/>
  <c r="Q1579" i="53"/>
  <c r="P1579" i="53"/>
  <c r="O1579" i="53"/>
  <c r="A1579" i="53"/>
  <c r="Q1578" i="53"/>
  <c r="P1578" i="53"/>
  <c r="O1578" i="53"/>
  <c r="A1578" i="53"/>
  <c r="Q1577" i="53"/>
  <c r="P1577" i="53"/>
  <c r="O1577" i="53"/>
  <c r="A1577" i="53"/>
  <c r="Q1576" i="53"/>
  <c r="P1576" i="53"/>
  <c r="O1576" i="53"/>
  <c r="A1576" i="53"/>
  <c r="Q1575" i="53"/>
  <c r="P1575" i="53"/>
  <c r="O1575" i="53"/>
  <c r="A1575" i="53"/>
  <c r="Q1574" i="53"/>
  <c r="P1574" i="53"/>
  <c r="O1574" i="53"/>
  <c r="A1574" i="53"/>
  <c r="Q1573" i="53"/>
  <c r="P1573" i="53"/>
  <c r="O1573" i="53"/>
  <c r="A1573" i="53"/>
  <c r="Q1572" i="53"/>
  <c r="P1572" i="53"/>
  <c r="O1572" i="53"/>
  <c r="A1572" i="53"/>
  <c r="Q1571" i="53"/>
  <c r="P1571" i="53"/>
  <c r="O1571" i="53"/>
  <c r="A1571" i="53"/>
  <c r="Q1570" i="53"/>
  <c r="P1570" i="53"/>
  <c r="O1570" i="53"/>
  <c r="A1570" i="53"/>
  <c r="Q1569" i="53"/>
  <c r="P1569" i="53"/>
  <c r="O1569" i="53"/>
  <c r="A1569" i="53"/>
  <c r="Q1568" i="53"/>
  <c r="P1568" i="53"/>
  <c r="O1568" i="53"/>
  <c r="A1568" i="53"/>
  <c r="Q1567" i="53"/>
  <c r="P1567" i="53"/>
  <c r="O1567" i="53"/>
  <c r="A1567" i="53"/>
  <c r="Q1566" i="53"/>
  <c r="P1566" i="53"/>
  <c r="O1566" i="53"/>
  <c r="A1566" i="53"/>
  <c r="Q1565" i="53"/>
  <c r="P1565" i="53"/>
  <c r="O1565" i="53"/>
  <c r="A1565" i="53"/>
  <c r="Q1564" i="53"/>
  <c r="P1564" i="53"/>
  <c r="O1564" i="53"/>
  <c r="A1564" i="53"/>
  <c r="Q1563" i="53"/>
  <c r="P1563" i="53"/>
  <c r="O1563" i="53"/>
  <c r="A1563" i="53"/>
  <c r="Q1562" i="53"/>
  <c r="P1562" i="53"/>
  <c r="O1562" i="53"/>
  <c r="A1562" i="53"/>
  <c r="Q1561" i="53"/>
  <c r="P1561" i="53"/>
  <c r="O1561" i="53"/>
  <c r="A1561" i="53"/>
  <c r="Q1560" i="53"/>
  <c r="P1560" i="53"/>
  <c r="O1560" i="53"/>
  <c r="A1560" i="53"/>
  <c r="Q1559" i="53"/>
  <c r="P1559" i="53"/>
  <c r="O1559" i="53"/>
  <c r="A1559" i="53"/>
  <c r="Q1558" i="53"/>
  <c r="P1558" i="53"/>
  <c r="O1558" i="53"/>
  <c r="A1558" i="53"/>
  <c r="Q1557" i="53"/>
  <c r="P1557" i="53"/>
  <c r="O1557" i="53"/>
  <c r="A1557" i="53"/>
  <c r="Q1556" i="53"/>
  <c r="P1556" i="53"/>
  <c r="O1556" i="53"/>
  <c r="A1556" i="53"/>
  <c r="Q1555" i="53"/>
  <c r="P1555" i="53"/>
  <c r="O1555" i="53"/>
  <c r="A1555" i="53"/>
  <c r="Q1554" i="53"/>
  <c r="P1554" i="53"/>
  <c r="O1554" i="53"/>
  <c r="A1554" i="53"/>
  <c r="Q1553" i="53"/>
  <c r="P1553" i="53"/>
  <c r="O1553" i="53"/>
  <c r="A1553" i="53"/>
  <c r="Q1552" i="53"/>
  <c r="P1552" i="53"/>
  <c r="O1552" i="53"/>
  <c r="A1552" i="53"/>
  <c r="Q1551" i="53"/>
  <c r="P1551" i="53"/>
  <c r="O1551" i="53"/>
  <c r="A1551" i="53"/>
  <c r="Q1550" i="53"/>
  <c r="P1550" i="53"/>
  <c r="O1550" i="53"/>
  <c r="A1550" i="53"/>
  <c r="Q1549" i="53"/>
  <c r="P1549" i="53"/>
  <c r="O1549" i="53"/>
  <c r="A1549" i="53"/>
  <c r="Q1548" i="53"/>
  <c r="P1548" i="53"/>
  <c r="O1548" i="53"/>
  <c r="A1548" i="53"/>
  <c r="Q1547" i="53"/>
  <c r="P1547" i="53"/>
  <c r="O1547" i="53"/>
  <c r="A1547" i="53"/>
  <c r="Q1546" i="53"/>
  <c r="P1546" i="53"/>
  <c r="O1546" i="53"/>
  <c r="A1546" i="53"/>
  <c r="Q1545" i="53"/>
  <c r="P1545" i="53"/>
  <c r="O1545" i="53"/>
  <c r="A1545" i="53"/>
  <c r="Q1544" i="53"/>
  <c r="P1544" i="53"/>
  <c r="O1544" i="53"/>
  <c r="A1544" i="53"/>
  <c r="Q1543" i="53"/>
  <c r="P1543" i="53"/>
  <c r="O1543" i="53"/>
  <c r="A1543" i="53"/>
  <c r="Q1542" i="53"/>
  <c r="P1542" i="53"/>
  <c r="O1542" i="53"/>
  <c r="A1542" i="53"/>
  <c r="Q1541" i="53"/>
  <c r="P1541" i="53"/>
  <c r="O1541" i="53"/>
  <c r="A1541" i="53"/>
  <c r="Q1540" i="53"/>
  <c r="P1540" i="53"/>
  <c r="O1540" i="53"/>
  <c r="A1540" i="53"/>
  <c r="Q1539" i="53"/>
  <c r="P1539" i="53"/>
  <c r="O1539" i="53"/>
  <c r="A1539" i="53"/>
  <c r="Q1538" i="53"/>
  <c r="P1538" i="53"/>
  <c r="O1538" i="53"/>
  <c r="A1538" i="53"/>
  <c r="Q1537" i="53"/>
  <c r="P1537" i="53"/>
  <c r="O1537" i="53"/>
  <c r="A1537" i="53"/>
  <c r="Q1536" i="53"/>
  <c r="P1536" i="53"/>
  <c r="O1536" i="53"/>
  <c r="A1536" i="53"/>
  <c r="Q1535" i="53"/>
  <c r="P1535" i="53"/>
  <c r="O1535" i="53"/>
  <c r="A1535" i="53"/>
  <c r="Q1534" i="53"/>
  <c r="P1534" i="53"/>
  <c r="O1534" i="53"/>
  <c r="A1534" i="53"/>
  <c r="Q1533" i="53"/>
  <c r="P1533" i="53"/>
  <c r="O1533" i="53"/>
  <c r="A1533" i="53"/>
  <c r="Q1532" i="53"/>
  <c r="P1532" i="53"/>
  <c r="O1532" i="53"/>
  <c r="A1532" i="53"/>
  <c r="Q1531" i="53"/>
  <c r="P1531" i="53"/>
  <c r="O1531" i="53"/>
  <c r="A1531" i="53"/>
  <c r="Q1530" i="53"/>
  <c r="P1530" i="53"/>
  <c r="O1530" i="53"/>
  <c r="A1530" i="53"/>
  <c r="Q1529" i="53"/>
  <c r="P1529" i="53"/>
  <c r="O1529" i="53"/>
  <c r="A1529" i="53"/>
  <c r="Q1528" i="53"/>
  <c r="P1528" i="53"/>
  <c r="O1528" i="53"/>
  <c r="A1528" i="53"/>
  <c r="Q1527" i="53"/>
  <c r="P1527" i="53"/>
  <c r="O1527" i="53"/>
  <c r="A1527" i="53"/>
  <c r="Q1526" i="53"/>
  <c r="P1526" i="53"/>
  <c r="O1526" i="53"/>
  <c r="A1526" i="53"/>
  <c r="Q1525" i="53"/>
  <c r="P1525" i="53"/>
  <c r="O1525" i="53"/>
  <c r="A1525" i="53"/>
  <c r="Q1524" i="53"/>
  <c r="P1524" i="53"/>
  <c r="O1524" i="53"/>
  <c r="A1524" i="53"/>
  <c r="Q1523" i="53"/>
  <c r="P1523" i="53"/>
  <c r="O1523" i="53"/>
  <c r="A1523" i="53"/>
  <c r="Q1522" i="53"/>
  <c r="P1522" i="53"/>
  <c r="O1522" i="53"/>
  <c r="A1522" i="53"/>
  <c r="Q1521" i="53"/>
  <c r="P1521" i="53"/>
  <c r="O1521" i="53"/>
  <c r="A1521" i="53"/>
  <c r="Q1520" i="53"/>
  <c r="P1520" i="53"/>
  <c r="O1520" i="53"/>
  <c r="A1520" i="53"/>
  <c r="Q1519" i="53"/>
  <c r="P1519" i="53"/>
  <c r="O1519" i="53"/>
  <c r="A1519" i="53"/>
  <c r="Q1518" i="53"/>
  <c r="P1518" i="53"/>
  <c r="O1518" i="53"/>
  <c r="A1518" i="53"/>
  <c r="Q1517" i="53"/>
  <c r="P1517" i="53"/>
  <c r="O1517" i="53"/>
  <c r="A1517" i="53"/>
  <c r="Q1516" i="53"/>
  <c r="P1516" i="53"/>
  <c r="O1516" i="53"/>
  <c r="A1516" i="53"/>
  <c r="Q1515" i="53"/>
  <c r="P1515" i="53"/>
  <c r="O1515" i="53"/>
  <c r="A1515" i="53"/>
  <c r="Q1514" i="53"/>
  <c r="P1514" i="53"/>
  <c r="O1514" i="53"/>
  <c r="A1514" i="53"/>
  <c r="Q1513" i="53"/>
  <c r="P1513" i="53"/>
  <c r="O1513" i="53"/>
  <c r="A1513" i="53"/>
  <c r="Q1512" i="53"/>
  <c r="P1512" i="53"/>
  <c r="O1512" i="53"/>
  <c r="A1512" i="53"/>
  <c r="Q1511" i="53"/>
  <c r="P1511" i="53"/>
  <c r="O1511" i="53"/>
  <c r="A1511" i="53"/>
  <c r="Q1510" i="53"/>
  <c r="P1510" i="53"/>
  <c r="O1510" i="53"/>
  <c r="A1510" i="53"/>
  <c r="Q1509" i="53"/>
  <c r="P1509" i="53"/>
  <c r="O1509" i="53"/>
  <c r="A1509" i="53"/>
  <c r="Q1508" i="53"/>
  <c r="P1508" i="53"/>
  <c r="O1508" i="53"/>
  <c r="A1508" i="53"/>
  <c r="Q1507" i="53"/>
  <c r="P1507" i="53"/>
  <c r="O1507" i="53"/>
  <c r="A1507" i="53"/>
  <c r="Q1506" i="53"/>
  <c r="P1506" i="53"/>
  <c r="O1506" i="53"/>
  <c r="A1506" i="53"/>
  <c r="Q1505" i="53"/>
  <c r="P1505" i="53"/>
  <c r="O1505" i="53"/>
  <c r="A1505" i="53"/>
  <c r="Q1504" i="53"/>
  <c r="P1504" i="53"/>
  <c r="O1504" i="53"/>
  <c r="A1504" i="53"/>
  <c r="Q1503" i="53"/>
  <c r="P1503" i="53"/>
  <c r="O1503" i="53"/>
  <c r="A1503" i="53"/>
  <c r="Q1502" i="53"/>
  <c r="P1502" i="53"/>
  <c r="O1502" i="53"/>
  <c r="A1502" i="53"/>
  <c r="Q1501" i="53"/>
  <c r="P1501" i="53"/>
  <c r="O1501" i="53"/>
  <c r="A1501" i="53"/>
  <c r="Q1500" i="53"/>
  <c r="P1500" i="53"/>
  <c r="O1500" i="53"/>
  <c r="A1500" i="53"/>
  <c r="Q1499" i="53"/>
  <c r="P1499" i="53"/>
  <c r="O1499" i="53"/>
  <c r="A1499" i="53"/>
  <c r="Q1498" i="53"/>
  <c r="P1498" i="53"/>
  <c r="O1498" i="53"/>
  <c r="A1498" i="53"/>
  <c r="Q1497" i="53"/>
  <c r="P1497" i="53"/>
  <c r="O1497" i="53"/>
  <c r="A1497" i="53"/>
  <c r="Q1496" i="53"/>
  <c r="P1496" i="53"/>
  <c r="O1496" i="53"/>
  <c r="A1496" i="53"/>
  <c r="Q1495" i="53"/>
  <c r="P1495" i="53"/>
  <c r="O1495" i="53"/>
  <c r="A1495" i="53"/>
  <c r="Q1494" i="53"/>
  <c r="P1494" i="53"/>
  <c r="O1494" i="53"/>
  <c r="A1494" i="53"/>
  <c r="Q1493" i="53"/>
  <c r="P1493" i="53"/>
  <c r="O1493" i="53"/>
  <c r="A1493" i="53"/>
  <c r="Q1492" i="53"/>
  <c r="P1492" i="53"/>
  <c r="O1492" i="53"/>
  <c r="A1492" i="53"/>
  <c r="Q1491" i="53"/>
  <c r="P1491" i="53"/>
  <c r="O1491" i="53"/>
  <c r="A1491" i="53"/>
  <c r="Q1490" i="53"/>
  <c r="P1490" i="53"/>
  <c r="O1490" i="53"/>
  <c r="A1490" i="53"/>
  <c r="Q1489" i="53"/>
  <c r="P1489" i="53"/>
  <c r="O1489" i="53"/>
  <c r="A1489" i="53"/>
  <c r="Q1488" i="53"/>
  <c r="P1488" i="53"/>
  <c r="O1488" i="53"/>
  <c r="A1488" i="53"/>
  <c r="Q1487" i="53"/>
  <c r="P1487" i="53"/>
  <c r="O1487" i="53"/>
  <c r="A1487" i="53"/>
  <c r="Q1486" i="53"/>
  <c r="P1486" i="53"/>
  <c r="O1486" i="53"/>
  <c r="A1486" i="53"/>
  <c r="Q1485" i="53"/>
  <c r="P1485" i="53"/>
  <c r="O1485" i="53"/>
  <c r="A1485" i="53"/>
  <c r="Q1484" i="53"/>
  <c r="P1484" i="53"/>
  <c r="O1484" i="53"/>
  <c r="A1484" i="53"/>
  <c r="Q1483" i="53"/>
  <c r="P1483" i="53"/>
  <c r="O1483" i="53"/>
  <c r="A1483" i="53"/>
  <c r="Q1482" i="53"/>
  <c r="P1482" i="53"/>
  <c r="O1482" i="53"/>
  <c r="A1482" i="53"/>
  <c r="Q1481" i="53"/>
  <c r="P1481" i="53"/>
  <c r="O1481" i="53"/>
  <c r="A1481" i="53"/>
  <c r="Q1480" i="53"/>
  <c r="P1480" i="53"/>
  <c r="O1480" i="53"/>
  <c r="A1480" i="53"/>
  <c r="Q1479" i="53"/>
  <c r="P1479" i="53"/>
  <c r="O1479" i="53"/>
  <c r="A1479" i="53"/>
  <c r="Q1478" i="53"/>
  <c r="P1478" i="53"/>
  <c r="O1478" i="53"/>
  <c r="A1478" i="53"/>
  <c r="Q1477" i="53"/>
  <c r="P1477" i="53"/>
  <c r="O1477" i="53"/>
  <c r="A1477" i="53"/>
  <c r="Q1476" i="53"/>
  <c r="P1476" i="53"/>
  <c r="O1476" i="53"/>
  <c r="A1476" i="53"/>
  <c r="Q1475" i="53"/>
  <c r="P1475" i="53"/>
  <c r="O1475" i="53"/>
  <c r="A1475" i="53"/>
  <c r="Q1474" i="53"/>
  <c r="P1474" i="53"/>
  <c r="O1474" i="53"/>
  <c r="A1474" i="53"/>
  <c r="Q1473" i="53"/>
  <c r="P1473" i="53"/>
  <c r="O1473" i="53"/>
  <c r="A1473" i="53"/>
  <c r="Q1472" i="53"/>
  <c r="P1472" i="53"/>
  <c r="O1472" i="53"/>
  <c r="A1472" i="53"/>
  <c r="Q1471" i="53"/>
  <c r="P1471" i="53"/>
  <c r="O1471" i="53"/>
  <c r="A1471" i="53"/>
  <c r="Q1470" i="53"/>
  <c r="P1470" i="53"/>
  <c r="O1470" i="53"/>
  <c r="A1470" i="53"/>
  <c r="Q1469" i="53"/>
  <c r="P1469" i="53"/>
  <c r="O1469" i="53"/>
  <c r="A1469" i="53"/>
  <c r="Q1468" i="53"/>
  <c r="P1468" i="53"/>
  <c r="O1468" i="53"/>
  <c r="A1468" i="53"/>
  <c r="Q1467" i="53"/>
  <c r="P1467" i="53"/>
  <c r="O1467" i="53"/>
  <c r="A1467" i="53"/>
  <c r="Q1466" i="53"/>
  <c r="P1466" i="53"/>
  <c r="O1466" i="53"/>
  <c r="A1466" i="53"/>
  <c r="Q1465" i="53"/>
  <c r="P1465" i="53"/>
  <c r="O1465" i="53"/>
  <c r="A1465" i="53"/>
  <c r="Q1464" i="53"/>
  <c r="P1464" i="53"/>
  <c r="O1464" i="53"/>
  <c r="A1464" i="53"/>
  <c r="Q1463" i="53"/>
  <c r="P1463" i="53"/>
  <c r="O1463" i="53"/>
  <c r="A1463" i="53"/>
  <c r="Q1462" i="53"/>
  <c r="P1462" i="53"/>
  <c r="O1462" i="53"/>
  <c r="A1462" i="53"/>
  <c r="Q1461" i="53"/>
  <c r="P1461" i="53"/>
  <c r="O1461" i="53"/>
  <c r="A1461" i="53"/>
  <c r="Q1460" i="53"/>
  <c r="P1460" i="53"/>
  <c r="O1460" i="53"/>
  <c r="A1460" i="53"/>
  <c r="Q1459" i="53"/>
  <c r="P1459" i="53"/>
  <c r="O1459" i="53"/>
  <c r="A1459" i="53"/>
  <c r="Q1458" i="53"/>
  <c r="P1458" i="53"/>
  <c r="O1458" i="53"/>
  <c r="A1458" i="53"/>
  <c r="Q1457" i="53"/>
  <c r="P1457" i="53"/>
  <c r="O1457" i="53"/>
  <c r="A1457" i="53"/>
  <c r="Q1456" i="53"/>
  <c r="P1456" i="53"/>
  <c r="O1456" i="53"/>
  <c r="A1456" i="53"/>
  <c r="Q1455" i="53"/>
  <c r="P1455" i="53"/>
  <c r="O1455" i="53"/>
  <c r="A1455" i="53"/>
  <c r="Q1454" i="53"/>
  <c r="P1454" i="53"/>
  <c r="O1454" i="53"/>
  <c r="A1454" i="53"/>
  <c r="Q1453" i="53"/>
  <c r="P1453" i="53"/>
  <c r="O1453" i="53"/>
  <c r="A1453" i="53"/>
  <c r="Q1452" i="53"/>
  <c r="P1452" i="53"/>
  <c r="O1452" i="53"/>
  <c r="A1452" i="53"/>
  <c r="Q1451" i="53"/>
  <c r="P1451" i="53"/>
  <c r="O1451" i="53"/>
  <c r="A1451" i="53"/>
  <c r="Q1450" i="53"/>
  <c r="P1450" i="53"/>
  <c r="O1450" i="53"/>
  <c r="A1450" i="53"/>
  <c r="Q1449" i="53"/>
  <c r="P1449" i="53"/>
  <c r="O1449" i="53"/>
  <c r="A1449" i="53"/>
  <c r="Q1448" i="53"/>
  <c r="P1448" i="53"/>
  <c r="O1448" i="53"/>
  <c r="A1448" i="53"/>
  <c r="Q1447" i="53"/>
  <c r="P1447" i="53"/>
  <c r="O1447" i="53"/>
  <c r="A1447" i="53"/>
  <c r="Q1446" i="53"/>
  <c r="P1446" i="53"/>
  <c r="O1446" i="53"/>
  <c r="A1446" i="53"/>
  <c r="Q1445" i="53"/>
  <c r="P1445" i="53"/>
  <c r="O1445" i="53"/>
  <c r="A1445" i="53"/>
  <c r="Q1444" i="53"/>
  <c r="P1444" i="53"/>
  <c r="O1444" i="53"/>
  <c r="A1444" i="53"/>
  <c r="Q1443" i="53"/>
  <c r="P1443" i="53"/>
  <c r="O1443" i="53"/>
  <c r="A1443" i="53"/>
  <c r="Q1442" i="53"/>
  <c r="P1442" i="53"/>
  <c r="O1442" i="53"/>
  <c r="A1442" i="53"/>
  <c r="Q1441" i="53"/>
  <c r="P1441" i="53"/>
  <c r="O1441" i="53"/>
  <c r="A1441" i="53"/>
  <c r="Q1440" i="53"/>
  <c r="P1440" i="53"/>
  <c r="O1440" i="53"/>
  <c r="A1440" i="53"/>
  <c r="Q1439" i="53"/>
  <c r="P1439" i="53"/>
  <c r="O1439" i="53"/>
  <c r="A1439" i="53"/>
  <c r="Q1438" i="53"/>
  <c r="P1438" i="53"/>
  <c r="O1438" i="53"/>
  <c r="A1438" i="53"/>
  <c r="Q1437" i="53"/>
  <c r="P1437" i="53"/>
  <c r="O1437" i="53"/>
  <c r="A1437" i="53"/>
  <c r="Q1436" i="53"/>
  <c r="P1436" i="53"/>
  <c r="O1436" i="53"/>
  <c r="A1436" i="53"/>
  <c r="Q1435" i="53"/>
  <c r="P1435" i="53"/>
  <c r="O1435" i="53"/>
  <c r="A1435" i="53"/>
  <c r="Q1434" i="53"/>
  <c r="P1434" i="53"/>
  <c r="O1434" i="53"/>
  <c r="A1434" i="53"/>
  <c r="Q1433" i="53"/>
  <c r="P1433" i="53"/>
  <c r="O1433" i="53"/>
  <c r="A1433" i="53"/>
  <c r="Q1432" i="53"/>
  <c r="P1432" i="53"/>
  <c r="O1432" i="53"/>
  <c r="A1432" i="53"/>
  <c r="Q1431" i="53"/>
  <c r="P1431" i="53"/>
  <c r="O1431" i="53"/>
  <c r="A1431" i="53"/>
  <c r="Q1430" i="53"/>
  <c r="P1430" i="53"/>
  <c r="O1430" i="53"/>
  <c r="A1430" i="53"/>
  <c r="Q1429" i="53"/>
  <c r="P1429" i="53"/>
  <c r="O1429" i="53"/>
  <c r="A1429" i="53"/>
  <c r="Q1428" i="53"/>
  <c r="P1428" i="53"/>
  <c r="O1428" i="53"/>
  <c r="A1428" i="53"/>
  <c r="Q1427" i="53"/>
  <c r="P1427" i="53"/>
  <c r="O1427" i="53"/>
  <c r="A1427" i="53"/>
  <c r="Q1426" i="53"/>
  <c r="P1426" i="53"/>
  <c r="O1426" i="53"/>
  <c r="A1426" i="53"/>
  <c r="Q1425" i="53"/>
  <c r="P1425" i="53"/>
  <c r="O1425" i="53"/>
  <c r="A1425" i="53"/>
  <c r="Q1424" i="53"/>
  <c r="P1424" i="53"/>
  <c r="O1424" i="53"/>
  <c r="A1424" i="53"/>
  <c r="Q1423" i="53"/>
  <c r="P1423" i="53"/>
  <c r="O1423" i="53"/>
  <c r="A1423" i="53"/>
  <c r="Q1422" i="53"/>
  <c r="P1422" i="53"/>
  <c r="O1422" i="53"/>
  <c r="A1422" i="53"/>
  <c r="Q1421" i="53"/>
  <c r="P1421" i="53"/>
  <c r="O1421" i="53"/>
  <c r="A1421" i="53"/>
  <c r="Q1420" i="53"/>
  <c r="P1420" i="53"/>
  <c r="O1420" i="53"/>
  <c r="A1420" i="53"/>
  <c r="Q1419" i="53"/>
  <c r="P1419" i="53"/>
  <c r="O1419" i="53"/>
  <c r="A1419" i="53"/>
  <c r="Q1418" i="53"/>
  <c r="P1418" i="53"/>
  <c r="O1418" i="53"/>
  <c r="A1418" i="53"/>
  <c r="Q1417" i="53"/>
  <c r="P1417" i="53"/>
  <c r="O1417" i="53"/>
  <c r="A1417" i="53"/>
  <c r="Q1416" i="53"/>
  <c r="P1416" i="53"/>
  <c r="O1416" i="53"/>
  <c r="A1416" i="53"/>
  <c r="Q1415" i="53"/>
  <c r="P1415" i="53"/>
  <c r="O1415" i="53"/>
  <c r="A1415" i="53"/>
  <c r="Q1414" i="53"/>
  <c r="P1414" i="53"/>
  <c r="O1414" i="53"/>
  <c r="A1414" i="53"/>
  <c r="Q1413" i="53"/>
  <c r="P1413" i="53"/>
  <c r="O1413" i="53"/>
  <c r="A1413" i="53"/>
  <c r="Q1412" i="53"/>
  <c r="P1412" i="53"/>
  <c r="O1412" i="53"/>
  <c r="A1412" i="53"/>
  <c r="Q1411" i="53"/>
  <c r="P1411" i="53"/>
  <c r="O1411" i="53"/>
  <c r="A1411" i="53"/>
  <c r="Q1410" i="53"/>
  <c r="P1410" i="53"/>
  <c r="O1410" i="53"/>
  <c r="A1410" i="53"/>
  <c r="Q1409" i="53"/>
  <c r="P1409" i="53"/>
  <c r="O1409" i="53"/>
  <c r="A1409" i="53"/>
  <c r="Q1408" i="53"/>
  <c r="P1408" i="53"/>
  <c r="O1408" i="53"/>
  <c r="A1408" i="53"/>
  <c r="Q1407" i="53"/>
  <c r="P1407" i="53"/>
  <c r="O1407" i="53"/>
  <c r="A1407" i="53"/>
  <c r="Q1406" i="53"/>
  <c r="P1406" i="53"/>
  <c r="O1406" i="53"/>
  <c r="A1406" i="53"/>
  <c r="Q1405" i="53"/>
  <c r="P1405" i="53"/>
  <c r="O1405" i="53"/>
  <c r="A1405" i="53"/>
  <c r="Q1404" i="53"/>
  <c r="P1404" i="53"/>
  <c r="O1404" i="53"/>
  <c r="A1404" i="53"/>
  <c r="Q1403" i="53"/>
  <c r="P1403" i="53"/>
  <c r="O1403" i="53"/>
  <c r="A1403" i="53"/>
  <c r="Q1402" i="53"/>
  <c r="P1402" i="53"/>
  <c r="O1402" i="53"/>
  <c r="A1402" i="53"/>
  <c r="Q1401" i="53"/>
  <c r="P1401" i="53"/>
  <c r="O1401" i="53"/>
  <c r="A1401" i="53"/>
  <c r="Q1400" i="53"/>
  <c r="P1400" i="53"/>
  <c r="O1400" i="53"/>
  <c r="A1400" i="53"/>
  <c r="Q1399" i="53"/>
  <c r="P1399" i="53"/>
  <c r="O1399" i="53"/>
  <c r="A1399" i="53"/>
  <c r="Q1398" i="53"/>
  <c r="P1398" i="53"/>
  <c r="O1398" i="53"/>
  <c r="A1398" i="53"/>
  <c r="Q1397" i="53"/>
  <c r="P1397" i="53"/>
  <c r="O1397" i="53"/>
  <c r="A1397" i="53"/>
  <c r="Q1396" i="53"/>
  <c r="P1396" i="53"/>
  <c r="O1396" i="53"/>
  <c r="A1396" i="53"/>
  <c r="Q1395" i="53"/>
  <c r="P1395" i="53"/>
  <c r="O1395" i="53"/>
  <c r="A1395" i="53"/>
  <c r="Q1394" i="53"/>
  <c r="P1394" i="53"/>
  <c r="O1394" i="53"/>
  <c r="A1394" i="53"/>
  <c r="Q1393" i="53"/>
  <c r="P1393" i="53"/>
  <c r="O1393" i="53"/>
  <c r="A1393" i="53"/>
  <c r="Q1392" i="53"/>
  <c r="P1392" i="53"/>
  <c r="O1392" i="53"/>
  <c r="A1392" i="53"/>
  <c r="Q1391" i="53"/>
  <c r="P1391" i="53"/>
  <c r="O1391" i="53"/>
  <c r="A1391" i="53"/>
  <c r="Q1390" i="53"/>
  <c r="P1390" i="53"/>
  <c r="O1390" i="53"/>
  <c r="A1390" i="53"/>
  <c r="Q1389" i="53"/>
  <c r="P1389" i="53"/>
  <c r="O1389" i="53"/>
  <c r="A1389" i="53"/>
  <c r="Q1388" i="53"/>
  <c r="P1388" i="53"/>
  <c r="O1388" i="53"/>
  <c r="A1388" i="53"/>
  <c r="Q1387" i="53"/>
  <c r="P1387" i="53"/>
  <c r="O1387" i="53"/>
  <c r="A1387" i="53"/>
  <c r="Q1386" i="53"/>
  <c r="P1386" i="53"/>
  <c r="O1386" i="53"/>
  <c r="A1386" i="53"/>
  <c r="Q1385" i="53"/>
  <c r="P1385" i="53"/>
  <c r="O1385" i="53"/>
  <c r="A1385" i="53"/>
  <c r="Q1384" i="53"/>
  <c r="P1384" i="53"/>
  <c r="O1384" i="53"/>
  <c r="A1384" i="53"/>
  <c r="Q1383" i="53"/>
  <c r="P1383" i="53"/>
  <c r="O1383" i="53"/>
  <c r="A1383" i="53"/>
  <c r="Q1382" i="53"/>
  <c r="P1382" i="53"/>
  <c r="O1382" i="53"/>
  <c r="A1382" i="53"/>
  <c r="Q1381" i="53"/>
  <c r="P1381" i="53"/>
  <c r="O1381" i="53"/>
  <c r="A1381" i="53"/>
  <c r="Q1380" i="53"/>
  <c r="P1380" i="53"/>
  <c r="O1380" i="53"/>
  <c r="A1380" i="53"/>
  <c r="Q1379" i="53"/>
  <c r="P1379" i="53"/>
  <c r="O1379" i="53"/>
  <c r="A1379" i="53"/>
  <c r="Q1378" i="53"/>
  <c r="P1378" i="53"/>
  <c r="O1378" i="53"/>
  <c r="A1378" i="53"/>
  <c r="Q1377" i="53"/>
  <c r="P1377" i="53"/>
  <c r="O1377" i="53"/>
  <c r="A1377" i="53"/>
  <c r="Q1376" i="53"/>
  <c r="P1376" i="53"/>
  <c r="O1376" i="53"/>
  <c r="A1376" i="53"/>
  <c r="Q1375" i="53"/>
  <c r="P1375" i="53"/>
  <c r="O1375" i="53"/>
  <c r="A1375" i="53"/>
  <c r="Q1374" i="53"/>
  <c r="P1374" i="53"/>
  <c r="O1374" i="53"/>
  <c r="A1374" i="53"/>
  <c r="Q1373" i="53"/>
  <c r="P1373" i="53"/>
  <c r="O1373" i="53"/>
  <c r="A1373" i="53"/>
  <c r="Q1372" i="53"/>
  <c r="P1372" i="53"/>
  <c r="O1372" i="53"/>
  <c r="A1372" i="53"/>
  <c r="Q1371" i="53"/>
  <c r="P1371" i="53"/>
  <c r="O1371" i="53"/>
  <c r="A1371" i="53"/>
  <c r="Q1370" i="53"/>
  <c r="P1370" i="53"/>
  <c r="O1370" i="53"/>
  <c r="A1370" i="53"/>
  <c r="Q1369" i="53"/>
  <c r="P1369" i="53"/>
  <c r="O1369" i="53"/>
  <c r="A1369" i="53"/>
  <c r="Q1368" i="53"/>
  <c r="P1368" i="53"/>
  <c r="O1368" i="53"/>
  <c r="A1368" i="53"/>
  <c r="Q1367" i="53"/>
  <c r="P1367" i="53"/>
  <c r="O1367" i="53"/>
  <c r="A1367" i="53"/>
  <c r="Q1366" i="53"/>
  <c r="P1366" i="53"/>
  <c r="O1366" i="53"/>
  <c r="A1366" i="53"/>
  <c r="Q1365" i="53"/>
  <c r="P1365" i="53"/>
  <c r="O1365" i="53"/>
  <c r="A1365" i="53"/>
  <c r="Q1364" i="53"/>
  <c r="P1364" i="53"/>
  <c r="O1364" i="53"/>
  <c r="A1364" i="53"/>
  <c r="Q1363" i="53"/>
  <c r="P1363" i="53"/>
  <c r="O1363" i="53"/>
  <c r="A1363" i="53"/>
  <c r="Q1362" i="53"/>
  <c r="P1362" i="53"/>
  <c r="O1362" i="53"/>
  <c r="A1362" i="53"/>
  <c r="Q1361" i="53"/>
  <c r="P1361" i="53"/>
  <c r="O1361" i="53"/>
  <c r="A1361" i="53"/>
  <c r="Q1360" i="53"/>
  <c r="P1360" i="53"/>
  <c r="O1360" i="53"/>
  <c r="A1360" i="53"/>
  <c r="Q1359" i="53"/>
  <c r="P1359" i="53"/>
  <c r="O1359" i="53"/>
  <c r="A1359" i="53"/>
  <c r="Q1358" i="53"/>
  <c r="P1358" i="53"/>
  <c r="O1358" i="53"/>
  <c r="A1358" i="53"/>
  <c r="Q1357" i="53"/>
  <c r="P1357" i="53"/>
  <c r="O1357" i="53"/>
  <c r="A1357" i="53"/>
  <c r="Q1356" i="53"/>
  <c r="P1356" i="53"/>
  <c r="O1356" i="53"/>
  <c r="A1356" i="53"/>
  <c r="Q1355" i="53"/>
  <c r="P1355" i="53"/>
  <c r="O1355" i="53"/>
  <c r="A1355" i="53"/>
  <c r="Q1354" i="53"/>
  <c r="P1354" i="53"/>
  <c r="O1354" i="53"/>
  <c r="A1354" i="53"/>
  <c r="Q1353" i="53"/>
  <c r="P1353" i="53"/>
  <c r="O1353" i="53"/>
  <c r="A1353" i="53"/>
  <c r="Q1352" i="53"/>
  <c r="P1352" i="53"/>
  <c r="O1352" i="53"/>
  <c r="A1352" i="53"/>
  <c r="Q1351" i="53"/>
  <c r="P1351" i="53"/>
  <c r="O1351" i="53"/>
  <c r="A1351" i="53"/>
  <c r="Q1350" i="53"/>
  <c r="P1350" i="53"/>
  <c r="O1350" i="53"/>
  <c r="A1350" i="53"/>
  <c r="Q1349" i="53"/>
  <c r="P1349" i="53"/>
  <c r="O1349" i="53"/>
  <c r="A1349" i="53"/>
  <c r="Q1348" i="53"/>
  <c r="P1348" i="53"/>
  <c r="O1348" i="53"/>
  <c r="A1348" i="53"/>
  <c r="Q1347" i="53"/>
  <c r="P1347" i="53"/>
  <c r="O1347" i="53"/>
  <c r="A1347" i="53"/>
  <c r="Q1346" i="53"/>
  <c r="P1346" i="53"/>
  <c r="O1346" i="53"/>
  <c r="A1346" i="53"/>
  <c r="Q1345" i="53"/>
  <c r="P1345" i="53"/>
  <c r="O1345" i="53"/>
  <c r="A1345" i="53"/>
  <c r="Q1344" i="53"/>
  <c r="P1344" i="53"/>
  <c r="O1344" i="53"/>
  <c r="A1344" i="53"/>
  <c r="Q1343" i="53"/>
  <c r="P1343" i="53"/>
  <c r="O1343" i="53"/>
  <c r="A1343" i="53"/>
  <c r="Q1342" i="53"/>
  <c r="P1342" i="53"/>
  <c r="O1342" i="53"/>
  <c r="A1342" i="53"/>
  <c r="Q1341" i="53"/>
  <c r="P1341" i="53"/>
  <c r="O1341" i="53"/>
  <c r="A1341" i="53"/>
  <c r="Q1340" i="53"/>
  <c r="P1340" i="53"/>
  <c r="O1340" i="53"/>
  <c r="A1340" i="53"/>
  <c r="Q1339" i="53"/>
  <c r="P1339" i="53"/>
  <c r="O1339" i="53"/>
  <c r="A1339" i="53"/>
  <c r="Q1338" i="53"/>
  <c r="P1338" i="53"/>
  <c r="O1338" i="53"/>
  <c r="A1338" i="53"/>
  <c r="Q1337" i="53"/>
  <c r="P1337" i="53"/>
  <c r="O1337" i="53"/>
  <c r="A1337" i="53"/>
  <c r="Q1336" i="53"/>
  <c r="P1336" i="53"/>
  <c r="O1336" i="53"/>
  <c r="A1336" i="53"/>
  <c r="Q1335" i="53"/>
  <c r="P1335" i="53"/>
  <c r="O1335" i="53"/>
  <c r="A1335" i="53"/>
  <c r="Q1334" i="53"/>
  <c r="P1334" i="53"/>
  <c r="O1334" i="53"/>
  <c r="A1334" i="53"/>
  <c r="Q1333" i="53"/>
  <c r="P1333" i="53"/>
  <c r="O1333" i="53"/>
  <c r="A1333" i="53"/>
  <c r="Q1332" i="53"/>
  <c r="P1332" i="53"/>
  <c r="O1332" i="53"/>
  <c r="A1332" i="53"/>
  <c r="Q1331" i="53"/>
  <c r="P1331" i="53"/>
  <c r="O1331" i="53"/>
  <c r="A1331" i="53"/>
  <c r="Q1330" i="53"/>
  <c r="P1330" i="53"/>
  <c r="O1330" i="53"/>
  <c r="A1330" i="53"/>
  <c r="Q1329" i="53"/>
  <c r="P1329" i="53"/>
  <c r="O1329" i="53"/>
  <c r="A1329" i="53"/>
  <c r="Q1328" i="53"/>
  <c r="P1328" i="53"/>
  <c r="O1328" i="53"/>
  <c r="A1328" i="53"/>
  <c r="Q1327" i="53"/>
  <c r="P1327" i="53"/>
  <c r="O1327" i="53"/>
  <c r="A1327" i="53"/>
  <c r="Q1326" i="53"/>
  <c r="P1326" i="53"/>
  <c r="O1326" i="53"/>
  <c r="A1326" i="53"/>
  <c r="Q1325" i="53"/>
  <c r="P1325" i="53"/>
  <c r="O1325" i="53"/>
  <c r="A1325" i="53"/>
  <c r="Q1324" i="53"/>
  <c r="P1324" i="53"/>
  <c r="O1324" i="53"/>
  <c r="A1324" i="53"/>
  <c r="Q1323" i="53"/>
  <c r="P1323" i="53"/>
  <c r="O1323" i="53"/>
  <c r="A1323" i="53"/>
  <c r="Q1322" i="53"/>
  <c r="P1322" i="53"/>
  <c r="O1322" i="53"/>
  <c r="A1322" i="53"/>
  <c r="Q1321" i="53"/>
  <c r="P1321" i="53"/>
  <c r="O1321" i="53"/>
  <c r="A1321" i="53"/>
  <c r="Q1320" i="53"/>
  <c r="P1320" i="53"/>
  <c r="O1320" i="53"/>
  <c r="A1320" i="53"/>
  <c r="Q1319" i="53"/>
  <c r="P1319" i="53"/>
  <c r="O1319" i="53"/>
  <c r="A1319" i="53"/>
  <c r="Q1318" i="53"/>
  <c r="P1318" i="53"/>
  <c r="O1318" i="53"/>
  <c r="A1318" i="53"/>
  <c r="Q1317" i="53"/>
  <c r="P1317" i="53"/>
  <c r="O1317" i="53"/>
  <c r="A1317" i="53"/>
  <c r="Q1316" i="53"/>
  <c r="P1316" i="53"/>
  <c r="O1316" i="53"/>
  <c r="A1316" i="53"/>
  <c r="Q1315" i="53"/>
  <c r="P1315" i="53"/>
  <c r="O1315" i="53"/>
  <c r="A1315" i="53"/>
  <c r="Q1314" i="53"/>
  <c r="P1314" i="53"/>
  <c r="O1314" i="53"/>
  <c r="A1314" i="53"/>
  <c r="Q1313" i="53"/>
  <c r="P1313" i="53"/>
  <c r="O1313" i="53"/>
  <c r="A1313" i="53"/>
  <c r="Q1312" i="53"/>
  <c r="P1312" i="53"/>
  <c r="O1312" i="53"/>
  <c r="A1312" i="53"/>
  <c r="Q1311" i="53"/>
  <c r="P1311" i="53"/>
  <c r="O1311" i="53"/>
  <c r="A1311" i="53"/>
  <c r="Q1310" i="53"/>
  <c r="P1310" i="53"/>
  <c r="O1310" i="53"/>
  <c r="A1310" i="53"/>
  <c r="Q1309" i="53"/>
  <c r="P1309" i="53"/>
  <c r="O1309" i="53"/>
  <c r="A1309" i="53"/>
  <c r="Q1308" i="53"/>
  <c r="P1308" i="53"/>
  <c r="O1308" i="53"/>
  <c r="A1308" i="53"/>
  <c r="Q1307" i="53"/>
  <c r="P1307" i="53"/>
  <c r="O1307" i="53"/>
  <c r="A1307" i="53"/>
  <c r="Q1306" i="53"/>
  <c r="P1306" i="53"/>
  <c r="O1306" i="53"/>
  <c r="A1306" i="53"/>
  <c r="Q1305" i="53"/>
  <c r="P1305" i="53"/>
  <c r="O1305" i="53"/>
  <c r="A1305" i="53"/>
  <c r="Q1304" i="53"/>
  <c r="P1304" i="53"/>
  <c r="O1304" i="53"/>
  <c r="A1304" i="53"/>
  <c r="Q1303" i="53"/>
  <c r="P1303" i="53"/>
  <c r="O1303" i="53"/>
  <c r="A1303" i="53"/>
  <c r="Q1302" i="53"/>
  <c r="P1302" i="53"/>
  <c r="O1302" i="53"/>
  <c r="A1302" i="53"/>
  <c r="Q1301" i="53"/>
  <c r="P1301" i="53"/>
  <c r="O1301" i="53"/>
  <c r="A1301" i="53"/>
  <c r="Q1300" i="53"/>
  <c r="P1300" i="53"/>
  <c r="O1300" i="53"/>
  <c r="A1300" i="53"/>
  <c r="Q1299" i="53"/>
  <c r="P1299" i="53"/>
  <c r="O1299" i="53"/>
  <c r="A1299" i="53"/>
  <c r="Q1298" i="53"/>
  <c r="P1298" i="53"/>
  <c r="O1298" i="53"/>
  <c r="A1298" i="53"/>
  <c r="Q1297" i="53"/>
  <c r="P1297" i="53"/>
  <c r="O1297" i="53"/>
  <c r="A1297" i="53"/>
  <c r="Q1296" i="53"/>
  <c r="P1296" i="53"/>
  <c r="O1296" i="53"/>
  <c r="A1296" i="53"/>
  <c r="Q1295" i="53"/>
  <c r="P1295" i="53"/>
  <c r="O1295" i="53"/>
  <c r="A1295" i="53"/>
  <c r="Q1294" i="53"/>
  <c r="P1294" i="53"/>
  <c r="O1294" i="53"/>
  <c r="A1294" i="53"/>
  <c r="Q1293" i="53"/>
  <c r="P1293" i="53"/>
  <c r="O1293" i="53"/>
  <c r="A1293" i="53"/>
  <c r="Q1292" i="53"/>
  <c r="P1292" i="53"/>
  <c r="O1292" i="53"/>
  <c r="A1292" i="53"/>
  <c r="Q1291" i="53"/>
  <c r="P1291" i="53"/>
  <c r="O1291" i="53"/>
  <c r="A1291" i="53"/>
  <c r="Q1290" i="53"/>
  <c r="P1290" i="53"/>
  <c r="O1290" i="53"/>
  <c r="A1290" i="53"/>
  <c r="Q1289" i="53"/>
  <c r="P1289" i="53"/>
  <c r="O1289" i="53"/>
  <c r="A1289" i="53"/>
  <c r="Q1288" i="53"/>
  <c r="P1288" i="53"/>
  <c r="O1288" i="53"/>
  <c r="A1288" i="53"/>
  <c r="Q1287" i="53"/>
  <c r="P1287" i="53"/>
  <c r="O1287" i="53"/>
  <c r="A1287" i="53"/>
  <c r="Q1286" i="53"/>
  <c r="P1286" i="53"/>
  <c r="O1286" i="53"/>
  <c r="A1286" i="53"/>
  <c r="Q1285" i="53"/>
  <c r="P1285" i="53"/>
  <c r="O1285" i="53"/>
  <c r="A1285" i="53"/>
  <c r="Q1284" i="53"/>
  <c r="P1284" i="53"/>
  <c r="O1284" i="53"/>
  <c r="A1284" i="53"/>
  <c r="Q1283" i="53"/>
  <c r="P1283" i="53"/>
  <c r="O1283" i="53"/>
  <c r="A1283" i="53"/>
  <c r="Q1282" i="53"/>
  <c r="P1282" i="53"/>
  <c r="O1282" i="53"/>
  <c r="A1282" i="53"/>
  <c r="Q1281" i="53"/>
  <c r="P1281" i="53"/>
  <c r="O1281" i="53"/>
  <c r="A1281" i="53"/>
  <c r="Q1280" i="53"/>
  <c r="P1280" i="53"/>
  <c r="O1280" i="53"/>
  <c r="A1280" i="53"/>
  <c r="Q1279" i="53"/>
  <c r="P1279" i="53"/>
  <c r="O1279" i="53"/>
  <c r="A1279" i="53"/>
  <c r="Q1278" i="53"/>
  <c r="P1278" i="53"/>
  <c r="O1278" i="53"/>
  <c r="A1278" i="53"/>
  <c r="Q1277" i="53"/>
  <c r="P1277" i="53"/>
  <c r="O1277" i="53"/>
  <c r="A1277" i="53"/>
  <c r="Q1276" i="53"/>
  <c r="P1276" i="53"/>
  <c r="O1276" i="53"/>
  <c r="A1276" i="53"/>
  <c r="Q1275" i="53"/>
  <c r="P1275" i="53"/>
  <c r="O1275" i="53"/>
  <c r="A1275" i="53"/>
  <c r="Q1274" i="53"/>
  <c r="P1274" i="53"/>
  <c r="O1274" i="53"/>
  <c r="A1274" i="53"/>
  <c r="Q1273" i="53"/>
  <c r="P1273" i="53"/>
  <c r="O1273" i="53"/>
  <c r="A1273" i="53"/>
  <c r="Q1272" i="53"/>
  <c r="P1272" i="53"/>
  <c r="O1272" i="53"/>
  <c r="A1272" i="53"/>
  <c r="Q1271" i="53"/>
  <c r="P1271" i="53"/>
  <c r="O1271" i="53"/>
  <c r="A1271" i="53"/>
  <c r="Q1270" i="53"/>
  <c r="P1270" i="53"/>
  <c r="O1270" i="53"/>
  <c r="A1270" i="53"/>
  <c r="Q1269" i="53"/>
  <c r="P1269" i="53"/>
  <c r="O1269" i="53"/>
  <c r="A1269" i="53"/>
  <c r="Q1268" i="53"/>
  <c r="P1268" i="53"/>
  <c r="O1268" i="53"/>
  <c r="A1268" i="53"/>
  <c r="Q1267" i="53"/>
  <c r="P1267" i="53"/>
  <c r="O1267" i="53"/>
  <c r="A1267" i="53"/>
  <c r="Q1266" i="53"/>
  <c r="P1266" i="53"/>
  <c r="O1266" i="53"/>
  <c r="A1266" i="53"/>
  <c r="Q1265" i="53"/>
  <c r="P1265" i="53"/>
  <c r="O1265" i="53"/>
  <c r="A1265" i="53"/>
  <c r="Q1264" i="53"/>
  <c r="P1264" i="53"/>
  <c r="O1264" i="53"/>
  <c r="A1264" i="53"/>
  <c r="Q1263" i="53"/>
  <c r="P1263" i="53"/>
  <c r="O1263" i="53"/>
  <c r="A1263" i="53"/>
  <c r="Q1262" i="53"/>
  <c r="P1262" i="53"/>
  <c r="O1262" i="53"/>
  <c r="A1262" i="53"/>
  <c r="Q1261" i="53"/>
  <c r="P1261" i="53"/>
  <c r="O1261" i="53"/>
  <c r="A1261" i="53"/>
  <c r="Q1260" i="53"/>
  <c r="P1260" i="53"/>
  <c r="O1260" i="53"/>
  <c r="A1260" i="53"/>
  <c r="Q1259" i="53"/>
  <c r="P1259" i="53"/>
  <c r="O1259" i="53"/>
  <c r="A1259" i="53"/>
  <c r="Q1258" i="53"/>
  <c r="P1258" i="53"/>
  <c r="O1258" i="53"/>
  <c r="A1258" i="53"/>
  <c r="Q1257" i="53"/>
  <c r="P1257" i="53"/>
  <c r="O1257" i="53"/>
  <c r="A1257" i="53"/>
  <c r="Q1256" i="53"/>
  <c r="P1256" i="53"/>
  <c r="O1256" i="53"/>
  <c r="A1256" i="53"/>
  <c r="Q1255" i="53"/>
  <c r="P1255" i="53"/>
  <c r="O1255" i="53"/>
  <c r="A1255" i="53"/>
  <c r="Q1254" i="53"/>
  <c r="P1254" i="53"/>
  <c r="O1254" i="53"/>
  <c r="A1254" i="53"/>
  <c r="Q1253" i="53"/>
  <c r="P1253" i="53"/>
  <c r="O1253" i="53"/>
  <c r="A1253" i="53"/>
  <c r="Q1252" i="53"/>
  <c r="P1252" i="53"/>
  <c r="O1252" i="53"/>
  <c r="A1252" i="53"/>
  <c r="Q1251" i="53"/>
  <c r="P1251" i="53"/>
  <c r="O1251" i="53"/>
  <c r="A1251" i="53"/>
  <c r="Q1250" i="53"/>
  <c r="P1250" i="53"/>
  <c r="O1250" i="53"/>
  <c r="A1250" i="53"/>
  <c r="Q1249" i="53"/>
  <c r="P1249" i="53"/>
  <c r="O1249" i="53"/>
  <c r="A1249" i="53"/>
  <c r="Q1248" i="53"/>
  <c r="P1248" i="53"/>
  <c r="O1248" i="53"/>
  <c r="A1248" i="53"/>
  <c r="Q1247" i="53"/>
  <c r="P1247" i="53"/>
  <c r="O1247" i="53"/>
  <c r="A1247" i="53"/>
  <c r="Q1246" i="53"/>
  <c r="P1246" i="53"/>
  <c r="O1246" i="53"/>
  <c r="A1246" i="53"/>
  <c r="Q1245" i="53"/>
  <c r="P1245" i="53"/>
  <c r="O1245" i="53"/>
  <c r="A1245" i="53"/>
  <c r="Q1244" i="53"/>
  <c r="P1244" i="53"/>
  <c r="O1244" i="53"/>
  <c r="A1244" i="53"/>
  <c r="Q1243" i="53"/>
  <c r="P1243" i="53"/>
  <c r="O1243" i="53"/>
  <c r="A1243" i="53"/>
  <c r="Q1242" i="53"/>
  <c r="P1242" i="53"/>
  <c r="O1242" i="53"/>
  <c r="A1242" i="53"/>
  <c r="Q1241" i="53"/>
  <c r="P1241" i="53"/>
  <c r="O1241" i="53"/>
  <c r="A1241" i="53"/>
  <c r="Q1240" i="53"/>
  <c r="P1240" i="53"/>
  <c r="O1240" i="53"/>
  <c r="A1240" i="53"/>
  <c r="Q1239" i="53"/>
  <c r="P1239" i="53"/>
  <c r="O1239" i="53"/>
  <c r="A1239" i="53"/>
  <c r="Q1238" i="53"/>
  <c r="P1238" i="53"/>
  <c r="O1238" i="53"/>
  <c r="A1238" i="53"/>
  <c r="Q1237" i="53"/>
  <c r="P1237" i="53"/>
  <c r="O1237" i="53"/>
  <c r="A1237" i="53"/>
  <c r="Q1236" i="53"/>
  <c r="P1236" i="53"/>
  <c r="O1236" i="53"/>
  <c r="A1236" i="53"/>
  <c r="Q1235" i="53"/>
  <c r="P1235" i="53"/>
  <c r="O1235" i="53"/>
  <c r="A1235" i="53"/>
  <c r="Q1234" i="53"/>
  <c r="P1234" i="53"/>
  <c r="O1234" i="53"/>
  <c r="A1234" i="53"/>
  <c r="Q1233" i="53"/>
  <c r="P1233" i="53"/>
  <c r="O1233" i="53"/>
  <c r="A1233" i="53"/>
  <c r="Q1232" i="53"/>
  <c r="P1232" i="53"/>
  <c r="O1232" i="53"/>
  <c r="A1232" i="53"/>
  <c r="Q1231" i="53"/>
  <c r="P1231" i="53"/>
  <c r="O1231" i="53"/>
  <c r="A1231" i="53"/>
  <c r="Q1230" i="53"/>
  <c r="P1230" i="53"/>
  <c r="O1230" i="53"/>
  <c r="A1230" i="53"/>
  <c r="Q1229" i="53"/>
  <c r="P1229" i="53"/>
  <c r="O1229" i="53"/>
  <c r="A1229" i="53"/>
  <c r="Q1228" i="53"/>
  <c r="P1228" i="53"/>
  <c r="O1228" i="53"/>
  <c r="A1228" i="53"/>
  <c r="Q1227" i="53"/>
  <c r="P1227" i="53"/>
  <c r="O1227" i="53"/>
  <c r="A1227" i="53"/>
  <c r="Q1226" i="53"/>
  <c r="P1226" i="53"/>
  <c r="O1226" i="53"/>
  <c r="A1226" i="53"/>
  <c r="Q1225" i="53"/>
  <c r="P1225" i="53"/>
  <c r="O1225" i="53"/>
  <c r="A1225" i="53"/>
  <c r="Q1224" i="53"/>
  <c r="P1224" i="53"/>
  <c r="O1224" i="53"/>
  <c r="A1224" i="53"/>
  <c r="Q1223" i="53"/>
  <c r="P1223" i="53"/>
  <c r="O1223" i="53"/>
  <c r="A1223" i="53"/>
  <c r="Q1222" i="53"/>
  <c r="P1222" i="53"/>
  <c r="O1222" i="53"/>
  <c r="A1222" i="53"/>
  <c r="Q1221" i="53"/>
  <c r="P1221" i="53"/>
  <c r="O1221" i="53"/>
  <c r="A1221" i="53"/>
  <c r="Q1220" i="53"/>
  <c r="P1220" i="53"/>
  <c r="O1220" i="53"/>
  <c r="A1220" i="53"/>
  <c r="Q1219" i="53"/>
  <c r="P1219" i="53"/>
  <c r="O1219" i="53"/>
  <c r="A1219" i="53"/>
  <c r="Q1218" i="53"/>
  <c r="P1218" i="53"/>
  <c r="O1218" i="53"/>
  <c r="A1218" i="53"/>
  <c r="Q1217" i="53"/>
  <c r="P1217" i="53"/>
  <c r="O1217" i="53"/>
  <c r="A1217" i="53"/>
  <c r="Q1216" i="53"/>
  <c r="P1216" i="53"/>
  <c r="O1216" i="53"/>
  <c r="A1216" i="53"/>
  <c r="Q1215" i="53"/>
  <c r="P1215" i="53"/>
  <c r="O1215" i="53"/>
  <c r="A1215" i="53"/>
  <c r="Q1214" i="53"/>
  <c r="P1214" i="53"/>
  <c r="O1214" i="53"/>
  <c r="A1214" i="53"/>
  <c r="Q1213" i="53"/>
  <c r="P1213" i="53"/>
  <c r="O1213" i="53"/>
  <c r="A1213" i="53"/>
  <c r="Q1212" i="53"/>
  <c r="P1212" i="53"/>
  <c r="O1212" i="53"/>
  <c r="A1212" i="53"/>
  <c r="Q1211" i="53"/>
  <c r="P1211" i="53"/>
  <c r="O1211" i="53"/>
  <c r="A1211" i="53"/>
  <c r="Q1210" i="53"/>
  <c r="P1210" i="53"/>
  <c r="O1210" i="53"/>
  <c r="A1210" i="53"/>
  <c r="Q1209" i="53"/>
  <c r="P1209" i="53"/>
  <c r="O1209" i="53"/>
  <c r="A1209" i="53"/>
  <c r="Q1208" i="53"/>
  <c r="P1208" i="53"/>
  <c r="O1208" i="53"/>
  <c r="A1208" i="53"/>
  <c r="Q1207" i="53"/>
  <c r="P1207" i="53"/>
  <c r="O1207" i="53"/>
  <c r="A1207" i="53"/>
  <c r="Q1206" i="53"/>
  <c r="P1206" i="53"/>
  <c r="O1206" i="53"/>
  <c r="A1206" i="53"/>
  <c r="Q1205" i="53"/>
  <c r="P1205" i="53"/>
  <c r="O1205" i="53"/>
  <c r="A1205" i="53"/>
  <c r="Q1204" i="53"/>
  <c r="P1204" i="53"/>
  <c r="O1204" i="53"/>
  <c r="A1204" i="53"/>
  <c r="Q1203" i="53"/>
  <c r="P1203" i="53"/>
  <c r="O1203" i="53"/>
  <c r="A1203" i="53"/>
  <c r="Q1202" i="53"/>
  <c r="P1202" i="53"/>
  <c r="O1202" i="53"/>
  <c r="A1202" i="53"/>
  <c r="Q1201" i="53"/>
  <c r="P1201" i="53"/>
  <c r="O1201" i="53"/>
  <c r="A1201" i="53"/>
  <c r="Q1200" i="53"/>
  <c r="P1200" i="53"/>
  <c r="O1200" i="53"/>
  <c r="A1200" i="53"/>
  <c r="Q1199" i="53"/>
  <c r="P1199" i="53"/>
  <c r="O1199" i="53"/>
  <c r="A1199" i="53"/>
  <c r="Q1198" i="53"/>
  <c r="P1198" i="53"/>
  <c r="O1198" i="53"/>
  <c r="A1198" i="53"/>
  <c r="Q1197" i="53"/>
  <c r="P1197" i="53"/>
  <c r="O1197" i="53"/>
  <c r="A1197" i="53"/>
  <c r="Q1196" i="53"/>
  <c r="P1196" i="53"/>
  <c r="O1196" i="53"/>
  <c r="A1196" i="53"/>
  <c r="Q1195" i="53"/>
  <c r="P1195" i="53"/>
  <c r="O1195" i="53"/>
  <c r="A1195" i="53"/>
  <c r="Q1194" i="53"/>
  <c r="P1194" i="53"/>
  <c r="O1194" i="53"/>
  <c r="A1194" i="53"/>
  <c r="Q1193" i="53"/>
  <c r="P1193" i="53"/>
  <c r="O1193" i="53"/>
  <c r="A1193" i="53"/>
  <c r="Q1192" i="53"/>
  <c r="P1192" i="53"/>
  <c r="O1192" i="53"/>
  <c r="A1192" i="53"/>
  <c r="Q1191" i="53"/>
  <c r="P1191" i="53"/>
  <c r="O1191" i="53"/>
  <c r="A1191" i="53"/>
  <c r="Q1190" i="53"/>
  <c r="P1190" i="53"/>
  <c r="O1190" i="53"/>
  <c r="A1190" i="53"/>
  <c r="Q1189" i="53"/>
  <c r="P1189" i="53"/>
  <c r="O1189" i="53"/>
  <c r="A1189" i="53"/>
  <c r="Q1188" i="53"/>
  <c r="P1188" i="53"/>
  <c r="O1188" i="53"/>
  <c r="A1188" i="53"/>
  <c r="Q1187" i="53"/>
  <c r="P1187" i="53"/>
  <c r="O1187" i="53"/>
  <c r="A1187" i="53"/>
  <c r="Q1186" i="53"/>
  <c r="P1186" i="53"/>
  <c r="O1186" i="53"/>
  <c r="A1186" i="53"/>
  <c r="Q1185" i="53"/>
  <c r="P1185" i="53"/>
  <c r="O1185" i="53"/>
  <c r="A1185" i="53"/>
  <c r="Q1184" i="53"/>
  <c r="P1184" i="53"/>
  <c r="O1184" i="53"/>
  <c r="A1184" i="53"/>
  <c r="Q1183" i="53"/>
  <c r="P1183" i="53"/>
  <c r="O1183" i="53"/>
  <c r="A1183" i="53"/>
  <c r="Q1182" i="53"/>
  <c r="P1182" i="53"/>
  <c r="O1182" i="53"/>
  <c r="A1182" i="53"/>
  <c r="Q1181" i="53"/>
  <c r="P1181" i="53"/>
  <c r="O1181" i="53"/>
  <c r="A1181" i="53"/>
  <c r="Q1180" i="53"/>
  <c r="P1180" i="53"/>
  <c r="O1180" i="53"/>
  <c r="A1180" i="53"/>
  <c r="Q1179" i="53"/>
  <c r="P1179" i="53"/>
  <c r="O1179" i="53"/>
  <c r="A1179" i="53"/>
  <c r="Q1178" i="53"/>
  <c r="P1178" i="53"/>
  <c r="O1178" i="53"/>
  <c r="A1178" i="53"/>
  <c r="Q1177" i="53"/>
  <c r="P1177" i="53"/>
  <c r="O1177" i="53"/>
  <c r="A1177" i="53"/>
  <c r="Q1176" i="53"/>
  <c r="P1176" i="53"/>
  <c r="O1176" i="53"/>
  <c r="A1176" i="53"/>
  <c r="Q1175" i="53"/>
  <c r="P1175" i="53"/>
  <c r="O1175" i="53"/>
  <c r="A1175" i="53"/>
  <c r="Q1174" i="53"/>
  <c r="P1174" i="53"/>
  <c r="O1174" i="53"/>
  <c r="A1174" i="53"/>
  <c r="Q1173" i="53"/>
  <c r="P1173" i="53"/>
  <c r="O1173" i="53"/>
  <c r="A1173" i="53"/>
  <c r="Q1172" i="53"/>
  <c r="P1172" i="53"/>
  <c r="O1172" i="53"/>
  <c r="A1172" i="53"/>
  <c r="Q1171" i="53"/>
  <c r="P1171" i="53"/>
  <c r="O1171" i="53"/>
  <c r="A1171" i="53"/>
  <c r="Q1170" i="53"/>
  <c r="P1170" i="53"/>
  <c r="O1170" i="53"/>
  <c r="A1170" i="53"/>
  <c r="Q1169" i="53"/>
  <c r="P1169" i="53"/>
  <c r="O1169" i="53"/>
  <c r="A1169" i="53"/>
  <c r="Q1168" i="53"/>
  <c r="P1168" i="53"/>
  <c r="O1168" i="53"/>
  <c r="A1168" i="53"/>
  <c r="Q1167" i="53"/>
  <c r="P1167" i="53"/>
  <c r="O1167" i="53"/>
  <c r="A1167" i="53"/>
  <c r="Q1166" i="53"/>
  <c r="P1166" i="53"/>
  <c r="O1166" i="53"/>
  <c r="A1166" i="53"/>
  <c r="Q1165" i="53"/>
  <c r="P1165" i="53"/>
  <c r="O1165" i="53"/>
  <c r="A1165" i="53"/>
  <c r="Q1164" i="53"/>
  <c r="P1164" i="53"/>
  <c r="O1164" i="53"/>
  <c r="A1164" i="53"/>
  <c r="Q1163" i="53"/>
  <c r="P1163" i="53"/>
  <c r="O1163" i="53"/>
  <c r="A1163" i="53"/>
  <c r="Q1162" i="53"/>
  <c r="P1162" i="53"/>
  <c r="O1162" i="53"/>
  <c r="A1162" i="53"/>
  <c r="Q1161" i="53"/>
  <c r="P1161" i="53"/>
  <c r="O1161" i="53"/>
  <c r="A1161" i="53"/>
  <c r="Q1160" i="53"/>
  <c r="P1160" i="53"/>
  <c r="O1160" i="53"/>
  <c r="A1160" i="53"/>
  <c r="Q1159" i="53"/>
  <c r="P1159" i="53"/>
  <c r="O1159" i="53"/>
  <c r="A1159" i="53"/>
  <c r="Q1158" i="53"/>
  <c r="P1158" i="53"/>
  <c r="O1158" i="53"/>
  <c r="A1158" i="53"/>
  <c r="Q1157" i="53"/>
  <c r="P1157" i="53"/>
  <c r="O1157" i="53"/>
  <c r="A1157" i="53"/>
  <c r="Q1156" i="53"/>
  <c r="P1156" i="53"/>
  <c r="O1156" i="53"/>
  <c r="A1156" i="53"/>
  <c r="Q1155" i="53"/>
  <c r="P1155" i="53"/>
  <c r="O1155" i="53"/>
  <c r="A1155" i="53"/>
  <c r="Q1154" i="53"/>
  <c r="P1154" i="53"/>
  <c r="O1154" i="53"/>
  <c r="A1154" i="53"/>
  <c r="Q1153" i="53"/>
  <c r="P1153" i="53"/>
  <c r="O1153" i="53"/>
  <c r="A1153" i="53"/>
  <c r="Q1152" i="53"/>
  <c r="P1152" i="53"/>
  <c r="O1152" i="53"/>
  <c r="A1152" i="53"/>
  <c r="Q1151" i="53"/>
  <c r="P1151" i="53"/>
  <c r="O1151" i="53"/>
  <c r="A1151" i="53"/>
  <c r="Q1150" i="53"/>
  <c r="P1150" i="53"/>
  <c r="O1150" i="53"/>
  <c r="A1150" i="53"/>
  <c r="Q1149" i="53"/>
  <c r="P1149" i="53"/>
  <c r="O1149" i="53"/>
  <c r="A1149" i="53"/>
  <c r="Q1148" i="53"/>
  <c r="P1148" i="53"/>
  <c r="O1148" i="53"/>
  <c r="A1148" i="53"/>
  <c r="Q1147" i="53"/>
  <c r="P1147" i="53"/>
  <c r="O1147" i="53"/>
  <c r="A1147" i="53"/>
  <c r="Q1146" i="53"/>
  <c r="P1146" i="53"/>
  <c r="O1146" i="53"/>
  <c r="A1146" i="53"/>
  <c r="Q1145" i="53"/>
  <c r="P1145" i="53"/>
  <c r="O1145" i="53"/>
  <c r="A1145" i="53"/>
  <c r="Q1144" i="53"/>
  <c r="P1144" i="53"/>
  <c r="O1144" i="53"/>
  <c r="A1144" i="53"/>
  <c r="Q1143" i="53"/>
  <c r="P1143" i="53"/>
  <c r="O1143" i="53"/>
  <c r="A1143" i="53"/>
  <c r="Q1142" i="53"/>
  <c r="P1142" i="53"/>
  <c r="O1142" i="53"/>
  <c r="A1142" i="53"/>
  <c r="Q1141" i="53"/>
  <c r="P1141" i="53"/>
  <c r="O1141" i="53"/>
  <c r="A1141" i="53"/>
  <c r="Q1140" i="53"/>
  <c r="P1140" i="53"/>
  <c r="O1140" i="53"/>
  <c r="A1140" i="53"/>
  <c r="Q1139" i="53"/>
  <c r="P1139" i="53"/>
  <c r="O1139" i="53"/>
  <c r="A1139" i="53"/>
  <c r="Q1138" i="53"/>
  <c r="P1138" i="53"/>
  <c r="O1138" i="53"/>
  <c r="A1138" i="53"/>
  <c r="Q1137" i="53"/>
  <c r="P1137" i="53"/>
  <c r="O1137" i="53"/>
  <c r="A1137" i="53"/>
  <c r="Q1136" i="53"/>
  <c r="P1136" i="53"/>
  <c r="O1136" i="53"/>
  <c r="A1136" i="53"/>
  <c r="Q1135" i="53"/>
  <c r="P1135" i="53"/>
  <c r="O1135" i="53"/>
  <c r="A1135" i="53"/>
  <c r="Q1134" i="53"/>
  <c r="P1134" i="53"/>
  <c r="O1134" i="53"/>
  <c r="A1134" i="53"/>
  <c r="Q1133" i="53"/>
  <c r="P1133" i="53"/>
  <c r="O1133" i="53"/>
  <c r="A1133" i="53"/>
  <c r="Q1132" i="53"/>
  <c r="P1132" i="53"/>
  <c r="O1132" i="53"/>
  <c r="A1132" i="53"/>
  <c r="Q1131" i="53"/>
  <c r="P1131" i="53"/>
  <c r="O1131" i="53"/>
  <c r="A1131" i="53"/>
  <c r="Q1130" i="53"/>
  <c r="P1130" i="53"/>
  <c r="O1130" i="53"/>
  <c r="A1130" i="53"/>
  <c r="Q1129" i="53"/>
  <c r="P1129" i="53"/>
  <c r="O1129" i="53"/>
  <c r="A1129" i="53"/>
  <c r="Q1128" i="53"/>
  <c r="P1128" i="53"/>
  <c r="O1128" i="53"/>
  <c r="A1128" i="53"/>
  <c r="Q1127" i="53"/>
  <c r="P1127" i="53"/>
  <c r="O1127" i="53"/>
  <c r="A1127" i="53"/>
  <c r="Q1126" i="53"/>
  <c r="P1126" i="53"/>
  <c r="O1126" i="53"/>
  <c r="A1126" i="53"/>
  <c r="Q1125" i="53"/>
  <c r="P1125" i="53"/>
  <c r="O1125" i="53"/>
  <c r="A1125" i="53"/>
  <c r="Q1124" i="53"/>
  <c r="P1124" i="53"/>
  <c r="O1124" i="53"/>
  <c r="A1124" i="53"/>
  <c r="Q1123" i="53"/>
  <c r="P1123" i="53"/>
  <c r="O1123" i="53"/>
  <c r="A1123" i="53"/>
  <c r="Q1122" i="53"/>
  <c r="P1122" i="53"/>
  <c r="O1122" i="53"/>
  <c r="A1122" i="53"/>
  <c r="Q1121" i="53"/>
  <c r="P1121" i="53"/>
  <c r="O1121" i="53"/>
  <c r="A1121" i="53"/>
  <c r="Q1120" i="53"/>
  <c r="P1120" i="53"/>
  <c r="O1120" i="53"/>
  <c r="A1120" i="53"/>
  <c r="Q1119" i="53"/>
  <c r="P1119" i="53"/>
  <c r="O1119" i="53"/>
  <c r="A1119" i="53"/>
  <c r="Q1118" i="53"/>
  <c r="P1118" i="53"/>
  <c r="O1118" i="53"/>
  <c r="A1118" i="53"/>
  <c r="Q1117" i="53"/>
  <c r="P1117" i="53"/>
  <c r="O1117" i="53"/>
  <c r="A1117" i="53"/>
  <c r="Q1116" i="53"/>
  <c r="P1116" i="53"/>
  <c r="O1116" i="53"/>
  <c r="A1116" i="53"/>
  <c r="Q1115" i="53"/>
  <c r="P1115" i="53"/>
  <c r="O1115" i="53"/>
  <c r="A1115" i="53"/>
  <c r="Q1114" i="53"/>
  <c r="P1114" i="53"/>
  <c r="O1114" i="53"/>
  <c r="A1114" i="53"/>
  <c r="Q1113" i="53"/>
  <c r="P1113" i="53"/>
  <c r="O1113" i="53"/>
  <c r="A1113" i="53"/>
  <c r="Q1112" i="53"/>
  <c r="P1112" i="53"/>
  <c r="O1112" i="53"/>
  <c r="A1112" i="53"/>
  <c r="Q1111" i="53"/>
  <c r="P1111" i="53"/>
  <c r="O1111" i="53"/>
  <c r="A1111" i="53"/>
  <c r="Q1110" i="53"/>
  <c r="P1110" i="53"/>
  <c r="O1110" i="53"/>
  <c r="A1110" i="53"/>
  <c r="Q1109" i="53"/>
  <c r="P1109" i="53"/>
  <c r="O1109" i="53"/>
  <c r="A1109" i="53"/>
  <c r="Q1108" i="53"/>
  <c r="P1108" i="53"/>
  <c r="O1108" i="53"/>
  <c r="A1108" i="53"/>
  <c r="Q1107" i="53"/>
  <c r="P1107" i="53"/>
  <c r="O1107" i="53"/>
  <c r="A1107" i="53"/>
  <c r="Q1106" i="53"/>
  <c r="P1106" i="53"/>
  <c r="O1106" i="53"/>
  <c r="A1106" i="53"/>
  <c r="Q1105" i="53"/>
  <c r="P1105" i="53"/>
  <c r="O1105" i="53"/>
  <c r="A1105" i="53"/>
  <c r="Q1104" i="53"/>
  <c r="P1104" i="53"/>
  <c r="O1104" i="53"/>
  <c r="A1104" i="53"/>
  <c r="Q1103" i="53"/>
  <c r="P1103" i="53"/>
  <c r="O1103" i="53"/>
  <c r="A1103" i="53"/>
  <c r="Q1102" i="53"/>
  <c r="P1102" i="53"/>
  <c r="O1102" i="53"/>
  <c r="A1102" i="53"/>
  <c r="Q1101" i="53"/>
  <c r="P1101" i="53"/>
  <c r="O1101" i="53"/>
  <c r="A1101" i="53"/>
  <c r="Q1100" i="53"/>
  <c r="P1100" i="53"/>
  <c r="O1100" i="53"/>
  <c r="A1100" i="53"/>
  <c r="Q1099" i="53"/>
  <c r="P1099" i="53"/>
  <c r="O1099" i="53"/>
  <c r="A1099" i="53"/>
  <c r="Q1098" i="53"/>
  <c r="P1098" i="53"/>
  <c r="O1098" i="53"/>
  <c r="A1098" i="53"/>
  <c r="Q1097" i="53"/>
  <c r="P1097" i="53"/>
  <c r="O1097" i="53"/>
  <c r="A1097" i="53"/>
  <c r="Q1096" i="53"/>
  <c r="P1096" i="53"/>
  <c r="O1096" i="53"/>
  <c r="A1096" i="53"/>
  <c r="Q1095" i="53"/>
  <c r="P1095" i="53"/>
  <c r="O1095" i="53"/>
  <c r="A1095" i="53"/>
  <c r="Q1094" i="53"/>
  <c r="P1094" i="53"/>
  <c r="O1094" i="53"/>
  <c r="A1094" i="53"/>
  <c r="Q1093" i="53"/>
  <c r="P1093" i="53"/>
  <c r="O1093" i="53"/>
  <c r="A1093" i="53"/>
  <c r="Q1092" i="53"/>
  <c r="P1092" i="53"/>
  <c r="O1092" i="53"/>
  <c r="A1092" i="53"/>
  <c r="Q1091" i="53"/>
  <c r="P1091" i="53"/>
  <c r="O1091" i="53"/>
  <c r="A1091" i="53"/>
  <c r="Q1090" i="53"/>
  <c r="P1090" i="53"/>
  <c r="O1090" i="53"/>
  <c r="A1090" i="53"/>
  <c r="Q1089" i="53"/>
  <c r="P1089" i="53"/>
  <c r="O1089" i="53"/>
  <c r="A1089" i="53"/>
  <c r="Q1088" i="53"/>
  <c r="P1088" i="53"/>
  <c r="O1088" i="53"/>
  <c r="A1088" i="53"/>
  <c r="Q1087" i="53"/>
  <c r="P1087" i="53"/>
  <c r="O1087" i="53"/>
  <c r="A1087" i="53"/>
  <c r="Q1086" i="53"/>
  <c r="P1086" i="53"/>
  <c r="O1086" i="53"/>
  <c r="A1086" i="53"/>
  <c r="Q1085" i="53"/>
  <c r="P1085" i="53"/>
  <c r="O1085" i="53"/>
  <c r="A1085" i="53"/>
  <c r="Q1084" i="53"/>
  <c r="P1084" i="53"/>
  <c r="O1084" i="53"/>
  <c r="A1084" i="53"/>
  <c r="Q1083" i="53"/>
  <c r="P1083" i="53"/>
  <c r="O1083" i="53"/>
  <c r="A1083" i="53"/>
  <c r="Q1082" i="53"/>
  <c r="P1082" i="53"/>
  <c r="O1082" i="53"/>
  <c r="A1082" i="53"/>
  <c r="Q1081" i="53"/>
  <c r="P1081" i="53"/>
  <c r="O1081" i="53"/>
  <c r="A1081" i="53"/>
  <c r="Q1080" i="53"/>
  <c r="P1080" i="53"/>
  <c r="O1080" i="53"/>
  <c r="A1080" i="53"/>
  <c r="Q1079" i="53"/>
  <c r="P1079" i="53"/>
  <c r="O1079" i="53"/>
  <c r="A1079" i="53"/>
  <c r="Q1078" i="53"/>
  <c r="P1078" i="53"/>
  <c r="O1078" i="53"/>
  <c r="A1078" i="53"/>
  <c r="Q1077" i="53"/>
  <c r="P1077" i="53"/>
  <c r="O1077" i="53"/>
  <c r="A1077" i="53"/>
  <c r="Q1076" i="53"/>
  <c r="P1076" i="53"/>
  <c r="O1076" i="53"/>
  <c r="A1076" i="53"/>
  <c r="Q1075" i="53"/>
  <c r="P1075" i="53"/>
  <c r="O1075" i="53"/>
  <c r="A1075" i="53"/>
  <c r="Q1074" i="53"/>
  <c r="P1074" i="53"/>
  <c r="O1074" i="53"/>
  <c r="A1074" i="53"/>
  <c r="Q1073" i="53"/>
  <c r="P1073" i="53"/>
  <c r="O1073" i="53"/>
  <c r="A1073" i="53"/>
  <c r="Q1072" i="53"/>
  <c r="P1072" i="53"/>
  <c r="O1072" i="53"/>
  <c r="A1072" i="53"/>
  <c r="Q1071" i="53"/>
  <c r="P1071" i="53"/>
  <c r="O1071" i="53"/>
  <c r="A1071" i="53"/>
  <c r="Q1070" i="53"/>
  <c r="P1070" i="53"/>
  <c r="O1070" i="53"/>
  <c r="A1070" i="53"/>
  <c r="Q1069" i="53"/>
  <c r="P1069" i="53"/>
  <c r="O1069" i="53"/>
  <c r="A1069" i="53"/>
  <c r="Q1068" i="53"/>
  <c r="P1068" i="53"/>
  <c r="O1068" i="53"/>
  <c r="A1068" i="53"/>
  <c r="Q1067" i="53"/>
  <c r="P1067" i="53"/>
  <c r="O1067" i="53"/>
  <c r="A1067" i="53"/>
  <c r="Q1066" i="53"/>
  <c r="P1066" i="53"/>
  <c r="O1066" i="53"/>
  <c r="A1066" i="53"/>
  <c r="Q1065" i="53"/>
  <c r="P1065" i="53"/>
  <c r="O1065" i="53"/>
  <c r="A1065" i="53"/>
  <c r="Q1064" i="53"/>
  <c r="P1064" i="53"/>
  <c r="O1064" i="53"/>
  <c r="A1064" i="53"/>
  <c r="Q1063" i="53"/>
  <c r="P1063" i="53"/>
  <c r="O1063" i="53"/>
  <c r="A1063" i="53"/>
  <c r="Q1062" i="53"/>
  <c r="P1062" i="53"/>
  <c r="O1062" i="53"/>
  <c r="A1062" i="53"/>
  <c r="Q1061" i="53"/>
  <c r="P1061" i="53"/>
  <c r="O1061" i="53"/>
  <c r="A1061" i="53"/>
  <c r="Q1060" i="53"/>
  <c r="P1060" i="53"/>
  <c r="O1060" i="53"/>
  <c r="A1060" i="53"/>
  <c r="Q1059" i="53"/>
  <c r="P1059" i="53"/>
  <c r="O1059" i="53"/>
  <c r="A1059" i="53"/>
  <c r="Q1058" i="53"/>
  <c r="P1058" i="53"/>
  <c r="O1058" i="53"/>
  <c r="A1058" i="53"/>
  <c r="Q1057" i="53"/>
  <c r="P1057" i="53"/>
  <c r="O1057" i="53"/>
  <c r="A1057" i="53"/>
  <c r="Q1056" i="53"/>
  <c r="P1056" i="53"/>
  <c r="O1056" i="53"/>
  <c r="A1056" i="53"/>
  <c r="Q1055" i="53"/>
  <c r="P1055" i="53"/>
  <c r="O1055" i="53"/>
  <c r="A1055" i="53"/>
  <c r="Q1054" i="53"/>
  <c r="P1054" i="53"/>
  <c r="O1054" i="53"/>
  <c r="A1054" i="53"/>
  <c r="Q1053" i="53"/>
  <c r="P1053" i="53"/>
  <c r="O1053" i="53"/>
  <c r="A1053" i="53"/>
  <c r="Q1052" i="53"/>
  <c r="P1052" i="53"/>
  <c r="O1052" i="53"/>
  <c r="A1052" i="53"/>
  <c r="Q1051" i="53"/>
  <c r="P1051" i="53"/>
  <c r="O1051" i="53"/>
  <c r="A1051" i="53"/>
  <c r="Q1050" i="53"/>
  <c r="P1050" i="53"/>
  <c r="O1050" i="53"/>
  <c r="A1050" i="53"/>
  <c r="Q1049" i="53"/>
  <c r="P1049" i="53"/>
  <c r="O1049" i="53"/>
  <c r="A1049" i="53"/>
  <c r="Q1048" i="53"/>
  <c r="P1048" i="53"/>
  <c r="O1048" i="53"/>
  <c r="A1048" i="53"/>
  <c r="Q1047" i="53"/>
  <c r="P1047" i="53"/>
  <c r="O1047" i="53"/>
  <c r="A1047" i="53"/>
  <c r="Q1046" i="53"/>
  <c r="P1046" i="53"/>
  <c r="O1046" i="53"/>
  <c r="A1046" i="53"/>
  <c r="Q1045" i="53"/>
  <c r="P1045" i="53"/>
  <c r="O1045" i="53"/>
  <c r="A1045" i="53"/>
  <c r="Q1044" i="53"/>
  <c r="P1044" i="53"/>
  <c r="O1044" i="53"/>
  <c r="A1044" i="53"/>
  <c r="Q1043" i="53"/>
  <c r="P1043" i="53"/>
  <c r="O1043" i="53"/>
  <c r="A1043" i="53"/>
  <c r="Q1042" i="53"/>
  <c r="P1042" i="53"/>
  <c r="O1042" i="53"/>
  <c r="A1042" i="53"/>
  <c r="Q1041" i="53"/>
  <c r="P1041" i="53"/>
  <c r="O1041" i="53"/>
  <c r="A1041" i="53"/>
  <c r="Q1040" i="53"/>
  <c r="P1040" i="53"/>
  <c r="O1040" i="53"/>
  <c r="A1040" i="53"/>
  <c r="Q1039" i="53"/>
  <c r="P1039" i="53"/>
  <c r="O1039" i="53"/>
  <c r="A1039" i="53"/>
  <c r="Q1038" i="53"/>
  <c r="P1038" i="53"/>
  <c r="O1038" i="53"/>
  <c r="A1038" i="53"/>
  <c r="Q1037" i="53"/>
  <c r="P1037" i="53"/>
  <c r="O1037" i="53"/>
  <c r="A1037" i="53"/>
  <c r="Q1036" i="53"/>
  <c r="P1036" i="53"/>
  <c r="O1036" i="53"/>
  <c r="A1036" i="53"/>
  <c r="Q1035" i="53"/>
  <c r="P1035" i="53"/>
  <c r="O1035" i="53"/>
  <c r="A1035" i="53"/>
  <c r="Q1034" i="53"/>
  <c r="P1034" i="53"/>
  <c r="O1034" i="53"/>
  <c r="A1034" i="53"/>
  <c r="Q1033" i="53"/>
  <c r="P1033" i="53"/>
  <c r="O1033" i="53"/>
  <c r="A1033" i="53"/>
  <c r="Q1032" i="53"/>
  <c r="P1032" i="53"/>
  <c r="O1032" i="53"/>
  <c r="A1032" i="53"/>
  <c r="Q1031" i="53"/>
  <c r="P1031" i="53"/>
  <c r="O1031" i="53"/>
  <c r="A1031" i="53"/>
  <c r="Q1030" i="53"/>
  <c r="P1030" i="53"/>
  <c r="O1030" i="53"/>
  <c r="A1030" i="53"/>
  <c r="Q1029" i="53"/>
  <c r="P1029" i="53"/>
  <c r="O1029" i="53"/>
  <c r="A1029" i="53"/>
  <c r="Q1028" i="53"/>
  <c r="P1028" i="53"/>
  <c r="O1028" i="53"/>
  <c r="A1028" i="53"/>
  <c r="Q1027" i="53"/>
  <c r="P1027" i="53"/>
  <c r="O1027" i="53"/>
  <c r="A1027" i="53"/>
  <c r="Q1026" i="53"/>
  <c r="P1026" i="53"/>
  <c r="O1026" i="53"/>
  <c r="A1026" i="53"/>
  <c r="Q1025" i="53"/>
  <c r="P1025" i="53"/>
  <c r="O1025" i="53"/>
  <c r="A1025" i="53"/>
  <c r="Q1024" i="53"/>
  <c r="P1024" i="53"/>
  <c r="O1024" i="53"/>
  <c r="A1024" i="53"/>
  <c r="Q1023" i="53"/>
  <c r="P1023" i="53"/>
  <c r="O1023" i="53"/>
  <c r="A1023" i="53"/>
  <c r="Q1022" i="53"/>
  <c r="P1022" i="53"/>
  <c r="O1022" i="53"/>
  <c r="A1022" i="53"/>
  <c r="Q1021" i="53"/>
  <c r="P1021" i="53"/>
  <c r="O1021" i="53"/>
  <c r="A1021" i="53"/>
  <c r="Q1020" i="53"/>
  <c r="P1020" i="53"/>
  <c r="O1020" i="53"/>
  <c r="A1020" i="53"/>
  <c r="Q1019" i="53"/>
  <c r="P1019" i="53"/>
  <c r="O1019" i="53"/>
  <c r="A1019" i="53"/>
  <c r="Q1018" i="53"/>
  <c r="P1018" i="53"/>
  <c r="O1018" i="53"/>
  <c r="A1018" i="53"/>
  <c r="Q1017" i="53"/>
  <c r="P1017" i="53"/>
  <c r="O1017" i="53"/>
  <c r="A1017" i="53"/>
  <c r="Q1016" i="53"/>
  <c r="P1016" i="53"/>
  <c r="O1016" i="53"/>
  <c r="A1016" i="53"/>
  <c r="Q1015" i="53"/>
  <c r="P1015" i="53"/>
  <c r="O1015" i="53"/>
  <c r="A1015" i="53"/>
  <c r="Q1014" i="53"/>
  <c r="P1014" i="53"/>
  <c r="O1014" i="53"/>
  <c r="A1014" i="53"/>
  <c r="Q1013" i="53"/>
  <c r="P1013" i="53"/>
  <c r="O1013" i="53"/>
  <c r="A1013" i="53"/>
  <c r="Q1012" i="53"/>
  <c r="P1012" i="53"/>
  <c r="O1012" i="53"/>
  <c r="A1012" i="53"/>
  <c r="Q1011" i="53"/>
  <c r="P1011" i="53"/>
  <c r="O1011" i="53"/>
  <c r="A1011" i="53"/>
  <c r="Q1010" i="53"/>
  <c r="P1010" i="53"/>
  <c r="O1010" i="53"/>
  <c r="A1010" i="53"/>
  <c r="Q1009" i="53"/>
  <c r="P1009" i="53"/>
  <c r="O1009" i="53"/>
  <c r="A1009" i="53"/>
  <c r="Q1008" i="53"/>
  <c r="P1008" i="53"/>
  <c r="O1008" i="53"/>
  <c r="A1008" i="53"/>
  <c r="Q1007" i="53"/>
  <c r="P1007" i="53"/>
  <c r="O1007" i="53"/>
  <c r="A1007" i="53"/>
  <c r="Q1006" i="53"/>
  <c r="P1006" i="53"/>
  <c r="O1006" i="53"/>
  <c r="A1006" i="53"/>
  <c r="Q1005" i="53"/>
  <c r="P1005" i="53"/>
  <c r="O1005" i="53"/>
  <c r="A1005" i="53"/>
  <c r="Q1004" i="53"/>
  <c r="P1004" i="53"/>
  <c r="O1004" i="53"/>
  <c r="A1004" i="53"/>
  <c r="Q1003" i="53"/>
  <c r="P1003" i="53"/>
  <c r="O1003" i="53"/>
  <c r="A1003" i="53"/>
  <c r="Q1002" i="53"/>
  <c r="P1002" i="53"/>
  <c r="O1002" i="53"/>
  <c r="A1002" i="53"/>
  <c r="Q1001" i="53"/>
  <c r="P1001" i="53"/>
  <c r="O1001" i="53"/>
  <c r="A1001" i="53"/>
  <c r="Q1000" i="53"/>
  <c r="P1000" i="53"/>
  <c r="O1000" i="53"/>
  <c r="A1000" i="53"/>
  <c r="Q999" i="53"/>
  <c r="P999" i="53"/>
  <c r="O999" i="53"/>
  <c r="A999" i="53"/>
  <c r="Q998" i="53"/>
  <c r="P998" i="53"/>
  <c r="O998" i="53"/>
  <c r="A998" i="53"/>
  <c r="Q997" i="53"/>
  <c r="P997" i="53"/>
  <c r="O997" i="53"/>
  <c r="A997" i="53"/>
  <c r="Q996" i="53"/>
  <c r="P996" i="53"/>
  <c r="O996" i="53"/>
  <c r="A996" i="53"/>
  <c r="Q995" i="53"/>
  <c r="P995" i="53"/>
  <c r="O995" i="53"/>
  <c r="A995" i="53"/>
  <c r="Q994" i="53"/>
  <c r="P994" i="53"/>
  <c r="O994" i="53"/>
  <c r="A994" i="53"/>
  <c r="Q993" i="53"/>
  <c r="P993" i="53"/>
  <c r="O993" i="53"/>
  <c r="A993" i="53"/>
  <c r="Q992" i="53"/>
  <c r="P992" i="53"/>
  <c r="O992" i="53"/>
  <c r="A992" i="53"/>
  <c r="Q991" i="53"/>
  <c r="P991" i="53"/>
  <c r="O991" i="53"/>
  <c r="A991" i="53"/>
  <c r="Q990" i="53"/>
  <c r="P990" i="53"/>
  <c r="O990" i="53"/>
  <c r="A990" i="53"/>
  <c r="Q989" i="53"/>
  <c r="P989" i="53"/>
  <c r="O989" i="53"/>
  <c r="A989" i="53"/>
  <c r="Q988" i="53"/>
  <c r="P988" i="53"/>
  <c r="O988" i="53"/>
  <c r="A988" i="53"/>
  <c r="Q987" i="53"/>
  <c r="P987" i="53"/>
  <c r="O987" i="53"/>
  <c r="A987" i="53"/>
  <c r="Q986" i="53"/>
  <c r="P986" i="53"/>
  <c r="O986" i="53"/>
  <c r="A986" i="53"/>
  <c r="Q985" i="53"/>
  <c r="P985" i="53"/>
  <c r="O985" i="53"/>
  <c r="A985" i="53"/>
  <c r="Q984" i="53"/>
  <c r="P984" i="53"/>
  <c r="O984" i="53"/>
  <c r="A984" i="53"/>
  <c r="Q983" i="53"/>
  <c r="P983" i="53"/>
  <c r="O983" i="53"/>
  <c r="A983" i="53"/>
  <c r="Q982" i="53"/>
  <c r="P982" i="53"/>
  <c r="O982" i="53"/>
  <c r="A982" i="53"/>
  <c r="Q981" i="53"/>
  <c r="P981" i="53"/>
  <c r="O981" i="53"/>
  <c r="A981" i="53"/>
  <c r="Q980" i="53"/>
  <c r="P980" i="53"/>
  <c r="O980" i="53"/>
  <c r="A980" i="53"/>
  <c r="Q979" i="53"/>
  <c r="P979" i="53"/>
  <c r="O979" i="53"/>
  <c r="A979" i="53"/>
  <c r="Q978" i="53"/>
  <c r="P978" i="53"/>
  <c r="O978" i="53"/>
  <c r="A978" i="53"/>
  <c r="Q977" i="53"/>
  <c r="P977" i="53"/>
  <c r="O977" i="53"/>
  <c r="A977" i="53"/>
  <c r="Q976" i="53"/>
  <c r="P976" i="53"/>
  <c r="O976" i="53"/>
  <c r="A976" i="53"/>
  <c r="Q975" i="53"/>
  <c r="P975" i="53"/>
  <c r="O975" i="53"/>
  <c r="A975" i="53"/>
  <c r="Q974" i="53"/>
  <c r="P974" i="53"/>
  <c r="O974" i="53"/>
  <c r="A974" i="53"/>
  <c r="Q973" i="53"/>
  <c r="P973" i="53"/>
  <c r="O973" i="53"/>
  <c r="A973" i="53"/>
  <c r="Q972" i="53"/>
  <c r="P972" i="53"/>
  <c r="O972" i="53"/>
  <c r="A972" i="53"/>
  <c r="Q971" i="53"/>
  <c r="P971" i="53"/>
  <c r="O971" i="53"/>
  <c r="A971" i="53"/>
  <c r="Q970" i="53"/>
  <c r="P970" i="53"/>
  <c r="O970" i="53"/>
  <c r="A970" i="53"/>
  <c r="Q969" i="53"/>
  <c r="P969" i="53"/>
  <c r="O969" i="53"/>
  <c r="A969" i="53"/>
  <c r="Q968" i="53"/>
  <c r="P968" i="53"/>
  <c r="O968" i="53"/>
  <c r="A968" i="53"/>
  <c r="Q967" i="53"/>
  <c r="P967" i="53"/>
  <c r="O967" i="53"/>
  <c r="A967" i="53"/>
  <c r="Q966" i="53"/>
  <c r="P966" i="53"/>
  <c r="O966" i="53"/>
  <c r="A966" i="53"/>
  <c r="Q965" i="53"/>
  <c r="P965" i="53"/>
  <c r="O965" i="53"/>
  <c r="A965" i="53"/>
  <c r="Q964" i="53"/>
  <c r="P964" i="53"/>
  <c r="O964" i="53"/>
  <c r="A964" i="53"/>
  <c r="Q963" i="53"/>
  <c r="P963" i="53"/>
  <c r="O963" i="53"/>
  <c r="A963" i="53"/>
  <c r="Q962" i="53"/>
  <c r="P962" i="53"/>
  <c r="O962" i="53"/>
  <c r="A962" i="53"/>
  <c r="Q961" i="53"/>
  <c r="P961" i="53"/>
  <c r="O961" i="53"/>
  <c r="A961" i="53"/>
  <c r="Q960" i="53"/>
  <c r="P960" i="53"/>
  <c r="O960" i="53"/>
  <c r="A960" i="53"/>
  <c r="Q959" i="53"/>
  <c r="P959" i="53"/>
  <c r="O959" i="53"/>
  <c r="A959" i="53"/>
  <c r="Q958" i="53"/>
  <c r="P958" i="53"/>
  <c r="O958" i="53"/>
  <c r="A958" i="53"/>
  <c r="Q957" i="53"/>
  <c r="P957" i="53"/>
  <c r="O957" i="53"/>
  <c r="A957" i="53"/>
  <c r="Q956" i="53"/>
  <c r="P956" i="53"/>
  <c r="O956" i="53"/>
  <c r="A956" i="53"/>
  <c r="Q955" i="53"/>
  <c r="P955" i="53"/>
  <c r="O955" i="53"/>
  <c r="A955" i="53"/>
  <c r="Q954" i="53"/>
  <c r="P954" i="53"/>
  <c r="O954" i="53"/>
  <c r="A954" i="53"/>
  <c r="Q953" i="53"/>
  <c r="P953" i="53"/>
  <c r="O953" i="53"/>
  <c r="A953" i="53"/>
  <c r="Q952" i="53"/>
  <c r="P952" i="53"/>
  <c r="O952" i="53"/>
  <c r="A952" i="53"/>
  <c r="Q951" i="53"/>
  <c r="P951" i="53"/>
  <c r="O951" i="53"/>
  <c r="A951" i="53"/>
  <c r="Q950" i="53"/>
  <c r="P950" i="53"/>
  <c r="O950" i="53"/>
  <c r="A950" i="53"/>
  <c r="Q949" i="53"/>
  <c r="P949" i="53"/>
  <c r="O949" i="53"/>
  <c r="A949" i="53"/>
  <c r="Q948" i="53"/>
  <c r="P948" i="53"/>
  <c r="O948" i="53"/>
  <c r="A948" i="53"/>
  <c r="Q947" i="53"/>
  <c r="P947" i="53"/>
  <c r="O947" i="53"/>
  <c r="A947" i="53"/>
  <c r="Q946" i="53"/>
  <c r="P946" i="53"/>
  <c r="O946" i="53"/>
  <c r="A946" i="53"/>
  <c r="Q945" i="53"/>
  <c r="P945" i="53"/>
  <c r="O945" i="53"/>
  <c r="A945" i="53"/>
  <c r="Q944" i="53"/>
  <c r="P944" i="53"/>
  <c r="O944" i="53"/>
  <c r="A944" i="53"/>
  <c r="Q943" i="53"/>
  <c r="P943" i="53"/>
  <c r="O943" i="53"/>
  <c r="A943" i="53"/>
  <c r="Q942" i="53"/>
  <c r="P942" i="53"/>
  <c r="O942" i="53"/>
  <c r="A942" i="53"/>
  <c r="Q941" i="53"/>
  <c r="P941" i="53"/>
  <c r="O941" i="53"/>
  <c r="A941" i="53"/>
  <c r="Q940" i="53"/>
  <c r="P940" i="53"/>
  <c r="O940" i="53"/>
  <c r="A940" i="53"/>
  <c r="Q939" i="53"/>
  <c r="P939" i="53"/>
  <c r="O939" i="53"/>
  <c r="A939" i="53"/>
  <c r="Q938" i="53"/>
  <c r="P938" i="53"/>
  <c r="O938" i="53"/>
  <c r="A938" i="53"/>
  <c r="Q937" i="53"/>
  <c r="P937" i="53"/>
  <c r="O937" i="53"/>
  <c r="A937" i="53"/>
  <c r="Q936" i="53"/>
  <c r="P936" i="53"/>
  <c r="O936" i="53"/>
  <c r="A936" i="53"/>
  <c r="Q935" i="53"/>
  <c r="P935" i="53"/>
  <c r="O935" i="53"/>
  <c r="A935" i="53"/>
  <c r="Q934" i="53"/>
  <c r="P934" i="53"/>
  <c r="O934" i="53"/>
  <c r="A934" i="53"/>
  <c r="Q933" i="53"/>
  <c r="P933" i="53"/>
  <c r="O933" i="53"/>
  <c r="A933" i="53"/>
  <c r="Q932" i="53"/>
  <c r="P932" i="53"/>
  <c r="O932" i="53"/>
  <c r="A932" i="53"/>
  <c r="Q931" i="53"/>
  <c r="P931" i="53"/>
  <c r="O931" i="53"/>
  <c r="A931" i="53"/>
  <c r="Q930" i="53"/>
  <c r="P930" i="53"/>
  <c r="O930" i="53"/>
  <c r="A930" i="53"/>
  <c r="Q929" i="53"/>
  <c r="P929" i="53"/>
  <c r="O929" i="53"/>
  <c r="A929" i="53"/>
  <c r="Q928" i="53"/>
  <c r="P928" i="53"/>
  <c r="O928" i="53"/>
  <c r="A928" i="53"/>
  <c r="Q927" i="53"/>
  <c r="P927" i="53"/>
  <c r="O927" i="53"/>
  <c r="A927" i="53"/>
  <c r="Q926" i="53"/>
  <c r="P926" i="53"/>
  <c r="O926" i="53"/>
  <c r="A926" i="53"/>
  <c r="Q925" i="53"/>
  <c r="P925" i="53"/>
  <c r="O925" i="53"/>
  <c r="A925" i="53"/>
  <c r="Q924" i="53"/>
  <c r="P924" i="53"/>
  <c r="O924" i="53"/>
  <c r="A924" i="53"/>
  <c r="Q923" i="53"/>
  <c r="P923" i="53"/>
  <c r="O923" i="53"/>
  <c r="A923" i="53"/>
  <c r="Q922" i="53"/>
  <c r="P922" i="53"/>
  <c r="O922" i="53"/>
  <c r="A922" i="53"/>
  <c r="Q921" i="53"/>
  <c r="P921" i="53"/>
  <c r="O921" i="53"/>
  <c r="A921" i="53"/>
  <c r="Q920" i="53"/>
  <c r="P920" i="53"/>
  <c r="O920" i="53"/>
  <c r="A920" i="53"/>
  <c r="Q919" i="53"/>
  <c r="P919" i="53"/>
  <c r="O919" i="53"/>
  <c r="A919" i="53"/>
  <c r="Q918" i="53"/>
  <c r="P918" i="53"/>
  <c r="O918" i="53"/>
  <c r="A918" i="53"/>
  <c r="Q917" i="53"/>
  <c r="P917" i="53"/>
  <c r="O917" i="53"/>
  <c r="A917" i="53"/>
  <c r="Q916" i="53"/>
  <c r="P916" i="53"/>
  <c r="O916" i="53"/>
  <c r="A916" i="53"/>
  <c r="Q915" i="53"/>
  <c r="P915" i="53"/>
  <c r="O915" i="53"/>
  <c r="A915" i="53"/>
  <c r="Q914" i="53"/>
  <c r="P914" i="53"/>
  <c r="O914" i="53"/>
  <c r="A914" i="53"/>
  <c r="Q913" i="53"/>
  <c r="P913" i="53"/>
  <c r="O913" i="53"/>
  <c r="A913" i="53"/>
  <c r="Q912" i="53"/>
  <c r="P912" i="53"/>
  <c r="O912" i="53"/>
  <c r="A912" i="53"/>
  <c r="Q911" i="53"/>
  <c r="P911" i="53"/>
  <c r="O911" i="53"/>
  <c r="A911" i="53"/>
  <c r="Q910" i="53"/>
  <c r="P910" i="53"/>
  <c r="O910" i="53"/>
  <c r="A910" i="53"/>
  <c r="Q909" i="53"/>
  <c r="P909" i="53"/>
  <c r="O909" i="53"/>
  <c r="A909" i="53"/>
  <c r="Q908" i="53"/>
  <c r="P908" i="53"/>
  <c r="O908" i="53"/>
  <c r="A908" i="53"/>
  <c r="Q907" i="53"/>
  <c r="P907" i="53"/>
  <c r="O907" i="53"/>
  <c r="A907" i="53"/>
  <c r="Q906" i="53"/>
  <c r="P906" i="53"/>
  <c r="O906" i="53"/>
  <c r="A906" i="53"/>
  <c r="Q905" i="53"/>
  <c r="P905" i="53"/>
  <c r="O905" i="53"/>
  <c r="A905" i="53"/>
  <c r="Q904" i="53"/>
  <c r="P904" i="53"/>
  <c r="O904" i="53"/>
  <c r="A904" i="53"/>
  <c r="Q903" i="53"/>
  <c r="P903" i="53"/>
  <c r="O903" i="53"/>
  <c r="A903" i="53"/>
  <c r="Q902" i="53"/>
  <c r="P902" i="53"/>
  <c r="O902" i="53"/>
  <c r="A902" i="53"/>
  <c r="Q901" i="53"/>
  <c r="P901" i="53"/>
  <c r="O901" i="53"/>
  <c r="A901" i="53"/>
  <c r="Q900" i="53"/>
  <c r="P900" i="53"/>
  <c r="O900" i="53"/>
  <c r="A900" i="53"/>
  <c r="Q899" i="53"/>
  <c r="P899" i="53"/>
  <c r="O899" i="53"/>
  <c r="A899" i="53"/>
  <c r="Q898" i="53"/>
  <c r="P898" i="53"/>
  <c r="O898" i="53"/>
  <c r="A898" i="53"/>
  <c r="Q897" i="53"/>
  <c r="P897" i="53"/>
  <c r="O897" i="53"/>
  <c r="A897" i="53"/>
  <c r="Q896" i="53"/>
  <c r="P896" i="53"/>
  <c r="O896" i="53"/>
  <c r="A896" i="53"/>
  <c r="Q895" i="53"/>
  <c r="P895" i="53"/>
  <c r="O895" i="53"/>
  <c r="A895" i="53"/>
  <c r="Q894" i="53"/>
  <c r="P894" i="53"/>
  <c r="O894" i="53"/>
  <c r="A894" i="53"/>
  <c r="Q893" i="53"/>
  <c r="P893" i="53"/>
  <c r="O893" i="53"/>
  <c r="A893" i="53"/>
  <c r="Q892" i="53"/>
  <c r="P892" i="53"/>
  <c r="O892" i="53"/>
  <c r="A892" i="53"/>
  <c r="Q891" i="53"/>
  <c r="P891" i="53"/>
  <c r="O891" i="53"/>
  <c r="A891" i="53"/>
  <c r="Q890" i="53"/>
  <c r="P890" i="53"/>
  <c r="O890" i="53"/>
  <c r="A890" i="53"/>
  <c r="Q889" i="53"/>
  <c r="P889" i="53"/>
  <c r="O889" i="53"/>
  <c r="A889" i="53"/>
  <c r="Q888" i="53"/>
  <c r="P888" i="53"/>
  <c r="O888" i="53"/>
  <c r="A888" i="53"/>
  <c r="Q887" i="53"/>
  <c r="P887" i="53"/>
  <c r="O887" i="53"/>
  <c r="A887" i="53"/>
  <c r="Q886" i="53"/>
  <c r="P886" i="53"/>
  <c r="O886" i="53"/>
  <c r="A886" i="53"/>
  <c r="Q885" i="53"/>
  <c r="P885" i="53"/>
  <c r="O885" i="53"/>
  <c r="A885" i="53"/>
  <c r="Q884" i="53"/>
  <c r="P884" i="53"/>
  <c r="O884" i="53"/>
  <c r="A884" i="53"/>
  <c r="Q883" i="53"/>
  <c r="P883" i="53"/>
  <c r="O883" i="53"/>
  <c r="A883" i="53"/>
  <c r="Q882" i="53"/>
  <c r="P882" i="53"/>
  <c r="O882" i="53"/>
  <c r="A882" i="53"/>
  <c r="Q881" i="53"/>
  <c r="P881" i="53"/>
  <c r="O881" i="53"/>
  <c r="A881" i="53"/>
  <c r="Q880" i="53"/>
  <c r="P880" i="53"/>
  <c r="O880" i="53"/>
  <c r="A880" i="53"/>
  <c r="Q879" i="53"/>
  <c r="P879" i="53"/>
  <c r="O879" i="53"/>
  <c r="A879" i="53"/>
  <c r="Q878" i="53"/>
  <c r="P878" i="53"/>
  <c r="O878" i="53"/>
  <c r="A878" i="53"/>
  <c r="Q877" i="53"/>
  <c r="P877" i="53"/>
  <c r="O877" i="53"/>
  <c r="A877" i="53"/>
  <c r="Q876" i="53"/>
  <c r="P876" i="53"/>
  <c r="O876" i="53"/>
  <c r="A876" i="53"/>
  <c r="Q875" i="53"/>
  <c r="P875" i="53"/>
  <c r="O875" i="53"/>
  <c r="A875" i="53"/>
  <c r="Q874" i="53"/>
  <c r="P874" i="53"/>
  <c r="O874" i="53"/>
  <c r="A874" i="53"/>
  <c r="Q873" i="53"/>
  <c r="P873" i="53"/>
  <c r="O873" i="53"/>
  <c r="A873" i="53"/>
  <c r="Q872" i="53"/>
  <c r="P872" i="53"/>
  <c r="O872" i="53"/>
  <c r="A872" i="53"/>
  <c r="Q871" i="53"/>
  <c r="P871" i="53"/>
  <c r="O871" i="53"/>
  <c r="A871" i="53"/>
  <c r="Q870" i="53"/>
  <c r="P870" i="53"/>
  <c r="O870" i="53"/>
  <c r="A870" i="53"/>
  <c r="Q869" i="53"/>
  <c r="P869" i="53"/>
  <c r="O869" i="53"/>
  <c r="A869" i="53"/>
  <c r="Q868" i="53"/>
  <c r="P868" i="53"/>
  <c r="O868" i="53"/>
  <c r="A868" i="53"/>
  <c r="Q867" i="53"/>
  <c r="P867" i="53"/>
  <c r="O867" i="53"/>
  <c r="A867" i="53"/>
  <c r="Q866" i="53"/>
  <c r="P866" i="53"/>
  <c r="O866" i="53"/>
  <c r="A866" i="53"/>
  <c r="Q865" i="53"/>
  <c r="P865" i="53"/>
  <c r="O865" i="53"/>
  <c r="A865" i="53"/>
  <c r="Q864" i="53"/>
  <c r="P864" i="53"/>
  <c r="O864" i="53"/>
  <c r="A864" i="53"/>
  <c r="Q863" i="53"/>
  <c r="P863" i="53"/>
  <c r="O863" i="53"/>
  <c r="A863" i="53"/>
  <c r="Q862" i="53"/>
  <c r="P862" i="53"/>
  <c r="O862" i="53"/>
  <c r="A862" i="53"/>
  <c r="Q861" i="53"/>
  <c r="P861" i="53"/>
  <c r="O861" i="53"/>
  <c r="A861" i="53"/>
  <c r="Q860" i="53"/>
  <c r="P860" i="53"/>
  <c r="O860" i="53"/>
  <c r="A860" i="53"/>
  <c r="Q859" i="53"/>
  <c r="P859" i="53"/>
  <c r="O859" i="53"/>
  <c r="A859" i="53"/>
  <c r="Q858" i="53"/>
  <c r="P858" i="53"/>
  <c r="O858" i="53"/>
  <c r="A858" i="53"/>
  <c r="Q857" i="53"/>
  <c r="P857" i="53"/>
  <c r="O857" i="53"/>
  <c r="A857" i="53"/>
  <c r="Q856" i="53"/>
  <c r="P856" i="53"/>
  <c r="O856" i="53"/>
  <c r="A856" i="53"/>
  <c r="Q855" i="53"/>
  <c r="P855" i="53"/>
  <c r="O855" i="53"/>
  <c r="A855" i="53"/>
  <c r="Q854" i="53"/>
  <c r="P854" i="53"/>
  <c r="O854" i="53"/>
  <c r="A854" i="53"/>
  <c r="Q853" i="53"/>
  <c r="P853" i="53"/>
  <c r="O853" i="53"/>
  <c r="A853" i="53"/>
  <c r="Q852" i="53"/>
  <c r="P852" i="53"/>
  <c r="O852" i="53"/>
  <c r="A852" i="53"/>
  <c r="Q851" i="53"/>
  <c r="P851" i="53"/>
  <c r="O851" i="53"/>
  <c r="A851" i="53"/>
  <c r="Q850" i="53"/>
  <c r="P850" i="53"/>
  <c r="O850" i="53"/>
  <c r="A850" i="53"/>
  <c r="Q849" i="53"/>
  <c r="P849" i="53"/>
  <c r="O849" i="53"/>
  <c r="A849" i="53"/>
  <c r="Q848" i="53"/>
  <c r="P848" i="53"/>
  <c r="O848" i="53"/>
  <c r="A848" i="53"/>
  <c r="Q847" i="53"/>
  <c r="P847" i="53"/>
  <c r="O847" i="53"/>
  <c r="A847" i="53"/>
  <c r="Q846" i="53"/>
  <c r="P846" i="53"/>
  <c r="O846" i="53"/>
  <c r="A846" i="53"/>
  <c r="Q845" i="53"/>
  <c r="P845" i="53"/>
  <c r="O845" i="53"/>
  <c r="A845" i="53"/>
  <c r="Q844" i="53"/>
  <c r="P844" i="53"/>
  <c r="O844" i="53"/>
  <c r="A844" i="53"/>
  <c r="Q843" i="53"/>
  <c r="P843" i="53"/>
  <c r="O843" i="53"/>
  <c r="A843" i="53"/>
  <c r="Q842" i="53"/>
  <c r="P842" i="53"/>
  <c r="O842" i="53"/>
  <c r="A842" i="53"/>
  <c r="Q841" i="53"/>
  <c r="P841" i="53"/>
  <c r="O841" i="53"/>
  <c r="A841" i="53"/>
  <c r="Q840" i="53"/>
  <c r="P840" i="53"/>
  <c r="O840" i="53"/>
  <c r="A840" i="53"/>
  <c r="Q839" i="53"/>
  <c r="P839" i="53"/>
  <c r="O839" i="53"/>
  <c r="A839" i="53"/>
  <c r="Q838" i="53"/>
  <c r="P838" i="53"/>
  <c r="O838" i="53"/>
  <c r="A838" i="53"/>
  <c r="Q837" i="53"/>
  <c r="P837" i="53"/>
  <c r="O837" i="53"/>
  <c r="A837" i="53"/>
  <c r="Q836" i="53"/>
  <c r="P836" i="53"/>
  <c r="O836" i="53"/>
  <c r="A836" i="53"/>
  <c r="Q835" i="53"/>
  <c r="P835" i="53"/>
  <c r="O835" i="53"/>
  <c r="A835" i="53"/>
  <c r="Q834" i="53"/>
  <c r="P834" i="53"/>
  <c r="O834" i="53"/>
  <c r="A834" i="53"/>
  <c r="Q833" i="53"/>
  <c r="P833" i="53"/>
  <c r="O833" i="53"/>
  <c r="A833" i="53"/>
  <c r="Q832" i="53"/>
  <c r="P832" i="53"/>
  <c r="O832" i="53"/>
  <c r="A832" i="53"/>
  <c r="Q831" i="53"/>
  <c r="P831" i="53"/>
  <c r="O831" i="53"/>
  <c r="A831" i="53"/>
  <c r="Q830" i="53"/>
  <c r="P830" i="53"/>
  <c r="O830" i="53"/>
  <c r="A830" i="53"/>
  <c r="Q829" i="53"/>
  <c r="P829" i="53"/>
  <c r="O829" i="53"/>
  <c r="A829" i="53"/>
  <c r="Q828" i="53"/>
  <c r="P828" i="53"/>
  <c r="O828" i="53"/>
  <c r="A828" i="53"/>
  <c r="Q827" i="53"/>
  <c r="P827" i="53"/>
  <c r="O827" i="53"/>
  <c r="A827" i="53"/>
  <c r="Q826" i="53"/>
  <c r="P826" i="53"/>
  <c r="O826" i="53"/>
  <c r="A826" i="53"/>
  <c r="Q825" i="53"/>
  <c r="P825" i="53"/>
  <c r="O825" i="53"/>
  <c r="A825" i="53"/>
  <c r="Q824" i="53"/>
  <c r="P824" i="53"/>
  <c r="O824" i="53"/>
  <c r="A824" i="53"/>
  <c r="Q823" i="53"/>
  <c r="P823" i="53"/>
  <c r="O823" i="53"/>
  <c r="A823" i="53"/>
  <c r="Q822" i="53"/>
  <c r="P822" i="53"/>
  <c r="O822" i="53"/>
  <c r="A822" i="53"/>
  <c r="Q821" i="53"/>
  <c r="P821" i="53"/>
  <c r="O821" i="53"/>
  <c r="A821" i="53"/>
  <c r="Q820" i="53"/>
  <c r="P820" i="53"/>
  <c r="O820" i="53"/>
  <c r="A820" i="53"/>
  <c r="Q819" i="53"/>
  <c r="P819" i="53"/>
  <c r="O819" i="53"/>
  <c r="A819" i="53"/>
  <c r="Q818" i="53"/>
  <c r="P818" i="53"/>
  <c r="O818" i="53"/>
  <c r="A818" i="53"/>
  <c r="Q817" i="53"/>
  <c r="P817" i="53"/>
  <c r="O817" i="53"/>
  <c r="A817" i="53"/>
  <c r="Q816" i="53"/>
  <c r="P816" i="53"/>
  <c r="O816" i="53"/>
  <c r="A816" i="53"/>
  <c r="Q815" i="53"/>
  <c r="P815" i="53"/>
  <c r="O815" i="53"/>
  <c r="A815" i="53"/>
  <c r="Q814" i="53"/>
  <c r="P814" i="53"/>
  <c r="O814" i="53"/>
  <c r="A814" i="53"/>
  <c r="Q813" i="53"/>
  <c r="P813" i="53"/>
  <c r="O813" i="53"/>
  <c r="A813" i="53"/>
  <c r="Q812" i="53"/>
  <c r="P812" i="53"/>
  <c r="O812" i="53"/>
  <c r="A812" i="53"/>
  <c r="Q811" i="53"/>
  <c r="P811" i="53"/>
  <c r="O811" i="53"/>
  <c r="A811" i="53"/>
  <c r="Q810" i="53"/>
  <c r="P810" i="53"/>
  <c r="O810" i="53"/>
  <c r="A810" i="53"/>
  <c r="Q809" i="53"/>
  <c r="P809" i="53"/>
  <c r="O809" i="53"/>
  <c r="A809" i="53"/>
  <c r="Q808" i="53"/>
  <c r="P808" i="53"/>
  <c r="O808" i="53"/>
  <c r="A808" i="53"/>
  <c r="Q807" i="53"/>
  <c r="P807" i="53"/>
  <c r="O807" i="53"/>
  <c r="A807" i="53"/>
  <c r="Q806" i="53"/>
  <c r="P806" i="53"/>
  <c r="O806" i="53"/>
  <c r="A806" i="53"/>
  <c r="Q805" i="53"/>
  <c r="P805" i="53"/>
  <c r="O805" i="53"/>
  <c r="A805" i="53"/>
  <c r="Q804" i="53"/>
  <c r="P804" i="53"/>
  <c r="O804" i="53"/>
  <c r="A804" i="53"/>
  <c r="Q803" i="53"/>
  <c r="P803" i="53"/>
  <c r="O803" i="53"/>
  <c r="A803" i="53"/>
  <c r="Q802" i="53"/>
  <c r="P802" i="53"/>
  <c r="O802" i="53"/>
  <c r="A802" i="53"/>
  <c r="Q801" i="53"/>
  <c r="P801" i="53"/>
  <c r="O801" i="53"/>
  <c r="A801" i="53"/>
  <c r="Q800" i="53"/>
  <c r="P800" i="53"/>
  <c r="O800" i="53"/>
  <c r="A800" i="53"/>
  <c r="Q799" i="53"/>
  <c r="P799" i="53"/>
  <c r="O799" i="53"/>
  <c r="A799" i="53"/>
  <c r="Q798" i="53"/>
  <c r="P798" i="53"/>
  <c r="O798" i="53"/>
  <c r="A798" i="53"/>
  <c r="Q797" i="53"/>
  <c r="P797" i="53"/>
  <c r="O797" i="53"/>
  <c r="A797" i="53"/>
  <c r="Q796" i="53"/>
  <c r="P796" i="53"/>
  <c r="O796" i="53"/>
  <c r="A796" i="53"/>
  <c r="Q795" i="53"/>
  <c r="P795" i="53"/>
  <c r="O795" i="53"/>
  <c r="A795" i="53"/>
  <c r="Q794" i="53"/>
  <c r="P794" i="53"/>
  <c r="O794" i="53"/>
  <c r="A794" i="53"/>
  <c r="Q793" i="53"/>
  <c r="P793" i="53"/>
  <c r="O793" i="53"/>
  <c r="A793" i="53"/>
  <c r="Q792" i="53"/>
  <c r="P792" i="53"/>
  <c r="O792" i="53"/>
  <c r="A792" i="53"/>
  <c r="Q791" i="53"/>
  <c r="P791" i="53"/>
  <c r="O791" i="53"/>
  <c r="A791" i="53"/>
  <c r="Q790" i="53"/>
  <c r="P790" i="53"/>
  <c r="O790" i="53"/>
  <c r="A790" i="53"/>
  <c r="Q789" i="53"/>
  <c r="P789" i="53"/>
  <c r="O789" i="53"/>
  <c r="A789" i="53"/>
  <c r="Q788" i="53"/>
  <c r="P788" i="53"/>
  <c r="O788" i="53"/>
  <c r="A788" i="53"/>
  <c r="Q787" i="53"/>
  <c r="P787" i="53"/>
  <c r="O787" i="53"/>
  <c r="A787" i="53"/>
  <c r="Q786" i="53"/>
  <c r="P786" i="53"/>
  <c r="O786" i="53"/>
  <c r="A786" i="53"/>
  <c r="Q785" i="53"/>
  <c r="P785" i="53"/>
  <c r="O785" i="53"/>
  <c r="A785" i="53"/>
  <c r="Q784" i="53"/>
  <c r="P784" i="53"/>
  <c r="O784" i="53"/>
  <c r="A784" i="53"/>
  <c r="Q783" i="53"/>
  <c r="P783" i="53"/>
  <c r="O783" i="53"/>
  <c r="A783" i="53"/>
  <c r="Q782" i="53"/>
  <c r="P782" i="53"/>
  <c r="O782" i="53"/>
  <c r="A782" i="53"/>
  <c r="Q781" i="53"/>
  <c r="P781" i="53"/>
  <c r="O781" i="53"/>
  <c r="A781" i="53"/>
  <c r="Q780" i="53"/>
  <c r="P780" i="53"/>
  <c r="O780" i="53"/>
  <c r="A780" i="53"/>
  <c r="Q779" i="53"/>
  <c r="P779" i="53"/>
  <c r="O779" i="53"/>
  <c r="A779" i="53"/>
  <c r="Q778" i="53"/>
  <c r="P778" i="53"/>
  <c r="O778" i="53"/>
  <c r="A778" i="53"/>
  <c r="Q777" i="53"/>
  <c r="P777" i="53"/>
  <c r="O777" i="53"/>
  <c r="A777" i="53"/>
  <c r="Q776" i="53"/>
  <c r="P776" i="53"/>
  <c r="O776" i="53"/>
  <c r="A776" i="53"/>
  <c r="Q775" i="53"/>
  <c r="P775" i="53"/>
  <c r="O775" i="53"/>
  <c r="A775" i="53"/>
  <c r="Q774" i="53"/>
  <c r="P774" i="53"/>
  <c r="O774" i="53"/>
  <c r="A774" i="53"/>
  <c r="Q773" i="53"/>
  <c r="P773" i="53"/>
  <c r="O773" i="53"/>
  <c r="A773" i="53"/>
  <c r="Q772" i="53"/>
  <c r="P772" i="53"/>
  <c r="O772" i="53"/>
  <c r="A772" i="53"/>
  <c r="Q771" i="53"/>
  <c r="P771" i="53"/>
  <c r="O771" i="53"/>
  <c r="A771" i="53"/>
  <c r="Q770" i="53"/>
  <c r="P770" i="53"/>
  <c r="O770" i="53"/>
  <c r="A770" i="53"/>
  <c r="Q769" i="53"/>
  <c r="P769" i="53"/>
  <c r="O769" i="53"/>
  <c r="A769" i="53"/>
  <c r="Q768" i="53"/>
  <c r="P768" i="53"/>
  <c r="O768" i="53"/>
  <c r="A768" i="53"/>
  <c r="Q767" i="53"/>
  <c r="P767" i="53"/>
  <c r="O767" i="53"/>
  <c r="A767" i="53"/>
  <c r="Q766" i="53"/>
  <c r="P766" i="53"/>
  <c r="O766" i="53"/>
  <c r="A766" i="53"/>
  <c r="Q765" i="53"/>
  <c r="P765" i="53"/>
  <c r="O765" i="53"/>
  <c r="A765" i="53"/>
  <c r="Q764" i="53"/>
  <c r="P764" i="53"/>
  <c r="O764" i="53"/>
  <c r="A764" i="53"/>
  <c r="Q763" i="53"/>
  <c r="P763" i="53"/>
  <c r="O763" i="53"/>
  <c r="A763" i="53"/>
  <c r="Q762" i="53"/>
  <c r="P762" i="53"/>
  <c r="O762" i="53"/>
  <c r="A762" i="53"/>
  <c r="Q761" i="53"/>
  <c r="P761" i="53"/>
  <c r="O761" i="53"/>
  <c r="A761" i="53"/>
  <c r="Q760" i="53"/>
  <c r="P760" i="53"/>
  <c r="O760" i="53"/>
  <c r="A760" i="53"/>
  <c r="Q759" i="53"/>
  <c r="P759" i="53"/>
  <c r="O759" i="53"/>
  <c r="A759" i="53"/>
  <c r="Q758" i="53"/>
  <c r="P758" i="53"/>
  <c r="O758" i="53"/>
  <c r="A758" i="53"/>
  <c r="Q757" i="53"/>
  <c r="P757" i="53"/>
  <c r="O757" i="53"/>
  <c r="A757" i="53"/>
  <c r="Q756" i="53"/>
  <c r="P756" i="53"/>
  <c r="O756" i="53"/>
  <c r="A756" i="53"/>
  <c r="Q755" i="53"/>
  <c r="P755" i="53"/>
  <c r="O755" i="53"/>
  <c r="A755" i="53"/>
  <c r="Q754" i="53"/>
  <c r="P754" i="53"/>
  <c r="O754" i="53"/>
  <c r="A754" i="53"/>
  <c r="Q753" i="53"/>
  <c r="P753" i="53"/>
  <c r="O753" i="53"/>
  <c r="A753" i="53"/>
  <c r="Q752" i="53"/>
  <c r="P752" i="53"/>
  <c r="O752" i="53"/>
  <c r="A752" i="53"/>
  <c r="Q751" i="53"/>
  <c r="P751" i="53"/>
  <c r="O751" i="53"/>
  <c r="A751" i="53"/>
  <c r="Q750" i="53"/>
  <c r="P750" i="53"/>
  <c r="O750" i="53"/>
  <c r="A750" i="53"/>
  <c r="Q749" i="53"/>
  <c r="P749" i="53"/>
  <c r="O749" i="53"/>
  <c r="A749" i="53"/>
  <c r="Q748" i="53"/>
  <c r="P748" i="53"/>
  <c r="O748" i="53"/>
  <c r="A748" i="53"/>
  <c r="Q747" i="53"/>
  <c r="P747" i="53"/>
  <c r="O747" i="53"/>
  <c r="A747" i="53"/>
  <c r="Q746" i="53"/>
  <c r="P746" i="53"/>
  <c r="O746" i="53"/>
  <c r="A746" i="53"/>
  <c r="Q745" i="53"/>
  <c r="P745" i="53"/>
  <c r="O745" i="53"/>
  <c r="A745" i="53"/>
  <c r="Q744" i="53"/>
  <c r="P744" i="53"/>
  <c r="O744" i="53"/>
  <c r="A744" i="53"/>
  <c r="Q743" i="53"/>
  <c r="P743" i="53"/>
  <c r="O743" i="53"/>
  <c r="A743" i="53"/>
  <c r="Q742" i="53"/>
  <c r="P742" i="53"/>
  <c r="O742" i="53"/>
  <c r="A742" i="53"/>
  <c r="Q741" i="53"/>
  <c r="P741" i="53"/>
  <c r="O741" i="53"/>
  <c r="A741" i="53"/>
  <c r="Q740" i="53"/>
  <c r="P740" i="53"/>
  <c r="O740" i="53"/>
  <c r="A740" i="53"/>
  <c r="Q739" i="53"/>
  <c r="P739" i="53"/>
  <c r="O739" i="53"/>
  <c r="A739" i="53"/>
  <c r="Q738" i="53"/>
  <c r="P738" i="53"/>
  <c r="O738" i="53"/>
  <c r="A738" i="53"/>
  <c r="Q737" i="53"/>
  <c r="P737" i="53"/>
  <c r="O737" i="53"/>
  <c r="A737" i="53"/>
  <c r="Q736" i="53"/>
  <c r="P736" i="53"/>
  <c r="O736" i="53"/>
  <c r="A736" i="53"/>
  <c r="Q735" i="53"/>
  <c r="P735" i="53"/>
  <c r="O735" i="53"/>
  <c r="A735" i="53"/>
  <c r="Q734" i="53"/>
  <c r="P734" i="53"/>
  <c r="O734" i="53"/>
  <c r="A734" i="53"/>
  <c r="Q733" i="53"/>
  <c r="P733" i="53"/>
  <c r="O733" i="53"/>
  <c r="A733" i="53"/>
  <c r="Q732" i="53"/>
  <c r="P732" i="53"/>
  <c r="O732" i="53"/>
  <c r="A732" i="53"/>
  <c r="Q731" i="53"/>
  <c r="P731" i="53"/>
  <c r="O731" i="53"/>
  <c r="A731" i="53"/>
  <c r="Q730" i="53"/>
  <c r="P730" i="53"/>
  <c r="O730" i="53"/>
  <c r="A730" i="53"/>
  <c r="Q729" i="53"/>
  <c r="P729" i="53"/>
  <c r="O729" i="53"/>
  <c r="A729" i="53"/>
  <c r="Q728" i="53"/>
  <c r="P728" i="53"/>
  <c r="O728" i="53"/>
  <c r="A728" i="53"/>
  <c r="Q727" i="53"/>
  <c r="P727" i="53"/>
  <c r="O727" i="53"/>
  <c r="A727" i="53"/>
  <c r="Q726" i="53"/>
  <c r="P726" i="53"/>
  <c r="O726" i="53"/>
  <c r="A726" i="53"/>
  <c r="Q725" i="53"/>
  <c r="P725" i="53"/>
  <c r="O725" i="53"/>
  <c r="A725" i="53"/>
  <c r="Q724" i="53"/>
  <c r="P724" i="53"/>
  <c r="O724" i="53"/>
  <c r="A724" i="53"/>
  <c r="Q723" i="53"/>
  <c r="P723" i="53"/>
  <c r="O723" i="53"/>
  <c r="A723" i="53"/>
  <c r="Q722" i="53"/>
  <c r="P722" i="53"/>
  <c r="O722" i="53"/>
  <c r="A722" i="53"/>
  <c r="Q721" i="53"/>
  <c r="P721" i="53"/>
  <c r="O721" i="53"/>
  <c r="A721" i="53"/>
  <c r="Q720" i="53"/>
  <c r="P720" i="53"/>
  <c r="O720" i="53"/>
  <c r="A720" i="53"/>
  <c r="Q719" i="53"/>
  <c r="P719" i="53"/>
  <c r="O719" i="53"/>
  <c r="A719" i="53"/>
  <c r="Q718" i="53"/>
  <c r="P718" i="53"/>
  <c r="O718" i="53"/>
  <c r="A718" i="53"/>
  <c r="Q717" i="53"/>
  <c r="P717" i="53"/>
  <c r="O717" i="53"/>
  <c r="A717" i="53"/>
  <c r="Q716" i="53"/>
  <c r="P716" i="53"/>
  <c r="O716" i="53"/>
  <c r="A716" i="53"/>
  <c r="Q715" i="53"/>
  <c r="P715" i="53"/>
  <c r="O715" i="53"/>
  <c r="A715" i="53"/>
  <c r="Q714" i="53"/>
  <c r="P714" i="53"/>
  <c r="O714" i="53"/>
  <c r="A714" i="53"/>
  <c r="Q713" i="53"/>
  <c r="P713" i="53"/>
  <c r="O713" i="53"/>
  <c r="A713" i="53"/>
  <c r="Q712" i="53"/>
  <c r="P712" i="53"/>
  <c r="O712" i="53"/>
  <c r="A712" i="53"/>
  <c r="Q711" i="53"/>
  <c r="P711" i="53"/>
  <c r="O711" i="53"/>
  <c r="A711" i="53"/>
  <c r="Q710" i="53"/>
  <c r="P710" i="53"/>
  <c r="O710" i="53"/>
  <c r="A710" i="53"/>
  <c r="Q709" i="53"/>
  <c r="P709" i="53"/>
  <c r="O709" i="53"/>
  <c r="A709" i="53"/>
  <c r="Q708" i="53"/>
  <c r="P708" i="53"/>
  <c r="O708" i="53"/>
  <c r="A708" i="53"/>
  <c r="Q707" i="53"/>
  <c r="P707" i="53"/>
  <c r="O707" i="53"/>
  <c r="A707" i="53"/>
  <c r="Q706" i="53"/>
  <c r="P706" i="53"/>
  <c r="O706" i="53"/>
  <c r="A706" i="53"/>
  <c r="Q705" i="53"/>
  <c r="P705" i="53"/>
  <c r="O705" i="53"/>
  <c r="A705" i="53"/>
  <c r="Q704" i="53"/>
  <c r="P704" i="53"/>
  <c r="O704" i="53"/>
  <c r="A704" i="53"/>
  <c r="Q703" i="53"/>
  <c r="P703" i="53"/>
  <c r="O703" i="53"/>
  <c r="A703" i="53"/>
  <c r="Q702" i="53"/>
  <c r="P702" i="53"/>
  <c r="O702" i="53"/>
  <c r="A702" i="53"/>
  <c r="Q701" i="53"/>
  <c r="P701" i="53"/>
  <c r="O701" i="53"/>
  <c r="A701" i="53"/>
  <c r="Q700" i="53"/>
  <c r="P700" i="53"/>
  <c r="O700" i="53"/>
  <c r="A700" i="53"/>
  <c r="Q699" i="53"/>
  <c r="P699" i="53"/>
  <c r="O699" i="53"/>
  <c r="A699" i="53"/>
  <c r="Q698" i="53"/>
  <c r="P698" i="53"/>
  <c r="O698" i="53"/>
  <c r="A698" i="53"/>
  <c r="Q697" i="53"/>
  <c r="P697" i="53"/>
  <c r="O697" i="53"/>
  <c r="A697" i="53"/>
  <c r="Q696" i="53"/>
  <c r="P696" i="53"/>
  <c r="O696" i="53"/>
  <c r="A696" i="53"/>
  <c r="Q695" i="53"/>
  <c r="P695" i="53"/>
  <c r="O695" i="53"/>
  <c r="A695" i="53"/>
  <c r="Q694" i="53"/>
  <c r="P694" i="53"/>
  <c r="O694" i="53"/>
  <c r="A694" i="53"/>
  <c r="Q693" i="53"/>
  <c r="P693" i="53"/>
  <c r="O693" i="53"/>
  <c r="A693" i="53"/>
  <c r="Q692" i="53"/>
  <c r="P692" i="53"/>
  <c r="O692" i="53"/>
  <c r="A692" i="53"/>
  <c r="Q691" i="53"/>
  <c r="P691" i="53"/>
  <c r="O691" i="53"/>
  <c r="A691" i="53"/>
  <c r="Q690" i="53"/>
  <c r="P690" i="53"/>
  <c r="O690" i="53"/>
  <c r="A690" i="53"/>
  <c r="Q689" i="53"/>
  <c r="P689" i="53"/>
  <c r="O689" i="53"/>
  <c r="A689" i="53"/>
  <c r="Q688" i="53"/>
  <c r="P688" i="53"/>
  <c r="O688" i="53"/>
  <c r="A688" i="53"/>
  <c r="Q687" i="53"/>
  <c r="P687" i="53"/>
  <c r="O687" i="53"/>
  <c r="A687" i="53"/>
  <c r="Q686" i="53"/>
  <c r="P686" i="53"/>
  <c r="O686" i="53"/>
  <c r="A686" i="53"/>
  <c r="Q685" i="53"/>
  <c r="P685" i="53"/>
  <c r="O685" i="53"/>
  <c r="A685" i="53"/>
  <c r="Q684" i="53"/>
  <c r="P684" i="53"/>
  <c r="O684" i="53"/>
  <c r="A684" i="53"/>
  <c r="Q683" i="53"/>
  <c r="P683" i="53"/>
  <c r="O683" i="53"/>
  <c r="A683" i="53"/>
  <c r="Q682" i="53"/>
  <c r="P682" i="53"/>
  <c r="O682" i="53"/>
  <c r="A682" i="53"/>
  <c r="Q681" i="53"/>
  <c r="P681" i="53"/>
  <c r="O681" i="53"/>
  <c r="A681" i="53"/>
  <c r="Q680" i="53"/>
  <c r="P680" i="53"/>
  <c r="O680" i="53"/>
  <c r="A680" i="53"/>
  <c r="Q679" i="53"/>
  <c r="P679" i="53"/>
  <c r="O679" i="53"/>
  <c r="A679" i="53"/>
  <c r="Q678" i="53"/>
  <c r="P678" i="53"/>
  <c r="O678" i="53"/>
  <c r="A678" i="53"/>
  <c r="Q677" i="53"/>
  <c r="P677" i="53"/>
  <c r="O677" i="53"/>
  <c r="A677" i="53"/>
  <c r="Q676" i="53"/>
  <c r="P676" i="53"/>
  <c r="O676" i="53"/>
  <c r="A676" i="53"/>
  <c r="Q675" i="53"/>
  <c r="P675" i="53"/>
  <c r="O675" i="53"/>
  <c r="A675" i="53"/>
  <c r="Q674" i="53"/>
  <c r="P674" i="53"/>
  <c r="O674" i="53"/>
  <c r="A674" i="53"/>
  <c r="Q673" i="53"/>
  <c r="P673" i="53"/>
  <c r="O673" i="53"/>
  <c r="A673" i="53"/>
  <c r="Q672" i="53"/>
  <c r="P672" i="53"/>
  <c r="O672" i="53"/>
  <c r="A672" i="53"/>
  <c r="Q671" i="53"/>
  <c r="P671" i="53"/>
  <c r="O671" i="53"/>
  <c r="A671" i="53"/>
  <c r="Q670" i="53"/>
  <c r="P670" i="53"/>
  <c r="O670" i="53"/>
  <c r="A670" i="53"/>
  <c r="Q669" i="53"/>
  <c r="P669" i="53"/>
  <c r="O669" i="53"/>
  <c r="A669" i="53"/>
  <c r="Q668" i="53"/>
  <c r="P668" i="53"/>
  <c r="O668" i="53"/>
  <c r="A668" i="53"/>
  <c r="Q667" i="53"/>
  <c r="P667" i="53"/>
  <c r="O667" i="53"/>
  <c r="A667" i="53"/>
  <c r="Q666" i="53"/>
  <c r="P666" i="53"/>
  <c r="O666" i="53"/>
  <c r="A666" i="53"/>
  <c r="Q665" i="53"/>
  <c r="P665" i="53"/>
  <c r="O665" i="53"/>
  <c r="A665" i="53"/>
  <c r="Q664" i="53"/>
  <c r="P664" i="53"/>
  <c r="O664" i="53"/>
  <c r="A664" i="53"/>
  <c r="Q663" i="53"/>
  <c r="P663" i="53"/>
  <c r="O663" i="53"/>
  <c r="A663" i="53"/>
  <c r="Q662" i="53"/>
  <c r="P662" i="53"/>
  <c r="O662" i="53"/>
  <c r="A662" i="53"/>
  <c r="Q661" i="53"/>
  <c r="P661" i="53"/>
  <c r="O661" i="53"/>
  <c r="A661" i="53"/>
  <c r="Q660" i="53"/>
  <c r="P660" i="53"/>
  <c r="O660" i="53"/>
  <c r="A660" i="53"/>
  <c r="Q659" i="53"/>
  <c r="P659" i="53"/>
  <c r="O659" i="53"/>
  <c r="A659" i="53"/>
  <c r="Q658" i="53"/>
  <c r="P658" i="53"/>
  <c r="O658" i="53"/>
  <c r="A658" i="53"/>
  <c r="Q657" i="53"/>
  <c r="P657" i="53"/>
  <c r="O657" i="53"/>
  <c r="A657" i="53"/>
  <c r="Q656" i="53"/>
  <c r="P656" i="53"/>
  <c r="O656" i="53"/>
  <c r="A656" i="53"/>
  <c r="Q655" i="53"/>
  <c r="P655" i="53"/>
  <c r="O655" i="53"/>
  <c r="A655" i="53"/>
  <c r="Q654" i="53"/>
  <c r="P654" i="53"/>
  <c r="O654" i="53"/>
  <c r="A654" i="53"/>
  <c r="Q653" i="53"/>
  <c r="P653" i="53"/>
  <c r="O653" i="53"/>
  <c r="A653" i="53"/>
  <c r="Q652" i="53"/>
  <c r="P652" i="53"/>
  <c r="O652" i="53"/>
  <c r="A652" i="53"/>
  <c r="Q651" i="53"/>
  <c r="P651" i="53"/>
  <c r="O651" i="53"/>
  <c r="A651" i="53"/>
  <c r="Q650" i="53"/>
  <c r="P650" i="53"/>
  <c r="O650" i="53"/>
  <c r="A650" i="53"/>
  <c r="Q649" i="53"/>
  <c r="P649" i="53"/>
  <c r="O649" i="53"/>
  <c r="A649" i="53"/>
  <c r="Q648" i="53"/>
  <c r="P648" i="53"/>
  <c r="O648" i="53"/>
  <c r="A648" i="53"/>
  <c r="Q647" i="53"/>
  <c r="P647" i="53"/>
  <c r="O647" i="53"/>
  <c r="A647" i="53"/>
  <c r="Q646" i="53"/>
  <c r="P646" i="53"/>
  <c r="O646" i="53"/>
  <c r="A646" i="53"/>
  <c r="Q645" i="53"/>
  <c r="P645" i="53"/>
  <c r="O645" i="53"/>
  <c r="A645" i="53"/>
  <c r="Q644" i="53"/>
  <c r="P644" i="53"/>
  <c r="O644" i="53"/>
  <c r="A644" i="53"/>
  <c r="Q643" i="53"/>
  <c r="P643" i="53"/>
  <c r="O643" i="53"/>
  <c r="A643" i="53"/>
  <c r="Q642" i="53"/>
  <c r="P642" i="53"/>
  <c r="O642" i="53"/>
  <c r="A642" i="53"/>
  <c r="Q641" i="53"/>
  <c r="P641" i="53"/>
  <c r="O641" i="53"/>
  <c r="A641" i="53"/>
  <c r="Q640" i="53"/>
  <c r="P640" i="53"/>
  <c r="O640" i="53"/>
  <c r="A640" i="53"/>
  <c r="Q639" i="53"/>
  <c r="P639" i="53"/>
  <c r="O639" i="53"/>
  <c r="A639" i="53"/>
  <c r="Q638" i="53"/>
  <c r="P638" i="53"/>
  <c r="O638" i="53"/>
  <c r="A638" i="53"/>
  <c r="Q637" i="53"/>
  <c r="P637" i="53"/>
  <c r="O637" i="53"/>
  <c r="A637" i="53"/>
  <c r="Q636" i="53"/>
  <c r="P636" i="53"/>
  <c r="O636" i="53"/>
  <c r="A636" i="53"/>
  <c r="Q635" i="53"/>
  <c r="P635" i="53"/>
  <c r="O635" i="53"/>
  <c r="A635" i="53"/>
  <c r="Q634" i="53"/>
  <c r="P634" i="53"/>
  <c r="O634" i="53"/>
  <c r="A634" i="53"/>
  <c r="Q633" i="53"/>
  <c r="P633" i="53"/>
  <c r="O633" i="53"/>
  <c r="A633" i="53"/>
  <c r="Q632" i="53"/>
  <c r="P632" i="53"/>
  <c r="O632" i="53"/>
  <c r="A632" i="53"/>
  <c r="Q631" i="53"/>
  <c r="P631" i="53"/>
  <c r="O631" i="53"/>
  <c r="A631" i="53"/>
  <c r="Q630" i="53"/>
  <c r="P630" i="53"/>
  <c r="O630" i="53"/>
  <c r="A630" i="53"/>
  <c r="Q629" i="53"/>
  <c r="P629" i="53"/>
  <c r="O629" i="53"/>
  <c r="A629" i="53"/>
  <c r="Q628" i="53"/>
  <c r="P628" i="53"/>
  <c r="O628" i="53"/>
  <c r="A628" i="53"/>
  <c r="Q627" i="53"/>
  <c r="P627" i="53"/>
  <c r="O627" i="53"/>
  <c r="A627" i="53"/>
  <c r="Q626" i="53"/>
  <c r="P626" i="53"/>
  <c r="O626" i="53"/>
  <c r="A626" i="53"/>
  <c r="Q625" i="53"/>
  <c r="P625" i="53"/>
  <c r="O625" i="53"/>
  <c r="A625" i="53"/>
  <c r="Q624" i="53"/>
  <c r="P624" i="53"/>
  <c r="O624" i="53"/>
  <c r="A624" i="53"/>
  <c r="Q623" i="53"/>
  <c r="P623" i="53"/>
  <c r="O623" i="53"/>
  <c r="A623" i="53"/>
  <c r="Q622" i="53"/>
  <c r="P622" i="53"/>
  <c r="O622" i="53"/>
  <c r="A622" i="53"/>
  <c r="Q621" i="53"/>
  <c r="P621" i="53"/>
  <c r="O621" i="53"/>
  <c r="A621" i="53"/>
  <c r="Q620" i="53"/>
  <c r="P620" i="53"/>
  <c r="O620" i="53"/>
  <c r="A620" i="53"/>
  <c r="Q619" i="53"/>
  <c r="P619" i="53"/>
  <c r="O619" i="53"/>
  <c r="A619" i="53"/>
  <c r="Q618" i="53"/>
  <c r="P618" i="53"/>
  <c r="O618" i="53"/>
  <c r="A618" i="53"/>
  <c r="Q617" i="53"/>
  <c r="P617" i="53"/>
  <c r="O617" i="53"/>
  <c r="A617" i="53"/>
  <c r="Q616" i="53"/>
  <c r="P616" i="53"/>
  <c r="O616" i="53"/>
  <c r="A616" i="53"/>
  <c r="Q615" i="53"/>
  <c r="P615" i="53"/>
  <c r="O615" i="53"/>
  <c r="A615" i="53"/>
  <c r="Q614" i="53"/>
  <c r="P614" i="53"/>
  <c r="O614" i="53"/>
  <c r="A614" i="53"/>
  <c r="Q613" i="53"/>
  <c r="P613" i="53"/>
  <c r="O613" i="53"/>
  <c r="A613" i="53"/>
  <c r="Q612" i="53"/>
  <c r="P612" i="53"/>
  <c r="O612" i="53"/>
  <c r="A612" i="53"/>
  <c r="Q611" i="53"/>
  <c r="P611" i="53"/>
  <c r="O611" i="53"/>
  <c r="A611" i="53"/>
  <c r="Q610" i="53"/>
  <c r="P610" i="53"/>
  <c r="O610" i="53"/>
  <c r="A610" i="53"/>
  <c r="Q609" i="53"/>
  <c r="P609" i="53"/>
  <c r="O609" i="53"/>
  <c r="A609" i="53"/>
  <c r="Q608" i="53"/>
  <c r="P608" i="53"/>
  <c r="O608" i="53"/>
  <c r="A608" i="53"/>
  <c r="Q607" i="53"/>
  <c r="P607" i="53"/>
  <c r="O607" i="53"/>
  <c r="A607" i="53"/>
  <c r="Q606" i="53"/>
  <c r="P606" i="53"/>
  <c r="O606" i="53"/>
  <c r="A606" i="53"/>
  <c r="Q605" i="53"/>
  <c r="P605" i="53"/>
  <c r="O605" i="53"/>
  <c r="A605" i="53"/>
  <c r="Q604" i="53"/>
  <c r="P604" i="53"/>
  <c r="O604" i="53"/>
  <c r="A604" i="53"/>
  <c r="Q603" i="53"/>
  <c r="P603" i="53"/>
  <c r="O603" i="53"/>
  <c r="A603" i="53"/>
  <c r="Q602" i="53"/>
  <c r="P602" i="53"/>
  <c r="O602" i="53"/>
  <c r="A602" i="53"/>
  <c r="Q601" i="53"/>
  <c r="P601" i="53"/>
  <c r="O601" i="53"/>
  <c r="A601" i="53"/>
  <c r="Q600" i="53"/>
  <c r="P600" i="53"/>
  <c r="O600" i="53"/>
  <c r="A600" i="53"/>
  <c r="Q599" i="53"/>
  <c r="P599" i="53"/>
  <c r="O599" i="53"/>
  <c r="A599" i="53"/>
  <c r="Q598" i="53"/>
  <c r="P598" i="53"/>
  <c r="O598" i="53"/>
  <c r="A598" i="53"/>
  <c r="Q597" i="53"/>
  <c r="P597" i="53"/>
  <c r="O597" i="53"/>
  <c r="A597" i="53"/>
  <c r="Q596" i="53"/>
  <c r="P596" i="53"/>
  <c r="O596" i="53"/>
  <c r="A596" i="53"/>
  <c r="Q595" i="53"/>
  <c r="P595" i="53"/>
  <c r="O595" i="53"/>
  <c r="A595" i="53"/>
  <c r="Q594" i="53"/>
  <c r="P594" i="53"/>
  <c r="O594" i="53"/>
  <c r="A594" i="53"/>
  <c r="Q593" i="53"/>
  <c r="P593" i="53"/>
  <c r="O593" i="53"/>
  <c r="A593" i="53"/>
  <c r="Q592" i="53"/>
  <c r="P592" i="53"/>
  <c r="O592" i="53"/>
  <c r="A592" i="53"/>
  <c r="Q591" i="53"/>
  <c r="P591" i="53"/>
  <c r="O591" i="53"/>
  <c r="A591" i="53"/>
  <c r="Q590" i="53"/>
  <c r="P590" i="53"/>
  <c r="O590" i="53"/>
  <c r="A590" i="53"/>
  <c r="Q589" i="53"/>
  <c r="P589" i="53"/>
  <c r="O589" i="53"/>
  <c r="A589" i="53"/>
  <c r="Q588" i="53"/>
  <c r="P588" i="53"/>
  <c r="O588" i="53"/>
  <c r="A588" i="53"/>
  <c r="Q587" i="53"/>
  <c r="P587" i="53"/>
  <c r="O587" i="53"/>
  <c r="A587" i="53"/>
  <c r="Q586" i="53"/>
  <c r="P586" i="53"/>
  <c r="O586" i="53"/>
  <c r="A586" i="53"/>
  <c r="Q585" i="53"/>
  <c r="P585" i="53"/>
  <c r="O585" i="53"/>
  <c r="A585" i="53"/>
  <c r="Q584" i="53"/>
  <c r="P584" i="53"/>
  <c r="O584" i="53"/>
  <c r="A584" i="53"/>
  <c r="Q583" i="53"/>
  <c r="P583" i="53"/>
  <c r="O583" i="53"/>
  <c r="A583" i="53"/>
  <c r="Q582" i="53"/>
  <c r="P582" i="53"/>
  <c r="O582" i="53"/>
  <c r="A582" i="53"/>
  <c r="Q581" i="53"/>
  <c r="P581" i="53"/>
  <c r="O581" i="53"/>
  <c r="A581" i="53"/>
  <c r="Q580" i="53"/>
  <c r="P580" i="53"/>
  <c r="O580" i="53"/>
  <c r="A580" i="53"/>
  <c r="Q579" i="53"/>
  <c r="P579" i="53"/>
  <c r="O579" i="53"/>
  <c r="A579" i="53"/>
  <c r="Q578" i="53"/>
  <c r="P578" i="53"/>
  <c r="O578" i="53"/>
  <c r="A578" i="53"/>
  <c r="Q577" i="53"/>
  <c r="P577" i="53"/>
  <c r="O577" i="53"/>
  <c r="A577" i="53"/>
  <c r="Q576" i="53"/>
  <c r="P576" i="53"/>
  <c r="O576" i="53"/>
  <c r="A576" i="53"/>
  <c r="Q575" i="53"/>
  <c r="P575" i="53"/>
  <c r="O575" i="53"/>
  <c r="A575" i="53"/>
  <c r="Q574" i="53"/>
  <c r="P574" i="53"/>
  <c r="O574" i="53"/>
  <c r="A574" i="53"/>
  <c r="Q573" i="53"/>
  <c r="P573" i="53"/>
  <c r="O573" i="53"/>
  <c r="A573" i="53"/>
  <c r="Q572" i="53"/>
  <c r="P572" i="53"/>
  <c r="O572" i="53"/>
  <c r="A572" i="53"/>
  <c r="Q571" i="53"/>
  <c r="P571" i="53"/>
  <c r="O571" i="53"/>
  <c r="A571" i="53"/>
  <c r="Q570" i="53"/>
  <c r="P570" i="53"/>
  <c r="O570" i="53"/>
  <c r="A570" i="53"/>
  <c r="Q569" i="53"/>
  <c r="P569" i="53"/>
  <c r="O569" i="53"/>
  <c r="A569" i="53"/>
  <c r="Q568" i="53"/>
  <c r="P568" i="53"/>
  <c r="O568" i="53"/>
  <c r="A568" i="53"/>
  <c r="Q567" i="53"/>
  <c r="P567" i="53"/>
  <c r="O567" i="53"/>
  <c r="A567" i="53"/>
  <c r="Q566" i="53"/>
  <c r="P566" i="53"/>
  <c r="O566" i="53"/>
  <c r="A566" i="53"/>
  <c r="Q565" i="53"/>
  <c r="P565" i="53"/>
  <c r="O565" i="53"/>
  <c r="A565" i="53"/>
  <c r="Q564" i="53"/>
  <c r="P564" i="53"/>
  <c r="O564" i="53"/>
  <c r="A564" i="53"/>
  <c r="Q563" i="53"/>
  <c r="P563" i="53"/>
  <c r="O563" i="53"/>
  <c r="A563" i="53"/>
  <c r="Q562" i="53"/>
  <c r="P562" i="53"/>
  <c r="O562" i="53"/>
  <c r="A562" i="53"/>
  <c r="Q561" i="53"/>
  <c r="P561" i="53"/>
  <c r="O561" i="53"/>
  <c r="A561" i="53"/>
  <c r="Q560" i="53"/>
  <c r="P560" i="53"/>
  <c r="O560" i="53"/>
  <c r="A560" i="53"/>
  <c r="Q559" i="53"/>
  <c r="P559" i="53"/>
  <c r="O559" i="53"/>
  <c r="A559" i="53"/>
  <c r="Q558" i="53"/>
  <c r="P558" i="53"/>
  <c r="O558" i="53"/>
  <c r="A558" i="53"/>
  <c r="Q557" i="53"/>
  <c r="P557" i="53"/>
  <c r="O557" i="53"/>
  <c r="A557" i="53"/>
  <c r="Q556" i="53"/>
  <c r="P556" i="53"/>
  <c r="O556" i="53"/>
  <c r="A556" i="53"/>
  <c r="Q555" i="53"/>
  <c r="P555" i="53"/>
  <c r="O555" i="53"/>
  <c r="A555" i="53"/>
  <c r="Q554" i="53"/>
  <c r="P554" i="53"/>
  <c r="O554" i="53"/>
  <c r="A554" i="53"/>
  <c r="Q553" i="53"/>
  <c r="P553" i="53"/>
  <c r="O553" i="53"/>
  <c r="A553" i="53"/>
  <c r="Q552" i="53"/>
  <c r="P552" i="53"/>
  <c r="O552" i="53"/>
  <c r="A552" i="53"/>
  <c r="Q551" i="53"/>
  <c r="P551" i="53"/>
  <c r="O551" i="53"/>
  <c r="A551" i="53"/>
  <c r="Q550" i="53"/>
  <c r="P550" i="53"/>
  <c r="O550" i="53"/>
  <c r="A550" i="53"/>
  <c r="Q549" i="53"/>
  <c r="P549" i="53"/>
  <c r="O549" i="53"/>
  <c r="A549" i="53"/>
  <c r="Q548" i="53"/>
  <c r="P548" i="53"/>
  <c r="O548" i="53"/>
  <c r="A548" i="53"/>
  <c r="Q547" i="53"/>
  <c r="P547" i="53"/>
  <c r="O547" i="53"/>
  <c r="A547" i="53"/>
  <c r="Q546" i="53"/>
  <c r="P546" i="53"/>
  <c r="O546" i="53"/>
  <c r="A546" i="53"/>
  <c r="Q545" i="53"/>
  <c r="P545" i="53"/>
  <c r="O545" i="53"/>
  <c r="A545" i="53"/>
  <c r="Q544" i="53"/>
  <c r="P544" i="53"/>
  <c r="O544" i="53"/>
  <c r="A544" i="53"/>
  <c r="Q543" i="53"/>
  <c r="P543" i="53"/>
  <c r="O543" i="53"/>
  <c r="A543" i="53"/>
  <c r="Q542" i="53"/>
  <c r="P542" i="53"/>
  <c r="O542" i="53"/>
  <c r="A542" i="53"/>
  <c r="Q541" i="53"/>
  <c r="P541" i="53"/>
  <c r="O541" i="53"/>
  <c r="A541" i="53"/>
  <c r="Q540" i="53"/>
  <c r="P540" i="53"/>
  <c r="O540" i="53"/>
  <c r="A540" i="53"/>
  <c r="Q539" i="53"/>
  <c r="P539" i="53"/>
  <c r="O539" i="53"/>
  <c r="A539" i="53"/>
  <c r="Q538" i="53"/>
  <c r="P538" i="53"/>
  <c r="O538" i="53"/>
  <c r="A538" i="53"/>
  <c r="Q537" i="53"/>
  <c r="P537" i="53"/>
  <c r="O537" i="53"/>
  <c r="A537" i="53"/>
  <c r="Q536" i="53"/>
  <c r="P536" i="53"/>
  <c r="O536" i="53"/>
  <c r="A536" i="53"/>
  <c r="Q535" i="53"/>
  <c r="P535" i="53"/>
  <c r="O535" i="53"/>
  <c r="A535" i="53"/>
  <c r="Q534" i="53"/>
  <c r="P534" i="53"/>
  <c r="O534" i="53"/>
  <c r="A534" i="53"/>
  <c r="Q533" i="53"/>
  <c r="P533" i="53"/>
  <c r="O533" i="53"/>
  <c r="A533" i="53"/>
  <c r="Q532" i="53"/>
  <c r="P532" i="53"/>
  <c r="O532" i="53"/>
  <c r="A532" i="53"/>
  <c r="Q531" i="53"/>
  <c r="P531" i="53"/>
  <c r="O531" i="53"/>
  <c r="A531" i="53"/>
  <c r="Q530" i="53"/>
  <c r="P530" i="53"/>
  <c r="O530" i="53"/>
  <c r="A530" i="53"/>
  <c r="Q529" i="53"/>
  <c r="P529" i="53"/>
  <c r="O529" i="53"/>
  <c r="A529" i="53"/>
  <c r="Q528" i="53"/>
  <c r="P528" i="53"/>
  <c r="O528" i="53"/>
  <c r="A528" i="53"/>
  <c r="Q527" i="53"/>
  <c r="P527" i="53"/>
  <c r="O527" i="53"/>
  <c r="A527" i="53"/>
  <c r="Q526" i="53"/>
  <c r="P526" i="53"/>
  <c r="O526" i="53"/>
  <c r="A526" i="53"/>
  <c r="Q525" i="53"/>
  <c r="P525" i="53"/>
  <c r="O525" i="53"/>
  <c r="A525" i="53"/>
  <c r="Q524" i="53"/>
  <c r="P524" i="53"/>
  <c r="O524" i="53"/>
  <c r="A524" i="53"/>
  <c r="Q523" i="53"/>
  <c r="P523" i="53"/>
  <c r="O523" i="53"/>
  <c r="A523" i="53"/>
  <c r="Q522" i="53"/>
  <c r="P522" i="53"/>
  <c r="O522" i="53"/>
  <c r="A522" i="53"/>
  <c r="Q521" i="53"/>
  <c r="P521" i="53"/>
  <c r="O521" i="53"/>
  <c r="A521" i="53"/>
  <c r="Q520" i="53"/>
  <c r="P520" i="53"/>
  <c r="O520" i="53"/>
  <c r="A520" i="53"/>
  <c r="Q519" i="53"/>
  <c r="P519" i="53"/>
  <c r="O519" i="53"/>
  <c r="A519" i="53"/>
  <c r="Q518" i="53"/>
  <c r="P518" i="53"/>
  <c r="O518" i="53"/>
  <c r="A518" i="53"/>
  <c r="Q517" i="53"/>
  <c r="P517" i="53"/>
  <c r="O517" i="53"/>
  <c r="A517" i="53"/>
  <c r="Q516" i="53"/>
  <c r="P516" i="53"/>
  <c r="O516" i="53"/>
  <c r="A516" i="53"/>
  <c r="Q515" i="53"/>
  <c r="P515" i="53"/>
  <c r="O515" i="53"/>
  <c r="A515" i="53"/>
  <c r="Q514" i="53"/>
  <c r="P514" i="53"/>
  <c r="O514" i="53"/>
  <c r="A514" i="53"/>
  <c r="Q513" i="53"/>
  <c r="P513" i="53"/>
  <c r="O513" i="53"/>
  <c r="A513" i="53"/>
  <c r="Q512" i="53"/>
  <c r="P512" i="53"/>
  <c r="O512" i="53"/>
  <c r="A512" i="53"/>
  <c r="Q511" i="53"/>
  <c r="P511" i="53"/>
  <c r="O511" i="53"/>
  <c r="A511" i="53"/>
  <c r="Q510" i="53"/>
  <c r="P510" i="53"/>
  <c r="O510" i="53"/>
  <c r="A510" i="53"/>
  <c r="Q509" i="53"/>
  <c r="P509" i="53"/>
  <c r="O509" i="53"/>
  <c r="A509" i="53"/>
  <c r="Q508" i="53"/>
  <c r="P508" i="53"/>
  <c r="O508" i="53"/>
  <c r="A508" i="53"/>
  <c r="Q507" i="53"/>
  <c r="P507" i="53"/>
  <c r="O507" i="53"/>
  <c r="A507" i="53"/>
  <c r="Q506" i="53"/>
  <c r="P506" i="53"/>
  <c r="O506" i="53"/>
  <c r="A506" i="53"/>
  <c r="Q505" i="53"/>
  <c r="P505" i="53"/>
  <c r="O505" i="53"/>
  <c r="A505" i="53"/>
  <c r="Q504" i="53"/>
  <c r="P504" i="53"/>
  <c r="O504" i="53"/>
  <c r="A504" i="53"/>
  <c r="Q503" i="53"/>
  <c r="P503" i="53"/>
  <c r="O503" i="53"/>
  <c r="A503" i="53"/>
  <c r="Q502" i="53"/>
  <c r="P502" i="53"/>
  <c r="O502" i="53"/>
  <c r="A502" i="53"/>
  <c r="Q501" i="53"/>
  <c r="P501" i="53"/>
  <c r="O501" i="53"/>
  <c r="A501" i="53"/>
  <c r="Q500" i="53"/>
  <c r="P500" i="53"/>
  <c r="O500" i="53"/>
  <c r="A500" i="53"/>
  <c r="Q499" i="53"/>
  <c r="P499" i="53"/>
  <c r="O499" i="53"/>
  <c r="A499" i="53"/>
  <c r="Q498" i="53"/>
  <c r="P498" i="53"/>
  <c r="O498" i="53"/>
  <c r="A498" i="53"/>
  <c r="Q497" i="53"/>
  <c r="P497" i="53"/>
  <c r="O497" i="53"/>
  <c r="A497" i="53"/>
  <c r="Q496" i="53"/>
  <c r="P496" i="53"/>
  <c r="O496" i="53"/>
  <c r="A496" i="53"/>
  <c r="Q495" i="53"/>
  <c r="P495" i="53"/>
  <c r="O495" i="53"/>
  <c r="A495" i="53"/>
  <c r="Q494" i="53"/>
  <c r="P494" i="53"/>
  <c r="O494" i="53"/>
  <c r="A494" i="53"/>
  <c r="Q493" i="53"/>
  <c r="P493" i="53"/>
  <c r="O493" i="53"/>
  <c r="A493" i="53"/>
  <c r="Q492" i="53"/>
  <c r="P492" i="53"/>
  <c r="O492" i="53"/>
  <c r="A492" i="53"/>
  <c r="Q491" i="53"/>
  <c r="P491" i="53"/>
  <c r="O491" i="53"/>
  <c r="A491" i="53"/>
  <c r="Q490" i="53"/>
  <c r="P490" i="53"/>
  <c r="O490" i="53"/>
  <c r="A490" i="53"/>
  <c r="Q489" i="53"/>
  <c r="P489" i="53"/>
  <c r="O489" i="53"/>
  <c r="A489" i="53"/>
  <c r="Q488" i="53"/>
  <c r="P488" i="53"/>
  <c r="O488" i="53"/>
  <c r="A488" i="53"/>
  <c r="Q487" i="53"/>
  <c r="P487" i="53"/>
  <c r="O487" i="53"/>
  <c r="A487" i="53"/>
  <c r="Q486" i="53"/>
  <c r="P486" i="53"/>
  <c r="O486" i="53"/>
  <c r="A486" i="53"/>
  <c r="Q485" i="53"/>
  <c r="P485" i="53"/>
  <c r="O485" i="53"/>
  <c r="A485" i="53"/>
  <c r="Q484" i="53"/>
  <c r="P484" i="53"/>
  <c r="O484" i="53"/>
  <c r="A484" i="53"/>
  <c r="Q483" i="53"/>
  <c r="P483" i="53"/>
  <c r="O483" i="53"/>
  <c r="A483" i="53"/>
  <c r="Q482" i="53"/>
  <c r="P482" i="53"/>
  <c r="O482" i="53"/>
  <c r="A482" i="53"/>
  <c r="Q481" i="53"/>
  <c r="P481" i="53"/>
  <c r="O481" i="53"/>
  <c r="A481" i="53"/>
  <c r="Q480" i="53"/>
  <c r="P480" i="53"/>
  <c r="O480" i="53"/>
  <c r="A480" i="53"/>
  <c r="Q479" i="53"/>
  <c r="P479" i="53"/>
  <c r="O479" i="53"/>
  <c r="A479" i="53"/>
  <c r="Q478" i="53"/>
  <c r="P478" i="53"/>
  <c r="O478" i="53"/>
  <c r="A478" i="53"/>
  <c r="Q477" i="53"/>
  <c r="P477" i="53"/>
  <c r="O477" i="53"/>
  <c r="A477" i="53"/>
  <c r="Q476" i="53"/>
  <c r="P476" i="53"/>
  <c r="O476" i="53"/>
  <c r="A476" i="53"/>
  <c r="Q475" i="53"/>
  <c r="P475" i="53"/>
  <c r="O475" i="53"/>
  <c r="A475" i="53"/>
  <c r="Q474" i="53"/>
  <c r="P474" i="53"/>
  <c r="O474" i="53"/>
  <c r="A474" i="53"/>
  <c r="Q473" i="53"/>
  <c r="P473" i="53"/>
  <c r="O473" i="53"/>
  <c r="A473" i="53"/>
  <c r="Q472" i="53"/>
  <c r="P472" i="53"/>
  <c r="O472" i="53"/>
  <c r="A472" i="53"/>
  <c r="Q471" i="53"/>
  <c r="P471" i="53"/>
  <c r="O471" i="53"/>
  <c r="A471" i="53"/>
  <c r="Q470" i="53"/>
  <c r="P470" i="53"/>
  <c r="O470" i="53"/>
  <c r="A470" i="53"/>
  <c r="Q469" i="53"/>
  <c r="P469" i="53"/>
  <c r="O469" i="53"/>
  <c r="A469" i="53"/>
  <c r="Q468" i="53"/>
  <c r="P468" i="53"/>
  <c r="O468" i="53"/>
  <c r="A468" i="53"/>
  <c r="Q467" i="53"/>
  <c r="P467" i="53"/>
  <c r="O467" i="53"/>
  <c r="A467" i="53"/>
  <c r="Q466" i="53"/>
  <c r="P466" i="53"/>
  <c r="O466" i="53"/>
  <c r="A466" i="53"/>
  <c r="Q465" i="53"/>
  <c r="P465" i="53"/>
  <c r="O465" i="53"/>
  <c r="A465" i="53"/>
  <c r="Q464" i="53"/>
  <c r="P464" i="53"/>
  <c r="O464" i="53"/>
  <c r="A464" i="53"/>
  <c r="Q463" i="53"/>
  <c r="P463" i="53"/>
  <c r="O463" i="53"/>
  <c r="A463" i="53"/>
  <c r="Q462" i="53"/>
  <c r="P462" i="53"/>
  <c r="O462" i="53"/>
  <c r="A462" i="53"/>
  <c r="Q461" i="53"/>
  <c r="P461" i="53"/>
  <c r="O461" i="53"/>
  <c r="A461" i="53"/>
  <c r="Q460" i="53"/>
  <c r="P460" i="53"/>
  <c r="O460" i="53"/>
  <c r="A460" i="53"/>
  <c r="Q459" i="53"/>
  <c r="P459" i="53"/>
  <c r="O459" i="53"/>
  <c r="A459" i="53"/>
  <c r="Q458" i="53"/>
  <c r="P458" i="53"/>
  <c r="O458" i="53"/>
  <c r="A458" i="53"/>
  <c r="Q457" i="53"/>
  <c r="P457" i="53"/>
  <c r="O457" i="53"/>
  <c r="A457" i="53"/>
  <c r="Q456" i="53"/>
  <c r="P456" i="53"/>
  <c r="O456" i="53"/>
  <c r="A456" i="53"/>
  <c r="Q455" i="53"/>
  <c r="P455" i="53"/>
  <c r="O455" i="53"/>
  <c r="A455" i="53"/>
  <c r="Q454" i="53"/>
  <c r="P454" i="53"/>
  <c r="O454" i="53"/>
  <c r="A454" i="53"/>
  <c r="Q453" i="53"/>
  <c r="P453" i="53"/>
  <c r="O453" i="53"/>
  <c r="A453" i="53"/>
  <c r="Q452" i="53"/>
  <c r="P452" i="53"/>
  <c r="O452" i="53"/>
  <c r="A452" i="53"/>
  <c r="Q451" i="53"/>
  <c r="P451" i="53"/>
  <c r="O451" i="53"/>
  <c r="A451" i="53"/>
  <c r="Q450" i="53"/>
  <c r="P450" i="53"/>
  <c r="O450" i="53"/>
  <c r="A450" i="53"/>
  <c r="Q449" i="53"/>
  <c r="P449" i="53"/>
  <c r="O449" i="53"/>
  <c r="A449" i="53"/>
  <c r="Q448" i="53"/>
  <c r="P448" i="53"/>
  <c r="O448" i="53"/>
  <c r="A448" i="53"/>
  <c r="Q447" i="53"/>
  <c r="P447" i="53"/>
  <c r="O447" i="53"/>
  <c r="A447" i="53"/>
  <c r="Q446" i="53"/>
  <c r="P446" i="53"/>
  <c r="O446" i="53"/>
  <c r="A446" i="53"/>
  <c r="Q445" i="53"/>
  <c r="P445" i="53"/>
  <c r="O445" i="53"/>
  <c r="A445" i="53"/>
  <c r="Q444" i="53"/>
  <c r="P444" i="53"/>
  <c r="O444" i="53"/>
  <c r="A444" i="53"/>
  <c r="Q443" i="53"/>
  <c r="P443" i="53"/>
  <c r="O443" i="53"/>
  <c r="A443" i="53"/>
  <c r="Q442" i="53"/>
  <c r="P442" i="53"/>
  <c r="O442" i="53"/>
  <c r="A442" i="53"/>
  <c r="Q441" i="53"/>
  <c r="P441" i="53"/>
  <c r="O441" i="53"/>
  <c r="A441" i="53"/>
  <c r="Q440" i="53"/>
  <c r="P440" i="53"/>
  <c r="O440" i="53"/>
  <c r="A440" i="53"/>
  <c r="Q439" i="53"/>
  <c r="P439" i="53"/>
  <c r="O439" i="53"/>
  <c r="A439" i="53"/>
  <c r="Q438" i="53"/>
  <c r="P438" i="53"/>
  <c r="O438" i="53"/>
  <c r="A438" i="53"/>
  <c r="Q437" i="53"/>
  <c r="P437" i="53"/>
  <c r="O437" i="53"/>
  <c r="A437" i="53"/>
  <c r="Q436" i="53"/>
  <c r="P436" i="53"/>
  <c r="O436" i="53"/>
  <c r="A436" i="53"/>
  <c r="Q435" i="53"/>
  <c r="P435" i="53"/>
  <c r="O435" i="53"/>
  <c r="A435" i="53"/>
  <c r="Q434" i="53"/>
  <c r="P434" i="53"/>
  <c r="O434" i="53"/>
  <c r="A434" i="53"/>
  <c r="Q433" i="53"/>
  <c r="P433" i="53"/>
  <c r="O433" i="53"/>
  <c r="A433" i="53"/>
  <c r="Q432" i="53"/>
  <c r="P432" i="53"/>
  <c r="O432" i="53"/>
  <c r="A432" i="53"/>
  <c r="Q431" i="53"/>
  <c r="P431" i="53"/>
  <c r="O431" i="53"/>
  <c r="A431" i="53"/>
  <c r="Q430" i="53"/>
  <c r="P430" i="53"/>
  <c r="O430" i="53"/>
  <c r="A430" i="53"/>
  <c r="Q429" i="53"/>
  <c r="P429" i="53"/>
  <c r="O429" i="53"/>
  <c r="A429" i="53"/>
  <c r="Q428" i="53"/>
  <c r="P428" i="53"/>
  <c r="O428" i="53"/>
  <c r="A428" i="53"/>
  <c r="Q427" i="53"/>
  <c r="P427" i="53"/>
  <c r="O427" i="53"/>
  <c r="A427" i="53"/>
  <c r="Q426" i="53"/>
  <c r="P426" i="53"/>
  <c r="O426" i="53"/>
  <c r="A426" i="53"/>
  <c r="Q425" i="53"/>
  <c r="P425" i="53"/>
  <c r="O425" i="53"/>
  <c r="A425" i="53"/>
  <c r="Q424" i="53"/>
  <c r="P424" i="53"/>
  <c r="O424" i="53"/>
  <c r="A424" i="53"/>
  <c r="Q423" i="53"/>
  <c r="P423" i="53"/>
  <c r="O423" i="53"/>
  <c r="A423" i="53"/>
  <c r="Q422" i="53"/>
  <c r="P422" i="53"/>
  <c r="O422" i="53"/>
  <c r="A422" i="53"/>
  <c r="Q421" i="53"/>
  <c r="P421" i="53"/>
  <c r="O421" i="53"/>
  <c r="A421" i="53"/>
  <c r="Q420" i="53"/>
  <c r="P420" i="53"/>
  <c r="O420" i="53"/>
  <c r="A420" i="53"/>
  <c r="Q419" i="53"/>
  <c r="P419" i="53"/>
  <c r="O419" i="53"/>
  <c r="A419" i="53"/>
  <c r="Q418" i="53"/>
  <c r="P418" i="53"/>
  <c r="O418" i="53"/>
  <c r="A418" i="53"/>
  <c r="Q417" i="53"/>
  <c r="P417" i="53"/>
  <c r="O417" i="53"/>
  <c r="A417" i="53"/>
  <c r="Q416" i="53"/>
  <c r="P416" i="53"/>
  <c r="O416" i="53"/>
  <c r="A416" i="53"/>
  <c r="Q415" i="53"/>
  <c r="P415" i="53"/>
  <c r="O415" i="53"/>
  <c r="A415" i="53"/>
  <c r="Q414" i="53"/>
  <c r="P414" i="53"/>
  <c r="O414" i="53"/>
  <c r="A414" i="53"/>
  <c r="Q413" i="53"/>
  <c r="P413" i="53"/>
  <c r="O413" i="53"/>
  <c r="A413" i="53"/>
  <c r="Q412" i="53"/>
  <c r="P412" i="53"/>
  <c r="O412" i="53"/>
  <c r="A412" i="53"/>
  <c r="Q411" i="53"/>
  <c r="P411" i="53"/>
  <c r="O411" i="53"/>
  <c r="A411" i="53"/>
  <c r="Q410" i="53"/>
  <c r="P410" i="53"/>
  <c r="O410" i="53"/>
  <c r="A410" i="53"/>
  <c r="Q409" i="53"/>
  <c r="P409" i="53"/>
  <c r="O409" i="53"/>
  <c r="A409" i="53"/>
  <c r="Q408" i="53"/>
  <c r="P408" i="53"/>
  <c r="O408" i="53"/>
  <c r="A408" i="53"/>
  <c r="Q407" i="53"/>
  <c r="P407" i="53"/>
  <c r="O407" i="53"/>
  <c r="A407" i="53"/>
  <c r="Q406" i="53"/>
  <c r="P406" i="53"/>
  <c r="O406" i="53"/>
  <c r="A406" i="53"/>
  <c r="Q405" i="53"/>
  <c r="P405" i="53"/>
  <c r="O405" i="53"/>
  <c r="A405" i="53"/>
  <c r="Q404" i="53"/>
  <c r="P404" i="53"/>
  <c r="O404" i="53"/>
  <c r="A404" i="53"/>
  <c r="Q403" i="53"/>
  <c r="P403" i="53"/>
  <c r="O403" i="53"/>
  <c r="A403" i="53"/>
  <c r="Q402" i="53"/>
  <c r="P402" i="53"/>
  <c r="O402" i="53"/>
  <c r="A402" i="53"/>
  <c r="Q401" i="53"/>
  <c r="P401" i="53"/>
  <c r="O401" i="53"/>
  <c r="A401" i="53"/>
  <c r="Q400" i="53"/>
  <c r="P400" i="53"/>
  <c r="O400" i="53"/>
  <c r="A400" i="53"/>
  <c r="Q399" i="53"/>
  <c r="P399" i="53"/>
  <c r="O399" i="53"/>
  <c r="A399" i="53"/>
  <c r="Q398" i="53"/>
  <c r="P398" i="53"/>
  <c r="O398" i="53"/>
  <c r="A398" i="53"/>
  <c r="Q397" i="53"/>
  <c r="P397" i="53"/>
  <c r="O397" i="53"/>
  <c r="A397" i="53"/>
  <c r="Q396" i="53"/>
  <c r="P396" i="53"/>
  <c r="O396" i="53"/>
  <c r="A396" i="53"/>
  <c r="Q395" i="53"/>
  <c r="P395" i="53"/>
  <c r="O395" i="53"/>
  <c r="A395" i="53"/>
  <c r="Q394" i="53"/>
  <c r="P394" i="53"/>
  <c r="O394" i="53"/>
  <c r="A394" i="53"/>
  <c r="Q393" i="53"/>
  <c r="P393" i="53"/>
  <c r="O393" i="53"/>
  <c r="A393" i="53"/>
  <c r="Q392" i="53"/>
  <c r="P392" i="53"/>
  <c r="O392" i="53"/>
  <c r="A392" i="53"/>
  <c r="Q391" i="53"/>
  <c r="P391" i="53"/>
  <c r="O391" i="53"/>
  <c r="A391" i="53"/>
  <c r="Q390" i="53"/>
  <c r="P390" i="53"/>
  <c r="O390" i="53"/>
  <c r="A390" i="53"/>
  <c r="Q389" i="53"/>
  <c r="P389" i="53"/>
  <c r="O389" i="53"/>
  <c r="A389" i="53"/>
  <c r="Q388" i="53"/>
  <c r="P388" i="53"/>
  <c r="O388" i="53"/>
  <c r="A388" i="53"/>
  <c r="Q387" i="53"/>
  <c r="P387" i="53"/>
  <c r="O387" i="53"/>
  <c r="A387" i="53"/>
  <c r="Q386" i="53"/>
  <c r="P386" i="53"/>
  <c r="O386" i="53"/>
  <c r="A386" i="53"/>
  <c r="Q385" i="53"/>
  <c r="P385" i="53"/>
  <c r="O385" i="53"/>
  <c r="A385" i="53"/>
  <c r="Q384" i="53"/>
  <c r="P384" i="53"/>
  <c r="O384" i="53"/>
  <c r="A384" i="53"/>
  <c r="Q383" i="53"/>
  <c r="P383" i="53"/>
  <c r="O383" i="53"/>
  <c r="A383" i="53"/>
  <c r="Q382" i="53"/>
  <c r="P382" i="53"/>
  <c r="O382" i="53"/>
  <c r="A382" i="53"/>
  <c r="Q381" i="53"/>
  <c r="P381" i="53"/>
  <c r="O381" i="53"/>
  <c r="A381" i="53"/>
  <c r="Q380" i="53"/>
  <c r="P380" i="53"/>
  <c r="O380" i="53"/>
  <c r="A380" i="53"/>
  <c r="Q379" i="53"/>
  <c r="P379" i="53"/>
  <c r="O379" i="53"/>
  <c r="A379" i="53"/>
  <c r="Q378" i="53"/>
  <c r="P378" i="53"/>
  <c r="O378" i="53"/>
  <c r="A378" i="53"/>
  <c r="Q377" i="53"/>
  <c r="P377" i="53"/>
  <c r="O377" i="53"/>
  <c r="A377" i="53"/>
  <c r="Q376" i="53"/>
  <c r="P376" i="53"/>
  <c r="O376" i="53"/>
  <c r="A376" i="53"/>
  <c r="Q375" i="53"/>
  <c r="P375" i="53"/>
  <c r="O375" i="53"/>
  <c r="A375" i="53"/>
  <c r="Q374" i="53"/>
  <c r="P374" i="53"/>
  <c r="O374" i="53"/>
  <c r="A374" i="53"/>
  <c r="Q373" i="53"/>
  <c r="P373" i="53"/>
  <c r="O373" i="53"/>
  <c r="A373" i="53"/>
  <c r="Q372" i="53"/>
  <c r="P372" i="53"/>
  <c r="O372" i="53"/>
  <c r="A372" i="53"/>
  <c r="Q371" i="53"/>
  <c r="P371" i="53"/>
  <c r="O371" i="53"/>
  <c r="A371" i="53"/>
  <c r="Q370" i="53"/>
  <c r="P370" i="53"/>
  <c r="O370" i="53"/>
  <c r="A370" i="53"/>
  <c r="Q369" i="53"/>
  <c r="P369" i="53"/>
  <c r="O369" i="53"/>
  <c r="A369" i="53"/>
  <c r="Q368" i="53"/>
  <c r="P368" i="53"/>
  <c r="O368" i="53"/>
  <c r="A368" i="53"/>
  <c r="Q367" i="53"/>
  <c r="P367" i="53"/>
  <c r="O367" i="53"/>
  <c r="A367" i="53"/>
  <c r="Q366" i="53"/>
  <c r="P366" i="53"/>
  <c r="O366" i="53"/>
  <c r="A366" i="53"/>
  <c r="Q365" i="53"/>
  <c r="P365" i="53"/>
  <c r="O365" i="53"/>
  <c r="A365" i="53"/>
  <c r="Q364" i="53"/>
  <c r="P364" i="53"/>
  <c r="O364" i="53"/>
  <c r="A364" i="53"/>
  <c r="Q363" i="53"/>
  <c r="P363" i="53"/>
  <c r="O363" i="53"/>
  <c r="A363" i="53"/>
  <c r="Q362" i="53"/>
  <c r="P362" i="53"/>
  <c r="O362" i="53"/>
  <c r="A362" i="53"/>
  <c r="Q361" i="53"/>
  <c r="P361" i="53"/>
  <c r="O361" i="53"/>
  <c r="A361" i="53"/>
  <c r="Q360" i="53"/>
  <c r="P360" i="53"/>
  <c r="O360" i="53"/>
  <c r="A360" i="53"/>
  <c r="Q359" i="53"/>
  <c r="P359" i="53"/>
  <c r="O359" i="53"/>
  <c r="A359" i="53"/>
  <c r="Q358" i="53"/>
  <c r="P358" i="53"/>
  <c r="O358" i="53"/>
  <c r="A358" i="53"/>
  <c r="Q357" i="53"/>
  <c r="P357" i="53"/>
  <c r="O357" i="53"/>
  <c r="A357" i="53"/>
  <c r="Q356" i="53"/>
  <c r="P356" i="53"/>
  <c r="O356" i="53"/>
  <c r="A356" i="53"/>
  <c r="Q355" i="53"/>
  <c r="P355" i="53"/>
  <c r="O355" i="53"/>
  <c r="A355" i="53"/>
  <c r="Q354" i="53"/>
  <c r="P354" i="53"/>
  <c r="O354" i="53"/>
  <c r="A354" i="53"/>
  <c r="Q353" i="53"/>
  <c r="P353" i="53"/>
  <c r="O353" i="53"/>
  <c r="A353" i="53"/>
  <c r="Q352" i="53"/>
  <c r="P352" i="53"/>
  <c r="O352" i="53"/>
  <c r="A352" i="53"/>
  <c r="Q351" i="53"/>
  <c r="P351" i="53"/>
  <c r="O351" i="53"/>
  <c r="A351" i="53"/>
  <c r="Q350" i="53"/>
  <c r="P350" i="53"/>
  <c r="O350" i="53"/>
  <c r="A350" i="53"/>
  <c r="Q349" i="53"/>
  <c r="P349" i="53"/>
  <c r="O349" i="53"/>
  <c r="A349" i="53"/>
  <c r="Q348" i="53"/>
  <c r="P348" i="53"/>
  <c r="O348" i="53"/>
  <c r="A348" i="53"/>
  <c r="Q347" i="53"/>
  <c r="P347" i="53"/>
  <c r="O347" i="53"/>
  <c r="A347" i="53"/>
  <c r="Q346" i="53"/>
  <c r="P346" i="53"/>
  <c r="O346" i="53"/>
  <c r="A346" i="53"/>
  <c r="Q345" i="53"/>
  <c r="P345" i="53"/>
  <c r="O345" i="53"/>
  <c r="A345" i="53"/>
  <c r="Q344" i="53"/>
  <c r="P344" i="53"/>
  <c r="O344" i="53"/>
  <c r="A344" i="53"/>
  <c r="Q343" i="53"/>
  <c r="P343" i="53"/>
  <c r="O343" i="53"/>
  <c r="A343" i="53"/>
  <c r="Q342" i="53"/>
  <c r="P342" i="53"/>
  <c r="O342" i="53"/>
  <c r="A342" i="53"/>
  <c r="Q341" i="53"/>
  <c r="P341" i="53"/>
  <c r="O341" i="53"/>
  <c r="A341" i="53"/>
  <c r="Q340" i="53"/>
  <c r="P340" i="53"/>
  <c r="O340" i="53"/>
  <c r="A340" i="53"/>
  <c r="Q339" i="53"/>
  <c r="P339" i="53"/>
  <c r="O339" i="53"/>
  <c r="A339" i="53"/>
  <c r="Q338" i="53"/>
  <c r="P338" i="53"/>
  <c r="O338" i="53"/>
  <c r="A338" i="53"/>
  <c r="Q337" i="53"/>
  <c r="P337" i="53"/>
  <c r="O337" i="53"/>
  <c r="A337" i="53"/>
  <c r="Q336" i="53"/>
  <c r="P336" i="53"/>
  <c r="O336" i="53"/>
  <c r="A336" i="53"/>
  <c r="Q335" i="53"/>
  <c r="P335" i="53"/>
  <c r="O335" i="53"/>
  <c r="A335" i="53"/>
  <c r="Q334" i="53"/>
  <c r="P334" i="53"/>
  <c r="O334" i="53"/>
  <c r="A334" i="53"/>
  <c r="Q333" i="53"/>
  <c r="P333" i="53"/>
  <c r="O333" i="53"/>
  <c r="A333" i="53"/>
  <c r="Q332" i="53"/>
  <c r="P332" i="53"/>
  <c r="O332" i="53"/>
  <c r="A332" i="53"/>
  <c r="Q331" i="53"/>
  <c r="P331" i="53"/>
  <c r="O331" i="53"/>
  <c r="A331" i="53"/>
  <c r="Q330" i="53"/>
  <c r="P330" i="53"/>
  <c r="O330" i="53"/>
  <c r="A330" i="53"/>
  <c r="Q329" i="53"/>
  <c r="P329" i="53"/>
  <c r="O329" i="53"/>
  <c r="A329" i="53"/>
  <c r="Q328" i="53"/>
  <c r="P328" i="53"/>
  <c r="O328" i="53"/>
  <c r="A328" i="53"/>
  <c r="Q327" i="53"/>
  <c r="P327" i="53"/>
  <c r="O327" i="53"/>
  <c r="A327" i="53"/>
  <c r="Q326" i="53"/>
  <c r="P326" i="53"/>
  <c r="O326" i="53"/>
  <c r="A326" i="53"/>
  <c r="Q325" i="53"/>
  <c r="P325" i="53"/>
  <c r="O325" i="53"/>
  <c r="A325" i="53"/>
  <c r="Q324" i="53"/>
  <c r="P324" i="53"/>
  <c r="O324" i="53"/>
  <c r="A324" i="53"/>
  <c r="Q323" i="53"/>
  <c r="P323" i="53"/>
  <c r="O323" i="53"/>
  <c r="A323" i="53"/>
  <c r="Q322" i="53"/>
  <c r="P322" i="53"/>
  <c r="O322" i="53"/>
  <c r="A322" i="53"/>
  <c r="Q321" i="53"/>
  <c r="P321" i="53"/>
  <c r="O321" i="53"/>
  <c r="A321" i="53"/>
  <c r="Q320" i="53"/>
  <c r="P320" i="53"/>
  <c r="O320" i="53"/>
  <c r="A320" i="53"/>
  <c r="Q319" i="53"/>
  <c r="P319" i="53"/>
  <c r="O319" i="53"/>
  <c r="A319" i="53"/>
  <c r="Q318" i="53"/>
  <c r="P318" i="53"/>
  <c r="O318" i="53"/>
  <c r="A318" i="53"/>
  <c r="Q317" i="53"/>
  <c r="P317" i="53"/>
  <c r="O317" i="53"/>
  <c r="A317" i="53"/>
  <c r="Q316" i="53"/>
  <c r="P316" i="53"/>
  <c r="O316" i="53"/>
  <c r="A316" i="53"/>
  <c r="Q315" i="53"/>
  <c r="P315" i="53"/>
  <c r="O315" i="53"/>
  <c r="A315" i="53"/>
  <c r="Q314" i="53"/>
  <c r="P314" i="53"/>
  <c r="O314" i="53"/>
  <c r="A314" i="53"/>
  <c r="Q313" i="53"/>
  <c r="P313" i="53"/>
  <c r="O313" i="53"/>
  <c r="A313" i="53"/>
  <c r="Q312" i="53"/>
  <c r="P312" i="53"/>
  <c r="O312" i="53"/>
  <c r="A312" i="53"/>
  <c r="Q311" i="53"/>
  <c r="P311" i="53"/>
  <c r="O311" i="53"/>
  <c r="A311" i="53"/>
  <c r="Q310" i="53"/>
  <c r="P310" i="53"/>
  <c r="O310" i="53"/>
  <c r="A310" i="53"/>
  <c r="Q309" i="53"/>
  <c r="P309" i="53"/>
  <c r="O309" i="53"/>
  <c r="A309" i="53"/>
  <c r="Q308" i="53"/>
  <c r="P308" i="53"/>
  <c r="O308" i="53"/>
  <c r="A308" i="53"/>
  <c r="Q307" i="53"/>
  <c r="P307" i="53"/>
  <c r="O307" i="53"/>
  <c r="A307" i="53"/>
  <c r="Q306" i="53"/>
  <c r="P306" i="53"/>
  <c r="O306" i="53"/>
  <c r="A306" i="53"/>
  <c r="Q305" i="53"/>
  <c r="P305" i="53"/>
  <c r="O305" i="53"/>
  <c r="A305" i="53"/>
  <c r="Q304" i="53"/>
  <c r="P304" i="53"/>
  <c r="O304" i="53"/>
  <c r="A304" i="53"/>
  <c r="Q303" i="53"/>
  <c r="P303" i="53"/>
  <c r="O303" i="53"/>
  <c r="A303" i="53"/>
  <c r="Q302" i="53"/>
  <c r="P302" i="53"/>
  <c r="O302" i="53"/>
  <c r="A302" i="53"/>
  <c r="Q301" i="53"/>
  <c r="P301" i="53"/>
  <c r="O301" i="53"/>
  <c r="A301" i="53"/>
  <c r="Q300" i="53"/>
  <c r="P300" i="53"/>
  <c r="O300" i="53"/>
  <c r="A300" i="53"/>
  <c r="Q299" i="53"/>
  <c r="P299" i="53"/>
  <c r="O299" i="53"/>
  <c r="A299" i="53"/>
  <c r="Q298" i="53"/>
  <c r="P298" i="53"/>
  <c r="O298" i="53"/>
  <c r="A298" i="53"/>
  <c r="Q297" i="53"/>
  <c r="P297" i="53"/>
  <c r="O297" i="53"/>
  <c r="A297" i="53"/>
  <c r="Q296" i="53"/>
  <c r="P296" i="53"/>
  <c r="O296" i="53"/>
  <c r="A296" i="53"/>
  <c r="Q295" i="53"/>
  <c r="P295" i="53"/>
  <c r="O295" i="53"/>
  <c r="A295" i="53"/>
  <c r="Q294" i="53"/>
  <c r="P294" i="53"/>
  <c r="O294" i="53"/>
  <c r="A294" i="53"/>
  <c r="Q293" i="53"/>
  <c r="P293" i="53"/>
  <c r="O293" i="53"/>
  <c r="A293" i="53"/>
  <c r="Q292" i="53"/>
  <c r="P292" i="53"/>
  <c r="O292" i="53"/>
  <c r="A292" i="53"/>
  <c r="Q291" i="53"/>
  <c r="P291" i="53"/>
  <c r="O291" i="53"/>
  <c r="A291" i="53"/>
  <c r="Q290" i="53"/>
  <c r="P290" i="53"/>
  <c r="O290" i="53"/>
  <c r="A290" i="53"/>
  <c r="Q289" i="53"/>
  <c r="P289" i="53"/>
  <c r="O289" i="53"/>
  <c r="A289" i="53"/>
  <c r="Q288" i="53"/>
  <c r="P288" i="53"/>
  <c r="O288" i="53"/>
  <c r="A288" i="53"/>
  <c r="Q287" i="53"/>
  <c r="P287" i="53"/>
  <c r="O287" i="53"/>
  <c r="A287" i="53"/>
  <c r="Q286" i="53"/>
  <c r="P286" i="53"/>
  <c r="O286" i="53"/>
  <c r="A286" i="53"/>
  <c r="Q285" i="53"/>
  <c r="P285" i="53"/>
  <c r="O285" i="53"/>
  <c r="A285" i="53"/>
  <c r="Q284" i="53"/>
  <c r="P284" i="53"/>
  <c r="O284" i="53"/>
  <c r="A284" i="53"/>
  <c r="Q283" i="53"/>
  <c r="P283" i="53"/>
  <c r="O283" i="53"/>
  <c r="A283" i="53"/>
  <c r="Q282" i="53"/>
  <c r="P282" i="53"/>
  <c r="O282" i="53"/>
  <c r="A282" i="53"/>
  <c r="Q281" i="53"/>
  <c r="P281" i="53"/>
  <c r="O281" i="53"/>
  <c r="A281" i="53"/>
  <c r="Q280" i="53"/>
  <c r="P280" i="53"/>
  <c r="O280" i="53"/>
  <c r="A280" i="53"/>
  <c r="Q279" i="53"/>
  <c r="P279" i="53"/>
  <c r="O279" i="53"/>
  <c r="A279" i="53"/>
  <c r="Q278" i="53"/>
  <c r="P278" i="53"/>
  <c r="O278" i="53"/>
  <c r="A278" i="53"/>
  <c r="Q277" i="53"/>
  <c r="P277" i="53"/>
  <c r="O277" i="53"/>
  <c r="A277" i="53"/>
  <c r="Q276" i="53"/>
  <c r="P276" i="53"/>
  <c r="O276" i="53"/>
  <c r="A276" i="53"/>
  <c r="Q275" i="53"/>
  <c r="P275" i="53"/>
  <c r="O275" i="53"/>
  <c r="A275" i="53"/>
  <c r="Q274" i="53"/>
  <c r="P274" i="53"/>
  <c r="O274" i="53"/>
  <c r="A274" i="53"/>
  <c r="Q273" i="53"/>
  <c r="P273" i="53"/>
  <c r="O273" i="53"/>
  <c r="A273" i="53"/>
  <c r="Q272" i="53"/>
  <c r="P272" i="53"/>
  <c r="O272" i="53"/>
  <c r="A272" i="53"/>
  <c r="Q271" i="53"/>
  <c r="P271" i="53"/>
  <c r="O271" i="53"/>
  <c r="A271" i="53"/>
  <c r="Q270" i="53"/>
  <c r="P270" i="53"/>
  <c r="O270" i="53"/>
  <c r="A270" i="53"/>
  <c r="Q269" i="53"/>
  <c r="P269" i="53"/>
  <c r="O269" i="53"/>
  <c r="A269" i="53"/>
  <c r="Q268" i="53"/>
  <c r="P268" i="53"/>
  <c r="O268" i="53"/>
  <c r="A268" i="53"/>
  <c r="Q267" i="53"/>
  <c r="P267" i="53"/>
  <c r="O267" i="53"/>
  <c r="A267" i="53"/>
  <c r="Q266" i="53"/>
  <c r="P266" i="53"/>
  <c r="O266" i="53"/>
  <c r="A266" i="53"/>
  <c r="Q265" i="53"/>
  <c r="P265" i="53"/>
  <c r="O265" i="53"/>
  <c r="A265" i="53"/>
  <c r="Q264" i="53"/>
  <c r="P264" i="53"/>
  <c r="O264" i="53"/>
  <c r="A264" i="53"/>
  <c r="Q263" i="53"/>
  <c r="P263" i="53"/>
  <c r="O263" i="53"/>
  <c r="A263" i="53"/>
  <c r="Q262" i="53"/>
  <c r="P262" i="53"/>
  <c r="O262" i="53"/>
  <c r="A262" i="53"/>
  <c r="Q261" i="53"/>
  <c r="P261" i="53"/>
  <c r="O261" i="53"/>
  <c r="A261" i="53"/>
  <c r="Q260" i="53"/>
  <c r="P260" i="53"/>
  <c r="O260" i="53"/>
  <c r="A260" i="53"/>
  <c r="Q259" i="53"/>
  <c r="P259" i="53"/>
  <c r="O259" i="53"/>
  <c r="A259" i="53"/>
  <c r="Q258" i="53"/>
  <c r="P258" i="53"/>
  <c r="O258" i="53"/>
  <c r="A258" i="53"/>
  <c r="Q257" i="53"/>
  <c r="P257" i="53"/>
  <c r="O257" i="53"/>
  <c r="A257" i="53"/>
  <c r="Q256" i="53"/>
  <c r="P256" i="53"/>
  <c r="O256" i="53"/>
  <c r="A256" i="53"/>
  <c r="Q255" i="53"/>
  <c r="P255" i="53"/>
  <c r="O255" i="53"/>
  <c r="A255" i="53"/>
  <c r="Q254" i="53"/>
  <c r="P254" i="53"/>
  <c r="O254" i="53"/>
  <c r="A254" i="53"/>
  <c r="Q253" i="53"/>
  <c r="P253" i="53"/>
  <c r="O253" i="53"/>
  <c r="A253" i="53"/>
  <c r="Q252" i="53"/>
  <c r="P252" i="53"/>
  <c r="O252" i="53"/>
  <c r="A252" i="53"/>
  <c r="Q251" i="53"/>
  <c r="P251" i="53"/>
  <c r="O251" i="53"/>
  <c r="A251" i="53"/>
  <c r="Q250" i="53"/>
  <c r="P250" i="53"/>
  <c r="O250" i="53"/>
  <c r="A250" i="53"/>
  <c r="Q249" i="53"/>
  <c r="P249" i="53"/>
  <c r="O249" i="53"/>
  <c r="A249" i="53"/>
  <c r="Q248" i="53"/>
  <c r="P248" i="53"/>
  <c r="O248" i="53"/>
  <c r="A248" i="53"/>
  <c r="Q247" i="53"/>
  <c r="P247" i="53"/>
  <c r="O247" i="53"/>
  <c r="A247" i="53"/>
  <c r="Q246" i="53"/>
  <c r="P246" i="53"/>
  <c r="O246" i="53"/>
  <c r="A246" i="53"/>
  <c r="Q245" i="53"/>
  <c r="P245" i="53"/>
  <c r="O245" i="53"/>
  <c r="A245" i="53"/>
  <c r="Q244" i="53"/>
  <c r="P244" i="53"/>
  <c r="O244" i="53"/>
  <c r="A244" i="53"/>
  <c r="Q243" i="53"/>
  <c r="P243" i="53"/>
  <c r="O243" i="53"/>
  <c r="A243" i="53"/>
  <c r="Q242" i="53"/>
  <c r="P242" i="53"/>
  <c r="O242" i="53"/>
  <c r="A242" i="53"/>
  <c r="Q241" i="53"/>
  <c r="P241" i="53"/>
  <c r="O241" i="53"/>
  <c r="A241" i="53"/>
  <c r="Q240" i="53"/>
  <c r="P240" i="53"/>
  <c r="O240" i="53"/>
  <c r="A240" i="53"/>
  <c r="Q239" i="53"/>
  <c r="P239" i="53"/>
  <c r="O239" i="53"/>
  <c r="A239" i="53"/>
  <c r="Q238" i="53"/>
  <c r="P238" i="53"/>
  <c r="O238" i="53"/>
  <c r="A238" i="53"/>
  <c r="Q237" i="53"/>
  <c r="P237" i="53"/>
  <c r="O237" i="53"/>
  <c r="A237" i="53"/>
  <c r="Q236" i="53"/>
  <c r="P236" i="53"/>
  <c r="O236" i="53"/>
  <c r="A236" i="53"/>
  <c r="Q235" i="53"/>
  <c r="P235" i="53"/>
  <c r="O235" i="53"/>
  <c r="A235" i="53"/>
  <c r="Q234" i="53"/>
  <c r="P234" i="53"/>
  <c r="O234" i="53"/>
  <c r="A234" i="53"/>
  <c r="Q233" i="53"/>
  <c r="P233" i="53"/>
  <c r="O233" i="53"/>
  <c r="A233" i="53"/>
  <c r="Q232" i="53"/>
  <c r="P232" i="53"/>
  <c r="O232" i="53"/>
  <c r="A232" i="53"/>
  <c r="Q231" i="53"/>
  <c r="P231" i="53"/>
  <c r="O231" i="53"/>
  <c r="A231" i="53"/>
  <c r="Q230" i="53"/>
  <c r="P230" i="53"/>
  <c r="O230" i="53"/>
  <c r="A230" i="53"/>
  <c r="Q229" i="53"/>
  <c r="P229" i="53"/>
  <c r="O229" i="53"/>
  <c r="A229" i="53"/>
  <c r="Q228" i="53"/>
  <c r="P228" i="53"/>
  <c r="O228" i="53"/>
  <c r="A228" i="53"/>
  <c r="Q227" i="53"/>
  <c r="P227" i="53"/>
  <c r="O227" i="53"/>
  <c r="A227" i="53"/>
  <c r="Q226" i="53"/>
  <c r="P226" i="53"/>
  <c r="O226" i="53"/>
  <c r="A226" i="53"/>
  <c r="Q225" i="53"/>
  <c r="P225" i="53"/>
  <c r="O225" i="53"/>
  <c r="A225" i="53"/>
  <c r="Q224" i="53"/>
  <c r="P224" i="53"/>
  <c r="O224" i="53"/>
  <c r="A224" i="53"/>
  <c r="Q223" i="53"/>
  <c r="P223" i="53"/>
  <c r="O223" i="53"/>
  <c r="A223" i="53"/>
  <c r="Q222" i="53"/>
  <c r="P222" i="53"/>
  <c r="O222" i="53"/>
  <c r="A222" i="53"/>
  <c r="Q221" i="53"/>
  <c r="P221" i="53"/>
  <c r="O221" i="53"/>
  <c r="A221" i="53"/>
  <c r="Q220" i="53"/>
  <c r="P220" i="53"/>
  <c r="O220" i="53"/>
  <c r="A220" i="53"/>
  <c r="Q219" i="53"/>
  <c r="P219" i="53"/>
  <c r="O219" i="53"/>
  <c r="A219" i="53"/>
  <c r="Q218" i="53"/>
  <c r="P218" i="53"/>
  <c r="O218" i="53"/>
  <c r="A218" i="53"/>
  <c r="Q217" i="53"/>
  <c r="P217" i="53"/>
  <c r="O217" i="53"/>
  <c r="A217" i="53"/>
  <c r="Q216" i="53"/>
  <c r="P216" i="53"/>
  <c r="O216" i="53"/>
  <c r="A216" i="53"/>
  <c r="Q215" i="53"/>
  <c r="P215" i="53"/>
  <c r="O215" i="53"/>
  <c r="A215" i="53"/>
  <c r="Q214" i="53"/>
  <c r="P214" i="53"/>
  <c r="O214" i="53"/>
  <c r="A214" i="53"/>
  <c r="Q213" i="53"/>
  <c r="P213" i="53"/>
  <c r="O213" i="53"/>
  <c r="A213" i="53"/>
  <c r="Q212" i="53"/>
  <c r="P212" i="53"/>
  <c r="O212" i="53"/>
  <c r="A212" i="53"/>
  <c r="Q211" i="53"/>
  <c r="P211" i="53"/>
  <c r="O211" i="53"/>
  <c r="A211" i="53"/>
  <c r="Q210" i="53"/>
  <c r="P210" i="53"/>
  <c r="O210" i="53"/>
  <c r="A210" i="53"/>
  <c r="Q209" i="53"/>
  <c r="P209" i="53"/>
  <c r="O209" i="53"/>
  <c r="A209" i="53"/>
  <c r="Q208" i="53"/>
  <c r="P208" i="53"/>
  <c r="O208" i="53"/>
  <c r="A208" i="53"/>
  <c r="Q207" i="53"/>
  <c r="P207" i="53"/>
  <c r="O207" i="53"/>
  <c r="A207" i="53"/>
  <c r="Q206" i="53"/>
  <c r="P206" i="53"/>
  <c r="O206" i="53"/>
  <c r="A206" i="53"/>
  <c r="Q205" i="53"/>
  <c r="P205" i="53"/>
  <c r="O205" i="53"/>
  <c r="A205" i="53"/>
  <c r="Q204" i="53"/>
  <c r="P204" i="53"/>
  <c r="O204" i="53"/>
  <c r="A204" i="53"/>
  <c r="Q203" i="53"/>
  <c r="P203" i="53"/>
  <c r="O203" i="53"/>
  <c r="A203" i="53"/>
  <c r="Q202" i="53"/>
  <c r="P202" i="53"/>
  <c r="O202" i="53"/>
  <c r="A202" i="53"/>
  <c r="Q201" i="53"/>
  <c r="P201" i="53"/>
  <c r="O201" i="53"/>
  <c r="A201" i="53"/>
  <c r="Q200" i="53"/>
  <c r="P200" i="53"/>
  <c r="O200" i="53"/>
  <c r="A200" i="53"/>
  <c r="Q199" i="53"/>
  <c r="P199" i="53"/>
  <c r="O199" i="53"/>
  <c r="A199" i="53"/>
  <c r="Q198" i="53"/>
  <c r="P198" i="53"/>
  <c r="O198" i="53"/>
  <c r="A198" i="53"/>
  <c r="Q197" i="53"/>
  <c r="P197" i="53"/>
  <c r="O197" i="53"/>
  <c r="A197" i="53"/>
  <c r="Q196" i="53"/>
  <c r="P196" i="53"/>
  <c r="O196" i="53"/>
  <c r="A196" i="53"/>
  <c r="Q195" i="53"/>
  <c r="P195" i="53"/>
  <c r="O195" i="53"/>
  <c r="A195" i="53"/>
  <c r="Q194" i="53"/>
  <c r="P194" i="53"/>
  <c r="O194" i="53"/>
  <c r="A194" i="53"/>
  <c r="Q193" i="53"/>
  <c r="P193" i="53"/>
  <c r="O193" i="53"/>
  <c r="A193" i="53"/>
  <c r="Q192" i="53"/>
  <c r="P192" i="53"/>
  <c r="O192" i="53"/>
  <c r="A192" i="53"/>
  <c r="Q191" i="53"/>
  <c r="P191" i="53"/>
  <c r="O191" i="53"/>
  <c r="A191" i="53"/>
  <c r="Q190" i="53"/>
  <c r="P190" i="53"/>
  <c r="O190" i="53"/>
  <c r="A190" i="53"/>
  <c r="Q189" i="53"/>
  <c r="P189" i="53"/>
  <c r="O189" i="53"/>
  <c r="A189" i="53"/>
  <c r="Q188" i="53"/>
  <c r="P188" i="53"/>
  <c r="O188" i="53"/>
  <c r="A188" i="53"/>
  <c r="Q187" i="53"/>
  <c r="P187" i="53"/>
  <c r="O187" i="53"/>
  <c r="A187" i="53"/>
  <c r="Q186" i="53"/>
  <c r="P186" i="53"/>
  <c r="O186" i="53"/>
  <c r="A186" i="53"/>
  <c r="Q185" i="53"/>
  <c r="P185" i="53"/>
  <c r="O185" i="53"/>
  <c r="A185" i="53"/>
  <c r="Q184" i="53"/>
  <c r="P184" i="53"/>
  <c r="O184" i="53"/>
  <c r="A184" i="53"/>
  <c r="Q183" i="53"/>
  <c r="P183" i="53"/>
  <c r="O183" i="53"/>
  <c r="A183" i="53"/>
  <c r="Q182" i="53"/>
  <c r="P182" i="53"/>
  <c r="O182" i="53"/>
  <c r="A182" i="53"/>
  <c r="Q181" i="53"/>
  <c r="P181" i="53"/>
  <c r="O181" i="53"/>
  <c r="A181" i="53"/>
  <c r="Q180" i="53"/>
  <c r="P180" i="53"/>
  <c r="O180" i="53"/>
  <c r="A180" i="53"/>
  <c r="Q179" i="53"/>
  <c r="P179" i="53"/>
  <c r="O179" i="53"/>
  <c r="A179" i="53"/>
  <c r="Q178" i="53"/>
  <c r="P178" i="53"/>
  <c r="O178" i="53"/>
  <c r="A178" i="53"/>
  <c r="Q177" i="53"/>
  <c r="P177" i="53"/>
  <c r="O177" i="53"/>
  <c r="A177" i="53"/>
  <c r="Q176" i="53"/>
  <c r="P176" i="53"/>
  <c r="O176" i="53"/>
  <c r="A176" i="53"/>
  <c r="Q175" i="53"/>
  <c r="P175" i="53"/>
  <c r="O175" i="53"/>
  <c r="A175" i="53"/>
  <c r="Q174" i="53"/>
  <c r="P174" i="53"/>
  <c r="O174" i="53"/>
  <c r="A174" i="53"/>
  <c r="Q173" i="53"/>
  <c r="P173" i="53"/>
  <c r="O173" i="53"/>
  <c r="A173" i="53"/>
  <c r="Q172" i="53"/>
  <c r="P172" i="53"/>
  <c r="O172" i="53"/>
  <c r="A172" i="53"/>
  <c r="Q171" i="53"/>
  <c r="P171" i="53"/>
  <c r="O171" i="53"/>
  <c r="A171" i="53"/>
  <c r="Q170" i="53"/>
  <c r="P170" i="53"/>
  <c r="O170" i="53"/>
  <c r="A170" i="53"/>
  <c r="Q169" i="53"/>
  <c r="P169" i="53"/>
  <c r="O169" i="53"/>
  <c r="A169" i="53"/>
  <c r="Q168" i="53"/>
  <c r="P168" i="53"/>
  <c r="O168" i="53"/>
  <c r="A168" i="53"/>
  <c r="Q167" i="53"/>
  <c r="P167" i="53"/>
  <c r="O167" i="53"/>
  <c r="A167" i="53"/>
  <c r="Q166" i="53"/>
  <c r="P166" i="53"/>
  <c r="O166" i="53"/>
  <c r="A166" i="53"/>
  <c r="Q165" i="53"/>
  <c r="P165" i="53"/>
  <c r="O165" i="53"/>
  <c r="A165" i="53"/>
  <c r="Q164" i="53"/>
  <c r="P164" i="53"/>
  <c r="O164" i="53"/>
  <c r="A164" i="53"/>
  <c r="Q163" i="53"/>
  <c r="P163" i="53"/>
  <c r="O163" i="53"/>
  <c r="A163" i="53"/>
  <c r="Q162" i="53"/>
  <c r="P162" i="53"/>
  <c r="O162" i="53"/>
  <c r="A162" i="53"/>
  <c r="Q161" i="53"/>
  <c r="P161" i="53"/>
  <c r="O161" i="53"/>
  <c r="A161" i="53"/>
  <c r="Q160" i="53"/>
  <c r="P160" i="53"/>
  <c r="O160" i="53"/>
  <c r="A160" i="53"/>
  <c r="Q159" i="53"/>
  <c r="P159" i="53"/>
  <c r="O159" i="53"/>
  <c r="A159" i="53"/>
  <c r="Q158" i="53"/>
  <c r="P158" i="53"/>
  <c r="O158" i="53"/>
  <c r="A158" i="53"/>
  <c r="Q157" i="53"/>
  <c r="P157" i="53"/>
  <c r="O157" i="53"/>
  <c r="A157" i="53"/>
  <c r="Q156" i="53"/>
  <c r="P156" i="53"/>
  <c r="O156" i="53"/>
  <c r="A156" i="53"/>
  <c r="Q155" i="53"/>
  <c r="P155" i="53"/>
  <c r="O155" i="53"/>
  <c r="A155" i="53"/>
  <c r="Q154" i="53"/>
  <c r="P154" i="53"/>
  <c r="O154" i="53"/>
  <c r="A154" i="53"/>
  <c r="Q153" i="53"/>
  <c r="P153" i="53"/>
  <c r="O153" i="53"/>
  <c r="A153" i="53"/>
  <c r="Q152" i="53"/>
  <c r="P152" i="53"/>
  <c r="O152" i="53"/>
  <c r="A152" i="53"/>
  <c r="Q151" i="53"/>
  <c r="P151" i="53"/>
  <c r="O151" i="53"/>
  <c r="A151" i="53"/>
  <c r="Q150" i="53"/>
  <c r="P150" i="53"/>
  <c r="O150" i="53"/>
  <c r="A150" i="53"/>
  <c r="Q149" i="53"/>
  <c r="P149" i="53"/>
  <c r="O149" i="53"/>
  <c r="A149" i="53"/>
  <c r="Q148" i="53"/>
  <c r="P148" i="53"/>
  <c r="O148" i="53"/>
  <c r="A148" i="53"/>
  <c r="Q147" i="53"/>
  <c r="P147" i="53"/>
  <c r="O147" i="53"/>
  <c r="A147" i="53"/>
  <c r="Q146" i="53"/>
  <c r="P146" i="53"/>
  <c r="O146" i="53"/>
  <c r="A146" i="53"/>
  <c r="Q145" i="53"/>
  <c r="P145" i="53"/>
  <c r="O145" i="53"/>
  <c r="A145" i="53"/>
  <c r="Q144" i="53"/>
  <c r="P144" i="53"/>
  <c r="O144" i="53"/>
  <c r="A144" i="53"/>
  <c r="Q143" i="53"/>
  <c r="P143" i="53"/>
  <c r="O143" i="53"/>
  <c r="A143" i="53"/>
  <c r="Q142" i="53"/>
  <c r="P142" i="53"/>
  <c r="O142" i="53"/>
  <c r="A142" i="53"/>
  <c r="Q141" i="53"/>
  <c r="P141" i="53"/>
  <c r="O141" i="53"/>
  <c r="A141" i="53"/>
  <c r="Q140" i="53"/>
  <c r="P140" i="53"/>
  <c r="O140" i="53"/>
  <c r="A140" i="53"/>
  <c r="Q139" i="53"/>
  <c r="P139" i="53"/>
  <c r="O139" i="53"/>
  <c r="A139" i="53"/>
  <c r="Q138" i="53"/>
  <c r="P138" i="53"/>
  <c r="O138" i="53"/>
  <c r="A138" i="53"/>
  <c r="Q137" i="53"/>
  <c r="P137" i="53"/>
  <c r="O137" i="53"/>
  <c r="A137" i="53"/>
  <c r="Q136" i="53"/>
  <c r="P136" i="53"/>
  <c r="O136" i="53"/>
  <c r="A136" i="53"/>
  <c r="Q135" i="53"/>
  <c r="P135" i="53"/>
  <c r="O135" i="53"/>
  <c r="A135" i="53"/>
  <c r="Q134" i="53"/>
  <c r="P134" i="53"/>
  <c r="O134" i="53"/>
  <c r="A134" i="53"/>
  <c r="Q133" i="53"/>
  <c r="P133" i="53"/>
  <c r="O133" i="53"/>
  <c r="A133" i="53"/>
  <c r="Q132" i="53"/>
  <c r="P132" i="53"/>
  <c r="O132" i="53"/>
  <c r="A132" i="53"/>
  <c r="Q131" i="53"/>
  <c r="P131" i="53"/>
  <c r="O131" i="53"/>
  <c r="A131" i="53"/>
  <c r="Q130" i="53"/>
  <c r="P130" i="53"/>
  <c r="O130" i="53"/>
  <c r="A130" i="53"/>
  <c r="Q129" i="53"/>
  <c r="P129" i="53"/>
  <c r="O129" i="53"/>
  <c r="A129" i="53"/>
  <c r="Q128" i="53"/>
  <c r="P128" i="53"/>
  <c r="O128" i="53"/>
  <c r="A128" i="53"/>
  <c r="Q127" i="53"/>
  <c r="P127" i="53"/>
  <c r="O127" i="53"/>
  <c r="A127" i="53"/>
  <c r="Q126" i="53"/>
  <c r="P126" i="53"/>
  <c r="O126" i="53"/>
  <c r="A126" i="53"/>
  <c r="Q125" i="53"/>
  <c r="P125" i="53"/>
  <c r="O125" i="53"/>
  <c r="A125" i="53"/>
  <c r="Q124" i="53"/>
  <c r="P124" i="53"/>
  <c r="O124" i="53"/>
  <c r="A124" i="53"/>
  <c r="Q123" i="53"/>
  <c r="P123" i="53"/>
  <c r="O123" i="53"/>
  <c r="A123" i="53"/>
  <c r="Q122" i="53"/>
  <c r="P122" i="53"/>
  <c r="O122" i="53"/>
  <c r="A122" i="53"/>
  <c r="Q121" i="53"/>
  <c r="P121" i="53"/>
  <c r="O121" i="53"/>
  <c r="A121" i="53"/>
  <c r="Q120" i="53"/>
  <c r="P120" i="53"/>
  <c r="O120" i="53"/>
  <c r="A120" i="53"/>
  <c r="Q119" i="53"/>
  <c r="P119" i="53"/>
  <c r="O119" i="53"/>
  <c r="A119" i="53"/>
  <c r="Q118" i="53"/>
  <c r="P118" i="53"/>
  <c r="O118" i="53"/>
  <c r="A118" i="53"/>
  <c r="Q117" i="53"/>
  <c r="P117" i="53"/>
  <c r="O117" i="53"/>
  <c r="A117" i="53"/>
  <c r="Q116" i="53"/>
  <c r="P116" i="53"/>
  <c r="O116" i="53"/>
  <c r="A116" i="53"/>
  <c r="Q115" i="53"/>
  <c r="P115" i="53"/>
  <c r="O115" i="53"/>
  <c r="A115" i="53"/>
  <c r="Q114" i="53"/>
  <c r="P114" i="53"/>
  <c r="O114" i="53"/>
  <c r="A114" i="53"/>
  <c r="Q113" i="53"/>
  <c r="P113" i="53"/>
  <c r="O113" i="53"/>
  <c r="A113" i="53"/>
  <c r="Q112" i="53"/>
  <c r="P112" i="53"/>
  <c r="O112" i="53"/>
  <c r="A112" i="53"/>
  <c r="Q111" i="53"/>
  <c r="P111" i="53"/>
  <c r="O111" i="53"/>
  <c r="A111" i="53"/>
  <c r="Q110" i="53"/>
  <c r="P110" i="53"/>
  <c r="O110" i="53"/>
  <c r="A110" i="53"/>
  <c r="Q109" i="53"/>
  <c r="P109" i="53"/>
  <c r="O109" i="53"/>
  <c r="A109" i="53"/>
  <c r="Q108" i="53"/>
  <c r="P108" i="53"/>
  <c r="O108" i="53"/>
  <c r="A108" i="53"/>
  <c r="Q107" i="53"/>
  <c r="P107" i="53"/>
  <c r="O107" i="53"/>
  <c r="A107" i="53"/>
  <c r="Q106" i="53"/>
  <c r="P106" i="53"/>
  <c r="O106" i="53"/>
  <c r="A106" i="53"/>
  <c r="Q105" i="53"/>
  <c r="P105" i="53"/>
  <c r="O105" i="53"/>
  <c r="A105" i="53"/>
  <c r="Q104" i="53"/>
  <c r="P104" i="53"/>
  <c r="O104" i="53"/>
  <c r="A104" i="53"/>
  <c r="Q103" i="53"/>
  <c r="P103" i="53"/>
  <c r="O103" i="53"/>
  <c r="A103" i="53"/>
  <c r="Q102" i="53"/>
  <c r="P102" i="53"/>
  <c r="O102" i="53"/>
  <c r="A102" i="53"/>
  <c r="Q101" i="53"/>
  <c r="P101" i="53"/>
  <c r="O101" i="53"/>
  <c r="A101" i="53"/>
  <c r="Q100" i="53"/>
  <c r="P100" i="53"/>
  <c r="O100" i="53"/>
  <c r="A100" i="53"/>
  <c r="Q99" i="53"/>
  <c r="P99" i="53"/>
  <c r="O99" i="53"/>
  <c r="A99" i="53"/>
  <c r="Q98" i="53"/>
  <c r="P98" i="53"/>
  <c r="O98" i="53"/>
  <c r="A98" i="53"/>
  <c r="Q97" i="53"/>
  <c r="P97" i="53"/>
  <c r="O97" i="53"/>
  <c r="A97" i="53"/>
  <c r="Q96" i="53"/>
  <c r="P96" i="53"/>
  <c r="O96" i="53"/>
  <c r="A96" i="53"/>
  <c r="Q95" i="53"/>
  <c r="P95" i="53"/>
  <c r="O95" i="53"/>
  <c r="A95" i="53"/>
  <c r="Q94" i="53"/>
  <c r="P94" i="53"/>
  <c r="O94" i="53"/>
  <c r="A94" i="53"/>
  <c r="Q93" i="53"/>
  <c r="P93" i="53"/>
  <c r="O93" i="53"/>
  <c r="A93" i="53"/>
  <c r="Q92" i="53"/>
  <c r="P92" i="53"/>
  <c r="O92" i="53"/>
  <c r="A92" i="53"/>
  <c r="Q91" i="53"/>
  <c r="P91" i="53"/>
  <c r="O91" i="53"/>
  <c r="A91" i="53"/>
  <c r="Q90" i="53"/>
  <c r="P90" i="53"/>
  <c r="O90" i="53"/>
  <c r="A90" i="53"/>
  <c r="Q89" i="53"/>
  <c r="P89" i="53"/>
  <c r="O89" i="53"/>
  <c r="A89" i="53"/>
  <c r="Q88" i="53"/>
  <c r="P88" i="53"/>
  <c r="O88" i="53"/>
  <c r="A88" i="53"/>
  <c r="Q87" i="53"/>
  <c r="P87" i="53"/>
  <c r="O87" i="53"/>
  <c r="A87" i="53"/>
  <c r="Q86" i="53"/>
  <c r="P86" i="53"/>
  <c r="O86" i="53"/>
  <c r="A86" i="53"/>
  <c r="Q85" i="53"/>
  <c r="P85" i="53"/>
  <c r="O85" i="53"/>
  <c r="A85" i="53"/>
  <c r="Q84" i="53"/>
  <c r="P84" i="53"/>
  <c r="O84" i="53"/>
  <c r="A84" i="53"/>
  <c r="Q83" i="53"/>
  <c r="P83" i="53"/>
  <c r="O83" i="53"/>
  <c r="A83" i="53"/>
  <c r="Q82" i="53"/>
  <c r="P82" i="53"/>
  <c r="O82" i="53"/>
  <c r="A82" i="53"/>
  <c r="Q81" i="53"/>
  <c r="P81" i="53"/>
  <c r="O81" i="53"/>
  <c r="A81" i="53"/>
  <c r="Q80" i="53"/>
  <c r="P80" i="53"/>
  <c r="O80" i="53"/>
  <c r="A80" i="53"/>
  <c r="Q79" i="53"/>
  <c r="P79" i="53"/>
  <c r="O79" i="53"/>
  <c r="A79" i="53"/>
  <c r="Q78" i="53"/>
  <c r="P78" i="53"/>
  <c r="O78" i="53"/>
  <c r="A78" i="53"/>
  <c r="Q77" i="53"/>
  <c r="P77" i="53"/>
  <c r="O77" i="53"/>
  <c r="A77" i="53"/>
  <c r="Q76" i="53"/>
  <c r="P76" i="53"/>
  <c r="O76" i="53"/>
  <c r="A76" i="53"/>
  <c r="Q75" i="53"/>
  <c r="P75" i="53"/>
  <c r="O75" i="53"/>
  <c r="A75" i="53"/>
  <c r="Q74" i="53"/>
  <c r="P74" i="53"/>
  <c r="O74" i="53"/>
  <c r="A74" i="53"/>
  <c r="Q73" i="53"/>
  <c r="P73" i="53"/>
  <c r="O73" i="53"/>
  <c r="A73" i="53"/>
  <c r="Q72" i="53"/>
  <c r="P72" i="53"/>
  <c r="O72" i="53"/>
  <c r="A72" i="53"/>
  <c r="Q71" i="53"/>
  <c r="P71" i="53"/>
  <c r="O71" i="53"/>
  <c r="A71" i="53"/>
  <c r="Q70" i="53"/>
  <c r="P70" i="53"/>
  <c r="O70" i="53"/>
  <c r="A70" i="53"/>
  <c r="Q69" i="53"/>
  <c r="P69" i="53"/>
  <c r="O69" i="53"/>
  <c r="A69" i="53"/>
  <c r="Q68" i="53"/>
  <c r="P68" i="53"/>
  <c r="O68" i="53"/>
  <c r="A68" i="53"/>
  <c r="Q67" i="53"/>
  <c r="P67" i="53"/>
  <c r="O67" i="53"/>
  <c r="A67" i="53"/>
  <c r="Q66" i="53"/>
  <c r="P66" i="53"/>
  <c r="O66" i="53"/>
  <c r="A66" i="53"/>
  <c r="Q65" i="53"/>
  <c r="P65" i="53"/>
  <c r="O65" i="53"/>
  <c r="A65" i="53"/>
  <c r="Q64" i="53"/>
  <c r="P64" i="53"/>
  <c r="O64" i="53"/>
  <c r="A64" i="53"/>
  <c r="Q63" i="53"/>
  <c r="P63" i="53"/>
  <c r="O63" i="53"/>
  <c r="A63" i="53"/>
  <c r="Q62" i="53"/>
  <c r="P62" i="53"/>
  <c r="O62" i="53"/>
  <c r="A62" i="53"/>
  <c r="Q61" i="53"/>
  <c r="P61" i="53"/>
  <c r="O61" i="53"/>
  <c r="A61" i="53"/>
  <c r="Q60" i="53"/>
  <c r="P60" i="53"/>
  <c r="O60" i="53"/>
  <c r="A60" i="53"/>
  <c r="Q59" i="53"/>
  <c r="P59" i="53"/>
  <c r="O59" i="53"/>
  <c r="A59" i="53"/>
  <c r="Q58" i="53"/>
  <c r="P58" i="53"/>
  <c r="O58" i="53"/>
  <c r="A58" i="53"/>
  <c r="Q57" i="53"/>
  <c r="P57" i="53"/>
  <c r="O57" i="53"/>
  <c r="A57" i="53"/>
  <c r="Q56" i="53"/>
  <c r="P56" i="53"/>
  <c r="O56" i="53"/>
  <c r="A56" i="53"/>
  <c r="Q55" i="53"/>
  <c r="P55" i="53"/>
  <c r="O55" i="53"/>
  <c r="A55" i="53"/>
  <c r="Q54" i="53"/>
  <c r="P54" i="53"/>
  <c r="O54" i="53"/>
  <c r="A54" i="53"/>
  <c r="Q53" i="53"/>
  <c r="P53" i="53"/>
  <c r="O53" i="53"/>
  <c r="A53" i="53"/>
  <c r="Q52" i="53"/>
  <c r="P52" i="53"/>
  <c r="O52" i="53"/>
  <c r="A52" i="53"/>
  <c r="Q51" i="53"/>
  <c r="P51" i="53"/>
  <c r="O51" i="53"/>
  <c r="A51" i="53"/>
  <c r="Q50" i="53"/>
  <c r="P50" i="53"/>
  <c r="O50" i="53"/>
  <c r="A50" i="53"/>
  <c r="Q49" i="53"/>
  <c r="P49" i="53"/>
  <c r="O49" i="53"/>
  <c r="A49" i="53"/>
  <c r="Q48" i="53"/>
  <c r="P48" i="53"/>
  <c r="O48" i="53"/>
  <c r="A48" i="53"/>
  <c r="Q47" i="53"/>
  <c r="P47" i="53"/>
  <c r="O47" i="53"/>
  <c r="A47" i="53"/>
  <c r="Q46" i="53"/>
  <c r="P46" i="53"/>
  <c r="O46" i="53"/>
  <c r="A46" i="53"/>
  <c r="Q45" i="53"/>
  <c r="P45" i="53"/>
  <c r="O45" i="53"/>
  <c r="A45" i="53"/>
  <c r="Q44" i="53"/>
  <c r="P44" i="53"/>
  <c r="O44" i="53"/>
  <c r="A44" i="53"/>
  <c r="Q43" i="53"/>
  <c r="P43" i="53"/>
  <c r="O43" i="53"/>
  <c r="A43" i="53"/>
  <c r="Q42" i="53"/>
  <c r="P42" i="53"/>
  <c r="O42" i="53"/>
  <c r="A42" i="53"/>
  <c r="Q41" i="53"/>
  <c r="P41" i="53"/>
  <c r="O41" i="53"/>
  <c r="A41" i="53"/>
  <c r="Q40" i="53"/>
  <c r="P40" i="53"/>
  <c r="O40" i="53"/>
  <c r="A40" i="53"/>
  <c r="Q39" i="53"/>
  <c r="P39" i="53"/>
  <c r="O39" i="53"/>
  <c r="A39" i="53"/>
  <c r="Q38" i="53"/>
  <c r="P38" i="53"/>
  <c r="O38" i="53"/>
  <c r="A38" i="53"/>
  <c r="Q37" i="53"/>
  <c r="P37" i="53"/>
  <c r="O37" i="53"/>
  <c r="A37" i="53"/>
  <c r="Q36" i="53"/>
  <c r="P36" i="53"/>
  <c r="O36" i="53"/>
  <c r="A36" i="53"/>
  <c r="Q35" i="53"/>
  <c r="P35" i="53"/>
  <c r="O35" i="53"/>
  <c r="A35" i="53"/>
  <c r="Q34" i="53"/>
  <c r="P34" i="53"/>
  <c r="O34" i="53"/>
  <c r="A34" i="53"/>
  <c r="Q33" i="53"/>
  <c r="P33" i="53"/>
  <c r="O33" i="53"/>
  <c r="A33" i="53"/>
  <c r="Q32" i="53"/>
  <c r="P32" i="53"/>
  <c r="O32" i="53"/>
  <c r="A32" i="53"/>
  <c r="Q31" i="53"/>
  <c r="P31" i="53"/>
  <c r="O31" i="53"/>
  <c r="A31" i="53"/>
  <c r="Q30" i="53"/>
  <c r="P30" i="53"/>
  <c r="O30" i="53"/>
  <c r="A30" i="53"/>
  <c r="Q29" i="53"/>
  <c r="P29" i="53"/>
  <c r="O29" i="53"/>
  <c r="A29" i="53"/>
  <c r="Q28" i="53"/>
  <c r="P28" i="53"/>
  <c r="O28" i="53"/>
  <c r="A28" i="53"/>
  <c r="Q27" i="53"/>
  <c r="P27" i="53"/>
  <c r="O27" i="53"/>
  <c r="A27" i="53"/>
  <c r="Q26" i="53"/>
  <c r="P26" i="53"/>
  <c r="O26" i="53"/>
  <c r="A26" i="53"/>
  <c r="Q25" i="53"/>
  <c r="P25" i="53"/>
  <c r="O25" i="53"/>
  <c r="A25" i="53"/>
  <c r="Q24" i="53"/>
  <c r="P24" i="53"/>
  <c r="O24" i="53"/>
  <c r="A24" i="53"/>
  <c r="Q23" i="53"/>
  <c r="P23" i="53"/>
  <c r="O23" i="53"/>
  <c r="A23" i="53"/>
  <c r="Q22" i="53"/>
  <c r="P22" i="53"/>
  <c r="O22" i="53"/>
  <c r="A22" i="53"/>
  <c r="Q21" i="53"/>
  <c r="P21" i="53"/>
  <c r="O21" i="53"/>
  <c r="A21" i="53"/>
  <c r="Q20" i="53"/>
  <c r="P20" i="53"/>
  <c r="O20" i="53"/>
  <c r="A20" i="53"/>
  <c r="Q19" i="53"/>
  <c r="P19" i="53"/>
  <c r="O19" i="53"/>
  <c r="A19" i="53"/>
  <c r="Q18" i="53"/>
  <c r="P18" i="53"/>
  <c r="O18" i="53"/>
  <c r="A18" i="53"/>
  <c r="Q17" i="53"/>
  <c r="P17" i="53"/>
  <c r="O17" i="53"/>
  <c r="A17" i="53"/>
  <c r="Q16" i="53"/>
  <c r="P16" i="53"/>
  <c r="O16" i="53"/>
  <c r="A16" i="53"/>
  <c r="Q15" i="53"/>
  <c r="P15" i="53"/>
  <c r="O15" i="53"/>
  <c r="A15" i="53"/>
  <c r="Q14" i="53"/>
  <c r="P14" i="53"/>
  <c r="O14" i="53"/>
  <c r="A14" i="53"/>
  <c r="Q13" i="53"/>
  <c r="P13" i="53"/>
  <c r="O13" i="53"/>
  <c r="A13" i="53"/>
  <c r="Q12" i="53"/>
  <c r="P12" i="53"/>
  <c r="O12" i="53"/>
  <c r="A12" i="53"/>
  <c r="Q11" i="53"/>
  <c r="P11" i="53"/>
  <c r="O11" i="53"/>
  <c r="A11" i="53"/>
  <c r="Q10" i="53"/>
  <c r="P10" i="53"/>
  <c r="O10" i="53"/>
  <c r="A10" i="53"/>
  <c r="Q9" i="53"/>
  <c r="P9" i="53"/>
  <c r="O9" i="53"/>
  <c r="A9" i="53"/>
  <c r="Q8" i="53"/>
  <c r="P8" i="53"/>
  <c r="O8" i="53"/>
  <c r="A8" i="53"/>
  <c r="Q7" i="53"/>
  <c r="P7" i="53"/>
  <c r="O7" i="53"/>
  <c r="A7" i="53"/>
  <c r="Q6" i="53"/>
  <c r="P6" i="53"/>
  <c r="O6" i="53"/>
  <c r="A6" i="53"/>
  <c r="Q5" i="53"/>
  <c r="P5" i="53"/>
  <c r="O5" i="53"/>
  <c r="A5" i="53"/>
  <c r="A2" i="53"/>
  <c r="P1" i="53"/>
  <c r="O1" i="53"/>
  <c r="A1" i="53"/>
  <c r="Q1982" i="33"/>
  <c r="P1982" i="33"/>
  <c r="O1982" i="33"/>
  <c r="A1982" i="33"/>
  <c r="Q1981" i="33"/>
  <c r="P1981" i="33"/>
  <c r="O1981" i="33"/>
  <c r="A1981" i="33"/>
  <c r="Q1980" i="33"/>
  <c r="P1980" i="33"/>
  <c r="O1980" i="33"/>
  <c r="A1980" i="33"/>
  <c r="Q1979" i="33"/>
  <c r="P1979" i="33"/>
  <c r="O1979" i="33"/>
  <c r="A1979" i="33"/>
  <c r="Q1978" i="33"/>
  <c r="P1978" i="33"/>
  <c r="O1978" i="33"/>
  <c r="A1978" i="33"/>
  <c r="Q1977" i="33"/>
  <c r="P1977" i="33"/>
  <c r="O1977" i="33"/>
  <c r="A1977" i="33"/>
  <c r="Q1976" i="33"/>
  <c r="P1976" i="33"/>
  <c r="O1976" i="33"/>
  <c r="A1976" i="33"/>
  <c r="Q1975" i="33"/>
  <c r="P1975" i="33"/>
  <c r="O1975" i="33"/>
  <c r="A1975" i="33"/>
  <c r="Q1974" i="33"/>
  <c r="P1974" i="33"/>
  <c r="O1974" i="33"/>
  <c r="A1974" i="33"/>
  <c r="Q1973" i="33"/>
  <c r="P1973" i="33"/>
  <c r="O1973" i="33"/>
  <c r="A1973" i="33"/>
  <c r="Q1972" i="33"/>
  <c r="P1972" i="33"/>
  <c r="O1972" i="33"/>
  <c r="A1972" i="33"/>
  <c r="Q1971" i="33"/>
  <c r="P1971" i="33"/>
  <c r="O1971" i="33"/>
  <c r="A1971" i="33"/>
  <c r="Q1970" i="33"/>
  <c r="P1970" i="33"/>
  <c r="O1970" i="33"/>
  <c r="A1970" i="33"/>
  <c r="Q1969" i="33"/>
  <c r="P1969" i="33"/>
  <c r="O1969" i="33"/>
  <c r="A1969" i="33"/>
  <c r="Q1968" i="33"/>
  <c r="P1968" i="33"/>
  <c r="O1968" i="33"/>
  <c r="A1968" i="33"/>
  <c r="Q1967" i="33"/>
  <c r="P1967" i="33"/>
  <c r="O1967" i="33"/>
  <c r="A1967" i="33"/>
  <c r="Q1966" i="33"/>
  <c r="P1966" i="33"/>
  <c r="O1966" i="33"/>
  <c r="A1966" i="33"/>
  <c r="Q1965" i="33"/>
  <c r="P1965" i="33"/>
  <c r="O1965" i="33"/>
  <c r="A1965" i="33"/>
  <c r="Q1964" i="33"/>
  <c r="P1964" i="33"/>
  <c r="O1964" i="33"/>
  <c r="A1964" i="33"/>
  <c r="Q1963" i="33"/>
  <c r="P1963" i="33"/>
  <c r="O1963" i="33"/>
  <c r="A1963" i="33"/>
  <c r="Q1962" i="33"/>
  <c r="P1962" i="33"/>
  <c r="O1962" i="33"/>
  <c r="A1962" i="33"/>
  <c r="Q1961" i="33"/>
  <c r="P1961" i="33"/>
  <c r="O1961" i="33"/>
  <c r="A1961" i="33"/>
  <c r="Q1960" i="33"/>
  <c r="P1960" i="33"/>
  <c r="O1960" i="33"/>
  <c r="A1960" i="33"/>
  <c r="Q1959" i="33"/>
  <c r="P1959" i="33"/>
  <c r="O1959" i="33"/>
  <c r="A1959" i="33"/>
  <c r="Q1958" i="33"/>
  <c r="P1958" i="33"/>
  <c r="O1958" i="33"/>
  <c r="A1958" i="33"/>
  <c r="Q1957" i="33"/>
  <c r="P1957" i="33"/>
  <c r="O1957" i="33"/>
  <c r="A1957" i="33"/>
  <c r="Q1956" i="33"/>
  <c r="P1956" i="33"/>
  <c r="O1956" i="33"/>
  <c r="A1956" i="33"/>
  <c r="Q1955" i="33"/>
  <c r="P1955" i="33"/>
  <c r="O1955" i="33"/>
  <c r="A1955" i="33"/>
  <c r="Q1954" i="33"/>
  <c r="P1954" i="33"/>
  <c r="O1954" i="33"/>
  <c r="A1954" i="33"/>
  <c r="Q1953" i="33"/>
  <c r="P1953" i="33"/>
  <c r="O1953" i="33"/>
  <c r="A1953" i="33"/>
  <c r="Q1952" i="33"/>
  <c r="P1952" i="33"/>
  <c r="O1952" i="33"/>
  <c r="A1952" i="33"/>
  <c r="Q1951" i="33"/>
  <c r="P1951" i="33"/>
  <c r="O1951" i="33"/>
  <c r="A1951" i="33"/>
  <c r="Q1950" i="33"/>
  <c r="P1950" i="33"/>
  <c r="O1950" i="33"/>
  <c r="A1950" i="33"/>
  <c r="Q1949" i="33"/>
  <c r="P1949" i="33"/>
  <c r="O1949" i="33"/>
  <c r="A1949" i="33"/>
  <c r="Q1948" i="33"/>
  <c r="P1948" i="33"/>
  <c r="O1948" i="33"/>
  <c r="A1948" i="33"/>
  <c r="Q1947" i="33"/>
  <c r="P1947" i="33"/>
  <c r="O1947" i="33"/>
  <c r="A1947" i="33"/>
  <c r="Q1946" i="33"/>
  <c r="P1946" i="33"/>
  <c r="O1946" i="33"/>
  <c r="A1946" i="33"/>
  <c r="Q1945" i="33"/>
  <c r="P1945" i="33"/>
  <c r="O1945" i="33"/>
  <c r="A1945" i="33"/>
  <c r="Q1944" i="33"/>
  <c r="P1944" i="33"/>
  <c r="O1944" i="33"/>
  <c r="A1944" i="33"/>
  <c r="Q1943" i="33"/>
  <c r="P1943" i="33"/>
  <c r="O1943" i="33"/>
  <c r="A1943" i="33"/>
  <c r="Q1942" i="33"/>
  <c r="P1942" i="33"/>
  <c r="O1942" i="33"/>
  <c r="A1942" i="33"/>
  <c r="Q1941" i="33"/>
  <c r="P1941" i="33"/>
  <c r="O1941" i="33"/>
  <c r="A1941" i="33"/>
  <c r="Q1940" i="33"/>
  <c r="P1940" i="33"/>
  <c r="O1940" i="33"/>
  <c r="A1940" i="33"/>
  <c r="Q1939" i="33"/>
  <c r="P1939" i="33"/>
  <c r="O1939" i="33"/>
  <c r="A1939" i="33"/>
  <c r="Q1938" i="33"/>
  <c r="P1938" i="33"/>
  <c r="O1938" i="33"/>
  <c r="A1938" i="33"/>
  <c r="Q1937" i="33"/>
  <c r="P1937" i="33"/>
  <c r="O1937" i="33"/>
  <c r="A1937" i="33"/>
  <c r="Q1936" i="33"/>
  <c r="P1936" i="33"/>
  <c r="O1936" i="33"/>
  <c r="A1936" i="33"/>
  <c r="Q1935" i="33"/>
  <c r="P1935" i="33"/>
  <c r="O1935" i="33"/>
  <c r="A1935" i="33"/>
  <c r="Q1934" i="33"/>
  <c r="P1934" i="33"/>
  <c r="O1934" i="33"/>
  <c r="A1934" i="33"/>
  <c r="Q1933" i="33"/>
  <c r="P1933" i="33"/>
  <c r="O1933" i="33"/>
  <c r="A1933" i="33"/>
  <c r="Q1932" i="33"/>
  <c r="P1932" i="33"/>
  <c r="O1932" i="33"/>
  <c r="A1932" i="33"/>
  <c r="Q1931" i="33"/>
  <c r="P1931" i="33"/>
  <c r="O1931" i="33"/>
  <c r="A1931" i="33"/>
  <c r="Q1930" i="33"/>
  <c r="P1930" i="33"/>
  <c r="O1930" i="33"/>
  <c r="A1930" i="33"/>
  <c r="Q1929" i="33"/>
  <c r="P1929" i="33"/>
  <c r="O1929" i="33"/>
  <c r="A1929" i="33"/>
  <c r="Q1928" i="33"/>
  <c r="P1928" i="33"/>
  <c r="O1928" i="33"/>
  <c r="A1928" i="33"/>
  <c r="Q1927" i="33"/>
  <c r="P1927" i="33"/>
  <c r="O1927" i="33"/>
  <c r="A1927" i="33"/>
  <c r="Q1926" i="33"/>
  <c r="P1926" i="33"/>
  <c r="O1926" i="33"/>
  <c r="A1926" i="33"/>
  <c r="Q1925" i="33"/>
  <c r="P1925" i="33"/>
  <c r="O1925" i="33"/>
  <c r="A1925" i="33"/>
  <c r="Q1924" i="33"/>
  <c r="P1924" i="33"/>
  <c r="O1924" i="33"/>
  <c r="A1924" i="33"/>
  <c r="Q1923" i="33"/>
  <c r="P1923" i="33"/>
  <c r="O1923" i="33"/>
  <c r="A1923" i="33"/>
  <c r="Q1922" i="33"/>
  <c r="P1922" i="33"/>
  <c r="O1922" i="33"/>
  <c r="A1922" i="33"/>
  <c r="Q1921" i="33"/>
  <c r="P1921" i="33"/>
  <c r="O1921" i="33"/>
  <c r="A1921" i="33"/>
  <c r="Q1920" i="33"/>
  <c r="P1920" i="33"/>
  <c r="O1920" i="33"/>
  <c r="A1920" i="33"/>
  <c r="Q1919" i="33"/>
  <c r="P1919" i="33"/>
  <c r="O1919" i="33"/>
  <c r="A1919" i="33"/>
  <c r="Q1918" i="33"/>
  <c r="P1918" i="33"/>
  <c r="O1918" i="33"/>
  <c r="A1918" i="33"/>
  <c r="Q1917" i="33"/>
  <c r="P1917" i="33"/>
  <c r="O1917" i="33"/>
  <c r="A1917" i="33"/>
  <c r="Q1916" i="33"/>
  <c r="P1916" i="33"/>
  <c r="O1916" i="33"/>
  <c r="A1916" i="33"/>
  <c r="Q1915" i="33"/>
  <c r="P1915" i="33"/>
  <c r="O1915" i="33"/>
  <c r="A1915" i="33"/>
  <c r="Q1914" i="33"/>
  <c r="P1914" i="33"/>
  <c r="O1914" i="33"/>
  <c r="A1914" i="33"/>
  <c r="Q1913" i="33"/>
  <c r="P1913" i="33"/>
  <c r="O1913" i="33"/>
  <c r="A1913" i="33"/>
  <c r="Q1912" i="33"/>
  <c r="P1912" i="33"/>
  <c r="O1912" i="33"/>
  <c r="A1912" i="33"/>
  <c r="Q1911" i="33"/>
  <c r="P1911" i="33"/>
  <c r="O1911" i="33"/>
  <c r="A1911" i="33"/>
  <c r="Q1910" i="33"/>
  <c r="P1910" i="33"/>
  <c r="O1910" i="33"/>
  <c r="A1910" i="33"/>
  <c r="Q1909" i="33"/>
  <c r="P1909" i="33"/>
  <c r="O1909" i="33"/>
  <c r="A1909" i="33"/>
  <c r="Q1908" i="33"/>
  <c r="P1908" i="33"/>
  <c r="O1908" i="33"/>
  <c r="A1908" i="33"/>
  <c r="Q1907" i="33"/>
  <c r="P1907" i="33"/>
  <c r="O1907" i="33"/>
  <c r="A1907" i="33"/>
  <c r="Q1906" i="33"/>
  <c r="P1906" i="33"/>
  <c r="O1906" i="33"/>
  <c r="A1906" i="33"/>
  <c r="Q1905" i="33"/>
  <c r="P1905" i="33"/>
  <c r="O1905" i="33"/>
  <c r="A1905" i="33"/>
  <c r="Q1904" i="33"/>
  <c r="P1904" i="33"/>
  <c r="O1904" i="33"/>
  <c r="A1904" i="33"/>
  <c r="Q1903" i="33"/>
  <c r="P1903" i="33"/>
  <c r="O1903" i="33"/>
  <c r="A1903" i="33"/>
  <c r="Q1902" i="33"/>
  <c r="P1902" i="33"/>
  <c r="O1902" i="33"/>
  <c r="A1902" i="33"/>
  <c r="Q1901" i="33"/>
  <c r="P1901" i="33"/>
  <c r="O1901" i="33"/>
  <c r="A1901" i="33"/>
  <c r="Q1900" i="33"/>
  <c r="P1900" i="33"/>
  <c r="O1900" i="33"/>
  <c r="A1900" i="33"/>
  <c r="Q1899" i="33"/>
  <c r="P1899" i="33"/>
  <c r="O1899" i="33"/>
  <c r="A1899" i="33"/>
  <c r="Q1898" i="33"/>
  <c r="P1898" i="33"/>
  <c r="O1898" i="33"/>
  <c r="A1898" i="33"/>
  <c r="Q1897" i="33"/>
  <c r="P1897" i="33"/>
  <c r="O1897" i="33"/>
  <c r="A1897" i="33"/>
  <c r="Q1896" i="33"/>
  <c r="P1896" i="33"/>
  <c r="O1896" i="33"/>
  <c r="A1896" i="33"/>
  <c r="Q1895" i="33"/>
  <c r="P1895" i="33"/>
  <c r="O1895" i="33"/>
  <c r="A1895" i="33"/>
  <c r="Q1894" i="33"/>
  <c r="P1894" i="33"/>
  <c r="O1894" i="33"/>
  <c r="A1894" i="33"/>
  <c r="Q1893" i="33"/>
  <c r="P1893" i="33"/>
  <c r="O1893" i="33"/>
  <c r="A1893" i="33"/>
  <c r="Q1892" i="33"/>
  <c r="P1892" i="33"/>
  <c r="O1892" i="33"/>
  <c r="A1892" i="33"/>
  <c r="Q1891" i="33"/>
  <c r="P1891" i="33"/>
  <c r="O1891" i="33"/>
  <c r="A1891" i="33"/>
  <c r="Q1890" i="33"/>
  <c r="P1890" i="33"/>
  <c r="O1890" i="33"/>
  <c r="A1890" i="33"/>
  <c r="Q1889" i="33"/>
  <c r="P1889" i="33"/>
  <c r="O1889" i="33"/>
  <c r="A1889" i="33"/>
  <c r="Q1888" i="33"/>
  <c r="P1888" i="33"/>
  <c r="O1888" i="33"/>
  <c r="A1888" i="33"/>
  <c r="Q1887" i="33"/>
  <c r="P1887" i="33"/>
  <c r="O1887" i="33"/>
  <c r="A1887" i="33"/>
  <c r="Q1886" i="33"/>
  <c r="P1886" i="33"/>
  <c r="O1886" i="33"/>
  <c r="A1886" i="33"/>
  <c r="Q1885" i="33"/>
  <c r="P1885" i="33"/>
  <c r="O1885" i="33"/>
  <c r="A1885" i="33"/>
  <c r="Q1884" i="33"/>
  <c r="P1884" i="33"/>
  <c r="O1884" i="33"/>
  <c r="A1884" i="33"/>
  <c r="Q1883" i="33"/>
  <c r="P1883" i="33"/>
  <c r="O1883" i="33"/>
  <c r="A1883" i="33"/>
  <c r="Q1882" i="33"/>
  <c r="P1882" i="33"/>
  <c r="O1882" i="33"/>
  <c r="A1882" i="33"/>
  <c r="Q1881" i="33"/>
  <c r="P1881" i="33"/>
  <c r="O1881" i="33"/>
  <c r="A1881" i="33"/>
  <c r="Q1880" i="33"/>
  <c r="P1880" i="33"/>
  <c r="O1880" i="33"/>
  <c r="A1880" i="33"/>
  <c r="Q1879" i="33"/>
  <c r="P1879" i="33"/>
  <c r="O1879" i="33"/>
  <c r="A1879" i="33"/>
  <c r="Q1878" i="33"/>
  <c r="P1878" i="33"/>
  <c r="O1878" i="33"/>
  <c r="A1878" i="33"/>
  <c r="Q1877" i="33"/>
  <c r="P1877" i="33"/>
  <c r="O1877" i="33"/>
  <c r="A1877" i="33"/>
  <c r="Q1876" i="33"/>
  <c r="P1876" i="33"/>
  <c r="O1876" i="33"/>
  <c r="A1876" i="33"/>
  <c r="Q1875" i="33"/>
  <c r="P1875" i="33"/>
  <c r="O1875" i="33"/>
  <c r="A1875" i="33"/>
  <c r="Q1874" i="33"/>
  <c r="P1874" i="33"/>
  <c r="O1874" i="33"/>
  <c r="A1874" i="33"/>
  <c r="Q1873" i="33"/>
  <c r="P1873" i="33"/>
  <c r="O1873" i="33"/>
  <c r="A1873" i="33"/>
  <c r="Q1872" i="33"/>
  <c r="P1872" i="33"/>
  <c r="O1872" i="33"/>
  <c r="A1872" i="33"/>
  <c r="Q1871" i="33"/>
  <c r="P1871" i="33"/>
  <c r="O1871" i="33"/>
  <c r="A1871" i="33"/>
  <c r="Q1870" i="33"/>
  <c r="P1870" i="33"/>
  <c r="O1870" i="33"/>
  <c r="A1870" i="33"/>
  <c r="Q1869" i="33"/>
  <c r="P1869" i="33"/>
  <c r="O1869" i="33"/>
  <c r="A1869" i="33"/>
  <c r="Q1868" i="33"/>
  <c r="P1868" i="33"/>
  <c r="O1868" i="33"/>
  <c r="A1868" i="33"/>
  <c r="Q1867" i="33"/>
  <c r="P1867" i="33"/>
  <c r="O1867" i="33"/>
  <c r="A1867" i="33"/>
  <c r="Q1866" i="33"/>
  <c r="P1866" i="33"/>
  <c r="O1866" i="33"/>
  <c r="A1866" i="33"/>
  <c r="Q1865" i="33"/>
  <c r="P1865" i="33"/>
  <c r="O1865" i="33"/>
  <c r="A1865" i="33"/>
  <c r="Q1864" i="33"/>
  <c r="P1864" i="33"/>
  <c r="O1864" i="33"/>
  <c r="A1864" i="33"/>
  <c r="Q1863" i="33"/>
  <c r="P1863" i="33"/>
  <c r="O1863" i="33"/>
  <c r="A1863" i="33"/>
  <c r="Q1862" i="33"/>
  <c r="P1862" i="33"/>
  <c r="O1862" i="33"/>
  <c r="A1862" i="33"/>
  <c r="Q1861" i="33"/>
  <c r="P1861" i="33"/>
  <c r="O1861" i="33"/>
  <c r="A1861" i="33"/>
  <c r="Q1860" i="33"/>
  <c r="P1860" i="33"/>
  <c r="O1860" i="33"/>
  <c r="A1860" i="33"/>
  <c r="Q1859" i="33"/>
  <c r="P1859" i="33"/>
  <c r="O1859" i="33"/>
  <c r="A1859" i="33"/>
  <c r="Q1858" i="33"/>
  <c r="P1858" i="33"/>
  <c r="O1858" i="33"/>
  <c r="A1858" i="33"/>
  <c r="Q1857" i="33"/>
  <c r="P1857" i="33"/>
  <c r="O1857" i="33"/>
  <c r="A1857" i="33"/>
  <c r="Q1856" i="33"/>
  <c r="P1856" i="33"/>
  <c r="O1856" i="33"/>
  <c r="A1856" i="33"/>
  <c r="Q1855" i="33"/>
  <c r="P1855" i="33"/>
  <c r="O1855" i="33"/>
  <c r="A1855" i="33"/>
  <c r="Q1854" i="33"/>
  <c r="P1854" i="33"/>
  <c r="O1854" i="33"/>
  <c r="A1854" i="33"/>
  <c r="Q1853" i="33"/>
  <c r="P1853" i="33"/>
  <c r="O1853" i="33"/>
  <c r="A1853" i="33"/>
  <c r="Q1852" i="33"/>
  <c r="P1852" i="33"/>
  <c r="O1852" i="33"/>
  <c r="A1852" i="33"/>
  <c r="Q1851" i="33"/>
  <c r="P1851" i="33"/>
  <c r="O1851" i="33"/>
  <c r="A1851" i="33"/>
  <c r="Q1850" i="33"/>
  <c r="P1850" i="33"/>
  <c r="O1850" i="33"/>
  <c r="A1850" i="33"/>
  <c r="Q1849" i="33"/>
  <c r="P1849" i="33"/>
  <c r="O1849" i="33"/>
  <c r="A1849" i="33"/>
  <c r="Q1848" i="33"/>
  <c r="P1848" i="33"/>
  <c r="O1848" i="33"/>
  <c r="A1848" i="33"/>
  <c r="Q1847" i="33"/>
  <c r="P1847" i="33"/>
  <c r="O1847" i="33"/>
  <c r="A1847" i="33"/>
  <c r="Q1846" i="33"/>
  <c r="P1846" i="33"/>
  <c r="O1846" i="33"/>
  <c r="A1846" i="33"/>
  <c r="Q1845" i="33"/>
  <c r="P1845" i="33"/>
  <c r="O1845" i="33"/>
  <c r="A1845" i="33"/>
  <c r="Q1844" i="33"/>
  <c r="P1844" i="33"/>
  <c r="O1844" i="33"/>
  <c r="A1844" i="33"/>
  <c r="Q1843" i="33"/>
  <c r="P1843" i="33"/>
  <c r="O1843" i="33"/>
  <c r="A1843" i="33"/>
  <c r="Q1842" i="33"/>
  <c r="P1842" i="33"/>
  <c r="O1842" i="33"/>
  <c r="A1842" i="33"/>
  <c r="Q1841" i="33"/>
  <c r="P1841" i="33"/>
  <c r="O1841" i="33"/>
  <c r="A1841" i="33"/>
  <c r="Q1840" i="33"/>
  <c r="P1840" i="33"/>
  <c r="O1840" i="33"/>
  <c r="A1840" i="33"/>
  <c r="Q1839" i="33"/>
  <c r="P1839" i="33"/>
  <c r="O1839" i="33"/>
  <c r="A1839" i="33"/>
  <c r="Q1838" i="33"/>
  <c r="P1838" i="33"/>
  <c r="O1838" i="33"/>
  <c r="A1838" i="33"/>
  <c r="Q1837" i="33"/>
  <c r="P1837" i="33"/>
  <c r="O1837" i="33"/>
  <c r="A1837" i="33"/>
  <c r="Q1836" i="33"/>
  <c r="P1836" i="33"/>
  <c r="O1836" i="33"/>
  <c r="A1836" i="33"/>
  <c r="Q1835" i="33"/>
  <c r="P1835" i="33"/>
  <c r="O1835" i="33"/>
  <c r="A1835" i="33"/>
  <c r="Q1834" i="33"/>
  <c r="P1834" i="33"/>
  <c r="O1834" i="33"/>
  <c r="A1834" i="33"/>
  <c r="Q1833" i="33"/>
  <c r="P1833" i="33"/>
  <c r="O1833" i="33"/>
  <c r="A1833" i="33"/>
  <c r="Q1832" i="33"/>
  <c r="P1832" i="33"/>
  <c r="O1832" i="33"/>
  <c r="A1832" i="33"/>
  <c r="Q1831" i="33"/>
  <c r="P1831" i="33"/>
  <c r="O1831" i="33"/>
  <c r="A1831" i="33"/>
  <c r="Q1830" i="33"/>
  <c r="P1830" i="33"/>
  <c r="O1830" i="33"/>
  <c r="A1830" i="33"/>
  <c r="Q1829" i="33"/>
  <c r="P1829" i="33"/>
  <c r="O1829" i="33"/>
  <c r="A1829" i="33"/>
  <c r="Q1828" i="33"/>
  <c r="P1828" i="33"/>
  <c r="O1828" i="33"/>
  <c r="A1828" i="33"/>
  <c r="Q1827" i="33"/>
  <c r="P1827" i="33"/>
  <c r="O1827" i="33"/>
  <c r="A1827" i="33"/>
  <c r="Q1826" i="33"/>
  <c r="P1826" i="33"/>
  <c r="O1826" i="33"/>
  <c r="A1826" i="33"/>
  <c r="Q1825" i="33"/>
  <c r="P1825" i="33"/>
  <c r="O1825" i="33"/>
  <c r="A1825" i="33"/>
  <c r="Q1824" i="33"/>
  <c r="P1824" i="33"/>
  <c r="O1824" i="33"/>
  <c r="A1824" i="33"/>
  <c r="Q1823" i="33"/>
  <c r="P1823" i="33"/>
  <c r="O1823" i="33"/>
  <c r="A1823" i="33"/>
  <c r="Q1822" i="33"/>
  <c r="P1822" i="33"/>
  <c r="O1822" i="33"/>
  <c r="A1822" i="33"/>
  <c r="Q1821" i="33"/>
  <c r="P1821" i="33"/>
  <c r="O1821" i="33"/>
  <c r="A1821" i="33"/>
  <c r="Q1820" i="33"/>
  <c r="P1820" i="33"/>
  <c r="O1820" i="33"/>
  <c r="A1820" i="33"/>
  <c r="Q1819" i="33"/>
  <c r="P1819" i="33"/>
  <c r="O1819" i="33"/>
  <c r="A1819" i="33"/>
  <c r="Q1818" i="33"/>
  <c r="P1818" i="33"/>
  <c r="O1818" i="33"/>
  <c r="A1818" i="33"/>
  <c r="Q1817" i="33"/>
  <c r="P1817" i="33"/>
  <c r="O1817" i="33"/>
  <c r="A1817" i="33"/>
  <c r="Q1816" i="33"/>
  <c r="P1816" i="33"/>
  <c r="O1816" i="33"/>
  <c r="A1816" i="33"/>
  <c r="Q1815" i="33"/>
  <c r="P1815" i="33"/>
  <c r="O1815" i="33"/>
  <c r="A1815" i="33"/>
  <c r="Q1814" i="33"/>
  <c r="P1814" i="33"/>
  <c r="O1814" i="33"/>
  <c r="A1814" i="33"/>
  <c r="Q1813" i="33"/>
  <c r="P1813" i="33"/>
  <c r="O1813" i="33"/>
  <c r="A1813" i="33"/>
  <c r="Q1812" i="33"/>
  <c r="P1812" i="33"/>
  <c r="O1812" i="33"/>
  <c r="A1812" i="33"/>
  <c r="Q1811" i="33"/>
  <c r="P1811" i="33"/>
  <c r="O1811" i="33"/>
  <c r="A1811" i="33"/>
  <c r="Q1810" i="33"/>
  <c r="P1810" i="33"/>
  <c r="O1810" i="33"/>
  <c r="A1810" i="33"/>
  <c r="Q1809" i="33"/>
  <c r="P1809" i="33"/>
  <c r="O1809" i="33"/>
  <c r="A1809" i="33"/>
  <c r="Q1808" i="33"/>
  <c r="P1808" i="33"/>
  <c r="O1808" i="33"/>
  <c r="A1808" i="33"/>
  <c r="Q1807" i="33"/>
  <c r="P1807" i="33"/>
  <c r="O1807" i="33"/>
  <c r="A1807" i="33"/>
  <c r="Q1806" i="33"/>
  <c r="P1806" i="33"/>
  <c r="O1806" i="33"/>
  <c r="A1806" i="33"/>
  <c r="Q1805" i="33"/>
  <c r="P1805" i="33"/>
  <c r="O1805" i="33"/>
  <c r="A1805" i="33"/>
  <c r="Q1804" i="33"/>
  <c r="P1804" i="33"/>
  <c r="O1804" i="33"/>
  <c r="A1804" i="33"/>
  <c r="Q1803" i="33"/>
  <c r="P1803" i="33"/>
  <c r="O1803" i="33"/>
  <c r="A1803" i="33"/>
  <c r="Q1802" i="33"/>
  <c r="P1802" i="33"/>
  <c r="O1802" i="33"/>
  <c r="A1802" i="33"/>
  <c r="Q1801" i="33"/>
  <c r="P1801" i="33"/>
  <c r="O1801" i="33"/>
  <c r="A1801" i="33"/>
  <c r="Q1800" i="33"/>
  <c r="P1800" i="33"/>
  <c r="O1800" i="33"/>
  <c r="A1800" i="33"/>
  <c r="Q1799" i="33"/>
  <c r="P1799" i="33"/>
  <c r="O1799" i="33"/>
  <c r="A1799" i="33"/>
  <c r="Q1798" i="33"/>
  <c r="P1798" i="33"/>
  <c r="O1798" i="33"/>
  <c r="A1798" i="33"/>
  <c r="Q1797" i="33"/>
  <c r="P1797" i="33"/>
  <c r="O1797" i="33"/>
  <c r="A1797" i="33"/>
  <c r="Q1796" i="33"/>
  <c r="P1796" i="33"/>
  <c r="O1796" i="33"/>
  <c r="A1796" i="33"/>
  <c r="Q1795" i="33"/>
  <c r="P1795" i="33"/>
  <c r="O1795" i="33"/>
  <c r="A1795" i="33"/>
  <c r="Q1794" i="33"/>
  <c r="P1794" i="33"/>
  <c r="O1794" i="33"/>
  <c r="A1794" i="33"/>
  <c r="Q1793" i="33"/>
  <c r="P1793" i="33"/>
  <c r="O1793" i="33"/>
  <c r="A1793" i="33"/>
  <c r="Q1792" i="33"/>
  <c r="P1792" i="33"/>
  <c r="O1792" i="33"/>
  <c r="A1792" i="33"/>
  <c r="Q1791" i="33"/>
  <c r="P1791" i="33"/>
  <c r="O1791" i="33"/>
  <c r="A1791" i="33"/>
  <c r="Q1790" i="33"/>
  <c r="P1790" i="33"/>
  <c r="O1790" i="33"/>
  <c r="A1790" i="33"/>
  <c r="Q1789" i="33"/>
  <c r="P1789" i="33"/>
  <c r="O1789" i="33"/>
  <c r="A1789" i="33"/>
  <c r="Q1788" i="33"/>
  <c r="P1788" i="33"/>
  <c r="O1788" i="33"/>
  <c r="A1788" i="33"/>
  <c r="Q1787" i="33"/>
  <c r="P1787" i="33"/>
  <c r="O1787" i="33"/>
  <c r="A1787" i="33"/>
  <c r="Q1786" i="33"/>
  <c r="P1786" i="33"/>
  <c r="O1786" i="33"/>
  <c r="A1786" i="33"/>
  <c r="Q1785" i="33"/>
  <c r="P1785" i="33"/>
  <c r="O1785" i="33"/>
  <c r="A1785" i="33"/>
  <c r="Q1784" i="33"/>
  <c r="P1784" i="33"/>
  <c r="O1784" i="33"/>
  <c r="A1784" i="33"/>
  <c r="Q1783" i="33"/>
  <c r="P1783" i="33"/>
  <c r="O1783" i="33"/>
  <c r="A1783" i="33"/>
  <c r="Q1782" i="33"/>
  <c r="P1782" i="33"/>
  <c r="O1782" i="33"/>
  <c r="A1782" i="33"/>
  <c r="Q1781" i="33"/>
  <c r="P1781" i="33"/>
  <c r="O1781" i="33"/>
  <c r="A1781" i="33"/>
  <c r="Q1780" i="33"/>
  <c r="P1780" i="33"/>
  <c r="O1780" i="33"/>
  <c r="A1780" i="33"/>
  <c r="Q1779" i="33"/>
  <c r="P1779" i="33"/>
  <c r="O1779" i="33"/>
  <c r="A1779" i="33"/>
  <c r="Q1778" i="33"/>
  <c r="P1778" i="33"/>
  <c r="O1778" i="33"/>
  <c r="A1778" i="33"/>
  <c r="Q1777" i="33"/>
  <c r="P1777" i="33"/>
  <c r="O1777" i="33"/>
  <c r="A1777" i="33"/>
  <c r="Q1776" i="33"/>
  <c r="P1776" i="33"/>
  <c r="O1776" i="33"/>
  <c r="A1776" i="33"/>
  <c r="Q1775" i="33"/>
  <c r="P1775" i="33"/>
  <c r="O1775" i="33"/>
  <c r="A1775" i="33"/>
  <c r="Q1774" i="33"/>
  <c r="P1774" i="33"/>
  <c r="O1774" i="33"/>
  <c r="A1774" i="33"/>
  <c r="Q1773" i="33"/>
  <c r="P1773" i="33"/>
  <c r="O1773" i="33"/>
  <c r="A1773" i="33"/>
  <c r="Q1772" i="33"/>
  <c r="P1772" i="33"/>
  <c r="O1772" i="33"/>
  <c r="A1772" i="33"/>
  <c r="Q1771" i="33"/>
  <c r="P1771" i="33"/>
  <c r="O1771" i="33"/>
  <c r="A1771" i="33"/>
  <c r="Q1770" i="33"/>
  <c r="P1770" i="33"/>
  <c r="O1770" i="33"/>
  <c r="A1770" i="33"/>
  <c r="Q1769" i="33"/>
  <c r="P1769" i="33"/>
  <c r="O1769" i="33"/>
  <c r="A1769" i="33"/>
  <c r="Q1768" i="33"/>
  <c r="P1768" i="33"/>
  <c r="O1768" i="33"/>
  <c r="A1768" i="33"/>
  <c r="Q1767" i="33"/>
  <c r="P1767" i="33"/>
  <c r="O1767" i="33"/>
  <c r="A1767" i="33"/>
  <c r="Q1766" i="33"/>
  <c r="P1766" i="33"/>
  <c r="O1766" i="33"/>
  <c r="A1766" i="33"/>
  <c r="Q1765" i="33"/>
  <c r="P1765" i="33"/>
  <c r="O1765" i="33"/>
  <c r="A1765" i="33"/>
  <c r="Q1764" i="33"/>
  <c r="P1764" i="33"/>
  <c r="O1764" i="33"/>
  <c r="A1764" i="33"/>
  <c r="Q1763" i="33"/>
  <c r="P1763" i="33"/>
  <c r="O1763" i="33"/>
  <c r="A1763" i="33"/>
  <c r="Q1762" i="33"/>
  <c r="P1762" i="33"/>
  <c r="O1762" i="33"/>
  <c r="A1762" i="33"/>
  <c r="Q1761" i="33"/>
  <c r="P1761" i="33"/>
  <c r="O1761" i="33"/>
  <c r="A1761" i="33"/>
  <c r="Q1760" i="33"/>
  <c r="P1760" i="33"/>
  <c r="O1760" i="33"/>
  <c r="A1760" i="33"/>
  <c r="Q1759" i="33"/>
  <c r="P1759" i="33"/>
  <c r="O1759" i="33"/>
  <c r="A1759" i="33"/>
  <c r="Q1758" i="33"/>
  <c r="P1758" i="33"/>
  <c r="O1758" i="33"/>
  <c r="A1758" i="33"/>
  <c r="Q1757" i="33"/>
  <c r="P1757" i="33"/>
  <c r="O1757" i="33"/>
  <c r="A1757" i="33"/>
  <c r="Q1756" i="33"/>
  <c r="P1756" i="33"/>
  <c r="O1756" i="33"/>
  <c r="A1756" i="33"/>
  <c r="Q1755" i="33"/>
  <c r="P1755" i="33"/>
  <c r="O1755" i="33"/>
  <c r="A1755" i="33"/>
  <c r="Q1754" i="33"/>
  <c r="P1754" i="33"/>
  <c r="O1754" i="33"/>
  <c r="A1754" i="33"/>
  <c r="Q1753" i="33"/>
  <c r="P1753" i="33"/>
  <c r="O1753" i="33"/>
  <c r="A1753" i="33"/>
  <c r="Q1752" i="33"/>
  <c r="P1752" i="33"/>
  <c r="O1752" i="33"/>
  <c r="A1752" i="33"/>
  <c r="Q1751" i="33"/>
  <c r="P1751" i="33"/>
  <c r="O1751" i="33"/>
  <c r="A1751" i="33"/>
  <c r="Q1750" i="33"/>
  <c r="P1750" i="33"/>
  <c r="O1750" i="33"/>
  <c r="A1750" i="33"/>
  <c r="Q1749" i="33"/>
  <c r="P1749" i="33"/>
  <c r="O1749" i="33"/>
  <c r="A1749" i="33"/>
  <c r="Q1748" i="33"/>
  <c r="P1748" i="33"/>
  <c r="O1748" i="33"/>
  <c r="A1748" i="33"/>
  <c r="Q1747" i="33"/>
  <c r="P1747" i="33"/>
  <c r="O1747" i="33"/>
  <c r="A1747" i="33"/>
  <c r="Q1746" i="33"/>
  <c r="P1746" i="33"/>
  <c r="O1746" i="33"/>
  <c r="A1746" i="33"/>
  <c r="Q1745" i="33"/>
  <c r="P1745" i="33"/>
  <c r="O1745" i="33"/>
  <c r="A1745" i="33"/>
  <c r="Q1744" i="33"/>
  <c r="P1744" i="33"/>
  <c r="O1744" i="33"/>
  <c r="A1744" i="33"/>
  <c r="Q1743" i="33"/>
  <c r="P1743" i="33"/>
  <c r="O1743" i="33"/>
  <c r="A1743" i="33"/>
  <c r="Q1742" i="33"/>
  <c r="P1742" i="33"/>
  <c r="O1742" i="33"/>
  <c r="A1742" i="33"/>
  <c r="Q1741" i="33"/>
  <c r="P1741" i="33"/>
  <c r="O1741" i="33"/>
  <c r="A1741" i="33"/>
  <c r="Q1740" i="33"/>
  <c r="P1740" i="33"/>
  <c r="O1740" i="33"/>
  <c r="A1740" i="33"/>
  <c r="Q1739" i="33"/>
  <c r="P1739" i="33"/>
  <c r="O1739" i="33"/>
  <c r="A1739" i="33"/>
  <c r="Q1738" i="33"/>
  <c r="P1738" i="33"/>
  <c r="O1738" i="33"/>
  <c r="A1738" i="33"/>
  <c r="Q1737" i="33"/>
  <c r="P1737" i="33"/>
  <c r="O1737" i="33"/>
  <c r="A1737" i="33"/>
  <c r="Q1736" i="33"/>
  <c r="P1736" i="33"/>
  <c r="O1736" i="33"/>
  <c r="A1736" i="33"/>
  <c r="Q1735" i="33"/>
  <c r="P1735" i="33"/>
  <c r="O1735" i="33"/>
  <c r="A1735" i="33"/>
  <c r="Q1734" i="33"/>
  <c r="P1734" i="33"/>
  <c r="O1734" i="33"/>
  <c r="A1734" i="33"/>
  <c r="Q1733" i="33"/>
  <c r="P1733" i="33"/>
  <c r="O1733" i="33"/>
  <c r="A1733" i="33"/>
  <c r="Q1732" i="33"/>
  <c r="P1732" i="33"/>
  <c r="O1732" i="33"/>
  <c r="A1732" i="33"/>
  <c r="Q1731" i="33"/>
  <c r="P1731" i="33"/>
  <c r="O1731" i="33"/>
  <c r="A1731" i="33"/>
  <c r="Q1730" i="33"/>
  <c r="P1730" i="33"/>
  <c r="O1730" i="33"/>
  <c r="A1730" i="33"/>
  <c r="Q1729" i="33"/>
  <c r="P1729" i="33"/>
  <c r="O1729" i="33"/>
  <c r="A1729" i="33"/>
  <c r="Q1728" i="33"/>
  <c r="P1728" i="33"/>
  <c r="O1728" i="33"/>
  <c r="A1728" i="33"/>
  <c r="Q1727" i="33"/>
  <c r="P1727" i="33"/>
  <c r="O1727" i="33"/>
  <c r="A1727" i="33"/>
  <c r="Q1726" i="33"/>
  <c r="P1726" i="33"/>
  <c r="O1726" i="33"/>
  <c r="A1726" i="33"/>
  <c r="Q1725" i="33"/>
  <c r="P1725" i="33"/>
  <c r="O1725" i="33"/>
  <c r="A1725" i="33"/>
  <c r="Q1724" i="33"/>
  <c r="P1724" i="33"/>
  <c r="O1724" i="33"/>
  <c r="A1724" i="33"/>
  <c r="Q1723" i="33"/>
  <c r="P1723" i="33"/>
  <c r="O1723" i="33"/>
  <c r="A1723" i="33"/>
  <c r="Q1722" i="33"/>
  <c r="P1722" i="33"/>
  <c r="O1722" i="33"/>
  <c r="A1722" i="33"/>
  <c r="Q1721" i="33"/>
  <c r="P1721" i="33"/>
  <c r="O1721" i="33"/>
  <c r="A1721" i="33"/>
  <c r="Q1720" i="33"/>
  <c r="P1720" i="33"/>
  <c r="O1720" i="33"/>
  <c r="A1720" i="33"/>
  <c r="Q1719" i="33"/>
  <c r="P1719" i="33"/>
  <c r="O1719" i="33"/>
  <c r="A1719" i="33"/>
  <c r="Q1718" i="33"/>
  <c r="P1718" i="33"/>
  <c r="O1718" i="33"/>
  <c r="A1718" i="33"/>
  <c r="Q1717" i="33"/>
  <c r="P1717" i="33"/>
  <c r="O1717" i="33"/>
  <c r="A1717" i="33"/>
  <c r="Q1716" i="33"/>
  <c r="P1716" i="33"/>
  <c r="O1716" i="33"/>
  <c r="A1716" i="33"/>
  <c r="Q1715" i="33"/>
  <c r="P1715" i="33"/>
  <c r="O1715" i="33"/>
  <c r="A1715" i="33"/>
  <c r="Q1714" i="33"/>
  <c r="P1714" i="33"/>
  <c r="O1714" i="33"/>
  <c r="A1714" i="33"/>
  <c r="Q1713" i="33"/>
  <c r="P1713" i="33"/>
  <c r="O1713" i="33"/>
  <c r="A1713" i="33"/>
  <c r="Q1712" i="33"/>
  <c r="P1712" i="33"/>
  <c r="O1712" i="33"/>
  <c r="A1712" i="33"/>
  <c r="Q1711" i="33"/>
  <c r="P1711" i="33"/>
  <c r="O1711" i="33"/>
  <c r="A1711" i="33"/>
  <c r="Q1710" i="33"/>
  <c r="P1710" i="33"/>
  <c r="O1710" i="33"/>
  <c r="A1710" i="33"/>
  <c r="Q1709" i="33"/>
  <c r="P1709" i="33"/>
  <c r="O1709" i="33"/>
  <c r="A1709" i="33"/>
  <c r="Q1708" i="33"/>
  <c r="P1708" i="33"/>
  <c r="O1708" i="33"/>
  <c r="A1708" i="33"/>
  <c r="Q1707" i="33"/>
  <c r="P1707" i="33"/>
  <c r="O1707" i="33"/>
  <c r="A1707" i="33"/>
  <c r="Q1706" i="33"/>
  <c r="P1706" i="33"/>
  <c r="O1706" i="33"/>
  <c r="A1706" i="33"/>
  <c r="Q1705" i="33"/>
  <c r="P1705" i="33"/>
  <c r="O1705" i="33"/>
  <c r="A1705" i="33"/>
  <c r="Q1704" i="33"/>
  <c r="P1704" i="33"/>
  <c r="O1704" i="33"/>
  <c r="A1704" i="33"/>
  <c r="Q1703" i="33"/>
  <c r="P1703" i="33"/>
  <c r="O1703" i="33"/>
  <c r="A1703" i="33"/>
  <c r="Q1702" i="33"/>
  <c r="P1702" i="33"/>
  <c r="O1702" i="33"/>
  <c r="A1702" i="33"/>
  <c r="Q1701" i="33"/>
  <c r="P1701" i="33"/>
  <c r="O1701" i="33"/>
  <c r="A1701" i="33"/>
  <c r="Q1700" i="33"/>
  <c r="P1700" i="33"/>
  <c r="O1700" i="33"/>
  <c r="A1700" i="33"/>
  <c r="Q1699" i="33"/>
  <c r="P1699" i="33"/>
  <c r="O1699" i="33"/>
  <c r="A1699" i="33"/>
  <c r="Q1698" i="33"/>
  <c r="P1698" i="33"/>
  <c r="O1698" i="33"/>
  <c r="A1698" i="33"/>
  <c r="Q1697" i="33"/>
  <c r="P1697" i="33"/>
  <c r="O1697" i="33"/>
  <c r="A1697" i="33"/>
  <c r="Q1696" i="33"/>
  <c r="P1696" i="33"/>
  <c r="O1696" i="33"/>
  <c r="A1696" i="33"/>
  <c r="Q1695" i="33"/>
  <c r="P1695" i="33"/>
  <c r="O1695" i="33"/>
  <c r="A1695" i="33"/>
  <c r="Q1694" i="33"/>
  <c r="P1694" i="33"/>
  <c r="O1694" i="33"/>
  <c r="A1694" i="33"/>
  <c r="Q1693" i="33"/>
  <c r="P1693" i="33"/>
  <c r="O1693" i="33"/>
  <c r="A1693" i="33"/>
  <c r="Q1692" i="33"/>
  <c r="P1692" i="33"/>
  <c r="O1692" i="33"/>
  <c r="A1692" i="33"/>
  <c r="Q1691" i="33"/>
  <c r="P1691" i="33"/>
  <c r="O1691" i="33"/>
  <c r="A1691" i="33"/>
  <c r="Q1690" i="33"/>
  <c r="P1690" i="33"/>
  <c r="O1690" i="33"/>
  <c r="A1690" i="33"/>
  <c r="Q1689" i="33"/>
  <c r="P1689" i="33"/>
  <c r="O1689" i="33"/>
  <c r="A1689" i="33"/>
  <c r="Q1688" i="33"/>
  <c r="P1688" i="33"/>
  <c r="O1688" i="33"/>
  <c r="A1688" i="33"/>
  <c r="Q1687" i="33"/>
  <c r="P1687" i="33"/>
  <c r="O1687" i="33"/>
  <c r="A1687" i="33"/>
  <c r="Q1686" i="33"/>
  <c r="P1686" i="33"/>
  <c r="O1686" i="33"/>
  <c r="A1686" i="33"/>
  <c r="Q1685" i="33"/>
  <c r="P1685" i="33"/>
  <c r="O1685" i="33"/>
  <c r="A1685" i="33"/>
  <c r="Q1684" i="33"/>
  <c r="P1684" i="33"/>
  <c r="O1684" i="33"/>
  <c r="A1684" i="33"/>
  <c r="Q1683" i="33"/>
  <c r="P1683" i="33"/>
  <c r="O1683" i="33"/>
  <c r="A1683" i="33"/>
  <c r="Q1682" i="33"/>
  <c r="P1682" i="33"/>
  <c r="O1682" i="33"/>
  <c r="A1682" i="33"/>
  <c r="Q1681" i="33"/>
  <c r="P1681" i="33"/>
  <c r="O1681" i="33"/>
  <c r="A1681" i="33"/>
  <c r="Q1680" i="33"/>
  <c r="P1680" i="33"/>
  <c r="O1680" i="33"/>
  <c r="A1680" i="33"/>
  <c r="Q1679" i="33"/>
  <c r="P1679" i="33"/>
  <c r="O1679" i="33"/>
  <c r="A1679" i="33"/>
  <c r="Q1678" i="33"/>
  <c r="P1678" i="33"/>
  <c r="O1678" i="33"/>
  <c r="A1678" i="33"/>
  <c r="Q1677" i="33"/>
  <c r="P1677" i="33"/>
  <c r="O1677" i="33"/>
  <c r="A1677" i="33"/>
  <c r="Q1676" i="33"/>
  <c r="P1676" i="33"/>
  <c r="O1676" i="33"/>
  <c r="A1676" i="33"/>
  <c r="Q1675" i="33"/>
  <c r="P1675" i="33"/>
  <c r="O1675" i="33"/>
  <c r="A1675" i="33"/>
  <c r="Q1674" i="33"/>
  <c r="P1674" i="33"/>
  <c r="O1674" i="33"/>
  <c r="A1674" i="33"/>
  <c r="Q1673" i="33"/>
  <c r="P1673" i="33"/>
  <c r="O1673" i="33"/>
  <c r="A1673" i="33"/>
  <c r="Q1672" i="33"/>
  <c r="P1672" i="33"/>
  <c r="O1672" i="33"/>
  <c r="A1672" i="33"/>
  <c r="Q1671" i="33"/>
  <c r="P1671" i="33"/>
  <c r="O1671" i="33"/>
  <c r="A1671" i="33"/>
  <c r="Q1670" i="33"/>
  <c r="P1670" i="33"/>
  <c r="O1670" i="33"/>
  <c r="A1670" i="33"/>
  <c r="Q1669" i="33"/>
  <c r="P1669" i="33"/>
  <c r="O1669" i="33"/>
  <c r="A1669" i="33"/>
  <c r="Q1668" i="33"/>
  <c r="P1668" i="33"/>
  <c r="O1668" i="33"/>
  <c r="A1668" i="33"/>
  <c r="Q1667" i="33"/>
  <c r="P1667" i="33"/>
  <c r="O1667" i="33"/>
  <c r="A1667" i="33"/>
  <c r="Q1666" i="33"/>
  <c r="P1666" i="33"/>
  <c r="O1666" i="33"/>
  <c r="A1666" i="33"/>
  <c r="Q1665" i="33"/>
  <c r="P1665" i="33"/>
  <c r="O1665" i="33"/>
  <c r="A1665" i="33"/>
  <c r="Q1664" i="33"/>
  <c r="P1664" i="33"/>
  <c r="O1664" i="33"/>
  <c r="A1664" i="33"/>
  <c r="Q1663" i="33"/>
  <c r="P1663" i="33"/>
  <c r="O1663" i="33"/>
  <c r="A1663" i="33"/>
  <c r="Q1662" i="33"/>
  <c r="P1662" i="33"/>
  <c r="O1662" i="33"/>
  <c r="A1662" i="33"/>
  <c r="Q1661" i="33"/>
  <c r="P1661" i="33"/>
  <c r="O1661" i="33"/>
  <c r="A1661" i="33"/>
  <c r="Q1660" i="33"/>
  <c r="P1660" i="33"/>
  <c r="O1660" i="33"/>
  <c r="A1660" i="33"/>
  <c r="Q1659" i="33"/>
  <c r="P1659" i="33"/>
  <c r="O1659" i="33"/>
  <c r="A1659" i="33"/>
  <c r="Q1658" i="33"/>
  <c r="P1658" i="33"/>
  <c r="O1658" i="33"/>
  <c r="A1658" i="33"/>
  <c r="Q1657" i="33"/>
  <c r="P1657" i="33"/>
  <c r="O1657" i="33"/>
  <c r="A1657" i="33"/>
  <c r="Q1656" i="33"/>
  <c r="P1656" i="33"/>
  <c r="O1656" i="33"/>
  <c r="A1656" i="33"/>
  <c r="Q1655" i="33"/>
  <c r="P1655" i="33"/>
  <c r="O1655" i="33"/>
  <c r="A1655" i="33"/>
  <c r="Q1654" i="33"/>
  <c r="P1654" i="33"/>
  <c r="O1654" i="33"/>
  <c r="A1654" i="33"/>
  <c r="Q1653" i="33"/>
  <c r="P1653" i="33"/>
  <c r="O1653" i="33"/>
  <c r="A1653" i="33"/>
  <c r="Q1652" i="33"/>
  <c r="P1652" i="33"/>
  <c r="O1652" i="33"/>
  <c r="A1652" i="33"/>
  <c r="Q1651" i="33"/>
  <c r="P1651" i="33"/>
  <c r="O1651" i="33"/>
  <c r="A1651" i="33"/>
  <c r="Q1650" i="33"/>
  <c r="P1650" i="33"/>
  <c r="O1650" i="33"/>
  <c r="A1650" i="33"/>
  <c r="Q1649" i="33"/>
  <c r="P1649" i="33"/>
  <c r="O1649" i="33"/>
  <c r="A1649" i="33"/>
  <c r="Q1648" i="33"/>
  <c r="P1648" i="33"/>
  <c r="O1648" i="33"/>
  <c r="A1648" i="33"/>
  <c r="Q1647" i="33"/>
  <c r="P1647" i="33"/>
  <c r="O1647" i="33"/>
  <c r="A1647" i="33"/>
  <c r="Q1646" i="33"/>
  <c r="P1646" i="33"/>
  <c r="O1646" i="33"/>
  <c r="A1646" i="33"/>
  <c r="Q1645" i="33"/>
  <c r="P1645" i="33"/>
  <c r="O1645" i="33"/>
  <c r="A1645" i="33"/>
  <c r="Q1644" i="33"/>
  <c r="P1644" i="33"/>
  <c r="O1644" i="33"/>
  <c r="A1644" i="33"/>
  <c r="Q1643" i="33"/>
  <c r="P1643" i="33"/>
  <c r="O1643" i="33"/>
  <c r="A1643" i="33"/>
  <c r="Q1642" i="33"/>
  <c r="P1642" i="33"/>
  <c r="O1642" i="33"/>
  <c r="A1642" i="33"/>
  <c r="Q1641" i="33"/>
  <c r="P1641" i="33"/>
  <c r="O1641" i="33"/>
  <c r="A1641" i="33"/>
  <c r="Q1640" i="33"/>
  <c r="P1640" i="33"/>
  <c r="O1640" i="33"/>
  <c r="A1640" i="33"/>
  <c r="Q1639" i="33"/>
  <c r="P1639" i="33"/>
  <c r="O1639" i="33"/>
  <c r="A1639" i="33"/>
  <c r="Q1638" i="33"/>
  <c r="P1638" i="33"/>
  <c r="O1638" i="33"/>
  <c r="A1638" i="33"/>
  <c r="Q1637" i="33"/>
  <c r="P1637" i="33"/>
  <c r="O1637" i="33"/>
  <c r="A1637" i="33"/>
  <c r="Q1636" i="33"/>
  <c r="P1636" i="33"/>
  <c r="O1636" i="33"/>
  <c r="A1636" i="33"/>
  <c r="Q1635" i="33"/>
  <c r="P1635" i="33"/>
  <c r="O1635" i="33"/>
  <c r="A1635" i="33"/>
  <c r="Q1634" i="33"/>
  <c r="P1634" i="33"/>
  <c r="O1634" i="33"/>
  <c r="A1634" i="33"/>
  <c r="Q1633" i="33"/>
  <c r="P1633" i="33"/>
  <c r="O1633" i="33"/>
  <c r="A1633" i="33"/>
  <c r="Q1632" i="33"/>
  <c r="P1632" i="33"/>
  <c r="O1632" i="33"/>
  <c r="A1632" i="33"/>
  <c r="Q1631" i="33"/>
  <c r="P1631" i="33"/>
  <c r="O1631" i="33"/>
  <c r="A1631" i="33"/>
  <c r="Q1630" i="33"/>
  <c r="P1630" i="33"/>
  <c r="O1630" i="33"/>
  <c r="A1630" i="33"/>
  <c r="Q1629" i="33"/>
  <c r="P1629" i="33"/>
  <c r="O1629" i="33"/>
  <c r="A1629" i="33"/>
  <c r="Q1628" i="33"/>
  <c r="P1628" i="33"/>
  <c r="O1628" i="33"/>
  <c r="A1628" i="33"/>
  <c r="Q1627" i="33"/>
  <c r="P1627" i="33"/>
  <c r="O1627" i="33"/>
  <c r="A1627" i="33"/>
  <c r="Q1626" i="33"/>
  <c r="P1626" i="33"/>
  <c r="O1626" i="33"/>
  <c r="A1626" i="33"/>
  <c r="Q1625" i="33"/>
  <c r="P1625" i="33"/>
  <c r="O1625" i="33"/>
  <c r="A1625" i="33"/>
  <c r="Q1624" i="33"/>
  <c r="P1624" i="33"/>
  <c r="O1624" i="33"/>
  <c r="A1624" i="33"/>
  <c r="Q1623" i="33"/>
  <c r="P1623" i="33"/>
  <c r="O1623" i="33"/>
  <c r="A1623" i="33"/>
  <c r="Q1622" i="33"/>
  <c r="P1622" i="33"/>
  <c r="O1622" i="33"/>
  <c r="A1622" i="33"/>
  <c r="Q1621" i="33"/>
  <c r="P1621" i="33"/>
  <c r="O1621" i="33"/>
  <c r="A1621" i="33"/>
  <c r="Q1620" i="33"/>
  <c r="P1620" i="33"/>
  <c r="O1620" i="33"/>
  <c r="A1620" i="33"/>
  <c r="Q1619" i="33"/>
  <c r="P1619" i="33"/>
  <c r="O1619" i="33"/>
  <c r="A1619" i="33"/>
  <c r="Q1618" i="33"/>
  <c r="P1618" i="33"/>
  <c r="O1618" i="33"/>
  <c r="A1618" i="33"/>
  <c r="Q1617" i="33"/>
  <c r="P1617" i="33"/>
  <c r="O1617" i="33"/>
  <c r="A1617" i="33"/>
  <c r="Q1616" i="33"/>
  <c r="P1616" i="33"/>
  <c r="O1616" i="33"/>
  <c r="A1616" i="33"/>
  <c r="Q1615" i="33"/>
  <c r="P1615" i="33"/>
  <c r="O1615" i="33"/>
  <c r="A1615" i="33"/>
  <c r="Q1614" i="33"/>
  <c r="P1614" i="33"/>
  <c r="O1614" i="33"/>
  <c r="A1614" i="33"/>
  <c r="Q1613" i="33"/>
  <c r="P1613" i="33"/>
  <c r="O1613" i="33"/>
  <c r="A1613" i="33"/>
  <c r="Q1612" i="33"/>
  <c r="P1612" i="33"/>
  <c r="O1612" i="33"/>
  <c r="A1612" i="33"/>
  <c r="Q1611" i="33"/>
  <c r="P1611" i="33"/>
  <c r="O1611" i="33"/>
  <c r="A1611" i="33"/>
  <c r="Q1610" i="33"/>
  <c r="P1610" i="33"/>
  <c r="O1610" i="33"/>
  <c r="A1610" i="33"/>
  <c r="Q1609" i="33"/>
  <c r="P1609" i="33"/>
  <c r="O1609" i="33"/>
  <c r="A1609" i="33"/>
  <c r="Q1608" i="33"/>
  <c r="P1608" i="33"/>
  <c r="O1608" i="33"/>
  <c r="A1608" i="33"/>
  <c r="Q1607" i="33"/>
  <c r="P1607" i="33"/>
  <c r="O1607" i="33"/>
  <c r="A1607" i="33"/>
  <c r="Q1606" i="33"/>
  <c r="P1606" i="33"/>
  <c r="O1606" i="33"/>
  <c r="A1606" i="33"/>
  <c r="Q1605" i="33"/>
  <c r="P1605" i="33"/>
  <c r="O1605" i="33"/>
  <c r="A1605" i="33"/>
  <c r="Q1604" i="33"/>
  <c r="P1604" i="33"/>
  <c r="O1604" i="33"/>
  <c r="A1604" i="33"/>
  <c r="Q1603" i="33"/>
  <c r="P1603" i="33"/>
  <c r="O1603" i="33"/>
  <c r="A1603" i="33"/>
  <c r="Q1602" i="33"/>
  <c r="P1602" i="33"/>
  <c r="O1602" i="33"/>
  <c r="A1602" i="33"/>
  <c r="Q1601" i="33"/>
  <c r="P1601" i="33"/>
  <c r="O1601" i="33"/>
  <c r="A1601" i="33"/>
  <c r="Q1600" i="33"/>
  <c r="P1600" i="33"/>
  <c r="O1600" i="33"/>
  <c r="A1600" i="33"/>
  <c r="Q1599" i="33"/>
  <c r="P1599" i="33"/>
  <c r="O1599" i="33"/>
  <c r="A1599" i="33"/>
  <c r="Q1598" i="33"/>
  <c r="P1598" i="33"/>
  <c r="O1598" i="33"/>
  <c r="A1598" i="33"/>
  <c r="Q1597" i="33"/>
  <c r="P1597" i="33"/>
  <c r="O1597" i="33"/>
  <c r="A1597" i="33"/>
  <c r="Q1596" i="33"/>
  <c r="P1596" i="33"/>
  <c r="O1596" i="33"/>
  <c r="A1596" i="33"/>
  <c r="Q1595" i="33"/>
  <c r="P1595" i="33"/>
  <c r="O1595" i="33"/>
  <c r="A1595" i="33"/>
  <c r="Q1594" i="33"/>
  <c r="P1594" i="33"/>
  <c r="O1594" i="33"/>
  <c r="A1594" i="33"/>
  <c r="Q1593" i="33"/>
  <c r="P1593" i="33"/>
  <c r="O1593" i="33"/>
  <c r="A1593" i="33"/>
  <c r="Q1592" i="33"/>
  <c r="P1592" i="33"/>
  <c r="O1592" i="33"/>
  <c r="A1592" i="33"/>
  <c r="Q1591" i="33"/>
  <c r="P1591" i="33"/>
  <c r="O1591" i="33"/>
  <c r="A1591" i="33"/>
  <c r="Q1590" i="33"/>
  <c r="P1590" i="33"/>
  <c r="O1590" i="33"/>
  <c r="A1590" i="33"/>
  <c r="Q1589" i="33"/>
  <c r="P1589" i="33"/>
  <c r="O1589" i="33"/>
  <c r="A1589" i="33"/>
  <c r="Q1588" i="33"/>
  <c r="P1588" i="33"/>
  <c r="O1588" i="33"/>
  <c r="A1588" i="33"/>
  <c r="Q1587" i="33"/>
  <c r="P1587" i="33"/>
  <c r="O1587" i="33"/>
  <c r="A1587" i="33"/>
  <c r="Q1586" i="33"/>
  <c r="P1586" i="33"/>
  <c r="O1586" i="33"/>
  <c r="A1586" i="33"/>
  <c r="Q1585" i="33"/>
  <c r="P1585" i="33"/>
  <c r="O1585" i="33"/>
  <c r="A1585" i="33"/>
  <c r="Q1584" i="33"/>
  <c r="P1584" i="33"/>
  <c r="O1584" i="33"/>
  <c r="A1584" i="33"/>
  <c r="Q1583" i="33"/>
  <c r="P1583" i="33"/>
  <c r="O1583" i="33"/>
  <c r="A1583" i="33"/>
  <c r="Q1582" i="33"/>
  <c r="P1582" i="33"/>
  <c r="O1582" i="33"/>
  <c r="A1582" i="33"/>
  <c r="Q1581" i="33"/>
  <c r="P1581" i="33"/>
  <c r="O1581" i="33"/>
  <c r="A1581" i="33"/>
  <c r="Q1580" i="33"/>
  <c r="P1580" i="33"/>
  <c r="O1580" i="33"/>
  <c r="A1580" i="33"/>
  <c r="Q1579" i="33"/>
  <c r="P1579" i="33"/>
  <c r="O1579" i="33"/>
  <c r="A1579" i="33"/>
  <c r="Q1578" i="33"/>
  <c r="P1578" i="33"/>
  <c r="O1578" i="33"/>
  <c r="A1578" i="33"/>
  <c r="Q1577" i="33"/>
  <c r="P1577" i="33"/>
  <c r="O1577" i="33"/>
  <c r="A1577" i="33"/>
  <c r="Q1576" i="33"/>
  <c r="P1576" i="33"/>
  <c r="O1576" i="33"/>
  <c r="A1576" i="33"/>
  <c r="Q1575" i="33"/>
  <c r="P1575" i="33"/>
  <c r="O1575" i="33"/>
  <c r="A1575" i="33"/>
  <c r="Q1574" i="33"/>
  <c r="P1574" i="33"/>
  <c r="O1574" i="33"/>
  <c r="A1574" i="33"/>
  <c r="Q1573" i="33"/>
  <c r="P1573" i="33"/>
  <c r="O1573" i="33"/>
  <c r="A1573" i="33"/>
  <c r="Q1572" i="33"/>
  <c r="P1572" i="33"/>
  <c r="O1572" i="33"/>
  <c r="A1572" i="33"/>
  <c r="Q1571" i="33"/>
  <c r="P1571" i="33"/>
  <c r="O1571" i="33"/>
  <c r="A1571" i="33"/>
  <c r="Q1570" i="33"/>
  <c r="P1570" i="33"/>
  <c r="O1570" i="33"/>
  <c r="A1570" i="33"/>
  <c r="Q1569" i="33"/>
  <c r="P1569" i="33"/>
  <c r="O1569" i="33"/>
  <c r="A1569" i="33"/>
  <c r="Q1568" i="33"/>
  <c r="P1568" i="33"/>
  <c r="O1568" i="33"/>
  <c r="A1568" i="33"/>
  <c r="Q1567" i="33"/>
  <c r="P1567" i="33"/>
  <c r="O1567" i="33"/>
  <c r="A1567" i="33"/>
  <c r="Q1566" i="33"/>
  <c r="P1566" i="33"/>
  <c r="O1566" i="33"/>
  <c r="A1566" i="33"/>
  <c r="Q1565" i="33"/>
  <c r="P1565" i="33"/>
  <c r="O1565" i="33"/>
  <c r="A1565" i="33"/>
  <c r="Q1564" i="33"/>
  <c r="P1564" i="33"/>
  <c r="O1564" i="33"/>
  <c r="A1564" i="33"/>
  <c r="Q1563" i="33"/>
  <c r="P1563" i="33"/>
  <c r="O1563" i="33"/>
  <c r="A1563" i="33"/>
  <c r="Q1562" i="33"/>
  <c r="P1562" i="33"/>
  <c r="O1562" i="33"/>
  <c r="A1562" i="33"/>
  <c r="Q1561" i="33"/>
  <c r="P1561" i="33"/>
  <c r="O1561" i="33"/>
  <c r="A1561" i="33"/>
  <c r="Q1560" i="33"/>
  <c r="P1560" i="33"/>
  <c r="O1560" i="33"/>
  <c r="A1560" i="33"/>
  <c r="Q1559" i="33"/>
  <c r="P1559" i="33"/>
  <c r="O1559" i="33"/>
  <c r="A1559" i="33"/>
  <c r="Q1558" i="33"/>
  <c r="P1558" i="33"/>
  <c r="O1558" i="33"/>
  <c r="A1558" i="33"/>
  <c r="Q1557" i="33"/>
  <c r="P1557" i="33"/>
  <c r="O1557" i="33"/>
  <c r="A1557" i="33"/>
  <c r="Q1556" i="33"/>
  <c r="P1556" i="33"/>
  <c r="O1556" i="33"/>
  <c r="A1556" i="33"/>
  <c r="Q1555" i="33"/>
  <c r="P1555" i="33"/>
  <c r="O1555" i="33"/>
  <c r="A1555" i="33"/>
  <c r="Q1554" i="33"/>
  <c r="P1554" i="33"/>
  <c r="O1554" i="33"/>
  <c r="A1554" i="33"/>
  <c r="Q1553" i="33"/>
  <c r="P1553" i="33"/>
  <c r="O1553" i="33"/>
  <c r="A1553" i="33"/>
  <c r="Q1552" i="33"/>
  <c r="P1552" i="33"/>
  <c r="O1552" i="33"/>
  <c r="A1552" i="33"/>
  <c r="Q1551" i="33"/>
  <c r="P1551" i="33"/>
  <c r="O1551" i="33"/>
  <c r="A1551" i="33"/>
  <c r="Q1550" i="33"/>
  <c r="P1550" i="33"/>
  <c r="O1550" i="33"/>
  <c r="A1550" i="33"/>
  <c r="Q1549" i="33"/>
  <c r="P1549" i="33"/>
  <c r="O1549" i="33"/>
  <c r="A1549" i="33"/>
  <c r="Q1548" i="33"/>
  <c r="P1548" i="33"/>
  <c r="O1548" i="33"/>
  <c r="A1548" i="33"/>
  <c r="Q1547" i="33"/>
  <c r="P1547" i="33"/>
  <c r="O1547" i="33"/>
  <c r="A1547" i="33"/>
  <c r="Q1546" i="33"/>
  <c r="P1546" i="33"/>
  <c r="O1546" i="33"/>
  <c r="A1546" i="33"/>
  <c r="Q1545" i="33"/>
  <c r="P1545" i="33"/>
  <c r="O1545" i="33"/>
  <c r="A1545" i="33"/>
  <c r="Q1544" i="33"/>
  <c r="P1544" i="33"/>
  <c r="O1544" i="33"/>
  <c r="A1544" i="33"/>
  <c r="Q1543" i="33"/>
  <c r="P1543" i="33"/>
  <c r="O1543" i="33"/>
  <c r="A1543" i="33"/>
  <c r="Q1542" i="33"/>
  <c r="P1542" i="33"/>
  <c r="O1542" i="33"/>
  <c r="A1542" i="33"/>
  <c r="Q1541" i="33"/>
  <c r="P1541" i="33"/>
  <c r="O1541" i="33"/>
  <c r="A1541" i="33"/>
  <c r="Q1540" i="33"/>
  <c r="P1540" i="33"/>
  <c r="O1540" i="33"/>
  <c r="A1540" i="33"/>
  <c r="Q1539" i="33"/>
  <c r="P1539" i="33"/>
  <c r="O1539" i="33"/>
  <c r="A1539" i="33"/>
  <c r="Q1538" i="33"/>
  <c r="P1538" i="33"/>
  <c r="O1538" i="33"/>
  <c r="A1538" i="33"/>
  <c r="Q1537" i="33"/>
  <c r="P1537" i="33"/>
  <c r="O1537" i="33"/>
  <c r="A1537" i="33"/>
  <c r="Q1536" i="33"/>
  <c r="P1536" i="33"/>
  <c r="O1536" i="33"/>
  <c r="A1536" i="33"/>
  <c r="Q1535" i="33"/>
  <c r="P1535" i="33"/>
  <c r="O1535" i="33"/>
  <c r="A1535" i="33"/>
  <c r="Q1534" i="33"/>
  <c r="P1534" i="33"/>
  <c r="O1534" i="33"/>
  <c r="A1534" i="33"/>
  <c r="Q1533" i="33"/>
  <c r="P1533" i="33"/>
  <c r="O1533" i="33"/>
  <c r="A1533" i="33"/>
  <c r="Q1532" i="33"/>
  <c r="P1532" i="33"/>
  <c r="O1532" i="33"/>
  <c r="A1532" i="33"/>
  <c r="Q1531" i="33"/>
  <c r="P1531" i="33"/>
  <c r="O1531" i="33"/>
  <c r="A1531" i="33"/>
  <c r="Q1530" i="33"/>
  <c r="P1530" i="33"/>
  <c r="O1530" i="33"/>
  <c r="A1530" i="33"/>
  <c r="Q1529" i="33"/>
  <c r="P1529" i="33"/>
  <c r="O1529" i="33"/>
  <c r="A1529" i="33"/>
  <c r="Q1528" i="33"/>
  <c r="P1528" i="33"/>
  <c r="O1528" i="33"/>
  <c r="A1528" i="33"/>
  <c r="Q1527" i="33"/>
  <c r="P1527" i="33"/>
  <c r="O1527" i="33"/>
  <c r="A1527" i="33"/>
  <c r="Q1526" i="33"/>
  <c r="P1526" i="33"/>
  <c r="O1526" i="33"/>
  <c r="A1526" i="33"/>
  <c r="Q1525" i="33"/>
  <c r="P1525" i="33"/>
  <c r="O1525" i="33"/>
  <c r="A1525" i="33"/>
  <c r="Q1524" i="33"/>
  <c r="P1524" i="33"/>
  <c r="O1524" i="33"/>
  <c r="A1524" i="33"/>
  <c r="Q1523" i="33"/>
  <c r="P1523" i="33"/>
  <c r="O1523" i="33"/>
  <c r="A1523" i="33"/>
  <c r="Q1522" i="33"/>
  <c r="P1522" i="33"/>
  <c r="O1522" i="33"/>
  <c r="A1522" i="33"/>
  <c r="Q1521" i="33"/>
  <c r="P1521" i="33"/>
  <c r="O1521" i="33"/>
  <c r="A1521" i="33"/>
  <c r="Q1520" i="33"/>
  <c r="P1520" i="33"/>
  <c r="O1520" i="33"/>
  <c r="A1520" i="33"/>
  <c r="Q1519" i="33"/>
  <c r="P1519" i="33"/>
  <c r="O1519" i="33"/>
  <c r="A1519" i="33"/>
  <c r="Q1518" i="33"/>
  <c r="P1518" i="33"/>
  <c r="O1518" i="33"/>
  <c r="A1518" i="33"/>
  <c r="Q1517" i="33"/>
  <c r="P1517" i="33"/>
  <c r="O1517" i="33"/>
  <c r="A1517" i="33"/>
  <c r="Q1516" i="33"/>
  <c r="P1516" i="33"/>
  <c r="O1516" i="33"/>
  <c r="A1516" i="33"/>
  <c r="Q1515" i="33"/>
  <c r="P1515" i="33"/>
  <c r="O1515" i="33"/>
  <c r="A1515" i="33"/>
  <c r="Q1514" i="33"/>
  <c r="P1514" i="33"/>
  <c r="O1514" i="33"/>
  <c r="A1514" i="33"/>
  <c r="Q1513" i="33"/>
  <c r="P1513" i="33"/>
  <c r="O1513" i="33"/>
  <c r="A1513" i="33"/>
  <c r="Q1512" i="33"/>
  <c r="P1512" i="33"/>
  <c r="O1512" i="33"/>
  <c r="A1512" i="33"/>
  <c r="Q1511" i="33"/>
  <c r="P1511" i="33"/>
  <c r="O1511" i="33"/>
  <c r="A1511" i="33"/>
  <c r="Q1510" i="33"/>
  <c r="P1510" i="33"/>
  <c r="O1510" i="33"/>
  <c r="A1510" i="33"/>
  <c r="Q1509" i="33"/>
  <c r="P1509" i="33"/>
  <c r="O1509" i="33"/>
  <c r="A1509" i="33"/>
  <c r="Q1508" i="33"/>
  <c r="P1508" i="33"/>
  <c r="O1508" i="33"/>
  <c r="A1508" i="33"/>
  <c r="Q1507" i="33"/>
  <c r="P1507" i="33"/>
  <c r="O1507" i="33"/>
  <c r="A1507" i="33"/>
  <c r="Q1506" i="33"/>
  <c r="P1506" i="33"/>
  <c r="O1506" i="33"/>
  <c r="A1506" i="33"/>
  <c r="Q1505" i="33"/>
  <c r="P1505" i="33"/>
  <c r="O1505" i="33"/>
  <c r="A1505" i="33"/>
  <c r="Q1504" i="33"/>
  <c r="P1504" i="33"/>
  <c r="O1504" i="33"/>
  <c r="A1504" i="33"/>
  <c r="Q1503" i="33"/>
  <c r="P1503" i="33"/>
  <c r="O1503" i="33"/>
  <c r="A1503" i="33"/>
  <c r="Q1502" i="33"/>
  <c r="P1502" i="33"/>
  <c r="O1502" i="33"/>
  <c r="A1502" i="33"/>
  <c r="Q1501" i="33"/>
  <c r="P1501" i="33"/>
  <c r="O1501" i="33"/>
  <c r="A1501" i="33"/>
  <c r="Q1500" i="33"/>
  <c r="P1500" i="33"/>
  <c r="O1500" i="33"/>
  <c r="A1500" i="33"/>
  <c r="Q1499" i="33"/>
  <c r="P1499" i="33"/>
  <c r="O1499" i="33"/>
  <c r="A1499" i="33"/>
  <c r="Q1498" i="33"/>
  <c r="P1498" i="33"/>
  <c r="O1498" i="33"/>
  <c r="A1498" i="33"/>
  <c r="Q1497" i="33"/>
  <c r="P1497" i="33"/>
  <c r="O1497" i="33"/>
  <c r="A1497" i="33"/>
  <c r="Q1496" i="33"/>
  <c r="P1496" i="33"/>
  <c r="O1496" i="33"/>
  <c r="A1496" i="33"/>
  <c r="Q1495" i="33"/>
  <c r="P1495" i="33"/>
  <c r="O1495" i="33"/>
  <c r="A1495" i="33"/>
  <c r="Q1494" i="33"/>
  <c r="P1494" i="33"/>
  <c r="O1494" i="33"/>
  <c r="A1494" i="33"/>
  <c r="Q1493" i="33"/>
  <c r="P1493" i="33"/>
  <c r="O1493" i="33"/>
  <c r="A1493" i="33"/>
  <c r="Q1492" i="33"/>
  <c r="P1492" i="33"/>
  <c r="O1492" i="33"/>
  <c r="A1492" i="33"/>
  <c r="Q1491" i="33"/>
  <c r="P1491" i="33"/>
  <c r="O1491" i="33"/>
  <c r="A1491" i="33"/>
  <c r="Q1490" i="33"/>
  <c r="P1490" i="33"/>
  <c r="O1490" i="33"/>
  <c r="A1490" i="33"/>
  <c r="Q1489" i="33"/>
  <c r="P1489" i="33"/>
  <c r="O1489" i="33"/>
  <c r="A1489" i="33"/>
  <c r="Q1488" i="33"/>
  <c r="P1488" i="33"/>
  <c r="O1488" i="33"/>
  <c r="A1488" i="33"/>
  <c r="Q1487" i="33"/>
  <c r="P1487" i="33"/>
  <c r="O1487" i="33"/>
  <c r="A1487" i="33"/>
  <c r="Q1486" i="33"/>
  <c r="P1486" i="33"/>
  <c r="O1486" i="33"/>
  <c r="A1486" i="33"/>
  <c r="Q1485" i="33"/>
  <c r="P1485" i="33"/>
  <c r="O1485" i="33"/>
  <c r="A1485" i="33"/>
  <c r="Q1484" i="33"/>
  <c r="P1484" i="33"/>
  <c r="O1484" i="33"/>
  <c r="A1484" i="33"/>
  <c r="Q1483" i="33"/>
  <c r="P1483" i="33"/>
  <c r="O1483" i="33"/>
  <c r="A1483" i="33"/>
  <c r="Q1482" i="33"/>
  <c r="P1482" i="33"/>
  <c r="O1482" i="33"/>
  <c r="A1482" i="33"/>
  <c r="Q1481" i="33"/>
  <c r="P1481" i="33"/>
  <c r="O1481" i="33"/>
  <c r="A1481" i="33"/>
  <c r="Q1480" i="33"/>
  <c r="P1480" i="33"/>
  <c r="O1480" i="33"/>
  <c r="A1480" i="33"/>
  <c r="Q1479" i="33"/>
  <c r="P1479" i="33"/>
  <c r="O1479" i="33"/>
  <c r="A1479" i="33"/>
  <c r="Q1478" i="33"/>
  <c r="P1478" i="33"/>
  <c r="O1478" i="33"/>
  <c r="A1478" i="33"/>
  <c r="Q1477" i="33"/>
  <c r="P1477" i="33"/>
  <c r="O1477" i="33"/>
  <c r="A1477" i="33"/>
  <c r="Q1476" i="33"/>
  <c r="P1476" i="33"/>
  <c r="O1476" i="33"/>
  <c r="A1476" i="33"/>
  <c r="Q1475" i="33"/>
  <c r="P1475" i="33"/>
  <c r="O1475" i="33"/>
  <c r="A1475" i="33"/>
  <c r="Q1474" i="33"/>
  <c r="P1474" i="33"/>
  <c r="O1474" i="33"/>
  <c r="A1474" i="33"/>
  <c r="Q1473" i="33"/>
  <c r="P1473" i="33"/>
  <c r="O1473" i="33"/>
  <c r="A1473" i="33"/>
  <c r="Q1472" i="33"/>
  <c r="P1472" i="33"/>
  <c r="O1472" i="33"/>
  <c r="A1472" i="33"/>
  <c r="Q1471" i="33"/>
  <c r="P1471" i="33"/>
  <c r="O1471" i="33"/>
  <c r="A1471" i="33"/>
  <c r="Q1470" i="33"/>
  <c r="P1470" i="33"/>
  <c r="O1470" i="33"/>
  <c r="A1470" i="33"/>
  <c r="Q1469" i="33"/>
  <c r="P1469" i="33"/>
  <c r="O1469" i="33"/>
  <c r="A1469" i="33"/>
  <c r="Q1468" i="33"/>
  <c r="P1468" i="33"/>
  <c r="O1468" i="33"/>
  <c r="A1468" i="33"/>
  <c r="Q1467" i="33"/>
  <c r="P1467" i="33"/>
  <c r="O1467" i="33"/>
  <c r="A1467" i="33"/>
  <c r="Q1466" i="33"/>
  <c r="P1466" i="33"/>
  <c r="O1466" i="33"/>
  <c r="A1466" i="33"/>
  <c r="Q1465" i="33"/>
  <c r="P1465" i="33"/>
  <c r="O1465" i="33"/>
  <c r="A1465" i="33"/>
  <c r="Q1464" i="33"/>
  <c r="P1464" i="33"/>
  <c r="O1464" i="33"/>
  <c r="A1464" i="33"/>
  <c r="Q1463" i="33"/>
  <c r="P1463" i="33"/>
  <c r="O1463" i="33"/>
  <c r="A1463" i="33"/>
  <c r="Q1462" i="33"/>
  <c r="P1462" i="33"/>
  <c r="O1462" i="33"/>
  <c r="A1462" i="33"/>
  <c r="Q1461" i="33"/>
  <c r="P1461" i="33"/>
  <c r="O1461" i="33"/>
  <c r="A1461" i="33"/>
  <c r="Q1460" i="33"/>
  <c r="P1460" i="33"/>
  <c r="O1460" i="33"/>
  <c r="A1460" i="33"/>
  <c r="Q1459" i="33"/>
  <c r="P1459" i="33"/>
  <c r="O1459" i="33"/>
  <c r="A1459" i="33"/>
  <c r="Q1458" i="33"/>
  <c r="P1458" i="33"/>
  <c r="O1458" i="33"/>
  <c r="A1458" i="33"/>
  <c r="Q1457" i="33"/>
  <c r="P1457" i="33"/>
  <c r="O1457" i="33"/>
  <c r="A1457" i="33"/>
  <c r="Q1456" i="33"/>
  <c r="P1456" i="33"/>
  <c r="O1456" i="33"/>
  <c r="A1456" i="33"/>
  <c r="Q1455" i="33"/>
  <c r="P1455" i="33"/>
  <c r="O1455" i="33"/>
  <c r="A1455" i="33"/>
  <c r="Q1454" i="33"/>
  <c r="P1454" i="33"/>
  <c r="O1454" i="33"/>
  <c r="A1454" i="33"/>
  <c r="Q1453" i="33"/>
  <c r="P1453" i="33"/>
  <c r="O1453" i="33"/>
  <c r="A1453" i="33"/>
  <c r="Q1452" i="33"/>
  <c r="P1452" i="33"/>
  <c r="O1452" i="33"/>
  <c r="A1452" i="33"/>
  <c r="Q1451" i="33"/>
  <c r="P1451" i="33"/>
  <c r="O1451" i="33"/>
  <c r="A1451" i="33"/>
  <c r="Q1450" i="33"/>
  <c r="P1450" i="33"/>
  <c r="O1450" i="33"/>
  <c r="A1450" i="33"/>
  <c r="Q1449" i="33"/>
  <c r="P1449" i="33"/>
  <c r="O1449" i="33"/>
  <c r="A1449" i="33"/>
  <c r="Q1448" i="33"/>
  <c r="P1448" i="33"/>
  <c r="O1448" i="33"/>
  <c r="A1448" i="33"/>
  <c r="Q1447" i="33"/>
  <c r="P1447" i="33"/>
  <c r="O1447" i="33"/>
  <c r="A1447" i="33"/>
  <c r="Q1446" i="33"/>
  <c r="P1446" i="33"/>
  <c r="O1446" i="33"/>
  <c r="A1446" i="33"/>
  <c r="Q1445" i="33"/>
  <c r="P1445" i="33"/>
  <c r="O1445" i="33"/>
  <c r="A1445" i="33"/>
  <c r="Q1444" i="33"/>
  <c r="P1444" i="33"/>
  <c r="O1444" i="33"/>
  <c r="A1444" i="33"/>
  <c r="Q1443" i="33"/>
  <c r="P1443" i="33"/>
  <c r="O1443" i="33"/>
  <c r="A1443" i="33"/>
  <c r="Q1442" i="33"/>
  <c r="P1442" i="33"/>
  <c r="O1442" i="33"/>
  <c r="A1442" i="33"/>
  <c r="Q1441" i="33"/>
  <c r="P1441" i="33"/>
  <c r="O1441" i="33"/>
  <c r="A1441" i="33"/>
  <c r="Q1440" i="33"/>
  <c r="P1440" i="33"/>
  <c r="O1440" i="33"/>
  <c r="A1440" i="33"/>
  <c r="Q1439" i="33"/>
  <c r="P1439" i="33"/>
  <c r="O1439" i="33"/>
  <c r="A1439" i="33"/>
  <c r="Q1438" i="33"/>
  <c r="P1438" i="33"/>
  <c r="O1438" i="33"/>
  <c r="A1438" i="33"/>
  <c r="Q1437" i="33"/>
  <c r="P1437" i="33"/>
  <c r="O1437" i="33"/>
  <c r="A1437" i="33"/>
  <c r="Q1436" i="33"/>
  <c r="P1436" i="33"/>
  <c r="O1436" i="33"/>
  <c r="A1436" i="33"/>
  <c r="Q1435" i="33"/>
  <c r="P1435" i="33"/>
  <c r="O1435" i="33"/>
  <c r="A1435" i="33"/>
  <c r="Q1434" i="33"/>
  <c r="P1434" i="33"/>
  <c r="O1434" i="33"/>
  <c r="A1434" i="33"/>
  <c r="Q1433" i="33"/>
  <c r="P1433" i="33"/>
  <c r="O1433" i="33"/>
  <c r="A1433" i="33"/>
  <c r="Q1432" i="33"/>
  <c r="P1432" i="33"/>
  <c r="O1432" i="33"/>
  <c r="A1432" i="33"/>
  <c r="Q1431" i="33"/>
  <c r="P1431" i="33"/>
  <c r="O1431" i="33"/>
  <c r="A1431" i="33"/>
  <c r="Q1430" i="33"/>
  <c r="P1430" i="33"/>
  <c r="O1430" i="33"/>
  <c r="A1430" i="33"/>
  <c r="Q1429" i="33"/>
  <c r="P1429" i="33"/>
  <c r="O1429" i="33"/>
  <c r="A1429" i="33"/>
  <c r="Q1428" i="33"/>
  <c r="P1428" i="33"/>
  <c r="O1428" i="33"/>
  <c r="A1428" i="33"/>
  <c r="Q1427" i="33"/>
  <c r="P1427" i="33"/>
  <c r="O1427" i="33"/>
  <c r="A1427" i="33"/>
  <c r="Q1426" i="33"/>
  <c r="P1426" i="33"/>
  <c r="O1426" i="33"/>
  <c r="A1426" i="33"/>
  <c r="Q1425" i="33"/>
  <c r="P1425" i="33"/>
  <c r="O1425" i="33"/>
  <c r="A1425" i="33"/>
  <c r="Q1424" i="33"/>
  <c r="P1424" i="33"/>
  <c r="O1424" i="33"/>
  <c r="A1424" i="33"/>
  <c r="Q1423" i="33"/>
  <c r="P1423" i="33"/>
  <c r="O1423" i="33"/>
  <c r="A1423" i="33"/>
  <c r="Q1422" i="33"/>
  <c r="P1422" i="33"/>
  <c r="O1422" i="33"/>
  <c r="A1422" i="33"/>
  <c r="Q1421" i="33"/>
  <c r="P1421" i="33"/>
  <c r="O1421" i="33"/>
  <c r="A1421" i="33"/>
  <c r="Q1420" i="33"/>
  <c r="P1420" i="33"/>
  <c r="O1420" i="33"/>
  <c r="A1420" i="33"/>
  <c r="Q1419" i="33"/>
  <c r="P1419" i="33"/>
  <c r="O1419" i="33"/>
  <c r="A1419" i="33"/>
  <c r="Q1418" i="33"/>
  <c r="P1418" i="33"/>
  <c r="O1418" i="33"/>
  <c r="A1418" i="33"/>
  <c r="Q1417" i="33"/>
  <c r="P1417" i="33"/>
  <c r="O1417" i="33"/>
  <c r="A1417" i="33"/>
  <c r="Q1416" i="33"/>
  <c r="P1416" i="33"/>
  <c r="O1416" i="33"/>
  <c r="A1416" i="33"/>
  <c r="Q1415" i="33"/>
  <c r="P1415" i="33"/>
  <c r="O1415" i="33"/>
  <c r="A1415" i="33"/>
  <c r="Q1414" i="33"/>
  <c r="P1414" i="33"/>
  <c r="O1414" i="33"/>
  <c r="A1414" i="33"/>
  <c r="Q1413" i="33"/>
  <c r="P1413" i="33"/>
  <c r="O1413" i="33"/>
  <c r="A1413" i="33"/>
  <c r="Q1412" i="33"/>
  <c r="P1412" i="33"/>
  <c r="O1412" i="33"/>
  <c r="A1412" i="33"/>
  <c r="Q1411" i="33"/>
  <c r="P1411" i="33"/>
  <c r="O1411" i="33"/>
  <c r="A1411" i="33"/>
  <c r="Q1410" i="33"/>
  <c r="P1410" i="33"/>
  <c r="O1410" i="33"/>
  <c r="A1410" i="33"/>
  <c r="Q1409" i="33"/>
  <c r="P1409" i="33"/>
  <c r="O1409" i="33"/>
  <c r="A1409" i="33"/>
  <c r="Q1408" i="33"/>
  <c r="P1408" i="33"/>
  <c r="O1408" i="33"/>
  <c r="A1408" i="33"/>
  <c r="Q1407" i="33"/>
  <c r="P1407" i="33"/>
  <c r="O1407" i="33"/>
  <c r="A1407" i="33"/>
  <c r="Q1406" i="33"/>
  <c r="P1406" i="33"/>
  <c r="O1406" i="33"/>
  <c r="A1406" i="33"/>
  <c r="Q1405" i="33"/>
  <c r="P1405" i="33"/>
  <c r="O1405" i="33"/>
  <c r="A1405" i="33"/>
  <c r="Q1404" i="33"/>
  <c r="P1404" i="33"/>
  <c r="O1404" i="33"/>
  <c r="A1404" i="33"/>
  <c r="Q1403" i="33"/>
  <c r="P1403" i="33"/>
  <c r="O1403" i="33"/>
  <c r="A1403" i="33"/>
  <c r="Q1402" i="33"/>
  <c r="P1402" i="33"/>
  <c r="O1402" i="33"/>
  <c r="A1402" i="33"/>
  <c r="Q1401" i="33"/>
  <c r="P1401" i="33"/>
  <c r="O1401" i="33"/>
  <c r="A1401" i="33"/>
  <c r="Q1400" i="33"/>
  <c r="P1400" i="33"/>
  <c r="O1400" i="33"/>
  <c r="A1400" i="33"/>
  <c r="Q1399" i="33"/>
  <c r="P1399" i="33"/>
  <c r="O1399" i="33"/>
  <c r="A1399" i="33"/>
  <c r="Q1398" i="33"/>
  <c r="P1398" i="33"/>
  <c r="O1398" i="33"/>
  <c r="A1398" i="33"/>
  <c r="Q1397" i="33"/>
  <c r="P1397" i="33"/>
  <c r="O1397" i="33"/>
  <c r="A1397" i="33"/>
  <c r="Q1396" i="33"/>
  <c r="P1396" i="33"/>
  <c r="O1396" i="33"/>
  <c r="A1396" i="33"/>
  <c r="Q1395" i="33"/>
  <c r="P1395" i="33"/>
  <c r="O1395" i="33"/>
  <c r="A1395" i="33"/>
  <c r="Q1394" i="33"/>
  <c r="P1394" i="33"/>
  <c r="O1394" i="33"/>
  <c r="A1394" i="33"/>
  <c r="Q1393" i="33"/>
  <c r="P1393" i="33"/>
  <c r="O1393" i="33"/>
  <c r="A1393" i="33"/>
  <c r="Q1392" i="33"/>
  <c r="P1392" i="33"/>
  <c r="O1392" i="33"/>
  <c r="A1392" i="33"/>
  <c r="Q1391" i="33"/>
  <c r="P1391" i="33"/>
  <c r="O1391" i="33"/>
  <c r="A1391" i="33"/>
  <c r="Q1390" i="33"/>
  <c r="P1390" i="33"/>
  <c r="O1390" i="33"/>
  <c r="A1390" i="33"/>
  <c r="Q1389" i="33"/>
  <c r="P1389" i="33"/>
  <c r="O1389" i="33"/>
  <c r="A1389" i="33"/>
  <c r="Q1388" i="33"/>
  <c r="P1388" i="33"/>
  <c r="O1388" i="33"/>
  <c r="A1388" i="33"/>
  <c r="Q1387" i="33"/>
  <c r="P1387" i="33"/>
  <c r="O1387" i="33"/>
  <c r="A1387" i="33"/>
  <c r="Q1386" i="33"/>
  <c r="P1386" i="33"/>
  <c r="O1386" i="33"/>
  <c r="A1386" i="33"/>
  <c r="Q1385" i="33"/>
  <c r="P1385" i="33"/>
  <c r="O1385" i="33"/>
  <c r="A1385" i="33"/>
  <c r="Q1384" i="33"/>
  <c r="P1384" i="33"/>
  <c r="O1384" i="33"/>
  <c r="A1384" i="33"/>
  <c r="Q1383" i="33"/>
  <c r="P1383" i="33"/>
  <c r="O1383" i="33"/>
  <c r="A1383" i="33"/>
  <c r="Q1382" i="33"/>
  <c r="P1382" i="33"/>
  <c r="O1382" i="33"/>
  <c r="A1382" i="33"/>
  <c r="Q1381" i="33"/>
  <c r="P1381" i="33"/>
  <c r="O1381" i="33"/>
  <c r="A1381" i="33"/>
  <c r="Q1380" i="33"/>
  <c r="P1380" i="33"/>
  <c r="O1380" i="33"/>
  <c r="A1380" i="33"/>
  <c r="Q1379" i="33"/>
  <c r="P1379" i="33"/>
  <c r="O1379" i="33"/>
  <c r="A1379" i="33"/>
  <c r="Q1378" i="33"/>
  <c r="P1378" i="33"/>
  <c r="O1378" i="33"/>
  <c r="A1378" i="33"/>
  <c r="Q1377" i="33"/>
  <c r="P1377" i="33"/>
  <c r="O1377" i="33"/>
  <c r="A1377" i="33"/>
  <c r="Q1376" i="33"/>
  <c r="P1376" i="33"/>
  <c r="O1376" i="33"/>
  <c r="A1376" i="33"/>
  <c r="Q1375" i="33"/>
  <c r="P1375" i="33"/>
  <c r="O1375" i="33"/>
  <c r="A1375" i="33"/>
  <c r="Q1374" i="33"/>
  <c r="P1374" i="33"/>
  <c r="O1374" i="33"/>
  <c r="A1374" i="33"/>
  <c r="Q1373" i="33"/>
  <c r="P1373" i="33"/>
  <c r="O1373" i="33"/>
  <c r="A1373" i="33"/>
  <c r="Q1372" i="33"/>
  <c r="P1372" i="33"/>
  <c r="O1372" i="33"/>
  <c r="A1372" i="33"/>
  <c r="Q1371" i="33"/>
  <c r="P1371" i="33"/>
  <c r="O1371" i="33"/>
  <c r="A1371" i="33"/>
  <c r="Q1370" i="33"/>
  <c r="P1370" i="33"/>
  <c r="O1370" i="33"/>
  <c r="A1370" i="33"/>
  <c r="Q1369" i="33"/>
  <c r="P1369" i="33"/>
  <c r="O1369" i="33"/>
  <c r="A1369" i="33"/>
  <c r="Q1368" i="33"/>
  <c r="P1368" i="33"/>
  <c r="O1368" i="33"/>
  <c r="A1368" i="33"/>
  <c r="Q1367" i="33"/>
  <c r="P1367" i="33"/>
  <c r="O1367" i="33"/>
  <c r="A1367" i="33"/>
  <c r="Q1366" i="33"/>
  <c r="P1366" i="33"/>
  <c r="O1366" i="33"/>
  <c r="A1366" i="33"/>
  <c r="Q1365" i="33"/>
  <c r="P1365" i="33"/>
  <c r="O1365" i="33"/>
  <c r="A1365" i="33"/>
  <c r="Q1364" i="33"/>
  <c r="P1364" i="33"/>
  <c r="O1364" i="33"/>
  <c r="A1364" i="33"/>
  <c r="Q1363" i="33"/>
  <c r="P1363" i="33"/>
  <c r="O1363" i="33"/>
  <c r="A1363" i="33"/>
  <c r="Q1362" i="33"/>
  <c r="P1362" i="33"/>
  <c r="O1362" i="33"/>
  <c r="A1362" i="33"/>
  <c r="Q1361" i="33"/>
  <c r="P1361" i="33"/>
  <c r="O1361" i="33"/>
  <c r="A1361" i="33"/>
  <c r="Q1360" i="33"/>
  <c r="P1360" i="33"/>
  <c r="O1360" i="33"/>
  <c r="A1360" i="33"/>
  <c r="Q1359" i="33"/>
  <c r="P1359" i="33"/>
  <c r="O1359" i="33"/>
  <c r="A1359" i="33"/>
  <c r="Q1358" i="33"/>
  <c r="P1358" i="33"/>
  <c r="O1358" i="33"/>
  <c r="A1358" i="33"/>
  <c r="Q1357" i="33"/>
  <c r="P1357" i="33"/>
  <c r="O1357" i="33"/>
  <c r="A1357" i="33"/>
  <c r="Q1356" i="33"/>
  <c r="P1356" i="33"/>
  <c r="O1356" i="33"/>
  <c r="A1356" i="33"/>
  <c r="Q1355" i="33"/>
  <c r="P1355" i="33"/>
  <c r="O1355" i="33"/>
  <c r="A1355" i="33"/>
  <c r="Q1354" i="33"/>
  <c r="P1354" i="33"/>
  <c r="O1354" i="33"/>
  <c r="A1354" i="33"/>
  <c r="Q1353" i="33"/>
  <c r="P1353" i="33"/>
  <c r="O1353" i="33"/>
  <c r="A1353" i="33"/>
  <c r="Q1352" i="33"/>
  <c r="P1352" i="33"/>
  <c r="O1352" i="33"/>
  <c r="A1352" i="33"/>
  <c r="Q1351" i="33"/>
  <c r="P1351" i="33"/>
  <c r="O1351" i="33"/>
  <c r="A1351" i="33"/>
  <c r="Q1350" i="33"/>
  <c r="P1350" i="33"/>
  <c r="O1350" i="33"/>
  <c r="A1350" i="33"/>
  <c r="Q1349" i="33"/>
  <c r="P1349" i="33"/>
  <c r="O1349" i="33"/>
  <c r="A1349" i="33"/>
  <c r="Q1348" i="33"/>
  <c r="P1348" i="33"/>
  <c r="O1348" i="33"/>
  <c r="A1348" i="33"/>
  <c r="Q1347" i="33"/>
  <c r="P1347" i="33"/>
  <c r="O1347" i="33"/>
  <c r="A1347" i="33"/>
  <c r="Q1346" i="33"/>
  <c r="P1346" i="33"/>
  <c r="O1346" i="33"/>
  <c r="A1346" i="33"/>
  <c r="Q1345" i="33"/>
  <c r="P1345" i="33"/>
  <c r="O1345" i="33"/>
  <c r="A1345" i="33"/>
  <c r="Q1344" i="33"/>
  <c r="P1344" i="33"/>
  <c r="O1344" i="33"/>
  <c r="A1344" i="33"/>
  <c r="Q1343" i="33"/>
  <c r="P1343" i="33"/>
  <c r="O1343" i="33"/>
  <c r="A1343" i="33"/>
  <c r="Q1342" i="33"/>
  <c r="P1342" i="33"/>
  <c r="O1342" i="33"/>
  <c r="A1342" i="33"/>
  <c r="Q1341" i="33"/>
  <c r="P1341" i="33"/>
  <c r="O1341" i="33"/>
  <c r="A1341" i="33"/>
  <c r="Q1340" i="33"/>
  <c r="P1340" i="33"/>
  <c r="O1340" i="33"/>
  <c r="A1340" i="33"/>
  <c r="Q1339" i="33"/>
  <c r="P1339" i="33"/>
  <c r="O1339" i="33"/>
  <c r="A1339" i="33"/>
  <c r="Q1338" i="33"/>
  <c r="P1338" i="33"/>
  <c r="O1338" i="33"/>
  <c r="A1338" i="33"/>
  <c r="Q1337" i="33"/>
  <c r="P1337" i="33"/>
  <c r="O1337" i="33"/>
  <c r="A1337" i="33"/>
  <c r="Q1336" i="33"/>
  <c r="P1336" i="33"/>
  <c r="O1336" i="33"/>
  <c r="A1336" i="33"/>
  <c r="Q1335" i="33"/>
  <c r="P1335" i="33"/>
  <c r="O1335" i="33"/>
  <c r="A1335" i="33"/>
  <c r="Q1334" i="33"/>
  <c r="P1334" i="33"/>
  <c r="O1334" i="33"/>
  <c r="A1334" i="33"/>
  <c r="Q1333" i="33"/>
  <c r="P1333" i="33"/>
  <c r="O1333" i="33"/>
  <c r="A1333" i="33"/>
  <c r="Q1332" i="33"/>
  <c r="P1332" i="33"/>
  <c r="O1332" i="33"/>
  <c r="A1332" i="33"/>
  <c r="Q1331" i="33"/>
  <c r="P1331" i="33"/>
  <c r="O1331" i="33"/>
  <c r="A1331" i="33"/>
  <c r="Q1330" i="33"/>
  <c r="P1330" i="33"/>
  <c r="O1330" i="33"/>
  <c r="A1330" i="33"/>
  <c r="Q1329" i="33"/>
  <c r="P1329" i="33"/>
  <c r="O1329" i="33"/>
  <c r="A1329" i="33"/>
  <c r="Q1328" i="33"/>
  <c r="P1328" i="33"/>
  <c r="O1328" i="33"/>
  <c r="A1328" i="33"/>
  <c r="Q1327" i="33"/>
  <c r="P1327" i="33"/>
  <c r="O1327" i="33"/>
  <c r="A1327" i="33"/>
  <c r="Q1326" i="33"/>
  <c r="P1326" i="33"/>
  <c r="O1326" i="33"/>
  <c r="A1326" i="33"/>
  <c r="Q1325" i="33"/>
  <c r="P1325" i="33"/>
  <c r="O1325" i="33"/>
  <c r="A1325" i="33"/>
  <c r="Q1324" i="33"/>
  <c r="P1324" i="33"/>
  <c r="O1324" i="33"/>
  <c r="A1324" i="33"/>
  <c r="Q1323" i="33"/>
  <c r="P1323" i="33"/>
  <c r="O1323" i="33"/>
  <c r="A1323" i="33"/>
  <c r="Q1322" i="33"/>
  <c r="P1322" i="33"/>
  <c r="O1322" i="33"/>
  <c r="A1322" i="33"/>
  <c r="Q1321" i="33"/>
  <c r="P1321" i="33"/>
  <c r="O1321" i="33"/>
  <c r="A1321" i="33"/>
  <c r="Q1320" i="33"/>
  <c r="P1320" i="33"/>
  <c r="O1320" i="33"/>
  <c r="A1320" i="33"/>
  <c r="Q1319" i="33"/>
  <c r="P1319" i="33"/>
  <c r="O1319" i="33"/>
  <c r="A1319" i="33"/>
  <c r="Q1318" i="33"/>
  <c r="P1318" i="33"/>
  <c r="O1318" i="33"/>
  <c r="A1318" i="33"/>
  <c r="Q1317" i="33"/>
  <c r="P1317" i="33"/>
  <c r="O1317" i="33"/>
  <c r="A1317" i="33"/>
  <c r="Q1316" i="33"/>
  <c r="P1316" i="33"/>
  <c r="O1316" i="33"/>
  <c r="A1316" i="33"/>
  <c r="Q1315" i="33"/>
  <c r="P1315" i="33"/>
  <c r="O1315" i="33"/>
  <c r="A1315" i="33"/>
  <c r="Q1314" i="33"/>
  <c r="P1314" i="33"/>
  <c r="O1314" i="33"/>
  <c r="A1314" i="33"/>
  <c r="Q1313" i="33"/>
  <c r="P1313" i="33"/>
  <c r="O1313" i="33"/>
  <c r="A1313" i="33"/>
  <c r="Q1312" i="33"/>
  <c r="P1312" i="33"/>
  <c r="O1312" i="33"/>
  <c r="A1312" i="33"/>
  <c r="Q1311" i="33"/>
  <c r="P1311" i="33"/>
  <c r="O1311" i="33"/>
  <c r="A1311" i="33"/>
  <c r="Q1310" i="33"/>
  <c r="P1310" i="33"/>
  <c r="O1310" i="33"/>
  <c r="A1310" i="33"/>
  <c r="Q1309" i="33"/>
  <c r="P1309" i="33"/>
  <c r="O1309" i="33"/>
  <c r="A1309" i="33"/>
  <c r="Q1308" i="33"/>
  <c r="P1308" i="33"/>
  <c r="O1308" i="33"/>
  <c r="A1308" i="33"/>
  <c r="Q1307" i="33"/>
  <c r="P1307" i="33"/>
  <c r="O1307" i="33"/>
  <c r="A1307" i="33"/>
  <c r="Q1306" i="33"/>
  <c r="P1306" i="33"/>
  <c r="O1306" i="33"/>
  <c r="A1306" i="33"/>
  <c r="Q1305" i="33"/>
  <c r="P1305" i="33"/>
  <c r="O1305" i="33"/>
  <c r="A1305" i="33"/>
  <c r="Q1304" i="33"/>
  <c r="P1304" i="33"/>
  <c r="O1304" i="33"/>
  <c r="A1304" i="33"/>
  <c r="Q1303" i="33"/>
  <c r="P1303" i="33"/>
  <c r="O1303" i="33"/>
  <c r="A1303" i="33"/>
  <c r="Q1302" i="33"/>
  <c r="P1302" i="33"/>
  <c r="O1302" i="33"/>
  <c r="A1302" i="33"/>
  <c r="Q1301" i="33"/>
  <c r="P1301" i="33"/>
  <c r="O1301" i="33"/>
  <c r="A1301" i="33"/>
  <c r="Q1300" i="33"/>
  <c r="P1300" i="33"/>
  <c r="O1300" i="33"/>
  <c r="A1300" i="33"/>
  <c r="Q1299" i="33"/>
  <c r="P1299" i="33"/>
  <c r="O1299" i="33"/>
  <c r="A1299" i="33"/>
  <c r="Q1298" i="33"/>
  <c r="P1298" i="33"/>
  <c r="O1298" i="33"/>
  <c r="A1298" i="33"/>
  <c r="Q1297" i="33"/>
  <c r="P1297" i="33"/>
  <c r="O1297" i="33"/>
  <c r="A1297" i="33"/>
  <c r="Q1296" i="33"/>
  <c r="P1296" i="33"/>
  <c r="O1296" i="33"/>
  <c r="A1296" i="33"/>
  <c r="Q1295" i="33"/>
  <c r="P1295" i="33"/>
  <c r="O1295" i="33"/>
  <c r="A1295" i="33"/>
  <c r="Q1294" i="33"/>
  <c r="P1294" i="33"/>
  <c r="O1294" i="33"/>
  <c r="A1294" i="33"/>
  <c r="Q1293" i="33"/>
  <c r="P1293" i="33"/>
  <c r="O1293" i="33"/>
  <c r="A1293" i="33"/>
  <c r="Q1292" i="33"/>
  <c r="P1292" i="33"/>
  <c r="O1292" i="33"/>
  <c r="A1292" i="33"/>
  <c r="Q1291" i="33"/>
  <c r="P1291" i="33"/>
  <c r="O1291" i="33"/>
  <c r="A1291" i="33"/>
  <c r="Q1290" i="33"/>
  <c r="P1290" i="33"/>
  <c r="O1290" i="33"/>
  <c r="A1290" i="33"/>
  <c r="Q1289" i="33"/>
  <c r="P1289" i="33"/>
  <c r="O1289" i="33"/>
  <c r="A1289" i="33"/>
  <c r="Q1288" i="33"/>
  <c r="P1288" i="33"/>
  <c r="O1288" i="33"/>
  <c r="A1288" i="33"/>
  <c r="Q1287" i="33"/>
  <c r="P1287" i="33"/>
  <c r="O1287" i="33"/>
  <c r="A1287" i="33"/>
  <c r="Q1286" i="33"/>
  <c r="P1286" i="33"/>
  <c r="O1286" i="33"/>
  <c r="A1286" i="33"/>
  <c r="Q1285" i="33"/>
  <c r="P1285" i="33"/>
  <c r="O1285" i="33"/>
  <c r="A1285" i="33"/>
  <c r="Q1284" i="33"/>
  <c r="P1284" i="33"/>
  <c r="O1284" i="33"/>
  <c r="A1284" i="33"/>
  <c r="Q1283" i="33"/>
  <c r="P1283" i="33"/>
  <c r="O1283" i="33"/>
  <c r="A1283" i="33"/>
  <c r="Q1282" i="33"/>
  <c r="P1282" i="33"/>
  <c r="O1282" i="33"/>
  <c r="A1282" i="33"/>
  <c r="Q1281" i="33"/>
  <c r="P1281" i="33"/>
  <c r="O1281" i="33"/>
  <c r="A1281" i="33"/>
  <c r="Q1280" i="33"/>
  <c r="P1280" i="33"/>
  <c r="O1280" i="33"/>
  <c r="A1280" i="33"/>
  <c r="Q1279" i="33"/>
  <c r="P1279" i="33"/>
  <c r="O1279" i="33"/>
  <c r="A1279" i="33"/>
  <c r="Q1278" i="33"/>
  <c r="P1278" i="33"/>
  <c r="O1278" i="33"/>
  <c r="A1278" i="33"/>
  <c r="Q1277" i="33"/>
  <c r="P1277" i="33"/>
  <c r="O1277" i="33"/>
  <c r="A1277" i="33"/>
  <c r="Q1276" i="33"/>
  <c r="P1276" i="33"/>
  <c r="O1276" i="33"/>
  <c r="A1276" i="33"/>
  <c r="Q1275" i="33"/>
  <c r="P1275" i="33"/>
  <c r="O1275" i="33"/>
  <c r="A1275" i="33"/>
  <c r="Q1274" i="33"/>
  <c r="P1274" i="33"/>
  <c r="O1274" i="33"/>
  <c r="A1274" i="33"/>
  <c r="Q1273" i="33"/>
  <c r="P1273" i="33"/>
  <c r="O1273" i="33"/>
  <c r="A1273" i="33"/>
  <c r="Q1272" i="33"/>
  <c r="P1272" i="33"/>
  <c r="O1272" i="33"/>
  <c r="A1272" i="33"/>
  <c r="Q1271" i="33"/>
  <c r="P1271" i="33"/>
  <c r="O1271" i="33"/>
  <c r="A1271" i="33"/>
  <c r="Q1270" i="33"/>
  <c r="P1270" i="33"/>
  <c r="O1270" i="33"/>
  <c r="A1270" i="33"/>
  <c r="Q1269" i="33"/>
  <c r="P1269" i="33"/>
  <c r="O1269" i="33"/>
  <c r="A1269" i="33"/>
  <c r="Q1268" i="33"/>
  <c r="P1268" i="33"/>
  <c r="O1268" i="33"/>
  <c r="A1268" i="33"/>
  <c r="Q1267" i="33"/>
  <c r="P1267" i="33"/>
  <c r="O1267" i="33"/>
  <c r="A1267" i="33"/>
  <c r="Q1266" i="33"/>
  <c r="P1266" i="33"/>
  <c r="O1266" i="33"/>
  <c r="A1266" i="33"/>
  <c r="Q1265" i="33"/>
  <c r="P1265" i="33"/>
  <c r="O1265" i="33"/>
  <c r="A1265" i="33"/>
  <c r="Q1264" i="33"/>
  <c r="P1264" i="33"/>
  <c r="O1264" i="33"/>
  <c r="A1264" i="33"/>
  <c r="Q1263" i="33"/>
  <c r="P1263" i="33"/>
  <c r="O1263" i="33"/>
  <c r="A1263" i="33"/>
  <c r="Q1262" i="33"/>
  <c r="P1262" i="33"/>
  <c r="O1262" i="33"/>
  <c r="A1262" i="33"/>
  <c r="Q1261" i="33"/>
  <c r="P1261" i="33"/>
  <c r="O1261" i="33"/>
  <c r="A1261" i="33"/>
  <c r="Q1260" i="33"/>
  <c r="P1260" i="33"/>
  <c r="O1260" i="33"/>
  <c r="A1260" i="33"/>
  <c r="Q1259" i="33"/>
  <c r="P1259" i="33"/>
  <c r="O1259" i="33"/>
  <c r="A1259" i="33"/>
  <c r="Q1258" i="33"/>
  <c r="P1258" i="33"/>
  <c r="O1258" i="33"/>
  <c r="A1258" i="33"/>
  <c r="Q1257" i="33"/>
  <c r="P1257" i="33"/>
  <c r="O1257" i="33"/>
  <c r="A1257" i="33"/>
  <c r="Q1256" i="33"/>
  <c r="P1256" i="33"/>
  <c r="O1256" i="33"/>
  <c r="A1256" i="33"/>
  <c r="Q1255" i="33"/>
  <c r="P1255" i="33"/>
  <c r="O1255" i="33"/>
  <c r="A1255" i="33"/>
  <c r="Q1254" i="33"/>
  <c r="P1254" i="33"/>
  <c r="O1254" i="33"/>
  <c r="A1254" i="33"/>
  <c r="Q1253" i="33"/>
  <c r="P1253" i="33"/>
  <c r="O1253" i="33"/>
  <c r="A1253" i="33"/>
  <c r="Q1252" i="33"/>
  <c r="P1252" i="33"/>
  <c r="O1252" i="33"/>
  <c r="A1252" i="33"/>
  <c r="Q1251" i="33"/>
  <c r="P1251" i="33"/>
  <c r="O1251" i="33"/>
  <c r="A1251" i="33"/>
  <c r="Q1250" i="33"/>
  <c r="P1250" i="33"/>
  <c r="O1250" i="33"/>
  <c r="A1250" i="33"/>
  <c r="Q1249" i="33"/>
  <c r="P1249" i="33"/>
  <c r="O1249" i="33"/>
  <c r="A1249" i="33"/>
  <c r="Q1248" i="33"/>
  <c r="P1248" i="33"/>
  <c r="O1248" i="33"/>
  <c r="A1248" i="33"/>
  <c r="Q1247" i="33"/>
  <c r="P1247" i="33"/>
  <c r="O1247" i="33"/>
  <c r="A1247" i="33"/>
  <c r="Q1246" i="33"/>
  <c r="P1246" i="33"/>
  <c r="O1246" i="33"/>
  <c r="A1246" i="33"/>
  <c r="Q1245" i="33"/>
  <c r="P1245" i="33"/>
  <c r="O1245" i="33"/>
  <c r="A1245" i="33"/>
  <c r="Q1244" i="33"/>
  <c r="P1244" i="33"/>
  <c r="O1244" i="33"/>
  <c r="A1244" i="33"/>
  <c r="Q1243" i="33"/>
  <c r="P1243" i="33"/>
  <c r="O1243" i="33"/>
  <c r="A1243" i="33"/>
  <c r="Q1242" i="33"/>
  <c r="P1242" i="33"/>
  <c r="O1242" i="33"/>
  <c r="A1242" i="33"/>
  <c r="Q1241" i="33"/>
  <c r="P1241" i="33"/>
  <c r="O1241" i="33"/>
  <c r="A1241" i="33"/>
  <c r="Q1240" i="33"/>
  <c r="P1240" i="33"/>
  <c r="O1240" i="33"/>
  <c r="A1240" i="33"/>
  <c r="Q1239" i="33"/>
  <c r="P1239" i="33"/>
  <c r="O1239" i="33"/>
  <c r="A1239" i="33"/>
  <c r="Q1238" i="33"/>
  <c r="P1238" i="33"/>
  <c r="O1238" i="33"/>
  <c r="A1238" i="33"/>
  <c r="Q1237" i="33"/>
  <c r="P1237" i="33"/>
  <c r="O1237" i="33"/>
  <c r="A1237" i="33"/>
  <c r="Q1236" i="33"/>
  <c r="P1236" i="33"/>
  <c r="O1236" i="33"/>
  <c r="A1236" i="33"/>
  <c r="Q1235" i="33"/>
  <c r="P1235" i="33"/>
  <c r="O1235" i="33"/>
  <c r="A1235" i="33"/>
  <c r="Q1234" i="33"/>
  <c r="P1234" i="33"/>
  <c r="O1234" i="33"/>
  <c r="A1234" i="33"/>
  <c r="Q1233" i="33"/>
  <c r="P1233" i="33"/>
  <c r="O1233" i="33"/>
  <c r="A1233" i="33"/>
  <c r="Q1232" i="33"/>
  <c r="P1232" i="33"/>
  <c r="O1232" i="33"/>
  <c r="A1232" i="33"/>
  <c r="Q1231" i="33"/>
  <c r="P1231" i="33"/>
  <c r="O1231" i="33"/>
  <c r="A1231" i="33"/>
  <c r="Q1230" i="33"/>
  <c r="P1230" i="33"/>
  <c r="O1230" i="33"/>
  <c r="A1230" i="33"/>
  <c r="Q1229" i="33"/>
  <c r="P1229" i="33"/>
  <c r="O1229" i="33"/>
  <c r="A1229" i="33"/>
  <c r="Q1228" i="33"/>
  <c r="P1228" i="33"/>
  <c r="O1228" i="33"/>
  <c r="A1228" i="33"/>
  <c r="Q1227" i="33"/>
  <c r="P1227" i="33"/>
  <c r="O1227" i="33"/>
  <c r="A1227" i="33"/>
  <c r="Q1226" i="33"/>
  <c r="P1226" i="33"/>
  <c r="O1226" i="33"/>
  <c r="A1226" i="33"/>
  <c r="Q1225" i="33"/>
  <c r="P1225" i="33"/>
  <c r="O1225" i="33"/>
  <c r="A1225" i="33"/>
  <c r="Q1224" i="33"/>
  <c r="P1224" i="33"/>
  <c r="O1224" i="33"/>
  <c r="A1224" i="33"/>
  <c r="Q1223" i="33"/>
  <c r="P1223" i="33"/>
  <c r="O1223" i="33"/>
  <c r="A1223" i="33"/>
  <c r="Q1222" i="33"/>
  <c r="P1222" i="33"/>
  <c r="O1222" i="33"/>
  <c r="A1222" i="33"/>
  <c r="Q1221" i="33"/>
  <c r="P1221" i="33"/>
  <c r="O1221" i="33"/>
  <c r="A1221" i="33"/>
  <c r="Q1220" i="33"/>
  <c r="P1220" i="33"/>
  <c r="O1220" i="33"/>
  <c r="A1220" i="33"/>
  <c r="Q1219" i="33"/>
  <c r="P1219" i="33"/>
  <c r="O1219" i="33"/>
  <c r="A1219" i="33"/>
  <c r="Q1218" i="33"/>
  <c r="P1218" i="33"/>
  <c r="O1218" i="33"/>
  <c r="A1218" i="33"/>
  <c r="Q1217" i="33"/>
  <c r="P1217" i="33"/>
  <c r="O1217" i="33"/>
  <c r="A1217" i="33"/>
  <c r="Q1216" i="33"/>
  <c r="P1216" i="33"/>
  <c r="O1216" i="33"/>
  <c r="A1216" i="33"/>
  <c r="Q1215" i="33"/>
  <c r="P1215" i="33"/>
  <c r="O1215" i="33"/>
  <c r="A1215" i="33"/>
  <c r="Q1214" i="33"/>
  <c r="P1214" i="33"/>
  <c r="O1214" i="33"/>
  <c r="A1214" i="33"/>
  <c r="Q1213" i="33"/>
  <c r="P1213" i="33"/>
  <c r="O1213" i="33"/>
  <c r="A1213" i="33"/>
  <c r="Q1212" i="33"/>
  <c r="P1212" i="33"/>
  <c r="O1212" i="33"/>
  <c r="A1212" i="33"/>
  <c r="Q1211" i="33"/>
  <c r="P1211" i="33"/>
  <c r="O1211" i="33"/>
  <c r="A1211" i="33"/>
  <c r="Q1210" i="33"/>
  <c r="P1210" i="33"/>
  <c r="O1210" i="33"/>
  <c r="A1210" i="33"/>
  <c r="Q1209" i="33"/>
  <c r="P1209" i="33"/>
  <c r="O1209" i="33"/>
  <c r="A1209" i="33"/>
  <c r="Q1208" i="33"/>
  <c r="P1208" i="33"/>
  <c r="O1208" i="33"/>
  <c r="A1208" i="33"/>
  <c r="Q1207" i="33"/>
  <c r="P1207" i="33"/>
  <c r="O1207" i="33"/>
  <c r="A1207" i="33"/>
  <c r="Q1206" i="33"/>
  <c r="P1206" i="33"/>
  <c r="O1206" i="33"/>
  <c r="A1206" i="33"/>
  <c r="Q1205" i="33"/>
  <c r="P1205" i="33"/>
  <c r="O1205" i="33"/>
  <c r="A1205" i="33"/>
  <c r="Q1204" i="33"/>
  <c r="P1204" i="33"/>
  <c r="O1204" i="33"/>
  <c r="A1204" i="33"/>
  <c r="Q1203" i="33"/>
  <c r="P1203" i="33"/>
  <c r="O1203" i="33"/>
  <c r="A1203" i="33"/>
  <c r="Q1202" i="33"/>
  <c r="P1202" i="33"/>
  <c r="O1202" i="33"/>
  <c r="A1202" i="33"/>
  <c r="Q1201" i="33"/>
  <c r="P1201" i="33"/>
  <c r="O1201" i="33"/>
  <c r="A1201" i="33"/>
  <c r="Q1200" i="33"/>
  <c r="P1200" i="33"/>
  <c r="O1200" i="33"/>
  <c r="A1200" i="33"/>
  <c r="Q1199" i="33"/>
  <c r="P1199" i="33"/>
  <c r="O1199" i="33"/>
  <c r="A1199" i="33"/>
  <c r="Q1198" i="33"/>
  <c r="P1198" i="33"/>
  <c r="O1198" i="33"/>
  <c r="A1198" i="33"/>
  <c r="Q1197" i="33"/>
  <c r="P1197" i="33"/>
  <c r="O1197" i="33"/>
  <c r="A1197" i="33"/>
  <c r="Q1196" i="33"/>
  <c r="P1196" i="33"/>
  <c r="O1196" i="33"/>
  <c r="A1196" i="33"/>
  <c r="Q1195" i="33"/>
  <c r="P1195" i="33"/>
  <c r="O1195" i="33"/>
  <c r="A1195" i="33"/>
  <c r="Q1194" i="33"/>
  <c r="P1194" i="33"/>
  <c r="O1194" i="33"/>
  <c r="A1194" i="33"/>
  <c r="Q1193" i="33"/>
  <c r="P1193" i="33"/>
  <c r="O1193" i="33"/>
  <c r="A1193" i="33"/>
  <c r="Q1192" i="33"/>
  <c r="P1192" i="33"/>
  <c r="O1192" i="33"/>
  <c r="A1192" i="33"/>
  <c r="Q1191" i="33"/>
  <c r="P1191" i="33"/>
  <c r="O1191" i="33"/>
  <c r="A1191" i="33"/>
  <c r="Q1190" i="33"/>
  <c r="P1190" i="33"/>
  <c r="O1190" i="33"/>
  <c r="A1190" i="33"/>
  <c r="Q1189" i="33"/>
  <c r="P1189" i="33"/>
  <c r="O1189" i="33"/>
  <c r="A1189" i="33"/>
  <c r="Q1188" i="33"/>
  <c r="P1188" i="33"/>
  <c r="O1188" i="33"/>
  <c r="A1188" i="33"/>
  <c r="Q1187" i="33"/>
  <c r="P1187" i="33"/>
  <c r="O1187" i="33"/>
  <c r="A1187" i="33"/>
  <c r="Q1186" i="33"/>
  <c r="P1186" i="33"/>
  <c r="O1186" i="33"/>
  <c r="A1186" i="33"/>
  <c r="Q1185" i="33"/>
  <c r="P1185" i="33"/>
  <c r="O1185" i="33"/>
  <c r="A1185" i="33"/>
  <c r="Q1184" i="33"/>
  <c r="P1184" i="33"/>
  <c r="O1184" i="33"/>
  <c r="A1184" i="33"/>
  <c r="Q1183" i="33"/>
  <c r="P1183" i="33"/>
  <c r="O1183" i="33"/>
  <c r="A1183" i="33"/>
  <c r="Q1182" i="33"/>
  <c r="P1182" i="33"/>
  <c r="O1182" i="33"/>
  <c r="A1182" i="33"/>
  <c r="Q1181" i="33"/>
  <c r="P1181" i="33"/>
  <c r="O1181" i="33"/>
  <c r="A1181" i="33"/>
  <c r="Q1180" i="33"/>
  <c r="P1180" i="33"/>
  <c r="O1180" i="33"/>
  <c r="A1180" i="33"/>
  <c r="Q1179" i="33"/>
  <c r="P1179" i="33"/>
  <c r="O1179" i="33"/>
  <c r="A1179" i="33"/>
  <c r="Q1178" i="33"/>
  <c r="P1178" i="33"/>
  <c r="O1178" i="33"/>
  <c r="A1178" i="33"/>
  <c r="Q1177" i="33"/>
  <c r="P1177" i="33"/>
  <c r="O1177" i="33"/>
  <c r="A1177" i="33"/>
  <c r="Q1176" i="33"/>
  <c r="P1176" i="33"/>
  <c r="O1176" i="33"/>
  <c r="A1176" i="33"/>
  <c r="Q1175" i="33"/>
  <c r="P1175" i="33"/>
  <c r="O1175" i="33"/>
  <c r="A1175" i="33"/>
  <c r="Q1174" i="33"/>
  <c r="P1174" i="33"/>
  <c r="O1174" i="33"/>
  <c r="A1174" i="33"/>
  <c r="Q1173" i="33"/>
  <c r="P1173" i="33"/>
  <c r="O1173" i="33"/>
  <c r="A1173" i="33"/>
  <c r="Q1172" i="33"/>
  <c r="P1172" i="33"/>
  <c r="O1172" i="33"/>
  <c r="A1172" i="33"/>
  <c r="Q1171" i="33"/>
  <c r="P1171" i="33"/>
  <c r="O1171" i="33"/>
  <c r="A1171" i="33"/>
  <c r="Q1170" i="33"/>
  <c r="P1170" i="33"/>
  <c r="O1170" i="33"/>
  <c r="A1170" i="33"/>
  <c r="Q1169" i="33"/>
  <c r="P1169" i="33"/>
  <c r="O1169" i="33"/>
  <c r="A1169" i="33"/>
  <c r="Q1168" i="33"/>
  <c r="P1168" i="33"/>
  <c r="O1168" i="33"/>
  <c r="A1168" i="33"/>
  <c r="Q1167" i="33"/>
  <c r="P1167" i="33"/>
  <c r="O1167" i="33"/>
  <c r="A1167" i="33"/>
  <c r="Q1166" i="33"/>
  <c r="P1166" i="33"/>
  <c r="O1166" i="33"/>
  <c r="A1166" i="33"/>
  <c r="Q1165" i="33"/>
  <c r="P1165" i="33"/>
  <c r="O1165" i="33"/>
  <c r="A1165" i="33"/>
  <c r="Q1164" i="33"/>
  <c r="P1164" i="33"/>
  <c r="O1164" i="33"/>
  <c r="A1164" i="33"/>
  <c r="Q1163" i="33"/>
  <c r="P1163" i="33"/>
  <c r="O1163" i="33"/>
  <c r="A1163" i="33"/>
  <c r="Q1162" i="33"/>
  <c r="P1162" i="33"/>
  <c r="O1162" i="33"/>
  <c r="A1162" i="33"/>
  <c r="Q1161" i="33"/>
  <c r="P1161" i="33"/>
  <c r="O1161" i="33"/>
  <c r="A1161" i="33"/>
  <c r="Q1160" i="33"/>
  <c r="P1160" i="33"/>
  <c r="O1160" i="33"/>
  <c r="A1160" i="33"/>
  <c r="Q1159" i="33"/>
  <c r="P1159" i="33"/>
  <c r="O1159" i="33"/>
  <c r="A1159" i="33"/>
  <c r="Q1158" i="33"/>
  <c r="P1158" i="33"/>
  <c r="O1158" i="33"/>
  <c r="A1158" i="33"/>
  <c r="Q1157" i="33"/>
  <c r="P1157" i="33"/>
  <c r="O1157" i="33"/>
  <c r="A1157" i="33"/>
  <c r="Q1156" i="33"/>
  <c r="P1156" i="33"/>
  <c r="O1156" i="33"/>
  <c r="A1156" i="33"/>
  <c r="Q1155" i="33"/>
  <c r="P1155" i="33"/>
  <c r="O1155" i="33"/>
  <c r="A1155" i="33"/>
  <c r="Q1154" i="33"/>
  <c r="P1154" i="33"/>
  <c r="O1154" i="33"/>
  <c r="A1154" i="33"/>
  <c r="Q1153" i="33"/>
  <c r="P1153" i="33"/>
  <c r="O1153" i="33"/>
  <c r="A1153" i="33"/>
  <c r="Q1152" i="33"/>
  <c r="P1152" i="33"/>
  <c r="O1152" i="33"/>
  <c r="A1152" i="33"/>
  <c r="A1151" i="33"/>
  <c r="A1150" i="33"/>
  <c r="A1149" i="33"/>
  <c r="A1148" i="33"/>
  <c r="A1147" i="33"/>
  <c r="A1146" i="33"/>
  <c r="A1145" i="33"/>
  <c r="A1144" i="33"/>
  <c r="A1143" i="33"/>
  <c r="A1142" i="33"/>
  <c r="A1141" i="33"/>
  <c r="A1140" i="33"/>
  <c r="A1139" i="33"/>
  <c r="A1138" i="33"/>
  <c r="A1137" i="33"/>
  <c r="A1136" i="33"/>
  <c r="A1135" i="33"/>
  <c r="A1134" i="33"/>
  <c r="A1133" i="33"/>
  <c r="A1132" i="33"/>
  <c r="A1131" i="33"/>
  <c r="A1130" i="33"/>
  <c r="A1129" i="33"/>
  <c r="A1128" i="33"/>
  <c r="A1127" i="33"/>
  <c r="A1126" i="33"/>
  <c r="A1125" i="33"/>
  <c r="A1124" i="33"/>
  <c r="A1123" i="33"/>
  <c r="A1122" i="33"/>
  <c r="A1121" i="33"/>
  <c r="A1120" i="33"/>
  <c r="A1119" i="33"/>
  <c r="A1118" i="33"/>
  <c r="A1117" i="33"/>
  <c r="A1116" i="33"/>
  <c r="A1115" i="33"/>
  <c r="A1114" i="33"/>
  <c r="A1113" i="33"/>
  <c r="A1112" i="33"/>
  <c r="A1111" i="33"/>
  <c r="A1110" i="33"/>
  <c r="A1109" i="33"/>
  <c r="A1108" i="33"/>
  <c r="A1107" i="33"/>
  <c r="A1106" i="33"/>
  <c r="A1105" i="33"/>
  <c r="A1104" i="33"/>
  <c r="A1103" i="33"/>
  <c r="A1102" i="33"/>
  <c r="A1101" i="33"/>
  <c r="A1100" i="33"/>
  <c r="A1099" i="33"/>
  <c r="A1098" i="33"/>
  <c r="A1097" i="33"/>
  <c r="A1096" i="33"/>
  <c r="A1095" i="33"/>
  <c r="A1094" i="33"/>
  <c r="A1093" i="33"/>
  <c r="A1092" i="33"/>
  <c r="A1091" i="33"/>
  <c r="A1090" i="33"/>
  <c r="A1089" i="33"/>
  <c r="A1088" i="33"/>
  <c r="A1087" i="33"/>
  <c r="A1086" i="33"/>
  <c r="A1085" i="33"/>
  <c r="A1084" i="33"/>
  <c r="A1083" i="33"/>
  <c r="A1082" i="33"/>
  <c r="A1081" i="33"/>
  <c r="A1080" i="33"/>
  <c r="A1079" i="33"/>
  <c r="A1078" i="33"/>
  <c r="A1077" i="33"/>
  <c r="A1076" i="33"/>
  <c r="A1075" i="33"/>
  <c r="A1074" i="33"/>
  <c r="A1073" i="33"/>
  <c r="A1072" i="33"/>
  <c r="A1071" i="33"/>
  <c r="A1070" i="33"/>
  <c r="A1069" i="33"/>
  <c r="A1068" i="33"/>
  <c r="A1067" i="33"/>
  <c r="A1066" i="33"/>
  <c r="A1065" i="33"/>
  <c r="A1064" i="33"/>
  <c r="A1063" i="33"/>
  <c r="A1062" i="33"/>
  <c r="A1061" i="33"/>
  <c r="A1060" i="33"/>
  <c r="A1059" i="33"/>
  <c r="A1058" i="33"/>
  <c r="A1057" i="33"/>
  <c r="A1056" i="33"/>
  <c r="A1055" i="33"/>
  <c r="A1054" i="33"/>
  <c r="A1053" i="33"/>
  <c r="A1052" i="33"/>
  <c r="A1051" i="33"/>
  <c r="A1050" i="33"/>
  <c r="A1049" i="33"/>
  <c r="A1048" i="33"/>
  <c r="A1047" i="33"/>
  <c r="A1046" i="33"/>
  <c r="A1045" i="33"/>
  <c r="A1044" i="33"/>
  <c r="A1043" i="33"/>
  <c r="A1042" i="33"/>
  <c r="A1041" i="33"/>
  <c r="A1040" i="33"/>
  <c r="A1039" i="33"/>
  <c r="A1038" i="33"/>
  <c r="A1037" i="33"/>
  <c r="A1036" i="33"/>
  <c r="A1035" i="33"/>
  <c r="A1034" i="33"/>
  <c r="A1033" i="33"/>
  <c r="A1032" i="33"/>
  <c r="A1031" i="33"/>
  <c r="A1030" i="33"/>
  <c r="A1029" i="33"/>
  <c r="A1028" i="33"/>
  <c r="A1027" i="33"/>
  <c r="A1026" i="33"/>
  <c r="A1025" i="33"/>
  <c r="A1024" i="33"/>
  <c r="A1023" i="33"/>
  <c r="A1022" i="33"/>
  <c r="A1021" i="33"/>
  <c r="A1020" i="33"/>
  <c r="A1019" i="33"/>
  <c r="A1018" i="33"/>
  <c r="A1017" i="33"/>
  <c r="A1016" i="33"/>
  <c r="A1015" i="33"/>
  <c r="A1014" i="33"/>
  <c r="A1013" i="33"/>
  <c r="A1012" i="33"/>
  <c r="A1011" i="33"/>
  <c r="A1010" i="33"/>
  <c r="A1009" i="33"/>
  <c r="A1008" i="33"/>
  <c r="A1007" i="33"/>
  <c r="A1006" i="33"/>
  <c r="A1005" i="33"/>
  <c r="A1004" i="33"/>
  <c r="A1003" i="33"/>
  <c r="A1002" i="33"/>
  <c r="A1001" i="33"/>
  <c r="A1000" i="33"/>
  <c r="A999" i="33"/>
  <c r="A998" i="33"/>
  <c r="A997" i="33"/>
  <c r="A996" i="33"/>
  <c r="A995" i="33"/>
  <c r="A994" i="33"/>
  <c r="A993" i="33"/>
  <c r="A992" i="33"/>
  <c r="A991" i="33"/>
  <c r="A990" i="33"/>
  <c r="A989" i="33"/>
  <c r="A988" i="33"/>
  <c r="A987" i="33"/>
  <c r="A986" i="33"/>
  <c r="A985" i="33"/>
  <c r="A984" i="33"/>
  <c r="A983" i="33"/>
  <c r="A982" i="33"/>
  <c r="A981" i="33"/>
  <c r="A980" i="33"/>
  <c r="A979" i="33"/>
  <c r="A978" i="33"/>
  <c r="A977" i="33"/>
  <c r="A976" i="33"/>
  <c r="A975" i="33"/>
  <c r="A974" i="33"/>
  <c r="A973" i="33"/>
  <c r="A972" i="33"/>
  <c r="A971" i="33"/>
  <c r="A970" i="33"/>
  <c r="A969" i="33"/>
  <c r="A968" i="33"/>
  <c r="A967" i="33"/>
  <c r="A966" i="33"/>
  <c r="A965" i="33"/>
  <c r="A964" i="33"/>
  <c r="A963" i="33"/>
  <c r="A962" i="33"/>
  <c r="A961" i="33"/>
  <c r="A960" i="33"/>
  <c r="A959" i="33"/>
  <c r="A958" i="33"/>
  <c r="A957" i="33"/>
  <c r="A956" i="33"/>
  <c r="A955" i="33"/>
  <c r="A954" i="33"/>
  <c r="A953" i="33"/>
  <c r="A952" i="33"/>
  <c r="A951" i="33"/>
  <c r="A950" i="33"/>
  <c r="A949" i="33"/>
  <c r="A948" i="33"/>
  <c r="A947" i="33"/>
  <c r="A946" i="33"/>
  <c r="A945" i="33"/>
  <c r="A944" i="33"/>
  <c r="A943" i="33"/>
  <c r="A942" i="33"/>
  <c r="A941" i="33"/>
  <c r="A940" i="33"/>
  <c r="A939" i="33"/>
  <c r="A938" i="33"/>
  <c r="A937" i="33"/>
  <c r="A936" i="33"/>
  <c r="A935" i="33"/>
  <c r="A934" i="33"/>
  <c r="A933" i="33"/>
  <c r="A932" i="33"/>
  <c r="A931" i="33"/>
  <c r="A930" i="33"/>
  <c r="A929" i="33"/>
  <c r="A928" i="33"/>
  <c r="A927" i="33"/>
  <c r="A926" i="33"/>
  <c r="A925" i="33"/>
  <c r="A924" i="33"/>
  <c r="A923" i="33"/>
  <c r="A922" i="33"/>
  <c r="A921" i="33"/>
  <c r="A920" i="33"/>
  <c r="A919" i="33"/>
  <c r="A918" i="33"/>
  <c r="A917" i="33"/>
  <c r="A916" i="33"/>
  <c r="A915" i="33"/>
  <c r="A914" i="33"/>
  <c r="A913" i="33"/>
  <c r="A912" i="33"/>
  <c r="A911" i="33"/>
  <c r="A910" i="33"/>
  <c r="A909" i="33"/>
  <c r="A908" i="33"/>
  <c r="A907" i="33"/>
  <c r="A906" i="33"/>
  <c r="A905" i="33"/>
  <c r="A904" i="33"/>
  <c r="A903" i="33"/>
  <c r="A902" i="33"/>
  <c r="A901" i="33"/>
  <c r="A900" i="33"/>
  <c r="A899" i="33"/>
  <c r="A898" i="33"/>
  <c r="A897" i="33"/>
  <c r="A896" i="33"/>
  <c r="A895" i="33"/>
  <c r="A894" i="33"/>
  <c r="A893" i="33"/>
  <c r="A892" i="33"/>
  <c r="A891" i="33"/>
  <c r="A890" i="33"/>
  <c r="A889" i="33"/>
  <c r="A888" i="33"/>
  <c r="A887" i="33"/>
  <c r="A886" i="33"/>
  <c r="A885" i="33"/>
  <c r="A884" i="33"/>
  <c r="A883" i="33"/>
  <c r="A882" i="33"/>
  <c r="A881" i="33"/>
  <c r="A880" i="33"/>
  <c r="A879" i="33"/>
  <c r="A878" i="33"/>
  <c r="A877" i="33"/>
  <c r="A876" i="33"/>
  <c r="A875" i="33"/>
  <c r="A874" i="33"/>
  <c r="A873" i="33"/>
  <c r="A872" i="33"/>
  <c r="A871" i="33"/>
  <c r="A870" i="33"/>
  <c r="A869" i="33"/>
  <c r="A868" i="33"/>
  <c r="A867" i="33"/>
  <c r="A866" i="33"/>
  <c r="A865" i="33"/>
  <c r="A864" i="33"/>
  <c r="A863" i="33"/>
  <c r="A862" i="33"/>
  <c r="A861" i="33"/>
  <c r="A860" i="33"/>
  <c r="A859" i="33"/>
  <c r="A858" i="33"/>
  <c r="A857" i="33"/>
  <c r="A856" i="33"/>
  <c r="A855" i="33"/>
  <c r="A854" i="33"/>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A598" i="33"/>
  <c r="A597" i="33"/>
  <c r="A596" i="33"/>
  <c r="A595" i="33"/>
  <c r="A594" i="33"/>
  <c r="A593" i="33"/>
  <c r="A592" i="33"/>
  <c r="A591" i="33"/>
  <c r="A590" i="33"/>
  <c r="A589" i="33"/>
  <c r="A588" i="33"/>
  <c r="A587" i="33"/>
  <c r="A586" i="33"/>
  <c r="A585" i="33"/>
  <c r="A584" i="33"/>
  <c r="A583" i="33"/>
  <c r="A582" i="33"/>
  <c r="A581" i="33"/>
  <c r="A580" i="33"/>
  <c r="A579" i="33"/>
  <c r="A578" i="33"/>
  <c r="A577" i="33"/>
  <c r="A576" i="33"/>
  <c r="A575" i="33"/>
  <c r="A574" i="33"/>
  <c r="A573" i="33"/>
  <c r="A572" i="33"/>
  <c r="A571" i="33"/>
  <c r="A570" i="33"/>
  <c r="A569" i="33"/>
  <c r="A568" i="33"/>
  <c r="A567" i="33"/>
  <c r="A566" i="33"/>
  <c r="A565" i="33"/>
  <c r="A564" i="33"/>
  <c r="A563" i="33"/>
  <c r="A562" i="33"/>
  <c r="A561" i="33"/>
  <c r="A560" i="33"/>
  <c r="A559" i="33"/>
  <c r="A558" i="33"/>
  <c r="A557" i="33"/>
  <c r="A556" i="33"/>
  <c r="A555" i="33"/>
  <c r="A554" i="33"/>
  <c r="A553" i="33"/>
  <c r="A552" i="33"/>
  <c r="A551" i="33"/>
  <c r="A550" i="33"/>
  <c r="A549" i="33"/>
  <c r="A548" i="33"/>
  <c r="A547" i="33"/>
  <c r="A546" i="33"/>
  <c r="A545" i="33"/>
  <c r="A544" i="33"/>
  <c r="A543" i="33"/>
  <c r="A542" i="33"/>
  <c r="A541" i="33"/>
  <c r="A540" i="33"/>
  <c r="A539" i="33"/>
  <c r="A538" i="33"/>
  <c r="A537" i="33"/>
  <c r="A536" i="33"/>
  <c r="A535" i="33"/>
  <c r="A534" i="33"/>
  <c r="A533" i="33"/>
  <c r="A532" i="33"/>
  <c r="A531" i="33"/>
  <c r="A530" i="33"/>
  <c r="A529" i="33"/>
  <c r="A528" i="33"/>
  <c r="A527" i="33"/>
  <c r="A526" i="33"/>
  <c r="A525" i="33"/>
  <c r="A524" i="33"/>
  <c r="A523" i="33"/>
  <c r="A522" i="33"/>
  <c r="A521" i="33"/>
  <c r="A520" i="33"/>
  <c r="A519" i="33"/>
  <c r="A518" i="33"/>
  <c r="A517" i="33"/>
  <c r="A516" i="33"/>
  <c r="A515" i="33"/>
  <c r="A514" i="33"/>
  <c r="A513" i="33"/>
  <c r="A512" i="33"/>
  <c r="A511" i="33"/>
  <c r="A510" i="33"/>
  <c r="A509" i="33"/>
  <c r="A508" i="33"/>
  <c r="A507" i="33"/>
  <c r="A506" i="33"/>
  <c r="A505" i="33"/>
  <c r="A504" i="33"/>
  <c r="A503" i="33"/>
  <c r="A502" i="33"/>
  <c r="A501" i="33"/>
  <c r="A500" i="33"/>
  <c r="A499" i="33"/>
  <c r="A498" i="33"/>
  <c r="A497" i="33"/>
  <c r="A496" i="33"/>
  <c r="A495" i="33"/>
  <c r="A494" i="33"/>
  <c r="A493" i="33"/>
  <c r="A492" i="33"/>
  <c r="A491" i="33"/>
  <c r="A490" i="33"/>
  <c r="A489" i="33"/>
  <c r="A488" i="33"/>
  <c r="A487" i="33"/>
  <c r="A486" i="33"/>
  <c r="A485" i="33"/>
  <c r="A484" i="33"/>
  <c r="A483" i="33"/>
  <c r="A482" i="33"/>
  <c r="A481" i="33"/>
  <c r="A480" i="33"/>
  <c r="A479" i="33"/>
  <c r="A478" i="33"/>
  <c r="A477" i="33"/>
  <c r="A476" i="33"/>
  <c r="A475" i="33"/>
  <c r="A474" i="33"/>
  <c r="A473" i="33"/>
  <c r="A472" i="33"/>
  <c r="A471" i="33"/>
  <c r="A470" i="33"/>
  <c r="A469" i="33"/>
  <c r="A468" i="33"/>
  <c r="A467" i="33"/>
  <c r="A466" i="33"/>
  <c r="A465" i="33"/>
  <c r="A464" i="33"/>
  <c r="A463" i="33"/>
  <c r="A462" i="33"/>
  <c r="A461" i="33"/>
  <c r="A460" i="33"/>
  <c r="A459" i="33"/>
  <c r="A458" i="33"/>
  <c r="A457" i="33"/>
  <c r="A456" i="33"/>
  <c r="A455" i="33"/>
  <c r="A454" i="33"/>
  <c r="A453" i="33"/>
  <c r="A452" i="33"/>
  <c r="A451" i="33"/>
  <c r="A450" i="33"/>
  <c r="A449" i="33"/>
  <c r="A448" i="33"/>
  <c r="A447" i="33"/>
  <c r="A446" i="33"/>
  <c r="A445" i="33"/>
  <c r="A444" i="33"/>
  <c r="A443" i="33"/>
  <c r="A442" i="33"/>
  <c r="A441" i="33"/>
  <c r="A440" i="33"/>
  <c r="A439" i="33"/>
  <c r="A438" i="33"/>
  <c r="A437" i="33"/>
  <c r="A436" i="33"/>
  <c r="A435" i="33"/>
  <c r="A434" i="33"/>
  <c r="A433" i="33"/>
  <c r="A432" i="33"/>
  <c r="A431" i="33"/>
  <c r="A430" i="33"/>
  <c r="A429" i="33"/>
  <c r="A428" i="33"/>
  <c r="A427" i="33"/>
  <c r="A426" i="33"/>
  <c r="A425" i="33"/>
  <c r="A424" i="33"/>
  <c r="A423" i="33"/>
  <c r="A422" i="33"/>
  <c r="A421" i="33"/>
  <c r="A420" i="33"/>
  <c r="A419" i="33"/>
  <c r="A418" i="33"/>
  <c r="A417" i="33"/>
  <c r="A416" i="33"/>
  <c r="A415" i="33"/>
  <c r="A414" i="33"/>
  <c r="A413" i="33"/>
  <c r="A412" i="33"/>
  <c r="A411" i="33"/>
  <c r="A410" i="33"/>
  <c r="A409" i="33"/>
  <c r="A408" i="33"/>
  <c r="A407" i="33"/>
  <c r="A406" i="33"/>
  <c r="A405" i="33"/>
  <c r="A404" i="33"/>
  <c r="A403" i="33"/>
  <c r="A402" i="33"/>
  <c r="A401" i="33"/>
  <c r="A400" i="33"/>
  <c r="A399" i="33"/>
  <c r="A398" i="33"/>
  <c r="A397" i="33"/>
  <c r="A396" i="33"/>
  <c r="A395" i="33"/>
  <c r="A394" i="33"/>
  <c r="A393" i="33"/>
  <c r="A392" i="33"/>
  <c r="A391" i="33"/>
  <c r="A390" i="33"/>
  <c r="A389" i="33"/>
  <c r="A388" i="33"/>
  <c r="A387" i="33"/>
  <c r="A386" i="33"/>
  <c r="A385" i="33"/>
  <c r="A384" i="33"/>
  <c r="A383" i="33"/>
  <c r="A382" i="33"/>
  <c r="A381" i="33"/>
  <c r="A380" i="33"/>
  <c r="A379" i="33"/>
  <c r="A378" i="33"/>
  <c r="A377" i="33"/>
  <c r="A376" i="33"/>
  <c r="A375" i="33"/>
  <c r="A374" i="33"/>
  <c r="A373" i="33"/>
  <c r="A372" i="33"/>
  <c r="A371" i="33"/>
  <c r="A370" i="33"/>
  <c r="A369" i="33"/>
  <c r="A368" i="33"/>
  <c r="A367" i="33"/>
  <c r="A366" i="33"/>
  <c r="A365" i="33"/>
  <c r="A364" i="33"/>
  <c r="A363" i="33"/>
  <c r="A362" i="33"/>
  <c r="A361" i="33"/>
  <c r="A360" i="33"/>
  <c r="A359" i="33"/>
  <c r="A358" i="33"/>
  <c r="A357" i="33"/>
  <c r="A356" i="33"/>
  <c r="A355" i="33"/>
  <c r="A354" i="33"/>
  <c r="A353" i="33"/>
  <c r="A352" i="33"/>
  <c r="A351" i="33"/>
  <c r="A350" i="33"/>
  <c r="A349" i="33"/>
  <c r="A348" i="33"/>
  <c r="A347" i="33"/>
  <c r="A346" i="33"/>
  <c r="A345" i="33"/>
  <c r="A344" i="33"/>
  <c r="A343" i="33"/>
  <c r="A342" i="33"/>
  <c r="A340" i="33"/>
  <c r="A339" i="33"/>
  <c r="A338" i="33"/>
  <c r="A337" i="33"/>
  <c r="A336" i="33"/>
  <c r="A335" i="33"/>
  <c r="A334" i="33"/>
  <c r="A333" i="33"/>
  <c r="A332" i="33"/>
  <c r="A331" i="33"/>
  <c r="A330" i="33"/>
  <c r="A329" i="33"/>
  <c r="A328" i="33"/>
  <c r="A327" i="33"/>
  <c r="A326" i="33"/>
  <c r="A325" i="33"/>
  <c r="A324" i="33"/>
  <c r="A323" i="33"/>
  <c r="A322" i="33"/>
  <c r="A321" i="33"/>
  <c r="A320" i="33"/>
  <c r="A319" i="33"/>
  <c r="A318" i="33"/>
  <c r="A316" i="33"/>
  <c r="A315" i="33"/>
  <c r="A314" i="33"/>
  <c r="A313" i="33"/>
  <c r="A312" i="33"/>
  <c r="A311" i="33"/>
  <c r="A310" i="33"/>
  <c r="A309" i="33"/>
  <c r="A308" i="33"/>
  <c r="A307" i="33"/>
  <c r="A306" i="33"/>
  <c r="A305" i="33"/>
  <c r="A304" i="33"/>
  <c r="A303" i="33"/>
  <c r="A302" i="33"/>
  <c r="A301" i="33"/>
  <c r="A300" i="33"/>
  <c r="A299" i="33"/>
  <c r="A298" i="33"/>
  <c r="A297" i="33"/>
  <c r="A296" i="33"/>
  <c r="A295" i="33"/>
  <c r="A294" i="33"/>
  <c r="A293" i="33"/>
  <c r="A292" i="33"/>
  <c r="A291" i="33"/>
  <c r="A290" i="33"/>
  <c r="A289" i="33"/>
  <c r="A288" i="33"/>
  <c r="A287" i="33"/>
  <c r="A286" i="33"/>
  <c r="A285" i="33"/>
  <c r="A284" i="33"/>
  <c r="A283" i="33"/>
  <c r="A282" i="33"/>
  <c r="A281" i="33"/>
  <c r="A280" i="33"/>
  <c r="A279" i="33"/>
  <c r="A278" i="33"/>
  <c r="A277" i="33"/>
  <c r="A276" i="33"/>
  <c r="A275" i="33"/>
  <c r="A274" i="33"/>
  <c r="A273" i="33"/>
  <c r="A272" i="33"/>
  <c r="A271" i="33"/>
  <c r="A270" i="33"/>
  <c r="A269" i="33"/>
  <c r="A268" i="33"/>
  <c r="A267" i="33"/>
  <c r="A266" i="33"/>
  <c r="A265" i="33"/>
  <c r="A264" i="33"/>
  <c r="A263" i="33"/>
  <c r="A262" i="33"/>
  <c r="A261" i="33"/>
  <c r="A260" i="33"/>
  <c r="A259" i="33"/>
  <c r="A258" i="33"/>
  <c r="A257" i="33"/>
  <c r="A256" i="33"/>
  <c r="A255" i="33"/>
  <c r="A254" i="33"/>
  <c r="A253" i="33"/>
  <c r="A252" i="33"/>
  <c r="A251" i="33"/>
  <c r="A250" i="33"/>
  <c r="A249" i="33"/>
  <c r="A248" i="33"/>
  <c r="A247" i="33"/>
  <c r="A246" i="33"/>
  <c r="A245" i="33"/>
  <c r="A244" i="33"/>
  <c r="A243" i="33"/>
  <c r="A242" i="33"/>
  <c r="A241" i="33"/>
  <c r="A240" i="33"/>
  <c r="A239" i="33"/>
  <c r="A238" i="33"/>
  <c r="A237" i="33"/>
  <c r="A236" i="33"/>
  <c r="A235" i="33"/>
  <c r="A234" i="33"/>
  <c r="A233" i="33"/>
  <c r="A232" i="33"/>
  <c r="A231" i="33"/>
  <c r="A230" i="33"/>
  <c r="A229" i="33"/>
  <c r="A228" i="33"/>
  <c r="A227" i="33"/>
  <c r="A226" i="33"/>
  <c r="A225" i="33"/>
  <c r="A224" i="33"/>
  <c r="A223" i="33"/>
  <c r="A222" i="33"/>
  <c r="A221" i="33"/>
  <c r="A220" i="33"/>
  <c r="A219" i="33"/>
  <c r="A218" i="33"/>
  <c r="A217" i="33"/>
  <c r="A216" i="33"/>
  <c r="A215" i="33"/>
  <c r="A214" i="33"/>
  <c r="A213" i="33"/>
  <c r="A212" i="33"/>
  <c r="A211" i="33"/>
  <c r="A210" i="33"/>
  <c r="A209" i="33"/>
  <c r="A208" i="33"/>
  <c r="A207" i="33"/>
  <c r="A206" i="33"/>
  <c r="A205" i="33"/>
  <c r="A204" i="33"/>
  <c r="A203" i="33"/>
  <c r="A202" i="33"/>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Q7" i="33"/>
  <c r="A7" i="33"/>
  <c r="Q6" i="33"/>
  <c r="A6" i="33"/>
  <c r="Q5" i="33"/>
  <c r="A5" i="33"/>
  <c r="A2" i="33"/>
  <c r="P1" i="33"/>
  <c r="O1" i="33"/>
  <c r="A1" i="33"/>
  <c r="E255" i="44"/>
  <c r="E257" i="44" s="1"/>
  <c r="C17" i="20" s="1"/>
  <c r="L254" i="44"/>
  <c r="K254" i="44"/>
  <c r="L253" i="44"/>
  <c r="K253" i="44"/>
  <c r="L252" i="44"/>
  <c r="K252" i="44"/>
  <c r="L251" i="44"/>
  <c r="K251" i="44"/>
  <c r="L250" i="44"/>
  <c r="K250" i="44"/>
  <c r="L249" i="44"/>
  <c r="K249" i="44"/>
  <c r="L248" i="44"/>
  <c r="K248" i="44"/>
  <c r="L247" i="44"/>
  <c r="K247" i="44"/>
  <c r="L246" i="44"/>
  <c r="K246" i="44"/>
  <c r="L245" i="44"/>
  <c r="K245" i="44"/>
  <c r="L244" i="44"/>
  <c r="K244" i="44"/>
  <c r="L243" i="44"/>
  <c r="K243" i="44"/>
  <c r="L242" i="44"/>
  <c r="K242" i="44"/>
  <c r="L241" i="44"/>
  <c r="K241" i="44"/>
  <c r="L240" i="44"/>
  <c r="K240" i="44"/>
  <c r="L239" i="44"/>
  <c r="K239" i="44"/>
  <c r="L238" i="44"/>
  <c r="K238" i="44"/>
  <c r="L237" i="44"/>
  <c r="K237" i="44"/>
  <c r="L236" i="44"/>
  <c r="K236" i="44"/>
  <c r="L235" i="44"/>
  <c r="K235" i="44"/>
  <c r="L234" i="44"/>
  <c r="K234" i="44"/>
  <c r="L233" i="44"/>
  <c r="K233" i="44"/>
  <c r="L232" i="44"/>
  <c r="K232" i="44"/>
  <c r="L231" i="44"/>
  <c r="K231" i="44"/>
  <c r="L230" i="44"/>
  <c r="K230" i="44"/>
  <c r="L229" i="44"/>
  <c r="K229" i="44"/>
  <c r="L228" i="44"/>
  <c r="K228" i="44"/>
  <c r="L227" i="44"/>
  <c r="K227" i="44"/>
  <c r="L226" i="44"/>
  <c r="K226" i="44"/>
  <c r="L225" i="44"/>
  <c r="K225" i="44"/>
  <c r="L224" i="44"/>
  <c r="K224" i="44"/>
  <c r="L223" i="44"/>
  <c r="K223" i="44"/>
  <c r="L222" i="44"/>
  <c r="K222" i="44"/>
  <c r="L221" i="44"/>
  <c r="K221" i="44"/>
  <c r="L220" i="44"/>
  <c r="K220" i="44"/>
  <c r="L219" i="44"/>
  <c r="K219" i="44"/>
  <c r="L218" i="44"/>
  <c r="K218" i="44"/>
  <c r="L217" i="44"/>
  <c r="K217" i="44"/>
  <c r="L216" i="44"/>
  <c r="K216" i="44"/>
  <c r="L215" i="44"/>
  <c r="K215" i="44"/>
  <c r="L214" i="44"/>
  <c r="K214" i="44"/>
  <c r="L213" i="44"/>
  <c r="K213" i="44"/>
  <c r="L212" i="44"/>
  <c r="K212" i="44"/>
  <c r="L211" i="44"/>
  <c r="K211" i="44"/>
  <c r="L210" i="44"/>
  <c r="K210" i="44"/>
  <c r="L209" i="44"/>
  <c r="K209" i="44"/>
  <c r="L208" i="44"/>
  <c r="K208" i="44"/>
  <c r="L207" i="44"/>
  <c r="K207" i="44"/>
  <c r="L206" i="44"/>
  <c r="K206" i="44"/>
  <c r="L205" i="44"/>
  <c r="K205" i="44"/>
  <c r="L204" i="44"/>
  <c r="K204" i="44"/>
  <c r="L203" i="44"/>
  <c r="K203" i="44"/>
  <c r="L202" i="44"/>
  <c r="K202" i="44"/>
  <c r="L201" i="44"/>
  <c r="K201" i="44"/>
  <c r="L200" i="44"/>
  <c r="K200" i="44"/>
  <c r="L199" i="44"/>
  <c r="K199" i="44"/>
  <c r="L198" i="44"/>
  <c r="K198" i="44"/>
  <c r="L197" i="44"/>
  <c r="K197" i="44"/>
  <c r="L196" i="44"/>
  <c r="K196" i="44"/>
  <c r="L195" i="44"/>
  <c r="K195" i="44"/>
  <c r="L194" i="44"/>
  <c r="K194" i="44"/>
  <c r="L193" i="44"/>
  <c r="K193" i="44"/>
  <c r="L192" i="44"/>
  <c r="K192" i="44"/>
  <c r="L191" i="44"/>
  <c r="K191" i="44"/>
  <c r="L190" i="44"/>
  <c r="K190" i="44"/>
  <c r="L189" i="44"/>
  <c r="K189" i="44"/>
  <c r="L188" i="44"/>
  <c r="K188" i="44"/>
  <c r="L187" i="44"/>
  <c r="K187" i="44"/>
  <c r="L186" i="44"/>
  <c r="K186" i="44"/>
  <c r="L185" i="44"/>
  <c r="K185" i="44"/>
  <c r="L184" i="44"/>
  <c r="K184" i="44"/>
  <c r="L183" i="44"/>
  <c r="K183" i="44"/>
  <c r="L182" i="44"/>
  <c r="K182" i="44"/>
  <c r="L181" i="44"/>
  <c r="K181" i="44"/>
  <c r="L180" i="44"/>
  <c r="K180" i="44"/>
  <c r="L179" i="44"/>
  <c r="K179" i="44"/>
  <c r="L178" i="44"/>
  <c r="K178" i="44"/>
  <c r="L177" i="44"/>
  <c r="K177" i="44"/>
  <c r="L176" i="44"/>
  <c r="K176" i="44"/>
  <c r="L175" i="44"/>
  <c r="K175" i="44"/>
  <c r="L174" i="44"/>
  <c r="K174" i="44"/>
  <c r="L173" i="44"/>
  <c r="K173" i="44"/>
  <c r="L172" i="44"/>
  <c r="K172" i="44"/>
  <c r="L171" i="44"/>
  <c r="K171" i="44"/>
  <c r="L170" i="44"/>
  <c r="K170" i="44"/>
  <c r="L169" i="44"/>
  <c r="K169" i="44"/>
  <c r="L168" i="44"/>
  <c r="K168" i="44"/>
  <c r="L167" i="44"/>
  <c r="K167" i="44"/>
  <c r="L166" i="44"/>
  <c r="K166" i="44"/>
  <c r="L165" i="44"/>
  <c r="K165" i="44"/>
  <c r="L164" i="44"/>
  <c r="K164" i="44"/>
  <c r="L163" i="44"/>
  <c r="K163" i="44"/>
  <c r="L162" i="44"/>
  <c r="K162" i="44"/>
  <c r="L161" i="44"/>
  <c r="K161" i="44"/>
  <c r="L160" i="44"/>
  <c r="K160" i="44"/>
  <c r="L159" i="44"/>
  <c r="K159" i="44"/>
  <c r="L158" i="44"/>
  <c r="K158" i="44"/>
  <c r="L157" i="44"/>
  <c r="K157" i="44"/>
  <c r="L156" i="44"/>
  <c r="K156" i="44"/>
  <c r="L155" i="44"/>
  <c r="K155" i="44"/>
  <c r="L154" i="44"/>
  <c r="K154" i="44"/>
  <c r="L153" i="44"/>
  <c r="K153" i="44"/>
  <c r="L152" i="44"/>
  <c r="K152" i="44"/>
  <c r="L151" i="44"/>
  <c r="K151" i="44"/>
  <c r="L150" i="44"/>
  <c r="K150" i="44"/>
  <c r="L149" i="44"/>
  <c r="K149" i="44"/>
  <c r="L148" i="44"/>
  <c r="K148" i="44"/>
  <c r="L147" i="44"/>
  <c r="K147" i="44"/>
  <c r="L146" i="44"/>
  <c r="K146" i="44"/>
  <c r="L145" i="44"/>
  <c r="K145" i="44"/>
  <c r="L144" i="44"/>
  <c r="K144" i="44"/>
  <c r="L143" i="44"/>
  <c r="K143" i="44"/>
  <c r="L142" i="44"/>
  <c r="K142" i="44"/>
  <c r="L141" i="44"/>
  <c r="K141" i="44"/>
  <c r="L140" i="44"/>
  <c r="K140" i="44"/>
  <c r="L139" i="44"/>
  <c r="K139" i="44"/>
  <c r="L138" i="44"/>
  <c r="K138" i="44"/>
  <c r="L137" i="44"/>
  <c r="K137" i="44"/>
  <c r="L136" i="44"/>
  <c r="K136" i="44"/>
  <c r="L135" i="44"/>
  <c r="K135" i="44"/>
  <c r="L134" i="44"/>
  <c r="K134" i="44"/>
  <c r="L133" i="44"/>
  <c r="K133" i="44"/>
  <c r="L132" i="44"/>
  <c r="K132" i="44"/>
  <c r="L131" i="44"/>
  <c r="K131" i="44"/>
  <c r="L130" i="44"/>
  <c r="K130" i="44"/>
  <c r="L129" i="44"/>
  <c r="K129" i="44"/>
  <c r="L128" i="44"/>
  <c r="K128" i="44"/>
  <c r="L127" i="44"/>
  <c r="K127" i="44"/>
  <c r="L126" i="44"/>
  <c r="K126" i="44"/>
  <c r="L125" i="44"/>
  <c r="K125" i="44"/>
  <c r="L124" i="44"/>
  <c r="K124" i="44"/>
  <c r="L123" i="44"/>
  <c r="K123" i="44"/>
  <c r="L122" i="44"/>
  <c r="K122" i="44"/>
  <c r="L121" i="44"/>
  <c r="K121" i="44"/>
  <c r="L120" i="44"/>
  <c r="K120" i="44"/>
  <c r="L119" i="44"/>
  <c r="K119" i="44"/>
  <c r="L118" i="44"/>
  <c r="K118" i="44"/>
  <c r="L117" i="44"/>
  <c r="K117" i="44"/>
  <c r="L116" i="44"/>
  <c r="K116" i="44"/>
  <c r="L115" i="44"/>
  <c r="K115" i="44"/>
  <c r="L114" i="44"/>
  <c r="K114" i="44"/>
  <c r="L113" i="44"/>
  <c r="K113" i="44"/>
  <c r="L112" i="44"/>
  <c r="K112" i="44"/>
  <c r="L111" i="44"/>
  <c r="K111" i="44"/>
  <c r="L110" i="44"/>
  <c r="K110" i="44"/>
  <c r="L109" i="44"/>
  <c r="K109" i="44"/>
  <c r="L108" i="44"/>
  <c r="K108" i="44"/>
  <c r="L107" i="44"/>
  <c r="K107" i="44"/>
  <c r="L106" i="44"/>
  <c r="K106" i="44"/>
  <c r="L105" i="44"/>
  <c r="K105" i="44"/>
  <c r="L104" i="44"/>
  <c r="K104" i="44"/>
  <c r="L103" i="44"/>
  <c r="K103" i="44"/>
  <c r="L102" i="44"/>
  <c r="K102" i="44"/>
  <c r="L101" i="44"/>
  <c r="K101" i="44"/>
  <c r="L100" i="44"/>
  <c r="K100" i="44"/>
  <c r="L99" i="44"/>
  <c r="K99" i="44"/>
  <c r="L98" i="44"/>
  <c r="K98" i="44"/>
  <c r="L97" i="44"/>
  <c r="K97" i="44"/>
  <c r="L96" i="44"/>
  <c r="K96" i="44"/>
  <c r="L95" i="44"/>
  <c r="K95" i="44"/>
  <c r="L94" i="44"/>
  <c r="K94" i="44"/>
  <c r="L93" i="44"/>
  <c r="K93" i="44"/>
  <c r="L92" i="44"/>
  <c r="K92" i="44"/>
  <c r="L91" i="44"/>
  <c r="K91" i="44"/>
  <c r="L90" i="44"/>
  <c r="K90" i="44"/>
  <c r="L89" i="44"/>
  <c r="K89" i="44"/>
  <c r="L88" i="44"/>
  <c r="K88" i="44"/>
  <c r="L87" i="44"/>
  <c r="K87" i="44"/>
  <c r="L86" i="44"/>
  <c r="K86" i="44"/>
  <c r="L85" i="44"/>
  <c r="K85" i="44"/>
  <c r="L84" i="44"/>
  <c r="K84" i="44"/>
  <c r="L83" i="44"/>
  <c r="K83" i="44"/>
  <c r="L82" i="44"/>
  <c r="K82" i="44"/>
  <c r="L81" i="44"/>
  <c r="K81" i="44"/>
  <c r="L80" i="44"/>
  <c r="K80" i="44"/>
  <c r="L79" i="44"/>
  <c r="K79" i="44"/>
  <c r="L78" i="44"/>
  <c r="K78" i="44"/>
  <c r="L77" i="44"/>
  <c r="K77" i="44"/>
  <c r="L76" i="44"/>
  <c r="K76" i="44"/>
  <c r="L75" i="44"/>
  <c r="K75" i="44"/>
  <c r="L74" i="44"/>
  <c r="K74" i="44"/>
  <c r="L73" i="44"/>
  <c r="K73" i="44"/>
  <c r="L72" i="44"/>
  <c r="K72" i="44"/>
  <c r="L71" i="44"/>
  <c r="K71" i="44"/>
  <c r="L70" i="44"/>
  <c r="K70" i="44"/>
  <c r="L69" i="44"/>
  <c r="K69" i="44"/>
  <c r="L68" i="44"/>
  <c r="K68" i="44"/>
  <c r="L67" i="44"/>
  <c r="K67" i="44"/>
  <c r="L66" i="44"/>
  <c r="K66" i="44"/>
  <c r="L65" i="44"/>
  <c r="K65" i="44"/>
  <c r="L64" i="44"/>
  <c r="K64" i="44"/>
  <c r="L63" i="44"/>
  <c r="K63" i="44"/>
  <c r="L62" i="44"/>
  <c r="K62" i="44"/>
  <c r="L61" i="44"/>
  <c r="K61" i="44"/>
  <c r="L60" i="44"/>
  <c r="K60" i="44"/>
  <c r="L59" i="44"/>
  <c r="K59" i="44"/>
  <c r="L58" i="44"/>
  <c r="K58" i="44"/>
  <c r="L57" i="44"/>
  <c r="K57" i="44"/>
  <c r="L56" i="44"/>
  <c r="K56" i="44"/>
  <c r="L55" i="44"/>
  <c r="K55" i="44"/>
  <c r="L54" i="44"/>
  <c r="K54" i="44"/>
  <c r="L53" i="44"/>
  <c r="K53" i="44"/>
  <c r="L52" i="44"/>
  <c r="K52" i="44"/>
  <c r="L51" i="44"/>
  <c r="K51" i="44"/>
  <c r="L50" i="44"/>
  <c r="K50" i="44"/>
  <c r="L49" i="44"/>
  <c r="K49" i="44"/>
  <c r="L48" i="44"/>
  <c r="K48" i="44"/>
  <c r="L47" i="44"/>
  <c r="K47" i="44"/>
  <c r="L46" i="44"/>
  <c r="K46" i="44"/>
  <c r="L45" i="44"/>
  <c r="K45" i="44"/>
  <c r="L44" i="44"/>
  <c r="K44" i="44"/>
  <c r="L43" i="44"/>
  <c r="K43" i="44"/>
  <c r="L42" i="44"/>
  <c r="K42" i="44"/>
  <c r="L41" i="44"/>
  <c r="K41" i="44"/>
  <c r="L40" i="44"/>
  <c r="K40" i="44"/>
  <c r="L39" i="44"/>
  <c r="K39" i="44"/>
  <c r="L38" i="44"/>
  <c r="K38" i="44"/>
  <c r="L37" i="44"/>
  <c r="K37" i="44"/>
  <c r="L36" i="44"/>
  <c r="K36" i="44"/>
  <c r="L35" i="44"/>
  <c r="K35" i="44"/>
  <c r="L34" i="44"/>
  <c r="K34" i="44"/>
  <c r="L33" i="44"/>
  <c r="K33" i="44"/>
  <c r="L32" i="44"/>
  <c r="K32" i="44"/>
  <c r="L31" i="44"/>
  <c r="K31" i="44"/>
  <c r="L30" i="44"/>
  <c r="K30" i="44"/>
  <c r="L29" i="44"/>
  <c r="K29" i="44"/>
  <c r="L28" i="44"/>
  <c r="K28" i="44"/>
  <c r="L27" i="44"/>
  <c r="K27" i="44"/>
  <c r="L26" i="44"/>
  <c r="K26" i="44"/>
  <c r="L25" i="44"/>
  <c r="K25" i="44"/>
  <c r="L24" i="44"/>
  <c r="K24" i="44"/>
  <c r="L23" i="44"/>
  <c r="K23" i="44"/>
  <c r="L22" i="44"/>
  <c r="K22" i="44"/>
  <c r="L21" i="44"/>
  <c r="K21" i="44"/>
  <c r="L20" i="44"/>
  <c r="K20" i="44"/>
  <c r="L19" i="44"/>
  <c r="K19" i="44"/>
  <c r="L18" i="44"/>
  <c r="K18" i="44"/>
  <c r="L17" i="44"/>
  <c r="K17" i="44"/>
  <c r="L16" i="44"/>
  <c r="K16" i="44"/>
  <c r="L15" i="44"/>
  <c r="K15" i="44"/>
  <c r="L14" i="44"/>
  <c r="K14" i="44"/>
  <c r="L13" i="44"/>
  <c r="K13" i="44"/>
  <c r="L12" i="44"/>
  <c r="K12" i="44"/>
  <c r="L11" i="44"/>
  <c r="K11" i="44"/>
  <c r="L10" i="44"/>
  <c r="K10" i="44"/>
  <c r="L9" i="44"/>
  <c r="K9" i="44"/>
  <c r="L8" i="44"/>
  <c r="K8" i="44"/>
  <c r="L7" i="44"/>
  <c r="K7" i="44"/>
  <c r="K6" i="44"/>
  <c r="L5" i="44"/>
  <c r="K5" i="44"/>
  <c r="A2" i="44"/>
  <c r="A1" i="44"/>
  <c r="D627" i="26"/>
  <c r="A2" i="26"/>
  <c r="A1" i="26"/>
  <c r="N38" i="21"/>
  <c r="M38" i="21"/>
  <c r="L38" i="21"/>
  <c r="K38" i="21"/>
  <c r="J38" i="21"/>
  <c r="I38" i="21"/>
  <c r="H38" i="21"/>
  <c r="G38" i="21"/>
  <c r="F38" i="21"/>
  <c r="E38" i="21"/>
  <c r="D38" i="21"/>
  <c r="C38" i="21"/>
  <c r="O38" i="21" s="1"/>
  <c r="O37" i="21"/>
  <c r="O36" i="21"/>
  <c r="O35" i="21"/>
  <c r="O34" i="21"/>
  <c r="O33" i="21"/>
  <c r="O32" i="21"/>
  <c r="O31" i="21"/>
  <c r="O30" i="21"/>
  <c r="O29" i="21"/>
  <c r="O28" i="21"/>
  <c r="O27" i="21"/>
  <c r="O26" i="21"/>
  <c r="O25" i="21"/>
  <c r="N23" i="21"/>
  <c r="M23" i="21"/>
  <c r="L23" i="21"/>
  <c r="K23" i="21"/>
  <c r="J23" i="21"/>
  <c r="I23" i="21"/>
  <c r="H23" i="21"/>
  <c r="G23" i="21"/>
  <c r="F23" i="21"/>
  <c r="E23" i="21"/>
  <c r="D23" i="21"/>
  <c r="C23" i="21"/>
  <c r="O22" i="21"/>
  <c r="O21" i="21"/>
  <c r="O20" i="21"/>
  <c r="O19" i="21"/>
  <c r="O18" i="21"/>
  <c r="O17" i="21"/>
  <c r="O16" i="21"/>
  <c r="O15" i="21"/>
  <c r="O14" i="21"/>
  <c r="O13" i="21"/>
  <c r="O12" i="21"/>
  <c r="O11" i="21"/>
  <c r="O10" i="21"/>
  <c r="N7" i="21"/>
  <c r="M7" i="21"/>
  <c r="L7" i="21"/>
  <c r="K7" i="21"/>
  <c r="J7" i="21"/>
  <c r="I7" i="21"/>
  <c r="H7" i="21"/>
  <c r="G7" i="21"/>
  <c r="F7" i="21"/>
  <c r="E7" i="21"/>
  <c r="D7" i="21"/>
  <c r="C7" i="21"/>
  <c r="N6" i="21"/>
  <c r="M6" i="21"/>
  <c r="L6" i="21"/>
  <c r="K6" i="21"/>
  <c r="J6" i="21"/>
  <c r="I6" i="21"/>
  <c r="H6" i="21"/>
  <c r="G6" i="21"/>
  <c r="F6" i="21"/>
  <c r="E6" i="21"/>
  <c r="D6" i="21"/>
  <c r="C6" i="21"/>
  <c r="N5" i="21"/>
  <c r="M5" i="21"/>
  <c r="L5" i="21"/>
  <c r="K5" i="21"/>
  <c r="J5" i="21"/>
  <c r="I5" i="21"/>
  <c r="H5" i="21"/>
  <c r="G5" i="21"/>
  <c r="F5" i="21"/>
  <c r="E5" i="21"/>
  <c r="D5" i="21"/>
  <c r="C5" i="21"/>
  <c r="N4" i="21"/>
  <c r="M4" i="21"/>
  <c r="L4" i="21"/>
  <c r="K4" i="21"/>
  <c r="J4" i="21"/>
  <c r="I4" i="21"/>
  <c r="H4" i="21"/>
  <c r="G4" i="21"/>
  <c r="F4" i="21"/>
  <c r="E4" i="21"/>
  <c r="D4" i="21"/>
  <c r="C4" i="21"/>
  <c r="A2" i="21"/>
  <c r="A1" i="21"/>
  <c r="N38" i="43"/>
  <c r="M38" i="43"/>
  <c r="L38" i="43"/>
  <c r="K38" i="43"/>
  <c r="J38" i="43"/>
  <c r="I38" i="43"/>
  <c r="H38" i="43"/>
  <c r="G38" i="43"/>
  <c r="F38" i="43"/>
  <c r="E38" i="43"/>
  <c r="D38" i="43"/>
  <c r="C38" i="43"/>
  <c r="O38" i="43" s="1"/>
  <c r="N37" i="43"/>
  <c r="M37" i="43"/>
  <c r="L37" i="43"/>
  <c r="K37" i="43"/>
  <c r="J37" i="43"/>
  <c r="I37" i="43"/>
  <c r="H37" i="43"/>
  <c r="G37" i="43"/>
  <c r="F37" i="43"/>
  <c r="E37" i="43"/>
  <c r="D37" i="43"/>
  <c r="C37" i="43"/>
  <c r="O37" i="43" s="1"/>
  <c r="N36" i="43"/>
  <c r="M36" i="43"/>
  <c r="L36" i="43"/>
  <c r="K36" i="43"/>
  <c r="J36" i="43"/>
  <c r="I36" i="43"/>
  <c r="H36" i="43"/>
  <c r="G36" i="43"/>
  <c r="F36" i="43"/>
  <c r="E36" i="43"/>
  <c r="D36" i="43"/>
  <c r="C36" i="43"/>
  <c r="O36" i="43" s="1"/>
  <c r="N35" i="43"/>
  <c r="M35" i="43"/>
  <c r="L35" i="43"/>
  <c r="K35" i="43"/>
  <c r="J35" i="43"/>
  <c r="I35" i="43"/>
  <c r="H35" i="43"/>
  <c r="G35" i="43"/>
  <c r="F35" i="43"/>
  <c r="E35" i="43"/>
  <c r="D35" i="43"/>
  <c r="C35" i="43"/>
  <c r="O35" i="43" s="1"/>
  <c r="N34" i="43"/>
  <c r="M34" i="43"/>
  <c r="L34" i="43"/>
  <c r="K34" i="43"/>
  <c r="J34" i="43"/>
  <c r="I34" i="43"/>
  <c r="H34" i="43"/>
  <c r="G34" i="43"/>
  <c r="F34" i="43"/>
  <c r="E34" i="43"/>
  <c r="D34" i="43"/>
  <c r="C34" i="43"/>
  <c r="N33" i="43"/>
  <c r="M33" i="43"/>
  <c r="L33" i="43"/>
  <c r="K33" i="43"/>
  <c r="J33" i="43"/>
  <c r="I33" i="43"/>
  <c r="H33" i="43"/>
  <c r="G33" i="43"/>
  <c r="F33" i="43"/>
  <c r="E33" i="43"/>
  <c r="D33" i="43"/>
  <c r="C33" i="43"/>
  <c r="N32" i="43"/>
  <c r="M32" i="43"/>
  <c r="L32" i="43"/>
  <c r="K32" i="43"/>
  <c r="J32" i="43"/>
  <c r="I32" i="43"/>
  <c r="H32" i="43"/>
  <c r="G32" i="43"/>
  <c r="F32" i="43"/>
  <c r="E32" i="43"/>
  <c r="D32" i="43"/>
  <c r="C32" i="43"/>
  <c r="N31" i="43"/>
  <c r="M31" i="43"/>
  <c r="L31" i="43"/>
  <c r="K31" i="43"/>
  <c r="J31" i="43"/>
  <c r="I31" i="43"/>
  <c r="H31" i="43"/>
  <c r="G31" i="43"/>
  <c r="F31" i="43"/>
  <c r="E31" i="43"/>
  <c r="D31" i="43"/>
  <c r="C31" i="43"/>
  <c r="N8" i="43"/>
  <c r="M8" i="43"/>
  <c r="L8" i="43"/>
  <c r="K8" i="43"/>
  <c r="J8" i="43"/>
  <c r="I8" i="43"/>
  <c r="H8" i="43"/>
  <c r="G8" i="43"/>
  <c r="F8" i="43"/>
  <c r="E8" i="43"/>
  <c r="D8" i="43"/>
  <c r="C8" i="43"/>
  <c r="N7" i="43"/>
  <c r="M7" i="43"/>
  <c r="L7" i="43"/>
  <c r="K7" i="43"/>
  <c r="J7" i="43"/>
  <c r="I7" i="43"/>
  <c r="H7" i="43"/>
  <c r="G7" i="43"/>
  <c r="F7" i="43"/>
  <c r="E7" i="43"/>
  <c r="D7" i="43"/>
  <c r="C7" i="43"/>
  <c r="N6" i="43"/>
  <c r="M6" i="43"/>
  <c r="L6" i="43"/>
  <c r="K6" i="43"/>
  <c r="J6" i="43"/>
  <c r="I6" i="43"/>
  <c r="H6" i="43"/>
  <c r="G6" i="43"/>
  <c r="F6" i="43"/>
  <c r="E6" i="43"/>
  <c r="D6" i="43"/>
  <c r="C6" i="43"/>
  <c r="N5" i="43"/>
  <c r="M5" i="43"/>
  <c r="L5" i="43"/>
  <c r="K5" i="43"/>
  <c r="J5" i="43"/>
  <c r="I5" i="43"/>
  <c r="H5" i="43"/>
  <c r="G5" i="43"/>
  <c r="F5" i="43"/>
  <c r="E5" i="43"/>
  <c r="D5" i="43"/>
  <c r="C5" i="43"/>
  <c r="A3" i="43"/>
  <c r="A2" i="43"/>
  <c r="C10" i="38"/>
  <c r="N8" i="38"/>
  <c r="M8" i="38"/>
  <c r="L8" i="38"/>
  <c r="K8" i="38"/>
  <c r="J8" i="38"/>
  <c r="I8" i="38"/>
  <c r="H8" i="38"/>
  <c r="G8" i="38"/>
  <c r="F8" i="38"/>
  <c r="E8" i="38"/>
  <c r="D8" i="38"/>
  <c r="C8" i="38"/>
  <c r="N7" i="38"/>
  <c r="M7" i="38"/>
  <c r="L7" i="38"/>
  <c r="K7" i="38"/>
  <c r="J7" i="38"/>
  <c r="I7" i="38"/>
  <c r="H7" i="38"/>
  <c r="G7" i="38"/>
  <c r="F7" i="38"/>
  <c r="E7" i="38"/>
  <c r="D7" i="38"/>
  <c r="C7" i="38"/>
  <c r="N6" i="38"/>
  <c r="M6" i="38"/>
  <c r="L6" i="38"/>
  <c r="K6" i="38"/>
  <c r="J6" i="38"/>
  <c r="I6" i="38"/>
  <c r="H6" i="38"/>
  <c r="G6" i="38"/>
  <c r="F6" i="38"/>
  <c r="E6" i="38"/>
  <c r="D6" i="38"/>
  <c r="C6" i="38"/>
  <c r="N5" i="38"/>
  <c r="M5" i="38"/>
  <c r="L5" i="38"/>
  <c r="K5" i="38"/>
  <c r="J5" i="38"/>
  <c r="I5" i="38"/>
  <c r="H5" i="38"/>
  <c r="G5" i="38"/>
  <c r="F5" i="38"/>
  <c r="E5" i="38"/>
  <c r="D5" i="38"/>
  <c r="C5" i="38"/>
  <c r="A3" i="38"/>
  <c r="A2" i="38"/>
  <c r="Q48" i="36"/>
  <c r="Q47" i="36"/>
  <c r="R40" i="36"/>
  <c r="Q40" i="36"/>
  <c r="O40" i="36"/>
  <c r="H40" i="36"/>
  <c r="N32" i="36"/>
  <c r="M32" i="36"/>
  <c r="L32" i="36"/>
  <c r="K32" i="36"/>
  <c r="J32" i="36"/>
  <c r="I32" i="36"/>
  <c r="H32" i="36"/>
  <c r="G32" i="36"/>
  <c r="F32" i="36"/>
  <c r="E32" i="36"/>
  <c r="D32" i="36"/>
  <c r="C32" i="36"/>
  <c r="N31" i="36"/>
  <c r="M31" i="36"/>
  <c r="L31" i="36"/>
  <c r="K31" i="36"/>
  <c r="J31" i="36"/>
  <c r="I31" i="36"/>
  <c r="H31" i="36"/>
  <c r="G31" i="36"/>
  <c r="F31" i="36"/>
  <c r="E31" i="36"/>
  <c r="D31" i="36"/>
  <c r="C31" i="36"/>
  <c r="N30" i="36"/>
  <c r="M30" i="36"/>
  <c r="L30" i="36"/>
  <c r="K30" i="36"/>
  <c r="J30" i="36"/>
  <c r="I30" i="36"/>
  <c r="H30" i="36"/>
  <c r="G30" i="36"/>
  <c r="F30" i="36"/>
  <c r="E30" i="36"/>
  <c r="D30" i="36"/>
  <c r="C30" i="36"/>
  <c r="N29" i="36"/>
  <c r="N40" i="36" s="1"/>
  <c r="M29" i="36"/>
  <c r="M40" i="36" s="1"/>
  <c r="L29" i="36"/>
  <c r="L40" i="36" s="1"/>
  <c r="K29" i="36"/>
  <c r="K40" i="36" s="1"/>
  <c r="J29" i="36"/>
  <c r="J40" i="36" s="1"/>
  <c r="I29" i="36"/>
  <c r="I40" i="36" s="1"/>
  <c r="H29" i="36"/>
  <c r="G29" i="36"/>
  <c r="G40" i="36" s="1"/>
  <c r="F29" i="36"/>
  <c r="F40" i="36" s="1"/>
  <c r="E29" i="36"/>
  <c r="E40" i="36" s="1"/>
  <c r="D29" i="36"/>
  <c r="D40" i="36" s="1"/>
  <c r="C29" i="36"/>
  <c r="C40" i="36" s="1"/>
  <c r="O25" i="36"/>
  <c r="Q49" i="36" s="1"/>
  <c r="O24" i="36"/>
  <c r="O23" i="36"/>
  <c r="N22" i="36"/>
  <c r="N26" i="36" s="1"/>
  <c r="M22" i="36"/>
  <c r="M26" i="36" s="1"/>
  <c r="L22" i="36"/>
  <c r="L26" i="36" s="1"/>
  <c r="K22" i="36"/>
  <c r="K26" i="36" s="1"/>
  <c r="J22" i="36"/>
  <c r="J26" i="36" s="1"/>
  <c r="I22" i="36"/>
  <c r="I26" i="36" s="1"/>
  <c r="H22" i="36"/>
  <c r="H26" i="36" s="1"/>
  <c r="G22" i="36"/>
  <c r="G26" i="36" s="1"/>
  <c r="F22" i="36"/>
  <c r="F26" i="36" s="1"/>
  <c r="E22" i="36"/>
  <c r="E26" i="36" s="1"/>
  <c r="D22" i="36"/>
  <c r="D26" i="36" s="1"/>
  <c r="C22" i="36"/>
  <c r="O21" i="36"/>
  <c r="Q45" i="36" s="1"/>
  <c r="O20" i="36"/>
  <c r="Q44" i="36" s="1"/>
  <c r="O19" i="36"/>
  <c r="Q43" i="36" s="1"/>
  <c r="O18" i="36"/>
  <c r="Q42" i="36" s="1"/>
  <c r="O16" i="36"/>
  <c r="G16" i="36"/>
  <c r="N14" i="36"/>
  <c r="M14" i="36"/>
  <c r="L14" i="36"/>
  <c r="K14" i="36"/>
  <c r="J14" i="36"/>
  <c r="I14" i="36"/>
  <c r="H14" i="36"/>
  <c r="G14" i="36"/>
  <c r="F14" i="36"/>
  <c r="E14" i="36"/>
  <c r="D14" i="36"/>
  <c r="C14" i="36"/>
  <c r="O13" i="36"/>
  <c r="Q37" i="36" s="1"/>
  <c r="O12" i="36"/>
  <c r="O11" i="36"/>
  <c r="Q35" i="36" s="1"/>
  <c r="O10" i="36"/>
  <c r="N8" i="36"/>
  <c r="M8" i="36"/>
  <c r="L8" i="36"/>
  <c r="K8" i="36"/>
  <c r="J8" i="36"/>
  <c r="I8" i="36"/>
  <c r="H8" i="36"/>
  <c r="G8" i="36"/>
  <c r="F8" i="36"/>
  <c r="E8" i="36"/>
  <c r="D8" i="36"/>
  <c r="C8" i="36"/>
  <c r="N7" i="36"/>
  <c r="M7" i="36"/>
  <c r="L7" i="36"/>
  <c r="K7" i="36"/>
  <c r="J7" i="36"/>
  <c r="I7" i="36"/>
  <c r="H7" i="36"/>
  <c r="G7" i="36"/>
  <c r="F7" i="36"/>
  <c r="E7" i="36"/>
  <c r="D7" i="36"/>
  <c r="C7" i="36"/>
  <c r="N6" i="36"/>
  <c r="M6" i="36"/>
  <c r="L6" i="36"/>
  <c r="K6" i="36"/>
  <c r="J6" i="36"/>
  <c r="I6" i="36"/>
  <c r="H6" i="36"/>
  <c r="G6" i="36"/>
  <c r="F6" i="36"/>
  <c r="E6" i="36"/>
  <c r="D6" i="36"/>
  <c r="C6" i="36"/>
  <c r="N5" i="36"/>
  <c r="N16" i="36" s="1"/>
  <c r="M5" i="36"/>
  <c r="M16" i="36" s="1"/>
  <c r="L5" i="36"/>
  <c r="L16" i="36" s="1"/>
  <c r="K5" i="36"/>
  <c r="K16" i="36" s="1"/>
  <c r="J5" i="36"/>
  <c r="J16" i="36" s="1"/>
  <c r="I5" i="36"/>
  <c r="I16" i="36" s="1"/>
  <c r="H5" i="36"/>
  <c r="H16" i="36" s="1"/>
  <c r="G5" i="36"/>
  <c r="F5" i="36"/>
  <c r="F16" i="36" s="1"/>
  <c r="E5" i="36"/>
  <c r="E16" i="36" s="1"/>
  <c r="D5" i="36"/>
  <c r="D16" i="36" s="1"/>
  <c r="C5" i="36"/>
  <c r="C16" i="36" s="1"/>
  <c r="A2" i="36"/>
  <c r="A1" i="36"/>
  <c r="C37" i="46"/>
  <c r="D27" i="46" a="1"/>
  <c r="D27" i="46" s="1"/>
  <c r="D19" i="46" a="1"/>
  <c r="D19" i="46" s="1"/>
  <c r="D11" i="46" a="1"/>
  <c r="D11" i="46" s="1"/>
  <c r="E5" i="46"/>
  <c r="D34" i="46" s="1" a="1"/>
  <c r="D34" i="46" s="1"/>
  <c r="A2" i="46"/>
  <c r="A1" i="46"/>
  <c r="C35" i="20"/>
  <c r="C34" i="20"/>
  <c r="C33" i="20"/>
  <c r="F26" i="20"/>
  <c r="E26" i="20"/>
  <c r="D26" i="20"/>
  <c r="C26" i="20"/>
  <c r="A2" i="20"/>
  <c r="A1" i="20"/>
  <c r="B2" i="48"/>
  <c r="A2" i="48"/>
  <c r="B1" i="48"/>
  <c r="D13" i="46" l="1" a="1"/>
  <c r="D13" i="46" s="1"/>
  <c r="D9" i="46" a="1"/>
  <c r="D9" i="46" s="1"/>
  <c r="D17" i="46" a="1"/>
  <c r="D17" i="46" s="1"/>
  <c r="D25" i="46" a="1"/>
  <c r="D25" i="46" s="1"/>
  <c r="D35" i="46" a="1"/>
  <c r="D35" i="46" s="1"/>
  <c r="O14" i="36"/>
  <c r="O31" i="43"/>
  <c r="O32" i="43"/>
  <c r="O33" i="43"/>
  <c r="O34" i="43"/>
  <c r="O23" i="21"/>
  <c r="L6" i="44"/>
  <c r="L5" i="47"/>
  <c r="P7" i="61"/>
  <c r="P11" i="61"/>
  <c r="P15" i="61"/>
  <c r="P19" i="61"/>
  <c r="P23" i="61"/>
  <c r="D29" i="46" a="1"/>
  <c r="D29" i="46" s="1"/>
  <c r="P28" i="61"/>
  <c r="O6" i="61"/>
  <c r="O10" i="61"/>
  <c r="O14" i="61"/>
  <c r="O18" i="61"/>
  <c r="O22" i="61"/>
  <c r="O26" i="61"/>
  <c r="D21" i="46" a="1"/>
  <c r="D21" i="46" s="1"/>
  <c r="D7" i="46" a="1"/>
  <c r="D7" i="46" s="1"/>
  <c r="D15" i="46" a="1"/>
  <c r="D15" i="46" s="1"/>
  <c r="D23" i="46" a="1"/>
  <c r="D23" i="46" s="1"/>
  <c r="D32" i="46" a="1"/>
  <c r="D32" i="46" s="1"/>
  <c r="O22" i="36"/>
  <c r="Q46" i="36" s="1"/>
  <c r="C26" i="36"/>
  <c r="O26" i="36" s="1"/>
  <c r="Q50" i="36" s="1"/>
  <c r="E34" i="46" a="1"/>
  <c r="E34" i="46" s="1"/>
  <c r="F34" i="46" s="1"/>
  <c r="H34" i="46" s="1"/>
  <c r="E7" i="46" a="1"/>
  <c r="E7" i="46" s="1"/>
  <c r="F7" i="46" s="1"/>
  <c r="E9" i="46" a="1"/>
  <c r="E9" i="46" s="1"/>
  <c r="F9" i="46" s="1"/>
  <c r="H9" i="46" s="1"/>
  <c r="E11" i="46" a="1"/>
  <c r="E11" i="46" s="1"/>
  <c r="F11" i="46" s="1"/>
  <c r="H11" i="46" s="1"/>
  <c r="E13" i="46" a="1"/>
  <c r="E13" i="46" s="1"/>
  <c r="F13" i="46" s="1"/>
  <c r="H13" i="46" s="1"/>
  <c r="E15" i="46" a="1"/>
  <c r="E15" i="46" s="1"/>
  <c r="F15" i="46" s="1"/>
  <c r="H15" i="46" s="1"/>
  <c r="E17" i="46" a="1"/>
  <c r="E17" i="46" s="1"/>
  <c r="F17" i="46" s="1"/>
  <c r="H17" i="46" s="1"/>
  <c r="E19" i="46" a="1"/>
  <c r="E19" i="46" s="1"/>
  <c r="F19" i="46" s="1"/>
  <c r="H19" i="46" s="1"/>
  <c r="E21" i="46" a="1"/>
  <c r="E21" i="46" s="1"/>
  <c r="F21" i="46" s="1"/>
  <c r="H21" i="46" s="1"/>
  <c r="E23" i="46" a="1"/>
  <c r="E23" i="46" s="1"/>
  <c r="F23" i="46" s="1"/>
  <c r="H23" i="46" s="1"/>
  <c r="E25" i="46" a="1"/>
  <c r="E25" i="46" s="1"/>
  <c r="F25" i="46" s="1"/>
  <c r="H25" i="46" s="1"/>
  <c r="E27" i="46" a="1"/>
  <c r="E27" i="46" s="1"/>
  <c r="F27" i="46" s="1"/>
  <c r="H27" i="46" s="1"/>
  <c r="D30" i="46" a="1"/>
  <c r="D30" i="46" s="1"/>
  <c r="E32" i="46" a="1"/>
  <c r="E32" i="46" s="1"/>
  <c r="F32" i="46" s="1"/>
  <c r="H32" i="46" s="1"/>
  <c r="D36" i="46" a="1"/>
  <c r="D36" i="46" s="1"/>
  <c r="P5" i="61"/>
  <c r="O8" i="61"/>
  <c r="P9" i="61"/>
  <c r="O12" i="61"/>
  <c r="P13" i="61"/>
  <c r="O16" i="61"/>
  <c r="P17" i="61"/>
  <c r="O20" i="61"/>
  <c r="P21" i="61"/>
  <c r="O24" i="61"/>
  <c r="P25" i="61"/>
  <c r="O28" i="61"/>
  <c r="D8" i="46" a="1"/>
  <c r="D8" i="46" s="1"/>
  <c r="D10" i="46" a="1"/>
  <c r="D10" i="46" s="1"/>
  <c r="D12" i="46" a="1"/>
  <c r="D12" i="46" s="1"/>
  <c r="D14" i="46" a="1"/>
  <c r="D14" i="46" s="1"/>
  <c r="D16" i="46" a="1"/>
  <c r="D16" i="46" s="1"/>
  <c r="D18" i="46" a="1"/>
  <c r="D18" i="46" s="1"/>
  <c r="D20" i="46" a="1"/>
  <c r="D20" i="46" s="1"/>
  <c r="D22" i="46" a="1"/>
  <c r="D22" i="46" s="1"/>
  <c r="D24" i="46" a="1"/>
  <c r="D24" i="46" s="1"/>
  <c r="D26" i="46" a="1"/>
  <c r="D26" i="46" s="1"/>
  <c r="D28" i="46" a="1"/>
  <c r="D28" i="46" s="1"/>
  <c r="E30" i="46" a="1"/>
  <c r="E30" i="46" s="1"/>
  <c r="D33" i="46" a="1"/>
  <c r="D33" i="46" s="1"/>
  <c r="E36" i="46" a="1"/>
  <c r="E36" i="46" s="1"/>
  <c r="O7" i="61"/>
  <c r="P8" i="61"/>
  <c r="O11" i="61"/>
  <c r="P12" i="61"/>
  <c r="O15" i="61"/>
  <c r="P16" i="61"/>
  <c r="O19" i="61"/>
  <c r="P20" i="61"/>
  <c r="O23" i="61"/>
  <c r="P24" i="61"/>
  <c r="O27" i="61"/>
  <c r="E8" i="46" a="1"/>
  <c r="E8" i="46" s="1"/>
  <c r="E10" i="46" a="1"/>
  <c r="E10" i="46" s="1"/>
  <c r="E12" i="46" a="1"/>
  <c r="E12" i="46" s="1"/>
  <c r="E14" i="46" a="1"/>
  <c r="E14" i="46" s="1"/>
  <c r="E16" i="46" a="1"/>
  <c r="E16" i="46" s="1"/>
  <c r="E18" i="46" a="1"/>
  <c r="E18" i="46" s="1"/>
  <c r="E20" i="46" a="1"/>
  <c r="E20" i="46" s="1"/>
  <c r="E22" i="46" a="1"/>
  <c r="E22" i="46" s="1"/>
  <c r="E24" i="46" a="1"/>
  <c r="E24" i="46" s="1"/>
  <c r="E26" i="46" a="1"/>
  <c r="E26" i="46" s="1"/>
  <c r="E28" i="46" a="1"/>
  <c r="E28" i="46" s="1"/>
  <c r="D31" i="46" a="1"/>
  <c r="D31" i="46" s="1"/>
  <c r="P728" i="33"/>
  <c r="P341" i="33"/>
  <c r="O729" i="33"/>
  <c r="O341" i="33"/>
  <c r="O728" i="33"/>
  <c r="P729" i="33"/>
  <c r="E35" i="46" a="1"/>
  <c r="E35" i="46" s="1"/>
  <c r="F35" i="46" s="1"/>
  <c r="H35" i="46" s="1"/>
  <c r="O8" i="33"/>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P8" i="33"/>
  <c r="O11" i="33"/>
  <c r="P12" i="33"/>
  <c r="O15" i="33"/>
  <c r="P16" i="33"/>
  <c r="O19" i="33"/>
  <c r="P20" i="33"/>
  <c r="O23" i="33"/>
  <c r="P24" i="33"/>
  <c r="O27" i="33"/>
  <c r="P28" i="33"/>
  <c r="O31" i="33"/>
  <c r="P32" i="33"/>
  <c r="O35" i="33"/>
  <c r="P36" i="33"/>
  <c r="O39" i="33"/>
  <c r="P40" i="33"/>
  <c r="O43" i="33"/>
  <c r="P44" i="33"/>
  <c r="O47" i="33"/>
  <c r="P48" i="33"/>
  <c r="O51" i="33"/>
  <c r="P52" i="33"/>
  <c r="O55" i="33"/>
  <c r="P56" i="33"/>
  <c r="O59" i="33"/>
  <c r="P60" i="33"/>
  <c r="O63" i="33"/>
  <c r="P64" i="33"/>
  <c r="O67" i="33"/>
  <c r="P68" i="33"/>
  <c r="O71" i="33"/>
  <c r="P72" i="33"/>
  <c r="O75" i="33"/>
  <c r="P76" i="33"/>
  <c r="O79" i="33"/>
  <c r="P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0" i="33"/>
  <c r="P11" i="33"/>
  <c r="O14" i="33"/>
  <c r="P15" i="33"/>
  <c r="O18" i="33"/>
  <c r="P19" i="33"/>
  <c r="O22" i="33"/>
  <c r="P23" i="33"/>
  <c r="O26" i="33"/>
  <c r="P27" i="33"/>
  <c r="O30" i="33"/>
  <c r="P31" i="33"/>
  <c r="O34" i="33"/>
  <c r="P35" i="33"/>
  <c r="O38" i="33"/>
  <c r="P39" i="33"/>
  <c r="O42" i="33"/>
  <c r="P43" i="33"/>
  <c r="O46" i="33"/>
  <c r="P47" i="33"/>
  <c r="O50" i="33"/>
  <c r="P51" i="33"/>
  <c r="O54" i="33"/>
  <c r="P55" i="33"/>
  <c r="O58" i="33"/>
  <c r="P59" i="33"/>
  <c r="O62" i="33"/>
  <c r="P63" i="33"/>
  <c r="O66" i="33"/>
  <c r="P67" i="33"/>
  <c r="O70" i="33"/>
  <c r="P71" i="33"/>
  <c r="O74" i="33"/>
  <c r="P75" i="33"/>
  <c r="O78" i="33"/>
  <c r="P79" i="33"/>
  <c r="O82" i="33"/>
  <c r="P83" i="33"/>
  <c r="O86" i="33"/>
  <c r="P87" i="33"/>
  <c r="O90" i="33"/>
  <c r="P91" i="33"/>
  <c r="O94" i="33"/>
  <c r="O9" i="33"/>
  <c r="P10" i="33"/>
  <c r="O13" i="33"/>
  <c r="P14" i="33"/>
  <c r="O17" i="33"/>
  <c r="P18" i="33"/>
  <c r="O21" i="33"/>
  <c r="P22" i="33"/>
  <c r="O25" i="33"/>
  <c r="P26" i="33"/>
  <c r="O29" i="33"/>
  <c r="P30" i="33"/>
  <c r="O33" i="33"/>
  <c r="P34" i="33"/>
  <c r="O37" i="33"/>
  <c r="P38" i="33"/>
  <c r="O41" i="33"/>
  <c r="P42" i="33"/>
  <c r="O45" i="33"/>
  <c r="P46" i="33"/>
  <c r="O49" i="33"/>
  <c r="P50" i="33"/>
  <c r="O53" i="33"/>
  <c r="P54" i="33"/>
  <c r="O57" i="33"/>
  <c r="P58" i="33"/>
  <c r="O61" i="33"/>
  <c r="P62" i="33"/>
  <c r="O65" i="33"/>
  <c r="P66" i="33"/>
  <c r="O69" i="33"/>
  <c r="P70" i="33"/>
  <c r="O73" i="33"/>
  <c r="P74" i="33"/>
  <c r="O77" i="33"/>
  <c r="P78" i="33"/>
  <c r="O81" i="33"/>
  <c r="P82" i="33"/>
  <c r="O85" i="33"/>
  <c r="P86" i="33"/>
  <c r="O89" i="33"/>
  <c r="P90" i="33"/>
  <c r="O93" i="33"/>
  <c r="P94" i="33"/>
  <c r="O97" i="33"/>
  <c r="P98" i="33"/>
  <c r="O101" i="33"/>
  <c r="P102" i="33"/>
  <c r="O105" i="33"/>
  <c r="P106" i="33"/>
  <c r="O109" i="33"/>
  <c r="P110" i="33"/>
  <c r="O113" i="33"/>
  <c r="P114" i="33"/>
  <c r="O117" i="33"/>
  <c r="P118" i="33"/>
  <c r="O121" i="33"/>
  <c r="P122" i="33"/>
  <c r="O125" i="33"/>
  <c r="P126" i="33"/>
  <c r="O129" i="33"/>
  <c r="P130" i="33"/>
  <c r="O133" i="33"/>
  <c r="P134" i="33"/>
  <c r="O137" i="33"/>
  <c r="P138" i="33"/>
  <c r="O141" i="33"/>
  <c r="P142" i="33"/>
  <c r="O145" i="33"/>
  <c r="P146" i="33"/>
  <c r="O149" i="33"/>
  <c r="P150" i="33"/>
  <c r="O153" i="33"/>
  <c r="P154" i="33"/>
  <c r="O157" i="33"/>
  <c r="P158" i="33"/>
  <c r="O161" i="33"/>
  <c r="P162" i="33"/>
  <c r="O165" i="33"/>
  <c r="P166" i="33"/>
  <c r="O169" i="33"/>
  <c r="P170" i="33"/>
  <c r="O173" i="33"/>
  <c r="P174"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254" i="33"/>
  <c r="O257" i="33"/>
  <c r="P258" i="33"/>
  <c r="O261" i="33"/>
  <c r="P262" i="33"/>
  <c r="O265" i="33"/>
  <c r="P266" i="33"/>
  <c r="O269" i="33"/>
  <c r="P270" i="33"/>
  <c r="O273" i="33"/>
  <c r="P274" i="33"/>
  <c r="O277" i="33"/>
  <c r="P278" i="33"/>
  <c r="O281" i="33"/>
  <c r="P282" i="33"/>
  <c r="O285" i="33"/>
  <c r="P286" i="33"/>
  <c r="O289" i="33"/>
  <c r="P290" i="33"/>
  <c r="O293" i="33"/>
  <c r="P294" i="33"/>
  <c r="O297" i="33"/>
  <c r="P298" i="33"/>
  <c r="O301" i="33"/>
  <c r="P302" i="33"/>
  <c r="O305" i="33"/>
  <c r="P306" i="33"/>
  <c r="O309" i="33"/>
  <c r="P310" i="33"/>
  <c r="O313" i="33"/>
  <c r="P314" i="33"/>
  <c r="O317" i="33"/>
  <c r="P318" i="33"/>
  <c r="O321" i="33"/>
  <c r="P322" i="33"/>
  <c r="O325" i="33"/>
  <c r="P326" i="33"/>
  <c r="O329" i="33"/>
  <c r="P330" i="33"/>
  <c r="O333" i="33"/>
  <c r="P334" i="33"/>
  <c r="O337" i="33"/>
  <c r="P338" i="33"/>
  <c r="O342" i="33"/>
  <c r="P343" i="33"/>
  <c r="O346" i="33"/>
  <c r="P347" i="33"/>
  <c r="P99" i="33"/>
  <c r="O102" i="33"/>
  <c r="P107" i="33"/>
  <c r="O110" i="33"/>
  <c r="P115" i="33"/>
  <c r="P117" i="33"/>
  <c r="P119" i="33"/>
  <c r="P121" i="33"/>
  <c r="P123" i="33"/>
  <c r="P125" i="33"/>
  <c r="P127" i="33"/>
  <c r="P129" i="33"/>
  <c r="P131" i="33"/>
  <c r="P133" i="33"/>
  <c r="P135" i="33"/>
  <c r="P137" i="33"/>
  <c r="P139" i="33"/>
  <c r="P141" i="33"/>
  <c r="P143" i="33"/>
  <c r="P145" i="33"/>
  <c r="P147" i="33"/>
  <c r="P149" i="33"/>
  <c r="P151" i="33"/>
  <c r="P153" i="33"/>
  <c r="P155" i="33"/>
  <c r="P157" i="33"/>
  <c r="P159" i="33"/>
  <c r="P161" i="33"/>
  <c r="P163" i="33"/>
  <c r="P165" i="33"/>
  <c r="P167" i="33"/>
  <c r="P169" i="33"/>
  <c r="P171" i="33"/>
  <c r="P173" i="33"/>
  <c r="P175" i="33"/>
  <c r="P177" i="33"/>
  <c r="O180" i="33"/>
  <c r="P181" i="33"/>
  <c r="O184" i="33"/>
  <c r="P185" i="33"/>
  <c r="O188" i="33"/>
  <c r="P189" i="33"/>
  <c r="O192" i="33"/>
  <c r="P193" i="33"/>
  <c r="O196" i="33"/>
  <c r="P197" i="33"/>
  <c r="O200" i="33"/>
  <c r="P201" i="33"/>
  <c r="O204" i="33"/>
  <c r="P205" i="33"/>
  <c r="O208" i="33"/>
  <c r="P209" i="33"/>
  <c r="O212" i="33"/>
  <c r="P213" i="33"/>
  <c r="O216" i="33"/>
  <c r="P217" i="33"/>
  <c r="O220" i="33"/>
  <c r="P221" i="33"/>
  <c r="O224" i="33"/>
  <c r="P225" i="33"/>
  <c r="O228" i="33"/>
  <c r="P229" i="33"/>
  <c r="O232" i="33"/>
  <c r="P233" i="33"/>
  <c r="O236" i="33"/>
  <c r="P237" i="33"/>
  <c r="O240" i="33"/>
  <c r="P241" i="33"/>
  <c r="O244" i="33"/>
  <c r="P245" i="33"/>
  <c r="O248" i="33"/>
  <c r="P249" i="33"/>
  <c r="O252" i="33"/>
  <c r="P253" i="33"/>
  <c r="O256" i="33"/>
  <c r="P257"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224" i="33"/>
  <c r="O227" i="33"/>
  <c r="P228" i="33"/>
  <c r="O231" i="33"/>
  <c r="P232" i="33"/>
  <c r="O235" i="33"/>
  <c r="P236" i="33"/>
  <c r="O239" i="33"/>
  <c r="P240" i="33"/>
  <c r="O243" i="33"/>
  <c r="P244" i="33"/>
  <c r="O247" i="33"/>
  <c r="P248" i="33"/>
  <c r="O251" i="33"/>
  <c r="P252" i="33"/>
  <c r="O255" i="33"/>
  <c r="P256" i="33"/>
  <c r="O259" i="33"/>
  <c r="P260" i="33"/>
  <c r="O263" i="33"/>
  <c r="P264" i="33"/>
  <c r="O267" i="33"/>
  <c r="P268" i="33"/>
  <c r="O271" i="33"/>
  <c r="P272" i="33"/>
  <c r="O275" i="33"/>
  <c r="P276" i="33"/>
  <c r="O279" i="33"/>
  <c r="P280" i="33"/>
  <c r="O283" i="33"/>
  <c r="P284" i="33"/>
  <c r="O287" i="33"/>
  <c r="P288" i="33"/>
  <c r="O291" i="33"/>
  <c r="P292" i="33"/>
  <c r="O295" i="33"/>
  <c r="P296" i="33"/>
  <c r="O299" i="33"/>
  <c r="P300" i="33"/>
  <c r="O303" i="33"/>
  <c r="P304" i="33"/>
  <c r="O307" i="33"/>
  <c r="P308" i="33"/>
  <c r="O311" i="33"/>
  <c r="P312" i="33"/>
  <c r="O315" i="33"/>
  <c r="P316" i="33"/>
  <c r="O319" i="33"/>
  <c r="P320" i="33"/>
  <c r="O323" i="33"/>
  <c r="P324" i="33"/>
  <c r="O327" i="33"/>
  <c r="P328" i="33"/>
  <c r="O331" i="33"/>
  <c r="P332" i="33"/>
  <c r="O335" i="33"/>
  <c r="P336" i="33"/>
  <c r="O339" i="33"/>
  <c r="P340" i="33"/>
  <c r="O344" i="33"/>
  <c r="P345" i="33"/>
  <c r="O348" i="33"/>
  <c r="O120" i="33"/>
  <c r="O128" i="33"/>
  <c r="O136" i="33"/>
  <c r="O144" i="33"/>
  <c r="O152" i="33"/>
  <c r="O160" i="33"/>
  <c r="O168" i="33"/>
  <c r="O176"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O408" i="33"/>
  <c r="P409" i="33"/>
  <c r="O412" i="33"/>
  <c r="P413" i="33"/>
  <c r="O416" i="33"/>
  <c r="P417" i="33"/>
  <c r="O420" i="33"/>
  <c r="P421" i="33"/>
  <c r="O424" i="33"/>
  <c r="P425" i="33"/>
  <c r="O428" i="33"/>
  <c r="P103" i="33"/>
  <c r="O106" i="33"/>
  <c r="O118" i="33"/>
  <c r="O126" i="33"/>
  <c r="O134" i="33"/>
  <c r="O142" i="33"/>
  <c r="O150" i="33"/>
  <c r="O158" i="33"/>
  <c r="O166" i="33"/>
  <c r="O174" i="33"/>
  <c r="P179" i="33"/>
  <c r="O182" i="33"/>
  <c r="P187" i="33"/>
  <c r="O190" i="33"/>
  <c r="P195" i="33"/>
  <c r="O198" i="33"/>
  <c r="P203" i="33"/>
  <c r="O206" i="33"/>
  <c r="P211" i="33"/>
  <c r="O214" i="33"/>
  <c r="P219" i="33"/>
  <c r="O222" i="33"/>
  <c r="P227" i="33"/>
  <c r="O230" i="33"/>
  <c r="P235" i="33"/>
  <c r="O238" i="33"/>
  <c r="P243" i="33"/>
  <c r="O246" i="33"/>
  <c r="P251" i="33"/>
  <c r="O254" i="33"/>
  <c r="P259" i="33"/>
  <c r="P261" i="33"/>
  <c r="P263" i="33"/>
  <c r="P265" i="33"/>
  <c r="P267" i="33"/>
  <c r="P269" i="33"/>
  <c r="P271" i="33"/>
  <c r="P273" i="33"/>
  <c r="P275" i="33"/>
  <c r="P277" i="33"/>
  <c r="P279" i="33"/>
  <c r="P281" i="33"/>
  <c r="P283" i="33"/>
  <c r="P285" i="33"/>
  <c r="P287" i="33"/>
  <c r="P289" i="33"/>
  <c r="P291" i="33"/>
  <c r="P293" i="33"/>
  <c r="P295" i="33"/>
  <c r="P297" i="33"/>
  <c r="P299" i="33"/>
  <c r="P301" i="33"/>
  <c r="P303" i="33"/>
  <c r="P305" i="33"/>
  <c r="P307" i="33"/>
  <c r="P309" i="33"/>
  <c r="P311" i="33"/>
  <c r="P313" i="33"/>
  <c r="P315" i="33"/>
  <c r="P317" i="33"/>
  <c r="P319" i="33"/>
  <c r="P321" i="33"/>
  <c r="P323" i="33"/>
  <c r="P325" i="33"/>
  <c r="P327" i="33"/>
  <c r="P329" i="33"/>
  <c r="P331" i="33"/>
  <c r="P333" i="33"/>
  <c r="P335" i="33"/>
  <c r="P337" i="33"/>
  <c r="P339" i="33"/>
  <c r="P342" i="33"/>
  <c r="P344" i="33"/>
  <c r="P346" i="33"/>
  <c r="P348" i="33"/>
  <c r="O351" i="33"/>
  <c r="P352" i="33"/>
  <c r="O355" i="33"/>
  <c r="P356" i="33"/>
  <c r="O359" i="33"/>
  <c r="P360" i="33"/>
  <c r="O363" i="33"/>
  <c r="P364" i="33"/>
  <c r="O367" i="33"/>
  <c r="P368" i="33"/>
  <c r="O116" i="33"/>
  <c r="O124" i="33"/>
  <c r="O132" i="33"/>
  <c r="O140" i="33"/>
  <c r="O148" i="33"/>
  <c r="O156" i="33"/>
  <c r="O164" i="33"/>
  <c r="O172"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10" i="33"/>
  <c r="P411" i="33"/>
  <c r="O414" i="33"/>
  <c r="P415" i="33"/>
  <c r="O418" i="33"/>
  <c r="P419" i="33"/>
  <c r="O422" i="33"/>
  <c r="P423" i="33"/>
  <c r="O426" i="33"/>
  <c r="P427" i="33"/>
  <c r="O430" i="33"/>
  <c r="P431" i="33"/>
  <c r="O434" i="33"/>
  <c r="P435" i="33"/>
  <c r="O438" i="33"/>
  <c r="P439" i="33"/>
  <c r="O138" i="33"/>
  <c r="O170" i="33"/>
  <c r="O260" i="33"/>
  <c r="O268" i="33"/>
  <c r="O276" i="33"/>
  <c r="O284" i="33"/>
  <c r="O292" i="33"/>
  <c r="O300" i="33"/>
  <c r="O308" i="33"/>
  <c r="O316" i="33"/>
  <c r="O324" i="33"/>
  <c r="O332" i="33"/>
  <c r="O340" i="33"/>
  <c r="O349" i="33"/>
  <c r="P354" i="33"/>
  <c r="O357" i="33"/>
  <c r="P362" i="33"/>
  <c r="O365" i="33"/>
  <c r="P370" i="33"/>
  <c r="P372" i="33"/>
  <c r="P374" i="33"/>
  <c r="P376" i="33"/>
  <c r="P378" i="33"/>
  <c r="P380" i="33"/>
  <c r="P382" i="33"/>
  <c r="P384" i="33"/>
  <c r="P386" i="33"/>
  <c r="P388" i="33"/>
  <c r="P390" i="33"/>
  <c r="P392" i="33"/>
  <c r="P394" i="33"/>
  <c r="P396" i="33"/>
  <c r="P398" i="33"/>
  <c r="P400" i="33"/>
  <c r="P402" i="33"/>
  <c r="P404" i="33"/>
  <c r="P406" i="33"/>
  <c r="P408" i="33"/>
  <c r="P410" i="33"/>
  <c r="P412" i="33"/>
  <c r="P414" i="33"/>
  <c r="P416" i="33"/>
  <c r="P418" i="33"/>
  <c r="P420" i="33"/>
  <c r="P422" i="33"/>
  <c r="P424" i="33"/>
  <c r="P426" i="33"/>
  <c r="P428" i="33"/>
  <c r="O433" i="33"/>
  <c r="P436" i="33"/>
  <c r="O441" i="33"/>
  <c r="P442"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111" i="33"/>
  <c r="O114" i="33"/>
  <c r="O146" i="33"/>
  <c r="O178" i="33"/>
  <c r="P191" i="33"/>
  <c r="O194" i="33"/>
  <c r="P207" i="33"/>
  <c r="O210" i="33"/>
  <c r="P223" i="33"/>
  <c r="O226" i="33"/>
  <c r="P239" i="33"/>
  <c r="O242" i="33"/>
  <c r="P255" i="33"/>
  <c r="O258" i="33"/>
  <c r="O266" i="33"/>
  <c r="O274" i="33"/>
  <c r="O282" i="33"/>
  <c r="O290" i="33"/>
  <c r="O298" i="33"/>
  <c r="O306" i="33"/>
  <c r="O314" i="33"/>
  <c r="O322" i="33"/>
  <c r="O330" i="33"/>
  <c r="O338" i="33"/>
  <c r="O347" i="33"/>
  <c r="P430" i="33"/>
  <c r="O432" i="33"/>
  <c r="P433" i="33"/>
  <c r="O435" i="33"/>
  <c r="P438" i="33"/>
  <c r="O440" i="33"/>
  <c r="P441"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122" i="33"/>
  <c r="O154" i="33"/>
  <c r="O264" i="33"/>
  <c r="O272" i="33"/>
  <c r="O280" i="33"/>
  <c r="O288" i="33"/>
  <c r="O296" i="33"/>
  <c r="O304" i="33"/>
  <c r="O312" i="33"/>
  <c r="O320" i="33"/>
  <c r="O328" i="33"/>
  <c r="O336" i="33"/>
  <c r="O345" i="33"/>
  <c r="P350" i="33"/>
  <c r="O353" i="33"/>
  <c r="P358" i="33"/>
  <c r="O361" i="33"/>
  <c r="P366" i="33"/>
  <c r="O369" i="33"/>
  <c r="O371" i="33"/>
  <c r="O373" i="33"/>
  <c r="O375" i="33"/>
  <c r="O377" i="33"/>
  <c r="O379" i="33"/>
  <c r="O381" i="33"/>
  <c r="O383" i="33"/>
  <c r="O385" i="33"/>
  <c r="O387" i="33"/>
  <c r="O389" i="33"/>
  <c r="O391" i="33"/>
  <c r="O393" i="33"/>
  <c r="O395" i="33"/>
  <c r="O397" i="33"/>
  <c r="O399" i="33"/>
  <c r="O401" i="33"/>
  <c r="O403" i="33"/>
  <c r="O405" i="33"/>
  <c r="O407" i="33"/>
  <c r="O409" i="33"/>
  <c r="O411" i="33"/>
  <c r="O413" i="33"/>
  <c r="O415" i="33"/>
  <c r="O417" i="33"/>
  <c r="O419" i="33"/>
  <c r="O421" i="33"/>
  <c r="O423" i="33"/>
  <c r="O425" i="33"/>
  <c r="O427" i="33"/>
  <c r="O429" i="33"/>
  <c r="P432" i="33"/>
  <c r="O437" i="33"/>
  <c r="P440" i="33"/>
  <c r="O443" i="33"/>
  <c r="P444" i="33"/>
  <c r="O447" i="33"/>
  <c r="P448" i="33"/>
  <c r="O451" i="33"/>
  <c r="P452" i="33"/>
  <c r="O455" i="33"/>
  <c r="P456" i="33"/>
  <c r="O459" i="33"/>
  <c r="P460" i="33"/>
  <c r="O463" i="33"/>
  <c r="P464" i="33"/>
  <c r="O467" i="33"/>
  <c r="P468" i="33"/>
  <c r="O471" i="33"/>
  <c r="O130" i="33"/>
  <c r="O262" i="33"/>
  <c r="O294" i="33"/>
  <c r="O326" i="33"/>
  <c r="O431" i="33"/>
  <c r="P434" i="33"/>
  <c r="O439" i="33"/>
  <c r="O442" i="33"/>
  <c r="P447" i="33"/>
  <c r="O450" i="33"/>
  <c r="P455" i="33"/>
  <c r="O458" i="33"/>
  <c r="P463" i="33"/>
  <c r="O466" i="33"/>
  <c r="P471" i="33"/>
  <c r="P475" i="33"/>
  <c r="P479" i="33"/>
  <c r="P483" i="33"/>
  <c r="P487" i="33"/>
  <c r="P491" i="33"/>
  <c r="P495" i="33"/>
  <c r="P499" i="33"/>
  <c r="P503" i="33"/>
  <c r="P507" i="33"/>
  <c r="O511" i="33"/>
  <c r="P514" i="33"/>
  <c r="O519" i="33"/>
  <c r="P520" i="33"/>
  <c r="O523" i="33"/>
  <c r="P524" i="33"/>
  <c r="O527" i="33"/>
  <c r="P528" i="33"/>
  <c r="O531" i="33"/>
  <c r="P532" i="33"/>
  <c r="O535" i="33"/>
  <c r="P536" i="33"/>
  <c r="O539" i="33"/>
  <c r="P540" i="33"/>
  <c r="O543" i="33"/>
  <c r="P544" i="33"/>
  <c r="O547" i="33"/>
  <c r="P548" i="33"/>
  <c r="O551" i="33"/>
  <c r="P552" i="33"/>
  <c r="O555" i="33"/>
  <c r="P556" i="33"/>
  <c r="O559" i="33"/>
  <c r="P560" i="33"/>
  <c r="O563" i="33"/>
  <c r="P564" i="33"/>
  <c r="O567" i="33"/>
  <c r="P568" i="33"/>
  <c r="O571" i="33"/>
  <c r="P572" i="33"/>
  <c r="O575" i="33"/>
  <c r="P576" i="33"/>
  <c r="O579" i="33"/>
  <c r="P580"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O162" i="33"/>
  <c r="P199" i="33"/>
  <c r="O202" i="33"/>
  <c r="P231" i="33"/>
  <c r="O234" i="33"/>
  <c r="O270" i="33"/>
  <c r="O302" i="33"/>
  <c r="O334" i="33"/>
  <c r="P429" i="33"/>
  <c r="P437" i="33"/>
  <c r="O474" i="33"/>
  <c r="O478" i="33"/>
  <c r="O482" i="33"/>
  <c r="O486" i="33"/>
  <c r="O490" i="33"/>
  <c r="O494" i="33"/>
  <c r="O498" i="33"/>
  <c r="O502" i="33"/>
  <c r="O506" i="33"/>
  <c r="O510" i="33"/>
  <c r="P511" i="33"/>
  <c r="O513" i="33"/>
  <c r="P516" i="33"/>
  <c r="O518" i="33"/>
  <c r="P519" i="33"/>
  <c r="O522" i="33"/>
  <c r="P523" i="33"/>
  <c r="O526" i="33"/>
  <c r="P527" i="33"/>
  <c r="O530" i="33"/>
  <c r="P531" i="33"/>
  <c r="O534" i="33"/>
  <c r="P535" i="33"/>
  <c r="O538" i="33"/>
  <c r="P539" i="33"/>
  <c r="O542" i="33"/>
  <c r="P543" i="33"/>
  <c r="O546" i="33"/>
  <c r="P547" i="33"/>
  <c r="O550" i="33"/>
  <c r="P551" i="33"/>
  <c r="O554" i="33"/>
  <c r="P555" i="33"/>
  <c r="O558" i="33"/>
  <c r="P559" i="33"/>
  <c r="O562" i="33"/>
  <c r="P563" i="33"/>
  <c r="O566" i="33"/>
  <c r="P567" i="33"/>
  <c r="O570" i="33"/>
  <c r="P571" i="33"/>
  <c r="O574" i="33"/>
  <c r="P575" i="33"/>
  <c r="O578" i="33"/>
  <c r="P579"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0" i="33"/>
  <c r="P711" i="33"/>
  <c r="O714" i="33"/>
  <c r="P715" i="33"/>
  <c r="O718" i="33"/>
  <c r="P719" i="33"/>
  <c r="O722" i="33"/>
  <c r="P723" i="33"/>
  <c r="O726" i="33"/>
  <c r="P727" i="33"/>
  <c r="P95" i="33"/>
  <c r="O186" i="33"/>
  <c r="P215" i="33"/>
  <c r="O250" i="33"/>
  <c r="O286" i="33"/>
  <c r="O436" i="33"/>
  <c r="O479" i="33"/>
  <c r="O491" i="33"/>
  <c r="O503" i="33"/>
  <c r="O507" i="33"/>
  <c r="P515" i="33"/>
  <c r="O520" i="33"/>
  <c r="O524" i="33"/>
  <c r="O528" i="33"/>
  <c r="P533" i="33"/>
  <c r="P537" i="33"/>
  <c r="P541" i="33"/>
  <c r="O548" i="33"/>
  <c r="O552" i="33"/>
  <c r="P557" i="33"/>
  <c r="O564" i="33"/>
  <c r="O568" i="33"/>
  <c r="P573" i="33"/>
  <c r="P577" i="33"/>
  <c r="P581" i="33"/>
  <c r="P585" i="33"/>
  <c r="P589" i="33"/>
  <c r="P597" i="33"/>
  <c r="P601" i="33"/>
  <c r="O604" i="33"/>
  <c r="P605" i="33"/>
  <c r="P613" i="33"/>
  <c r="O616" i="33"/>
  <c r="P625" i="33"/>
  <c r="P629" i="33"/>
  <c r="P637" i="33"/>
  <c r="P641" i="33"/>
  <c r="O644" i="33"/>
  <c r="P653" i="33"/>
  <c r="O656" i="33"/>
  <c r="P665" i="33"/>
  <c r="O278" i="33"/>
  <c r="O310" i="33"/>
  <c r="O343" i="33"/>
  <c r="P443" i="33"/>
  <c r="O446" i="33"/>
  <c r="P451" i="33"/>
  <c r="O454" i="33"/>
  <c r="P459" i="33"/>
  <c r="O462" i="33"/>
  <c r="P467" i="33"/>
  <c r="O470" i="33"/>
  <c r="P472" i="33"/>
  <c r="P476" i="33"/>
  <c r="P480" i="33"/>
  <c r="P484" i="33"/>
  <c r="P488" i="33"/>
  <c r="P492" i="33"/>
  <c r="P496" i="33"/>
  <c r="P500" i="33"/>
  <c r="P504" i="33"/>
  <c r="P508" i="33"/>
  <c r="P510" i="33"/>
  <c r="O515"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9" i="33"/>
  <c r="P710" i="33"/>
  <c r="O713" i="33"/>
  <c r="P714" i="33"/>
  <c r="O717" i="33"/>
  <c r="P718" i="33"/>
  <c r="O721" i="33"/>
  <c r="P722" i="33"/>
  <c r="O725" i="33"/>
  <c r="P726" i="33"/>
  <c r="O98" i="33"/>
  <c r="P183" i="33"/>
  <c r="O218" i="33"/>
  <c r="P247" i="33"/>
  <c r="O318" i="33"/>
  <c r="O475" i="33"/>
  <c r="O483" i="33"/>
  <c r="O487" i="33"/>
  <c r="O495" i="33"/>
  <c r="O499" i="33"/>
  <c r="P512" i="33"/>
  <c r="O514" i="33"/>
  <c r="O517" i="33"/>
  <c r="P521" i="33"/>
  <c r="P525" i="33"/>
  <c r="O532" i="33"/>
  <c r="O536" i="33"/>
  <c r="O540" i="33"/>
  <c r="O544" i="33"/>
  <c r="P549" i="33"/>
  <c r="O556" i="33"/>
  <c r="O560" i="33"/>
  <c r="P565" i="33"/>
  <c r="O572" i="33"/>
  <c r="O576" i="33"/>
  <c r="O580" i="33"/>
  <c r="O584" i="33"/>
  <c r="O600" i="33"/>
  <c r="P609" i="33"/>
  <c r="P617" i="33"/>
  <c r="O620" i="33"/>
  <c r="O628" i="33"/>
  <c r="O632" i="33"/>
  <c r="O640" i="33"/>
  <c r="O648" i="33"/>
  <c r="O652" i="33"/>
  <c r="O660" i="33"/>
  <c r="O664" i="33"/>
  <c r="P529" i="33"/>
  <c r="P545" i="33"/>
  <c r="P553" i="33"/>
  <c r="P561" i="33"/>
  <c r="P569" i="33"/>
  <c r="O588" i="33"/>
  <c r="O592" i="33"/>
  <c r="P593" i="33"/>
  <c r="O596" i="33"/>
  <c r="O608" i="33"/>
  <c r="O612" i="33"/>
  <c r="P621" i="33"/>
  <c r="O624" i="33"/>
  <c r="P633" i="33"/>
  <c r="O636" i="33"/>
  <c r="P645" i="33"/>
  <c r="P649" i="33"/>
  <c r="P657" i="33"/>
  <c r="P661" i="33"/>
  <c r="P669" i="33"/>
  <c r="P673" i="33"/>
  <c r="P677" i="33"/>
  <c r="P681" i="33"/>
  <c r="P685" i="33"/>
  <c r="P689" i="33"/>
  <c r="P693" i="33"/>
  <c r="P697" i="33"/>
  <c r="P701" i="33"/>
  <c r="P705" i="33"/>
  <c r="P709" i="33"/>
  <c r="P713" i="33"/>
  <c r="P717" i="33"/>
  <c r="P721" i="33"/>
  <c r="P725" i="33"/>
  <c r="O696" i="33"/>
  <c r="O700" i="33"/>
  <c r="P660" i="33"/>
  <c r="O663" i="33"/>
  <c r="O668" i="33"/>
  <c r="O672" i="33"/>
  <c r="O676" i="33"/>
  <c r="O680" i="33"/>
  <c r="O684" i="33"/>
  <c r="O688" i="33"/>
  <c r="O704" i="33"/>
  <c r="O708" i="33"/>
  <c r="O712" i="33"/>
  <c r="O720" i="33"/>
  <c r="O724" i="33"/>
  <c r="P668" i="33"/>
  <c r="P672" i="33"/>
  <c r="P676" i="33"/>
  <c r="P680" i="33"/>
  <c r="P684" i="33"/>
  <c r="P688" i="33"/>
  <c r="P692" i="33"/>
  <c r="P696" i="33"/>
  <c r="P700" i="33"/>
  <c r="P704" i="33"/>
  <c r="P708" i="33"/>
  <c r="P712" i="33"/>
  <c r="P716" i="33"/>
  <c r="P720" i="33"/>
  <c r="P724" i="33"/>
  <c r="P656" i="33"/>
  <c r="O659" i="33"/>
  <c r="P664" i="33"/>
  <c r="O667" i="33"/>
  <c r="O671" i="33"/>
  <c r="O675" i="33"/>
  <c r="O679" i="33"/>
  <c r="O683" i="33"/>
  <c r="O687" i="33"/>
  <c r="O691" i="33"/>
  <c r="O695" i="33"/>
  <c r="O699" i="33"/>
  <c r="O703" i="33"/>
  <c r="O707" i="33"/>
  <c r="O711" i="33"/>
  <c r="O715" i="33"/>
  <c r="O719" i="33"/>
  <c r="O723" i="33"/>
  <c r="O727" i="33"/>
  <c r="O692" i="33"/>
  <c r="O716" i="33"/>
  <c r="E31" i="46" a="1"/>
  <c r="E31" i="46" s="1"/>
  <c r="E33" i="46" a="1"/>
  <c r="E33" i="46" s="1"/>
  <c r="E29" i="46" a="1"/>
  <c r="E29" i="46" s="1"/>
  <c r="F29" i="46" s="1"/>
  <c r="H29" i="46" s="1"/>
  <c r="O5" i="33"/>
  <c r="O6" i="33"/>
  <c r="O7" i="33"/>
  <c r="P5" i="33"/>
  <c r="P6" i="33"/>
  <c r="P7" i="33"/>
  <c r="C36" i="20"/>
  <c r="F30" i="46" l="1"/>
  <c r="H30" i="46" s="1"/>
  <c r="F26" i="46"/>
  <c r="H26" i="46" s="1"/>
  <c r="F33" i="46"/>
  <c r="H33" i="46" s="1"/>
  <c r="F18" i="46"/>
  <c r="H18" i="46" s="1"/>
  <c r="F10" i="46"/>
  <c r="H10" i="46" s="1"/>
  <c r="F28" i="46"/>
  <c r="H28" i="46" s="1"/>
  <c r="F8" i="46"/>
  <c r="H8" i="46" s="1"/>
  <c r="F12" i="46"/>
  <c r="H12" i="46" s="1"/>
  <c r="F36" i="46"/>
  <c r="H36" i="46" s="1"/>
  <c r="F24" i="46"/>
  <c r="H24" i="46" s="1"/>
  <c r="F16" i="46"/>
  <c r="H16" i="46" s="1"/>
  <c r="F22" i="46"/>
  <c r="H22" i="46" s="1"/>
  <c r="F20" i="46"/>
  <c r="H20" i="46" s="1"/>
  <c r="F31" i="46"/>
  <c r="H31" i="46" s="1"/>
  <c r="D37" i="46"/>
  <c r="F14" i="46"/>
  <c r="H14" i="46" s="1"/>
  <c r="K151" i="43"/>
  <c r="K152" i="43"/>
  <c r="M151" i="43"/>
  <c r="E154" i="43"/>
  <c r="E49" i="36" s="1"/>
  <c r="I154" i="43"/>
  <c r="I49" i="36" s="1"/>
  <c r="M152" i="43"/>
  <c r="K154" i="43"/>
  <c r="K49" i="36" s="1"/>
  <c r="I152" i="43"/>
  <c r="G152" i="43"/>
  <c r="E152" i="43"/>
  <c r="C152" i="43"/>
  <c r="E37" i="46"/>
  <c r="G154" i="43"/>
  <c r="G49" i="36" s="1"/>
  <c r="C154" i="43"/>
  <c r="C49" i="36" s="1"/>
  <c r="M154" i="43"/>
  <c r="M49" i="36" s="1"/>
  <c r="N154" i="43"/>
  <c r="N49" i="36" s="1"/>
  <c r="F154" i="43"/>
  <c r="F49" i="36" s="1"/>
  <c r="J152" i="43"/>
  <c r="N151" i="43"/>
  <c r="H151" i="43"/>
  <c r="D151" i="43"/>
  <c r="L150" i="43"/>
  <c r="H150" i="43"/>
  <c r="D150" i="43"/>
  <c r="L149" i="43"/>
  <c r="H149" i="43"/>
  <c r="D149" i="43"/>
  <c r="L148" i="43"/>
  <c r="H148" i="43"/>
  <c r="D148" i="43"/>
  <c r="L147" i="43"/>
  <c r="H147" i="43"/>
  <c r="D147" i="43"/>
  <c r="L146" i="43"/>
  <c r="H146" i="43"/>
  <c r="D146" i="43"/>
  <c r="L145" i="43"/>
  <c r="H145" i="43"/>
  <c r="D145" i="43"/>
  <c r="L144" i="43"/>
  <c r="H144" i="43"/>
  <c r="D144" i="43"/>
  <c r="L143" i="43"/>
  <c r="H143" i="43"/>
  <c r="D143" i="43"/>
  <c r="L142" i="43"/>
  <c r="H142" i="43"/>
  <c r="D142" i="43"/>
  <c r="L141" i="43"/>
  <c r="H141" i="43"/>
  <c r="D141" i="43"/>
  <c r="L140" i="43"/>
  <c r="H140" i="43"/>
  <c r="D140" i="43"/>
  <c r="L137" i="43"/>
  <c r="H137" i="43"/>
  <c r="D137" i="43"/>
  <c r="L136" i="43"/>
  <c r="H136" i="43"/>
  <c r="D136" i="43"/>
  <c r="L135" i="43"/>
  <c r="H135" i="43"/>
  <c r="D135" i="43"/>
  <c r="L134" i="43"/>
  <c r="H134" i="43"/>
  <c r="D134" i="43"/>
  <c r="L133" i="43"/>
  <c r="H133" i="43"/>
  <c r="D133" i="43"/>
  <c r="L132" i="43"/>
  <c r="H132" i="43"/>
  <c r="D132" i="43"/>
  <c r="L131" i="43"/>
  <c r="H131" i="43"/>
  <c r="D131" i="43"/>
  <c r="L130" i="43"/>
  <c r="H130" i="43"/>
  <c r="D130" i="43"/>
  <c r="L129" i="43"/>
  <c r="H129" i="43"/>
  <c r="D129" i="43"/>
  <c r="L128" i="43"/>
  <c r="H128" i="43"/>
  <c r="D128" i="43"/>
  <c r="L127" i="43"/>
  <c r="H127" i="43"/>
  <c r="D127" i="43"/>
  <c r="L126" i="43"/>
  <c r="H126" i="43"/>
  <c r="D126" i="43"/>
  <c r="L125" i="43"/>
  <c r="H125" i="43"/>
  <c r="D125" i="43"/>
  <c r="L124" i="43"/>
  <c r="H124" i="43"/>
  <c r="D124" i="43"/>
  <c r="L123" i="43"/>
  <c r="H123" i="43"/>
  <c r="D123" i="43"/>
  <c r="L122" i="43"/>
  <c r="H122" i="43"/>
  <c r="D122" i="43"/>
  <c r="L121" i="43"/>
  <c r="H121" i="43"/>
  <c r="L154" i="43"/>
  <c r="L49" i="36" s="1"/>
  <c r="D154" i="43"/>
  <c r="D49" i="36" s="1"/>
  <c r="H152" i="43"/>
  <c r="L151" i="43"/>
  <c r="G151" i="43"/>
  <c r="C151" i="43"/>
  <c r="K150" i="43"/>
  <c r="G150" i="43"/>
  <c r="C150" i="43"/>
  <c r="K149" i="43"/>
  <c r="G149" i="43"/>
  <c r="C149" i="43"/>
  <c r="K148" i="43"/>
  <c r="G148" i="43"/>
  <c r="C148" i="43"/>
  <c r="K147" i="43"/>
  <c r="G147" i="43"/>
  <c r="C147" i="43"/>
  <c r="K146" i="43"/>
  <c r="G146" i="43"/>
  <c r="C146" i="43"/>
  <c r="K145" i="43"/>
  <c r="G145" i="43"/>
  <c r="C145" i="43"/>
  <c r="K144" i="43"/>
  <c r="G144" i="43"/>
  <c r="C144" i="43"/>
  <c r="K143" i="43"/>
  <c r="G143" i="43"/>
  <c r="C143" i="43"/>
  <c r="K142" i="43"/>
  <c r="G142" i="43"/>
  <c r="C142" i="43"/>
  <c r="K141" i="43"/>
  <c r="G141" i="43"/>
  <c r="C141" i="43"/>
  <c r="K140" i="43"/>
  <c r="G140" i="43"/>
  <c r="C140" i="43"/>
  <c r="K137" i="43"/>
  <c r="G137" i="43"/>
  <c r="C137" i="43"/>
  <c r="K136" i="43"/>
  <c r="G136" i="43"/>
  <c r="C136" i="43"/>
  <c r="K135" i="43"/>
  <c r="G135" i="43"/>
  <c r="C135" i="43"/>
  <c r="K134" i="43"/>
  <c r="G134" i="43"/>
  <c r="C134" i="43"/>
  <c r="K133" i="43"/>
  <c r="G133" i="43"/>
  <c r="C133" i="43"/>
  <c r="K132" i="43"/>
  <c r="G132" i="43"/>
  <c r="C132" i="43"/>
  <c r="K131" i="43"/>
  <c r="G131" i="43"/>
  <c r="C131" i="43"/>
  <c r="K130" i="43"/>
  <c r="G130" i="43"/>
  <c r="C130" i="43"/>
  <c r="K129" i="43"/>
  <c r="G129" i="43"/>
  <c r="C129" i="43"/>
  <c r="K128" i="43"/>
  <c r="G128" i="43"/>
  <c r="C128" i="43"/>
  <c r="K127" i="43"/>
  <c r="G127" i="43"/>
  <c r="C127" i="43"/>
  <c r="K126" i="43"/>
  <c r="G126" i="43"/>
  <c r="C126" i="43"/>
  <c r="K125" i="43"/>
  <c r="G125" i="43"/>
  <c r="C125" i="43"/>
  <c r="K124" i="43"/>
  <c r="G124" i="43"/>
  <c r="C124" i="43"/>
  <c r="K123" i="43"/>
  <c r="G123" i="43"/>
  <c r="C123" i="43"/>
  <c r="K122" i="43"/>
  <c r="G122" i="43"/>
  <c r="C122" i="43"/>
  <c r="K121" i="43"/>
  <c r="G121" i="43"/>
  <c r="C121" i="43"/>
  <c r="K120" i="43"/>
  <c r="G120" i="43"/>
  <c r="C120" i="43"/>
  <c r="K119" i="43"/>
  <c r="G119" i="43"/>
  <c r="C119" i="43"/>
  <c r="J154" i="43"/>
  <c r="J49" i="36" s="1"/>
  <c r="N152" i="43"/>
  <c r="F152" i="43"/>
  <c r="J151" i="43"/>
  <c r="F151" i="43"/>
  <c r="N150" i="43"/>
  <c r="J150" i="43"/>
  <c r="F150" i="43"/>
  <c r="N149" i="43"/>
  <c r="J149" i="43"/>
  <c r="F149" i="43"/>
  <c r="N148" i="43"/>
  <c r="J148" i="43"/>
  <c r="F148" i="43"/>
  <c r="N147" i="43"/>
  <c r="J147" i="43"/>
  <c r="F147" i="43"/>
  <c r="N146" i="43"/>
  <c r="J146" i="43"/>
  <c r="F146" i="43"/>
  <c r="N145" i="43"/>
  <c r="J145" i="43"/>
  <c r="F145" i="43"/>
  <c r="N144" i="43"/>
  <c r="J144" i="43"/>
  <c r="F144" i="43"/>
  <c r="N143" i="43"/>
  <c r="J143" i="43"/>
  <c r="F143" i="43"/>
  <c r="N142" i="43"/>
  <c r="J142" i="43"/>
  <c r="F142" i="43"/>
  <c r="N141" i="43"/>
  <c r="J141" i="43"/>
  <c r="F141" i="43"/>
  <c r="N140" i="43"/>
  <c r="J140" i="43"/>
  <c r="F140" i="43"/>
  <c r="N137" i="43"/>
  <c r="J137" i="43"/>
  <c r="F137" i="43"/>
  <c r="N136" i="43"/>
  <c r="J136" i="43"/>
  <c r="F136" i="43"/>
  <c r="N135" i="43"/>
  <c r="J135" i="43"/>
  <c r="F135" i="43"/>
  <c r="N134" i="43"/>
  <c r="J134" i="43"/>
  <c r="F134" i="43"/>
  <c r="N133" i="43"/>
  <c r="J133" i="43"/>
  <c r="F133" i="43"/>
  <c r="N132" i="43"/>
  <c r="J132" i="43"/>
  <c r="F132" i="43"/>
  <c r="N131" i="43"/>
  <c r="J131" i="43"/>
  <c r="F131" i="43"/>
  <c r="N130" i="43"/>
  <c r="J130" i="43"/>
  <c r="F130" i="43"/>
  <c r="N129" i="43"/>
  <c r="J129" i="43"/>
  <c r="F129" i="43"/>
  <c r="N128" i="43"/>
  <c r="J128" i="43"/>
  <c r="F128" i="43"/>
  <c r="N127" i="43"/>
  <c r="J127" i="43"/>
  <c r="F127" i="43"/>
  <c r="N126" i="43"/>
  <c r="J126" i="43"/>
  <c r="F126" i="43"/>
  <c r="N125" i="43"/>
  <c r="J125" i="43"/>
  <c r="F125" i="43"/>
  <c r="N124" i="43"/>
  <c r="J124" i="43"/>
  <c r="F124" i="43"/>
  <c r="N123" i="43"/>
  <c r="J123" i="43"/>
  <c r="F123" i="43"/>
  <c r="N122" i="43"/>
  <c r="J122" i="43"/>
  <c r="H154" i="43"/>
  <c r="H49" i="36" s="1"/>
  <c r="L152" i="43"/>
  <c r="D152" i="43"/>
  <c r="I151" i="43"/>
  <c r="E151" i="43"/>
  <c r="M150" i="43"/>
  <c r="I150" i="43"/>
  <c r="E150" i="43"/>
  <c r="M149" i="43"/>
  <c r="I149" i="43"/>
  <c r="E149" i="43"/>
  <c r="M148" i="43"/>
  <c r="I148" i="43"/>
  <c r="E148" i="43"/>
  <c r="M147" i="43"/>
  <c r="I147" i="43"/>
  <c r="E147" i="43"/>
  <c r="M146" i="43"/>
  <c r="I146" i="43"/>
  <c r="E146" i="43"/>
  <c r="M145" i="43"/>
  <c r="I145" i="43"/>
  <c r="E145" i="43"/>
  <c r="M144" i="43"/>
  <c r="I144" i="43"/>
  <c r="E144" i="43"/>
  <c r="M143" i="43"/>
  <c r="I143" i="43"/>
  <c r="E143" i="43"/>
  <c r="M142" i="43"/>
  <c r="I142" i="43"/>
  <c r="E142" i="43"/>
  <c r="M141" i="43"/>
  <c r="I141" i="43"/>
  <c r="E141" i="43"/>
  <c r="M140" i="43"/>
  <c r="I140" i="43"/>
  <c r="E140" i="43"/>
  <c r="M137" i="43"/>
  <c r="I137" i="43"/>
  <c r="E137" i="43"/>
  <c r="M136" i="43"/>
  <c r="I136" i="43"/>
  <c r="E136" i="43"/>
  <c r="M135" i="43"/>
  <c r="I135" i="43"/>
  <c r="E135" i="43"/>
  <c r="M134" i="43"/>
  <c r="I134" i="43"/>
  <c r="E134" i="43"/>
  <c r="M133" i="43"/>
  <c r="I133" i="43"/>
  <c r="E133" i="43"/>
  <c r="M132" i="43"/>
  <c r="I132" i="43"/>
  <c r="E132" i="43"/>
  <c r="M131" i="43"/>
  <c r="I131" i="43"/>
  <c r="E131" i="43"/>
  <c r="M130" i="43"/>
  <c r="I130" i="43"/>
  <c r="E130" i="43"/>
  <c r="M129" i="43"/>
  <c r="I129" i="43"/>
  <c r="E129" i="43"/>
  <c r="M128" i="43"/>
  <c r="I128" i="43"/>
  <c r="E128" i="43"/>
  <c r="M127" i="43"/>
  <c r="I127" i="43"/>
  <c r="E127" i="43"/>
  <c r="M126" i="43"/>
  <c r="I126" i="43"/>
  <c r="E126" i="43"/>
  <c r="M125" i="43"/>
  <c r="I125" i="43"/>
  <c r="E125" i="43"/>
  <c r="M124" i="43"/>
  <c r="I124" i="43"/>
  <c r="E124" i="43"/>
  <c r="M123" i="43"/>
  <c r="M122" i="43"/>
  <c r="N121" i="43"/>
  <c r="F121" i="43"/>
  <c r="M120" i="43"/>
  <c r="H120" i="43"/>
  <c r="N119" i="43"/>
  <c r="I119" i="43"/>
  <c r="D119" i="43"/>
  <c r="K118" i="43"/>
  <c r="G118" i="43"/>
  <c r="C118" i="43"/>
  <c r="K117" i="43"/>
  <c r="G117" i="43"/>
  <c r="C117" i="43"/>
  <c r="K116" i="43"/>
  <c r="G116" i="43"/>
  <c r="C116" i="43"/>
  <c r="K115" i="43"/>
  <c r="G115" i="43"/>
  <c r="C115" i="43"/>
  <c r="K114" i="43"/>
  <c r="G114" i="43"/>
  <c r="C114" i="43"/>
  <c r="K113" i="43"/>
  <c r="G113" i="43"/>
  <c r="C113" i="43"/>
  <c r="K112" i="43"/>
  <c r="G112" i="43"/>
  <c r="C112" i="43"/>
  <c r="K111" i="43"/>
  <c r="G111" i="43"/>
  <c r="C111" i="43"/>
  <c r="K110" i="43"/>
  <c r="G110" i="43"/>
  <c r="C110" i="43"/>
  <c r="K109" i="43"/>
  <c r="G109" i="43"/>
  <c r="C109" i="43"/>
  <c r="K108" i="43"/>
  <c r="G108" i="43"/>
  <c r="C108" i="43"/>
  <c r="K107" i="43"/>
  <c r="G107" i="43"/>
  <c r="C107" i="43"/>
  <c r="K106" i="43"/>
  <c r="G106" i="43"/>
  <c r="C106" i="43"/>
  <c r="K105" i="43"/>
  <c r="G105" i="43"/>
  <c r="C105" i="43"/>
  <c r="K104" i="43"/>
  <c r="G104" i="43"/>
  <c r="C104" i="43"/>
  <c r="K103" i="43"/>
  <c r="G103" i="43"/>
  <c r="C103" i="43"/>
  <c r="K102" i="43"/>
  <c r="G102" i="43"/>
  <c r="C102" i="43"/>
  <c r="K101" i="43"/>
  <c r="G101" i="43"/>
  <c r="C101" i="43"/>
  <c r="K100" i="43"/>
  <c r="G100" i="43"/>
  <c r="C100" i="43"/>
  <c r="K99" i="43"/>
  <c r="G99" i="43"/>
  <c r="C99" i="43"/>
  <c r="K98" i="43"/>
  <c r="G98" i="43"/>
  <c r="C98" i="43"/>
  <c r="K97" i="43"/>
  <c r="G97" i="43"/>
  <c r="C97" i="43"/>
  <c r="K96" i="43"/>
  <c r="I122" i="43"/>
  <c r="M121" i="43"/>
  <c r="E121" i="43"/>
  <c r="L120" i="43"/>
  <c r="F120" i="43"/>
  <c r="M119" i="43"/>
  <c r="H119" i="43"/>
  <c r="N118" i="43"/>
  <c r="J118" i="43"/>
  <c r="F118" i="43"/>
  <c r="N117" i="43"/>
  <c r="J117" i="43"/>
  <c r="F117" i="43"/>
  <c r="N116" i="43"/>
  <c r="J116" i="43"/>
  <c r="F116" i="43"/>
  <c r="N115" i="43"/>
  <c r="J115" i="43"/>
  <c r="F115" i="43"/>
  <c r="N114" i="43"/>
  <c r="J114" i="43"/>
  <c r="F114" i="43"/>
  <c r="N113" i="43"/>
  <c r="J113" i="43"/>
  <c r="F113" i="43"/>
  <c r="N112" i="43"/>
  <c r="J112" i="43"/>
  <c r="F112" i="43"/>
  <c r="N111" i="43"/>
  <c r="J111" i="43"/>
  <c r="F111" i="43"/>
  <c r="N110" i="43"/>
  <c r="J110" i="43"/>
  <c r="F110" i="43"/>
  <c r="N109" i="43"/>
  <c r="J109" i="43"/>
  <c r="F109" i="43"/>
  <c r="N108" i="43"/>
  <c r="J108" i="43"/>
  <c r="F108" i="43"/>
  <c r="N107" i="43"/>
  <c r="J107" i="43"/>
  <c r="F107" i="43"/>
  <c r="N106" i="43"/>
  <c r="J106" i="43"/>
  <c r="F106" i="43"/>
  <c r="N105" i="43"/>
  <c r="J105" i="43"/>
  <c r="F105" i="43"/>
  <c r="N104" i="43"/>
  <c r="J104" i="43"/>
  <c r="F104" i="43"/>
  <c r="N103" i="43"/>
  <c r="J103" i="43"/>
  <c r="F103" i="43"/>
  <c r="N102" i="43"/>
  <c r="J102" i="43"/>
  <c r="F102" i="43"/>
  <c r="N101" i="43"/>
  <c r="J101" i="43"/>
  <c r="F101" i="43"/>
  <c r="N100" i="43"/>
  <c r="J100" i="43"/>
  <c r="F100" i="43"/>
  <c r="N99" i="43"/>
  <c r="J99" i="43"/>
  <c r="F99" i="43"/>
  <c r="N98" i="43"/>
  <c r="J98" i="43"/>
  <c r="F98" i="43"/>
  <c r="N97" i="43"/>
  <c r="J97" i="43"/>
  <c r="F97" i="43"/>
  <c r="N96" i="43"/>
  <c r="I123" i="43"/>
  <c r="F122" i="43"/>
  <c r="J121" i="43"/>
  <c r="D121" i="43"/>
  <c r="J120" i="43"/>
  <c r="E120" i="43"/>
  <c r="L119" i="43"/>
  <c r="F119" i="43"/>
  <c r="M118" i="43"/>
  <c r="I118" i="43"/>
  <c r="E118" i="43"/>
  <c r="M117" i="43"/>
  <c r="I117" i="43"/>
  <c r="E117" i="43"/>
  <c r="M116" i="43"/>
  <c r="I116" i="43"/>
  <c r="E116" i="43"/>
  <c r="M115" i="43"/>
  <c r="I115" i="43"/>
  <c r="E115" i="43"/>
  <c r="M114" i="43"/>
  <c r="I114" i="43"/>
  <c r="E114" i="43"/>
  <c r="M113" i="43"/>
  <c r="I113" i="43"/>
  <c r="E113" i="43"/>
  <c r="M112" i="43"/>
  <c r="I112" i="43"/>
  <c r="E112" i="43"/>
  <c r="M111" i="43"/>
  <c r="I111" i="43"/>
  <c r="E111" i="43"/>
  <c r="M110" i="43"/>
  <c r="I110" i="43"/>
  <c r="E110" i="43"/>
  <c r="M109" i="43"/>
  <c r="I109" i="43"/>
  <c r="E109" i="43"/>
  <c r="M108" i="43"/>
  <c r="I108" i="43"/>
  <c r="E108" i="43"/>
  <c r="M107" i="43"/>
  <c r="I107" i="43"/>
  <c r="E107" i="43"/>
  <c r="M106" i="43"/>
  <c r="I106" i="43"/>
  <c r="E106" i="43"/>
  <c r="M105" i="43"/>
  <c r="I105" i="43"/>
  <c r="E105" i="43"/>
  <c r="M104" i="43"/>
  <c r="I104" i="43"/>
  <c r="E104" i="43"/>
  <c r="M103" i="43"/>
  <c r="I103" i="43"/>
  <c r="E103" i="43"/>
  <c r="M102" i="43"/>
  <c r="I102" i="43"/>
  <c r="E102" i="43"/>
  <c r="M101" i="43"/>
  <c r="I101" i="43"/>
  <c r="E101" i="43"/>
  <c r="M100" i="43"/>
  <c r="I100" i="43"/>
  <c r="E100" i="43"/>
  <c r="M99" i="43"/>
  <c r="I99" i="43"/>
  <c r="E99" i="43"/>
  <c r="M98" i="43"/>
  <c r="I98" i="43"/>
  <c r="E98" i="43"/>
  <c r="M97" i="43"/>
  <c r="I97" i="43"/>
  <c r="E97" i="43"/>
  <c r="M96" i="43"/>
  <c r="I96" i="43"/>
  <c r="E96" i="43"/>
  <c r="M95" i="43"/>
  <c r="I95" i="43"/>
  <c r="E95" i="43"/>
  <c r="M94" i="43"/>
  <c r="I94" i="43"/>
  <c r="E94" i="43"/>
  <c r="M93" i="43"/>
  <c r="I93" i="43"/>
  <c r="E123" i="43"/>
  <c r="E122" i="43"/>
  <c r="I121" i="43"/>
  <c r="N120" i="43"/>
  <c r="I120" i="43"/>
  <c r="D120" i="43"/>
  <c r="J119" i="43"/>
  <c r="E119" i="43"/>
  <c r="L118" i="43"/>
  <c r="H118" i="43"/>
  <c r="D118" i="43"/>
  <c r="L117" i="43"/>
  <c r="H117" i="43"/>
  <c r="D117" i="43"/>
  <c r="L116" i="43"/>
  <c r="H116" i="43"/>
  <c r="D116" i="43"/>
  <c r="L115" i="43"/>
  <c r="H115" i="43"/>
  <c r="D115" i="43"/>
  <c r="L114" i="43"/>
  <c r="H114" i="43"/>
  <c r="D114" i="43"/>
  <c r="L113" i="43"/>
  <c r="H113" i="43"/>
  <c r="D113" i="43"/>
  <c r="L112" i="43"/>
  <c r="H112" i="43"/>
  <c r="D112" i="43"/>
  <c r="L111" i="43"/>
  <c r="H111" i="43"/>
  <c r="D111" i="43"/>
  <c r="L110" i="43"/>
  <c r="H110" i="43"/>
  <c r="D110" i="43"/>
  <c r="L109" i="43"/>
  <c r="H109" i="43"/>
  <c r="D109" i="43"/>
  <c r="L108" i="43"/>
  <c r="H108" i="43"/>
  <c r="D108" i="43"/>
  <c r="L107" i="43"/>
  <c r="H107" i="43"/>
  <c r="D107" i="43"/>
  <c r="L106" i="43"/>
  <c r="H106" i="43"/>
  <c r="D106" i="43"/>
  <c r="L105" i="43"/>
  <c r="H105" i="43"/>
  <c r="D105" i="43"/>
  <c r="L104" i="43"/>
  <c r="H104" i="43"/>
  <c r="D104" i="43"/>
  <c r="L103" i="43"/>
  <c r="H103" i="43"/>
  <c r="D103" i="43"/>
  <c r="L102" i="43"/>
  <c r="H102" i="43"/>
  <c r="D102" i="43"/>
  <c r="L101" i="43"/>
  <c r="H101" i="43"/>
  <c r="D101" i="43"/>
  <c r="L100" i="43"/>
  <c r="H100" i="43"/>
  <c r="D100" i="43"/>
  <c r="L99" i="43"/>
  <c r="H99" i="43"/>
  <c r="D99" i="43"/>
  <c r="L98" i="43"/>
  <c r="H98" i="43"/>
  <c r="D98" i="43"/>
  <c r="L97" i="43"/>
  <c r="H97" i="43"/>
  <c r="D97" i="43"/>
  <c r="L96" i="43"/>
  <c r="H96" i="43"/>
  <c r="D96" i="43"/>
  <c r="L95" i="43"/>
  <c r="H95" i="43"/>
  <c r="D95" i="43"/>
  <c r="L94" i="43"/>
  <c r="H94" i="43"/>
  <c r="D94" i="43"/>
  <c r="L93" i="43"/>
  <c r="H93" i="43"/>
  <c r="F96" i="43"/>
  <c r="J95" i="43"/>
  <c r="N94" i="43"/>
  <c r="F94" i="43"/>
  <c r="J93" i="43"/>
  <c r="D93" i="43"/>
  <c r="L92" i="43"/>
  <c r="H92" i="43"/>
  <c r="D92" i="43"/>
  <c r="L91" i="43"/>
  <c r="H91" i="43"/>
  <c r="D91" i="43"/>
  <c r="L90" i="43"/>
  <c r="H90" i="43"/>
  <c r="D90" i="43"/>
  <c r="L89" i="43"/>
  <c r="H89" i="43"/>
  <c r="D89" i="43"/>
  <c r="L88" i="43"/>
  <c r="H88" i="43"/>
  <c r="D88" i="43"/>
  <c r="L87" i="43"/>
  <c r="H87" i="43"/>
  <c r="D87" i="43"/>
  <c r="L86" i="43"/>
  <c r="H86" i="43"/>
  <c r="D86" i="43"/>
  <c r="L85" i="43"/>
  <c r="H85" i="43"/>
  <c r="D85" i="43"/>
  <c r="L84" i="43"/>
  <c r="H84" i="43"/>
  <c r="D84" i="43"/>
  <c r="L83" i="43"/>
  <c r="H83" i="43"/>
  <c r="D83" i="43"/>
  <c r="L82" i="43"/>
  <c r="H82" i="43"/>
  <c r="D82" i="43"/>
  <c r="L81" i="43"/>
  <c r="H81" i="43"/>
  <c r="D81" i="43"/>
  <c r="L80" i="43"/>
  <c r="H80" i="43"/>
  <c r="D80" i="43"/>
  <c r="L79" i="43"/>
  <c r="H79" i="43"/>
  <c r="D79" i="43"/>
  <c r="L78" i="43"/>
  <c r="H78" i="43"/>
  <c r="D78" i="43"/>
  <c r="L77" i="43"/>
  <c r="H77" i="43"/>
  <c r="D77" i="43"/>
  <c r="L76" i="43"/>
  <c r="H76" i="43"/>
  <c r="D76" i="43"/>
  <c r="L75" i="43"/>
  <c r="H75" i="43"/>
  <c r="D75" i="43"/>
  <c r="L74" i="43"/>
  <c r="H74" i="43"/>
  <c r="D74" i="43"/>
  <c r="L73" i="43"/>
  <c r="H73" i="43"/>
  <c r="D73" i="43"/>
  <c r="L72" i="43"/>
  <c r="H72" i="43"/>
  <c r="D72" i="43"/>
  <c r="L71" i="43"/>
  <c r="H71" i="43"/>
  <c r="D71" i="43"/>
  <c r="L70" i="43"/>
  <c r="H70" i="43"/>
  <c r="D70" i="43"/>
  <c r="L69" i="43"/>
  <c r="H69" i="43"/>
  <c r="D69" i="43"/>
  <c r="L68" i="43"/>
  <c r="H68" i="43"/>
  <c r="D68" i="43"/>
  <c r="L67" i="43"/>
  <c r="H67" i="43"/>
  <c r="D67" i="43"/>
  <c r="L66" i="43"/>
  <c r="H66" i="43"/>
  <c r="D66" i="43"/>
  <c r="L65" i="43"/>
  <c r="H65" i="43"/>
  <c r="D65" i="43"/>
  <c r="L64" i="43"/>
  <c r="H64" i="43"/>
  <c r="D64" i="43"/>
  <c r="L63" i="43"/>
  <c r="H63" i="43"/>
  <c r="D63" i="43"/>
  <c r="L62" i="43"/>
  <c r="H62" i="43"/>
  <c r="D62" i="43"/>
  <c r="L61" i="43"/>
  <c r="H61" i="43"/>
  <c r="D61" i="43"/>
  <c r="L60" i="43"/>
  <c r="H60" i="43"/>
  <c r="D60" i="43"/>
  <c r="L59" i="43"/>
  <c r="H59" i="43"/>
  <c r="D59" i="43"/>
  <c r="L58" i="43"/>
  <c r="H58" i="43"/>
  <c r="D58" i="43"/>
  <c r="L57" i="43"/>
  <c r="H57" i="43"/>
  <c r="D57" i="43"/>
  <c r="L53" i="43"/>
  <c r="H53" i="43"/>
  <c r="D53" i="43"/>
  <c r="L52" i="43"/>
  <c r="H52" i="43"/>
  <c r="D52" i="43"/>
  <c r="L51" i="43"/>
  <c r="H51" i="43"/>
  <c r="D51" i="43"/>
  <c r="L50" i="43"/>
  <c r="H50" i="43"/>
  <c r="D50" i="43"/>
  <c r="L49" i="43"/>
  <c r="H49" i="43"/>
  <c r="D49" i="43"/>
  <c r="L48" i="43"/>
  <c r="H48" i="43"/>
  <c r="D48" i="43"/>
  <c r="L47" i="43"/>
  <c r="H47" i="43"/>
  <c r="D47" i="43"/>
  <c r="L46" i="43"/>
  <c r="H46" i="43"/>
  <c r="D46" i="43"/>
  <c r="L43" i="43"/>
  <c r="H43" i="43"/>
  <c r="D43" i="43"/>
  <c r="L42" i="43"/>
  <c r="H42" i="43"/>
  <c r="D42" i="43"/>
  <c r="L41" i="43"/>
  <c r="H41" i="43"/>
  <c r="D41" i="43"/>
  <c r="L40" i="43"/>
  <c r="H40" i="43"/>
  <c r="D40" i="43"/>
  <c r="L39" i="43"/>
  <c r="H39" i="43"/>
  <c r="D39" i="43"/>
  <c r="L28" i="43"/>
  <c r="H28" i="43"/>
  <c r="D28" i="43"/>
  <c r="L27" i="43"/>
  <c r="H27" i="43"/>
  <c r="D27" i="43"/>
  <c r="L24" i="43"/>
  <c r="H24" i="43"/>
  <c r="D24" i="43"/>
  <c r="L23" i="43"/>
  <c r="H23" i="43"/>
  <c r="C96" i="43"/>
  <c r="G95" i="43"/>
  <c r="K94" i="43"/>
  <c r="C94" i="43"/>
  <c r="G93" i="43"/>
  <c r="C93" i="43"/>
  <c r="K92" i="43"/>
  <c r="G92" i="43"/>
  <c r="C92" i="43"/>
  <c r="K91" i="43"/>
  <c r="G91" i="43"/>
  <c r="C91" i="43"/>
  <c r="K90" i="43"/>
  <c r="G90" i="43"/>
  <c r="C90" i="43"/>
  <c r="K89" i="43"/>
  <c r="G89" i="43"/>
  <c r="C89" i="43"/>
  <c r="K88" i="43"/>
  <c r="G88" i="43"/>
  <c r="C88" i="43"/>
  <c r="K87" i="43"/>
  <c r="G87" i="43"/>
  <c r="C87" i="43"/>
  <c r="K86" i="43"/>
  <c r="G86" i="43"/>
  <c r="C86" i="43"/>
  <c r="K85" i="43"/>
  <c r="G85" i="43"/>
  <c r="C85" i="43"/>
  <c r="K84" i="43"/>
  <c r="G84" i="43"/>
  <c r="C84" i="43"/>
  <c r="K83" i="43"/>
  <c r="G83" i="43"/>
  <c r="C83" i="43"/>
  <c r="K82" i="43"/>
  <c r="G82" i="43"/>
  <c r="C82" i="43"/>
  <c r="K81" i="43"/>
  <c r="G81" i="43"/>
  <c r="C81" i="43"/>
  <c r="K80" i="43"/>
  <c r="G80" i="43"/>
  <c r="C80" i="43"/>
  <c r="K79" i="43"/>
  <c r="G79" i="43"/>
  <c r="C79" i="43"/>
  <c r="K78" i="43"/>
  <c r="G78" i="43"/>
  <c r="C78" i="43"/>
  <c r="K77" i="43"/>
  <c r="G77" i="43"/>
  <c r="C77" i="43"/>
  <c r="K76" i="43"/>
  <c r="G76" i="43"/>
  <c r="C76" i="43"/>
  <c r="K75" i="43"/>
  <c r="G75" i="43"/>
  <c r="C75" i="43"/>
  <c r="K74" i="43"/>
  <c r="G74" i="43"/>
  <c r="C74" i="43"/>
  <c r="K73" i="43"/>
  <c r="G73" i="43"/>
  <c r="C73" i="43"/>
  <c r="K72" i="43"/>
  <c r="G72" i="43"/>
  <c r="C72" i="43"/>
  <c r="K71" i="43"/>
  <c r="G71" i="43"/>
  <c r="C71" i="43"/>
  <c r="K70" i="43"/>
  <c r="G70" i="43"/>
  <c r="C70" i="43"/>
  <c r="K69" i="43"/>
  <c r="G69" i="43"/>
  <c r="C69" i="43"/>
  <c r="K68" i="43"/>
  <c r="G68" i="43"/>
  <c r="C68" i="43"/>
  <c r="K67" i="43"/>
  <c r="G67" i="43"/>
  <c r="C67" i="43"/>
  <c r="K66" i="43"/>
  <c r="G66" i="43"/>
  <c r="C66" i="43"/>
  <c r="K65" i="43"/>
  <c r="G65" i="43"/>
  <c r="C65" i="43"/>
  <c r="K64" i="43"/>
  <c r="G64" i="43"/>
  <c r="C64" i="43"/>
  <c r="K63" i="43"/>
  <c r="G63" i="43"/>
  <c r="C63" i="43"/>
  <c r="K62" i="43"/>
  <c r="G62" i="43"/>
  <c r="C62" i="43"/>
  <c r="K61" i="43"/>
  <c r="G61" i="43"/>
  <c r="C61" i="43"/>
  <c r="K60" i="43"/>
  <c r="G60" i="43"/>
  <c r="C60" i="43"/>
  <c r="K59" i="43"/>
  <c r="G59" i="43"/>
  <c r="C59" i="43"/>
  <c r="K58" i="43"/>
  <c r="G58" i="43"/>
  <c r="C58" i="43"/>
  <c r="K57" i="43"/>
  <c r="G57" i="43"/>
  <c r="C57" i="43"/>
  <c r="K53" i="43"/>
  <c r="G53" i="43"/>
  <c r="C53" i="43"/>
  <c r="K52" i="43"/>
  <c r="G52" i="43"/>
  <c r="C52" i="43"/>
  <c r="K51" i="43"/>
  <c r="G51" i="43"/>
  <c r="C51" i="43"/>
  <c r="K50" i="43"/>
  <c r="G50" i="43"/>
  <c r="C50" i="43"/>
  <c r="K49" i="43"/>
  <c r="G49" i="43"/>
  <c r="C49" i="43"/>
  <c r="K48" i="43"/>
  <c r="G48" i="43"/>
  <c r="C48" i="43"/>
  <c r="K47" i="43"/>
  <c r="G47" i="43"/>
  <c r="C47" i="43"/>
  <c r="K46" i="43"/>
  <c r="G46" i="43"/>
  <c r="C46" i="43"/>
  <c r="K43" i="43"/>
  <c r="G43" i="43"/>
  <c r="C43" i="43"/>
  <c r="K42" i="43"/>
  <c r="G42" i="43"/>
  <c r="C42" i="43"/>
  <c r="K41" i="43"/>
  <c r="G41" i="43"/>
  <c r="C41" i="43"/>
  <c r="K40" i="43"/>
  <c r="G40" i="43"/>
  <c r="C40" i="43"/>
  <c r="K39" i="43"/>
  <c r="G39" i="43"/>
  <c r="C39" i="43"/>
  <c r="K28" i="43"/>
  <c r="G28" i="43"/>
  <c r="C28" i="43"/>
  <c r="K27" i="43"/>
  <c r="G27" i="43"/>
  <c r="C27" i="43"/>
  <c r="K24" i="43"/>
  <c r="G24" i="43"/>
  <c r="C24" i="43"/>
  <c r="K23" i="43"/>
  <c r="G23" i="43"/>
  <c r="C23" i="43"/>
  <c r="K22" i="43"/>
  <c r="G22" i="43"/>
  <c r="J96" i="43"/>
  <c r="N95" i="43"/>
  <c r="F95" i="43"/>
  <c r="J94" i="43"/>
  <c r="N93" i="43"/>
  <c r="F93" i="43"/>
  <c r="N92" i="43"/>
  <c r="J92" i="43"/>
  <c r="F92" i="43"/>
  <c r="N91" i="43"/>
  <c r="J91" i="43"/>
  <c r="F91" i="43"/>
  <c r="N90" i="43"/>
  <c r="J90" i="43"/>
  <c r="F90" i="43"/>
  <c r="N89" i="43"/>
  <c r="J89" i="43"/>
  <c r="F89" i="43"/>
  <c r="N88" i="43"/>
  <c r="J88" i="43"/>
  <c r="F88" i="43"/>
  <c r="N87" i="43"/>
  <c r="J87" i="43"/>
  <c r="F87" i="43"/>
  <c r="N86" i="43"/>
  <c r="J86" i="43"/>
  <c r="F86" i="43"/>
  <c r="N85" i="43"/>
  <c r="J85" i="43"/>
  <c r="F85" i="43"/>
  <c r="N84" i="43"/>
  <c r="J84" i="43"/>
  <c r="F84" i="43"/>
  <c r="N83" i="43"/>
  <c r="J83" i="43"/>
  <c r="F83" i="43"/>
  <c r="N82" i="43"/>
  <c r="J82" i="43"/>
  <c r="F82" i="43"/>
  <c r="N81" i="43"/>
  <c r="J81" i="43"/>
  <c r="F81" i="43"/>
  <c r="N80" i="43"/>
  <c r="J80" i="43"/>
  <c r="F80" i="43"/>
  <c r="N79" i="43"/>
  <c r="J79" i="43"/>
  <c r="F79" i="43"/>
  <c r="N78" i="43"/>
  <c r="J78" i="43"/>
  <c r="F78" i="43"/>
  <c r="N77" i="43"/>
  <c r="J77" i="43"/>
  <c r="F77" i="43"/>
  <c r="N76" i="43"/>
  <c r="J76" i="43"/>
  <c r="F76" i="43"/>
  <c r="N75" i="43"/>
  <c r="J75" i="43"/>
  <c r="F75" i="43"/>
  <c r="N74" i="43"/>
  <c r="J74" i="43"/>
  <c r="F74" i="43"/>
  <c r="N73" i="43"/>
  <c r="J73" i="43"/>
  <c r="F73" i="43"/>
  <c r="N72" i="43"/>
  <c r="J72" i="43"/>
  <c r="F72" i="43"/>
  <c r="N71" i="43"/>
  <c r="J71" i="43"/>
  <c r="F71" i="43"/>
  <c r="N70" i="43"/>
  <c r="J70" i="43"/>
  <c r="F70" i="43"/>
  <c r="N69" i="43"/>
  <c r="J69" i="43"/>
  <c r="F69" i="43"/>
  <c r="N68" i="43"/>
  <c r="J68" i="43"/>
  <c r="F68" i="43"/>
  <c r="N67" i="43"/>
  <c r="J67" i="43"/>
  <c r="F67" i="43"/>
  <c r="N66" i="43"/>
  <c r="J66" i="43"/>
  <c r="F66" i="43"/>
  <c r="N65" i="43"/>
  <c r="J65" i="43"/>
  <c r="F65" i="43"/>
  <c r="N64" i="43"/>
  <c r="J64" i="43"/>
  <c r="F64" i="43"/>
  <c r="N63" i="43"/>
  <c r="J63" i="43"/>
  <c r="F63" i="43"/>
  <c r="N62" i="43"/>
  <c r="J62" i="43"/>
  <c r="F62" i="43"/>
  <c r="N61" i="43"/>
  <c r="J61" i="43"/>
  <c r="F61" i="43"/>
  <c r="N60" i="43"/>
  <c r="J60" i="43"/>
  <c r="F60" i="43"/>
  <c r="N59" i="43"/>
  <c r="J59" i="43"/>
  <c r="F59" i="43"/>
  <c r="N58" i="43"/>
  <c r="J58" i="43"/>
  <c r="F58" i="43"/>
  <c r="N57" i="43"/>
  <c r="J57" i="43"/>
  <c r="F57" i="43"/>
  <c r="N53" i="43"/>
  <c r="J53" i="43"/>
  <c r="F53" i="43"/>
  <c r="N52" i="43"/>
  <c r="J52" i="43"/>
  <c r="F52" i="43"/>
  <c r="N51" i="43"/>
  <c r="J51" i="43"/>
  <c r="F51" i="43"/>
  <c r="N50" i="43"/>
  <c r="J50" i="43"/>
  <c r="F50" i="43"/>
  <c r="N49" i="43"/>
  <c r="J49" i="43"/>
  <c r="F49" i="43"/>
  <c r="N48" i="43"/>
  <c r="J48" i="43"/>
  <c r="F48" i="43"/>
  <c r="N47" i="43"/>
  <c r="J47" i="43"/>
  <c r="F47" i="43"/>
  <c r="N46" i="43"/>
  <c r="J46" i="43"/>
  <c r="F46" i="43"/>
  <c r="N43" i="43"/>
  <c r="J43" i="43"/>
  <c r="F43" i="43"/>
  <c r="N42" i="43"/>
  <c r="J42" i="43"/>
  <c r="F42" i="43"/>
  <c r="N41" i="43"/>
  <c r="J41" i="43"/>
  <c r="F41" i="43"/>
  <c r="N40" i="43"/>
  <c r="J40" i="43"/>
  <c r="F40" i="43"/>
  <c r="N39" i="43"/>
  <c r="J39" i="43"/>
  <c r="F39" i="43"/>
  <c r="N28" i="43"/>
  <c r="J28" i="43"/>
  <c r="F28" i="43"/>
  <c r="N27" i="43"/>
  <c r="J27" i="43"/>
  <c r="F27" i="43"/>
  <c r="N24" i="43"/>
  <c r="J24" i="43"/>
  <c r="F24" i="43"/>
  <c r="N23" i="43"/>
  <c r="G96" i="43"/>
  <c r="K95" i="43"/>
  <c r="C95" i="43"/>
  <c r="G94" i="43"/>
  <c r="K93" i="43"/>
  <c r="E93" i="43"/>
  <c r="M92" i="43"/>
  <c r="I92" i="43"/>
  <c r="E92" i="43"/>
  <c r="M91" i="43"/>
  <c r="I91" i="43"/>
  <c r="E91" i="43"/>
  <c r="M90" i="43"/>
  <c r="I90" i="43"/>
  <c r="E90" i="43"/>
  <c r="M89" i="43"/>
  <c r="I89" i="43"/>
  <c r="E89" i="43"/>
  <c r="M88" i="43"/>
  <c r="I88" i="43"/>
  <c r="E88" i="43"/>
  <c r="M87" i="43"/>
  <c r="I87" i="43"/>
  <c r="E87" i="43"/>
  <c r="M86" i="43"/>
  <c r="I86" i="43"/>
  <c r="E86" i="43"/>
  <c r="M85" i="43"/>
  <c r="I85" i="43"/>
  <c r="E85" i="43"/>
  <c r="M84" i="43"/>
  <c r="I84" i="43"/>
  <c r="E84" i="43"/>
  <c r="M83" i="43"/>
  <c r="I83" i="43"/>
  <c r="E83" i="43"/>
  <c r="M82" i="43"/>
  <c r="I82" i="43"/>
  <c r="E82" i="43"/>
  <c r="M81" i="43"/>
  <c r="I81" i="43"/>
  <c r="E81" i="43"/>
  <c r="M80" i="43"/>
  <c r="I80" i="43"/>
  <c r="E80" i="43"/>
  <c r="M79" i="43"/>
  <c r="I79" i="43"/>
  <c r="E79" i="43"/>
  <c r="M78" i="43"/>
  <c r="I78" i="43"/>
  <c r="E78" i="43"/>
  <c r="M77" i="43"/>
  <c r="I77" i="43"/>
  <c r="E77" i="43"/>
  <c r="M76" i="43"/>
  <c r="I76" i="43"/>
  <c r="E76" i="43"/>
  <c r="M75" i="43"/>
  <c r="I75" i="43"/>
  <c r="E75" i="43"/>
  <c r="M74" i="43"/>
  <c r="I74" i="43"/>
  <c r="E74" i="43"/>
  <c r="M73" i="43"/>
  <c r="I73" i="43"/>
  <c r="E73" i="43"/>
  <c r="M72" i="43"/>
  <c r="I72" i="43"/>
  <c r="E72" i="43"/>
  <c r="M71" i="43"/>
  <c r="I71" i="43"/>
  <c r="E71" i="43"/>
  <c r="M70" i="43"/>
  <c r="I70" i="43"/>
  <c r="E70" i="43"/>
  <c r="M69" i="43"/>
  <c r="I69" i="43"/>
  <c r="E69" i="43"/>
  <c r="M68" i="43"/>
  <c r="I68" i="43"/>
  <c r="E68" i="43"/>
  <c r="M67" i="43"/>
  <c r="I67" i="43"/>
  <c r="E67" i="43"/>
  <c r="M66" i="43"/>
  <c r="I66" i="43"/>
  <c r="E66" i="43"/>
  <c r="M65" i="43"/>
  <c r="I65" i="43"/>
  <c r="E65" i="43"/>
  <c r="M64" i="43"/>
  <c r="I64" i="43"/>
  <c r="E64" i="43"/>
  <c r="M63" i="43"/>
  <c r="I63" i="43"/>
  <c r="E63" i="43"/>
  <c r="M62" i="43"/>
  <c r="I62" i="43"/>
  <c r="E62" i="43"/>
  <c r="M61" i="43"/>
  <c r="I61" i="43"/>
  <c r="E61" i="43"/>
  <c r="M60" i="43"/>
  <c r="I60" i="43"/>
  <c r="E60" i="43"/>
  <c r="M59" i="43"/>
  <c r="I59" i="43"/>
  <c r="E59" i="43"/>
  <c r="M58" i="43"/>
  <c r="I58" i="43"/>
  <c r="E58" i="43"/>
  <c r="M57" i="43"/>
  <c r="I57" i="43"/>
  <c r="E57" i="43"/>
  <c r="M53" i="43"/>
  <c r="I53" i="43"/>
  <c r="E53" i="43"/>
  <c r="M52" i="43"/>
  <c r="I52" i="43"/>
  <c r="E52" i="43"/>
  <c r="M51" i="43"/>
  <c r="I51" i="43"/>
  <c r="E51" i="43"/>
  <c r="M50" i="43"/>
  <c r="I50" i="43"/>
  <c r="E50" i="43"/>
  <c r="M49" i="43"/>
  <c r="I49" i="43"/>
  <c r="E49" i="43"/>
  <c r="M48" i="43"/>
  <c r="I48" i="43"/>
  <c r="E48" i="43"/>
  <c r="M47" i="43"/>
  <c r="I47" i="43"/>
  <c r="E47" i="43"/>
  <c r="M46" i="43"/>
  <c r="I46" i="43"/>
  <c r="E46" i="43"/>
  <c r="M43" i="43"/>
  <c r="I43" i="43"/>
  <c r="E43" i="43"/>
  <c r="M42" i="43"/>
  <c r="I42" i="43"/>
  <c r="E42" i="43"/>
  <c r="M41" i="43"/>
  <c r="I41" i="43"/>
  <c r="E41" i="43"/>
  <c r="M40" i="43"/>
  <c r="I40" i="43"/>
  <c r="E40" i="43"/>
  <c r="M39" i="43"/>
  <c r="I39" i="43"/>
  <c r="E39" i="43"/>
  <c r="M28" i="43"/>
  <c r="I28" i="43"/>
  <c r="E28" i="43"/>
  <c r="M27" i="43"/>
  <c r="I27" i="43"/>
  <c r="E27" i="43"/>
  <c r="M24" i="43"/>
  <c r="I24" i="43"/>
  <c r="E24" i="43"/>
  <c r="M23" i="43"/>
  <c r="I23" i="43"/>
  <c r="E23" i="43"/>
  <c r="M22" i="43"/>
  <c r="I22" i="43"/>
  <c r="E22" i="43"/>
  <c r="M21" i="43"/>
  <c r="I21" i="43"/>
  <c r="D23" i="43"/>
  <c r="H22" i="43"/>
  <c r="N21" i="43"/>
  <c r="H21" i="43"/>
  <c r="D21" i="43"/>
  <c r="L20" i="43"/>
  <c r="H20" i="43"/>
  <c r="D20" i="43"/>
  <c r="L14" i="43"/>
  <c r="L37" i="36" s="1"/>
  <c r="H14" i="43"/>
  <c r="H37" i="36" s="1"/>
  <c r="D14" i="43"/>
  <c r="D37" i="36" s="1"/>
  <c r="L13" i="43"/>
  <c r="L36" i="36" s="1"/>
  <c r="H13" i="43"/>
  <c r="H36" i="36" s="1"/>
  <c r="D13" i="43"/>
  <c r="D36" i="36" s="1"/>
  <c r="L12" i="43"/>
  <c r="L35" i="36" s="1"/>
  <c r="H12" i="43"/>
  <c r="H35" i="36" s="1"/>
  <c r="D12" i="43"/>
  <c r="D35" i="36" s="1"/>
  <c r="L11" i="43"/>
  <c r="H11" i="43"/>
  <c r="D11" i="43"/>
  <c r="N22" i="43"/>
  <c r="F22" i="43"/>
  <c r="L21" i="43"/>
  <c r="G21" i="43"/>
  <c r="C21" i="43"/>
  <c r="K20" i="43"/>
  <c r="G20" i="43"/>
  <c r="C20" i="43"/>
  <c r="K14" i="43"/>
  <c r="K37" i="36" s="1"/>
  <c r="G14" i="43"/>
  <c r="G37" i="36" s="1"/>
  <c r="C14" i="43"/>
  <c r="K13" i="43"/>
  <c r="K36" i="36" s="1"/>
  <c r="G13" i="43"/>
  <c r="G36" i="36" s="1"/>
  <c r="C13" i="43"/>
  <c r="K12" i="43"/>
  <c r="K35" i="36" s="1"/>
  <c r="G12" i="43"/>
  <c r="G35" i="36" s="1"/>
  <c r="C12" i="43"/>
  <c r="K11" i="43"/>
  <c r="G11" i="43"/>
  <c r="C11" i="43"/>
  <c r="J23" i="43"/>
  <c r="L22" i="43"/>
  <c r="D22" i="43"/>
  <c r="K21" i="43"/>
  <c r="F21" i="43"/>
  <c r="N20" i="43"/>
  <c r="J20" i="43"/>
  <c r="F20" i="43"/>
  <c r="N14" i="43"/>
  <c r="N37" i="36" s="1"/>
  <c r="J14" i="43"/>
  <c r="J37" i="36" s="1"/>
  <c r="F14" i="43"/>
  <c r="F37" i="36" s="1"/>
  <c r="N13" i="43"/>
  <c r="N36" i="36" s="1"/>
  <c r="J13" i="43"/>
  <c r="J36" i="36" s="1"/>
  <c r="F13" i="43"/>
  <c r="F36" i="36" s="1"/>
  <c r="N12" i="43"/>
  <c r="N35" i="36" s="1"/>
  <c r="J12" i="43"/>
  <c r="J35" i="36" s="1"/>
  <c r="F12" i="43"/>
  <c r="F35" i="36" s="1"/>
  <c r="N11" i="43"/>
  <c r="J11" i="43"/>
  <c r="F11" i="43"/>
  <c r="F23" i="43"/>
  <c r="J22" i="43"/>
  <c r="C22" i="43"/>
  <c r="J21" i="43"/>
  <c r="E21" i="43"/>
  <c r="M20" i="43"/>
  <c r="I20" i="43"/>
  <c r="E20" i="43"/>
  <c r="M14" i="43"/>
  <c r="M37" i="36" s="1"/>
  <c r="I14" i="43"/>
  <c r="I37" i="36" s="1"/>
  <c r="E14" i="43"/>
  <c r="E37" i="36" s="1"/>
  <c r="M13" i="43"/>
  <c r="M36" i="36" s="1"/>
  <c r="I13" i="43"/>
  <c r="I36" i="36" s="1"/>
  <c r="E13" i="43"/>
  <c r="E36" i="36" s="1"/>
  <c r="M12" i="43"/>
  <c r="M35" i="36" s="1"/>
  <c r="I12" i="43"/>
  <c r="I35" i="36" s="1"/>
  <c r="E12" i="43"/>
  <c r="E35" i="36" s="1"/>
  <c r="M11" i="43"/>
  <c r="I11" i="43"/>
  <c r="E11" i="43"/>
  <c r="G153" i="43"/>
  <c r="G48" i="36" s="1"/>
  <c r="I153" i="43"/>
  <c r="I48" i="36" s="1"/>
  <c r="N157" i="38"/>
  <c r="J157" i="38"/>
  <c r="F157" i="38"/>
  <c r="N155" i="38"/>
  <c r="J155" i="38"/>
  <c r="F155" i="38"/>
  <c r="N154" i="38"/>
  <c r="J154" i="38"/>
  <c r="F154" i="38"/>
  <c r="N153" i="38"/>
  <c r="J153" i="38"/>
  <c r="F153" i="38"/>
  <c r="N152" i="38"/>
  <c r="J152" i="38"/>
  <c r="F152" i="38"/>
  <c r="N151" i="38"/>
  <c r="J151" i="38"/>
  <c r="F151" i="38"/>
  <c r="N150" i="38"/>
  <c r="J150" i="38"/>
  <c r="F150" i="38"/>
  <c r="N149" i="38"/>
  <c r="J149" i="38"/>
  <c r="F149" i="38"/>
  <c r="N148" i="38"/>
  <c r="J148" i="38"/>
  <c r="F148" i="38"/>
  <c r="N147" i="38"/>
  <c r="J147" i="38"/>
  <c r="F147" i="38"/>
  <c r="N146" i="38"/>
  <c r="J146" i="38"/>
  <c r="F146" i="38"/>
  <c r="N145" i="38"/>
  <c r="J145" i="38"/>
  <c r="F145" i="38"/>
  <c r="N144" i="38"/>
  <c r="J144" i="38"/>
  <c r="F144" i="38"/>
  <c r="N143" i="38"/>
  <c r="J143" i="38"/>
  <c r="F143" i="38"/>
  <c r="N140" i="38"/>
  <c r="J140" i="38"/>
  <c r="F140" i="38"/>
  <c r="N138" i="38"/>
  <c r="J138" i="38"/>
  <c r="F138" i="38"/>
  <c r="N137" i="38"/>
  <c r="J137" i="38"/>
  <c r="F137" i="38"/>
  <c r="N136" i="38"/>
  <c r="J136" i="38"/>
  <c r="F136" i="38"/>
  <c r="N135" i="38"/>
  <c r="J135" i="38"/>
  <c r="F135" i="38"/>
  <c r="N134" i="38"/>
  <c r="J134" i="38"/>
  <c r="F134" i="38"/>
  <c r="N133" i="38"/>
  <c r="J133" i="38"/>
  <c r="F133" i="38"/>
  <c r="N132" i="38"/>
  <c r="J132" i="38"/>
  <c r="F132" i="38"/>
  <c r="N131" i="38"/>
  <c r="J131" i="38"/>
  <c r="F131" i="38"/>
  <c r="N130" i="38"/>
  <c r="J130" i="38"/>
  <c r="F130" i="38"/>
  <c r="N129" i="38"/>
  <c r="J129" i="38"/>
  <c r="F129" i="38"/>
  <c r="N128" i="38"/>
  <c r="J128" i="38"/>
  <c r="F128" i="38"/>
  <c r="N127" i="38"/>
  <c r="J127" i="38"/>
  <c r="F127" i="38"/>
  <c r="N126" i="38"/>
  <c r="J126" i="38"/>
  <c r="F126" i="38"/>
  <c r="N125" i="38"/>
  <c r="J125" i="38"/>
  <c r="F125" i="38"/>
  <c r="N124" i="38"/>
  <c r="J124" i="38"/>
  <c r="F124" i="38"/>
  <c r="N123" i="38"/>
  <c r="J123" i="38"/>
  <c r="F123" i="38"/>
  <c r="N122" i="38"/>
  <c r="J122" i="38"/>
  <c r="F122" i="38"/>
  <c r="N121" i="38"/>
  <c r="J121" i="38"/>
  <c r="F121" i="38"/>
  <c r="N120" i="38"/>
  <c r="J120" i="38"/>
  <c r="F120" i="38"/>
  <c r="N119" i="38"/>
  <c r="J119" i="38"/>
  <c r="F119" i="38"/>
  <c r="N118" i="38"/>
  <c r="J118" i="38"/>
  <c r="F118" i="38"/>
  <c r="N117" i="38"/>
  <c r="J117" i="38"/>
  <c r="F117" i="38"/>
  <c r="N116" i="38"/>
  <c r="J116" i="38"/>
  <c r="F116" i="38"/>
  <c r="N115" i="38"/>
  <c r="J115" i="38"/>
  <c r="F115" i="38"/>
  <c r="N114" i="38"/>
  <c r="J114" i="38"/>
  <c r="F114" i="38"/>
  <c r="N113" i="38"/>
  <c r="J113" i="38"/>
  <c r="F113" i="38"/>
  <c r="N112" i="38"/>
  <c r="J112" i="38"/>
  <c r="F112" i="38"/>
  <c r="N111" i="38"/>
  <c r="J111" i="38"/>
  <c r="F111" i="38"/>
  <c r="N110" i="38"/>
  <c r="J110" i="38"/>
  <c r="F110" i="38"/>
  <c r="N109" i="38"/>
  <c r="J109" i="38"/>
  <c r="F109" i="38"/>
  <c r="N108" i="38"/>
  <c r="J108" i="38"/>
  <c r="F108" i="38"/>
  <c r="N107" i="38"/>
  <c r="J107" i="38"/>
  <c r="F107" i="38"/>
  <c r="N106" i="38"/>
  <c r="J106" i="38"/>
  <c r="F106" i="38"/>
  <c r="N105" i="38"/>
  <c r="J105" i="38"/>
  <c r="M157" i="38"/>
  <c r="I157" i="38"/>
  <c r="E157" i="38"/>
  <c r="M155" i="38"/>
  <c r="I155" i="38"/>
  <c r="E155" i="38"/>
  <c r="M154" i="38"/>
  <c r="I154" i="38"/>
  <c r="E154" i="38"/>
  <c r="M153" i="38"/>
  <c r="I153" i="38"/>
  <c r="E153" i="38"/>
  <c r="M152" i="38"/>
  <c r="I152" i="38"/>
  <c r="E152" i="38"/>
  <c r="M151" i="38"/>
  <c r="I151" i="38"/>
  <c r="E151" i="38"/>
  <c r="M150" i="38"/>
  <c r="I150" i="38"/>
  <c r="E150" i="38"/>
  <c r="M149" i="38"/>
  <c r="I149" i="38"/>
  <c r="E149" i="38"/>
  <c r="M148" i="38"/>
  <c r="I148" i="38"/>
  <c r="E148" i="38"/>
  <c r="M147" i="38"/>
  <c r="I147" i="38"/>
  <c r="E147" i="38"/>
  <c r="M146" i="38"/>
  <c r="I146" i="38"/>
  <c r="E146" i="38"/>
  <c r="M145" i="38"/>
  <c r="I145" i="38"/>
  <c r="E145" i="38"/>
  <c r="M144" i="38"/>
  <c r="I144" i="38"/>
  <c r="E144" i="38"/>
  <c r="M143" i="38"/>
  <c r="I143" i="38"/>
  <c r="E143" i="38"/>
  <c r="M140" i="38"/>
  <c r="I140" i="38"/>
  <c r="E140" i="38"/>
  <c r="M138" i="38"/>
  <c r="I138" i="38"/>
  <c r="E138" i="38"/>
  <c r="M137" i="38"/>
  <c r="I137" i="38"/>
  <c r="E137" i="38"/>
  <c r="M136" i="38"/>
  <c r="I136" i="38"/>
  <c r="E136" i="38"/>
  <c r="M135" i="38"/>
  <c r="I135" i="38"/>
  <c r="E135" i="38"/>
  <c r="M134" i="38"/>
  <c r="I134" i="38"/>
  <c r="E134" i="38"/>
  <c r="M133" i="38"/>
  <c r="I133" i="38"/>
  <c r="E133" i="38"/>
  <c r="M132" i="38"/>
  <c r="I132" i="38"/>
  <c r="E132" i="38"/>
  <c r="M131" i="38"/>
  <c r="I131" i="38"/>
  <c r="E131" i="38"/>
  <c r="M130" i="38"/>
  <c r="I130" i="38"/>
  <c r="E130" i="38"/>
  <c r="M129" i="38"/>
  <c r="I129" i="38"/>
  <c r="E129" i="38"/>
  <c r="M128" i="38"/>
  <c r="I128" i="38"/>
  <c r="E128" i="38"/>
  <c r="M127" i="38"/>
  <c r="I127" i="38"/>
  <c r="E127" i="38"/>
  <c r="M126" i="38"/>
  <c r="I126" i="38"/>
  <c r="E126" i="38"/>
  <c r="M125" i="38"/>
  <c r="I125" i="38"/>
  <c r="E125" i="38"/>
  <c r="M124" i="38"/>
  <c r="I124" i="38"/>
  <c r="E124" i="38"/>
  <c r="M123" i="38"/>
  <c r="I123" i="38"/>
  <c r="E123" i="38"/>
  <c r="M122" i="38"/>
  <c r="I122" i="38"/>
  <c r="E122" i="38"/>
  <c r="M121" i="38"/>
  <c r="I121" i="38"/>
  <c r="E121" i="38"/>
  <c r="M120" i="38"/>
  <c r="I120" i="38"/>
  <c r="E120" i="38"/>
  <c r="M119" i="38"/>
  <c r="I119" i="38"/>
  <c r="E119" i="38"/>
  <c r="M118" i="38"/>
  <c r="I118" i="38"/>
  <c r="E118" i="38"/>
  <c r="M117" i="38"/>
  <c r="I117" i="38"/>
  <c r="E117" i="38"/>
  <c r="M116" i="38"/>
  <c r="I116" i="38"/>
  <c r="E116" i="38"/>
  <c r="M115" i="38"/>
  <c r="I115" i="38"/>
  <c r="E115" i="38"/>
  <c r="M114" i="38"/>
  <c r="I114" i="38"/>
  <c r="E114" i="38"/>
  <c r="M113" i="38"/>
  <c r="I113" i="38"/>
  <c r="E113" i="38"/>
  <c r="M112" i="38"/>
  <c r="I112" i="38"/>
  <c r="E112" i="38"/>
  <c r="M111" i="38"/>
  <c r="I111" i="38"/>
  <c r="E111" i="38"/>
  <c r="M110" i="38"/>
  <c r="I110" i="38"/>
  <c r="E110" i="38"/>
  <c r="M109" i="38"/>
  <c r="I109" i="38"/>
  <c r="E109" i="38"/>
  <c r="M108" i="38"/>
  <c r="I108" i="38"/>
  <c r="E108" i="38"/>
  <c r="M107" i="38"/>
  <c r="I107" i="38"/>
  <c r="E107" i="38"/>
  <c r="M106" i="38"/>
  <c r="I106" i="38"/>
  <c r="E106" i="38"/>
  <c r="M105" i="38"/>
  <c r="I105" i="38"/>
  <c r="E105" i="38"/>
  <c r="M104" i="38"/>
  <c r="I104" i="38"/>
  <c r="E104" i="38"/>
  <c r="L157" i="38"/>
  <c r="H157" i="38"/>
  <c r="D157" i="38"/>
  <c r="L155" i="38"/>
  <c r="H155" i="38"/>
  <c r="D155" i="38"/>
  <c r="L154" i="38"/>
  <c r="H154" i="38"/>
  <c r="D154" i="38"/>
  <c r="L153" i="38"/>
  <c r="H153" i="38"/>
  <c r="D153" i="38"/>
  <c r="L152" i="38"/>
  <c r="H152" i="38"/>
  <c r="D152" i="38"/>
  <c r="L151" i="38"/>
  <c r="H151" i="38"/>
  <c r="D151" i="38"/>
  <c r="L150" i="38"/>
  <c r="H150" i="38"/>
  <c r="D150" i="38"/>
  <c r="L149" i="38"/>
  <c r="H149" i="38"/>
  <c r="D149" i="38"/>
  <c r="L148" i="38"/>
  <c r="H148" i="38"/>
  <c r="D148" i="38"/>
  <c r="L147" i="38"/>
  <c r="H147" i="38"/>
  <c r="D147" i="38"/>
  <c r="L146" i="38"/>
  <c r="H146" i="38"/>
  <c r="D146" i="38"/>
  <c r="L145" i="38"/>
  <c r="H145" i="38"/>
  <c r="D145" i="38"/>
  <c r="L144" i="38"/>
  <c r="H144" i="38"/>
  <c r="D144" i="38"/>
  <c r="L143" i="38"/>
  <c r="H143" i="38"/>
  <c r="D143" i="38"/>
  <c r="L140" i="38"/>
  <c r="H140" i="38"/>
  <c r="D140" i="38"/>
  <c r="L138" i="38"/>
  <c r="H138" i="38"/>
  <c r="D138" i="38"/>
  <c r="L137" i="38"/>
  <c r="H137" i="38"/>
  <c r="D137" i="38"/>
  <c r="L136" i="38"/>
  <c r="H136" i="38"/>
  <c r="D136" i="38"/>
  <c r="L135" i="38"/>
  <c r="H135" i="38"/>
  <c r="D135" i="38"/>
  <c r="L134" i="38"/>
  <c r="H134" i="38"/>
  <c r="D134" i="38"/>
  <c r="L133" i="38"/>
  <c r="H133" i="38"/>
  <c r="D133" i="38"/>
  <c r="L132" i="38"/>
  <c r="H132" i="38"/>
  <c r="D132" i="38"/>
  <c r="L131" i="38"/>
  <c r="H131" i="38"/>
  <c r="D131" i="38"/>
  <c r="L130" i="38"/>
  <c r="H130" i="38"/>
  <c r="D130" i="38"/>
  <c r="L129" i="38"/>
  <c r="H129" i="38"/>
  <c r="D129" i="38"/>
  <c r="L128" i="38"/>
  <c r="H128" i="38"/>
  <c r="D128" i="38"/>
  <c r="L127" i="38"/>
  <c r="H127" i="38"/>
  <c r="D127" i="38"/>
  <c r="L126" i="38"/>
  <c r="H126" i="38"/>
  <c r="D126" i="38"/>
  <c r="L125" i="38"/>
  <c r="H125" i="38"/>
  <c r="D125" i="38"/>
  <c r="L124" i="38"/>
  <c r="H124" i="38"/>
  <c r="D124" i="38"/>
  <c r="L123" i="38"/>
  <c r="H123" i="38"/>
  <c r="D123" i="38"/>
  <c r="L122" i="38"/>
  <c r="H122" i="38"/>
  <c r="D122" i="38"/>
  <c r="L121" i="38"/>
  <c r="H121" i="38"/>
  <c r="D121" i="38"/>
  <c r="L120" i="38"/>
  <c r="H120" i="38"/>
  <c r="D120" i="38"/>
  <c r="L119" i="38"/>
  <c r="H119" i="38"/>
  <c r="D119" i="38"/>
  <c r="L118" i="38"/>
  <c r="H118" i="38"/>
  <c r="D118" i="38"/>
  <c r="L117" i="38"/>
  <c r="H117" i="38"/>
  <c r="D117" i="38"/>
  <c r="L116" i="38"/>
  <c r="H116" i="38"/>
  <c r="D116" i="38"/>
  <c r="L115" i="38"/>
  <c r="H115" i="38"/>
  <c r="D115" i="38"/>
  <c r="L114" i="38"/>
  <c r="H114" i="38"/>
  <c r="D114" i="38"/>
  <c r="L113" i="38"/>
  <c r="H113" i="38"/>
  <c r="D113" i="38"/>
  <c r="L112" i="38"/>
  <c r="H112" i="38"/>
  <c r="D112" i="38"/>
  <c r="L111" i="38"/>
  <c r="H111" i="38"/>
  <c r="D111" i="38"/>
  <c r="L110" i="38"/>
  <c r="H110" i="38"/>
  <c r="D110" i="38"/>
  <c r="L109" i="38"/>
  <c r="H109" i="38"/>
  <c r="D109" i="38"/>
  <c r="L108" i="38"/>
  <c r="H108" i="38"/>
  <c r="D108" i="38"/>
  <c r="L107" i="38"/>
  <c r="H107" i="38"/>
  <c r="D107" i="38"/>
  <c r="L106" i="38"/>
  <c r="H106" i="38"/>
  <c r="D106" i="38"/>
  <c r="K157" i="38"/>
  <c r="G157" i="38"/>
  <c r="C157" i="38"/>
  <c r="K155" i="38"/>
  <c r="G155" i="38"/>
  <c r="C155" i="38"/>
  <c r="K154" i="38"/>
  <c r="G154" i="38"/>
  <c r="C154" i="38"/>
  <c r="K153" i="38"/>
  <c r="G153" i="38"/>
  <c r="C153" i="38"/>
  <c r="K152" i="38"/>
  <c r="G152" i="38"/>
  <c r="C152" i="38"/>
  <c r="K151" i="38"/>
  <c r="G151" i="38"/>
  <c r="C151" i="38"/>
  <c r="K150" i="38"/>
  <c r="G150" i="38"/>
  <c r="C150" i="38"/>
  <c r="K149" i="38"/>
  <c r="G149" i="38"/>
  <c r="C149" i="38"/>
  <c r="K148" i="38"/>
  <c r="G148" i="38"/>
  <c r="C148" i="38"/>
  <c r="K147" i="38"/>
  <c r="G147" i="38"/>
  <c r="C147" i="38"/>
  <c r="K146" i="38"/>
  <c r="G146" i="38"/>
  <c r="C146" i="38"/>
  <c r="K145" i="38"/>
  <c r="G145" i="38"/>
  <c r="C145" i="38"/>
  <c r="K144" i="38"/>
  <c r="G144" i="38"/>
  <c r="C144" i="38"/>
  <c r="K143" i="38"/>
  <c r="G143" i="38"/>
  <c r="C143" i="38"/>
  <c r="K140" i="38"/>
  <c r="G140" i="38"/>
  <c r="C140" i="38"/>
  <c r="K138" i="38"/>
  <c r="G138" i="38"/>
  <c r="C138" i="38"/>
  <c r="K137" i="38"/>
  <c r="G137" i="38"/>
  <c r="C137" i="38"/>
  <c r="K136" i="38"/>
  <c r="G136" i="38"/>
  <c r="C136" i="38"/>
  <c r="K135" i="38"/>
  <c r="G135" i="38"/>
  <c r="C135" i="38"/>
  <c r="K134" i="38"/>
  <c r="G134" i="38"/>
  <c r="C134" i="38"/>
  <c r="K133" i="38"/>
  <c r="G133" i="38"/>
  <c r="C133" i="38"/>
  <c r="K132" i="38"/>
  <c r="G132" i="38"/>
  <c r="C132" i="38"/>
  <c r="K131" i="38"/>
  <c r="G131" i="38"/>
  <c r="C131" i="38"/>
  <c r="K130" i="38"/>
  <c r="G130" i="38"/>
  <c r="C130" i="38"/>
  <c r="K129" i="38"/>
  <c r="G129" i="38"/>
  <c r="C129" i="38"/>
  <c r="K128" i="38"/>
  <c r="G128" i="38"/>
  <c r="C128" i="38"/>
  <c r="K127" i="38"/>
  <c r="G127" i="38"/>
  <c r="C127" i="38"/>
  <c r="K126" i="38"/>
  <c r="G126" i="38"/>
  <c r="C126" i="38"/>
  <c r="K125" i="38"/>
  <c r="G125" i="38"/>
  <c r="C125" i="38"/>
  <c r="K124" i="38"/>
  <c r="G124" i="38"/>
  <c r="C124" i="38"/>
  <c r="K123" i="38"/>
  <c r="G123" i="38"/>
  <c r="C123" i="38"/>
  <c r="K122" i="38"/>
  <c r="G122" i="38"/>
  <c r="C122" i="38"/>
  <c r="K121" i="38"/>
  <c r="G121" i="38"/>
  <c r="C121" i="38"/>
  <c r="K120" i="38"/>
  <c r="G120" i="38"/>
  <c r="C120" i="38"/>
  <c r="K119" i="38"/>
  <c r="G119" i="38"/>
  <c r="C119" i="38"/>
  <c r="K118" i="38"/>
  <c r="G118" i="38"/>
  <c r="C118" i="38"/>
  <c r="K117" i="38"/>
  <c r="G117" i="38"/>
  <c r="C117" i="38"/>
  <c r="K116" i="38"/>
  <c r="G116" i="38"/>
  <c r="C116" i="38"/>
  <c r="K115" i="38"/>
  <c r="G115" i="38"/>
  <c r="C115" i="38"/>
  <c r="K114" i="38"/>
  <c r="G114" i="38"/>
  <c r="C114" i="38"/>
  <c r="K113" i="38"/>
  <c r="G113" i="38"/>
  <c r="C113" i="38"/>
  <c r="K112" i="38"/>
  <c r="G112" i="38"/>
  <c r="C112" i="38"/>
  <c r="K111" i="38"/>
  <c r="G111" i="38"/>
  <c r="C111" i="38"/>
  <c r="K110" i="38"/>
  <c r="G110" i="38"/>
  <c r="C110" i="38"/>
  <c r="K109" i="38"/>
  <c r="G109" i="38"/>
  <c r="C109" i="38"/>
  <c r="K108" i="38"/>
  <c r="G108" i="38"/>
  <c r="C108" i="38"/>
  <c r="K107" i="38"/>
  <c r="G107" i="38"/>
  <c r="C107" i="38"/>
  <c r="K106" i="38"/>
  <c r="G106" i="38"/>
  <c r="C106" i="38"/>
  <c r="K105" i="38"/>
  <c r="G105" i="38"/>
  <c r="C105" i="38"/>
  <c r="L105" i="38"/>
  <c r="N104" i="38"/>
  <c r="H104" i="38"/>
  <c r="C104" i="38"/>
  <c r="K103" i="38"/>
  <c r="G103" i="38"/>
  <c r="C103" i="38"/>
  <c r="K102" i="38"/>
  <c r="G102" i="38"/>
  <c r="C102" i="38"/>
  <c r="K101" i="38"/>
  <c r="G101" i="38"/>
  <c r="C101" i="38"/>
  <c r="K100" i="38"/>
  <c r="G100" i="38"/>
  <c r="C100" i="38"/>
  <c r="K99" i="38"/>
  <c r="G99" i="38"/>
  <c r="C99" i="38"/>
  <c r="K98" i="38"/>
  <c r="G98" i="38"/>
  <c r="C98" i="38"/>
  <c r="K97" i="38"/>
  <c r="G97" i="38"/>
  <c r="C97" i="38"/>
  <c r="K96" i="38"/>
  <c r="G96" i="38"/>
  <c r="C96" i="38"/>
  <c r="K95" i="38"/>
  <c r="G95" i="38"/>
  <c r="C95" i="38"/>
  <c r="K94" i="38"/>
  <c r="G94" i="38"/>
  <c r="C94" i="38"/>
  <c r="K93" i="38"/>
  <c r="G93" i="38"/>
  <c r="C93" i="38"/>
  <c r="K92" i="38"/>
  <c r="G92" i="38"/>
  <c r="C92" i="38"/>
  <c r="K91" i="38"/>
  <c r="G91" i="38"/>
  <c r="C91" i="38"/>
  <c r="K90" i="38"/>
  <c r="G90" i="38"/>
  <c r="C90" i="38"/>
  <c r="K89" i="38"/>
  <c r="G89" i="38"/>
  <c r="C89" i="38"/>
  <c r="K88" i="38"/>
  <c r="G88" i="38"/>
  <c r="C88" i="38"/>
  <c r="K87" i="38"/>
  <c r="G87" i="38"/>
  <c r="C87" i="38"/>
  <c r="K86" i="38"/>
  <c r="G86" i="38"/>
  <c r="C86" i="38"/>
  <c r="K85" i="38"/>
  <c r="G85" i="38"/>
  <c r="C85" i="38"/>
  <c r="K84" i="38"/>
  <c r="G84" i="38"/>
  <c r="C84" i="38"/>
  <c r="K83" i="38"/>
  <c r="G83" i="38"/>
  <c r="C83" i="38"/>
  <c r="K82" i="38"/>
  <c r="G82" i="38"/>
  <c r="C82" i="38"/>
  <c r="K81" i="38"/>
  <c r="G81" i="38"/>
  <c r="C81" i="38"/>
  <c r="K80" i="38"/>
  <c r="G80" i="38"/>
  <c r="C80" i="38"/>
  <c r="K79" i="38"/>
  <c r="G79" i="38"/>
  <c r="C79" i="38"/>
  <c r="K78" i="38"/>
  <c r="G78" i="38"/>
  <c r="C78" i="38"/>
  <c r="K77" i="38"/>
  <c r="G77" i="38"/>
  <c r="C77" i="38"/>
  <c r="K76" i="38"/>
  <c r="G76" i="38"/>
  <c r="C76" i="38"/>
  <c r="K75" i="38"/>
  <c r="G75" i="38"/>
  <c r="C75" i="38"/>
  <c r="K74" i="38"/>
  <c r="G74" i="38"/>
  <c r="C74" i="38"/>
  <c r="K73" i="38"/>
  <c r="G73" i="38"/>
  <c r="C73" i="38"/>
  <c r="K72" i="38"/>
  <c r="G72" i="38"/>
  <c r="C72" i="38"/>
  <c r="K71" i="38"/>
  <c r="G71" i="38"/>
  <c r="C71" i="38"/>
  <c r="K70" i="38"/>
  <c r="G70" i="38"/>
  <c r="C70" i="38"/>
  <c r="K69" i="38"/>
  <c r="G69" i="38"/>
  <c r="C69" i="38"/>
  <c r="K68" i="38"/>
  <c r="G68" i="38"/>
  <c r="C68" i="38"/>
  <c r="K67" i="38"/>
  <c r="G67" i="38"/>
  <c r="C67" i="38"/>
  <c r="K66" i="38"/>
  <c r="G66" i="38"/>
  <c r="C66" i="38"/>
  <c r="K65" i="38"/>
  <c r="G65" i="38"/>
  <c r="C65" i="38"/>
  <c r="K64" i="38"/>
  <c r="G64" i="38"/>
  <c r="C64" i="38"/>
  <c r="K63" i="38"/>
  <c r="G63" i="38"/>
  <c r="C63" i="38"/>
  <c r="K62" i="38"/>
  <c r="G62" i="38"/>
  <c r="C62" i="38"/>
  <c r="K61" i="38"/>
  <c r="G61" i="38"/>
  <c r="C61" i="38"/>
  <c r="K60" i="38"/>
  <c r="G60" i="38"/>
  <c r="C60" i="38"/>
  <c r="K56" i="38"/>
  <c r="G56" i="38"/>
  <c r="C56" i="38"/>
  <c r="K55" i="38"/>
  <c r="G55" i="38"/>
  <c r="C55" i="38"/>
  <c r="K54" i="38"/>
  <c r="G54" i="38"/>
  <c r="C54" i="38"/>
  <c r="K53" i="38"/>
  <c r="G53" i="38"/>
  <c r="C53" i="38"/>
  <c r="K52" i="38"/>
  <c r="G52" i="38"/>
  <c r="C52" i="38"/>
  <c r="K51" i="38"/>
  <c r="G51" i="38"/>
  <c r="C51" i="38"/>
  <c r="K50" i="38"/>
  <c r="G50" i="38"/>
  <c r="C50" i="38"/>
  <c r="K49" i="38"/>
  <c r="G49" i="38"/>
  <c r="C49" i="38"/>
  <c r="K46" i="38"/>
  <c r="K52" i="21" s="1"/>
  <c r="G46" i="38"/>
  <c r="G52" i="21" s="1"/>
  <c r="C46" i="38"/>
  <c r="K45" i="38"/>
  <c r="K51" i="21" s="1"/>
  <c r="G45" i="38"/>
  <c r="G51" i="21" s="1"/>
  <c r="C45" i="38"/>
  <c r="K44" i="38"/>
  <c r="K50" i="21" s="1"/>
  <c r="G44" i="38"/>
  <c r="G50" i="21" s="1"/>
  <c r="H105" i="38"/>
  <c r="L104" i="38"/>
  <c r="G104" i="38"/>
  <c r="N103" i="38"/>
  <c r="J103" i="38"/>
  <c r="F103" i="38"/>
  <c r="N102" i="38"/>
  <c r="J102" i="38"/>
  <c r="F102" i="38"/>
  <c r="N101" i="38"/>
  <c r="J101" i="38"/>
  <c r="F101" i="38"/>
  <c r="N100" i="38"/>
  <c r="J100" i="38"/>
  <c r="F100" i="38"/>
  <c r="N99" i="38"/>
  <c r="J99" i="38"/>
  <c r="F99" i="38"/>
  <c r="N98" i="38"/>
  <c r="J98" i="38"/>
  <c r="F98" i="38"/>
  <c r="N97" i="38"/>
  <c r="J97" i="38"/>
  <c r="F97" i="38"/>
  <c r="N96" i="38"/>
  <c r="J96" i="38"/>
  <c r="F96" i="38"/>
  <c r="N95" i="38"/>
  <c r="J95" i="38"/>
  <c r="F95" i="38"/>
  <c r="N94" i="38"/>
  <c r="J94" i="38"/>
  <c r="F94" i="38"/>
  <c r="N93" i="38"/>
  <c r="J93" i="38"/>
  <c r="F93" i="38"/>
  <c r="N92" i="38"/>
  <c r="J92" i="38"/>
  <c r="F92" i="38"/>
  <c r="N91" i="38"/>
  <c r="J91" i="38"/>
  <c r="F91" i="38"/>
  <c r="N90" i="38"/>
  <c r="J90" i="38"/>
  <c r="F90" i="38"/>
  <c r="N89" i="38"/>
  <c r="J89" i="38"/>
  <c r="F89" i="38"/>
  <c r="N88" i="38"/>
  <c r="J88" i="38"/>
  <c r="F88" i="38"/>
  <c r="N87" i="38"/>
  <c r="J87" i="38"/>
  <c r="F87" i="38"/>
  <c r="N86" i="38"/>
  <c r="J86" i="38"/>
  <c r="F86" i="38"/>
  <c r="N85" i="38"/>
  <c r="J85" i="38"/>
  <c r="F85" i="38"/>
  <c r="N84" i="38"/>
  <c r="J84" i="38"/>
  <c r="F84" i="38"/>
  <c r="N83" i="38"/>
  <c r="J83" i="38"/>
  <c r="F83" i="38"/>
  <c r="N82" i="38"/>
  <c r="J82" i="38"/>
  <c r="F82" i="38"/>
  <c r="N81" i="38"/>
  <c r="J81" i="38"/>
  <c r="F81" i="38"/>
  <c r="N80" i="38"/>
  <c r="J80" i="38"/>
  <c r="F80" i="38"/>
  <c r="N79" i="38"/>
  <c r="J79" i="38"/>
  <c r="F79" i="38"/>
  <c r="N78" i="38"/>
  <c r="J78" i="38"/>
  <c r="F78" i="38"/>
  <c r="N77" i="38"/>
  <c r="J77" i="38"/>
  <c r="F77" i="38"/>
  <c r="N76" i="38"/>
  <c r="J76" i="38"/>
  <c r="F76" i="38"/>
  <c r="N75" i="38"/>
  <c r="J75" i="38"/>
  <c r="F75" i="38"/>
  <c r="N74" i="38"/>
  <c r="J74" i="38"/>
  <c r="F74" i="38"/>
  <c r="N73" i="38"/>
  <c r="J73" i="38"/>
  <c r="F73" i="38"/>
  <c r="N72" i="38"/>
  <c r="J72" i="38"/>
  <c r="F72" i="38"/>
  <c r="N71" i="38"/>
  <c r="J71" i="38"/>
  <c r="F71" i="38"/>
  <c r="N70" i="38"/>
  <c r="J70" i="38"/>
  <c r="F70" i="38"/>
  <c r="N69" i="38"/>
  <c r="J69" i="38"/>
  <c r="F69" i="38"/>
  <c r="N68" i="38"/>
  <c r="J68" i="38"/>
  <c r="F68" i="38"/>
  <c r="N67" i="38"/>
  <c r="J67" i="38"/>
  <c r="F67" i="38"/>
  <c r="N66" i="38"/>
  <c r="J66" i="38"/>
  <c r="F66" i="38"/>
  <c r="N65" i="38"/>
  <c r="J65" i="38"/>
  <c r="F65" i="38"/>
  <c r="N64" i="38"/>
  <c r="J64" i="38"/>
  <c r="F64" i="38"/>
  <c r="N63" i="38"/>
  <c r="J63" i="38"/>
  <c r="F63" i="38"/>
  <c r="N62" i="38"/>
  <c r="J62" i="38"/>
  <c r="F62" i="38"/>
  <c r="N61" i="38"/>
  <c r="J61" i="38"/>
  <c r="F61" i="38"/>
  <c r="N60" i="38"/>
  <c r="J60" i="38"/>
  <c r="F60" i="38"/>
  <c r="N56" i="38"/>
  <c r="J56" i="38"/>
  <c r="F56" i="38"/>
  <c r="N55" i="38"/>
  <c r="J55" i="38"/>
  <c r="F55" i="38"/>
  <c r="N54" i="38"/>
  <c r="J54" i="38"/>
  <c r="F54" i="38"/>
  <c r="N53" i="38"/>
  <c r="J53" i="38"/>
  <c r="F53" i="38"/>
  <c r="N52" i="38"/>
  <c r="J52" i="38"/>
  <c r="F52" i="38"/>
  <c r="N51" i="38"/>
  <c r="J51" i="38"/>
  <c r="F51" i="38"/>
  <c r="N50" i="38"/>
  <c r="J50" i="38"/>
  <c r="F50" i="38"/>
  <c r="N49" i="38"/>
  <c r="J49" i="38"/>
  <c r="F49" i="38"/>
  <c r="N46" i="38"/>
  <c r="N52" i="21" s="1"/>
  <c r="J46" i="38"/>
  <c r="J52" i="21" s="1"/>
  <c r="F46" i="38"/>
  <c r="F52" i="21" s="1"/>
  <c r="N45" i="38"/>
  <c r="N51" i="21" s="1"/>
  <c r="F105" i="38"/>
  <c r="K104" i="38"/>
  <c r="F104" i="38"/>
  <c r="M103" i="38"/>
  <c r="I103" i="38"/>
  <c r="E103" i="38"/>
  <c r="M102" i="38"/>
  <c r="I102" i="38"/>
  <c r="E102" i="38"/>
  <c r="M101" i="38"/>
  <c r="I101" i="38"/>
  <c r="E101" i="38"/>
  <c r="M100" i="38"/>
  <c r="I100" i="38"/>
  <c r="E100" i="38"/>
  <c r="M99" i="38"/>
  <c r="I99" i="38"/>
  <c r="E99" i="38"/>
  <c r="M98" i="38"/>
  <c r="I98" i="38"/>
  <c r="E98" i="38"/>
  <c r="M97" i="38"/>
  <c r="I97" i="38"/>
  <c r="E97" i="38"/>
  <c r="M96" i="38"/>
  <c r="I96" i="38"/>
  <c r="E96" i="38"/>
  <c r="M95" i="38"/>
  <c r="I95" i="38"/>
  <c r="E95" i="38"/>
  <c r="M94" i="38"/>
  <c r="I94" i="38"/>
  <c r="E94" i="38"/>
  <c r="M93" i="38"/>
  <c r="I93" i="38"/>
  <c r="E93" i="38"/>
  <c r="M92" i="38"/>
  <c r="I92" i="38"/>
  <c r="E92" i="38"/>
  <c r="M91" i="38"/>
  <c r="I91" i="38"/>
  <c r="E91" i="38"/>
  <c r="M90" i="38"/>
  <c r="I90" i="38"/>
  <c r="E90" i="38"/>
  <c r="M89" i="38"/>
  <c r="I89" i="38"/>
  <c r="E89" i="38"/>
  <c r="M88" i="38"/>
  <c r="I88" i="38"/>
  <c r="E88" i="38"/>
  <c r="M87" i="38"/>
  <c r="I87" i="38"/>
  <c r="E87" i="38"/>
  <c r="M86" i="38"/>
  <c r="I86" i="38"/>
  <c r="E86" i="38"/>
  <c r="M85" i="38"/>
  <c r="I85" i="38"/>
  <c r="E85" i="38"/>
  <c r="M84" i="38"/>
  <c r="I84" i="38"/>
  <c r="E84" i="38"/>
  <c r="M83" i="38"/>
  <c r="I83" i="38"/>
  <c r="E83" i="38"/>
  <c r="M82" i="38"/>
  <c r="I82" i="38"/>
  <c r="E82" i="38"/>
  <c r="M81" i="38"/>
  <c r="I81" i="38"/>
  <c r="E81" i="38"/>
  <c r="M80" i="38"/>
  <c r="I80" i="38"/>
  <c r="E80" i="38"/>
  <c r="M79" i="38"/>
  <c r="I79" i="38"/>
  <c r="E79" i="38"/>
  <c r="M78" i="38"/>
  <c r="I78" i="38"/>
  <c r="E78" i="38"/>
  <c r="M77" i="38"/>
  <c r="I77" i="38"/>
  <c r="E77" i="38"/>
  <c r="M76" i="38"/>
  <c r="I76" i="38"/>
  <c r="E76" i="38"/>
  <c r="M75" i="38"/>
  <c r="I75" i="38"/>
  <c r="E75" i="38"/>
  <c r="M74" i="38"/>
  <c r="I74" i="38"/>
  <c r="E74" i="38"/>
  <c r="M73" i="38"/>
  <c r="I73" i="38"/>
  <c r="E73" i="38"/>
  <c r="M72" i="38"/>
  <c r="I72" i="38"/>
  <c r="E72" i="38"/>
  <c r="M71" i="38"/>
  <c r="I71" i="38"/>
  <c r="E71" i="38"/>
  <c r="M70" i="38"/>
  <c r="I70" i="38"/>
  <c r="E70" i="38"/>
  <c r="M69" i="38"/>
  <c r="I69" i="38"/>
  <c r="E69" i="38"/>
  <c r="M68" i="38"/>
  <c r="I68" i="38"/>
  <c r="E68" i="38"/>
  <c r="M67" i="38"/>
  <c r="I67" i="38"/>
  <c r="E67" i="38"/>
  <c r="M66" i="38"/>
  <c r="I66" i="38"/>
  <c r="E66" i="38"/>
  <c r="M65" i="38"/>
  <c r="I65" i="38"/>
  <c r="E65" i="38"/>
  <c r="M64" i="38"/>
  <c r="I64" i="38"/>
  <c r="E64" i="38"/>
  <c r="M63" i="38"/>
  <c r="I63" i="38"/>
  <c r="E63" i="38"/>
  <c r="M62" i="38"/>
  <c r="I62" i="38"/>
  <c r="E62" i="38"/>
  <c r="M61" i="38"/>
  <c r="I61" i="38"/>
  <c r="E61" i="38"/>
  <c r="M60" i="38"/>
  <c r="I60" i="38"/>
  <c r="E60" i="38"/>
  <c r="M56" i="38"/>
  <c r="I56" i="38"/>
  <c r="E56" i="38"/>
  <c r="M55" i="38"/>
  <c r="I55" i="38"/>
  <c r="E55" i="38"/>
  <c r="M54" i="38"/>
  <c r="I54" i="38"/>
  <c r="E54" i="38"/>
  <c r="M53" i="38"/>
  <c r="I53" i="38"/>
  <c r="E53" i="38"/>
  <c r="M52" i="38"/>
  <c r="I52" i="38"/>
  <c r="E52" i="38"/>
  <c r="M51" i="38"/>
  <c r="I51" i="38"/>
  <c r="E51" i="38"/>
  <c r="M50" i="38"/>
  <c r="I50" i="38"/>
  <c r="E50" i="38"/>
  <c r="M49" i="38"/>
  <c r="I49" i="38"/>
  <c r="E49" i="38"/>
  <c r="M46" i="38"/>
  <c r="M52" i="21" s="1"/>
  <c r="I46" i="38"/>
  <c r="I52" i="21" s="1"/>
  <c r="E46" i="38"/>
  <c r="E52" i="21" s="1"/>
  <c r="M45" i="38"/>
  <c r="M51" i="21" s="1"/>
  <c r="I45" i="38"/>
  <c r="I51" i="21" s="1"/>
  <c r="E45" i="38"/>
  <c r="E51" i="21" s="1"/>
  <c r="M44" i="38"/>
  <c r="M50" i="21" s="1"/>
  <c r="I44" i="38"/>
  <c r="I50" i="21" s="1"/>
  <c r="E44" i="38"/>
  <c r="E50" i="21" s="1"/>
  <c r="M43" i="38"/>
  <c r="M49" i="21" s="1"/>
  <c r="I43" i="38"/>
  <c r="I49" i="21" s="1"/>
  <c r="D105" i="38"/>
  <c r="J104" i="38"/>
  <c r="D104" i="38"/>
  <c r="L103" i="38"/>
  <c r="H103" i="38"/>
  <c r="D103" i="38"/>
  <c r="L102" i="38"/>
  <c r="H102" i="38"/>
  <c r="D102" i="38"/>
  <c r="L101" i="38"/>
  <c r="H101" i="38"/>
  <c r="D101" i="38"/>
  <c r="L100" i="38"/>
  <c r="H100" i="38"/>
  <c r="D100" i="38"/>
  <c r="L99" i="38"/>
  <c r="H99" i="38"/>
  <c r="D99" i="38"/>
  <c r="L98" i="38"/>
  <c r="H98" i="38"/>
  <c r="D98" i="38"/>
  <c r="L97" i="38"/>
  <c r="H97" i="38"/>
  <c r="D97" i="38"/>
  <c r="L96" i="38"/>
  <c r="H96" i="38"/>
  <c r="D96" i="38"/>
  <c r="L95" i="38"/>
  <c r="H95" i="38"/>
  <c r="D95" i="38"/>
  <c r="L94" i="38"/>
  <c r="H94" i="38"/>
  <c r="D94" i="38"/>
  <c r="L93" i="38"/>
  <c r="H93" i="38"/>
  <c r="D93" i="38"/>
  <c r="L92" i="38"/>
  <c r="H92" i="38"/>
  <c r="D92" i="38"/>
  <c r="L91" i="38"/>
  <c r="H91" i="38"/>
  <c r="D91" i="38"/>
  <c r="L90" i="38"/>
  <c r="H90" i="38"/>
  <c r="D90" i="38"/>
  <c r="L89" i="38"/>
  <c r="H89" i="38"/>
  <c r="D89" i="38"/>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L77" i="38"/>
  <c r="H77" i="38"/>
  <c r="D77" i="38"/>
  <c r="L76" i="38"/>
  <c r="H76" i="38"/>
  <c r="D76" i="38"/>
  <c r="L75" i="38"/>
  <c r="H75" i="38"/>
  <c r="D75" i="38"/>
  <c r="L74" i="38"/>
  <c r="H74" i="38"/>
  <c r="D74" i="38"/>
  <c r="L73" i="38"/>
  <c r="H73" i="38"/>
  <c r="D73" i="38"/>
  <c r="L72" i="38"/>
  <c r="H72" i="38"/>
  <c r="D72" i="38"/>
  <c r="L71" i="38"/>
  <c r="H71" i="38"/>
  <c r="D71" i="38"/>
  <c r="L70" i="38"/>
  <c r="H70" i="38"/>
  <c r="D70"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6" i="38"/>
  <c r="H56" i="38"/>
  <c r="D56" i="38"/>
  <c r="L55" i="38"/>
  <c r="H55" i="38"/>
  <c r="D55" i="38"/>
  <c r="L54" i="38"/>
  <c r="H54" i="38"/>
  <c r="D54" i="38"/>
  <c r="L53" i="38"/>
  <c r="H53" i="38"/>
  <c r="D53" i="38"/>
  <c r="L52" i="38"/>
  <c r="H52" i="38"/>
  <c r="D52" i="38"/>
  <c r="L51" i="38"/>
  <c r="H51" i="38"/>
  <c r="D51" i="38"/>
  <c r="L50" i="38"/>
  <c r="H50" i="38"/>
  <c r="D50" i="38"/>
  <c r="L49" i="38"/>
  <c r="H49" i="38"/>
  <c r="D49" i="38"/>
  <c r="L46" i="38"/>
  <c r="L52" i="21" s="1"/>
  <c r="H46" i="38"/>
  <c r="H52" i="21" s="1"/>
  <c r="D46" i="38"/>
  <c r="D52" i="21" s="1"/>
  <c r="L45" i="38"/>
  <c r="L51" i="21" s="1"/>
  <c r="H45" i="38"/>
  <c r="H51" i="21" s="1"/>
  <c r="D45" i="38"/>
  <c r="D51" i="21" s="1"/>
  <c r="L44" i="38"/>
  <c r="L50" i="21" s="1"/>
  <c r="H44" i="38"/>
  <c r="H50" i="21" s="1"/>
  <c r="D44" i="38"/>
  <c r="D50" i="21" s="1"/>
  <c r="J45" i="38"/>
  <c r="J51" i="21" s="1"/>
  <c r="F44" i="38"/>
  <c r="F50" i="21" s="1"/>
  <c r="K43" i="38"/>
  <c r="K49" i="21" s="1"/>
  <c r="F43" i="38"/>
  <c r="F49" i="21" s="1"/>
  <c r="N42" i="38"/>
  <c r="N48" i="21" s="1"/>
  <c r="J42" i="38"/>
  <c r="J48" i="21" s="1"/>
  <c r="F42" i="38"/>
  <c r="F48" i="21" s="1"/>
  <c r="N41" i="38"/>
  <c r="N47" i="21" s="1"/>
  <c r="J41" i="38"/>
  <c r="J47" i="21" s="1"/>
  <c r="F41" i="38"/>
  <c r="F47" i="21" s="1"/>
  <c r="N40" i="38"/>
  <c r="N46" i="21" s="1"/>
  <c r="J40" i="38"/>
  <c r="J46" i="21" s="1"/>
  <c r="F40" i="38"/>
  <c r="F46" i="21" s="1"/>
  <c r="N39" i="38"/>
  <c r="N45" i="21" s="1"/>
  <c r="J39" i="38"/>
  <c r="J45" i="21" s="1"/>
  <c r="F39" i="38"/>
  <c r="F45" i="21" s="1"/>
  <c r="N38" i="38"/>
  <c r="N44" i="21" s="1"/>
  <c r="J38" i="38"/>
  <c r="J44" i="21" s="1"/>
  <c r="F38" i="38"/>
  <c r="F44" i="21" s="1"/>
  <c r="N37" i="38"/>
  <c r="N43" i="21" s="1"/>
  <c r="J37" i="38"/>
  <c r="J43" i="21" s="1"/>
  <c r="F37" i="38"/>
  <c r="F43" i="21" s="1"/>
  <c r="N36" i="38"/>
  <c r="N42" i="21" s="1"/>
  <c r="J36" i="38"/>
  <c r="J42" i="21" s="1"/>
  <c r="F36" i="38"/>
  <c r="F42" i="21" s="1"/>
  <c r="N35" i="38"/>
  <c r="N41" i="21" s="1"/>
  <c r="J35" i="38"/>
  <c r="J41" i="21" s="1"/>
  <c r="F35" i="38"/>
  <c r="F41" i="21" s="1"/>
  <c r="N34" i="38"/>
  <c r="J34" i="38"/>
  <c r="F34" i="38"/>
  <c r="N31" i="38"/>
  <c r="J31" i="38"/>
  <c r="F31" i="38"/>
  <c r="N30" i="38"/>
  <c r="J30" i="38"/>
  <c r="F30" i="38"/>
  <c r="N27" i="38"/>
  <c r="J27" i="38"/>
  <c r="F27" i="38"/>
  <c r="N26" i="38"/>
  <c r="J26" i="38"/>
  <c r="F26" i="38"/>
  <c r="N25" i="38"/>
  <c r="J25" i="38"/>
  <c r="F25" i="38"/>
  <c r="N24" i="38"/>
  <c r="J24" i="38"/>
  <c r="F24" i="38"/>
  <c r="N23" i="38"/>
  <c r="J23" i="38"/>
  <c r="F23" i="38"/>
  <c r="N17" i="38"/>
  <c r="J17" i="38"/>
  <c r="F17" i="38"/>
  <c r="N16" i="38"/>
  <c r="J16" i="38"/>
  <c r="F16" i="38"/>
  <c r="N15" i="38"/>
  <c r="J15" i="38"/>
  <c r="F15" i="38"/>
  <c r="N14" i="38"/>
  <c r="J14" i="38"/>
  <c r="F45" i="38"/>
  <c r="F51" i="21" s="1"/>
  <c r="C44" i="38"/>
  <c r="J43" i="38"/>
  <c r="J49" i="21" s="1"/>
  <c r="E43" i="38"/>
  <c r="E49" i="21" s="1"/>
  <c r="M42" i="38"/>
  <c r="M48" i="21" s="1"/>
  <c r="I42" i="38"/>
  <c r="I48" i="21" s="1"/>
  <c r="E42" i="38"/>
  <c r="E48" i="21" s="1"/>
  <c r="M41" i="38"/>
  <c r="M47" i="21" s="1"/>
  <c r="I41" i="38"/>
  <c r="I47" i="21" s="1"/>
  <c r="E41" i="38"/>
  <c r="E47" i="21" s="1"/>
  <c r="M40" i="38"/>
  <c r="M46" i="21" s="1"/>
  <c r="I40" i="38"/>
  <c r="I46" i="21" s="1"/>
  <c r="E40" i="38"/>
  <c r="E46" i="21" s="1"/>
  <c r="M39" i="38"/>
  <c r="M45" i="21" s="1"/>
  <c r="I39" i="38"/>
  <c r="I45" i="21" s="1"/>
  <c r="E39" i="38"/>
  <c r="E45" i="21" s="1"/>
  <c r="M38" i="38"/>
  <c r="M44" i="21" s="1"/>
  <c r="I38" i="38"/>
  <c r="I44" i="21" s="1"/>
  <c r="E38" i="38"/>
  <c r="E44" i="21" s="1"/>
  <c r="M37" i="38"/>
  <c r="M43" i="21" s="1"/>
  <c r="I37" i="38"/>
  <c r="I43" i="21" s="1"/>
  <c r="E37" i="38"/>
  <c r="E43" i="21" s="1"/>
  <c r="M36" i="38"/>
  <c r="M42" i="21" s="1"/>
  <c r="I36" i="38"/>
  <c r="I42" i="21" s="1"/>
  <c r="E36" i="38"/>
  <c r="E42" i="21" s="1"/>
  <c r="M35" i="38"/>
  <c r="M41" i="21" s="1"/>
  <c r="I35" i="38"/>
  <c r="I41" i="21" s="1"/>
  <c r="E35" i="38"/>
  <c r="E41" i="21" s="1"/>
  <c r="M34" i="38"/>
  <c r="I34" i="38"/>
  <c r="E34" i="38"/>
  <c r="M31" i="38"/>
  <c r="I31" i="38"/>
  <c r="E31" i="38"/>
  <c r="M30" i="38"/>
  <c r="I30" i="38"/>
  <c r="E30" i="38"/>
  <c r="M27" i="38"/>
  <c r="I27" i="38"/>
  <c r="E27" i="38"/>
  <c r="M26" i="38"/>
  <c r="I26" i="38"/>
  <c r="E26" i="38"/>
  <c r="M25" i="38"/>
  <c r="I25" i="38"/>
  <c r="E25" i="38"/>
  <c r="M24" i="38"/>
  <c r="I24" i="38"/>
  <c r="E24" i="38"/>
  <c r="M23" i="38"/>
  <c r="I23" i="38"/>
  <c r="E23" i="38"/>
  <c r="M17" i="38"/>
  <c r="I17" i="38"/>
  <c r="E17" i="38"/>
  <c r="M16" i="38"/>
  <c r="I16" i="38"/>
  <c r="E16" i="38"/>
  <c r="M15" i="38"/>
  <c r="I15" i="38"/>
  <c r="E15" i="38"/>
  <c r="M14" i="38"/>
  <c r="I14" i="38"/>
  <c r="E14" i="38"/>
  <c r="H15" i="38"/>
  <c r="D15" i="38"/>
  <c r="L14" i="38"/>
  <c r="N44" i="38"/>
  <c r="N50" i="21" s="1"/>
  <c r="N43" i="38"/>
  <c r="N49" i="21" s="1"/>
  <c r="H43" i="38"/>
  <c r="H49" i="21" s="1"/>
  <c r="D43" i="38"/>
  <c r="D49" i="21" s="1"/>
  <c r="L42" i="38"/>
  <c r="L48" i="21" s="1"/>
  <c r="H42" i="38"/>
  <c r="H48" i="21" s="1"/>
  <c r="D42" i="38"/>
  <c r="D48" i="21" s="1"/>
  <c r="L41" i="38"/>
  <c r="L47" i="21" s="1"/>
  <c r="H41" i="38"/>
  <c r="H47" i="21" s="1"/>
  <c r="D41" i="38"/>
  <c r="D47" i="21" s="1"/>
  <c r="L40" i="38"/>
  <c r="L46" i="21" s="1"/>
  <c r="H40" i="38"/>
  <c r="H46" i="21" s="1"/>
  <c r="D40" i="38"/>
  <c r="D46" i="21" s="1"/>
  <c r="L39" i="38"/>
  <c r="L45" i="21" s="1"/>
  <c r="H39" i="38"/>
  <c r="H45" i="21" s="1"/>
  <c r="D39" i="38"/>
  <c r="D45" i="21" s="1"/>
  <c r="L38" i="38"/>
  <c r="L44" i="21" s="1"/>
  <c r="H38" i="38"/>
  <c r="H44" i="21" s="1"/>
  <c r="D38" i="38"/>
  <c r="D44" i="21" s="1"/>
  <c r="L37" i="38"/>
  <c r="L43" i="21" s="1"/>
  <c r="H37" i="38"/>
  <c r="H43" i="21" s="1"/>
  <c r="D37" i="38"/>
  <c r="D43" i="21" s="1"/>
  <c r="L36" i="38"/>
  <c r="L42" i="21" s="1"/>
  <c r="H36" i="38"/>
  <c r="H42" i="21" s="1"/>
  <c r="D36" i="38"/>
  <c r="D42" i="21" s="1"/>
  <c r="L35" i="38"/>
  <c r="L41" i="21" s="1"/>
  <c r="H35" i="38"/>
  <c r="H41" i="21" s="1"/>
  <c r="D35" i="38"/>
  <c r="D41" i="21" s="1"/>
  <c r="L34" i="38"/>
  <c r="H34" i="38"/>
  <c r="D34" i="38"/>
  <c r="L31" i="38"/>
  <c r="H31" i="38"/>
  <c r="D31" i="38"/>
  <c r="L30" i="38"/>
  <c r="H30" i="38"/>
  <c r="D30" i="38"/>
  <c r="L27" i="38"/>
  <c r="H27" i="38"/>
  <c r="D27" i="38"/>
  <c r="L26" i="38"/>
  <c r="H26" i="38"/>
  <c r="D26" i="38"/>
  <c r="L25" i="38"/>
  <c r="H25" i="38"/>
  <c r="D25" i="38"/>
  <c r="L24" i="38"/>
  <c r="H24" i="38"/>
  <c r="D24" i="38"/>
  <c r="L23" i="38"/>
  <c r="H23" i="38"/>
  <c r="D23" i="38"/>
  <c r="L17" i="38"/>
  <c r="H17" i="38"/>
  <c r="D17" i="38"/>
  <c r="L16" i="38"/>
  <c r="H16" i="38"/>
  <c r="D16" i="38"/>
  <c r="L15" i="38"/>
  <c r="H14" i="38"/>
  <c r="D14" i="38"/>
  <c r="J44" i="38"/>
  <c r="J50" i="21" s="1"/>
  <c r="L43" i="38"/>
  <c r="L49" i="21" s="1"/>
  <c r="G43" i="38"/>
  <c r="G49" i="21" s="1"/>
  <c r="C43" i="38"/>
  <c r="K42" i="38"/>
  <c r="K48" i="21" s="1"/>
  <c r="G42" i="38"/>
  <c r="G48" i="21" s="1"/>
  <c r="C42" i="38"/>
  <c r="K41" i="38"/>
  <c r="K47" i="21" s="1"/>
  <c r="G41" i="38"/>
  <c r="G47" i="21" s="1"/>
  <c r="C41" i="38"/>
  <c r="K40" i="38"/>
  <c r="K46" i="21" s="1"/>
  <c r="G40" i="38"/>
  <c r="G46" i="21" s="1"/>
  <c r="C40" i="38"/>
  <c r="K39" i="38"/>
  <c r="K45" i="21" s="1"/>
  <c r="G39" i="38"/>
  <c r="G45" i="21" s="1"/>
  <c r="C39" i="38"/>
  <c r="K38" i="38"/>
  <c r="K44" i="21" s="1"/>
  <c r="G38" i="38"/>
  <c r="G44" i="21" s="1"/>
  <c r="C38" i="38"/>
  <c r="K37" i="38"/>
  <c r="K43" i="21" s="1"/>
  <c r="G37" i="38"/>
  <c r="G43" i="21" s="1"/>
  <c r="C37" i="38"/>
  <c r="K36" i="38"/>
  <c r="K42" i="21" s="1"/>
  <c r="G36" i="38"/>
  <c r="G42" i="21" s="1"/>
  <c r="C36" i="38"/>
  <c r="K35" i="38"/>
  <c r="K41" i="21" s="1"/>
  <c r="G35" i="38"/>
  <c r="G41" i="21" s="1"/>
  <c r="C35" i="38"/>
  <c r="K34" i="38"/>
  <c r="G34" i="38"/>
  <c r="C34" i="38"/>
  <c r="K31" i="38"/>
  <c r="G31" i="38"/>
  <c r="C31" i="38"/>
  <c r="K30" i="38"/>
  <c r="G30" i="38"/>
  <c r="C30" i="38"/>
  <c r="K27" i="38"/>
  <c r="G27" i="38"/>
  <c r="C27" i="38"/>
  <c r="K26" i="38"/>
  <c r="G26" i="38"/>
  <c r="C26" i="38"/>
  <c r="K25" i="38"/>
  <c r="G25" i="38"/>
  <c r="C25" i="38"/>
  <c r="K24" i="38"/>
  <c r="G24" i="38"/>
  <c r="C24" i="38"/>
  <c r="K23" i="38"/>
  <c r="G23" i="38"/>
  <c r="C23" i="38"/>
  <c r="K17" i="38"/>
  <c r="G17" i="38"/>
  <c r="C17" i="38"/>
  <c r="K16" i="38"/>
  <c r="G16" i="38"/>
  <c r="C16" i="38"/>
  <c r="K15" i="38"/>
  <c r="G15" i="38"/>
  <c r="C15" i="38"/>
  <c r="K14" i="38"/>
  <c r="G14" i="38"/>
  <c r="C14" i="38"/>
  <c r="F14" i="38"/>
  <c r="O49" i="36"/>
  <c r="R49" i="36" s="1"/>
  <c r="M153" i="43"/>
  <c r="M48" i="36" s="1"/>
  <c r="O154" i="43"/>
  <c r="H7" i="46"/>
  <c r="F18" i="38" l="1"/>
  <c r="F10" i="20" s="1"/>
  <c r="F37" i="46"/>
  <c r="K32" i="38"/>
  <c r="H32" i="38"/>
  <c r="M32" i="38"/>
  <c r="E153" i="43"/>
  <c r="E48" i="36" s="1"/>
  <c r="O15" i="38"/>
  <c r="F153" i="43"/>
  <c r="F48" i="36" s="1"/>
  <c r="O128" i="38"/>
  <c r="D156" i="38"/>
  <c r="M156" i="38"/>
  <c r="F156" i="38"/>
  <c r="E32" i="38"/>
  <c r="F28" i="38"/>
  <c r="J32" i="38"/>
  <c r="I57" i="38"/>
  <c r="I141" i="38"/>
  <c r="N57" i="38"/>
  <c r="N141" i="38"/>
  <c r="O138" i="38"/>
  <c r="K156" i="38"/>
  <c r="O149" i="38"/>
  <c r="L156" i="38"/>
  <c r="E156" i="38"/>
  <c r="E29" i="43"/>
  <c r="E43" i="36" s="1"/>
  <c r="O95" i="43"/>
  <c r="J29" i="43"/>
  <c r="J43" i="36" s="1"/>
  <c r="K29" i="43"/>
  <c r="K43" i="36" s="1"/>
  <c r="K153" i="43"/>
  <c r="K48" i="36" s="1"/>
  <c r="N153" i="43"/>
  <c r="N48" i="36" s="1"/>
  <c r="O106" i="38"/>
  <c r="O110" i="38"/>
  <c r="O114" i="38"/>
  <c r="O118" i="38"/>
  <c r="O122" i="38"/>
  <c r="O126" i="38"/>
  <c r="O130" i="38"/>
  <c r="O134" i="38"/>
  <c r="O145" i="38"/>
  <c r="O153" i="38"/>
  <c r="N156" i="38"/>
  <c r="K18" i="38"/>
  <c r="K10" i="20" s="1"/>
  <c r="O16" i="38"/>
  <c r="O25" i="38"/>
  <c r="O31" i="38"/>
  <c r="H28" i="38"/>
  <c r="L32" i="38"/>
  <c r="M18" i="38"/>
  <c r="M10" i="20" s="1"/>
  <c r="M28" i="38"/>
  <c r="F32" i="38"/>
  <c r="L57" i="38"/>
  <c r="L141" i="38"/>
  <c r="E57" i="38"/>
  <c r="E141" i="38"/>
  <c r="J57" i="38"/>
  <c r="K57" i="38"/>
  <c r="O107" i="38"/>
  <c r="O111" i="38"/>
  <c r="O115" i="38"/>
  <c r="O119" i="38"/>
  <c r="O123" i="38"/>
  <c r="O127" i="38"/>
  <c r="O131" i="38"/>
  <c r="O135" i="38"/>
  <c r="O140" i="38"/>
  <c r="G156" i="38"/>
  <c r="O146" i="38"/>
  <c r="O150" i="38"/>
  <c r="O154" i="38"/>
  <c r="H156" i="38"/>
  <c r="J156" i="38"/>
  <c r="O22" i="43"/>
  <c r="G25" i="43"/>
  <c r="G42" i="36" s="1"/>
  <c r="H25" i="43"/>
  <c r="H42" i="36" s="1"/>
  <c r="M29" i="43"/>
  <c r="M43" i="36" s="1"/>
  <c r="E44" i="43"/>
  <c r="E44" i="36" s="1"/>
  <c r="I54" i="43"/>
  <c r="I45" i="36" s="1"/>
  <c r="I138" i="43"/>
  <c r="I47" i="36" s="1"/>
  <c r="J44" i="43"/>
  <c r="J44" i="36" s="1"/>
  <c r="N54" i="43"/>
  <c r="N45" i="36" s="1"/>
  <c r="N138" i="43"/>
  <c r="N47" i="36" s="1"/>
  <c r="K44" i="43"/>
  <c r="K44" i="36" s="1"/>
  <c r="D29" i="43"/>
  <c r="D43" i="36" s="1"/>
  <c r="L44" i="43"/>
  <c r="L44" i="36" s="1"/>
  <c r="O97" i="43"/>
  <c r="O101" i="43"/>
  <c r="O105" i="43"/>
  <c r="O109" i="43"/>
  <c r="O113" i="43"/>
  <c r="O117" i="43"/>
  <c r="O152" i="43"/>
  <c r="O119" i="43"/>
  <c r="O123" i="43"/>
  <c r="O127" i="43"/>
  <c r="O131" i="43"/>
  <c r="O135" i="43"/>
  <c r="O141" i="43"/>
  <c r="O145" i="43"/>
  <c r="O149" i="43"/>
  <c r="L153" i="43"/>
  <c r="L48" i="36" s="1"/>
  <c r="O100" i="43"/>
  <c r="O104" i="43"/>
  <c r="O108" i="43"/>
  <c r="O112" i="43"/>
  <c r="O116" i="43"/>
  <c r="O122" i="43"/>
  <c r="O126" i="43"/>
  <c r="O130" i="43"/>
  <c r="O134" i="43"/>
  <c r="O144" i="43"/>
  <c r="O148" i="43"/>
  <c r="O109" i="38"/>
  <c r="O113" i="38"/>
  <c r="O117" i="38"/>
  <c r="O121" i="38"/>
  <c r="O125" i="38"/>
  <c r="O129" i="38"/>
  <c r="O133" i="38"/>
  <c r="O137" i="38"/>
  <c r="O144" i="38"/>
  <c r="O148" i="38"/>
  <c r="O152" i="38"/>
  <c r="O157" i="38"/>
  <c r="I156" i="38"/>
  <c r="O99" i="43"/>
  <c r="O103" i="43"/>
  <c r="O107" i="43"/>
  <c r="O111" i="43"/>
  <c r="O115" i="43"/>
  <c r="O121" i="43"/>
  <c r="O125" i="43"/>
  <c r="O129" i="43"/>
  <c r="O133" i="43"/>
  <c r="O137" i="43"/>
  <c r="O143" i="43"/>
  <c r="O147" i="43"/>
  <c r="O151" i="43"/>
  <c r="D153" i="43"/>
  <c r="D48" i="36" s="1"/>
  <c r="G141" i="38"/>
  <c r="O108" i="38"/>
  <c r="O112" i="38"/>
  <c r="O116" i="38"/>
  <c r="O120" i="38"/>
  <c r="O124" i="38"/>
  <c r="O132" i="38"/>
  <c r="O136" i="38"/>
  <c r="O147" i="38"/>
  <c r="O151" i="38"/>
  <c r="O155" i="38"/>
  <c r="O98" i="43"/>
  <c r="O102" i="43"/>
  <c r="O106" i="43"/>
  <c r="O110" i="43"/>
  <c r="O114" i="43"/>
  <c r="O118" i="43"/>
  <c r="J153" i="43"/>
  <c r="J48" i="36" s="1"/>
  <c r="O120" i="43"/>
  <c r="O124" i="43"/>
  <c r="O128" i="43"/>
  <c r="O132" i="43"/>
  <c r="O136" i="43"/>
  <c r="O142" i="43"/>
  <c r="O146" i="43"/>
  <c r="O150" i="43"/>
  <c r="H153" i="43"/>
  <c r="H48" i="36" s="1"/>
  <c r="K28" i="38"/>
  <c r="O24" i="38"/>
  <c r="J141" i="38"/>
  <c r="O51" i="38"/>
  <c r="O55" i="38"/>
  <c r="K141" i="38"/>
  <c r="O62" i="38"/>
  <c r="O66" i="38"/>
  <c r="O70" i="38"/>
  <c r="O74" i="38"/>
  <c r="O78" i="38"/>
  <c r="O82" i="38"/>
  <c r="O86" i="38"/>
  <c r="O90" i="38"/>
  <c r="O94" i="38"/>
  <c r="O98" i="38"/>
  <c r="O102" i="38"/>
  <c r="O41" i="43"/>
  <c r="O47" i="43"/>
  <c r="O51" i="43"/>
  <c r="O58" i="43"/>
  <c r="O62" i="43"/>
  <c r="O66" i="43"/>
  <c r="O70" i="43"/>
  <c r="O74" i="43"/>
  <c r="O78" i="43"/>
  <c r="O82" i="43"/>
  <c r="O86" i="43"/>
  <c r="O90" i="43"/>
  <c r="L28" i="38"/>
  <c r="O50" i="38"/>
  <c r="O54" i="38"/>
  <c r="O61" i="38"/>
  <c r="O65" i="38"/>
  <c r="O69" i="38"/>
  <c r="O73" i="38"/>
  <c r="O77" i="38"/>
  <c r="O81" i="38"/>
  <c r="O85" i="38"/>
  <c r="O89" i="38"/>
  <c r="O93" i="38"/>
  <c r="O97" i="38"/>
  <c r="O101" i="38"/>
  <c r="K25" i="43"/>
  <c r="L25" i="43"/>
  <c r="I44" i="43"/>
  <c r="I44" i="36" s="1"/>
  <c r="M54" i="43"/>
  <c r="M45" i="36" s="1"/>
  <c r="M138" i="43"/>
  <c r="M47" i="36" s="1"/>
  <c r="F29" i="43"/>
  <c r="F43" i="36" s="1"/>
  <c r="N44" i="43"/>
  <c r="N44" i="36" s="1"/>
  <c r="O24" i="43"/>
  <c r="G29" i="43"/>
  <c r="O40" i="43"/>
  <c r="O50" i="43"/>
  <c r="O61" i="43"/>
  <c r="O65" i="43"/>
  <c r="O69" i="43"/>
  <c r="O73" i="43"/>
  <c r="O77" i="43"/>
  <c r="O81" i="43"/>
  <c r="O85" i="43"/>
  <c r="O89" i="43"/>
  <c r="O93" i="43"/>
  <c r="H29" i="43"/>
  <c r="D54" i="43"/>
  <c r="D45" i="36" s="1"/>
  <c r="D138" i="43"/>
  <c r="D47" i="36" s="1"/>
  <c r="O27" i="38"/>
  <c r="G32" i="38"/>
  <c r="D18" i="38"/>
  <c r="D10" i="20" s="1"/>
  <c r="D32" i="38"/>
  <c r="E18" i="38"/>
  <c r="E10" i="20" s="1"/>
  <c r="E28" i="38"/>
  <c r="I32" i="38"/>
  <c r="J18" i="38"/>
  <c r="J10" i="20" s="1"/>
  <c r="J28" i="38"/>
  <c r="N32" i="38"/>
  <c r="D57" i="38"/>
  <c r="D141" i="38"/>
  <c r="M57" i="38"/>
  <c r="M141" i="38"/>
  <c r="O53" i="38"/>
  <c r="O64" i="38"/>
  <c r="O68" i="38"/>
  <c r="O72" i="38"/>
  <c r="O76" i="38"/>
  <c r="O80" i="38"/>
  <c r="O84" i="38"/>
  <c r="O88" i="38"/>
  <c r="O92" i="38"/>
  <c r="O96" i="38"/>
  <c r="O100" i="38"/>
  <c r="O104" i="38"/>
  <c r="O105" i="38"/>
  <c r="O21" i="43"/>
  <c r="M44" i="43"/>
  <c r="M44" i="36" s="1"/>
  <c r="F54" i="43"/>
  <c r="F45" i="36" s="1"/>
  <c r="F138" i="43"/>
  <c r="F47" i="36" s="1"/>
  <c r="O23" i="43"/>
  <c r="O43" i="43"/>
  <c r="G54" i="43"/>
  <c r="G45" i="36" s="1"/>
  <c r="O49" i="43"/>
  <c r="O53" i="43"/>
  <c r="G138" i="43"/>
  <c r="G47" i="36" s="1"/>
  <c r="O60" i="43"/>
  <c r="O64" i="43"/>
  <c r="O68" i="43"/>
  <c r="O72" i="43"/>
  <c r="O76" i="43"/>
  <c r="O80" i="43"/>
  <c r="O84" i="43"/>
  <c r="O88" i="43"/>
  <c r="O92" i="43"/>
  <c r="O96" i="43"/>
  <c r="L29" i="43"/>
  <c r="L43" i="36" s="1"/>
  <c r="D44" i="43"/>
  <c r="D44" i="36" s="1"/>
  <c r="H54" i="43"/>
  <c r="H45" i="36" s="1"/>
  <c r="H138" i="43"/>
  <c r="H47" i="36" s="1"/>
  <c r="G18" i="38"/>
  <c r="G10" i="20" s="1"/>
  <c r="O17" i="38"/>
  <c r="G28" i="38"/>
  <c r="O26" i="38"/>
  <c r="H18" i="38"/>
  <c r="H10" i="20" s="1"/>
  <c r="D28" i="38"/>
  <c r="L18" i="38"/>
  <c r="L10" i="20" s="1"/>
  <c r="I18" i="38"/>
  <c r="I10" i="20" s="1"/>
  <c r="I28" i="38"/>
  <c r="N18" i="38"/>
  <c r="N10" i="20" s="1"/>
  <c r="N28" i="38"/>
  <c r="H57" i="38"/>
  <c r="H141" i="38"/>
  <c r="F57" i="38"/>
  <c r="F141" i="38"/>
  <c r="G57" i="38"/>
  <c r="O52" i="38"/>
  <c r="O56" i="38"/>
  <c r="O63" i="38"/>
  <c r="O67" i="38"/>
  <c r="O71" i="38"/>
  <c r="O75" i="38"/>
  <c r="O79" i="38"/>
  <c r="O83" i="38"/>
  <c r="O87" i="38"/>
  <c r="O91" i="38"/>
  <c r="O95" i="38"/>
  <c r="O99" i="38"/>
  <c r="O103" i="38"/>
  <c r="D25" i="43"/>
  <c r="I29" i="43"/>
  <c r="I43" i="36" s="1"/>
  <c r="E54" i="43"/>
  <c r="E45" i="36" s="1"/>
  <c r="E138" i="43"/>
  <c r="E47" i="36" s="1"/>
  <c r="N29" i="43"/>
  <c r="N43" i="36" s="1"/>
  <c r="F44" i="43"/>
  <c r="F44" i="36" s="1"/>
  <c r="J54" i="43"/>
  <c r="J45" i="36" s="1"/>
  <c r="J138" i="43"/>
  <c r="J47" i="36" s="1"/>
  <c r="O28" i="43"/>
  <c r="G44" i="43"/>
  <c r="G44" i="36" s="1"/>
  <c r="O42" i="43"/>
  <c r="K54" i="43"/>
  <c r="K45" i="36" s="1"/>
  <c r="O48" i="43"/>
  <c r="O52" i="43"/>
  <c r="K138" i="43"/>
  <c r="K47" i="36" s="1"/>
  <c r="O59" i="43"/>
  <c r="O63" i="43"/>
  <c r="O67" i="43"/>
  <c r="O71" i="43"/>
  <c r="O75" i="43"/>
  <c r="O79" i="43"/>
  <c r="O83" i="43"/>
  <c r="O87" i="43"/>
  <c r="O91" i="43"/>
  <c r="O94" i="43"/>
  <c r="H44" i="43"/>
  <c r="H44" i="36" s="1"/>
  <c r="L54" i="43"/>
  <c r="L45" i="36" s="1"/>
  <c r="L138" i="43"/>
  <c r="L47" i="36" s="1"/>
  <c r="C18" i="38"/>
  <c r="C10" i="20" s="1"/>
  <c r="O14" i="38"/>
  <c r="O23" i="38"/>
  <c r="C28" i="38"/>
  <c r="C32" i="38"/>
  <c r="O30" i="38"/>
  <c r="O32" i="38" s="1"/>
  <c r="C40" i="21"/>
  <c r="C47" i="38"/>
  <c r="O34" i="38"/>
  <c r="G40" i="21"/>
  <c r="G53" i="21" s="1"/>
  <c r="G47" i="38"/>
  <c r="K40" i="21"/>
  <c r="K53" i="21" s="1"/>
  <c r="K47" i="38"/>
  <c r="C41" i="21"/>
  <c r="O41" i="21" s="1"/>
  <c r="O35" i="38"/>
  <c r="C42" i="21"/>
  <c r="O42" i="21" s="1"/>
  <c r="O36" i="38"/>
  <c r="C43" i="21"/>
  <c r="O43" i="21" s="1"/>
  <c r="O37" i="38"/>
  <c r="C44" i="21"/>
  <c r="O44" i="21" s="1"/>
  <c r="O38" i="38"/>
  <c r="C45" i="21"/>
  <c r="O45" i="21" s="1"/>
  <c r="O39" i="38"/>
  <c r="C46" i="21"/>
  <c r="O46" i="21" s="1"/>
  <c r="O40" i="38"/>
  <c r="C47" i="21"/>
  <c r="O47" i="21" s="1"/>
  <c r="O41" i="38"/>
  <c r="C48" i="21"/>
  <c r="O48" i="21" s="1"/>
  <c r="O42" i="38"/>
  <c r="C49" i="21"/>
  <c r="O49" i="21" s="1"/>
  <c r="O43" i="38"/>
  <c r="D47" i="38"/>
  <c r="D40" i="21"/>
  <c r="D53" i="21" s="1"/>
  <c r="H40" i="21"/>
  <c r="H53" i="21" s="1"/>
  <c r="H47" i="38"/>
  <c r="L47" i="38"/>
  <c r="L40" i="21"/>
  <c r="L53" i="21" s="1"/>
  <c r="E40" i="21"/>
  <c r="E53" i="21" s="1"/>
  <c r="E47" i="38"/>
  <c r="I47" i="38"/>
  <c r="I40" i="21"/>
  <c r="I53" i="21" s="1"/>
  <c r="M40" i="21"/>
  <c r="M53" i="21" s="1"/>
  <c r="M47" i="38"/>
  <c r="C50" i="21"/>
  <c r="O50" i="21" s="1"/>
  <c r="O44" i="38"/>
  <c r="F40" i="21"/>
  <c r="F53" i="21" s="1"/>
  <c r="F47" i="38"/>
  <c r="J40" i="21"/>
  <c r="J53" i="21" s="1"/>
  <c r="J47" i="38"/>
  <c r="N40" i="21"/>
  <c r="N53" i="21" s="1"/>
  <c r="N47" i="38"/>
  <c r="C51" i="21"/>
  <c r="O51" i="21" s="1"/>
  <c r="O45" i="38"/>
  <c r="C52" i="21"/>
  <c r="O52" i="21" s="1"/>
  <c r="O46" i="38"/>
  <c r="C57" i="38"/>
  <c r="O49" i="38"/>
  <c r="C141" i="38"/>
  <c r="O60" i="38"/>
  <c r="C156" i="38"/>
  <c r="O143" i="38"/>
  <c r="E15" i="43"/>
  <c r="E34" i="36"/>
  <c r="E38" i="36" s="1"/>
  <c r="I15" i="43"/>
  <c r="I34" i="36"/>
  <c r="I38" i="36" s="1"/>
  <c r="M15" i="43"/>
  <c r="M34" i="36"/>
  <c r="M38" i="36" s="1"/>
  <c r="E25" i="43"/>
  <c r="I25" i="43"/>
  <c r="M25" i="43"/>
  <c r="F15" i="43"/>
  <c r="F34" i="36"/>
  <c r="F38" i="36" s="1"/>
  <c r="J15" i="43"/>
  <c r="J34" i="36"/>
  <c r="J38" i="36" s="1"/>
  <c r="N15" i="43"/>
  <c r="N34" i="36"/>
  <c r="N38" i="36" s="1"/>
  <c r="F25" i="43"/>
  <c r="J25" i="43"/>
  <c r="J42" i="36" s="1"/>
  <c r="N25" i="43"/>
  <c r="C15" i="43"/>
  <c r="C34" i="36"/>
  <c r="O11" i="43"/>
  <c r="G15" i="43"/>
  <c r="G34" i="36"/>
  <c r="G38" i="36" s="1"/>
  <c r="K34" i="36"/>
  <c r="K38" i="36" s="1"/>
  <c r="K15" i="43"/>
  <c r="C35" i="36"/>
  <c r="O35" i="36" s="1"/>
  <c r="R35" i="36" s="1"/>
  <c r="O12" i="43"/>
  <c r="C36" i="36"/>
  <c r="O36" i="36" s="1"/>
  <c r="O13" i="43"/>
  <c r="C37" i="36"/>
  <c r="O37" i="36" s="1"/>
  <c r="R37" i="36" s="1"/>
  <c r="O14" i="43"/>
  <c r="O20" i="43"/>
  <c r="C25" i="43"/>
  <c r="D15" i="43"/>
  <c r="D34" i="36"/>
  <c r="D38" i="36" s="1"/>
  <c r="H15" i="43"/>
  <c r="H34" i="36"/>
  <c r="H38" i="36" s="1"/>
  <c r="L15" i="43"/>
  <c r="L34" i="36"/>
  <c r="L38" i="36" s="1"/>
  <c r="C29" i="43"/>
  <c r="C43" i="36" s="1"/>
  <c r="O27" i="43"/>
  <c r="C44" i="43"/>
  <c r="C44" i="36" s="1"/>
  <c r="O39" i="43"/>
  <c r="C54" i="43"/>
  <c r="C45" i="36" s="1"/>
  <c r="O46" i="43"/>
  <c r="O57" i="43"/>
  <c r="C138" i="43"/>
  <c r="C47" i="36" s="1"/>
  <c r="O140" i="43"/>
  <c r="C153" i="43"/>
  <c r="C48" i="36" s="1"/>
  <c r="O153" i="43" l="1"/>
  <c r="O29" i="43"/>
  <c r="M55" i="43"/>
  <c r="E55" i="43"/>
  <c r="E155" i="43" s="1"/>
  <c r="J46" i="36"/>
  <c r="O48" i="36"/>
  <c r="R48" i="36" s="1"/>
  <c r="O54" i="43"/>
  <c r="J55" i="43"/>
  <c r="J155" i="43" s="1"/>
  <c r="N58" i="38"/>
  <c r="N158" i="38" s="1"/>
  <c r="N11" i="20" s="1"/>
  <c r="F58" i="38"/>
  <c r="F158" i="38" s="1"/>
  <c r="F11" i="20" s="1"/>
  <c r="M58" i="38"/>
  <c r="M158" i="38" s="1"/>
  <c r="M11" i="20" s="1"/>
  <c r="H58" i="38"/>
  <c r="H158" i="38" s="1"/>
  <c r="H11" i="20" s="1"/>
  <c r="O28" i="38"/>
  <c r="O44" i="43"/>
  <c r="I55" i="43"/>
  <c r="O45" i="36"/>
  <c r="R45" i="36" s="1"/>
  <c r="O25" i="43"/>
  <c r="J50" i="36"/>
  <c r="O141" i="38"/>
  <c r="O18" i="38"/>
  <c r="P17" i="38" s="1"/>
  <c r="O44" i="36"/>
  <c r="R44" i="36" s="1"/>
  <c r="N55" i="43"/>
  <c r="O156" i="38"/>
  <c r="G58" i="38"/>
  <c r="G158" i="38" s="1"/>
  <c r="G11" i="20" s="1"/>
  <c r="O47" i="36"/>
  <c r="R47" i="36" s="1"/>
  <c r="O57" i="38"/>
  <c r="C58" i="38"/>
  <c r="C158" i="38" s="1"/>
  <c r="K58" i="38"/>
  <c r="K158" i="38" s="1"/>
  <c r="K11" i="20" s="1"/>
  <c r="F42" i="36"/>
  <c r="F46" i="36" s="1"/>
  <c r="F50" i="36" s="1"/>
  <c r="R36" i="36"/>
  <c r="Q36" i="36"/>
  <c r="C38" i="36"/>
  <c r="O38" i="36" s="1"/>
  <c r="O34" i="36"/>
  <c r="I42" i="36"/>
  <c r="I46" i="36" s="1"/>
  <c r="I50" i="36" s="1"/>
  <c r="I155" i="43"/>
  <c r="P18" i="38"/>
  <c r="L42" i="36"/>
  <c r="L46" i="36" s="1"/>
  <c r="L50" i="36" s="1"/>
  <c r="L55" i="43"/>
  <c r="L155" i="43" s="1"/>
  <c r="O138" i="43"/>
  <c r="F55" i="43"/>
  <c r="F155" i="43" s="1"/>
  <c r="O47" i="38"/>
  <c r="D42" i="36"/>
  <c r="D46" i="36" s="1"/>
  <c r="D50" i="36" s="1"/>
  <c r="D55" i="43"/>
  <c r="D155" i="43" s="1"/>
  <c r="D58" i="38"/>
  <c r="D158" i="38" s="1"/>
  <c r="D11" i="20" s="1"/>
  <c r="E58" i="38"/>
  <c r="E158" i="38" s="1"/>
  <c r="E11" i="20" s="1"/>
  <c r="H43" i="36"/>
  <c r="H46" i="36" s="1"/>
  <c r="H50" i="36" s="1"/>
  <c r="H55" i="43"/>
  <c r="H155" i="43" s="1"/>
  <c r="G43" i="36"/>
  <c r="G46" i="36" s="1"/>
  <c r="G50" i="36" s="1"/>
  <c r="G55" i="43"/>
  <c r="G155" i="43" s="1"/>
  <c r="K42" i="36"/>
  <c r="K46" i="36" s="1"/>
  <c r="K50" i="36" s="1"/>
  <c r="K55" i="43"/>
  <c r="K155" i="43" s="1"/>
  <c r="C42" i="36"/>
  <c r="C55" i="43"/>
  <c r="C155" i="43" s="1"/>
  <c r="N42" i="36"/>
  <c r="N46" i="36" s="1"/>
  <c r="N50" i="36" s="1"/>
  <c r="N155" i="43"/>
  <c r="M42" i="36"/>
  <c r="M46" i="36" s="1"/>
  <c r="M50" i="36" s="1"/>
  <c r="M155" i="43"/>
  <c r="E42" i="36"/>
  <c r="E46" i="36" s="1"/>
  <c r="E50" i="36" s="1"/>
  <c r="I58" i="38"/>
  <c r="I158" i="38" s="1"/>
  <c r="I11" i="20" s="1"/>
  <c r="J58" i="38"/>
  <c r="J158" i="38" s="1"/>
  <c r="J11" i="20" s="1"/>
  <c r="O15" i="43"/>
  <c r="C53" i="21"/>
  <c r="O40" i="21"/>
  <c r="L58" i="38"/>
  <c r="L158" i="38" s="1"/>
  <c r="L11" i="20" s="1"/>
  <c r="O55" i="43" l="1"/>
  <c r="O155" i="43" s="1"/>
  <c r="O58" i="38"/>
  <c r="O158" i="38" s="1"/>
  <c r="P129" i="38" s="1"/>
  <c r="P14" i="38"/>
  <c r="P16" i="38"/>
  <c r="P15" i="38"/>
  <c r="C54" i="21"/>
  <c r="D8" i="21" s="1"/>
  <c r="D54" i="21" s="1"/>
  <c r="E8" i="21" s="1"/>
  <c r="E54" i="21" s="1"/>
  <c r="F8" i="21" s="1"/>
  <c r="F54" i="21" s="1"/>
  <c r="G8" i="21" s="1"/>
  <c r="G54" i="21" s="1"/>
  <c r="H8" i="21" s="1"/>
  <c r="H54" i="21" s="1"/>
  <c r="I8" i="21" s="1"/>
  <c r="I54" i="21" s="1"/>
  <c r="J8" i="21" s="1"/>
  <c r="J54" i="21" s="1"/>
  <c r="K8" i="21" s="1"/>
  <c r="K54" i="21" s="1"/>
  <c r="L8" i="21" s="1"/>
  <c r="L54" i="21" s="1"/>
  <c r="M8" i="21" s="1"/>
  <c r="M54" i="21" s="1"/>
  <c r="N8" i="21" s="1"/>
  <c r="N54" i="21" s="1"/>
  <c r="C16" i="20" s="1"/>
  <c r="O53" i="21"/>
  <c r="R34" i="36"/>
  <c r="Q34" i="36"/>
  <c r="O43" i="36"/>
  <c r="R43" i="36" s="1"/>
  <c r="P14" i="43"/>
  <c r="P15" i="43"/>
  <c r="P12" i="43"/>
  <c r="P13" i="43"/>
  <c r="P11" i="43"/>
  <c r="O42" i="36"/>
  <c r="R42" i="36" s="1"/>
  <c r="C46" i="36"/>
  <c r="R38" i="36"/>
  <c r="Q38" i="36"/>
  <c r="C11" i="20"/>
  <c r="C13" i="20" s="1"/>
  <c r="D10" i="38"/>
  <c r="P30" i="38" l="1"/>
  <c r="P101" i="38"/>
  <c r="P95" i="38"/>
  <c r="P156" i="38"/>
  <c r="P152" i="38"/>
  <c r="P146" i="38"/>
  <c r="P37" i="38"/>
  <c r="P126" i="38"/>
  <c r="P80" i="38"/>
  <c r="P74" i="38"/>
  <c r="P62" i="38"/>
  <c r="P31" i="38"/>
  <c r="P88" i="38"/>
  <c r="P45" i="38"/>
  <c r="P109" i="38"/>
  <c r="P23" i="38"/>
  <c r="P82" i="38"/>
  <c r="P39" i="38"/>
  <c r="P103" i="38"/>
  <c r="P154" i="38"/>
  <c r="P70" i="38"/>
  <c r="P134" i="38"/>
  <c r="P91" i="38"/>
  <c r="P157" i="38"/>
  <c r="P46" i="38"/>
  <c r="P124" i="38"/>
  <c r="P92" i="38"/>
  <c r="P83" i="38"/>
  <c r="P149" i="38"/>
  <c r="P76" i="38"/>
  <c r="P81" i="38"/>
  <c r="P48" i="38"/>
  <c r="P25" i="38"/>
  <c r="P141" i="38"/>
  <c r="P112" i="38"/>
  <c r="P69" i="38"/>
  <c r="P133" i="38"/>
  <c r="P44" i="38"/>
  <c r="P106" i="38"/>
  <c r="P63" i="38"/>
  <c r="P127" i="38"/>
  <c r="P26" i="38"/>
  <c r="P94" i="38"/>
  <c r="P50" i="38"/>
  <c r="P115" i="38"/>
  <c r="P97" i="38"/>
  <c r="P132" i="38"/>
  <c r="P51" i="38"/>
  <c r="P105" i="38"/>
  <c r="P55" i="38"/>
  <c r="P120" i="38"/>
  <c r="P77" i="38"/>
  <c r="P143" i="38"/>
  <c r="P49" i="38"/>
  <c r="P114" i="38"/>
  <c r="P71" i="38"/>
  <c r="P135" i="38"/>
  <c r="P40" i="38"/>
  <c r="P102" i="38"/>
  <c r="P58" i="38"/>
  <c r="P123" i="38"/>
  <c r="P65" i="38"/>
  <c r="P68" i="38"/>
  <c r="P121" i="38"/>
  <c r="P73" i="38"/>
  <c r="P28" i="38"/>
  <c r="P64" i="38"/>
  <c r="P96" i="38"/>
  <c r="P128" i="38"/>
  <c r="P52" i="38"/>
  <c r="P85" i="38"/>
  <c r="P117" i="38"/>
  <c r="P151" i="38"/>
  <c r="P34" i="38"/>
  <c r="P57" i="38"/>
  <c r="P90" i="38"/>
  <c r="P122" i="38"/>
  <c r="P47" i="38"/>
  <c r="P79" i="38"/>
  <c r="P111" i="38"/>
  <c r="P145" i="38"/>
  <c r="P148" i="38"/>
  <c r="P138" i="38"/>
  <c r="P78" i="38"/>
  <c r="P110" i="38"/>
  <c r="P35" i="38"/>
  <c r="P67" i="38"/>
  <c r="P99" i="38"/>
  <c r="P131" i="38"/>
  <c r="P150" i="38"/>
  <c r="P32" i="38"/>
  <c r="P89" i="38"/>
  <c r="P38" i="38"/>
  <c r="P60" i="38"/>
  <c r="P100" i="38"/>
  <c r="P24" i="38"/>
  <c r="P41" i="38"/>
  <c r="P155" i="38"/>
  <c r="P42" i="38"/>
  <c r="P72" i="38"/>
  <c r="P104" i="38"/>
  <c r="P136" i="38"/>
  <c r="P61" i="38"/>
  <c r="P93" i="38"/>
  <c r="P125" i="38"/>
  <c r="P144" i="38"/>
  <c r="P36" i="38"/>
  <c r="P66" i="38"/>
  <c r="P98" i="38"/>
  <c r="P130" i="38"/>
  <c r="P54" i="38"/>
  <c r="P87" i="38"/>
  <c r="P119" i="38"/>
  <c r="P153" i="38"/>
  <c r="P27" i="38"/>
  <c r="P53" i="38"/>
  <c r="P86" i="38"/>
  <c r="P118" i="38"/>
  <c r="P43" i="38"/>
  <c r="P75" i="38"/>
  <c r="P107" i="38"/>
  <c r="P140" i="38"/>
  <c r="P158" i="38"/>
  <c r="P108" i="38"/>
  <c r="P56" i="38"/>
  <c r="P147" i="38"/>
  <c r="P116" i="38"/>
  <c r="P113" i="38"/>
  <c r="P137" i="38"/>
  <c r="P84" i="38"/>
  <c r="P155" i="43"/>
  <c r="P81" i="43"/>
  <c r="P78" i="43"/>
  <c r="P123" i="43"/>
  <c r="P31" i="43"/>
  <c r="P116" i="43"/>
  <c r="P62" i="43"/>
  <c r="P105" i="43"/>
  <c r="P29" i="43"/>
  <c r="P64" i="43"/>
  <c r="P96" i="43"/>
  <c r="P41" i="43"/>
  <c r="P75" i="43"/>
  <c r="P109" i="43"/>
  <c r="P142" i="43"/>
  <c r="P126" i="43"/>
  <c r="P132" i="43"/>
  <c r="P49" i="43"/>
  <c r="P106" i="43"/>
  <c r="P52" i="43"/>
  <c r="P85" i="43"/>
  <c r="P119" i="43"/>
  <c r="P152" i="43"/>
  <c r="P136" i="43"/>
  <c r="P40" i="43"/>
  <c r="P24" i="43"/>
  <c r="P60" i="43"/>
  <c r="P92" i="43"/>
  <c r="P37" i="43"/>
  <c r="P71" i="43"/>
  <c r="P103" i="43"/>
  <c r="P137" i="43"/>
  <c r="P122" i="43"/>
  <c r="P115" i="43"/>
  <c r="P108" i="43"/>
  <c r="P65" i="43"/>
  <c r="P70" i="43"/>
  <c r="P94" i="43"/>
  <c r="P140" i="43"/>
  <c r="P38" i="43"/>
  <c r="P104" i="43"/>
  <c r="P83" i="43"/>
  <c r="P150" i="43"/>
  <c r="P141" i="43"/>
  <c r="P25" i="43"/>
  <c r="P127" i="43"/>
  <c r="P145" i="43"/>
  <c r="P34" i="43"/>
  <c r="P46" i="43"/>
  <c r="P113" i="43"/>
  <c r="P130" i="43"/>
  <c r="P36" i="43"/>
  <c r="P148" i="43"/>
  <c r="P57" i="43"/>
  <c r="P53" i="43"/>
  <c r="P97" i="43"/>
  <c r="P48" i="43"/>
  <c r="P39" i="43"/>
  <c r="P124" i="43"/>
  <c r="P47" i="43"/>
  <c r="P80" i="43"/>
  <c r="P23" i="43"/>
  <c r="P59" i="43"/>
  <c r="P91" i="43"/>
  <c r="P125" i="43"/>
  <c r="P110" i="43"/>
  <c r="P143" i="43"/>
  <c r="P149" i="43"/>
  <c r="P82" i="43"/>
  <c r="P35" i="43"/>
  <c r="P69" i="43"/>
  <c r="P101" i="43"/>
  <c r="P135" i="43"/>
  <c r="P120" i="43"/>
  <c r="P153" i="43"/>
  <c r="P74" i="43"/>
  <c r="P42" i="43"/>
  <c r="P76" i="43"/>
  <c r="P107" i="43"/>
  <c r="P54" i="43"/>
  <c r="P87" i="43"/>
  <c r="P121" i="43"/>
  <c r="P154" i="43"/>
  <c r="P138" i="43"/>
  <c r="P102" i="43"/>
  <c r="P44" i="43"/>
  <c r="P89" i="43"/>
  <c r="P86" i="43"/>
  <c r="P131" i="43"/>
  <c r="P27" i="43"/>
  <c r="P73" i="43"/>
  <c r="P20" i="43"/>
  <c r="P55" i="43"/>
  <c r="P88" i="43"/>
  <c r="P33" i="43"/>
  <c r="P67" i="43"/>
  <c r="P99" i="43"/>
  <c r="P133" i="43"/>
  <c r="P118" i="43"/>
  <c r="P151" i="43"/>
  <c r="P22" i="43"/>
  <c r="P98" i="43"/>
  <c r="P43" i="43"/>
  <c r="P77" i="43"/>
  <c r="P111" i="43"/>
  <c r="P144" i="43"/>
  <c r="P128" i="43"/>
  <c r="P32" i="43"/>
  <c r="P90" i="43"/>
  <c r="P51" i="43"/>
  <c r="P84" i="43"/>
  <c r="P28" i="43"/>
  <c r="P63" i="43"/>
  <c r="P95" i="43"/>
  <c r="P129" i="43"/>
  <c r="P114" i="43"/>
  <c r="P147" i="43"/>
  <c r="P21" i="43"/>
  <c r="P72" i="43"/>
  <c r="P50" i="43"/>
  <c r="P117" i="43"/>
  <c r="P134" i="43"/>
  <c r="P66" i="43"/>
  <c r="P61" i="43"/>
  <c r="P93" i="43"/>
  <c r="P112" i="43"/>
  <c r="P58" i="43"/>
  <c r="P68" i="43"/>
  <c r="P100" i="43"/>
  <c r="P79" i="43"/>
  <c r="P146" i="43"/>
  <c r="D8" i="20"/>
  <c r="D13" i="20" s="1"/>
  <c r="E10" i="38"/>
  <c r="O46" i="36"/>
  <c r="C50" i="36"/>
  <c r="O50" i="36" s="1"/>
  <c r="R50" i="36" s="1"/>
  <c r="D42" i="46" l="1"/>
  <c r="C47" i="46" s="1"/>
  <c r="D41" i="46"/>
  <c r="C46" i="46" s="1"/>
  <c r="R46" i="36"/>
  <c r="E8" i="20"/>
  <c r="E13" i="20" s="1"/>
  <c r="C28" i="20" s="1"/>
  <c r="F10" i="38"/>
  <c r="F8" i="20" l="1"/>
  <c r="F13" i="20" s="1"/>
  <c r="G10" i="38"/>
  <c r="H10" i="38" l="1"/>
  <c r="G8" i="20"/>
  <c r="G13" i="20" s="1"/>
  <c r="H8" i="20" l="1"/>
  <c r="H13" i="20" s="1"/>
  <c r="D28" i="20" s="1"/>
  <c r="I10" i="38"/>
  <c r="J10" i="38" l="1"/>
  <c r="I8" i="20"/>
  <c r="I13" i="20" s="1"/>
  <c r="K10" i="38" l="1"/>
  <c r="J8" i="20"/>
  <c r="J13" i="20" s="1"/>
  <c r="L10" i="38" l="1"/>
  <c r="K8" i="20"/>
  <c r="K13" i="20" s="1"/>
  <c r="E28" i="20" s="1"/>
  <c r="M10" i="38" l="1"/>
  <c r="L8" i="20"/>
  <c r="L13" i="20" s="1"/>
  <c r="N10" i="38" l="1"/>
  <c r="N8" i="20" s="1"/>
  <c r="N13" i="20" s="1"/>
  <c r="M8" i="20"/>
  <c r="M13" i="20" s="1"/>
  <c r="C18" i="20" l="1"/>
  <c r="F28" i="20"/>
</calcChain>
</file>

<file path=xl/sharedStrings.xml><?xml version="1.0" encoding="utf-8"?>
<sst xmlns="http://schemas.openxmlformats.org/spreadsheetml/2006/main" count="15817" uniqueCount="3382">
  <si>
    <t>Material de Escritorio</t>
  </si>
  <si>
    <t>Salários</t>
  </si>
  <si>
    <t>Aluguel</t>
  </si>
  <si>
    <t>IPTU</t>
  </si>
  <si>
    <t>FGTS</t>
  </si>
  <si>
    <t>TOTAL</t>
  </si>
  <si>
    <t>Vale Alimentação</t>
  </si>
  <si>
    <t>Estagiários</t>
  </si>
  <si>
    <t>Seguro de Vida</t>
  </si>
  <si>
    <t>Assessoria Jurídica</t>
  </si>
  <si>
    <t>FGTS Multa Rescisória</t>
  </si>
  <si>
    <t>2.1.1</t>
  </si>
  <si>
    <t>2.1.2</t>
  </si>
  <si>
    <t>2.1.3</t>
  </si>
  <si>
    <t>2.1.4</t>
  </si>
  <si>
    <t>1.1</t>
  </si>
  <si>
    <t>2.2.1</t>
  </si>
  <si>
    <t>2.2.2</t>
  </si>
  <si>
    <t>2.2.3</t>
  </si>
  <si>
    <t>2.2.4</t>
  </si>
  <si>
    <t>2.2.5</t>
  </si>
  <si>
    <t>__________________________________</t>
  </si>
  <si>
    <t>Período Avaliatório</t>
  </si>
  <si>
    <t>2.3.2</t>
  </si>
  <si>
    <t>2.3.3</t>
  </si>
  <si>
    <t>2.3.4</t>
  </si>
  <si>
    <t>2.3.5</t>
  </si>
  <si>
    <t>2.3.6</t>
  </si>
  <si>
    <t>2.3.7</t>
  </si>
  <si>
    <t>2.3.1</t>
  </si>
  <si>
    <t>Data de Aquisição</t>
  </si>
  <si>
    <t>Fornecedor</t>
  </si>
  <si>
    <t>Nota Fiscal</t>
  </si>
  <si>
    <t>Carga-Horária 
(Semanal)</t>
  </si>
  <si>
    <t>Receitas</t>
  </si>
  <si>
    <t>Categoria</t>
  </si>
  <si>
    <t>Forma de Contratação</t>
  </si>
  <si>
    <t>Encargos</t>
  </si>
  <si>
    <t>Benefícios</t>
  </si>
  <si>
    <t>2.1</t>
  </si>
  <si>
    <t>2.2</t>
  </si>
  <si>
    <t>2.3</t>
  </si>
  <si>
    <t>1.1.1</t>
  </si>
  <si>
    <t>1.1.2</t>
  </si>
  <si>
    <t>Subcategoria</t>
  </si>
  <si>
    <t>1.1.4</t>
  </si>
  <si>
    <t>Subtotal:</t>
  </si>
  <si>
    <t>T</t>
  </si>
  <si>
    <t>(T)</t>
  </si>
  <si>
    <t>(A)</t>
  </si>
  <si>
    <t>(E)</t>
  </si>
  <si>
    <t>(C)</t>
  </si>
  <si>
    <t>Tipo do Documento</t>
  </si>
  <si>
    <t>Subtotal (Pessoal):</t>
  </si>
  <si>
    <t>Favorecido</t>
  </si>
  <si>
    <t>Vinculação ao Objeto / Justificativa</t>
  </si>
  <si>
    <t>CNPJ - CPF (Favorecido)</t>
  </si>
  <si>
    <t>Plano Odontológico</t>
  </si>
  <si>
    <t>Cesta Básica</t>
  </si>
  <si>
    <t>Assessoria Contábil</t>
  </si>
  <si>
    <t>Cartório</t>
  </si>
  <si>
    <t>Correios e Telégrafos</t>
  </si>
  <si>
    <t>Lanches e Refeiçoes</t>
  </si>
  <si>
    <t>Estacionamento</t>
  </si>
  <si>
    <t>Taxi</t>
  </si>
  <si>
    <t>Seguros de Imóveis</t>
  </si>
  <si>
    <t>Assinatura de Certificado Digital</t>
  </si>
  <si>
    <t>Taxas Municipais, Estaduais e Federais</t>
  </si>
  <si>
    <t>I.O.F</t>
  </si>
  <si>
    <t>Taxa de Expediente</t>
  </si>
  <si>
    <t>Juros e Multas</t>
  </si>
  <si>
    <t>Despesas Bancárias</t>
  </si>
  <si>
    <t>Veículos</t>
  </si>
  <si>
    <t>Número do Patrimônio</t>
  </si>
  <si>
    <t>Descrição Completa</t>
  </si>
  <si>
    <t>Nº do Documento</t>
  </si>
  <si>
    <t>Forma de Pagamento</t>
  </si>
  <si>
    <t>Outros Benefícios</t>
  </si>
  <si>
    <t>I.R.R.F s/ Aplicações</t>
  </si>
  <si>
    <t>Saldo Extrato C/C no período</t>
  </si>
  <si>
    <t>Saldo Extrato CI no período</t>
  </si>
  <si>
    <t>( = ) Saldo Financeiro no período</t>
  </si>
  <si>
    <t>Uniformes</t>
  </si>
  <si>
    <t>Combustível</t>
  </si>
  <si>
    <t>Água e Esgoto</t>
  </si>
  <si>
    <t>Energia Elétrica</t>
  </si>
  <si>
    <t>Serviços de Motoboy</t>
  </si>
  <si>
    <t>Locação de Veículos</t>
  </si>
  <si>
    <t>Serviços Gráficos</t>
  </si>
  <si>
    <t>Material Pedagógico/Didático</t>
  </si>
  <si>
    <t>Serviços de Mão-de-obra Terceirizada</t>
  </si>
  <si>
    <t>Fretes e Carretos</t>
  </si>
  <si>
    <t>Locação de Equipamentos e Máquinas</t>
  </si>
  <si>
    <t>Salários e Remunerações</t>
  </si>
  <si>
    <t>Outros Gastos com Pessoal</t>
  </si>
  <si>
    <t>Localização do Bem</t>
  </si>
  <si>
    <t>(G)</t>
  </si>
  <si>
    <t>Nº Lançto</t>
  </si>
  <si>
    <t>Eventos</t>
  </si>
  <si>
    <t>Cursos</t>
  </si>
  <si>
    <t>2.1.1.1</t>
  </si>
  <si>
    <t>2.1.1.2</t>
  </si>
  <si>
    <t>2.1.1.3</t>
  </si>
  <si>
    <t>2.1.1.4</t>
  </si>
  <si>
    <t>2.1.1.5</t>
  </si>
  <si>
    <t>Subtotal Salários :</t>
  </si>
  <si>
    <t>2.1.2.1</t>
  </si>
  <si>
    <t>Subtotal Estagiários:</t>
  </si>
  <si>
    <t>2.1.3.1</t>
  </si>
  <si>
    <t>2.1.4.1</t>
  </si>
  <si>
    <t>2.1.4.2</t>
  </si>
  <si>
    <t>2.1.4.3</t>
  </si>
  <si>
    <t>2.1.4.4</t>
  </si>
  <si>
    <t>2.1.4.5</t>
  </si>
  <si>
    <t>Subtotal Encargos Trabalhistas:</t>
  </si>
  <si>
    <t>Subtotal Benefícios:</t>
  </si>
  <si>
    <t>2.2.6</t>
  </si>
  <si>
    <t>2.2.7</t>
  </si>
  <si>
    <t>2.2.8</t>
  </si>
  <si>
    <t>2.2.9</t>
  </si>
  <si>
    <t>2.2.10</t>
  </si>
  <si>
    <t>2.2.11</t>
  </si>
  <si>
    <t>2.2.12</t>
  </si>
  <si>
    <t>2.2.13</t>
  </si>
  <si>
    <t>2.2.14</t>
  </si>
  <si>
    <t>2.2.15</t>
  </si>
  <si>
    <t>2.2.16</t>
  </si>
  <si>
    <t>2.2.17</t>
  </si>
  <si>
    <t>2.2.18</t>
  </si>
  <si>
    <t>2.2.19</t>
  </si>
  <si>
    <t>2.2.20</t>
  </si>
  <si>
    <t>2.2.21</t>
  </si>
  <si>
    <t>2.2.22</t>
  </si>
  <si>
    <t>2.2.23</t>
  </si>
  <si>
    <t>2.2.24</t>
  </si>
  <si>
    <t>2.2.25</t>
  </si>
  <si>
    <t>2.3.8</t>
  </si>
  <si>
    <t>2.3.9</t>
  </si>
  <si>
    <t>2.3.10</t>
  </si>
  <si>
    <t>Material de Copa e Cozinha</t>
  </si>
  <si>
    <t>2.3.11</t>
  </si>
  <si>
    <t>Material de Limpeza</t>
  </si>
  <si>
    <t>2.3.12</t>
  </si>
  <si>
    <t>2.3.13</t>
  </si>
  <si>
    <t>Aquisição de Bens Permanentes</t>
  </si>
  <si>
    <t>Número do Mês</t>
  </si>
  <si>
    <t>2.2.26</t>
  </si>
  <si>
    <t>2.2.27</t>
  </si>
  <si>
    <t>2.2.28</t>
  </si>
  <si>
    <t>2.2.29</t>
  </si>
  <si>
    <t>2.2.30</t>
  </si>
  <si>
    <t>2.2.31</t>
  </si>
  <si>
    <t>2.2.32</t>
  </si>
  <si>
    <t>2.2.33</t>
  </si>
  <si>
    <t>2.2.34</t>
  </si>
  <si>
    <t>Condomínio</t>
  </si>
  <si>
    <t>Entrada de Recursos</t>
  </si>
  <si>
    <t>Saída de Recursos</t>
  </si>
  <si>
    <t>Previsto
(-) Realizado</t>
  </si>
  <si>
    <t>Previsto</t>
  </si>
  <si>
    <t>Realizado</t>
  </si>
  <si>
    <t>Vale Transporte</t>
  </si>
  <si>
    <t>Valor</t>
  </si>
  <si>
    <t>Telefone Fixo</t>
  </si>
  <si>
    <t>Telefone Móvel</t>
  </si>
  <si>
    <t>Data do Documento</t>
  </si>
  <si>
    <t>Transporte de Saldo Acumulado Anterior</t>
  </si>
  <si>
    <t>Outras Receitas</t>
  </si>
  <si>
    <t>Celetista</t>
  </si>
  <si>
    <t>Adicional Noturno</t>
  </si>
  <si>
    <t>2.1.4.6</t>
  </si>
  <si>
    <t>2.1.4.7</t>
  </si>
  <si>
    <t>2.1.3.2</t>
  </si>
  <si>
    <t>Hora Extra</t>
  </si>
  <si>
    <t>DSR sobre Hora Extra/Adic. Noturno</t>
  </si>
  <si>
    <t>Despesas Sindicais</t>
  </si>
  <si>
    <t>Consultoria</t>
  </si>
  <si>
    <t>Serviços de Segurança</t>
  </si>
  <si>
    <t>Medicina e Segurança do Trabalho</t>
  </si>
  <si>
    <t>Serviços de Internet (Web Design, Hospedagem de Site, outros)</t>
  </si>
  <si>
    <t>Justificativa para a aquisição</t>
  </si>
  <si>
    <t>Gastos com Pessoal</t>
  </si>
  <si>
    <t>Internet</t>
  </si>
  <si>
    <t>Publicidade, Comunicação e Marketing</t>
  </si>
  <si>
    <t>Assinatura de Periódicos e Aquisição de Livros</t>
  </si>
  <si>
    <t>Aquisição e Suporte em Softwares</t>
  </si>
  <si>
    <t>Manutenção e Reparos em Redes e Computadores</t>
  </si>
  <si>
    <t>Serviços de Instalação e Manutenção Elétrica e Hidráulica</t>
  </si>
  <si>
    <t>Manutenção e Reparos em Ar Condicionado</t>
  </si>
  <si>
    <t>Serviços de Entrega/Recarga de Vale Transportes</t>
  </si>
  <si>
    <t>2.2.35</t>
  </si>
  <si>
    <t>2.2.36</t>
  </si>
  <si>
    <t>2.2.37</t>
  </si>
  <si>
    <t>2.2.38</t>
  </si>
  <si>
    <t>2.2.39</t>
  </si>
  <si>
    <t>2.2.40</t>
  </si>
  <si>
    <t>2.2.41</t>
  </si>
  <si>
    <t>2.2.42</t>
  </si>
  <si>
    <t>2.2.43</t>
  </si>
  <si>
    <t>2.2.44</t>
  </si>
  <si>
    <t>2.2.45</t>
  </si>
  <si>
    <t>2.2.46</t>
  </si>
  <si>
    <t>2.2.47</t>
  </si>
  <si>
    <t>2.2.48</t>
  </si>
  <si>
    <t>Locação de Veículos com Motorista</t>
  </si>
  <si>
    <t>2.2.49</t>
  </si>
  <si>
    <t>2.2.50</t>
  </si>
  <si>
    <t>2.2.51</t>
  </si>
  <si>
    <t>2.2.52</t>
  </si>
  <si>
    <t>IPVA/Seguro Obrigatório/Licenciamento</t>
  </si>
  <si>
    <t>2.2.53</t>
  </si>
  <si>
    <t>Seguro de Veículos</t>
  </si>
  <si>
    <t>2.2.54</t>
  </si>
  <si>
    <t>Manutenção em Veículos</t>
  </si>
  <si>
    <t>2.2.55</t>
  </si>
  <si>
    <t>2.2.56</t>
  </si>
  <si>
    <t>Despesas de Viagem - Passagem Terrestre</t>
  </si>
  <si>
    <t>2.2.57</t>
  </si>
  <si>
    <t>2.2.58</t>
  </si>
  <si>
    <t>2.2.59</t>
  </si>
  <si>
    <t>2.2.60</t>
  </si>
  <si>
    <t>Serviços de Registro/Produção Audiovisual</t>
  </si>
  <si>
    <t>Locação de Espaço</t>
  </si>
  <si>
    <t>Coleção e Materiais Bibliográficos</t>
  </si>
  <si>
    <t>Equipamentos de Comunicação e Telefonia</t>
  </si>
  <si>
    <t>Equipamentos de Informática</t>
  </si>
  <si>
    <t>Equipamentos de Segurança Eletrônica</t>
  </si>
  <si>
    <t>Equipamentos de Som, Vídeo, Fotográfico e Cinematográfico</t>
  </si>
  <si>
    <t>Instrumentos Musicais e Artísticos</t>
  </si>
  <si>
    <t>Máquinas, Aparelhos, Utensílios e Equip. de Uso Administrativo</t>
  </si>
  <si>
    <t>Máquinas, Aparelhos, Utensílios e Equipamentos de Uso Industrial</t>
  </si>
  <si>
    <t>Material Didático</t>
  </si>
  <si>
    <t>Material Esportivo e Recreativo</t>
  </si>
  <si>
    <t>Mobiliário</t>
  </si>
  <si>
    <t>Outros Materiais Permanentes</t>
  </si>
  <si>
    <t>(S)</t>
  </si>
  <si>
    <t>(SA)</t>
  </si>
  <si>
    <t>(SR)</t>
  </si>
  <si>
    <t>2.1.3.3</t>
  </si>
  <si>
    <t>2.1.3.4</t>
  </si>
  <si>
    <t>2.1.3.5</t>
  </si>
  <si>
    <t>2.1.3.6</t>
  </si>
  <si>
    <t>2.1.3.7</t>
  </si>
  <si>
    <t>2.1.3.8</t>
  </si>
  <si>
    <t>2.1.3.9</t>
  </si>
  <si>
    <t>2.1.3.10</t>
  </si>
  <si>
    <t>2.1.3.11</t>
  </si>
  <si>
    <t>2.1.3.12</t>
  </si>
  <si>
    <t>Bolsa Estágio</t>
  </si>
  <si>
    <t>2.1.2.2</t>
  </si>
  <si>
    <t>Auxílio Transporte</t>
  </si>
  <si>
    <t>INSS Patronal</t>
  </si>
  <si>
    <t>Serviços de Montagem e Desmontagem de Mobiliário</t>
  </si>
  <si>
    <t>Material de Informática</t>
  </si>
  <si>
    <t>(S) Total de Saídas:</t>
  </si>
  <si>
    <t>(E) Total de Entradas:</t>
  </si>
  <si>
    <t>Saldo Acumulado (T+E-S)</t>
  </si>
  <si>
    <t>(SF)</t>
  </si>
  <si>
    <t>CONFERENCIA (SA) - (SF) = 0,00</t>
  </si>
  <si>
    <t>Recursos Comprometidos</t>
  </si>
  <si>
    <t>(S) Total de Saídas</t>
  </si>
  <si>
    <t>Subtotal Pessoal:</t>
  </si>
  <si>
    <t>(E) Total de Entradas</t>
  </si>
  <si>
    <t>Buffet</t>
  </si>
  <si>
    <t>2.2.61</t>
  </si>
  <si>
    <t>2.2.62</t>
  </si>
  <si>
    <t>PIS</t>
  </si>
  <si>
    <t>13º Salário</t>
  </si>
  <si>
    <t>1/3 de Férias</t>
  </si>
  <si>
    <t>Composição Financeira do Saldo Acumulado (SF)</t>
  </si>
  <si>
    <t>Gastos Gerais</t>
  </si>
  <si>
    <t>Valor (R$)</t>
  </si>
  <si>
    <t>Total</t>
  </si>
  <si>
    <t>Entrada de Provisionamentos com Pessoal</t>
  </si>
  <si>
    <t>Total de Entradas</t>
  </si>
  <si>
    <t>Transporte de Provisionamentos Anteriores</t>
  </si>
  <si>
    <t>Provisionamento do Período</t>
  </si>
  <si>
    <t>Provisonamentos de Pessoal</t>
  </si>
  <si>
    <t>(PP)</t>
  </si>
  <si>
    <t>Data
Pgto</t>
  </si>
  <si>
    <t>MÊS
Pgto</t>
  </si>
  <si>
    <t>MÊS
Comp.</t>
  </si>
  <si>
    <t>Mês
Comp.</t>
  </si>
  <si>
    <r>
      <rPr>
        <sz val="9"/>
        <rFont val="Arial"/>
        <family val="2"/>
      </rPr>
      <t>N</t>
    </r>
    <r>
      <rPr>
        <b/>
        <sz val="9"/>
        <rFont val="Arial"/>
        <family val="2"/>
      </rPr>
      <t>º</t>
    </r>
  </si>
  <si>
    <t>Mês de
Comp.</t>
  </si>
  <si>
    <t>Custas com Justiça do Trabalho</t>
  </si>
  <si>
    <t>Férias</t>
  </si>
  <si>
    <t>Valor de Aquisição</t>
  </si>
  <si>
    <t>Saldo Fundo Fixo no período</t>
  </si>
  <si>
    <t>Tabela 1 - Resumo das Movimentações Financeiras no Período em Regime de Caixa</t>
  </si>
  <si>
    <t>Transporte de Saldo Acumulado (SA)</t>
  </si>
  <si>
    <t>Realizado
(/) Previsto</t>
  </si>
  <si>
    <t>% do TOTAL</t>
  </si>
  <si>
    <t>Saldo Remanescente (SA-A-PP-C)</t>
  </si>
  <si>
    <t>Tabela 2 - Comparativo entre Receitas e Gastos Previstos e Realizados no Período em Regime de Competência</t>
  </si>
  <si>
    <t>Rendimentos de Aplicações Fin.</t>
  </si>
  <si>
    <t>Outros Gastos Gerais</t>
  </si>
  <si>
    <t>Total de Entradas de Recursos</t>
  </si>
  <si>
    <t>Total de Saídas de Recursos</t>
  </si>
  <si>
    <t>Soma:</t>
  </si>
  <si>
    <t>Gastos do Próximo Período Cobertos pelo Repasse Anterior:</t>
  </si>
  <si>
    <t>Despesas de Viagem</t>
  </si>
  <si>
    <t>(C) Total de Recursos comprometidos no período:</t>
  </si>
  <si>
    <t>Gastos do Provisionamentos com Pessoal</t>
  </si>
  <si>
    <t>Total de Gastos</t>
  </si>
  <si>
    <t>Cancelamento de Provisionamentos com Pessoal</t>
  </si>
  <si>
    <t>Total de Cancelamentos</t>
  </si>
  <si>
    <t>Apropriação às Atividades</t>
  </si>
  <si>
    <t>Área Fim</t>
  </si>
  <si>
    <t>Área Meio</t>
  </si>
  <si>
    <t>Acumulado
dos Períodos Anteriores</t>
  </si>
  <si>
    <t>Nº</t>
  </si>
  <si>
    <t>Área Meio - Atividades e Gastos</t>
  </si>
  <si>
    <t>N/A</t>
  </si>
  <si>
    <t>Destinação dos Gastos do Termo de Parceria</t>
  </si>
  <si>
    <t>Destinação</t>
  </si>
  <si>
    <t>Destinação dos Gastos do Termo de Parceria com Pessoal</t>
  </si>
  <si>
    <t>%</t>
  </si>
  <si>
    <t>Transferência para Reserva de Recursos</t>
  </si>
  <si>
    <t>Tabela 4 - Demonstrativo Analítico das Receitas e Gastos Mensais em Regime de Caixa</t>
  </si>
  <si>
    <t>Tabela 5 - Demonstrativo Analítico das Receitas e Gastos Mensais em Regime de Competência</t>
  </si>
  <si>
    <t>2.4</t>
  </si>
  <si>
    <t>1.2</t>
  </si>
  <si>
    <t>Gastos da Reserva de Recursos</t>
  </si>
  <si>
    <t>Saldo da Reserva de Recursos</t>
  </si>
  <si>
    <t>Movimentação Financeira da Reserva de Recursos</t>
  </si>
  <si>
    <t>Transporte de Saldo da Reserva de Recursos</t>
  </si>
  <si>
    <t>Rendimentos Financeiros da Reserva de Recursos</t>
  </si>
  <si>
    <t>Plano de Saúde</t>
  </si>
  <si>
    <t>Auditoria Externa</t>
  </si>
  <si>
    <t>Serviços de Manutenção em Equipamentos e Máquinas</t>
  </si>
  <si>
    <t>Despesas de Viagem - Passagem Aérea</t>
  </si>
  <si>
    <t>Data de entrega à Comissão de Monitoramento:        /        /</t>
  </si>
  <si>
    <t>Repasses do Contrato de Gestão</t>
  </si>
  <si>
    <t>Receita Arrecadada em Função do CG</t>
  </si>
  <si>
    <t>Tabela 3 - Demonstrativo dos Gastos das Atividades do Contrato de Gestão</t>
  </si>
  <si>
    <t>Atividades do Contrato de Gestão -
Vinculação ao Programa de Trabalho</t>
  </si>
  <si>
    <t>DECLARAÇÃO DO DIRIGENTE DA OS</t>
  </si>
  <si>
    <t>a</t>
  </si>
  <si>
    <t>Saldo de Recursos Arrecadados do CG</t>
  </si>
  <si>
    <t>Oficinas do Programa Fica Vivo!</t>
  </si>
  <si>
    <t>2.2.63</t>
  </si>
  <si>
    <t>Olimpíadas do Programa Fica Vivo!</t>
  </si>
  <si>
    <t>2.2.64</t>
  </si>
  <si>
    <t>Projetos de Prevenção à Criminalidade</t>
  </si>
  <si>
    <t>2.2.65</t>
  </si>
  <si>
    <t>2.2.66</t>
  </si>
  <si>
    <t>2.2.67</t>
  </si>
  <si>
    <t>2.1.4.8</t>
  </si>
  <si>
    <t>Bem Estar Social</t>
  </si>
  <si>
    <t>Oficinas do Programa Mediação de Conflitos</t>
  </si>
  <si>
    <t>Estagiário</t>
  </si>
  <si>
    <t>Cargo Previsto na Memória de Cálculo</t>
  </si>
  <si>
    <t>Nome</t>
  </si>
  <si>
    <t>CPF</t>
  </si>
  <si>
    <t>Salário Contratado / Bolsa Estágio custeado pelo CG</t>
  </si>
  <si>
    <t>Salário Contratado / Bolsa Estágio total da pessoa</t>
  </si>
  <si>
    <t>Local de Trabalho</t>
  </si>
  <si>
    <t>Data de Admissão</t>
  </si>
  <si>
    <t>Data de Demissão
(Se ocorrida no ano)</t>
  </si>
  <si>
    <t>1º Relatório Gerencial Financeiro</t>
  </si>
  <si>
    <t>2º Relatório Gerencial Financeiro</t>
  </si>
  <si>
    <t>3º Relatório Gerencial Financeiro</t>
  </si>
  <si>
    <t>4º Relatório Gerencial Financeiro</t>
  </si>
  <si>
    <t>2.2.68</t>
  </si>
  <si>
    <t>2.2.69</t>
  </si>
  <si>
    <t>2.2.70</t>
  </si>
  <si>
    <t>2.2.71</t>
  </si>
  <si>
    <t>2.2.72</t>
  </si>
  <si>
    <t>2.2.73</t>
  </si>
  <si>
    <t>2.2.74</t>
  </si>
  <si>
    <t>2.2.75</t>
  </si>
  <si>
    <t>2.2.76</t>
  </si>
  <si>
    <t>2.2.77</t>
  </si>
  <si>
    <t>2.2.78</t>
  </si>
  <si>
    <t>2.2.79</t>
  </si>
  <si>
    <t>2.2.80</t>
  </si>
  <si>
    <t>Serviço de controle de pragas urbanas e higienização de caixa d'água/reservatório de água</t>
  </si>
  <si>
    <t>Serviços de manutenção ou reparo de imóvel</t>
  </si>
  <si>
    <t>Serviço de carga e recarga de extintores</t>
  </si>
  <si>
    <t>Gás de cozinha</t>
  </si>
  <si>
    <t>Auto de Vistoria do Corpo de Bombeiros/Projeto contra Incêndio</t>
  </si>
  <si>
    <t>Roupa de Cama/Banho</t>
  </si>
  <si>
    <t>Artigos de higiene pessoal</t>
  </si>
  <si>
    <t>Equipamentos para segurança pessoal e industrial</t>
  </si>
  <si>
    <t>Medicamentos e produtos farmacêuticos</t>
  </si>
  <si>
    <t>Material elétrico e eletrônico</t>
  </si>
  <si>
    <t>Fotografias para registros</t>
  </si>
  <si>
    <t>Coleta de Resíduo Hospitalar</t>
  </si>
  <si>
    <t>Coleta de Resíduos Sólidos</t>
  </si>
  <si>
    <t>Lavagem de Roupas</t>
  </si>
  <si>
    <t>Equipamentos médicos e veterinários</t>
  </si>
  <si>
    <t>2.1.3.13</t>
  </si>
  <si>
    <t>Adicional Periculosidade</t>
  </si>
  <si>
    <t>Descanso Semanal Remunerado sobre Adicional Noturno</t>
  </si>
  <si>
    <t>1º PA</t>
  </si>
  <si>
    <t>2º PA</t>
  </si>
  <si>
    <t>3º PA</t>
  </si>
  <si>
    <t>4º PA</t>
  </si>
  <si>
    <t>Análise das Despesas e Receitas do Período</t>
  </si>
  <si>
    <t>GERALDO FRANCISCO DE OLIVEIRA</t>
  </si>
  <si>
    <t>25.544.263/0001-92</t>
  </si>
  <si>
    <t>COMBUSTIVEL PARA UNIDADE DE UNAI</t>
  </si>
  <si>
    <t>15.727.179/0001-50</t>
  </si>
  <si>
    <t>NOTA FISCAL</t>
  </si>
  <si>
    <t>000.009.427</t>
  </si>
  <si>
    <t>POSTO CAPIM BRANCO LTDA</t>
  </si>
  <si>
    <t>UNAI COMERCIO DE PAPEIS LTDA</t>
  </si>
  <si>
    <t>MATERIAL DE ESCRITÓRIO PARA A UNIDADE UNAI</t>
  </si>
  <si>
    <t>23.190.291/0001-23</t>
  </si>
  <si>
    <t>NOTA  FISCAL</t>
  </si>
  <si>
    <t>000.013.280</t>
  </si>
  <si>
    <t>CARLOS APARECIDO RODRIGUES LEITE</t>
  </si>
  <si>
    <t>11.925.231/0001-22</t>
  </si>
  <si>
    <t>ANTONIO DIAS FILHO</t>
  </si>
  <si>
    <t>33.120.405/0001-12</t>
  </si>
  <si>
    <t>CONFECÇÃO DE CARIMBOS UNIDADE DE UNAI</t>
  </si>
  <si>
    <t>000.035.043</t>
  </si>
  <si>
    <t>BOIA NÍVEL SENSOR PARA CAIXA DAGUA UNIDADE DE UNAI</t>
  </si>
  <si>
    <t>FABRICA DE TELAS UNAI LTDA</t>
  </si>
  <si>
    <t>42.904.615/001-92</t>
  </si>
  <si>
    <t>000.001.974</t>
  </si>
  <si>
    <t>000.013.318</t>
  </si>
  <si>
    <t>000.009.471</t>
  </si>
  <si>
    <t>COPATI E CARDOSO LTDA - ORTOPEDIAE SAUDE</t>
  </si>
  <si>
    <t>16.617.384/0001-26</t>
  </si>
  <si>
    <t>000.007.627</t>
  </si>
  <si>
    <t>SUPERMERCADO URCIANO LTDA - EPP</t>
  </si>
  <si>
    <t>04.035.231/0001-91</t>
  </si>
  <si>
    <t>PRODUTOS FARMACEUTICOS BORGES LTDA</t>
  </si>
  <si>
    <t>22.020.994/0014-65</t>
  </si>
  <si>
    <t>SUPERMERCADO PRIMAVERA LTDA</t>
  </si>
  <si>
    <t>10.839.947/0002-25</t>
  </si>
  <si>
    <t>000.005.140</t>
  </si>
  <si>
    <t>ALINE LOREN DE AVILA CASTRO</t>
  </si>
  <si>
    <t>19.462.314/0001-34</t>
  </si>
  <si>
    <t>03.331.056/0001-17</t>
  </si>
  <si>
    <t>NIVEA VALE REZENDE E CIA LTDA</t>
  </si>
  <si>
    <t>JF EQUIPAMENTOS DE SEGURANÇA E FERRAMENTAS LTDA</t>
  </si>
  <si>
    <t>34.248.897/0001-99</t>
  </si>
  <si>
    <t>LUIS GUSTAVO RIBEIRO NEVES</t>
  </si>
  <si>
    <t>35.874.830/0001-22</t>
  </si>
  <si>
    <t xml:space="preserve">NOTA FISCAL </t>
  </si>
  <si>
    <t>ADIÇÃO DISTRIBUIDORA EXPRESS LTDA</t>
  </si>
  <si>
    <t>04.149.637/0037-06</t>
  </si>
  <si>
    <t>PRODUTOS DE LIMPEZA UNIDADE ARAXÁ</t>
  </si>
  <si>
    <t>TERMOMETRO INFRA VERMELHO UNIDADE ARAXÁ</t>
  </si>
  <si>
    <t>ALIMENTAÇÃO ADOLESCENTES UNIDADE ARAXÁ</t>
  </si>
  <si>
    <t>LUVAS E MASCARAS DESCARTAVEIS UNIDADE ARAXÁ</t>
  </si>
  <si>
    <t>RECARGA DE CARTUCHO DE IMPRESSORA UNIDADE ARAXÁ</t>
  </si>
  <si>
    <t>EQUIPAMENTOS DE SEGURANÇA UNIDADE ARAXÁ</t>
  </si>
  <si>
    <t>LIVRO DE CAIXA CAPA DURA UNIDADE ARAXÁ</t>
  </si>
  <si>
    <t>KAMEL MEGA MIX SUPERMERCADOS LTDA</t>
  </si>
  <si>
    <t>06.988.720/0003-55</t>
  </si>
  <si>
    <t>ATACADO FARID ANTÔNIO FARID COMÉRCIO E IMPORTAÇÃO LTDA</t>
  </si>
  <si>
    <t>41.727.249/0001-80</t>
  </si>
  <si>
    <t>RECIBO FISCAL</t>
  </si>
  <si>
    <t>Tabela 6 - Demonstrativo Mensal dos Recursos Provisionados com Pessoal</t>
  </si>
  <si>
    <t>Tabela 7 - Lista de Bens Permanentes Adquiridos no Período</t>
  </si>
  <si>
    <t>Tabela 8 - Demonstrativo dos Recursos Comprometidos ao Final do Período</t>
  </si>
  <si>
    <t>Tabela 9 - Diário de Entradas e Saídas do Contrato de Gestão - 1º Período Avaliatório</t>
  </si>
  <si>
    <t>Tabela 9 - Diário de Entradas e Saídas do Contrato de Gestão - 2º Período Avaliatório</t>
  </si>
  <si>
    <t>Tabela 9 - Diário de Entradas e Saídas do Contrato de Gestão - 3º Período Avaliatório</t>
  </si>
  <si>
    <t>Tabela 9 - Diário de Entradas e Saídas do Contrato de Gestão - 4º Período Avaliatório</t>
  </si>
  <si>
    <t>Tabela 10 - Diário de Entradas e Saídas da Reserva de Recursos</t>
  </si>
  <si>
    <t>Relatório Gerencial Financeiro | Belo Horizonte | Versão 1.4 | Março | 2021 |</t>
  </si>
  <si>
    <t>Atenção: Não publicar esta Tabela nos sítios eletrônicos devido à Lei Geral de Proteção de Dados</t>
  </si>
  <si>
    <t>FFC - FUNDO FIXO DE CAIXA (ESPÉCIE)</t>
  </si>
  <si>
    <t>ARAME GALVANIZADO PARA UNIDADE UNAI</t>
  </si>
  <si>
    <t>Ipatinga</t>
  </si>
  <si>
    <t>Uberaba</t>
  </si>
  <si>
    <t>Santa Clara</t>
  </si>
  <si>
    <t>Sete Lagoas</t>
  </si>
  <si>
    <t>Unaí</t>
  </si>
  <si>
    <t>Andradas</t>
  </si>
  <si>
    <t>Horto</t>
  </si>
  <si>
    <t>São Jerônimo</t>
  </si>
  <si>
    <t>Lindeia / Santa Helena</t>
  </si>
  <si>
    <t>Santa Helena</t>
  </si>
  <si>
    <t>Araxá</t>
  </si>
  <si>
    <t>Tabela 12 - Diário de Saídas Em Espécie - 1º Período Avaliatório - Fundo Fixo de Caixa das Unidades</t>
  </si>
  <si>
    <t>2.2.81</t>
  </si>
  <si>
    <t>-</t>
  </si>
  <si>
    <t>12 de julho de 2021 a 30 de setembro de 2021</t>
  </si>
  <si>
    <t>Julho</t>
  </si>
  <si>
    <t>Agosto</t>
  </si>
  <si>
    <t>Setembro</t>
  </si>
  <si>
    <t>Outubro</t>
  </si>
  <si>
    <t>Novembro</t>
  </si>
  <si>
    <t>Dezembro</t>
  </si>
  <si>
    <t>Janeiro</t>
  </si>
  <si>
    <t>Ferveriro</t>
  </si>
  <si>
    <t>Março</t>
  </si>
  <si>
    <t>Maio</t>
  </si>
  <si>
    <t>Abril</t>
  </si>
  <si>
    <t>Junho</t>
  </si>
  <si>
    <t>Tupaciguara</t>
  </si>
  <si>
    <t>Fiat Argo drive 1.3 flex 05</t>
  </si>
  <si>
    <t xml:space="preserve">Mesa 1,20 </t>
  </si>
  <si>
    <t>Mesa em L Madeira</t>
  </si>
  <si>
    <t>Kit 78 secr col. Gas backita mimov L auto</t>
  </si>
  <si>
    <t>Longarina 3 Lugares</t>
  </si>
  <si>
    <t>Cadeira Fixa</t>
  </si>
  <si>
    <t>Mesa reuniao</t>
  </si>
  <si>
    <t>Armario alto fechado</t>
  </si>
  <si>
    <t>Gaveteiro Volante</t>
  </si>
  <si>
    <t>Estante L2 2.00 X 0,40 C6 18/22</t>
  </si>
  <si>
    <t>Computador CPC PC intel Core i5 4gb ram e ssd 240 gb Windows 10</t>
  </si>
  <si>
    <t>Monitor HQ Led 19,5 polegadas</t>
  </si>
  <si>
    <t>Estabilizador bivolt 115V EXS II</t>
  </si>
  <si>
    <t>Servidor intel xeon power Edge T140</t>
  </si>
  <si>
    <t>Mesa Retangular</t>
  </si>
  <si>
    <t>Mesa Monza 0,80</t>
  </si>
  <si>
    <t>Mesa Reunião</t>
  </si>
  <si>
    <t>Mesa Reuniao</t>
  </si>
  <si>
    <t>Mesa Redonda</t>
  </si>
  <si>
    <t>Cadeira Comp Class</t>
  </si>
  <si>
    <t>Cadeira Diretor</t>
  </si>
  <si>
    <t>Poltrona Diamante II Eco Branca</t>
  </si>
  <si>
    <t>Armario Credence c/ gaveta</t>
  </si>
  <si>
    <t>Armario Baixo</t>
  </si>
  <si>
    <t>Armario Estante</t>
  </si>
  <si>
    <t>Armario Ventilado</t>
  </si>
  <si>
    <t>Arquivo curto ch 26CZLI</t>
  </si>
  <si>
    <t>GRA 1/4 1,96X033X0,36 CH 26</t>
  </si>
  <si>
    <t>GRA 1/8 1,96X0,63X0,36 CH26</t>
  </si>
  <si>
    <t>GRA 1/16 1,96X1,23X0,36 CH26 CZLI</t>
  </si>
  <si>
    <t>Baia Call Center</t>
  </si>
  <si>
    <t>Mesa refeitorio - cinza</t>
  </si>
  <si>
    <t xml:space="preserve">Mesa 70x70 mod I eco branca </t>
  </si>
  <si>
    <t>Mesa de 1,00</t>
  </si>
  <si>
    <t xml:space="preserve">Mesa componivel </t>
  </si>
  <si>
    <t>Mesa Reta com pé painel 1000x600x720mm c/ gaveteiro fixo 2 gavetas corrediça de Nylon preto</t>
  </si>
  <si>
    <t>Cadeira giratorio 43503 light polaina sec tela branco sl new PP preta pl preto</t>
  </si>
  <si>
    <t>Armario baixo 1 porta 420x440x720mm 15 mm preto</t>
  </si>
  <si>
    <t>Bebedouro K10 Coluna Inox prata 127 v bebedor de Galao</t>
  </si>
  <si>
    <t>GRA 1/16 1,96 x 1,23 x 0,36 CH26 CZLI</t>
  </si>
  <si>
    <t>GRA 1/12 196x0,93x0,36 CH26 CZLI</t>
  </si>
  <si>
    <t>GRA 2/8 - 1,96x1,23x036 -CH26 CZ Cristal</t>
  </si>
  <si>
    <t>Ventilador Mesa 40 CM PR 6P 127v Vebtisol</t>
  </si>
  <si>
    <t>Strada Veiculos e Peças ltda</t>
  </si>
  <si>
    <t>Lindeia</t>
  </si>
  <si>
    <t>São Jeronimo</t>
  </si>
  <si>
    <t>CDM - Centro de distribuiçao de moveis Eireli</t>
  </si>
  <si>
    <t>Sede Administrativa</t>
  </si>
  <si>
    <t>Unai</t>
  </si>
  <si>
    <t>Kalex Informatica ltda</t>
  </si>
  <si>
    <t>Araxa</t>
  </si>
  <si>
    <t>Vale Telecom Telecomunicações Ltda</t>
  </si>
  <si>
    <t>Office- a  comercio de moveis ltda</t>
  </si>
  <si>
    <t>Real bebedouros, filtros e purificadores de agua ltda</t>
  </si>
  <si>
    <t>Loja Elétrica Ltda</t>
  </si>
  <si>
    <t>Aquisição para atender as demandas de deslocamentos das equipes e adolescentes.</t>
  </si>
  <si>
    <t xml:space="preserve">Estruturação da Sede Administrativa </t>
  </si>
  <si>
    <t>Aquisação para atender a demanda de trabalho tendo em vista as novas contratações</t>
  </si>
  <si>
    <t>Estruturação de Rede da Unidade</t>
  </si>
  <si>
    <t>Estruturação da Unidade</t>
  </si>
  <si>
    <t>Aquisição para atender as demandas da Unidade</t>
  </si>
  <si>
    <t>Instituto Elo</t>
  </si>
  <si>
    <t>07.514.913/0001-75</t>
  </si>
  <si>
    <t>Transferência</t>
  </si>
  <si>
    <t>TEV</t>
  </si>
  <si>
    <t>Despesas bancárias</t>
  </si>
  <si>
    <t>Caixa Econômica Federal</t>
  </si>
  <si>
    <t>Débito</t>
  </si>
  <si>
    <t>Extrato</t>
  </si>
  <si>
    <t>Estorno ref a pagamento de rescisão de contrato de trabalho conforme lançamento nº 8</t>
  </si>
  <si>
    <t>Devolução TED</t>
  </si>
  <si>
    <t>13º salário sobre TRCT</t>
  </si>
  <si>
    <t>Kenia Silva Moreira</t>
  </si>
  <si>
    <t>004.777.076-70</t>
  </si>
  <si>
    <t>TED</t>
  </si>
  <si>
    <t>Férias sobre TRCT</t>
  </si>
  <si>
    <t>1/3 de férias sobre TRCT</t>
  </si>
  <si>
    <t>Saldo de salário sobre TRCT</t>
  </si>
  <si>
    <t>Rescisão de contrato de trabalho</t>
  </si>
  <si>
    <t>Cristiano Ângelo Ferraz</t>
  </si>
  <si>
    <t>016.239.336-92</t>
  </si>
  <si>
    <t>Reembolso de despesas com combustível</t>
  </si>
  <si>
    <t>Ana Carolina G Pinto Veloso</t>
  </si>
  <si>
    <t>041.295.466-43</t>
  </si>
  <si>
    <t>PIX</t>
  </si>
  <si>
    <t>Enezio Santos Soares</t>
  </si>
  <si>
    <t>027.994.436-65</t>
  </si>
  <si>
    <t>Alexandre Eustáquio Rocha dos Santos</t>
  </si>
  <si>
    <t>650.688.666-87</t>
  </si>
  <si>
    <t>00.604.122/0001-97</t>
  </si>
  <si>
    <t>Boleto bancario</t>
  </si>
  <si>
    <t>00.604.122/001-97</t>
  </si>
  <si>
    <t>Gastos gerais</t>
  </si>
  <si>
    <t>1° parcela ref. Seguro da sala 511 rua Araguari</t>
  </si>
  <si>
    <t>Seabra Eiras imoveis ltda</t>
  </si>
  <si>
    <t>70.957.634/0001-12</t>
  </si>
  <si>
    <t>Fabiano Neves Alves Pereira</t>
  </si>
  <si>
    <t>055.665.886-89</t>
  </si>
  <si>
    <t>Patricia Barbosa Pereira de Castro</t>
  </si>
  <si>
    <t>116.230.196-13</t>
  </si>
  <si>
    <t>Gabriela Gomes Cardoso</t>
  </si>
  <si>
    <t>015.617.456-18</t>
  </si>
  <si>
    <t xml:space="preserve">Instituto Elo </t>
  </si>
  <si>
    <t>Crédito</t>
  </si>
  <si>
    <t>Elismar Jeremias de Sousa</t>
  </si>
  <si>
    <t>18.794.477/0001-51</t>
  </si>
  <si>
    <t>Leisiane da silva rodrigues souza</t>
  </si>
  <si>
    <t>27.425.575/0001-02</t>
  </si>
  <si>
    <t>VB Serviços Comercio e Administraçao ltda</t>
  </si>
  <si>
    <t>00.288.916/0010-80</t>
  </si>
  <si>
    <t>Univale Transportes ltda</t>
  </si>
  <si>
    <t>65.107.971/0001-80</t>
  </si>
  <si>
    <t>Recibo</t>
  </si>
  <si>
    <t>Brindes RJ Couromix ltda</t>
  </si>
  <si>
    <t>26.506.708/0001-02</t>
  </si>
  <si>
    <t>Douglas Raggi Alves</t>
  </si>
  <si>
    <t>081.037.056-59</t>
  </si>
  <si>
    <t>16.936.742/0001-63</t>
  </si>
  <si>
    <t>Turi Transporte Urbano Rodoviario e Intermunicipal</t>
  </si>
  <si>
    <t>24.996.746/0001-65</t>
  </si>
  <si>
    <t>10.426.715/0001-64</t>
  </si>
  <si>
    <t>Nota Fiscal e Recibo</t>
  </si>
  <si>
    <t>2021/156358 e 2202900</t>
  </si>
  <si>
    <t>31.434.170/0001-08</t>
  </si>
  <si>
    <t>2021/12662</t>
  </si>
  <si>
    <t>04.398.505/0001-07</t>
  </si>
  <si>
    <t>2021/172347 e 5100960</t>
  </si>
  <si>
    <t>08.352.952/0001-86</t>
  </si>
  <si>
    <t>11.471.724/0001-30</t>
  </si>
  <si>
    <t>280730</t>
  </si>
  <si>
    <t>Transferncia teste para novo convenio do caixa programado ref. ( conta 5627-9)</t>
  </si>
  <si>
    <t>Mariana Rodrigues Araujo</t>
  </si>
  <si>
    <t>102.007.986-00</t>
  </si>
  <si>
    <t>Caixa programado</t>
  </si>
  <si>
    <t>Adriana Rosa Lazzarotti</t>
  </si>
  <si>
    <t>031.910.656-01</t>
  </si>
  <si>
    <t xml:space="preserve">Alexandre Guilherme </t>
  </si>
  <si>
    <t>042.690.446-08</t>
  </si>
  <si>
    <t>Transferência ref contrato 007/2021</t>
  </si>
  <si>
    <t>Recarga de cartão de combustível para und Sete Lagoas</t>
  </si>
  <si>
    <t>Recarga de cartão de combustível para und Unai</t>
  </si>
  <si>
    <t>Recarga de cartao de combustível para und Ipatinga</t>
  </si>
  <si>
    <t>Recarga de cartão de combustível para und Horto</t>
  </si>
  <si>
    <t>Recarga de cartão de combustível para und Santa Helena</t>
  </si>
  <si>
    <t>Recarga de cartão de combustível para und Uberaba</t>
  </si>
  <si>
    <t>Recarga de cartão de combustível para und Andradas</t>
  </si>
  <si>
    <t>Reembolso de despesa com combustível e compra emergencial  de chinelos para adolescentes</t>
  </si>
  <si>
    <t>Reembolso de despesas com combustível und Santa Helena</t>
  </si>
  <si>
    <t>Reembolso de despesas com combustível und Uberaba</t>
  </si>
  <si>
    <t>Repasse do Contrato de Gestão 008/2021</t>
  </si>
  <si>
    <t>Diaria ref a viagem diretor Fabiano Neves para as  cidades de  Tupaciguara, Uberaba e Araxá.</t>
  </si>
  <si>
    <t>Compra emergencial de materiais de limpeza para unidade de Tupaciguara</t>
  </si>
  <si>
    <t>Cópia de 16 chaves simples, 04 chaves tretas e 01 cadeado para Unidade Lindéia</t>
  </si>
  <si>
    <t>Recarga do cartão de alimentação para os funcionários da Sede Administrativa.</t>
  </si>
  <si>
    <t>Compra de 100 mascaras para os funcionários na Sede Administrativa</t>
  </si>
  <si>
    <t>Vale transporte para 104 funcionários da região metropolitana de BH</t>
  </si>
  <si>
    <t>Vale transporte para 10 funcioários de Ipatinga</t>
  </si>
  <si>
    <t>Vale transporte para 154 funcionários de BH</t>
  </si>
  <si>
    <t>Vale transporte para 2 funcionários de Unaí</t>
  </si>
  <si>
    <t>Vale transporte para 1 funcionário de Uberaba</t>
  </si>
  <si>
    <t>Reembolso de despesas ref à  limpeza da unidade de Tupaciguara ( nota fiscal n°18 Alair Gomes de Faria MEI)</t>
  </si>
  <si>
    <t>Reembolso ref a gasto emergencial d combustível para transferência de adolescente.</t>
  </si>
  <si>
    <t>Boleto Bancario</t>
  </si>
  <si>
    <t>Nota fiscal</t>
  </si>
  <si>
    <t>Strada Veiculos e peças ltda</t>
  </si>
  <si>
    <t>01.654.749/0001-15</t>
  </si>
  <si>
    <t>24.987.653/0001-74</t>
  </si>
  <si>
    <t>Fatura</t>
  </si>
  <si>
    <t>R-020821-12</t>
  </si>
  <si>
    <t>Repasse do Contrato de Gestão</t>
  </si>
  <si>
    <t>Energia eletrica ref. 07/2021 Ipatinga</t>
  </si>
  <si>
    <t>Cemig Distribuiçao</t>
  </si>
  <si>
    <t>06.981.180/0001-16</t>
  </si>
  <si>
    <t>Lavanderia Cipriani Ltda</t>
  </si>
  <si>
    <t>08.600.525/0001-70</t>
  </si>
  <si>
    <t xml:space="preserve">Hospedagem ref. A viagem a Tupaguiguara entre os dias 27 e 28/07/21 diretor Fabiano Neves Alves </t>
  </si>
  <si>
    <t>Hotel e Restaurante Avenida ltda</t>
  </si>
  <si>
    <t>25.989.864/0001-09</t>
  </si>
  <si>
    <t>Alimentaçao und Horto</t>
  </si>
  <si>
    <t>Priscila Carla dos Santos</t>
  </si>
  <si>
    <t>33.961.446/0001-31</t>
  </si>
  <si>
    <t>Alimentaçao und Santa Clara</t>
  </si>
  <si>
    <t>Alimentaçao und São Jeronimo</t>
  </si>
  <si>
    <t>Alimentaçao und Andradas</t>
  </si>
  <si>
    <t>Alimentaçao und Ipatinga</t>
  </si>
  <si>
    <t>Forte Nutrição Eireli Me</t>
  </si>
  <si>
    <t>05.387.456/0001-70</t>
  </si>
  <si>
    <t>Salarios ref. 07/2021</t>
  </si>
  <si>
    <t>Alimentação Santa Helena</t>
  </si>
  <si>
    <t>Mania Soluçoes em alimentaçao e serviços ltda</t>
  </si>
  <si>
    <t>09.620.064/0001-60</t>
  </si>
  <si>
    <t>Alimentação Lindeia</t>
  </si>
  <si>
    <t xml:space="preserve">Pagamento ref. Pensão alimenticia descontado em folha de pagamento do funcionario  Paulo Marcio Rocha Barbosa Santos ref. 07/2021 </t>
  </si>
  <si>
    <t>Mariana Azevedo Silva</t>
  </si>
  <si>
    <t>051.187.096-52</t>
  </si>
  <si>
    <t>FGTS ref. 07/2021</t>
  </si>
  <si>
    <t>GRF</t>
  </si>
  <si>
    <t>S/N</t>
  </si>
  <si>
    <t>Jessica Domingos da Silva</t>
  </si>
  <si>
    <t>094.796.226-37</t>
  </si>
  <si>
    <t>Adriana Morais da Silva</t>
  </si>
  <si>
    <t>068.177.406-14</t>
  </si>
  <si>
    <t xml:space="preserve">Pagamento ref. Pensão alimenticia descontado em folha de pagamento do funcionario  Marlon Douglas Guilherme Nunes ref. 07/2021 </t>
  </si>
  <si>
    <t>Gislene Gouveia Lommez</t>
  </si>
  <si>
    <t>084.211.486-64</t>
  </si>
  <si>
    <t>Alimentaçao und. Unai</t>
  </si>
  <si>
    <t>Aparecida Inacio dos Santos</t>
  </si>
  <si>
    <t>09.347.247/0001-53</t>
  </si>
  <si>
    <t>Alimentaçao und. Sete Lagoas</t>
  </si>
  <si>
    <t>Bruno Luis da Silva Lino ltda</t>
  </si>
  <si>
    <t>36.448.674/0001-09</t>
  </si>
  <si>
    <t>Debito</t>
  </si>
  <si>
    <t>Departamento de agua e esgoto de Tupaciguara</t>
  </si>
  <si>
    <t>Documento de Arrecadaçao Municipal</t>
  </si>
  <si>
    <t>Guia de ISS retido ref.07/2021</t>
  </si>
  <si>
    <t>Prefeitura de Belo Horizonte</t>
  </si>
  <si>
    <t>Guia/Boleto</t>
  </si>
  <si>
    <t>Documento de Recolhimento e arrecadaçao municipal</t>
  </si>
  <si>
    <t>Taxa de sindicato PAF ref. A usuarios ativos em 07/2021</t>
  </si>
  <si>
    <t>02.131.247/0001-72</t>
  </si>
  <si>
    <t>26958</t>
  </si>
  <si>
    <t>PAF sindicalizaçao ref. 07/2021</t>
  </si>
  <si>
    <t>PAF virtual ref. 07/2021</t>
  </si>
  <si>
    <t xml:space="preserve">PAF BH Beneficios ref. 2021 </t>
  </si>
  <si>
    <t>26096</t>
  </si>
  <si>
    <t>Internet Unai</t>
  </si>
  <si>
    <t>Unafiber Telecom</t>
  </si>
  <si>
    <t>35.904.039/0001-18</t>
  </si>
  <si>
    <t>54375/4</t>
  </si>
  <si>
    <t>Prestaçao de serviço de coleta, de residuos und. São Jeronimo</t>
  </si>
  <si>
    <t>Mendes Junior Soluçoes ambientais ltda</t>
  </si>
  <si>
    <t>09.339.471/0001-01</t>
  </si>
  <si>
    <t>Prestaçao de serviço de coleta, transporte e disposição final ambientalmente adequada a residuos do grupo D</t>
  </si>
  <si>
    <t>Bem estar social ref. 07/2021</t>
  </si>
  <si>
    <t>34.002.229/0001-87</t>
  </si>
  <si>
    <t>Seguro de vida ref. 07/2021</t>
  </si>
  <si>
    <t>Roberto Jorge Valentim</t>
  </si>
  <si>
    <t>736.856.906-04</t>
  </si>
  <si>
    <t>Paymee Brasil Serviços  de pagamentos</t>
  </si>
  <si>
    <t>28.683.892/0001-91</t>
  </si>
  <si>
    <t>Compra de medicamentos (aciclovir/ farmaiodine/ medidor de pressão)</t>
  </si>
  <si>
    <t>Drogamaxi ltda</t>
  </si>
  <si>
    <t>17.588.146/0001-00</t>
  </si>
  <si>
    <t>Recarga de cartão de combustivel para und Santa Helena</t>
  </si>
  <si>
    <t>Recarga de cartão de combustivel para und Unai</t>
  </si>
  <si>
    <t>Agua ref. 07/2021</t>
  </si>
  <si>
    <t>Centro operacional de desenvolvimento e saneamento de Uberaba</t>
  </si>
  <si>
    <t>25.433.004/0001-94</t>
  </si>
  <si>
    <t>Despesas ref. A hospedagem do Fabiano Neves Alves Pereira a Uberaba</t>
  </si>
  <si>
    <t>Hotel Flor de Minas lltda</t>
  </si>
  <si>
    <t>12.787.806.0001-50</t>
  </si>
  <si>
    <t>2021/1899</t>
  </si>
  <si>
    <t>Jaqueline Santos de Oliveira</t>
  </si>
  <si>
    <t>064.345.626-08</t>
  </si>
  <si>
    <t>Reembolso ref. A Compra de embalagem dos correios para envio de aparelhos celulares para unidades do interior do estado.</t>
  </si>
  <si>
    <t>Alexandre Guilherme de Araujo</t>
  </si>
  <si>
    <t>Conta de energia eletrica ref. 07/2021 um Lindeia</t>
  </si>
  <si>
    <t>Vale transporte para 1 funcionario de BH</t>
  </si>
  <si>
    <t>Nota Fiscal/ Recibo</t>
  </si>
  <si>
    <t>2021/167044 e 2213424</t>
  </si>
  <si>
    <t>34.028.316/0015-09</t>
  </si>
  <si>
    <t>Bruna dos Santos Maciel</t>
  </si>
  <si>
    <t>117.998.476-59</t>
  </si>
  <si>
    <t>Compra de 02 Torneiras para pia de banheiro bica baixa cromada para und São Jeronimo</t>
  </si>
  <si>
    <t>Leroy Merlin Cia Brasileira de Bricolagem</t>
  </si>
  <si>
    <t>01.438.784/0040-03</t>
  </si>
  <si>
    <t>Prestaçao de serviço retirada de vazamentos na tubulação do boiler na und Santa Helena</t>
  </si>
  <si>
    <t>Regino Pedro dos Santos</t>
  </si>
  <si>
    <t>41.370.553/0001-13</t>
  </si>
  <si>
    <t>Patricia Pereira do Nascimento</t>
  </si>
  <si>
    <t>Juney Aparecido dos Santos Souza</t>
  </si>
  <si>
    <t>008.702.451-98</t>
  </si>
  <si>
    <t>008.702-451-98</t>
  </si>
  <si>
    <t>Edgar da Silva Teixeira</t>
  </si>
  <si>
    <t>014.458.536-71</t>
  </si>
  <si>
    <t>Conta de energia eletrica ref. 07/2021</t>
  </si>
  <si>
    <t>06.981.180.0001-16</t>
  </si>
  <si>
    <t>Conta telefone TIM ref. 07/2021</t>
  </si>
  <si>
    <t>Tim S.A</t>
  </si>
  <si>
    <t>02.421.421/0020-84</t>
  </si>
  <si>
    <t>01.21.3926661.96</t>
  </si>
  <si>
    <t>Compra de itens para oficina und São Jeronimo</t>
  </si>
  <si>
    <t>Comercial Dahana ltda</t>
  </si>
  <si>
    <t>00.070.509/0001-00</t>
  </si>
  <si>
    <t>Hospedagem  Fabiano Neves Alves Pereira ref. A viagem und Araxá</t>
  </si>
  <si>
    <t>Life hotels ltda</t>
  </si>
  <si>
    <t>11.726.836/0001-94</t>
  </si>
  <si>
    <t>22.643.746/0001-56</t>
  </si>
  <si>
    <t>2021/364</t>
  </si>
  <si>
    <t>Estamparia de tecidos Dream ltda</t>
  </si>
  <si>
    <t>07.871.828/0001-64</t>
  </si>
  <si>
    <t>Compra Ref. cabo de rede 1 metro (encomenda) und Santa Clara</t>
  </si>
  <si>
    <t>Mundo Carol mercearia distribuidora embalagens</t>
  </si>
  <si>
    <t>10.648.303/0001-79</t>
  </si>
  <si>
    <t>Compra de 01 refil soft 2 em 1 para filtro soft para und Araxá</t>
  </si>
  <si>
    <t>Minas Filtros purificadores ltda</t>
  </si>
  <si>
    <t>08.813.056/0001-77</t>
  </si>
  <si>
    <t>Manutençao da maquina de lavar und Santa Clara</t>
  </si>
  <si>
    <t>Cintia Aparecida Carvalho Mota dos Anjos</t>
  </si>
  <si>
    <t>18.615.538/0001-76</t>
  </si>
  <si>
    <t>Algar Soluçoes em tic S/A</t>
  </si>
  <si>
    <t>22.166.193/0001-98</t>
  </si>
  <si>
    <t xml:space="preserve">OI S.A </t>
  </si>
  <si>
    <t>76.535.764/0007-39</t>
  </si>
  <si>
    <t>Ref. Energia eletrica und. São Jeronimo</t>
  </si>
  <si>
    <t>Compra ref. A 1 roteador e 4 adaptador USB 2.0 WI-FI para und. Santa Helena</t>
  </si>
  <si>
    <t>Gigatech informatica ltda</t>
  </si>
  <si>
    <t>06.241.488/0001-25</t>
  </si>
  <si>
    <t>Ronielle Lopes Caetano</t>
  </si>
  <si>
    <t>014.451.956-90</t>
  </si>
  <si>
    <t>Aquila Augusto da Silva Teixeira</t>
  </si>
  <si>
    <t>080.032.916-31</t>
  </si>
  <si>
    <t>Compra de parafuso para todas unidades exceto Tupaciguara para instalação do bastão de ronda.</t>
  </si>
  <si>
    <t>Tecutil Comercio de Eletroeletronicos Eireli</t>
  </si>
  <si>
    <t>31.528.570/0001-82</t>
  </si>
  <si>
    <t>Plano odontologico ref. 08/2021</t>
  </si>
  <si>
    <t>Win Administradora de beneficios ltda</t>
  </si>
  <si>
    <t>19.112.659/0001-68</t>
  </si>
  <si>
    <t>Compra de materiais eletricos para und. Santa Clara</t>
  </si>
  <si>
    <t>Compra de 03 Cabos HDMI e 03 Webcam para unidade Lindeia</t>
  </si>
  <si>
    <t>Login Info Informatica Eireli</t>
  </si>
  <si>
    <t>11.545.061/0001-50</t>
  </si>
  <si>
    <t>Alimentaçao para und Horto</t>
  </si>
  <si>
    <t>Alimentaçao para und Andradas</t>
  </si>
  <si>
    <t>18.608.304/0001-00</t>
  </si>
  <si>
    <t>2021/289</t>
  </si>
  <si>
    <t>Alimentaçao para und São Jeronimo</t>
  </si>
  <si>
    <t>Real Comercio ltda</t>
  </si>
  <si>
    <t>19.972.249/0041-84</t>
  </si>
  <si>
    <t>1321431</t>
  </si>
  <si>
    <t>Luciano Rodrigues</t>
  </si>
  <si>
    <t>061.301.736-60</t>
  </si>
  <si>
    <t>109623</t>
  </si>
  <si>
    <t>Compra de cadeado para und. Ipatinga</t>
  </si>
  <si>
    <t>Cofermeta s/a</t>
  </si>
  <si>
    <t>17.281.973/0012-00</t>
  </si>
  <si>
    <t>Juliano Fernandes Silva</t>
  </si>
  <si>
    <t>045.018.686-51</t>
  </si>
  <si>
    <t>Ministerio da fazenda secretaria receita federal do Brasil</t>
  </si>
  <si>
    <t>Reembolso de compra de passagem para visitas de familiares a adolescentes und. São Jeronimo</t>
  </si>
  <si>
    <t>2021/852</t>
  </si>
  <si>
    <t>2021/853</t>
  </si>
  <si>
    <t>Reembolso de despesas com combustivel und. São Jeronimo</t>
  </si>
  <si>
    <t xml:space="preserve">Patricia Barbosa Pereira  </t>
  </si>
  <si>
    <t>HWN empreendimentos e participaçoes hoteleiras ltda</t>
  </si>
  <si>
    <t>03.061.040/0001-31</t>
  </si>
  <si>
    <t>2021/2357</t>
  </si>
  <si>
    <t>Cledson Silva Miguel</t>
  </si>
  <si>
    <t>744.832.426-87</t>
  </si>
  <si>
    <t>07.517.913/0001-75</t>
  </si>
  <si>
    <t>Credito</t>
  </si>
  <si>
    <t>Serviço Municipal de saneamento basico</t>
  </si>
  <si>
    <t>25.838.855/0001-17</t>
  </si>
  <si>
    <t>Assinatura Banda Larga und Araxá</t>
  </si>
  <si>
    <t>Click Tecnologia e Telecomunicação S.a</t>
  </si>
  <si>
    <t>04.483.690/0001-38</t>
  </si>
  <si>
    <t>Compra de 02 Disjuntores bipolar und São Jeronimo</t>
  </si>
  <si>
    <t>CME comercial material eletrico ltda</t>
  </si>
  <si>
    <t>18.244.356/0001-36</t>
  </si>
  <si>
    <t>Recarga de cartão de combustivel para und Uberaba</t>
  </si>
  <si>
    <t>Alimentação und.Santa Clara</t>
  </si>
  <si>
    <t>Serviço de manutençao e instalação eletrica und Sete Lagoas</t>
  </si>
  <si>
    <t>Marcelo Joviano</t>
  </si>
  <si>
    <t>15.569.227/0001-20</t>
  </si>
  <si>
    <t>Alimentação und.Unai</t>
  </si>
  <si>
    <t>Energia eletrica ref. 07/2021 Tupaciguara</t>
  </si>
  <si>
    <t>06.981.180/0001.46</t>
  </si>
  <si>
    <t>Telefone Fixo ref.08/2021 und São Jeronimo</t>
  </si>
  <si>
    <t>Telefonica Brasil S/A</t>
  </si>
  <si>
    <t>02.558.157/0009-10</t>
  </si>
  <si>
    <t>1330255062-0</t>
  </si>
  <si>
    <t>1330255263-0</t>
  </si>
  <si>
    <t>1330255660-0</t>
  </si>
  <si>
    <t>Telefone Fixo ref.08/2021 und Sete Lagoas</t>
  </si>
  <si>
    <t>1330253263-0</t>
  </si>
  <si>
    <t>1330254467-0</t>
  </si>
  <si>
    <t>Compra de 10 Pen Drive 32 GB para und. São Jeronimo</t>
  </si>
  <si>
    <t xml:space="preserve">Cleber Junior Ricardo </t>
  </si>
  <si>
    <t>30.411.838/0001-39</t>
  </si>
  <si>
    <t>Pagamento da diferença a menor ref. Hospedagem ref. Dia 19 a 20/08 de Juliano Fernandes Silva conforme lançamento 190</t>
  </si>
  <si>
    <t>TED ref. Conserto Notbok und. Santa helena</t>
  </si>
  <si>
    <t>Hendrix Raimundo</t>
  </si>
  <si>
    <t>19.618.714/0001-96</t>
  </si>
  <si>
    <t>Embalagem dos correios para envio de telefone celular para unidade do interior do estado.</t>
  </si>
  <si>
    <t>Compra de chapa para und Santa Helena</t>
  </si>
  <si>
    <t>Fergal Comercio ltda</t>
  </si>
  <si>
    <t>86.382.538/0001-23</t>
  </si>
  <si>
    <t>Compra de produtos para manutençao und. Uberaba</t>
  </si>
  <si>
    <t>Hidraulica Uberaba ltda</t>
  </si>
  <si>
    <t>04.588.407/0001-32</t>
  </si>
  <si>
    <t>Alimentação und Ipatinga</t>
  </si>
  <si>
    <t>Serviço autonomo de agua e esgoto</t>
  </si>
  <si>
    <t>24.996.845/0001-47</t>
  </si>
  <si>
    <t>Companhia de Saneamento de Minas Gerais</t>
  </si>
  <si>
    <t>17.281.106/0001-03</t>
  </si>
  <si>
    <t>001.21.42143410-3</t>
  </si>
  <si>
    <t>Graycielle Martins Rufino de Oliveira</t>
  </si>
  <si>
    <t>932.769.316-72</t>
  </si>
  <si>
    <t>Drogaria Araujo s.a</t>
  </si>
  <si>
    <t>17.256.512/0065-80</t>
  </si>
  <si>
    <t>Janio Lazaro de Souza</t>
  </si>
  <si>
    <t>26.166.652/0001-94</t>
  </si>
  <si>
    <t>Conserto Notbook und Santa Helena</t>
  </si>
  <si>
    <t>820.930.916-15</t>
  </si>
  <si>
    <t>Alimentaçao Araxa</t>
  </si>
  <si>
    <t>Restaurante Recanto Caipira ltda</t>
  </si>
  <si>
    <t>30.530.197/0001-31</t>
  </si>
  <si>
    <t>Locação de 04 impressoras multifuncionais</t>
  </si>
  <si>
    <t>Virtual Informatica ltda</t>
  </si>
  <si>
    <t>22.658.067/0001-50</t>
  </si>
  <si>
    <t>Compra de chinelos und. Lindeia</t>
  </si>
  <si>
    <t>Ref. Ao curso Programa de Formaçao em gestão de pessoas</t>
  </si>
  <si>
    <t>Fundação João Pinheiro</t>
  </si>
  <si>
    <t>17.464.652/0001-80</t>
  </si>
  <si>
    <t>DAE</t>
  </si>
  <si>
    <t>Energia Eletrica ref. Unai</t>
  </si>
  <si>
    <t>Rodrigo da Silva Lana</t>
  </si>
  <si>
    <t>113.281.136-80</t>
  </si>
  <si>
    <t>Vlr ref.vale transporte de 2 funcionarios und. Uberaba</t>
  </si>
  <si>
    <t>Serviço de troca de torneiras, boias, sanar vazamentos internos e externos und. Uberaba</t>
  </si>
  <si>
    <t>Edvaldo Valadão de Almeida</t>
  </si>
  <si>
    <t>17.346.896/0001-68</t>
  </si>
  <si>
    <t>Serviço de limpeza e substituiçao no reparo do carburador</t>
  </si>
  <si>
    <t>Gustavo Augusto dos Santos Noce</t>
  </si>
  <si>
    <t>27.953.059/0001-50</t>
  </si>
  <si>
    <t>Compra de mercadorias para manutenaçao em veiculo</t>
  </si>
  <si>
    <t>Compra de PABX , cabo, tomada telefonica e canaleta</t>
  </si>
  <si>
    <t>Araxá Telecomunicações</t>
  </si>
  <si>
    <t>42.909.259/0001-08</t>
  </si>
  <si>
    <t>Ref. Instalaçao e programaçao de PABX</t>
  </si>
  <si>
    <t>Aquisição veiculo unidade Lindeia</t>
  </si>
  <si>
    <t>Aquisição veiculo unidade Santa Helena</t>
  </si>
  <si>
    <t>Aquisição veiculo unidade São Jeronimo</t>
  </si>
  <si>
    <t>Aquisição veiculo unidade Santa Clara</t>
  </si>
  <si>
    <t>Solda de uma chapa no quadro und Santa Helena</t>
  </si>
  <si>
    <t>Serralheria Borges ltda</t>
  </si>
  <si>
    <t>41.301.240/0001-03</t>
  </si>
  <si>
    <t>Seguro dos veiculos</t>
  </si>
  <si>
    <t>Allianz Seguros s.a</t>
  </si>
  <si>
    <t>61.573.796/0001-66</t>
  </si>
  <si>
    <t>5177202156311644-201</t>
  </si>
  <si>
    <t>Vale transporte para 10 funcionarios</t>
  </si>
  <si>
    <t>2021/14489</t>
  </si>
  <si>
    <t>Deposito</t>
  </si>
  <si>
    <t>R-300821-24</t>
  </si>
  <si>
    <t>2 Maquinas impressoras und. Andradas</t>
  </si>
  <si>
    <t>Repnet Representaçoes e tecnologia em impressao Eireli</t>
  </si>
  <si>
    <t>05.243.725/0001-24</t>
  </si>
  <si>
    <t>R04396-2</t>
  </si>
  <si>
    <t>2 Maquinas impressoras und. Horto</t>
  </si>
  <si>
    <t>2 Maquinas impressoras und. Santa Helena</t>
  </si>
  <si>
    <t>2 Maquinas impressoras und. Santa Clara</t>
  </si>
  <si>
    <t>2 Maquinas impressoras und. Lindeia</t>
  </si>
  <si>
    <t>3 Maquinas impressoras und.São Jeronimo</t>
  </si>
  <si>
    <t>R04397-2</t>
  </si>
  <si>
    <t xml:space="preserve">Apoio Mineiro </t>
  </si>
  <si>
    <t>Compra de Termometro e medidor de pressão</t>
  </si>
  <si>
    <t>Lifecir ltda</t>
  </si>
  <si>
    <t>05.416.294/0001-50</t>
  </si>
  <si>
    <t>Compra de medicamentos e produtos farmaceuticos</t>
  </si>
  <si>
    <t>W froes comercial ltda</t>
  </si>
  <si>
    <t>05.101.869.0001-46</t>
  </si>
  <si>
    <t>Compra de cadeado para und. Santa Clara</t>
  </si>
  <si>
    <t>Bonafer Ferragens e Ferramentas Eireli</t>
  </si>
  <si>
    <t>08.576.203/0001-32</t>
  </si>
  <si>
    <t>Nota Fiscal/Recibo</t>
  </si>
  <si>
    <t>2021/180477/2224764</t>
  </si>
  <si>
    <t>2021/202949/0005123772</t>
  </si>
  <si>
    <t>Agua ref. 07/2021 - und Araxa</t>
  </si>
  <si>
    <t>001.21.48093946-1</t>
  </si>
  <si>
    <t>001.21.48093942-9</t>
  </si>
  <si>
    <t>Compra de Livro ata - und Horto</t>
  </si>
  <si>
    <t>Panamericana suprimento de informatica ltda</t>
  </si>
  <si>
    <t>06.065.466/0001-51</t>
  </si>
  <si>
    <t>Diego Guilherme Alves Marçal</t>
  </si>
  <si>
    <t>099.055.976-97</t>
  </si>
  <si>
    <t>Material do escritorio sede</t>
  </si>
  <si>
    <t>Dental Chris ltda</t>
  </si>
  <si>
    <t>08.647.938/0001-00</t>
  </si>
  <si>
    <t>R04399</t>
  </si>
  <si>
    <t>080.032.916.31</t>
  </si>
  <si>
    <t>Lucirene de Sousa Barros</t>
  </si>
  <si>
    <t>123.826.466-24</t>
  </si>
  <si>
    <t>Pedro Guilherme Rodrigues Martins</t>
  </si>
  <si>
    <t>102.513.986-09</t>
  </si>
  <si>
    <t>Aline Rosa Rodrgues Soares</t>
  </si>
  <si>
    <t>135.600.536-50</t>
  </si>
  <si>
    <t>Jessica Nunes da Silva</t>
  </si>
  <si>
    <t>119.676.796-30</t>
  </si>
  <si>
    <t>Compra de passagem para visita de familiares</t>
  </si>
  <si>
    <t>Paymee Brasil Serviços de Pagamentos</t>
  </si>
  <si>
    <t>Vale transporte para 1 funcionário de Sete Lagoas</t>
  </si>
  <si>
    <t>Reembolso ref. Despesas com combustível e pedágio para viagem em Tupaciguara, Uberaba e Araxá entre o periodo de 27/07 a 30/07/21.</t>
  </si>
  <si>
    <t>Estorno ref a compra de passagem para visita de familiares de adolescente, conforme lançamento nº 68</t>
  </si>
  <si>
    <t>Prestação de serviços de lavanderia para unidade de Sete Lagoas.</t>
  </si>
  <si>
    <t xml:space="preserve">Conta de agua Tupaciguara </t>
  </si>
  <si>
    <t>Prestação de serviços de correios para atender a demanda dos adolescentes das unidades e demandas administrativas de envio de documentos (Unidades e Sede Administrativa).</t>
  </si>
  <si>
    <t xml:space="preserve"> Despesa de viagem ref à compra de passagem terrestre para viagem à Ipatinga do funcionário Ronielle Lopes Caetano.</t>
  </si>
  <si>
    <t xml:space="preserve"> Despesa de viagem ref à diária de viagem para  Ipatinga do funcionário Ronielle Lopes Caetano.</t>
  </si>
  <si>
    <t xml:space="preserve"> Despesa de viagem ref à compra de passagem terrestre para viagem à Ipatinga do funcionária Adriana Rosa Lazzarotti.</t>
  </si>
  <si>
    <t xml:space="preserve"> Despesa de viagem ref à diária de viagem para  Ipatinga do funcionária Adriana Rosa Lazzarotti.</t>
  </si>
  <si>
    <t xml:space="preserve"> Despesa de viagem ref à diária de viagem para  Ipatinga do funcionário Aquila Augusto da Silva Teixeira.</t>
  </si>
  <si>
    <t xml:space="preserve"> Despesa de viagem ref à compra de passagem terrestre para viagem à Ipatinga do funcionário Aquila Augusto da Silva Teixeira.</t>
  </si>
  <si>
    <t xml:space="preserve">Despesa de viagem ref à diária de viagem para  Ipatinga do funcionário Fabiano Neves Alves Pereira. </t>
  </si>
  <si>
    <t>Compra de pilhas para uso nos equipamentos da unidade (medidor de pressão, termômetro, oximetro etc).</t>
  </si>
  <si>
    <t>Prestaçao de serviço de lavanderia Horto</t>
  </si>
  <si>
    <t>Prestaçao de serviço de lavanderia Lindéia</t>
  </si>
  <si>
    <t>Prestaçao de serviço de lavanderia São Jerônimo</t>
  </si>
  <si>
    <t>Prestaçao de serviço de lavanderia Santa Helena</t>
  </si>
  <si>
    <t>Compra de tinta para unidade</t>
  </si>
  <si>
    <t>Serviço de telefone fixo</t>
  </si>
  <si>
    <t>Diária de viagem funcionario Juliano Fernandes Silva  para retirar o carro da unidade de Araxá na sede administrativa.</t>
  </si>
  <si>
    <t>011.752.796-33</t>
  </si>
  <si>
    <t>Energia elétrica ref. 07/2021 und.  Santa Helena</t>
  </si>
  <si>
    <t>Água ref. 07/2021 und. Sete Lagoas</t>
  </si>
  <si>
    <t>Água ref. 07/2021 und. Horto</t>
  </si>
  <si>
    <t>Energia elétrica ref.07-2021 und. Horto</t>
  </si>
  <si>
    <t xml:space="preserve">FGTS recisório </t>
  </si>
  <si>
    <t>Compra Material de Limpeza und. Araxá</t>
  </si>
  <si>
    <t>Despesa ref à passagem terrestre para o funcionário  Ronielle Lopes Caetano ref a viagem  und. Uberaba</t>
  </si>
  <si>
    <t>Diárias  de viagem a Ronielle Lopes Caetano ref. A deslocamento para visita und. Uberaba</t>
  </si>
  <si>
    <t>Diária de de viagem ref a viagem do funcionário  Rodrigo da Silva Lana da unidade de Ipatinga para  retirada  veículo em Belo Horizonte</t>
  </si>
  <si>
    <t>Passagem Terrestre ref a viagem do funcionário  Rodrigo da Silva Lana da unidade de Ipatinga para  retirada  veículo em Belo Horizonte</t>
  </si>
  <si>
    <t>Devolução ref ao teste feito para pagamento de salários na conta 5627-9 conforme lançamentos nº 50,51 e 52</t>
  </si>
  <si>
    <t>Passagem Terrestre para o funcionário  Ronielle Lopes Caetano ref, a viagem  para und. Unai</t>
  </si>
  <si>
    <t>Compra de alimentos para oficinas</t>
  </si>
  <si>
    <t>Locação de máquinas und. Sete Lagoas</t>
  </si>
  <si>
    <t>Diária de viagem para o funcionário Ronielle Lopes Caetano ref.a viagem a und. Unai</t>
  </si>
  <si>
    <t>Estorno ref a passagem terrestre para o funcionário Aquila Augusto da Silva Teixeira  ref.a viagem a und. Uberaba conf lançamento nº296</t>
  </si>
  <si>
    <t>Passagem terrestre para o funcionário Aquila Augusto da Silva Teixeira  ref.a viagem a und. Uberaba</t>
  </si>
  <si>
    <t>Diária de viagem para o funcionário  Aquila Augusto da Silva Teixeira  ref.a viagem a und. Uberaba</t>
  </si>
  <si>
    <t>Devoluçao devido ao cancelamento de algumas viagens de acordo com lançamento192</t>
  </si>
  <si>
    <t>Passagem terrestre para liberação da adolescente  Joyce Rodrigues para Brasilia. Passaem ida e volta da funcionária Aline Rosa.</t>
  </si>
  <si>
    <t>Passagem terrestre para liberação da adolescente  Joyce Rodrigues para Brasilia. Passaem somente ida da adolescente Joyce Rodrigues.</t>
  </si>
  <si>
    <t>Repasse contrato 007/2021 ref ao passivo trabalhista</t>
  </si>
  <si>
    <t>Maquina impressora und Sede Administrativa</t>
  </si>
  <si>
    <t>Extrato de Aplicação Financeira</t>
  </si>
  <si>
    <t>CDB Flex Empresarial 20210824 000088</t>
  </si>
  <si>
    <t>20210824 000088</t>
  </si>
  <si>
    <t>20210826 000035</t>
  </si>
  <si>
    <t>Estorno ref a compra de passagem para visita de familiares de adolescente, conforme lançamento nº 60</t>
  </si>
  <si>
    <t>Estorno ref a compra de passagem para visita de familiares de adolescente, conforme lançamento nº 61</t>
  </si>
  <si>
    <t>Estorno ref a compra de passagem para visita de familiares de adolescente, conforme lançamento nº 62</t>
  </si>
  <si>
    <t>Estorno ref a compra de passagem para visita de familiares de adolescente, conforme lançamento nº 63</t>
  </si>
  <si>
    <t>Ressarcimento de ISS ao contrato de gestao 07/2021</t>
  </si>
  <si>
    <t>Panificadora Saboreal ltda</t>
  </si>
  <si>
    <t>07.690.909/0001-68</t>
  </si>
  <si>
    <t>Compra de 12 Pendrive e 4 mouse para und. Santa Clara</t>
  </si>
  <si>
    <t>Recarga de cartão de combustivel para und Andradas</t>
  </si>
  <si>
    <t>Julio Cesar Franco</t>
  </si>
  <si>
    <t>05.319.724/0001-16</t>
  </si>
  <si>
    <t>Fernanda Andrade de Castro</t>
  </si>
  <si>
    <t>045.377.756-29</t>
  </si>
  <si>
    <t>Rodrigo Dias Duarte</t>
  </si>
  <si>
    <t>011.931.416-99</t>
  </si>
  <si>
    <t>SR Paisagismo ltda</t>
  </si>
  <si>
    <t>05.691.615/0001-25</t>
  </si>
  <si>
    <t>Salarios ref. 08/2021</t>
  </si>
  <si>
    <t>Agua e esgoto ref. 08/2021</t>
  </si>
  <si>
    <t>86344082021-6</t>
  </si>
  <si>
    <t>Energia eletrica</t>
  </si>
  <si>
    <t>Iss retido 08/2021</t>
  </si>
  <si>
    <t>Telefone fixo ref.08/2021</t>
  </si>
  <si>
    <t>02.558.157/0001-62</t>
  </si>
  <si>
    <t xml:space="preserve">Reparo aquecedor </t>
  </si>
  <si>
    <t>Hidraulica Moraes ltda</t>
  </si>
  <si>
    <t>04.618.513/0001-62</t>
  </si>
  <si>
    <t>Hospedagem em Ipatinga de Adriana Rosa lazzarotti / Aquila  Augusto da silva/ Fabiano Neves e Ronielle Lopes</t>
  </si>
  <si>
    <t>Hotel Carvalho e Filho ltda</t>
  </si>
  <si>
    <t>08.033.198/0001-11</t>
  </si>
  <si>
    <t>Compra de tintas para pintura und Santa Clara</t>
  </si>
  <si>
    <t>Mega Distribuidora de Tintas Eireli</t>
  </si>
  <si>
    <t>24.398.433/0001-05</t>
  </si>
  <si>
    <t>Compra de mascaras</t>
  </si>
  <si>
    <t>Moveis sede administrativa</t>
  </si>
  <si>
    <t>CDM Centro de distribuiçao de moveis eireli</t>
  </si>
  <si>
    <t>07.524.670/0001-56</t>
  </si>
  <si>
    <t>Alimentação und. São Jeronimo</t>
  </si>
  <si>
    <t>Alimentação und. Santa Clara</t>
  </si>
  <si>
    <t>Alimentação und. Andradas</t>
  </si>
  <si>
    <t>Alimentaçao  und. Horto</t>
  </si>
  <si>
    <t>Alimentaçao  und. Unai</t>
  </si>
  <si>
    <t>Everlimp com e distribuidora eirelli</t>
  </si>
  <si>
    <t>37.054.721/0001-94</t>
  </si>
  <si>
    <t>FGTS  ref.08/2021</t>
  </si>
  <si>
    <t>Impressão material setembro amarelo und. Andradas</t>
  </si>
  <si>
    <t>Comercial Nunes e Pessoa ltda</t>
  </si>
  <si>
    <t>03.034.662/0001-70</t>
  </si>
  <si>
    <t xml:space="preserve">Pagamento ref. Pensão alimenticia descontado em folha de pagamento do funcionario  Marlon Douglas Guilherme Nunes ref. 08/2021 </t>
  </si>
  <si>
    <t>Arthur Ribeiro Soares</t>
  </si>
  <si>
    <t>140.960.466-71</t>
  </si>
  <si>
    <t>Alimentaçao und Sete Lagoas</t>
  </si>
  <si>
    <t>Willian Douglas dos Santos</t>
  </si>
  <si>
    <t>026.755.856-29</t>
  </si>
  <si>
    <t>246148816751491-32</t>
  </si>
  <si>
    <t xml:space="preserve">Pagamento ref. Pensão alimenticia descontado em folha de pagamento do funcionario  Paulo Marcio Rocha Barbosa Santos ref. 08/2021 </t>
  </si>
  <si>
    <t>Reembolso a Andre Henrique Cadete dos Reis ref. Compra de passagemde retorno para a avó do adolescente Herik de Souza Ferreira</t>
  </si>
  <si>
    <t>Andre Henrique Cadete dos Reis</t>
  </si>
  <si>
    <t>041.449.436-90</t>
  </si>
  <si>
    <t>Reembolso a Fabiano Neves Alves Pereira ref, a locação de veiculo para und Araxa</t>
  </si>
  <si>
    <t>RC Ferragens Eirelli</t>
  </si>
  <si>
    <t>04.551.173/0001-59</t>
  </si>
  <si>
    <t>Alimentaçao und. Tupaciguara</t>
  </si>
  <si>
    <t>Anibra Martins de Arantes Neto</t>
  </si>
  <si>
    <t>40.099.192/0001-50</t>
  </si>
  <si>
    <t>Charlene Geise da Costa Soares</t>
  </si>
  <si>
    <t>054.984.986-67</t>
  </si>
  <si>
    <t>Restituiçao de ISS ref. NF 202145 onde não houve a retençao.</t>
  </si>
  <si>
    <t>2021-46</t>
  </si>
  <si>
    <t>Agua 09/2021</t>
  </si>
  <si>
    <t>Agua ref. 08/2021 und Horto</t>
  </si>
  <si>
    <t>001.21.48632898-7</t>
  </si>
  <si>
    <t>170045170088-3</t>
  </si>
  <si>
    <t>76.535.764/0001-39</t>
  </si>
  <si>
    <t>170045172474-5</t>
  </si>
  <si>
    <t>76.535.746/0001-39</t>
  </si>
  <si>
    <t>170045171381-5</t>
  </si>
  <si>
    <t>Aquisição veiculo unidade Araxá</t>
  </si>
  <si>
    <t>Aquisição veiculo unidade Ipatinga</t>
  </si>
  <si>
    <t>Aquisição veiculo unidade Sete Lagoas</t>
  </si>
  <si>
    <t>Aquisição veiculo unidade Uberaba</t>
  </si>
  <si>
    <t>Erika Resende Andrade</t>
  </si>
  <si>
    <t>115.045.776-71</t>
  </si>
  <si>
    <t>2511313637514913-2</t>
  </si>
  <si>
    <t>Aquisição veiculo unidade Unai</t>
  </si>
  <si>
    <t>Aquisição veiculo unidade Andradas</t>
  </si>
  <si>
    <t>Material de limpeza und Andradas</t>
  </si>
  <si>
    <t>Material de escritorio Horto</t>
  </si>
  <si>
    <t>Material de escritorio und. Lindeia</t>
  </si>
  <si>
    <t>Ref. A troca completa do mecanismo da caixa acoplada</t>
  </si>
  <si>
    <t>Assistop  Saneadora - Eireli</t>
  </si>
  <si>
    <t>03.581.809/0001-42</t>
  </si>
  <si>
    <t>Seguro de vida ref. 08/2021</t>
  </si>
  <si>
    <t>Proagir - Seguro de vida em grupo</t>
  </si>
  <si>
    <t>Bem estar social ref. 08/2021</t>
  </si>
  <si>
    <t>PAF virtual ref. 08/2021</t>
  </si>
  <si>
    <t>PAF  ref. 08/2021</t>
  </si>
  <si>
    <t>28920</t>
  </si>
  <si>
    <t>54376/5</t>
  </si>
  <si>
    <t>Reembolso a Wesley Souza Dias ref. Compra de cabo HDMI para instalaçao de cameras da unidade</t>
  </si>
  <si>
    <t>Wesley Souza Dias</t>
  </si>
  <si>
    <t>034.705.606-76</t>
  </si>
  <si>
    <t>Flavio Oliveira Gonçalves</t>
  </si>
  <si>
    <t>044.101.316.30</t>
  </si>
  <si>
    <t>Sylvio Chaves Freitas Filho</t>
  </si>
  <si>
    <t>046.462.146-10</t>
  </si>
  <si>
    <t>Roteador unidades</t>
  </si>
  <si>
    <t>Telefone unidades</t>
  </si>
  <si>
    <t>Energia eletrica ref. 08/2021</t>
  </si>
  <si>
    <t>Aline Loren de Avila Castro</t>
  </si>
  <si>
    <t>Recarga de cartão de combustivel para Lindeia</t>
  </si>
  <si>
    <t>PRE 039683868-1- BOL</t>
  </si>
  <si>
    <t>Recarga de cartão de combustivel para uberaba</t>
  </si>
  <si>
    <t>PRE 039683763-1 - BOL</t>
  </si>
  <si>
    <t>Recarga de cartão de combustivel para Unai</t>
  </si>
  <si>
    <t>PRE 039674704-1- BOL</t>
  </si>
  <si>
    <t>Material eletrico und Horto</t>
  </si>
  <si>
    <t>Abarro Soluçoes e engenharia ltda</t>
  </si>
  <si>
    <t>43.069.080/0001-44</t>
  </si>
  <si>
    <t>Alimentação und Sete Lagoas</t>
  </si>
  <si>
    <t>Serviço de instalação eletrica und Horto</t>
  </si>
  <si>
    <t>Abarro Soluções e engenharia ltda</t>
  </si>
  <si>
    <t>Reembolso a Ronielle Lopes Caetano ref. Diferença de compra de passagem no dia 09/09/2021</t>
  </si>
  <si>
    <t>Compra de 28 computadores und Sede</t>
  </si>
  <si>
    <t>Kalex  informatica ltda</t>
  </si>
  <si>
    <t>35.408.454/0001-80</t>
  </si>
  <si>
    <t>Compra de 20 Computadores und Tupaciguara</t>
  </si>
  <si>
    <t>Compra de 5 Computadores und Ipatinga</t>
  </si>
  <si>
    <t>Compra de 5 Computadores und Uberaba</t>
  </si>
  <si>
    <t>Compra de 5 Computadores und Santa Clara</t>
  </si>
  <si>
    <t>Compra de 5 Computadores und Sete Lagoas</t>
  </si>
  <si>
    <t>Compra de 5 Computadores und Unaí</t>
  </si>
  <si>
    <t>Compra de 5 Computadores und Andradas</t>
  </si>
  <si>
    <t>Compra de 5 Computadores und Horto</t>
  </si>
  <si>
    <t>Compra de 10 computadores und São Jeronimo</t>
  </si>
  <si>
    <t>Compra de 5 Computadores und Lindeia</t>
  </si>
  <si>
    <t>Compra de 5 Computadores und Santa Helena</t>
  </si>
  <si>
    <t>Compra de 5 Computadores und Araxá</t>
  </si>
  <si>
    <t>Compra de 28 Monitores  HQ led und Sede</t>
  </si>
  <si>
    <t>Compra de 20 Monitores  HQ led und Tupaciguara</t>
  </si>
  <si>
    <t>Compra de 5 Monitores  HQ led und Ipatinga</t>
  </si>
  <si>
    <t>Compra de 5 Monitores  HQ led und Uberaba</t>
  </si>
  <si>
    <t>Compra de 5 Monitores  HQ led und Santa Clara</t>
  </si>
  <si>
    <t>Compra de 5 Monitores  HQ led und Sete Lagoas</t>
  </si>
  <si>
    <t>Compra de 5 Monitores  HQ led und Unaí</t>
  </si>
  <si>
    <t>Compra de 5 Monitores  HQ led und Andradas</t>
  </si>
  <si>
    <t>Compra de 5 Monitores  HQ led und Horto</t>
  </si>
  <si>
    <t>Compra de 10 Monitores  HQ led und São Jeronimo</t>
  </si>
  <si>
    <t>Compra de 5 Monitores  HQ led und Lindeia</t>
  </si>
  <si>
    <t>Compra de 5 Monitores  HQ led und Santa Helena</t>
  </si>
  <si>
    <t>Compra de 5 Monitores  HQ led und Araxá</t>
  </si>
  <si>
    <t>Compra de 28 Teclados com fio USB und Sede</t>
  </si>
  <si>
    <t>Compra de 20 Teclados com fio USB und Tupaciguara</t>
  </si>
  <si>
    <t>Compra de 5 Teclados com fio USB und Ipatinga</t>
  </si>
  <si>
    <t>Compra de 5 Teclados com fio USB und Uberaba</t>
  </si>
  <si>
    <t>Compra de 5 Teclados com fio USB und Santa Clara</t>
  </si>
  <si>
    <t>Compra de 5 Teclados com fio USB und Sete Lagoas</t>
  </si>
  <si>
    <t>Compra de 5 Teclados com fio USB und Unaí</t>
  </si>
  <si>
    <t>Compra de 5 Teclados com fio USB und Andradas</t>
  </si>
  <si>
    <t>Compra de 5 Teclados com fio USB und Horto</t>
  </si>
  <si>
    <t>Compra de 10 Teclados com fio USB und São Jeronimo</t>
  </si>
  <si>
    <t>Compra de 5 Teclados com fio USB und Lindeia</t>
  </si>
  <si>
    <t>Compra de 5 Teclados com fio USB und Santa Helena</t>
  </si>
  <si>
    <t>Compra de 5 Teclados com fio USB und Araxá</t>
  </si>
  <si>
    <t>Compra de 28 Mouse optico und Sede</t>
  </si>
  <si>
    <t>Compra de 20 Mouse optico  und Tupaciguara</t>
  </si>
  <si>
    <t>Compra de 5 Mouse optico  und Ipatinga</t>
  </si>
  <si>
    <t>Compra de 5 Mouse optico  und Uberaba</t>
  </si>
  <si>
    <t>Compra de 5 Mouse optico  und Santa Clara</t>
  </si>
  <si>
    <t>Compra de 5 Mouse optico  und Sete Lagoas</t>
  </si>
  <si>
    <t>Compra de 5 Mouse optico  und Unaí</t>
  </si>
  <si>
    <t>Compra de 5 Mouse optico und Andradas</t>
  </si>
  <si>
    <t>Compra de 5 Mouse optico  und Horto</t>
  </si>
  <si>
    <t>Compra de 10 Mouse optico  und São Jeronimo</t>
  </si>
  <si>
    <t>Compra de 5 Mouse optico  und Lindeia</t>
  </si>
  <si>
    <t>Compra de 5 Mouse optico und Santa Helena</t>
  </si>
  <si>
    <t>Compra de 5 Mouse optico und Araxá</t>
  </si>
  <si>
    <t>Compra de 28 Estabilizador und Sede</t>
  </si>
  <si>
    <t>Compra de 20 Estabilizador  und Tupaciguara</t>
  </si>
  <si>
    <t>Compra de 5 Estabilizador  und Ipatinga</t>
  </si>
  <si>
    <t>Compra de 5 Estabilizador und Uberaba</t>
  </si>
  <si>
    <t>Compra de 5 Estabilizador und Santa Clara</t>
  </si>
  <si>
    <t>Compra de 5 Estabilizador und Sete Lagoas</t>
  </si>
  <si>
    <t>Compra de 5 Estabilizador und Unaí</t>
  </si>
  <si>
    <t>Compra de 5 Estabilizador und Andradas</t>
  </si>
  <si>
    <t>Compra de 5 Estabilizador und Horto</t>
  </si>
  <si>
    <t>Compra de 10 Estabilizador und São Jeronimo</t>
  </si>
  <si>
    <t>Compra de 5 Estabilizador  und Lindeia</t>
  </si>
  <si>
    <t>Compra de 5 Estabilizador und Santa Helena</t>
  </si>
  <si>
    <t>Compra de 5 Estabilizador und Araxá</t>
  </si>
  <si>
    <t>Servidor intel Xeon power edge T140</t>
  </si>
  <si>
    <t>Telecom Comunicação e informatica</t>
  </si>
  <si>
    <t>06.376.269/0001-53</t>
  </si>
  <si>
    <t>26.569.497/0001-57</t>
  </si>
  <si>
    <t>Material de escritorio und. Santa Clara</t>
  </si>
  <si>
    <t>Material de escritorio und. São Jeronimo</t>
  </si>
  <si>
    <t>Rodrigo Cosmeticos ltda</t>
  </si>
  <si>
    <t>07.596.408/0001-17</t>
  </si>
  <si>
    <t>Compra de filtro de ar para carro und. Uberaba</t>
  </si>
  <si>
    <t>Perfect Pneus ltda</t>
  </si>
  <si>
    <t>09.284.452/0001-17</t>
  </si>
  <si>
    <t>Lavanderia und. Santa Helena</t>
  </si>
  <si>
    <t>Lavanderia und. São Jeronimo</t>
  </si>
  <si>
    <t>Energia eletrica ref. 09/2021</t>
  </si>
  <si>
    <t>Lavanderia und. Lindeia</t>
  </si>
  <si>
    <t xml:space="preserve">Ref. Franquia de uso relogio de ponto para todas as unidades </t>
  </si>
  <si>
    <t>Ponto Mais Tecnologia s/a</t>
  </si>
  <si>
    <t>23.863.463/0001-82</t>
  </si>
  <si>
    <t>Ref. Diferença de salario funcionario  Roney Medeiros de Andrade</t>
  </si>
  <si>
    <t>Roney Medeiro de Andrade</t>
  </si>
  <si>
    <t>686.686.946-34</t>
  </si>
  <si>
    <t>Alimentação und Tupaciguara</t>
  </si>
  <si>
    <t>Compra de peças para veiculo</t>
  </si>
  <si>
    <t>Elizabeth Araujo Dias de Oliveira</t>
  </si>
  <si>
    <t>25.110.127/0001-94</t>
  </si>
  <si>
    <t>Serviço de alinhamento de veiculo</t>
  </si>
  <si>
    <t>Transferencia de Rendimentos para conta Reserva de recurso, conforme previsto no I do Art. 89 do decreto estadual 47553/2018 ref. 08/2021</t>
  </si>
  <si>
    <t>Matheus Gazel Lima</t>
  </si>
  <si>
    <t>014.842.556-90</t>
  </si>
  <si>
    <t>Jaqueline Maria Santos Quirino</t>
  </si>
  <si>
    <t>055.526.096-89</t>
  </si>
  <si>
    <t>Havana Palace hotel ltd</t>
  </si>
  <si>
    <t>04.356.635/0001-87</t>
  </si>
  <si>
    <t>Loja do Paulo Comercio ltda</t>
  </si>
  <si>
    <t>16.515.454/0001-35</t>
  </si>
  <si>
    <t>01.21.4289156.11</t>
  </si>
  <si>
    <t>Material de limpeza und Horto</t>
  </si>
  <si>
    <t>Material de limpeza und  São Jeronimo</t>
  </si>
  <si>
    <t>Material de limpeza und  Santa Helena</t>
  </si>
  <si>
    <t>Material de Escritorio und. Santa Helena</t>
  </si>
  <si>
    <t>Edson de Jesus Mota</t>
  </si>
  <si>
    <t>686.634.986-91</t>
  </si>
  <si>
    <t>Pousada Araxa ltda</t>
  </si>
  <si>
    <t>25.137.434/0001-69</t>
  </si>
  <si>
    <t>Tamara da Silva Wan Der Maas</t>
  </si>
  <si>
    <t>055.195.896-07</t>
  </si>
  <si>
    <t xml:space="preserve">Telefone fixo </t>
  </si>
  <si>
    <t>04.618.513/0001-11</t>
  </si>
  <si>
    <t>Material Limpeza und Santa Clara</t>
  </si>
  <si>
    <t>Alimentação und Santa Helena</t>
  </si>
  <si>
    <t>Alimentaçao Und lindeia</t>
  </si>
  <si>
    <t>Alimentação Und. Uberaba</t>
  </si>
  <si>
    <t>Vanderlei dos Santos Lemes</t>
  </si>
  <si>
    <t>00.814.518/0001-69</t>
  </si>
  <si>
    <t>Recarga de cartão de combustivel para und Lindeia</t>
  </si>
  <si>
    <t xml:space="preserve">Reembolso a Fabiano Neves ref. Compra de passagem de onibus para visita familiar a adolescente da unidade São Jeronimo. </t>
  </si>
  <si>
    <t>Material de limpeza Lindeia</t>
  </si>
  <si>
    <t>Compra de bota pvc cano para und. Andradas</t>
  </si>
  <si>
    <t>Vital Equipamentos de proteçao eireli</t>
  </si>
  <si>
    <t>28.376.931/0001-08</t>
  </si>
  <si>
    <t>170045171675-4</t>
  </si>
  <si>
    <t>CPF Favarato - Chamagas</t>
  </si>
  <si>
    <t>10.759.097/0001-74</t>
  </si>
  <si>
    <t>Compra de cabo HDMI, Tomada lorenzetti, suporte Tv Fixo, pilha AA, tomada externa</t>
  </si>
  <si>
    <t>Tr Eletro- etetronico ltda - me</t>
  </si>
  <si>
    <t>42.915.389/0001-45</t>
  </si>
  <si>
    <t>Relogio dig c/ temper parede</t>
  </si>
  <si>
    <t xml:space="preserve">Cassia Eliana Brandão Dias </t>
  </si>
  <si>
    <t>842.832.386-00</t>
  </si>
  <si>
    <t>Compra de carimbo</t>
  </si>
  <si>
    <t>Luna papelaria ltda</t>
  </si>
  <si>
    <t>00.261.113/0001-40</t>
  </si>
  <si>
    <t>Patricia Beatriz Resende de Oliveira</t>
  </si>
  <si>
    <t>048.131.416-41</t>
  </si>
  <si>
    <t>517720215631164420-1</t>
  </si>
  <si>
    <t>Plano odontologico ref. 09/2021</t>
  </si>
  <si>
    <t>Limpador caixa d agua und. Tupaciguara</t>
  </si>
  <si>
    <t>Ponto limpo serviços ltda</t>
  </si>
  <si>
    <t>15.625.964/0001-00</t>
  </si>
  <si>
    <t>Azevedo e Santos produtos de limpeza ltda</t>
  </si>
  <si>
    <t>08.194.634/0001-34</t>
  </si>
  <si>
    <t>Compra de mobiliario para unidade</t>
  </si>
  <si>
    <t>Material escritorio</t>
  </si>
  <si>
    <t>Papel sete distribuidora ltda</t>
  </si>
  <si>
    <t>08.298.485/0001-53</t>
  </si>
  <si>
    <t>Telefone ref. 08/2021</t>
  </si>
  <si>
    <t>170045185101-1</t>
  </si>
  <si>
    <t>Telefone ref.08/2021</t>
  </si>
  <si>
    <t>Serviço Municipal de Saneamento basico</t>
  </si>
  <si>
    <t>21396082021-4</t>
  </si>
  <si>
    <t>IRRF ref. Nota fiscal n°266341 plano odontologico 08/2021</t>
  </si>
  <si>
    <t>DARF</t>
  </si>
  <si>
    <t>Contribuiçoes retidas ref. Nota fiscal n° 266341 plano odontologico</t>
  </si>
  <si>
    <t>Empresa Brasileira de grandes hoteis ltda - EPP</t>
  </si>
  <si>
    <t>19.352.343/0001-43</t>
  </si>
  <si>
    <t>JB Multimarcas equipamentos eletricos e eletronicos ltda</t>
  </si>
  <si>
    <t>17.605.393/0001-60</t>
  </si>
  <si>
    <t>Alimentaçao und. Ipatinga</t>
  </si>
  <si>
    <t>Recarga de cartão combustivel ref.  Und. Santa Helena</t>
  </si>
  <si>
    <t>Compra de roteador Tp link archer</t>
  </si>
  <si>
    <t>Ubercomp</t>
  </si>
  <si>
    <t>41.447.219/0001-10</t>
  </si>
  <si>
    <t>Telefone corporativo</t>
  </si>
  <si>
    <t>Compra de bico valvula 14 e pneu 17570R14887 Apollo amazer 3G maxx</t>
  </si>
  <si>
    <t>Empreendimentos JL Pneus Eireli</t>
  </si>
  <si>
    <t>39.856.520/0001-36</t>
  </si>
  <si>
    <t>Alinhamento dianteiro, balanceamento roda ferro, conserto de pneu veiculo und. Horto</t>
  </si>
  <si>
    <t>Compra de cadeado,roldana, metalom,dobradiça,fechadura, tecni, porta cadeado, barra chata</t>
  </si>
  <si>
    <t>10.619.411/0001-13</t>
  </si>
  <si>
    <t xml:space="preserve">Compra de material de escritorio </t>
  </si>
  <si>
    <t>Compra de produtos de higiene pessoal und. Sete Lagoas</t>
  </si>
  <si>
    <t>A casa da limpeza descartaveis e utensilios eireli</t>
  </si>
  <si>
    <t>36.268.017/0001-71</t>
  </si>
  <si>
    <t>Compra de Mesa reta com pé painel c/ gaveteiro fixo, cadeira giratoria, armario baixo1 porta</t>
  </si>
  <si>
    <t>Office- a comercio de moveis ltda</t>
  </si>
  <si>
    <t>12.628.982/0001-40</t>
  </si>
  <si>
    <t xml:space="preserve">Vale Safe </t>
  </si>
  <si>
    <t>36.881.722/0001-40</t>
  </si>
  <si>
    <t>Compra de chinelos und. Ipatinga</t>
  </si>
  <si>
    <t>Minas Vale Distribuidora  de alimentos</t>
  </si>
  <si>
    <t>28.088.733/0001-49</t>
  </si>
  <si>
    <t>Noronha Comercio e serviço de suprimentos para informatica</t>
  </si>
  <si>
    <t>07.504.716/0001-75</t>
  </si>
  <si>
    <t>Compra de material para reparo und. Tupaciguara</t>
  </si>
  <si>
    <t>Tarwhel Materiais para construçao ltda</t>
  </si>
  <si>
    <t>25.681.032/0001-20</t>
  </si>
  <si>
    <t>Compra de bebedouro und. Sede</t>
  </si>
  <si>
    <t>Real Bebedouros filtros e Purificadores de agua ltda</t>
  </si>
  <si>
    <t>33.715.469/0001-66</t>
  </si>
  <si>
    <t>Serviço de Instalaçao PABX Und Sede</t>
  </si>
  <si>
    <t>Clt Telecomunicaçoes ltda</t>
  </si>
  <si>
    <t>07.314.547/0001-00</t>
  </si>
  <si>
    <t>Compra de materias para instalaçao de PABX Und. Sede</t>
  </si>
  <si>
    <t>Material de Limpeza Und. Sete Lagoas</t>
  </si>
  <si>
    <t>Lidis Comercio de materias de limpeza eireli</t>
  </si>
  <si>
    <t>Claudio Albertini Mayeron Santana Lemos</t>
  </si>
  <si>
    <t>007.893.427-31</t>
  </si>
  <si>
    <t>2581587337514913-2</t>
  </si>
  <si>
    <t xml:space="preserve">Richard Saviotti Hauck </t>
  </si>
  <si>
    <t>074.488.826-35</t>
  </si>
  <si>
    <t>Ozair Nunes de Castro</t>
  </si>
  <si>
    <t>651.389.456-53</t>
  </si>
  <si>
    <t>Reparo de tubo de ligação vaso sanitario</t>
  </si>
  <si>
    <t>Romildo Ferreira da Silva</t>
  </si>
  <si>
    <t>26.852.930/0001-67</t>
  </si>
  <si>
    <t>Material de limpeza und Tupaciguara</t>
  </si>
  <si>
    <t xml:space="preserve">Aluguel de maquinas e equipamentos para escritorios </t>
  </si>
  <si>
    <t>Copiadora New Color ltda</t>
  </si>
  <si>
    <t>00.662.524/0001-48</t>
  </si>
  <si>
    <t>Helbert Fabiano de Souza</t>
  </si>
  <si>
    <t>068.407.766-38</t>
  </si>
  <si>
    <t>Devoluçao Ted</t>
  </si>
  <si>
    <t>Compra de materiais eletricos para montagem de infraestrutura  galvanizada para sistema de rede logica e eletrica und Sete Lagoas</t>
  </si>
  <si>
    <t>Net Solução em informatica ltda</t>
  </si>
  <si>
    <t>13.884.761/0001-03</t>
  </si>
  <si>
    <t>Compra de janela de segurança fixa nivel III Parcela 1 de 2</t>
  </si>
  <si>
    <t>Engeblind contruçoes e reformas ltda</t>
  </si>
  <si>
    <t>31.798.742/0001-38</t>
  </si>
  <si>
    <t>Lavanderia und. Horto</t>
  </si>
  <si>
    <t>16.608.304/0001-00</t>
  </si>
  <si>
    <t>Lavanderia und.Sete Lagoas</t>
  </si>
  <si>
    <t xml:space="preserve">Compra de lanterna invictus </t>
  </si>
  <si>
    <t>Citerol comercio e industria de tecidos</t>
  </si>
  <si>
    <t>17.183.666/0008-00</t>
  </si>
  <si>
    <t>Thamara Aparecida Rocha</t>
  </si>
  <si>
    <t>106.284.746-60</t>
  </si>
  <si>
    <t>Prestação de serviço de montagem de infraestrutura  galvanizada para sistema de rede logica e eletrica und Sete Lagoas</t>
  </si>
  <si>
    <t>Material de Limpeza und Ipatinga</t>
  </si>
  <si>
    <t>R04463</t>
  </si>
  <si>
    <t>Filibras Comercial Importaçao e Exportação ltda</t>
  </si>
  <si>
    <t>05.781.815/0001-79</t>
  </si>
  <si>
    <t>Compra de tinta para pintura externa de Tupaciguara</t>
  </si>
  <si>
    <t>Diego Elias de Paula</t>
  </si>
  <si>
    <t>31.545.030/0001-07</t>
  </si>
  <si>
    <t>Compra de Algemas de pulso invictus em aço</t>
  </si>
  <si>
    <t>Envio de computadores e uniformes para und de Tupaciguara, saindo da sede admnistrativa</t>
  </si>
  <si>
    <t>Total Minas Transportes e logistica</t>
  </si>
  <si>
    <t>19.983.995/0001-86</t>
  </si>
  <si>
    <t>Conhecimento de transporte eletronico</t>
  </si>
  <si>
    <t>Gás Und. São Jeronimo</t>
  </si>
  <si>
    <t>Moura Comercio de Gas ltda</t>
  </si>
  <si>
    <t>26.193.117/0001-22</t>
  </si>
  <si>
    <t>2021/229285 e 0005144517</t>
  </si>
  <si>
    <t>Recarga de cartão combustivel ref.  Und. Lindeia</t>
  </si>
  <si>
    <t>2021/204729 e 2245706</t>
  </si>
  <si>
    <t>Stephani Viega de souza</t>
  </si>
  <si>
    <t>124.272.126-60</t>
  </si>
  <si>
    <t>2641277057514913-2</t>
  </si>
  <si>
    <t>Janaina Mara Leite Gama</t>
  </si>
  <si>
    <t>051.899.096-62</t>
  </si>
  <si>
    <t>2671561997514913-2</t>
  </si>
  <si>
    <t>R- 290921-04</t>
  </si>
  <si>
    <t>R04500</t>
  </si>
  <si>
    <t>Franquia PB Locaçao de maquinas instaladas Andradas/horto/Santa Helena/Santa Clara/Lindeia/ São Jeronimo</t>
  </si>
  <si>
    <t>R04499</t>
  </si>
  <si>
    <t>044.101.316-30</t>
  </si>
  <si>
    <t>Ronaldo de Jesus Soares</t>
  </si>
  <si>
    <t>082.785.626-10</t>
  </si>
  <si>
    <t>Compra de produtos para manutençao Und. São Jeronimo</t>
  </si>
  <si>
    <t>Compra de mobiliario para und. De Andradas</t>
  </si>
  <si>
    <t>Claro NXT telecomunicaçoes S.A</t>
  </si>
  <si>
    <t>66.970.229/0021-00</t>
  </si>
  <si>
    <t>Internet ref. 08/2021</t>
  </si>
  <si>
    <t>Energia eletrica ref.09/2021</t>
  </si>
  <si>
    <t>06.981.180/001-16</t>
  </si>
  <si>
    <t>Recorte de portão,fabricação de puxadores  e instalação de puxadores, troca de duas roldanas, troca de dois tecnils, pintura ante ferrugem no local da solda, instalaçao da fechadura Und. Tupaciguara</t>
  </si>
  <si>
    <t>Pedro Lopes da Silva Filho MEI</t>
  </si>
  <si>
    <t>39.467.235/0001-23</t>
  </si>
  <si>
    <t>Tratto feito Uniformes Profissionais ltda</t>
  </si>
  <si>
    <t>11.884.280/0001-64</t>
  </si>
  <si>
    <t>113.453.946-08</t>
  </si>
  <si>
    <t>Rosclausem Disney Vilassa Santos</t>
  </si>
  <si>
    <t>40.390.417/0001-22</t>
  </si>
  <si>
    <t>Agua ref. 09/2021 und Araxa</t>
  </si>
  <si>
    <t>001.21.54580489-1</t>
  </si>
  <si>
    <t>Material de Limpeza und Unai</t>
  </si>
  <si>
    <t xml:space="preserve">Kelly Gonçalves de Morais </t>
  </si>
  <si>
    <t>41.373.876/0001-60</t>
  </si>
  <si>
    <t>Compra de materiais para reparos und. São Jeronimo</t>
  </si>
  <si>
    <t>Compra de produtos para instalação de ar condicionado und Sete Lagoas</t>
  </si>
  <si>
    <t>Limp_ar  Refrigeração e Climatização ltda</t>
  </si>
  <si>
    <t>15.479.598/0001-10</t>
  </si>
  <si>
    <t>16.839.755/0001-14</t>
  </si>
  <si>
    <t>2021210656 e 2251809</t>
  </si>
  <si>
    <t>Compra de 12 bolas de Futsal Penalty RX 500 XXI- Tamanho Único, uso adulto, unissex, cor predominante branca.</t>
  </si>
  <si>
    <t xml:space="preserve">Globo Esporte Ltda </t>
  </si>
  <si>
    <t>03.881.073/0001-28</t>
  </si>
  <si>
    <t>Compra de 11 Ventilador mesa 40cm PR 6P127V Ventisol</t>
  </si>
  <si>
    <t>Loja Eletrica Ltda</t>
  </si>
  <si>
    <t>17.155.342/0010-74</t>
  </si>
  <si>
    <t>Fernanda de Moura Alves</t>
  </si>
  <si>
    <t>275.294.988-00</t>
  </si>
  <si>
    <t>Cristhian Matheus da Costa Neves</t>
  </si>
  <si>
    <t>Reparo no telhado , manutençao nas portas, instalaçoes e retiradas de pia, acabamentos rebo e pintura em areas afetadas por infiltraçao e demais a varias como banheiro, salas administrativas, copa e hall de entrada</t>
  </si>
  <si>
    <t>Pablo Borges Pereira</t>
  </si>
  <si>
    <t>24.480.599/0001-76</t>
  </si>
  <si>
    <t xml:space="preserve">Serviço de manutençao Hidraulica </t>
  </si>
  <si>
    <t>Anicelio Lopes Arantes MEI</t>
  </si>
  <si>
    <t>26.676.283/0001-80</t>
  </si>
  <si>
    <t>Ressarcimento de INSS Contrato de Gestão 007/2021</t>
  </si>
  <si>
    <t>Ressarcimento  FGTS Contrato de Gestão 007/2021</t>
  </si>
  <si>
    <t>Ressarcimento IRRF Contrato de Gestão 007/2021</t>
  </si>
  <si>
    <t>Coffe break oferecido para autoridades em visita na Unidade</t>
  </si>
  <si>
    <t>Restituiçao do valor pago a maior ref à diária de viagem da funcionária Leiliane Pires Avelar em viagem de desligamento de adolescente da Unidade São Jeronimo</t>
  </si>
  <si>
    <t xml:space="preserve">Material informatica - placa de rede </t>
  </si>
  <si>
    <t>Compra de materiais para oficina dos adolescentes</t>
  </si>
  <si>
    <t>Telefone móvel  ref.08/2021</t>
  </si>
  <si>
    <t>Compra de cadeados para unidade</t>
  </si>
  <si>
    <t>Passagem terrestre ref a viagem para Unidade de Uberaba.</t>
  </si>
  <si>
    <t>Cartucho para impressora</t>
  </si>
  <si>
    <t xml:space="preserve">Passagem terrestre para o funcionário Aquila Augusto da Silva Teixeira ref. Compra de passagem para unidade de Araxá </t>
  </si>
  <si>
    <t>Diária de viagem para o funcionário Aquila Augusto da Silva Teixeira ref. Visita para capacitaçao para equipe de segurança</t>
  </si>
  <si>
    <t>Energia eletrica ref. 09/2021 - rua Araguari</t>
  </si>
  <si>
    <t>Compra de maquina de corte cabelo para oficina dos adolescentes.</t>
  </si>
  <si>
    <t>Hospedagem para motorista de Lucirene de Souza Barros da und Unai em viagem na cidade de Belo Horizonte para retirada do veículo da Unidade.</t>
  </si>
  <si>
    <t>Hospedagem motorista de Pedro Guilherme Rodrigues Martins und Uberaba em viagem na cidade de Belo Horizonte para retirada do veículo da Unidade.</t>
  </si>
  <si>
    <t>Diária de viagem ref a visita domiciliar e reunião com a rede( Creas e Cras) para estudo de caso com a finalidade de solicitar a liberaçao do adolescente da medida socieducativa.</t>
  </si>
  <si>
    <t>Hospedagem de Ronielle Lopes Caetano no periodo 26 a 27/08/2021 na cidade de Uberaba</t>
  </si>
  <si>
    <t>Compra de filtro para bebedouro Sede Administrativa</t>
  </si>
  <si>
    <t>Despesa bancária</t>
  </si>
  <si>
    <t>IPTU 09/2021- Sede Administrativa</t>
  </si>
  <si>
    <t>Hospedagem de Aquila Augusto da Silva Teixeira periodo 13/09 a 14/09 em visita à Unidade de Araxá.</t>
  </si>
  <si>
    <t>Estorno de pagamento conforme lançamento nº506</t>
  </si>
  <si>
    <t>Reparo no aquecedor da Unidade de Ipatinga</t>
  </si>
  <si>
    <t xml:space="preserve">Compra de gás de cozinha  </t>
  </si>
  <si>
    <t>Reembolso a Cassia Eliana Brandão Dias ref. Abastecimento do veiculo.</t>
  </si>
  <si>
    <t>Hospedagem de Ronielle Lopes Caetano no periodo 14/09 a 15/09</t>
  </si>
  <si>
    <t>Reembolso a Aline Rosa Rodrigues Soares ref.  Viagem realizada no dia 31/08  para Brasilia , para condução de adolescente</t>
  </si>
  <si>
    <t>Repasse Contrato de Gestão 008/2021</t>
  </si>
  <si>
    <t>Internet da unidade de Araxá</t>
  </si>
  <si>
    <t>Água ref. 08/2021</t>
  </si>
  <si>
    <t>Revisão e conserto de portão eletrônico tipo deslizante de engrenagem interna</t>
  </si>
  <si>
    <t>INSS ref. Rescisão complementar</t>
  </si>
  <si>
    <t>Ferro e Aço Lopes e Nogueira ltda</t>
  </si>
  <si>
    <t>Hospedagem de Aquila Augusto da Silva Teixeira periodo 01/09 a 02/09 em viagem na Unidade de Uberaba.</t>
  </si>
  <si>
    <t>Locação de impressoras para unidade</t>
  </si>
  <si>
    <t xml:space="preserve">Compra de 10 algemas de corrente com trava </t>
  </si>
  <si>
    <t>000.010.360</t>
  </si>
  <si>
    <t>Estorno ref a tarifas bancárias cobradas indevidamente conforme lançamento nº2</t>
  </si>
  <si>
    <t>Passagem terrestre para funcionára Adriana Rosa Lazzarotti ref a viagem na Unidade de Tupaciguara para capacitaçao aos processos de DP e RH dos funcionarios recem contratados .</t>
  </si>
  <si>
    <t>Diária de viagem para funcionária  Adriana Rosa Lazzarotti ref. Ida em Tupaciguara para capacitaçao aos processos de DP e RH dos funcionarios recem contratados de Tupaciguara</t>
  </si>
  <si>
    <t>Vale transporte para funcionarios de Ipatinga</t>
  </si>
  <si>
    <t>Serviços prestados de instalação de valvulas de retenções, serviços de boia e retirada de ar</t>
  </si>
  <si>
    <t>Locação de impressoras para Sede Administrativa</t>
  </si>
  <si>
    <t>Compra de camisas para os adolescentes</t>
  </si>
  <si>
    <t xml:space="preserve">Passagem terrestre para o funcionário Ronielle Lopes Caetano ref. A viagem para und de Unai para organização dos processos de trabalho </t>
  </si>
  <si>
    <t>Reforma da unidade São Jeronimo</t>
  </si>
  <si>
    <t>CDB Flex Empresarial 20210826 000035</t>
  </si>
  <si>
    <t>CDB Flex Empresarial 20210922 000181</t>
  </si>
  <si>
    <t>20210922 000181</t>
  </si>
  <si>
    <t>CDB Flex Empresarial 20210913 000122</t>
  </si>
  <si>
    <t xml:space="preserve">Extrato </t>
  </si>
  <si>
    <t>20210913 000122</t>
  </si>
  <si>
    <t>Aquisição veículo unidade Horto</t>
  </si>
  <si>
    <t>Pagamento de despesas sindicais ref aos beneficios obrigatórios do sindicato</t>
  </si>
  <si>
    <t>Proagir - Bem Estar Social</t>
  </si>
  <si>
    <t>Ministerio do Trabalho e Emprego</t>
  </si>
  <si>
    <t>Contrei Consultoria Tecnica e Treinamento em Segurança e Higiene do Trabalho</t>
  </si>
  <si>
    <t>Sindicato dos Empregados em Instituiçoes Beneficentes Religiosas e Filantropicas /Sintibref - MG</t>
  </si>
  <si>
    <t>Outras Entidades (Terceiros) (4,5%)</t>
  </si>
  <si>
    <t>Ministério da Previdência e Assistência Social - MPAS</t>
  </si>
  <si>
    <t>Ministério da Fazenda</t>
  </si>
  <si>
    <t>Repasse de IRRF sobre folha de pagamento ref. 09/2021</t>
  </si>
  <si>
    <t>Repasse de IRRF sobre folha de pagamento ref. 08/2021</t>
  </si>
  <si>
    <t>Repasse de IRRF sobre folha de pagamento ref. 07/2021</t>
  </si>
  <si>
    <t>Prestação de Serviços de Medicina do Trabalho PCMSO - Exames, Gestão PPP .</t>
  </si>
  <si>
    <t>Proagir - Seguro de Vida em Grupo</t>
  </si>
  <si>
    <t>Vale Tranporte de  funcionários para região metropolitana de BH</t>
  </si>
  <si>
    <t>Vale transporte para 5 funcionários Sete Lagoas</t>
  </si>
  <si>
    <t>Vale transporte para 5 funcionários und. Araxá</t>
  </si>
  <si>
    <t>Vale transporte para 1 funcionário</t>
  </si>
  <si>
    <t xml:space="preserve">Vale trasnporte para 5 funcionários </t>
  </si>
  <si>
    <t xml:space="preserve">Vale trasnporte para 3 funcionários  </t>
  </si>
  <si>
    <t>Vale Tranporte de  funcionários  para região metropolitana de BH</t>
  </si>
  <si>
    <t>Vale transporte para  funcionários  de Ipatinga</t>
  </si>
  <si>
    <t>Vale transporte para  funcionários  de BH</t>
  </si>
  <si>
    <t>Vlr ref. Vale transporte 18 funcionários  Und. Uberaba</t>
  </si>
  <si>
    <t>Vale transporte de 1 funcionário  und. Uberaba</t>
  </si>
  <si>
    <t>Vlr ref. Vale transporte 68 funcionários  Und. Uberaba</t>
  </si>
  <si>
    <t>Vale transporte para 163 funcionários  de BH</t>
  </si>
  <si>
    <t>Vale Tranporte de 105 funcionários  para região metropolitana de BH</t>
  </si>
  <si>
    <t>Vale transporte para 03 funcionários  und. Sete Lagoas</t>
  </si>
  <si>
    <t>Vale transporte para 06 funcionários  und. Araxá</t>
  </si>
  <si>
    <t>Vale transporte para 1 funcionário und. Sede</t>
  </si>
  <si>
    <t>Vale transporte para 3 funcionários  und. Unai</t>
  </si>
  <si>
    <t>Vale transporte para 14 funcionários  und. Ipatinga</t>
  </si>
  <si>
    <t>Vale transporte para 9 funcionários  de Ipatinga</t>
  </si>
  <si>
    <t>Vale transporte para 5 funcionários  de Araxá</t>
  </si>
  <si>
    <t>Vale transporte para 4 funcionários  de Sete Lagoas</t>
  </si>
  <si>
    <t>Vera Cruz transp e Turismo Ltda</t>
  </si>
  <si>
    <t>Buse Gestao e Administraçao de Negócios ltda</t>
  </si>
  <si>
    <t>Consórcio Operacional do Transporte Coletivo de Passageiros por Ônibus do Município de Belo Horizonte</t>
  </si>
  <si>
    <t>Expresso Setelagoano Ltda</t>
  </si>
  <si>
    <t>Univale Transportes Ltda</t>
  </si>
  <si>
    <t>Buse Gestao e Administraçao de Negócios Ltda</t>
  </si>
  <si>
    <t>Vera Cruz Transp e Turismo Ltda</t>
  </si>
  <si>
    <t>Associação das Empresas de Transporte Coletivo de Uberaba</t>
  </si>
  <si>
    <t>Consórcio Ótimo De Bilhetagem Eletrônica</t>
  </si>
  <si>
    <t>Expresso Planalto Transporte e Logística</t>
  </si>
  <si>
    <t xml:space="preserve">Aluguel Sede Administrativa - valor proporcional </t>
  </si>
  <si>
    <t>Aluguel  Sede Administrativa</t>
  </si>
  <si>
    <t>Seabra Eiras Imóveis Ltda</t>
  </si>
  <si>
    <t>Aluguel Sede Administrativa</t>
  </si>
  <si>
    <t>Prestação de Serviços de Contabilidade</t>
  </si>
  <si>
    <t>Revisão Auditoria e Consultoria Empresarial</t>
  </si>
  <si>
    <t>Recarga de cartão de combustível para und Araxá</t>
  </si>
  <si>
    <t>Reembolso a Charlene Geise da Costa Soares ref. Abastecimento do carro, devido ao extravio de cartão de gasolina.</t>
  </si>
  <si>
    <t xml:space="preserve">Taxa emissão de 2ª via de  cartão combusíivel </t>
  </si>
  <si>
    <t>Recarga de cartão de combustível para und Santa Clara</t>
  </si>
  <si>
    <t xml:space="preserve">Reembolso  Flavio de Oliveira Gonçalves ref. Abastecimento de combustivel emergencial para levar o adolescente desligado até o município de Oliveira </t>
  </si>
  <si>
    <t>Recarga de cartão de combustível para und São Jerônimo</t>
  </si>
  <si>
    <t xml:space="preserve">Taxa emissão cartão combustível </t>
  </si>
  <si>
    <t>Trivale Adminstração Ltda</t>
  </si>
  <si>
    <t>Condominio - Sede Administrativa</t>
  </si>
  <si>
    <t>Avant Cobrança Ltda</t>
  </si>
  <si>
    <t>Empresa Brasileira de Correios e Telégrafos</t>
  </si>
  <si>
    <t>Estorno ref a tarifas bancárias cobradas indevidamente no mês de agosto, conforme lançamentos 91,120,251 e 261</t>
  </si>
  <si>
    <t>Diária de viagem - transferência da adolescente.</t>
  </si>
  <si>
    <t>Diária de viagem - transferência da adolescente .</t>
  </si>
  <si>
    <t>Diária de viagem - transfência de adolescente.</t>
  </si>
  <si>
    <t>Compra de passagem terrestre para visita de familiares</t>
  </si>
  <si>
    <t>Reembolso de despesa com alimentação de adolescente em viagem de transferência e pedágio no estado de SP</t>
  </si>
  <si>
    <t>Reembolso para o funcionario Juliano Fernandes Silva  para retirar o carro da unidade de Araxá na Sede Administrativa.</t>
  </si>
  <si>
    <t>Reembolso ref a despesa de hospedagem - transferência de adolescente.</t>
  </si>
  <si>
    <t>Hospedagem ref. Dia 19 a 20/08 de Juliano Fernandes Silva - em Belo Horizonte para retirada do veículo</t>
  </si>
  <si>
    <t>Reembolso de compra de  passagem terrestre  para visita familiares.</t>
  </si>
  <si>
    <t>Passagem terrestre para funcionária Lucirene de Sousa Barros ref a retirada do veículo da Unidade em Belo Horizonte</t>
  </si>
  <si>
    <t>Diária de viagem para funcionária Lucirene de Sousa Barros ref a retirada do veículo da Unidade em Belo Horizonte.</t>
  </si>
  <si>
    <t>Diária de viagem para o funcionário Pedro Guilherme Rodrigues Martins ref a retirada do veículo da Unidade em Belo Horizonte</t>
  </si>
  <si>
    <t>Passagem terrestre para o funcionário Pedro Guilherme Rodrigues Martins ref a retirada do veículo da Unidade em Belo Horizonte</t>
  </si>
  <si>
    <t>Reembolso a Juliano Fernandes silva ref. A retirada do carro und Araxá na sede administrativa (diferença do valor da passagem e diária de viagem)</t>
  </si>
  <si>
    <t>Passagem terrestre para o funcionário Ronielle Lopes Caetano.</t>
  </si>
  <si>
    <t>Diária de viagem para o funcionário Ronielle Lopes Caetano .</t>
  </si>
  <si>
    <t>Estorno de pagamento conforme lançamento nº507</t>
  </si>
  <si>
    <t>Hospedagem Ronielle Lopes Caetano em Uberlândia</t>
  </si>
  <si>
    <t>Diária de viagem -ref acompanhamento de adolescente  para fazer exames para possivel ingresso na corporação militar</t>
  </si>
  <si>
    <t>Diária de viagem - transferência de adolescente</t>
  </si>
  <si>
    <t>Reembolso  ref transporte de familar para visita</t>
  </si>
  <si>
    <t>Passagem terrestre para funcionáro Áquila Augusto da Silva Teixeira ref. Viagem na Unidade de Tupaciguara para capacitação da equipe de segurança com abordagem aos procedimentos operacional padrao da SUASE dos funcionarios recem contratados de Tupaciguara</t>
  </si>
  <si>
    <t>Diária de viagem o para funcionáro Áquila Augusto da Silva Teixeira ref. Viagem na Unidade de Tupaciguara para capacitação da equipe de segurança com abordagem aos procedimentos operacional padrao da SUASE dos funcionarios recem contratados de Tupaciguara</t>
  </si>
  <si>
    <t>Diárias de viagem para o funcionário Ronielle Lopes Caetano ref. Organização dos processos de trabalho, definição das prioridades de atuação, acompanhamento e avaliação do corpo diretivo. Und Unai</t>
  </si>
  <si>
    <t>Reembolso  ref despesa com pedágio em descolamento para Três Pontas - transferência de adolescente.</t>
  </si>
  <si>
    <t>Reembolso ref a despesa de pedágio -  translado da coordenação geral RH/DP, coordenador tecnico  e o Diretor de Pesquisa e Desenvolvimento - em visita técnia em Sete Lagoas dia 21/09/2021</t>
  </si>
  <si>
    <t>Reembolso ref a compra de filtro para bebedouro, suporte de tv para câmera de segurança e cópia de chavespara unidade.</t>
  </si>
  <si>
    <t>Reembolso ref. a hospedagem- transferência de adolescente</t>
  </si>
  <si>
    <t>Reembolso a Alexandre Guilherme de Araujo ref. A utillização de uber para retirada de veiculos adquiridos na execução do contrato 07/2021 origem Sede do Instituto e destino empresa Fiat Strada bairro São Francisco.</t>
  </si>
  <si>
    <t xml:space="preserve"> Passagem terrestre para viagem à Ipatinga do funcionário Fabiano Neves Alves Pereira .</t>
  </si>
  <si>
    <t xml:space="preserve">Compra de máscaras e luvas </t>
  </si>
  <si>
    <t xml:space="preserve">Compra de mascara </t>
  </si>
  <si>
    <t xml:space="preserve">Compra de mascaras e luvas </t>
  </si>
  <si>
    <t>Estorno de pagamento conforme lançamento nº638</t>
  </si>
  <si>
    <t>Internet da unidade</t>
  </si>
  <si>
    <t>Serviço de Internet</t>
  </si>
  <si>
    <t>Telefone fixo da unidade</t>
  </si>
  <si>
    <t>IPTU 08/2021- Sede Administrativa</t>
  </si>
  <si>
    <t>Alimentação da unidade</t>
  </si>
  <si>
    <t>Lavanderia Dia a Dia Eireli</t>
  </si>
  <si>
    <t>Serviço de lavanderia das Unidades de Belo Horizonte</t>
  </si>
  <si>
    <t>Serviço de lavanderia das Unidades Sete Lagoas</t>
  </si>
  <si>
    <t>Locação de impressoras</t>
  </si>
  <si>
    <t>Material de limpeza da unidade</t>
  </si>
  <si>
    <t>Material de limpeza Sede Administrativa</t>
  </si>
  <si>
    <t>Everlimp Com e Distribuidora Eirelli</t>
  </si>
  <si>
    <t>Estorno de pagamento conforme lançamento 222</t>
  </si>
  <si>
    <t>Estorno de pagamento conforme lançamento 687</t>
  </si>
  <si>
    <t>ISSQN Retido e descontado das notas fiscais emitidas em 09/2021</t>
  </si>
  <si>
    <t>Telefone fixo Sede Administrativa</t>
  </si>
  <si>
    <t>Telefone ref. 07/2021</t>
  </si>
  <si>
    <t>Transferencia de Rendimentos para conta Reserva de recurso, conforme previsto no I do Art. 89 do decreto estadual 47553/2018 ref. 09/2021</t>
  </si>
  <si>
    <t>Energia  elétrica das unidades</t>
  </si>
  <si>
    <t>Água e esgosto das unidades</t>
  </si>
  <si>
    <t>COORDENADOR(a) RH E DP</t>
  </si>
  <si>
    <t>ADRIANA ROSA LAZZAROTTI</t>
  </si>
  <si>
    <t>40 horas semanais</t>
  </si>
  <si>
    <t>ADMINISTRATIVO</t>
  </si>
  <si>
    <t>ASSISTENTE ADMINISTRATIVO</t>
  </si>
  <si>
    <t>ALESSANDRA ANTERE DA ROCHA</t>
  </si>
  <si>
    <t>037.400.946-56</t>
  </si>
  <si>
    <t>DIRETOR ADMINISTRATIVO E FINANCEIRO</t>
  </si>
  <si>
    <t>ALEXANDRE GUILHERME DE ARAUJO COMPART</t>
  </si>
  <si>
    <t xml:space="preserve">ASSISTENTE ADMINISTRATIVO </t>
  </si>
  <si>
    <t>ALINE CRISTINA MIRANDA SOUZA</t>
  </si>
  <si>
    <t>095.479.926-78</t>
  </si>
  <si>
    <t>ANALISTA ADMINISTRATIVO</t>
  </si>
  <si>
    <t>EVANDRO FAGNER DA SILVA</t>
  </si>
  <si>
    <t>104.916.986-74</t>
  </si>
  <si>
    <t>DIRETOR DE MONITORAMENTO RH E DP</t>
  </si>
  <si>
    <t>FABIANO NEVES ALVES PEREIRA</t>
  </si>
  <si>
    <t>GIOVANNA RODRIGUES MARTINS</t>
  </si>
  <si>
    <t>041.243.846-10</t>
  </si>
  <si>
    <t>LORRAYNE FERREIRA ALVES</t>
  </si>
  <si>
    <t>097.368.576-03</t>
  </si>
  <si>
    <t>MALUANNA BATISTA OLIVEIRA GUERRA</t>
  </si>
  <si>
    <t>075.990.756-07</t>
  </si>
  <si>
    <t>MARIANA RODRIGUES DE ARAUJO</t>
  </si>
  <si>
    <t>FLAVIA HONORIO AUGUSTINHO</t>
  </si>
  <si>
    <t>070.235.136-98</t>
  </si>
  <si>
    <t>FAXINEIRO</t>
  </si>
  <si>
    <t>MARIA ROSILENE OLIVEIRA DE SOUSA</t>
  </si>
  <si>
    <t>978.326.346-34</t>
  </si>
  <si>
    <t>40 Horas semanais</t>
  </si>
  <si>
    <t>AUXILIAR EDUCACIONAL</t>
  </si>
  <si>
    <t>ADELTO RODRIGUES BARBOSA</t>
  </si>
  <si>
    <t>351.345.002-82</t>
  </si>
  <si>
    <t>UBERABA</t>
  </si>
  <si>
    <t>MONITOR</t>
  </si>
  <si>
    <t>ALEXANDRE JOSE DE SANTANA</t>
  </si>
  <si>
    <t>253.375.778-08</t>
  </si>
  <si>
    <t>escala de 12x36</t>
  </si>
  <si>
    <t>ALTAIR ANTONIO PERES</t>
  </si>
  <si>
    <t>038.533.936-40</t>
  </si>
  <si>
    <t>ANA MARIA JULIO RIBEIRO</t>
  </si>
  <si>
    <t>539.239.526-00</t>
  </si>
  <si>
    <t>AUXILIAR ADMINISTRATIVO</t>
  </si>
  <si>
    <t>CINTIA FERREIRA DOS SANTOS</t>
  </si>
  <si>
    <t> 078.122.496-97</t>
  </si>
  <si>
    <t>CLEDSON DE OLIVEIRA CORREA</t>
  </si>
  <si>
    <t>037.896.336-82</t>
  </si>
  <si>
    <t>CLEDSON SILVA MIGUEL</t>
  </si>
  <si>
    <t>ANALISTA SOCIOEDUCATIVO DE PSICOLOGIA</t>
  </si>
  <si>
    <t>CRISTIANA DA SILVA ARAUJO FARNEZI</t>
  </si>
  <si>
    <t>755.163.496-72</t>
  </si>
  <si>
    <t>30 Horas semanais</t>
  </si>
  <si>
    <t>DAVID SILVA</t>
  </si>
  <si>
    <t>063.462.576-41</t>
  </si>
  <si>
    <t>DEUSVELINDO SOLVENILO CIRINEU JUNIOR</t>
  </si>
  <si>
    <t>965.560.806-91</t>
  </si>
  <si>
    <t>EUDES RICARDO DA SILVA</t>
  </si>
  <si>
    <t>030.105.856-32</t>
  </si>
  <si>
    <t>FABIO PESSATO TIMOTEO</t>
  </si>
  <si>
    <t>075.157.946-74</t>
  </si>
  <si>
    <t>ANALISTA SOCIOEDUCATIVO DE ASSISTENCIA SOCIAL</t>
  </si>
  <si>
    <t>FLAVIA TESSARINI PRATA</t>
  </si>
  <si>
    <t>073.998.166-89</t>
  </si>
  <si>
    <t>DIRETOR DE UNIDADE SOCIOEDUCATIVA</t>
  </si>
  <si>
    <t>GABRIELA GOMES CARDOSO</t>
  </si>
  <si>
    <t>ANALISTA SOCIOEDUCATIVO DE PEDAGOGIA</t>
  </si>
  <si>
    <t>GILMAR CATARINO JUNIOR</t>
  </si>
  <si>
    <t>082.704.296-51</t>
  </si>
  <si>
    <t>HELOISA HELENA DA SILVA</t>
  </si>
  <si>
    <t>033.255.076-11</t>
  </si>
  <si>
    <t>LANDERSON ADELINO CARMO SILVA</t>
  </si>
  <si>
    <t>098.607.536-10</t>
  </si>
  <si>
    <t>TÉCNICO DE ENFERMAGEM</t>
  </si>
  <si>
    <t>LUCIANE CAMILA MONTIJO</t>
  </si>
  <si>
    <t>013.528.136-96</t>
  </si>
  <si>
    <t>MARCOS DE OLIVEIRA CAMPOS</t>
  </si>
  <si>
    <t>452.544.866-00</t>
  </si>
  <si>
    <t>MARIA CONCEICAO MIRANDA</t>
  </si>
  <si>
    <t>048.762.576-55</t>
  </si>
  <si>
    <t>MARINES CARDOSO</t>
  </si>
  <si>
    <t>853.727.226-49</t>
  </si>
  <si>
    <t>SOCIOEDUCADOR</t>
  </si>
  <si>
    <t>ALLAN RIBEIRO LIMA</t>
  </si>
  <si>
    <t>730.325.496-04</t>
  </si>
  <si>
    <t>IPATINGA</t>
  </si>
  <si>
    <t>AMILTON APARECIDO PEREIRA</t>
  </si>
  <si>
    <t>061.273.426-94</t>
  </si>
  <si>
    <t>ARTHUR TARSO FERREIRA</t>
  </si>
  <si>
    <t>134.098.456-31</t>
  </si>
  <si>
    <t>BRENO RIBEIRO DOMINGOS</t>
  </si>
  <si>
    <t>091.760.106-86</t>
  </si>
  <si>
    <t>CARLOS ROBERTO DE OLIVEIRA</t>
  </si>
  <si>
    <t>433.508.106-59</t>
  </si>
  <si>
    <t>CRISTIAN JULIO DOS SANTOS LIMA</t>
  </si>
  <si>
    <t>085.672.246-40</t>
  </si>
  <si>
    <t>DANIEL LEONCO</t>
  </si>
  <si>
    <t>008.835.896-80</t>
  </si>
  <si>
    <t>DAVIDSON RIBEIRO SILVA</t>
  </si>
  <si>
    <t>071.675.086-40</t>
  </si>
  <si>
    <t>EDILAINE APARECIDA DAMACENA PEREIRA</t>
  </si>
  <si>
    <t>056.692.676-80</t>
  </si>
  <si>
    <t>EMILY THAYRINE DE PAULA MACIEL</t>
  </si>
  <si>
    <t>127.990.016-45</t>
  </si>
  <si>
    <t>ERIC BRUNO FERREIRA DOS REIS MATOS</t>
  </si>
  <si>
    <t>060.438.586-22</t>
  </si>
  <si>
    <t>ERNANE CHAGAS DA SILVA</t>
  </si>
  <si>
    <t>035.192.316-03</t>
  </si>
  <si>
    <t>GABRIEL CUNHA DE SOUZA</t>
  </si>
  <si>
    <t>127.676.376-09</t>
  </si>
  <si>
    <t>GILMAR LEITE</t>
  </si>
  <si>
    <t>026.292.876-02</t>
  </si>
  <si>
    <t>GUILHERME VALADARES MACIEL</t>
  </si>
  <si>
    <t>109.057.546-70</t>
  </si>
  <si>
    <t>HUDSON RIBEIRO SILVA</t>
  </si>
  <si>
    <t>048.057.316-64</t>
  </si>
  <si>
    <t>JAQUELINE CASTRO DIAS</t>
  </si>
  <si>
    <t>053.401.186-14</t>
  </si>
  <si>
    <t>JEFERSON TADEU SOUZA FERNANDES</t>
  </si>
  <si>
    <t>085.046.776-48</t>
  </si>
  <si>
    <t>JEREMIAS REINALDO DOS SANTOS</t>
  </si>
  <si>
    <t>000.350.246-58</t>
  </si>
  <si>
    <t>PORTEIRO</t>
  </si>
  <si>
    <t>JOAO BATISTA PIRES</t>
  </si>
  <si>
    <t>423.030.286-04</t>
  </si>
  <si>
    <t>JOSIMAR CARLOS GOMES DE ANDRADE</t>
  </si>
  <si>
    <t>124.599.026-89</t>
  </si>
  <si>
    <t>MARCELO AUGUSTO DE MORAES</t>
  </si>
  <si>
    <t>921.421.506-59</t>
  </si>
  <si>
    <t>MATHEUS FELIPE XAVIER DE OLIVEIRA</t>
  </si>
  <si>
    <t>111.442.986-44</t>
  </si>
  <si>
    <t>NILTON VITOR BOTELHO</t>
  </si>
  <si>
    <t>812.656.116-53</t>
  </si>
  <si>
    <t>PRISCYLLA KEZYA ALVES ALCIDES</t>
  </si>
  <si>
    <t>081.551.966-40</t>
  </si>
  <si>
    <t>RITIELE MADEIRA DE SENA</t>
  </si>
  <si>
    <t>071.675.056-25</t>
  </si>
  <si>
    <t>ROMILTON RAMOS SENA</t>
  </si>
  <si>
    <t>557.486.356-15</t>
  </si>
  <si>
    <t>ROSILAINE FREITAS DE CARVALHO SILVA</t>
  </si>
  <si>
    <t>041.088.856-78</t>
  </si>
  <si>
    <t>THERCIO FERREIRA DA SILVA</t>
  </si>
  <si>
    <t>066.974.006-33</t>
  </si>
  <si>
    <t>THULLIO MARCELO PIRES BONFIM LUNA</t>
  </si>
  <si>
    <t>108.621.216-98</t>
  </si>
  <si>
    <t>WANDERSON PASSOS ARCHANJO ESTEVAM</t>
  </si>
  <si>
    <t>116.291.716-46</t>
  </si>
  <si>
    <t>WANESSA GRACIANA SOUZA</t>
  </si>
  <si>
    <t>080.380.016-99</t>
  </si>
  <si>
    <t>WELITON GUIMARAES DE BRITO</t>
  </si>
  <si>
    <t>501.596.666-00</t>
  </si>
  <si>
    <t>ANALISTA SOCIOEDUCATIVO DE ENFERMAGEM</t>
  </si>
  <si>
    <t>SOLIMAR DA SILVA STROBEL</t>
  </si>
  <si>
    <t>057.018.097-06</t>
  </si>
  <si>
    <t>AMANDA FARIA LIMA MAFIA GURGEL</t>
  </si>
  <si>
    <t>098.191.076-95</t>
  </si>
  <si>
    <t>CLEIDER GONCALVES ARAUJO</t>
  </si>
  <si>
    <t>115.821.666-17</t>
  </si>
  <si>
    <t>LUIZ EDUARDO DIAS CAETANO</t>
  </si>
  <si>
    <t>154.721.046-02</t>
  </si>
  <si>
    <t>MATHEUS GUILHERME EVANGELISTA SAMPAIO</t>
  </si>
  <si>
    <t>130.582.626-47</t>
  </si>
  <si>
    <t>MAXSUEL BISPO DOS SANTOS</t>
  </si>
  <si>
    <t>132.464.786-86</t>
  </si>
  <si>
    <t xml:space="preserve">AUXILIAR EDUCACIONAL </t>
  </si>
  <si>
    <t>WELEM MEIRELES RIBEIRO DE ANDRADE ASSUNCAO</t>
  </si>
  <si>
    <t>093.933.976-51</t>
  </si>
  <si>
    <t>JOAO MARCOS FRANCA EMILIANO BENJAMIM</t>
  </si>
  <si>
    <t>127.288.626-30</t>
  </si>
  <si>
    <t>JOSE PAULO LACERDA JUNIOR</t>
  </si>
  <si>
    <t>035.018.966-89</t>
  </si>
  <si>
    <t>ALEXANDRE PEREIRA CARVALHO</t>
  </si>
  <si>
    <t>012.846.426-74</t>
  </si>
  <si>
    <t>SETE LAGOAS</t>
  </si>
  <si>
    <t>ANA FLAVIA MAGALHAES</t>
  </si>
  <si>
    <t>108.909.496-54</t>
  </si>
  <si>
    <t>ANA FLAVIA SILVA NUNES</t>
  </si>
  <si>
    <t>121.873.106-04</t>
  </si>
  <si>
    <t>BRUNO VENUTO LOPES VIANA</t>
  </si>
  <si>
    <t>054.981.886-33</t>
  </si>
  <si>
    <t>CASSIO HENRIQUE COELHO</t>
  </si>
  <si>
    <t>048.969.146-35</t>
  </si>
  <si>
    <t>CINTIA CAMPOS REZENDE</t>
  </si>
  <si>
    <t>075.056.546-24</t>
  </si>
  <si>
    <t>CRISTINA APARECIDA FERREIRA DE MACEDO</t>
  </si>
  <si>
    <t>034.505.266-85</t>
  </si>
  <si>
    <t>DANILO OLIVEIRA SOUZA</t>
  </si>
  <si>
    <t>089.864.856-48</t>
  </si>
  <si>
    <t>DAVIDSON JUNIO FERREIRA ARAUJO</t>
  </si>
  <si>
    <t>138.272.756-95</t>
  </si>
  <si>
    <t>DELSON MATIAS</t>
  </si>
  <si>
    <t>819.493.086-34</t>
  </si>
  <si>
    <t>EDSON DE JESUS MOTA</t>
  </si>
  <si>
    <t>SUPERVISOR DE SEGURANÇA</t>
  </si>
  <si>
    <t>FELIPE HENRIQUE DOS REIS ANDRADE DE OLIVEIRA</t>
  </si>
  <si>
    <t>104.532.326-80</t>
  </si>
  <si>
    <t>FLAVIO PEREIRA DA SILVA</t>
  </si>
  <si>
    <t>003.158.236-23</t>
  </si>
  <si>
    <t>GERBSON DE MOURA ALVES</t>
  </si>
  <si>
    <t>067.768.466-50</t>
  </si>
  <si>
    <t>GIL CESAR MARTINS VALADARES</t>
  </si>
  <si>
    <t>728.622.706-87</t>
  </si>
  <si>
    <t>GISELE DIAS FERREIRA</t>
  </si>
  <si>
    <t>066.975.086-71</t>
  </si>
  <si>
    <t>JORMA SILVA MENEZES</t>
  </si>
  <si>
    <t>063.255.546-71</t>
  </si>
  <si>
    <t>ANALISTA SOCIOEDUCATIVO FORMACAO DIREITO</t>
  </si>
  <si>
    <t>LORENA DE CASSIA DUTERVIL MASCARENHAS VALADAO</t>
  </si>
  <si>
    <t>095.363.786-71</t>
  </si>
  <si>
    <t>SUBDIRETOR DE ATENDIMENTO</t>
  </si>
  <si>
    <t>PAULO MARCIO ROCHA BARBOSA SANTOS</t>
  </si>
  <si>
    <t>016.602.076-14</t>
  </si>
  <si>
    <t>RENATA MACEDO DE SOUSA FERREIRA</t>
  </si>
  <si>
    <t>089.532.836-47</t>
  </si>
  <si>
    <t>VILMA DO CARMO SILVA LOPES</t>
  </si>
  <si>
    <t>623.291.386-87</t>
  </si>
  <si>
    <t>FERNANDA PIEDADE GONCALVES FONTES SANTOS</t>
  </si>
  <si>
    <t>039.685.156-84</t>
  </si>
  <si>
    <t>JUNIO MENDES DE CASTRO</t>
  </si>
  <si>
    <t>014.798.926-45</t>
  </si>
  <si>
    <t>LIDIANY CAMPOS REZENDE</t>
  </si>
  <si>
    <t>044.607.606-65</t>
  </si>
  <si>
    <t>PAULO HENRIQUE GOMES DE ALMEIDA</t>
  </si>
  <si>
    <t>123.178.526-81</t>
  </si>
  <si>
    <t>RAFAEL LOURENCO PONTELO</t>
  </si>
  <si>
    <t>124.989.436-09</t>
  </si>
  <si>
    <t>ROSILENE DAS CHAGAS BISPO</t>
  </si>
  <si>
    <t>066.025.276-73</t>
  </si>
  <si>
    <t>DANUBIAN MOREIRA MACIEL</t>
  </si>
  <si>
    <t>068.014.886-86</t>
  </si>
  <si>
    <t>EDILSON DA SILVA</t>
  </si>
  <si>
    <t>531.576.806-68</t>
  </si>
  <si>
    <t>NEIVALDO PEREIRA DOS SANTOS</t>
  </si>
  <si>
    <t>002.444.806-05</t>
  </si>
  <si>
    <t>RONALDO APARECIDO FARIA MARCELO</t>
  </si>
  <si>
    <t>819.516.716-00</t>
  </si>
  <si>
    <t>WEBER FERNANDES DOS SANTOS</t>
  </si>
  <si>
    <t>448.148.876-04</t>
  </si>
  <si>
    <t>ADAO CARDOSO DA MATA</t>
  </si>
  <si>
    <t>028.605.376-43</t>
  </si>
  <si>
    <t>UNAÍ</t>
  </si>
  <si>
    <t>ADELSON FAGUNDES DE ARAUJO</t>
  </si>
  <si>
    <t>944.202.206-78</t>
  </si>
  <si>
    <t>ADRIANA LUIZ BARBOSA</t>
  </si>
  <si>
    <t>100.456.066-41</t>
  </si>
  <si>
    <t>AGUIMAR TIBURCIO MARIANO</t>
  </si>
  <si>
    <t>553.846.501-25</t>
  </si>
  <si>
    <t>ALAN DA SILVA DIAS</t>
  </si>
  <si>
    <t>052.159.776-58</t>
  </si>
  <si>
    <t>ALEXANDRE ANTERO DE MOURA</t>
  </si>
  <si>
    <t>812.157.971-68</t>
  </si>
  <si>
    <t>ANA PAULA MACHADO DE ARAUJO FERNANDES</t>
  </si>
  <si>
    <t>070.197.096-05</t>
  </si>
  <si>
    <t xml:space="preserve">ANGELA MARIA DE MELO </t>
  </si>
  <si>
    <t>028.887.536-26</t>
  </si>
  <si>
    <t>ANTONIO CEZAR FRANCA DOS SANTOS</t>
  </si>
  <si>
    <t>002.448.506-31</t>
  </si>
  <si>
    <t>BRUNA MARQUES DA CUNHA</t>
  </si>
  <si>
    <t>099.033.446-51</t>
  </si>
  <si>
    <t>BRUNO TEIXEIRA BRANDAO</t>
  </si>
  <si>
    <t>109.888.126-57</t>
  </si>
  <si>
    <t>CARLOS FRUTUOSO DA SILVA</t>
  </si>
  <si>
    <t>923.090.116-49</t>
  </si>
  <si>
    <t>CAROLINA DE MELO ROCHA</t>
  </si>
  <si>
    <t>040.170.251-02</t>
  </si>
  <si>
    <t>CASSIO FERREIRA GOMES</t>
  </si>
  <si>
    <t>057.574.946-62</t>
  </si>
  <si>
    <t>CASSIO MENDES MONTEIRO</t>
  </si>
  <si>
    <t>089.875.506-99</t>
  </si>
  <si>
    <t>CHESIS STANY RODRIGUES DA SILVA</t>
  </si>
  <si>
    <t>849.291.896-91</t>
  </si>
  <si>
    <t>CLEIA MARCIA FERREIRA SOARES</t>
  </si>
  <si>
    <t>039.486.216-32</t>
  </si>
  <si>
    <t>CLENIO BATISTA DA SILVA</t>
  </si>
  <si>
    <t>107.071.086-59</t>
  </si>
  <si>
    <t>DIEGO ANTONIO DOS SANTOS</t>
  </si>
  <si>
    <t>087.692.626-08</t>
  </si>
  <si>
    <t>DIEGO MOTA FERNANDES</t>
  </si>
  <si>
    <t>117.613.756-52</t>
  </si>
  <si>
    <t>EDNA DIAS DOS SANTOS</t>
  </si>
  <si>
    <t>596.530.276-20</t>
  </si>
  <si>
    <t>ELIANA CRISTIANE GOMES</t>
  </si>
  <si>
    <t>064.785.386-80</t>
  </si>
  <si>
    <t>ELISANGELA SANTOS SILVA</t>
  </si>
  <si>
    <t>013.070.656-60</t>
  </si>
  <si>
    <t>ELZA ARAUJO LOPES</t>
  </si>
  <si>
    <t>658.580.691-34</t>
  </si>
  <si>
    <t>ENIO GERALDO DA SILVA</t>
  </si>
  <si>
    <t>707.315.271-00</t>
  </si>
  <si>
    <t>EUCLIDES FRANCISCO DA ROCHA JUNIOR</t>
  </si>
  <si>
    <t>098.071.816-31</t>
  </si>
  <si>
    <t>FABRICIO ALVES PEREIRA</t>
  </si>
  <si>
    <t>066.500.396-08</t>
  </si>
  <si>
    <t>GEANE CAROLINA DE JESUS MENDES</t>
  </si>
  <si>
    <t>072.858.896-01</t>
  </si>
  <si>
    <t>GERVAZ PINTO DA MOTA</t>
  </si>
  <si>
    <t>598.595.206-15</t>
  </si>
  <si>
    <t>GILBERTO JUNIOR SOUSA OLIVEIRA</t>
  </si>
  <si>
    <t>096.987.546-01</t>
  </si>
  <si>
    <t>GLEICE MENDES FROIS</t>
  </si>
  <si>
    <t>116.333.306-99</t>
  </si>
  <si>
    <t>LAIANE CAROLINA DE LIMA SILVA</t>
  </si>
  <si>
    <t>085.235.216-66</t>
  </si>
  <si>
    <t>LAIANY LOURENCO TEIXEIRA</t>
  </si>
  <si>
    <t>127.853.716-31</t>
  </si>
  <si>
    <t>LEIDIANE DANTAS BARBOSA</t>
  </si>
  <si>
    <t>088.895.776-90</t>
  </si>
  <si>
    <t>LEURA DE CASSIA SILVA DE JESUS FREITAS</t>
  </si>
  <si>
    <t>011.956.491-26</t>
  </si>
  <si>
    <t>LUCIANA PIRES DE CASTRO GOMES</t>
  </si>
  <si>
    <t>012.388.026-21</t>
  </si>
  <si>
    <t>LUCIENE MARIA LOPES</t>
  </si>
  <si>
    <t>033.169.926-50</t>
  </si>
  <si>
    <t>LUCIMAR DE JESUS ALVES DA ROCHA</t>
  </si>
  <si>
    <t>058.359.166-39</t>
  </si>
  <si>
    <t>LUIZ ALBERTO MARTINS JUNIOR</t>
  </si>
  <si>
    <t>944.203.436-72</t>
  </si>
  <si>
    <t>MARCELO PINTO GALVAO</t>
  </si>
  <si>
    <t>072.410.276-04</t>
  </si>
  <si>
    <t>MAURO MEDEIROS DE ANDRADE</t>
  </si>
  <si>
    <t>036.694.796-60</t>
  </si>
  <si>
    <t>MURILO RODRIGUES</t>
  </si>
  <si>
    <t>094.562.096-95</t>
  </si>
  <si>
    <t>PATRICIA ROCHA DE FREITAS</t>
  </si>
  <si>
    <t>085.213.996-93</t>
  </si>
  <si>
    <t>RAFAEL SANTANA CORDEIRO</t>
  </si>
  <si>
    <t>084.501.626-10</t>
  </si>
  <si>
    <t>RODRIGO ALVES DE SA</t>
  </si>
  <si>
    <t>076.247.696-62</t>
  </si>
  <si>
    <t>ROGERIO NASCIMENTO DE OLIVEIRA</t>
  </si>
  <si>
    <t>941.294.606-68</t>
  </si>
  <si>
    <t>RONEY MEDEIRO DE ANDRADE</t>
  </si>
  <si>
    <t>SEIR AUGUSTO</t>
  </si>
  <si>
    <t>923.164.506-44</t>
  </si>
  <si>
    <t xml:space="preserve">SHEILA MARIA DE MENEZES </t>
  </si>
  <si>
    <t>059.953.666-70</t>
  </si>
  <si>
    <t xml:space="preserve">SILVIANDRO MENDES RODRIGUES </t>
  </si>
  <si>
    <t>835.308.271-34</t>
  </si>
  <si>
    <t>TIAGO RONTINELE LOPES DE PAULA</t>
  </si>
  <si>
    <t>048.806.366-30</t>
  </si>
  <si>
    <t>VALDOMIRO NUNES DA SILVA</t>
  </si>
  <si>
    <t>470.862.701-72</t>
  </si>
  <si>
    <t>VANDERLEI PINTO BRANDAO</t>
  </si>
  <si>
    <t>034.807.426-37</t>
  </si>
  <si>
    <t xml:space="preserve">WANDERSON GONCALVES DE MORAIS </t>
  </si>
  <si>
    <t>109.529.956-54</t>
  </si>
  <si>
    <t xml:space="preserve">WESLEY PEREIRA DE MORAIS </t>
  </si>
  <si>
    <t>070.084.416-30</t>
  </si>
  <si>
    <t>WESLEY UNGARY DINIZ RODRIGUES</t>
  </si>
  <si>
    <t>056.166.996-16</t>
  </si>
  <si>
    <t>ZELMA JOSE DE JESUS</t>
  </si>
  <si>
    <t>075.353.356-16</t>
  </si>
  <si>
    <t>FLAVIA PIRES</t>
  </si>
  <si>
    <t>031.737.089-89</t>
  </si>
  <si>
    <t>WELESSANDRA ALVES DE ALMEIDA</t>
  </si>
  <si>
    <t>083.660.366-42</t>
  </si>
  <si>
    <t>ALEX DOS SANTOS</t>
  </si>
  <si>
    <t>033.808.246-82</t>
  </si>
  <si>
    <t>SANTA CLARA</t>
  </si>
  <si>
    <t>ANA PAULA FERREIRA DE FRANCA</t>
  </si>
  <si>
    <t>066.075.396-02</t>
  </si>
  <si>
    <t>ANDERSON MADUREIRA ASSUNCAO</t>
  </si>
  <si>
    <t>881.711.406-53</t>
  </si>
  <si>
    <t>ANDRE LEONARDO LOPES</t>
  </si>
  <si>
    <t>009.621.486-44</t>
  </si>
  <si>
    <t>LINDEIA</t>
  </si>
  <si>
    <t>ANDRE LUIZ GOMES ASSIS</t>
  </si>
  <si>
    <t>054.317.766-14</t>
  </si>
  <si>
    <t>CAIO ESTACIO DOS REIS</t>
  </si>
  <si>
    <t>121.764.226-94</t>
  </si>
  <si>
    <t>CARLA ROSA COELHO</t>
  </si>
  <si>
    <t>104.569.286-77</t>
  </si>
  <si>
    <t>CASSIO MURILO GOMES</t>
  </si>
  <si>
    <t>282.188.938-06</t>
  </si>
  <si>
    <t>CYNTHIA CARLA DE JESUS</t>
  </si>
  <si>
    <t>031.963.866-94</t>
  </si>
  <si>
    <t>DANILO RODRIGUES PILO DE ARAUJO</t>
  </si>
  <si>
    <t>070.440.646-20</t>
  </si>
  <si>
    <t>DAVI HENRIQUE SILVA DA MATTA</t>
  </si>
  <si>
    <t>146.327.536-61</t>
  </si>
  <si>
    <t>ANDRADAS</t>
  </si>
  <si>
    <t>DENIS DE MOURA FERREIRA</t>
  </si>
  <si>
    <t>059.273.266-50</t>
  </si>
  <si>
    <t>GIOVANNI ALBERTO DA SILVA</t>
  </si>
  <si>
    <t>085.100.126-28</t>
  </si>
  <si>
    <t>DENTISTA</t>
  </si>
  <si>
    <t>GISLAINE PEREIRA SARAIVA</t>
  </si>
  <si>
    <t>518.685.802-10</t>
  </si>
  <si>
    <t>AUXILIAR DE CONSULTORIO</t>
  </si>
  <si>
    <t>ISABELA MARTINS DE OLIVEIRA</t>
  </si>
  <si>
    <t>164.377.916-83</t>
  </si>
  <si>
    <t>JEAN MARTINS GOMES</t>
  </si>
  <si>
    <t>ADRIELLY NADIA SILVA VEIGA</t>
  </si>
  <si>
    <t>108.379.606-22</t>
  </si>
  <si>
    <t>SÃO JERÔNIMO</t>
  </si>
  <si>
    <t>KEILA LUCIA BARBOSA</t>
  </si>
  <si>
    <t>035.021.696-75</t>
  </si>
  <si>
    <t>LUANA PEREIRA RIBEIRO</t>
  </si>
  <si>
    <t>071.822.086-28</t>
  </si>
  <si>
    <t>LUCIMAR TEREZA DE SOUZA SANTOS</t>
  </si>
  <si>
    <t>052.656.316-82</t>
  </si>
  <si>
    <t>MAITSON MARQUES DE SOUZA</t>
  </si>
  <si>
    <t>672.387.696-20</t>
  </si>
  <si>
    <t>NAYARA NASCIMENTO GUERRA</t>
  </si>
  <si>
    <t>101.973.696-85</t>
  </si>
  <si>
    <t>SHEILA FERREIRA DOS SANTOS SANTIAGO</t>
  </si>
  <si>
    <t>053.779.066-75</t>
  </si>
  <si>
    <t>SILAS DA SILVA SANTIAGO</t>
  </si>
  <si>
    <t>064.024.116-63</t>
  </si>
  <si>
    <t>VALDENIA SANTOS BANDEIRA ANSELMO</t>
  </si>
  <si>
    <t>029.024.026-35</t>
  </si>
  <si>
    <t>VITOR BRUNO GONCALVES RABELO</t>
  </si>
  <si>
    <t>075.356.026-73</t>
  </si>
  <si>
    <t>VITOR HENRIQUE SOARES DE ANDRADE</t>
  </si>
  <si>
    <t>130.077.136-41</t>
  </si>
  <si>
    <t>COSMELIR MARQUES DA SILVA</t>
  </si>
  <si>
    <t>046.369.766-90</t>
  </si>
  <si>
    <t>DAPHINNE TAMIRES NOGUEIRA</t>
  </si>
  <si>
    <t>082.827.016-37</t>
  </si>
  <si>
    <t xml:space="preserve">ISRAEL ROSSI ALMEIDA ALVES </t>
  </si>
  <si>
    <t>014.515.476-92</t>
  </si>
  <si>
    <t>MARCIA CRISTINA LEITE GONCALVE</t>
  </si>
  <si>
    <t>060.736.126-30</t>
  </si>
  <si>
    <t>ANA CAROLINA GOUVEA PINTO VELOSO</t>
  </si>
  <si>
    <t>SANTA HELENA</t>
  </si>
  <si>
    <t>BRUNA DOS SANTOS MACIEL</t>
  </si>
  <si>
    <t>DANIEL PARUCA DIAS</t>
  </si>
  <si>
    <t>865.346.966-49</t>
  </si>
  <si>
    <t>DEBORA PEREIRA BARROSO</t>
  </si>
  <si>
    <t>063.984.496-06</t>
  </si>
  <si>
    <t>ELAINE MARIA DE OLIVEIRA</t>
  </si>
  <si>
    <t>028.684.226-24</t>
  </si>
  <si>
    <t>JEFFERSON ESROM XAVIER LOPES CORDEIRO</t>
  </si>
  <si>
    <t>094.251.756-32</t>
  </si>
  <si>
    <t>JONATA ANGELO WAGNER DA SILVA</t>
  </si>
  <si>
    <t>077.049.396-37</t>
  </si>
  <si>
    <t>JULIANA RAQUEL DE GOUVEIA</t>
  </si>
  <si>
    <t>015.412.886-45</t>
  </si>
  <si>
    <t>ANALISTA SOCIOEDUCATIVO DE TERAPIA OCUPACIONAL</t>
  </si>
  <si>
    <t>KENIA SILVA MOREIRA</t>
  </si>
  <si>
    <t>MARIA APARECIDA DOS REIS</t>
  </si>
  <si>
    <t>009.618.326-81</t>
  </si>
  <si>
    <t>MARLUCIA DA SILVA ALVES</t>
  </si>
  <si>
    <t>055.477.776-25</t>
  </si>
  <si>
    <t>MICHELLE PIANCASTELLI RICHARD</t>
  </si>
  <si>
    <t>014.332.946-48</t>
  </si>
  <si>
    <t>OZILEIA MACHADO DA SILVA OLIVEIRA</t>
  </si>
  <si>
    <t>095.472.836-00</t>
  </si>
  <si>
    <t>ROSEMARY APARECIDA DIAS BRAGA</t>
  </si>
  <si>
    <t>001.155.326-09</t>
  </si>
  <si>
    <t>THAMARA APARECIDA ROCHA</t>
  </si>
  <si>
    <t>VANDA ABRANTES SARMENTO</t>
  </si>
  <si>
    <t>059.775.856-59</t>
  </si>
  <si>
    <t>VITOR GUSTAVO AQUINO MEIRA</t>
  </si>
  <si>
    <t>054.285.516-07</t>
  </si>
  <si>
    <t>ADRIANO EDUARDO QUINTAO</t>
  </si>
  <si>
    <t>628.140.796-20</t>
  </si>
  <si>
    <t>AUXILIADORA APARECIDA FERNANDES</t>
  </si>
  <si>
    <t>028.654.336-25</t>
  </si>
  <si>
    <t xml:space="preserve">CASSIA ELIANA BRANDAO DIAS  </t>
  </si>
  <si>
    <t>ADEMIR OSEIAS CAETANO</t>
  </si>
  <si>
    <t>068.172.746-21</t>
  </si>
  <si>
    <t>HORTO</t>
  </si>
  <si>
    <t>ADRIANA DOS SANTOS FREITAS</t>
  </si>
  <si>
    <t>686.204.116-91</t>
  </si>
  <si>
    <t>ALAN JAHEL ESTEVAM</t>
  </si>
  <si>
    <t>116.524.966-96</t>
  </si>
  <si>
    <t>ALAN KARDEC FERNANDES FERREIRA</t>
  </si>
  <si>
    <t>853.705.411-91</t>
  </si>
  <si>
    <t>BRUNA CRISTINA DA SILVA PIRES</t>
  </si>
  <si>
    <t>015.475.926-05</t>
  </si>
  <si>
    <t>CAMILA ZUPPO MORAIS DE OLIVEIRA</t>
  </si>
  <si>
    <t>015.551.096-75</t>
  </si>
  <si>
    <t>CELIA VIANA FERREIRA DE SOUZA</t>
  </si>
  <si>
    <t>078.792.876-39</t>
  </si>
  <si>
    <t>EDGAR DA SILVA TEIXEIRA</t>
  </si>
  <si>
    <t>EMY LAY ALVES SOARES LOIOLA</t>
  </si>
  <si>
    <t>091.779.846-50</t>
  </si>
  <si>
    <t>GABRIELA CRISTINA CORREA DA SILVA</t>
  </si>
  <si>
    <t>083.221.156-79</t>
  </si>
  <si>
    <t>GLAUCIA REGINA CAMARGO RAPOSO</t>
  </si>
  <si>
    <t>671.666.286-34</t>
  </si>
  <si>
    <t>HELEN CRISTINA PAIXÃO ALVES</t>
  </si>
  <si>
    <t>001.392.216-54</t>
  </si>
  <si>
    <t>HELIO XAVIER DE ASSIS</t>
  </si>
  <si>
    <t>857.129.656-15</t>
  </si>
  <si>
    <t>ISABELLE PEREIRA DE FREITAS</t>
  </si>
  <si>
    <t>126.958.106-60</t>
  </si>
  <si>
    <t>JEAN CARLO FAGUNDES SOUSA</t>
  </si>
  <si>
    <t>019.010.356-62</t>
  </si>
  <si>
    <t>LEONARDO LUIZ TACCHI</t>
  </si>
  <si>
    <t>486.562.086-91</t>
  </si>
  <si>
    <t>LUIZ HENRIQUE SANTOS ROZA</t>
  </si>
  <si>
    <t>102.091.026-75</t>
  </si>
  <si>
    <t>MARINETE FERREIRA DE CASTRO</t>
  </si>
  <si>
    <t>724.162.546-34</t>
  </si>
  <si>
    <t>NEUSA XAVIER DA SILVA</t>
  </si>
  <si>
    <t>055.054.526-39</t>
  </si>
  <si>
    <t>OZAIR NUNES DE CASTRO</t>
  </si>
  <si>
    <t>RAFAEL ALMEIDA DE SOUZA</t>
  </si>
  <si>
    <t>015.865.166-98</t>
  </si>
  <si>
    <t>RAISSA PAULA DA SILVA</t>
  </si>
  <si>
    <t>101.664.066-86</t>
  </si>
  <si>
    <t>RAQUEL APARECIDA BARBOSA DE SOUZA</t>
  </si>
  <si>
    <t>063.634.006-60</t>
  </si>
  <si>
    <t>RICARDO EUSTAQUIO DE QUEIROZ</t>
  </si>
  <si>
    <t>680.006.856-04</t>
  </si>
  <si>
    <t>RITA DE CASSIA CAIXETA DE OLIVEIRA</t>
  </si>
  <si>
    <t>712.445.146-91</t>
  </si>
  <si>
    <t>RODRIGO CONSTANTINO FERNANDES</t>
  </si>
  <si>
    <t>014.159.286-90</t>
  </si>
  <si>
    <t>ROGERIO RICARDO DA CRUZ CORREA</t>
  </si>
  <si>
    <t>793.465.966-00</t>
  </si>
  <si>
    <t>ULISSES DE SOUZA CAMARA</t>
  </si>
  <si>
    <t>903.811.906-25</t>
  </si>
  <si>
    <t>GLEISON FERREIRA CAVALCANTE</t>
  </si>
  <si>
    <t>079.492.146-94</t>
  </si>
  <si>
    <t>ANDREA GIANE SANTOS TAVARES PAULA</t>
  </si>
  <si>
    <t>981.248.206-78</t>
  </si>
  <si>
    <t>DAYSE CLAUDINO DO NASCIMENTO</t>
  </si>
  <si>
    <t>046.686.076-57</t>
  </si>
  <si>
    <t>JESSICA NUNES DA SILVA</t>
  </si>
  <si>
    <t>ANDRE HENRIQUE CADETE DOS REIS</t>
  </si>
  <si>
    <t>DEISIANE APARECIDA DO CARMO</t>
  </si>
  <si>
    <t>104.886.926-10</t>
  </si>
  <si>
    <t>EDSON CARLOS DA SILVA</t>
  </si>
  <si>
    <t>041.815.346-93</t>
  </si>
  <si>
    <t>EDUARDO ANTONIO DOS SANTOS</t>
  </si>
  <si>
    <t>051.486.956-92</t>
  </si>
  <si>
    <t>ERIKA RESENDE ANDRADE</t>
  </si>
  <si>
    <t>FABRICIO VICTOR CARVALHO DE JESUS</t>
  </si>
  <si>
    <t>133.482.246-83</t>
  </si>
  <si>
    <t>GIORGIA PILAR CARDOSO PIRES</t>
  </si>
  <si>
    <t>895.273.306-10</t>
  </si>
  <si>
    <t>GISELE SOUSA COSTA</t>
  </si>
  <si>
    <t>016.659.396-64</t>
  </si>
  <si>
    <t>GISELLE DE SOUZA PEREIRA LUCAS</t>
  </si>
  <si>
    <t>041.532.876-44</t>
  </si>
  <si>
    <t>GISLENE ALVES BASTOS</t>
  </si>
  <si>
    <t>448.513.676-00</t>
  </si>
  <si>
    <t>GLICELIA ROGERIA DA SILVA</t>
  </si>
  <si>
    <t>056.223.456-00</t>
  </si>
  <si>
    <t>NAYARA LAS CASAS VIEIRA RODRIGUES</t>
  </si>
  <si>
    <t>107.995.606-93</t>
  </si>
  <si>
    <t>RAIANE ALVES CAMPOS DE MORAIS</t>
  </si>
  <si>
    <t>061.816.086-80</t>
  </si>
  <si>
    <t>ROBERTO PEREIRA DA SILVA</t>
  </si>
  <si>
    <t>542.029.736-15</t>
  </si>
  <si>
    <t>RONIVON PEREIRA DOS SANTOS</t>
  </si>
  <si>
    <t>040.785.186-05</t>
  </si>
  <si>
    <t>RUDSON FELIPE DA PAIXAO</t>
  </si>
  <si>
    <t>120.196.646-90</t>
  </si>
  <si>
    <t>VINICIUS CESAR DA CRUZ</t>
  </si>
  <si>
    <t>073.589.266-09</t>
  </si>
  <si>
    <t>WILLIAM DOUGLAS DOS SANTOS FERREIRA</t>
  </si>
  <si>
    <t>073.235.326-20</t>
  </si>
  <si>
    <t>ALEX SANDRO FERNANDES ALVES</t>
  </si>
  <si>
    <t>056.607.166-52</t>
  </si>
  <si>
    <t>CARLOS PATRICK PEREIRA DA SILVA</t>
  </si>
  <si>
    <t>131.851.066-01</t>
  </si>
  <si>
    <t>DANIEL DE SOUSA FERREIRA</t>
  </si>
  <si>
    <t>085.282.486-66</t>
  </si>
  <si>
    <t>GUILHERME VARGAS CESAR</t>
  </si>
  <si>
    <t>063.867.426-30</t>
  </si>
  <si>
    <t>ISABELA MARIANA SILVA VESPASIANO AGANETTI</t>
  </si>
  <si>
    <t>065.719.856-08</t>
  </si>
  <si>
    <t>JAQUELINE MARIA DOS SANTOS QUIRINO</t>
  </si>
  <si>
    <t xml:space="preserve">MATHEUS GAZEL LIMA </t>
  </si>
  <si>
    <t>MIGUEL VIEIRA LARA</t>
  </si>
  <si>
    <t>858.875.286-72</t>
  </si>
  <si>
    <t>POLIANA RAMOS DE OLIVEIRA</t>
  </si>
  <si>
    <t>096.646.316-12</t>
  </si>
  <si>
    <t>RICHARDSON CAMPOS MIRANDA</t>
  </si>
  <si>
    <t>760.492.216-34</t>
  </si>
  <si>
    <t>ROSILAINE ESTEFANIA MORAIS SILVA</t>
  </si>
  <si>
    <t>014.143.586-01</t>
  </si>
  <si>
    <t>BRUNA GOMES SILVA AFONSO</t>
  </si>
  <si>
    <t>140.088.756-97</t>
  </si>
  <si>
    <t>MICHELE DE OLIVEIRA MADEIRA RIBEIRO</t>
  </si>
  <si>
    <t>051.913.816-37</t>
  </si>
  <si>
    <t>CAROLINA BATISTA FIGUEIREDO</t>
  </si>
  <si>
    <t>115.153.116-27</t>
  </si>
  <si>
    <t>CINARA HELENA DE SOUZA SANTOS</t>
  </si>
  <si>
    <t>075.986.216-83</t>
  </si>
  <si>
    <t>EDSON DE SOUZA PINTO</t>
  </si>
  <si>
    <t>005.037.566-01</t>
  </si>
  <si>
    <t>ELAINE LUCIA EUGENIO TEIXEIRA</t>
  </si>
  <si>
    <t>077.026.616-90</t>
  </si>
  <si>
    <t>ENEZIO SANTOS SOARES</t>
  </si>
  <si>
    <t>027.994.346-65</t>
  </si>
  <si>
    <t>ERIKA CAROLINE DA SILVA</t>
  </si>
  <si>
    <t>074.933.816-40</t>
  </si>
  <si>
    <t>EVERALDO SANT ANNA</t>
  </si>
  <si>
    <t>014.600.706-90</t>
  </si>
  <si>
    <t>FABIANA MARTINS PORTELA</t>
  </si>
  <si>
    <t>065.233.106-80</t>
  </si>
  <si>
    <t>GERALDA PAULA EDUARDO ASSUNCAO</t>
  </si>
  <si>
    <t>306.770.766-49</t>
  </si>
  <si>
    <t>GUSTAVO HENRIQUE RODRIGUES DE ALCANTARA</t>
  </si>
  <si>
    <t>100.504.676-03</t>
  </si>
  <si>
    <t>ISABEL BOLIVAR DO MONTE MALACHIAS</t>
  </si>
  <si>
    <t>092.148.996-06</t>
  </si>
  <si>
    <t>JOHN CLAY DE ALMEIDA</t>
  </si>
  <si>
    <t>053.748.336-50</t>
  </si>
  <si>
    <t>JONATHAN HENRIQUE LEITE DA SILVA</t>
  </si>
  <si>
    <t>105.158.226-12</t>
  </si>
  <si>
    <t>JOSE LAFAIETE FERREIRA JUNIOR</t>
  </si>
  <si>
    <t>080.817.636-60</t>
  </si>
  <si>
    <t>KAREM MARIANA GOMES DE CARVALHO</t>
  </si>
  <si>
    <t>098.098.146-82</t>
  </si>
  <si>
    <t>LEILA CRISTINA EDUARDO DA SILVA</t>
  </si>
  <si>
    <t>034.092.786-05</t>
  </si>
  <si>
    <t>LETICIA TORRES TRINDADE</t>
  </si>
  <si>
    <t>089.650.036-52</t>
  </si>
  <si>
    <t>LIVIA FERREIRA DE SOUZA AMORIM</t>
  </si>
  <si>
    <t>045.860.976-55</t>
  </si>
  <si>
    <t>LUDMILA MENDES PRADO</t>
  </si>
  <si>
    <t>104.984.306-00</t>
  </si>
  <si>
    <t xml:space="preserve">MARIA CLARA DOS REIS NEVES  </t>
  </si>
  <si>
    <t>019.257.446-98</t>
  </si>
  <si>
    <t>MARIO CRUZ ATANAZIO OLIVEIRA</t>
  </si>
  <si>
    <t>600.248.956-87</t>
  </si>
  <si>
    <t>NATALIA PEREIRA SENNA</t>
  </si>
  <si>
    <t>036.987.026-30</t>
  </si>
  <si>
    <t>PATRICIA BARBOSA PEREIRA DE CASTRO</t>
  </si>
  <si>
    <t>RAFAEL ALVES SANTOS</t>
  </si>
  <si>
    <t>100.565.616-95</t>
  </si>
  <si>
    <t xml:space="preserve">RICHARD SANTOS CHAGAS PINTO </t>
  </si>
  <si>
    <t>119.335.276-25</t>
  </si>
  <si>
    <t>ROBSON ONESIO MARQUES DA SILVA</t>
  </si>
  <si>
    <t>035.981.246-51</t>
  </si>
  <si>
    <t>ROSA DARC GOMES ANDRADE SOUZA</t>
  </si>
  <si>
    <t>953.989.106-04</t>
  </si>
  <si>
    <t xml:space="preserve">SHIRLEY MACHADO DE OLIVEIRA </t>
  </si>
  <si>
    <t>081.059.656-31</t>
  </si>
  <si>
    <t>VERA MARIA AQUINO DE ASSIS</t>
  </si>
  <si>
    <t>702.730.571-20</t>
  </si>
  <si>
    <t>WARLESON ANTONIO DA CRUZ</t>
  </si>
  <si>
    <t>070.659.846-64</t>
  </si>
  <si>
    <t>YAN BRANDAO SILVA</t>
  </si>
  <si>
    <t>090.878.676-03</t>
  </si>
  <si>
    <t>FLAVIA FARIAS DE PAULA</t>
  </si>
  <si>
    <t>037.908.116-45</t>
  </si>
  <si>
    <t>JANAINA QUERINO DE OLIVEIRA</t>
  </si>
  <si>
    <t>037.240.526-69</t>
  </si>
  <si>
    <t>JAQUELINE SANTOS DE OLIVEIRA</t>
  </si>
  <si>
    <t>LUCI DA CONSOLACAO JESUS OLIVEIRA</t>
  </si>
  <si>
    <t>812.344.906-25</t>
  </si>
  <si>
    <t>MARCELLA NAJARA PEREIRA</t>
  </si>
  <si>
    <t>106.657.876-18</t>
  </si>
  <si>
    <t>PATRICIA PEREIRA DO NASCIMENTO</t>
  </si>
  <si>
    <t>SIMONE FERREIRA MARIA DA SILVA</t>
  </si>
  <si>
    <t>066.186.626-21</t>
  </si>
  <si>
    <t>ALINE ROSA RODRIGUES SOARES</t>
  </si>
  <si>
    <t>CRISTIANE DE OLIVEIRA</t>
  </si>
  <si>
    <t>061.426.256-57</t>
  </si>
  <si>
    <t>GRAZIELA VILELA COELHO DE BARROS</t>
  </si>
  <si>
    <t>069.489.006-58</t>
  </si>
  <si>
    <t>escala 12x36</t>
  </si>
  <si>
    <t>HELLON SAMUEL SHAMMAI</t>
  </si>
  <si>
    <t>075.189.416-86</t>
  </si>
  <si>
    <t>CHARLESTON LUIZ BORGES</t>
  </si>
  <si>
    <t>938.208.106-25</t>
  </si>
  <si>
    <t>JOAO ALISSON BRANT</t>
  </si>
  <si>
    <t>011.948.826-41</t>
  </si>
  <si>
    <t>RENATA FIALHO SANTOS</t>
  </si>
  <si>
    <t>035.276.446-52</t>
  </si>
  <si>
    <t>CLEUBER PEIXOTO DOS SANTOS</t>
  </si>
  <si>
    <t>994.177.826-49</t>
  </si>
  <si>
    <t>RECEPCIONISTA</t>
  </si>
  <si>
    <t>LEIDIANE KELLY JORGE DE SOUZA MATIAS</t>
  </si>
  <si>
    <t> 015.692.746-22</t>
  </si>
  <si>
    <t>THALITA DA COSTA SOUZA</t>
  </si>
  <si>
    <t>160.444.396-07</t>
  </si>
  <si>
    <t>ARILTON FELIPE DA SILVA</t>
  </si>
  <si>
    <t>013.440.876-47</t>
  </si>
  <si>
    <t>ANDERSON ALMADA CUNHA</t>
  </si>
  <si>
    <t> 058.212.256-20</t>
  </si>
  <si>
    <t>CLAUDINEI DO AMARAL CORREA</t>
  </si>
  <si>
    <t>034.369.606-16</t>
  </si>
  <si>
    <t>GLAUBER VINICIUS MEIRELES FREITAS</t>
  </si>
  <si>
    <t>084.350.006-99</t>
  </si>
  <si>
    <t>LAURIETE RODRIGUES SALOMAO DE MOURA</t>
  </si>
  <si>
    <t>080.152.866-62</t>
  </si>
  <si>
    <t>LUCAS CRISTIANO LOPES</t>
  </si>
  <si>
    <t>077.193.586-27</t>
  </si>
  <si>
    <t>MATHEUS VIEIRA ALVES</t>
  </si>
  <si>
    <t>018.359.776-18</t>
  </si>
  <si>
    <t>WANDERSON FERNANDES</t>
  </si>
  <si>
    <t>032.580.356-01</t>
  </si>
  <si>
    <t>WESLEI DE SOUZA DIAS</t>
  </si>
  <si>
    <t>VICENTE AUGUSTO DIAS PEREIRA</t>
  </si>
  <si>
    <t>073.944.276-76</t>
  </si>
  <si>
    <t>CLEITON BARBOSA ANICIO</t>
  </si>
  <si>
    <t>079.466.396-60</t>
  </si>
  <si>
    <t>DOUGLAS RAGGI ALVES</t>
  </si>
  <si>
    <t>EDEILSON FERNANDES</t>
  </si>
  <si>
    <t>038.602.066-30</t>
  </si>
  <si>
    <t>GLECIANE SOUZA DE PAULA</t>
  </si>
  <si>
    <t>078.309.496-54</t>
  </si>
  <si>
    <t>JEFERSON LOPES DOS SANTOS</t>
  </si>
  <si>
    <t>107.670.186-80</t>
  </si>
  <si>
    <t>SIDNEY DIAS SOARES</t>
  </si>
  <si>
    <t>040.053.806-70</t>
  </si>
  <si>
    <t>WALTAIR MATIAS DA SILVA</t>
  </si>
  <si>
    <t>046.099.116-71</t>
  </si>
  <si>
    <t>WENDERSON MONTEIRO</t>
  </si>
  <si>
    <t>076.303.626-92</t>
  </si>
  <si>
    <t>JULIANA CRISTINA ASSUNCAO DOS SANTOS</t>
  </si>
  <si>
    <t>095.303.646-44</t>
  </si>
  <si>
    <t>DEMETRIO RODRIGUES DOS SANTOS</t>
  </si>
  <si>
    <t>614.329.626-04</t>
  </si>
  <si>
    <t>SIDNEY LEANDRO DA SILVA FERREIRA</t>
  </si>
  <si>
    <t>045.818.076-97</t>
  </si>
  <si>
    <t>ANDRE LUIZ SOARES DA SILVA</t>
  </si>
  <si>
    <t>044.998.456-70</t>
  </si>
  <si>
    <t>ALLAN CHRISTIAN ROSA</t>
  </si>
  <si>
    <t>839.160.596-53</t>
  </si>
  <si>
    <t>LEVINO DA CONCEICAO RIBEIRO</t>
  </si>
  <si>
    <t>069.726.546-37</t>
  </si>
  <si>
    <t>RICARDO SILVA DIAS</t>
  </si>
  <si>
    <t>058.373.766-82</t>
  </si>
  <si>
    <t>WESLLENS ANDERSON DE SOUZA</t>
  </si>
  <si>
    <t>046.467.066-79</t>
  </si>
  <si>
    <t>MICHEL DOS SANTOS PEREIRA</t>
  </si>
  <si>
    <t>031.538.986-93</t>
  </si>
  <si>
    <t>PATRICIA BEATRIZ RESENDE DE OLIVEIRA</t>
  </si>
  <si>
    <t>REINALDO LUIS BARTO</t>
  </si>
  <si>
    <t>002.730.776-00</t>
  </si>
  <si>
    <t>RICARDO OLIVEIRA LUNA</t>
  </si>
  <si>
    <t>015.547.536-35</t>
  </si>
  <si>
    <t>RODRIGO PORFIRIO AFONSO</t>
  </si>
  <si>
    <t>049.758.496-40</t>
  </si>
  <si>
    <t>RONALDO JOSE SOARES SILVA</t>
  </si>
  <si>
    <t>093.374.486-29</t>
  </si>
  <si>
    <t>ROSA NEIDE PEREIRA BORGES DA CUNHA</t>
  </si>
  <si>
    <t>139.586.818-24</t>
  </si>
  <si>
    <t>STEPHANE ANDREIA DE PAULO CUNHA</t>
  </si>
  <si>
    <t>111.524.796-44</t>
  </si>
  <si>
    <t>VERA LUCIA DA SILVA</t>
  </si>
  <si>
    <t>452.543.116-49</t>
  </si>
  <si>
    <t>FERNANDA MORAIS</t>
  </si>
  <si>
    <t> 033.602.136-45</t>
  </si>
  <si>
    <t>FRANCUARLLEY JUSTINIANO GOMES</t>
  </si>
  <si>
    <t>110.923.846-00</t>
  </si>
  <si>
    <t>JUNEY APARECIDO DOS SANTOS SOUSA</t>
  </si>
  <si>
    <t>ALAN DA SILVA PEREIRA</t>
  </si>
  <si>
    <t>074.134.536-65</t>
  </si>
  <si>
    <t>ARAXA</t>
  </si>
  <si>
    <t>SUBDIRETOR DE SEGURANÇA</t>
  </si>
  <si>
    <t>ANDREA REGINA LIMA CAMARGO AMARAL</t>
  </si>
  <si>
    <t>305.575.668-19</t>
  </si>
  <si>
    <t xml:space="preserve"> SOCIOEDUCADOR</t>
  </si>
  <si>
    <t>ANGELA MARIA AUXILIADORA DE PAULO</t>
  </si>
  <si>
    <t>947.352.476-53</t>
  </si>
  <si>
    <t>DANIEL LAERCIO EUGENIO</t>
  </si>
  <si>
    <t>069.963.646-98</t>
  </si>
  <si>
    <t>DEBORA CRISTINA DE MOURA</t>
  </si>
  <si>
    <t>947.726.816-04</t>
  </si>
  <si>
    <t>DIEGO RODRIGUES</t>
  </si>
  <si>
    <t>092.041.186-01</t>
  </si>
  <si>
    <t>DOUGLAS LEONARDO PROCOPIO</t>
  </si>
  <si>
    <t>099.270.316-61</t>
  </si>
  <si>
    <t>EDERSON LUIS MACHADO</t>
  </si>
  <si>
    <t>030.421.216-40</t>
  </si>
  <si>
    <t>EDGAR FIRMINO DA SILVA</t>
  </si>
  <si>
    <t>068.564.906-74</t>
  </si>
  <si>
    <t>GIANE CARDOSO DOS PASSOS</t>
  </si>
  <si>
    <t>814.417.546-87</t>
  </si>
  <si>
    <t>HEIDE MARIA ALVES DA SILVA</t>
  </si>
  <si>
    <t>074.200.086-98</t>
  </si>
  <si>
    <t>ITALO SANTOS GUEDES</t>
  </si>
  <si>
    <t>047.395.965-80</t>
  </si>
  <si>
    <t>JANAINA PEREIRA SILVA</t>
  </si>
  <si>
    <t>014.043.651-09</t>
  </si>
  <si>
    <t>JOCEANE PEREIRA MENSATO ALCANTARA</t>
  </si>
  <si>
    <t>003.690.149-01</t>
  </si>
  <si>
    <t>JORDANA AUGUSTA FERREIRA ALVES</t>
  </si>
  <si>
    <t>078.133.956-11</t>
  </si>
  <si>
    <t>JOSE FELIPE AVELINO DA SILVA</t>
  </si>
  <si>
    <t>362.335.606-91</t>
  </si>
  <si>
    <t>JOZIMAR PEREIRA MAGALHAES</t>
  </si>
  <si>
    <t>080.946.266-40</t>
  </si>
  <si>
    <t>KAROLINE DE REZENDE SANTOS</t>
  </si>
  <si>
    <t>126.386.246-24</t>
  </si>
  <si>
    <t>KASSIO HENRIQUE MENEZES CARDOSO</t>
  </si>
  <si>
    <t>031.278.941-63</t>
  </si>
  <si>
    <t>LAISSA CARVALHO BITENCOURT</t>
  </si>
  <si>
    <t>135.388.016-81</t>
  </si>
  <si>
    <t>LUCIA HELENA SIMAO</t>
  </si>
  <si>
    <t>056.532.446-27</t>
  </si>
  <si>
    <t>MAICON CRISTIAN DE SOUSA</t>
  </si>
  <si>
    <t>012.709.736-81</t>
  </si>
  <si>
    <t>MAXIMILIANO MAGALHAES PEDROSO</t>
  </si>
  <si>
    <t>085.873.976-30</t>
  </si>
  <si>
    <t>MILIANA PANSANI VILACA</t>
  </si>
  <si>
    <t>036.257.036-10</t>
  </si>
  <si>
    <t>MIZAEL BEZERRA DE OLIVEIRA</t>
  </si>
  <si>
    <t>058.023.076-76</t>
  </si>
  <si>
    <t>RENNER GUILHERME GOMES FONTES</t>
  </si>
  <si>
    <t>067.354.996-89</t>
  </si>
  <si>
    <t>RICARDO DE OLIVEIRA RAMALHO</t>
  </si>
  <si>
    <t>108.257.426-09</t>
  </si>
  <si>
    <t>WAGNER FERREIRA DUARTE</t>
  </si>
  <si>
    <t>034.231.146-81</t>
  </si>
  <si>
    <t>ADILSON DO CARMO E SILVA</t>
  </si>
  <si>
    <t>831.594.446-00</t>
  </si>
  <si>
    <t>CHARLENE GEISE DA COSTA SOARES</t>
  </si>
  <si>
    <t>EDSON PROCOPIO DA SILVA</t>
  </si>
  <si>
    <t>025.735.676-21</t>
  </si>
  <si>
    <t>ONAIR ZORZAL CORREIA JUNIOR</t>
  </si>
  <si>
    <t>086.919.236-10</t>
  </si>
  <si>
    <t>TAISMARA SILVA BATISTA</t>
  </si>
  <si>
    <t>127.459.806-02</t>
  </si>
  <si>
    <t>KARLA KELLY LUZ COSTA</t>
  </si>
  <si>
    <t>102.658.256-36</t>
  </si>
  <si>
    <t>VINICIUS COUTO MACIEL</t>
  </si>
  <si>
    <t>062.384.976-37</t>
  </si>
  <si>
    <t>ALEXANDRE BARBIERI COSTA</t>
  </si>
  <si>
    <t>662.357.310-00</t>
  </si>
  <si>
    <t>DENNER GUSTAVO ALVES DA SILVA</t>
  </si>
  <si>
    <t>106.957.196-29</t>
  </si>
  <si>
    <t>GUILHERME HAROLDO DE MELLO</t>
  </si>
  <si>
    <t>121.896.927-09</t>
  </si>
  <si>
    <t>LOZANGELO JOSE RODRIGUES</t>
  </si>
  <si>
    <t>014.647.506-29</t>
  </si>
  <si>
    <t>EZEQUIEL MOUTINHO DA SILVA</t>
  </si>
  <si>
    <t>039.683.566-08</t>
  </si>
  <si>
    <t>FLAVIO DE OLIVEIRA GONCALVES</t>
  </si>
  <si>
    <t>084.297.786-40</t>
  </si>
  <si>
    <t>IRLEY CARLOS DOS SANTOS</t>
  </si>
  <si>
    <t>048.595.626-82</t>
  </si>
  <si>
    <t>RAMON PAULO DA SILVA</t>
  </si>
  <si>
    <t>063.585.446-59</t>
  </si>
  <si>
    <t>ROSANIA MARQUES BATISTA</t>
  </si>
  <si>
    <t>047.682.926-74</t>
  </si>
  <si>
    <t>ROBERTO JORGE VALENTIM</t>
  </si>
  <si>
    <t>ELIANE TEODORO ALVES ULHOA</t>
  </si>
  <si>
    <t>048.504.896-56</t>
  </si>
  <si>
    <t>FRANCIELY SOARES QUEIROZ</t>
  </si>
  <si>
    <t>102.922.806-02</t>
  </si>
  <si>
    <t>MARCEL ESTRELA DA SILVA</t>
  </si>
  <si>
    <t>817.358.806-63</t>
  </si>
  <si>
    <t>ELIAS RODRIGUES DE PAULA</t>
  </si>
  <si>
    <t>EUCLIDES SA DE PAULA</t>
  </si>
  <si>
    <t>068.148.156-05</t>
  </si>
  <si>
    <t>GILBERTO MAURICIO MARCIANO DE OLIVEIRA DA SILVA</t>
  </si>
  <si>
    <t>094.821.496-10</t>
  </si>
  <si>
    <t>GUTTEMBERG GEDEON PEREIRA DE OLIVEIRA</t>
  </si>
  <si>
    <t>IVAN MARQUES PEREIRA</t>
  </si>
  <si>
    <t>070.838.246-06</t>
  </si>
  <si>
    <t>JOSE RICARDO DE JESUS SANTOS</t>
  </si>
  <si>
    <t>DIARLISSON SANTOS DE ALMEIDA</t>
  </si>
  <si>
    <t>858.053.145-41</t>
  </si>
  <si>
    <t>JEFERSON VINICIUS CAETANO</t>
  </si>
  <si>
    <t>106.172.736-00</t>
  </si>
  <si>
    <t>ANDRE LUIZ MARQUES</t>
  </si>
  <si>
    <t>687.244.206-97</t>
  </si>
  <si>
    <t>DIEGO NOGUEIRA MATOS</t>
  </si>
  <si>
    <t>015.947.816-21</t>
  </si>
  <si>
    <t>FABIANO FREIRE DE MELO</t>
  </si>
  <si>
    <t>028.479.316-78</t>
  </si>
  <si>
    <t>LUIZ FERNANDO FERREIRA DA GAMA SOUZA</t>
  </si>
  <si>
    <t>118.023.546-03</t>
  </si>
  <si>
    <t>VANDERSON JOSE LINO</t>
  </si>
  <si>
    <t>047.035.676-60</t>
  </si>
  <si>
    <t>WAGNER DE PAULA SILVA</t>
  </si>
  <si>
    <t>000.074.566-97</t>
  </si>
  <si>
    <t>ADEMIR PEREIRA DE SOUZA</t>
  </si>
  <si>
    <t>014.981.206-01</t>
  </si>
  <si>
    <t>ALEXANDRE DAS GRAÇAS PEREIRA</t>
  </si>
  <si>
    <t>012.801.106-86</t>
  </si>
  <si>
    <t>ANDERSON GONCALVES DE OLIVEIRA</t>
  </si>
  <si>
    <t>034.015.756-94</t>
  </si>
  <si>
    <t>FERNANDO TEIXEIRA DA COSTA TOURINHO</t>
  </si>
  <si>
    <t>012.837.396-23</t>
  </si>
  <si>
    <t>FRANCISCO NUNES NEVES</t>
  </si>
  <si>
    <t>032.006.696-75</t>
  </si>
  <si>
    <t>IRAN FERNANDES DA SILVA FILHO</t>
  </si>
  <si>
    <t>796.466.626-68</t>
  </si>
  <si>
    <t>MARCELO NUNES DA COSTA</t>
  </si>
  <si>
    <t>003.607.066-14</t>
  </si>
  <si>
    <t>NATANAEL JONATHAS DOS SANTOS</t>
  </si>
  <si>
    <t>142.701.566-00</t>
  </si>
  <si>
    <t>RAFAEL CARLOS GOMES</t>
  </si>
  <si>
    <t>131.571.336-59</t>
  </si>
  <si>
    <t>ANDERSON LUCAS DA SILVA</t>
  </si>
  <si>
    <t>997.440.406-10</t>
  </si>
  <si>
    <t>RODRIGO FRANCISCO DE SOUZA ASSIS</t>
  </si>
  <si>
    <t>956.034.176-68</t>
  </si>
  <si>
    <t>ROGERIO SÁ DA SILVA</t>
  </si>
  <si>
    <t>082.400.877-44</t>
  </si>
  <si>
    <t>ADRIANO CORREA DE PAULA</t>
  </si>
  <si>
    <t>807.103.446-00</t>
  </si>
  <si>
    <t>JOAO VICTOR BENEVIDES DE SOUZA</t>
  </si>
  <si>
    <t>022.740.736-94</t>
  </si>
  <si>
    <t>WARLEI GERALDO DE OLIVEIRA</t>
  </si>
  <si>
    <t>025.452.326-96</t>
  </si>
  <si>
    <t>CRISTIAN COELHO FERNANDES</t>
  </si>
  <si>
    <t>043.830.396-26</t>
  </si>
  <si>
    <t>LEONARDO DE SOUZA FRANCA</t>
  </si>
  <si>
    <t>072.217.906-55</t>
  </si>
  <si>
    <t>LEONARDO DOS SANTOS SILVA</t>
  </si>
  <si>
    <t>107.666.986-70</t>
  </si>
  <si>
    <t>WELINGTON ALVES CAMPOS DE SA</t>
  </si>
  <si>
    <t>063.566.206-09</t>
  </si>
  <si>
    <t>ADRIANA FIALLA RODRIGUES ALVES</t>
  </si>
  <si>
    <t>677.142.939-34</t>
  </si>
  <si>
    <t>ANTONIO CESAR FRESCHI</t>
  </si>
  <si>
    <t>476.118.559-72</t>
  </si>
  <si>
    <t>BRUNO GOMES BARBOSA</t>
  </si>
  <si>
    <t>108.498.426-11</t>
  </si>
  <si>
    <t>CARLOS RAFAEL ALVES LEITE</t>
  </si>
  <si>
    <t>127.417.896-73</t>
  </si>
  <si>
    <t>DANIELA RODRIGUES MILITAO</t>
  </si>
  <si>
    <t>028.672.836-20</t>
  </si>
  <si>
    <t>DANILO SOUSA LUIZ</t>
  </si>
  <si>
    <t>091.429.586-10</t>
  </si>
  <si>
    <t>DELMONT BATISTA SOARES</t>
  </si>
  <si>
    <t>055.765.796-23</t>
  </si>
  <si>
    <t>DURVAL MARTINS DE MELO JUNIOR</t>
  </si>
  <si>
    <t>069.483.766-06</t>
  </si>
  <si>
    <t>EDINILSON ANTONIO DA SILVA</t>
  </si>
  <si>
    <t>610.534.221-72</t>
  </si>
  <si>
    <t>GIOVANI DA SILVA RODRIGUES</t>
  </si>
  <si>
    <t>001.828.316-04</t>
  </si>
  <si>
    <t>GUSTAVO PEREIRA DA GAMA</t>
  </si>
  <si>
    <t>079.138.766-62</t>
  </si>
  <si>
    <t>HERISSON DANIEL GONCALVES SILVA</t>
  </si>
  <si>
    <t>110.499.546-88</t>
  </si>
  <si>
    <t>JEFFERSON MIRANDA TEODORO</t>
  </si>
  <si>
    <t>117.471.326-75</t>
  </si>
  <si>
    <t>JESUMAR VIEIRA DE SOUSA</t>
  </si>
  <si>
    <t>791.053.606-25</t>
  </si>
  <si>
    <t>JUNIA PLINIO DE JESUS</t>
  </si>
  <si>
    <t>028.513.396-99</t>
  </si>
  <si>
    <t>LEANDRO FERREIRA DA SILVA</t>
  </si>
  <si>
    <t>098.830.946-71</t>
  </si>
  <si>
    <t>LUCIVAGNER JOSE MARTINS</t>
  </si>
  <si>
    <t>039.775.386-16</t>
  </si>
  <si>
    <t>MARCIO FRUTUOSO DA SILVA</t>
  </si>
  <si>
    <t>045.024.076-23</t>
  </si>
  <si>
    <t>MATHEUS MARQUES ROSARIO MOTA</t>
  </si>
  <si>
    <t>127.802.536-73</t>
  </si>
  <si>
    <t>PAULO HENRIQUE PEREIRA MENDES</t>
  </si>
  <si>
    <t>128.870.436-41</t>
  </si>
  <si>
    <t>RAFAEL APARECIDO ALVES DE ALMEIDA</t>
  </si>
  <si>
    <t>097.843.176-64</t>
  </si>
  <si>
    <t>REGIANE PEREIRA DA CUNHA</t>
  </si>
  <si>
    <t>075.749.886-84</t>
  </si>
  <si>
    <t>SANZIO YUSTER DINIZ RODRIGUES</t>
  </si>
  <si>
    <t>013.732.356-59</t>
  </si>
  <si>
    <t>THULIO RIBEIRO DOS SANTOS</t>
  </si>
  <si>
    <t>064.460.736-07</t>
  </si>
  <si>
    <t>TULIO CASSIO PEREIRA SANTANA</t>
  </si>
  <si>
    <t>057.470.196-60</t>
  </si>
  <si>
    <t>RODRIGO TEODORO DA SILVEIRA</t>
  </si>
  <si>
    <t>038.236.066-46</t>
  </si>
  <si>
    <t>TIAGO FILIPE DO NASCIMENTO</t>
  </si>
  <si>
    <t>014.765.176-06</t>
  </si>
  <si>
    <t>HUDSON MARQUES DE SOUZA</t>
  </si>
  <si>
    <t>014.775.596-47</t>
  </si>
  <si>
    <t>IGOR COSTA</t>
  </si>
  <si>
    <t>045.681.116-84</t>
  </si>
  <si>
    <t>JACQUES DOUGLAS DIAS DOS SANTOS</t>
  </si>
  <si>
    <t>090.409.416-29</t>
  </si>
  <si>
    <t>JOSUE ANUNCIACAO DA SILVA</t>
  </si>
  <si>
    <t>013.777.186-03</t>
  </si>
  <si>
    <t>MATHEUS MESQUITA DE OLIVEIRA</t>
  </si>
  <si>
    <t>101.591.106-45</t>
  </si>
  <si>
    <t>PAULO RENATO PEREIRA</t>
  </si>
  <si>
    <t>688.988.356-04</t>
  </si>
  <si>
    <t>WEMERSON COSTA PEREIRA</t>
  </si>
  <si>
    <t>872.462.446-20</t>
  </si>
  <si>
    <t>WILSON DO CARMO DE JESUS</t>
  </si>
  <si>
    <t>034.617.306-02</t>
  </si>
  <si>
    <t>ANTONIO CARLOS ANSELMO</t>
  </si>
  <si>
    <t>740.563.876-72</t>
  </si>
  <si>
    <t>MARIO JOSE DE OLIVEIRA</t>
  </si>
  <si>
    <t>029.930.216-48</t>
  </si>
  <si>
    <t>RENATO BATISTA DOS SANTOS</t>
  </si>
  <si>
    <t>051.511.506-18</t>
  </si>
  <si>
    <t>WELITON JOSE DOS SANTOS</t>
  </si>
  <si>
    <t>046.192.336-09</t>
  </si>
  <si>
    <t>WENDELL PLATINI DE SOUSA</t>
  </si>
  <si>
    <t>073.732.986-64</t>
  </si>
  <si>
    <t>MARCELO ANTONIO DA SILVA</t>
  </si>
  <si>
    <t>824.090.996-53</t>
  </si>
  <si>
    <t>REGINALDO FRANCISCO MOREIRA</t>
  </si>
  <si>
    <t>027.076.556-51</t>
  </si>
  <si>
    <t>ALICE EMANUELY OLIVEIRA</t>
  </si>
  <si>
    <t>148.242.126-77</t>
  </si>
  <si>
    <t>JEFFERSON MARCIO DOS SANTOS RANGEL</t>
  </si>
  <si>
    <t>051.936.296-95</t>
  </si>
  <si>
    <t>GRACIELE LOPES DE CARVALHO</t>
  </si>
  <si>
    <t>036.749.636-47</t>
  </si>
  <si>
    <t>AGNALDO CAETANO DA SILVA</t>
  </si>
  <si>
    <t>032.714.536-67</t>
  </si>
  <si>
    <t>CLEBER JOSE MEIRELLES TEIXEIRA</t>
  </si>
  <si>
    <t>043.535.556-26</t>
  </si>
  <si>
    <t>CLEITON DIVINO CORDEIRO DA SILVA</t>
  </si>
  <si>
    <t>058.389.066-00</t>
  </si>
  <si>
    <t>GILBERT SILVERIO ALVES</t>
  </si>
  <si>
    <t>057.531.326-93</t>
  </si>
  <si>
    <t>ISAAC ABRAAO LEPESQUEUR SILVA</t>
  </si>
  <si>
    <t>072.326.156-39</t>
  </si>
  <si>
    <t>JOSILEY EDVALDO MARIANO</t>
  </si>
  <si>
    <t>037.251.016-71</t>
  </si>
  <si>
    <t>LARISSA LORRAYNE SILVA</t>
  </si>
  <si>
    <t>136.649.156-40</t>
  </si>
  <si>
    <t>PRISCILLA NAYARA ARAUJO LARA</t>
  </si>
  <si>
    <t>135.058.056-29</t>
  </si>
  <si>
    <t>RENSO VIEIRA SANTANA</t>
  </si>
  <si>
    <t>101.192.036-00</t>
  </si>
  <si>
    <t>ANDERSON MARINS DE SOUZA</t>
  </si>
  <si>
    <t>082.227.176-18</t>
  </si>
  <si>
    <t xml:space="preserve">UNAÍ </t>
  </si>
  <si>
    <t>LEANDRO ALEIXO KANAGUSKU</t>
  </si>
  <si>
    <t>013.191.516-98</t>
  </si>
  <si>
    <t>AENDER CAMPOS REZENDE</t>
  </si>
  <si>
    <t>001.529.096-48</t>
  </si>
  <si>
    <t>ALEXANDRA DE OLIVEIRA BARBOSA</t>
  </si>
  <si>
    <t>034.497.746-38</t>
  </si>
  <si>
    <t>ANDERSON AUGUSTO SILVA</t>
  </si>
  <si>
    <t>785.020.476-04</t>
  </si>
  <si>
    <t>ARTHUR RIBEIRO SOARES</t>
  </si>
  <si>
    <t>140.960.446-71</t>
  </si>
  <si>
    <t>CARLOS ANTONIO ANSELMO</t>
  </si>
  <si>
    <t>009.563.226-38</t>
  </si>
  <si>
    <t>CLEONICE MARIA PINTO</t>
  </si>
  <si>
    <t>031.699.866-43</t>
  </si>
  <si>
    <t>CRISTHIAN MATHEUS DA COSTA NEVES</t>
  </si>
  <si>
    <t>EDGAR JOSE MARTINS</t>
  </si>
  <si>
    <t>994.017.896-49</t>
  </si>
  <si>
    <t>GABRIEL LUCAS VITAL</t>
  </si>
  <si>
    <t>115.171.686-35</t>
  </si>
  <si>
    <t>GERALDO SERGIO DE ASSIS</t>
  </si>
  <si>
    <t>463.170.826-34</t>
  </si>
  <si>
    <t>GIANETI LUIZ FERREIRA</t>
  </si>
  <si>
    <t>111.005.566-80</t>
  </si>
  <si>
    <t>GLAUCIANO ANTONIO BATISTA</t>
  </si>
  <si>
    <t>038.697.156-00</t>
  </si>
  <si>
    <t>GUILHERME PEREIRA COSTA</t>
  </si>
  <si>
    <t>107.084.096-36</t>
  </si>
  <si>
    <t>HELBERT FABIANO DE SOUZA</t>
  </si>
  <si>
    <t>IVANILDO DE OLIVEIRA SANTOS</t>
  </si>
  <si>
    <t>962.882.726-04</t>
  </si>
  <si>
    <t>JEAN FRANCESCO DIAS</t>
  </si>
  <si>
    <t>086.246.146-43</t>
  </si>
  <si>
    <t>JEFERSON LEONARDO RODRIGUES DE SOUZA</t>
  </si>
  <si>
    <t>131.129.286-10</t>
  </si>
  <si>
    <t>JOAO MARCOS DE JESUS FREITAS</t>
  </si>
  <si>
    <t>107.162.146-79</t>
  </si>
  <si>
    <t>JOAO PAULO FERREIRA DA SILVA</t>
  </si>
  <si>
    <t>100.319.656-01</t>
  </si>
  <si>
    <t>JONATHAN MAGALHAES VIEGAS</t>
  </si>
  <si>
    <t>048.606.926-59</t>
  </si>
  <si>
    <t>JOSUE FERREIRA FIGUEIREDO</t>
  </si>
  <si>
    <t>069.600.326-01</t>
  </si>
  <si>
    <t>JULIO CESAR RIBEIRO DA SILVA</t>
  </si>
  <si>
    <t>070.155.546-74</t>
  </si>
  <si>
    <t>KENNEDY DA ROCHA MIRANDA</t>
  </si>
  <si>
    <t>127.982.246-59</t>
  </si>
  <si>
    <t>LUCAS TEIXEIRA DOS SANTOS</t>
  </si>
  <si>
    <t>085.989.196-83</t>
  </si>
  <si>
    <t>MARIA NEANA PEREIRA</t>
  </si>
  <si>
    <t>059.535.226-06</t>
  </si>
  <si>
    <t>MARLON DOUGLAS GUILHERME NUNES</t>
  </si>
  <si>
    <t>078.796.986-98</t>
  </si>
  <si>
    <t>PATRICK WILLIAM FERNANDES</t>
  </si>
  <si>
    <t>062.602.166-96</t>
  </si>
  <si>
    <t>REYSLER ALEX DOS SANTOS</t>
  </si>
  <si>
    <t>063.768.496-60</t>
  </si>
  <si>
    <t>RICARDO JOSE DA SILVA</t>
  </si>
  <si>
    <t>037.499.006-98</t>
  </si>
  <si>
    <t>RODRIGO DAMASCENO MARTINS</t>
  </si>
  <si>
    <t>054.260.386-19</t>
  </si>
  <si>
    <t>ROMNEY RODRIGUES ALVES</t>
  </si>
  <si>
    <t>013.698.696-06</t>
  </si>
  <si>
    <t>RONALDO DE JESUS SOARES</t>
  </si>
  <si>
    <t>RONEY PETERSON LIMA NUNES</t>
  </si>
  <si>
    <t>116.550.816-83</t>
  </si>
  <si>
    <t>SERGIO REIS CAMPOS</t>
  </si>
  <si>
    <t>992.676.086-49</t>
  </si>
  <si>
    <t>SYLVIO CHAVES FREITAS FILHO</t>
  </si>
  <si>
    <t>TATIANA HENRIQUE DE SOUSA</t>
  </si>
  <si>
    <t>014.640.316-90</t>
  </si>
  <si>
    <t>THIAGO ALEX PEREIRA</t>
  </si>
  <si>
    <t>097.171.366-96</t>
  </si>
  <si>
    <t>THIAGO HENRIQUE DOS SANTOS FREITAS</t>
  </si>
  <si>
    <t>084.269.226-60</t>
  </si>
  <si>
    <t>THIAGO SILVA AFONSO</t>
  </si>
  <si>
    <t>143.534.166-00</t>
  </si>
  <si>
    <t>VANDERSON JOSE DA SILVA</t>
  </si>
  <si>
    <t>039.210.626-40</t>
  </si>
  <si>
    <t>WANDERSON MARTINS</t>
  </si>
  <si>
    <t>901.952.056-34</t>
  </si>
  <si>
    <t>RONALDO ANDRE BENTO</t>
  </si>
  <si>
    <t>690.251.506-91</t>
  </si>
  <si>
    <t>WELLINGTON ELOY ZACARIAS</t>
  </si>
  <si>
    <t>096.404.136-74</t>
  </si>
  <si>
    <t>WEMERSON MENDES TEIXEIRA EDUARDO</t>
  </si>
  <si>
    <t>046.119.436-82</t>
  </si>
  <si>
    <t>WENDER DOS REIS DE SOUZA</t>
  </si>
  <si>
    <t>052.744.596-76</t>
  </si>
  <si>
    <t>WILTON OLIVEIRA DOS SANTOS</t>
  </si>
  <si>
    <t>060.486.576-76</t>
  </si>
  <si>
    <t>DANIEL DE PAULA MOREIRA</t>
  </si>
  <si>
    <t>013.527.476-18</t>
  </si>
  <si>
    <t>RUI FONSECA DA SILVA</t>
  </si>
  <si>
    <t>968.324.366-53</t>
  </si>
  <si>
    <t>DEISE REZENDE SOARES DA COSTA</t>
  </si>
  <si>
    <t>007.541.946-71</t>
  </si>
  <si>
    <t>ADRIANA MORAIS DA SILVA</t>
  </si>
  <si>
    <t>ALEXSANDRO BATISTA</t>
  </si>
  <si>
    <t>040.791.646-61</t>
  </si>
  <si>
    <t>BRUNA DOS SANTOS SILVA</t>
  </si>
  <si>
    <t>131.457.556-25</t>
  </si>
  <si>
    <t>CLEITON MAGNO DA SILVA</t>
  </si>
  <si>
    <t>038.826.106-46</t>
  </si>
  <si>
    <t>DEBORA LETICIA DE SOUZA</t>
  </si>
  <si>
    <t>089.916.306-85</t>
  </si>
  <si>
    <t>DOMINGOS DIAS FERREIRA</t>
  </si>
  <si>
    <t>761.984.726-04</t>
  </si>
  <si>
    <t>EDIVANIA RODRIGUES CARMO</t>
  </si>
  <si>
    <t>076.008.196-43</t>
  </si>
  <si>
    <t>EDUARDO ALVES DA SILVA</t>
  </si>
  <si>
    <t>036.536.056-28</t>
  </si>
  <si>
    <t>ELIETE DIAS GONÇALVES</t>
  </si>
  <si>
    <t>006.022.206-96</t>
  </si>
  <si>
    <t>ESTEFANIA PONCIANO MARQUIS</t>
  </si>
  <si>
    <t>043.462.836-08</t>
  </si>
  <si>
    <t>FLAVIO AUGUSTO PAPINI</t>
  </si>
  <si>
    <t>919.980..346-15</t>
  </si>
  <si>
    <t>GILVANE ALVES DE FREITAS</t>
  </si>
  <si>
    <t>000.417.876-92</t>
  </si>
  <si>
    <t>GLICIA LUANA NASCIMENTO</t>
  </si>
  <si>
    <t>119.888.906-32</t>
  </si>
  <si>
    <t>HELLEN POLLYANNA SILVA DE OLIVEIRA</t>
  </si>
  <si>
    <t>085.846.636-81</t>
  </si>
  <si>
    <t>IVONE APARECIDA DA SILVA MALACHIAS</t>
  </si>
  <si>
    <t>006.566.986-08</t>
  </si>
  <si>
    <t>JESSICA DOMINGOS DA SILVA</t>
  </si>
  <si>
    <t>JOSE ANTONIO DE OLIVEIRA MANTOVANI</t>
  </si>
  <si>
    <t>659.304.016-91</t>
  </si>
  <si>
    <t>JUAN MARTINS GODOI DE PAIVA</t>
  </si>
  <si>
    <t>058.526.786-35</t>
  </si>
  <si>
    <t>LILIANA DE ASSIS COSTA</t>
  </si>
  <si>
    <t>045.100.816-26</t>
  </si>
  <si>
    <t>LUIZA DE RESENDE MADEIRA</t>
  </si>
  <si>
    <t>063.646.176-97</t>
  </si>
  <si>
    <t>MARCELO FERREIRA DA SILVA</t>
  </si>
  <si>
    <t>064.233.186-38</t>
  </si>
  <si>
    <t>MICHELE OLIVEIRA SILVA</t>
  </si>
  <si>
    <t>105.746.826-60</t>
  </si>
  <si>
    <t>PAULA CAVALCANTE MENEZES</t>
  </si>
  <si>
    <t>034.639.526-70</t>
  </si>
  <si>
    <t>REJANE PEREIRA MOTA</t>
  </si>
  <si>
    <t>043.620.136-44</t>
  </si>
  <si>
    <t>RICARDO ROMUALDO DA SILVA</t>
  </si>
  <si>
    <t>676.459.846-00</t>
  </si>
  <si>
    <t>ROSIMAR SALVADOR DE SOUZA</t>
  </si>
  <si>
    <t>048.654.356-03</t>
  </si>
  <si>
    <t>SILVIO BATISTA DA CONCEIÇÃO</t>
  </si>
  <si>
    <t>036.085.236-00</t>
  </si>
  <si>
    <t>RICARDO AMINTAS SALES</t>
  </si>
  <si>
    <t>053.248.706-09</t>
  </si>
  <si>
    <t>THIAGO SILVA CAMPOS</t>
  </si>
  <si>
    <t>078.108.836-40</t>
  </si>
  <si>
    <t>VALMIR SOARES DE VITERBO</t>
  </si>
  <si>
    <t>741.985.566-87</t>
  </si>
  <si>
    <t>MOTORISTA</t>
  </si>
  <si>
    <t>ANTONIO CARLOS SANTOS DE LIMA</t>
  </si>
  <si>
    <t>065.044.026-98</t>
  </si>
  <si>
    <t>FLAVIO HENRIQUE DOS REIS</t>
  </si>
  <si>
    <t>100.540.566-24</t>
  </si>
  <si>
    <t>MARCIO FRANCISCO DA SILVA</t>
  </si>
  <si>
    <t>475.213.766-68</t>
  </si>
  <si>
    <t>MARCO AURELIO DE BARROS</t>
  </si>
  <si>
    <t>044.495.376-02</t>
  </si>
  <si>
    <t>MIRIA LUIZA POLESCA</t>
  </si>
  <si>
    <t>020.930.866-46</t>
  </si>
  <si>
    <t>RICHARD SAVIOTTI HAUCK</t>
  </si>
  <si>
    <t>BRENDA ELLEN NEVES GUIMARAES</t>
  </si>
  <si>
    <t>115.362.616-02</t>
  </si>
  <si>
    <t>JULIANO FERNANDES SILVA</t>
  </si>
  <si>
    <t>RODRIGO DIAS DUARTE</t>
  </si>
  <si>
    <t>STEPHANI VEIGA DE SOUSA</t>
  </si>
  <si>
    <t>KACO FUHR SOUSA</t>
  </si>
  <si>
    <t>122.1672.86-08</t>
  </si>
  <si>
    <t>HANDER STARLEY DE DEUS DA MACENA</t>
  </si>
  <si>
    <t>123.855.926-30</t>
  </si>
  <si>
    <t>WALACE VIEIRA LIRA</t>
  </si>
  <si>
    <t>030.198.767-02</t>
  </si>
  <si>
    <t>WANDERSON CANDIDO CARDOSO</t>
  </si>
  <si>
    <t>045.041.136-27</t>
  </si>
  <si>
    <t>WASHINGTON FERNANDES GUIMARAES</t>
  </si>
  <si>
    <t>618.033.406-49</t>
  </si>
  <si>
    <t>FERNANDA DE MOURA ALVES</t>
  </si>
  <si>
    <t>ANALISTA SOCIOEDUCATIVO DE DIREITO</t>
  </si>
  <si>
    <t>DANIELLY XAVIER SOUZA</t>
  </si>
  <si>
    <t>072.681.326-54</t>
  </si>
  <si>
    <t>30 horas semanais</t>
  </si>
  <si>
    <t>CESAR RODRIGO DA SILVA</t>
  </si>
  <si>
    <t>032.230.346-09</t>
  </si>
  <si>
    <t>ALEXANDRE EUSTAQUIO ROCHA DOS SANTOS</t>
  </si>
  <si>
    <t>ISMAIL DENIS CARNEIRO PINTO</t>
  </si>
  <si>
    <t>041.846.836-22</t>
  </si>
  <si>
    <t>SANDRA CARDOSO MENDES</t>
  </si>
  <si>
    <t>034.475.366-24</t>
  </si>
  <si>
    <t>RODRIGO DA SILVA LANA</t>
  </si>
  <si>
    <t>MIRIAN HELENA ZACARIAS COSTA</t>
  </si>
  <si>
    <t>709.375.086-91</t>
  </si>
  <si>
    <t>JAQUELINE SANTOS BANDEIRA DA SILVA</t>
  </si>
  <si>
    <t>043.102.976-84</t>
  </si>
  <si>
    <t>IGOR LUIZ AMARAL PARDINI</t>
  </si>
  <si>
    <t>018.760.386-32</t>
  </si>
  <si>
    <t>ANALISTA SOCIOEDUCATIVO DE SERVIÇO SOCIAL</t>
  </si>
  <si>
    <t>CRISTINA APARECIDA ROSA DE CARVALHO</t>
  </si>
  <si>
    <t>032.507.156-03</t>
  </si>
  <si>
    <t xml:space="preserve">EMANUEL DIAS DA FONSECA </t>
  </si>
  <si>
    <t>006.015.051-31</t>
  </si>
  <si>
    <t>BRUNO CESAR SOARES ROCHA</t>
  </si>
  <si>
    <t>100.194.936-65</t>
  </si>
  <si>
    <t>PAULO SERGIO DE OLIVEIRA  </t>
  </si>
  <si>
    <t> 007.479.306-35</t>
  </si>
  <si>
    <t>WANDO SUEIRA DE ALMEIDA</t>
  </si>
  <si>
    <t>038.891.286-37</t>
  </si>
  <si>
    <t>FABIANO CAMILO FLORENTINO</t>
  </si>
  <si>
    <t>038.303.336-50</t>
  </si>
  <si>
    <t>EMILY LUCAS RAMOS</t>
  </si>
  <si>
    <t>096.066.826-84</t>
  </si>
  <si>
    <t>JULIANO FERREIRA DE QUEIROZ</t>
  </si>
  <si>
    <t>036.291.086-36</t>
  </si>
  <si>
    <t>SAMUEL OLIVEIRA MOREIRA</t>
  </si>
  <si>
    <t>099.612.176-59</t>
  </si>
  <si>
    <t>VINICIUS MARIANO LEMES</t>
  </si>
  <si>
    <t>003.854.306-04</t>
  </si>
  <si>
    <t>EDERSON DE OLIVEIRA CUNHA</t>
  </si>
  <si>
    <t>115.786.156-31</t>
  </si>
  <si>
    <t>PEDRO GUILHERME RODRIGUES MARTINS</t>
  </si>
  <si>
    <t>LEANDRO DE ASSIS NEVES</t>
  </si>
  <si>
    <t>020.941.246-14</t>
  </si>
  <si>
    <t>FERNANDA ANDRADE DE CASTRO</t>
  </si>
  <si>
    <t>VICTORIA DIAS DE ABREU ALBERNZ</t>
  </si>
  <si>
    <t>130.452.866-90</t>
  </si>
  <si>
    <t>HELBERT ORDONE</t>
  </si>
  <si>
    <t>971.054.656-20</t>
  </si>
  <si>
    <t>ANALISTA SOCIOEDUCATIVO TERAPIA OCUPACIONAL</t>
  </si>
  <si>
    <t xml:space="preserve">DEBORA GRAMA DE OLIVEIRA </t>
  </si>
  <si>
    <t>118.039.646-42</t>
  </si>
  <si>
    <t>CLEITON FRANCISCO DE OLIVEIRA</t>
  </si>
  <si>
    <t>032.505.486-00</t>
  </si>
  <si>
    <t>LUIZ GUSTAVO ALVES CALDEIRA</t>
  </si>
  <si>
    <t>131.779386-28</t>
  </si>
  <si>
    <t>CAMILA DE SOUSA SANTANA</t>
  </si>
  <si>
    <t>062.881.176-41</t>
  </si>
  <si>
    <t>RAISSON GOMES</t>
  </si>
  <si>
    <t>128.500.756-55</t>
  </si>
  <si>
    <t>HEVERTON MARLON TRINDADE SILVA</t>
  </si>
  <si>
    <t>036.750.576-23</t>
  </si>
  <si>
    <t>WENDRIL MACAULAY AZEVEDO DE ALMEIDA</t>
  </si>
  <si>
    <t>141.197.916-88</t>
  </si>
  <si>
    <t>BRUNO ANTONIO PINTO</t>
  </si>
  <si>
    <t>108.601.786-25</t>
  </si>
  <si>
    <t>CLAUDIENE EUNICE DA CRUZ</t>
  </si>
  <si>
    <t>084.491.296-48</t>
  </si>
  <si>
    <t>FRANCIELLY BARBOSA FERREIRA</t>
  </si>
  <si>
    <t>111.435.906-86</t>
  </si>
  <si>
    <t>DIEGO DE ALCANTARA COSTA DE CARVALHO</t>
  </si>
  <si>
    <t>113.945.256-80</t>
  </si>
  <si>
    <t>ESTEFANIA FERNANDES MARIANO</t>
  </si>
  <si>
    <t>115.387.886-08</t>
  </si>
  <si>
    <t>IVAN ANDREATTA AMBROSIO</t>
  </si>
  <si>
    <t>150.894.207-26</t>
  </si>
  <si>
    <t>GUSTAVO MEIRELES DA SILVA</t>
  </si>
  <si>
    <t>068.297.396-32</t>
  </si>
  <si>
    <t>WILLIAN DOUGLAS DOS SANTOS</t>
  </si>
  <si>
    <t>DIEGO ARTHUR DA SILVA SOUZA</t>
  </si>
  <si>
    <t>124.307.756-54</t>
  </si>
  <si>
    <t>DIEGO GUILHERME ALVES MARCAL</t>
  </si>
  <si>
    <t>ANDRIELSON MAGNO MACHADO SILVA</t>
  </si>
  <si>
    <t>036.405.916-82</t>
  </si>
  <si>
    <t>MABEL FREDERICO DOMINGOS</t>
  </si>
  <si>
    <t>035.800.446-21</t>
  </si>
  <si>
    <t>MICHELE DOS SANTOS SILVA</t>
  </si>
  <si>
    <t>122.167.836-17</t>
  </si>
  <si>
    <t>RODRIGO CESAR GUIDO DE PAULA</t>
  </si>
  <si>
    <t>020.035.566-05</t>
  </si>
  <si>
    <t>SANDRA SANTANA DA CRUZ</t>
  </si>
  <si>
    <t>053.942.396-30</t>
  </si>
  <si>
    <t>RAFAEL VITA OLIVEIRA</t>
  </si>
  <si>
    <t>155.609.406-07</t>
  </si>
  <si>
    <t>SARAHNA MORAIS FURBINO</t>
  </si>
  <si>
    <t>089.964.876-27</t>
  </si>
  <si>
    <t>MAXIMILIANO JONATHAN DA SILVA</t>
  </si>
  <si>
    <t>072.737.136-35</t>
  </si>
  <si>
    <t>LUCAS EDUARDO DA SILVA</t>
  </si>
  <si>
    <t>131.404.806-60</t>
  </si>
  <si>
    <t>LUCIRENE DE SOUSA BARROS</t>
  </si>
  <si>
    <t>JHULHA SILVA SANTOS</t>
  </si>
  <si>
    <t>091.866.836-08</t>
  </si>
  <si>
    <t>FRANK MESSIAS ROCHA</t>
  </si>
  <si>
    <t>146.852.838-64</t>
  </si>
  <si>
    <t>REGIANE MARTINS PIMENTA</t>
  </si>
  <si>
    <t>102.439.676-24</t>
  </si>
  <si>
    <t>LUCIA ROCHA BRITO</t>
  </si>
  <si>
    <t>889.096.705-68</t>
  </si>
  <si>
    <t>LUCINEA SUELI RODRIGUES</t>
  </si>
  <si>
    <t>000.078.576-83</t>
  </si>
  <si>
    <t>CLAUDIA CRISTINA MAXIMO PEREIRA</t>
  </si>
  <si>
    <t>013.212.976-02</t>
  </si>
  <si>
    <t>LEONARDO DA ROCHA COELHO</t>
  </si>
  <si>
    <t>100.361.516-37</t>
  </si>
  <si>
    <t>SARA FERNANDA DE JESUS MENDES</t>
  </si>
  <si>
    <t>069.266.916-73</t>
  </si>
  <si>
    <t>FERNANDA GRAZIELLA SILVEIRA DE MENDONÇA</t>
  </si>
  <si>
    <t>090.710.346-40</t>
  </si>
  <si>
    <t>VALQUIRIA GONÇALVES PEREIRA LOMEU</t>
  </si>
  <si>
    <t>072.704.436-29</t>
  </si>
  <si>
    <t>RONALDO DE JESUS DOS SANTOS</t>
  </si>
  <si>
    <t>278.174.848-05</t>
  </si>
  <si>
    <t>LUCILEIA JOSE MESQUITA</t>
  </si>
  <si>
    <t>084.507.246-35</t>
  </si>
  <si>
    <t>JOSE JEOSMAR DE SOUSA</t>
  </si>
  <si>
    <t>057.664.076-02</t>
  </si>
  <si>
    <t>JULIANA PATRICIA DA SILVA BALDUINO SANTOS</t>
  </si>
  <si>
    <t>106.898.566-60</t>
  </si>
  <si>
    <t>NATALIA CRISTINA LOPES GARCIA REIS</t>
  </si>
  <si>
    <t>087.759.396-57</t>
  </si>
  <si>
    <t>THALLES ERNANI DA SILVA</t>
  </si>
  <si>
    <t>135.272.596-78</t>
  </si>
  <si>
    <t>ISABELLA CHRISTINE MOURA NEVES</t>
  </si>
  <si>
    <t>087.066.326-70</t>
  </si>
  <si>
    <t>LUCIANA APARECIDA GONÇALVES LEAL</t>
  </si>
  <si>
    <t>076.467.256-84</t>
  </si>
  <si>
    <t>ALINE DA SILVA DINIZ</t>
  </si>
  <si>
    <t>127.704.466-54</t>
  </si>
  <si>
    <t>BRUNA ARAUJO SILVA</t>
  </si>
  <si>
    <t>120.669.056-90</t>
  </si>
  <si>
    <t>KATIA ALMEIDA DE ASSIS</t>
  </si>
  <si>
    <t>780.712.326-53</t>
  </si>
  <si>
    <t>KELEN CRISTINA SOUZA DA SILVA</t>
  </si>
  <si>
    <t>089.034.796-45</t>
  </si>
  <si>
    <t>FREDERICO WILKEN DE PINHO</t>
  </si>
  <si>
    <t>014.267.306-40</t>
  </si>
  <si>
    <t>DEIVISON JORGE DE FARIA</t>
  </si>
  <si>
    <t>074.498.716-45</t>
  </si>
  <si>
    <t>LARISSA ALVES DE SOUSA</t>
  </si>
  <si>
    <t>109.469.296-45</t>
  </si>
  <si>
    <t>CRISTIANO ANDRE DE OLIVEIRA FORTES</t>
  </si>
  <si>
    <t>012.578.556-97</t>
  </si>
  <si>
    <t>JEANE SILVIA SANTOS</t>
  </si>
  <si>
    <t>016.794.116-08</t>
  </si>
  <si>
    <t>ANISIA AMARAL</t>
  </si>
  <si>
    <t>996.513.867-20</t>
  </si>
  <si>
    <t>GLAUBER BRINI DO VALE</t>
  </si>
  <si>
    <t>063.955.076-21</t>
  </si>
  <si>
    <t>JONATHAN LUIZ LEITE DOS SANTOS</t>
  </si>
  <si>
    <t>068.315.026-01</t>
  </si>
  <si>
    <t>NATHALIA D AVILA CARVALHO SANTOS</t>
  </si>
  <si>
    <t>065.271.556-70</t>
  </si>
  <si>
    <t>VERONICA GONCALO COSTA</t>
  </si>
  <si>
    <t>059.977.816-40</t>
  </si>
  <si>
    <t>ROSEMARY DE CARVALHO</t>
  </si>
  <si>
    <t>130.105.676-69</t>
  </si>
  <si>
    <t>WESLEY DA SILVA</t>
  </si>
  <si>
    <t>963.283.126-87</t>
  </si>
  <si>
    <t>LUCIANO RODRIGUES</t>
  </si>
  <si>
    <t>TAMARA DA SILVA WAN DER MAAS</t>
  </si>
  <si>
    <t>COORDENADORA ADMINISTRATIVA E FINANCEIRO</t>
  </si>
  <si>
    <t>PRISCILA DE PAULA DOS SANTOS CARVALHO</t>
  </si>
  <si>
    <t>061.262.326-23</t>
  </si>
  <si>
    <t>SUPERVISOR DE MONITORIA E SOCIOEDUCAÇÃO</t>
  </si>
  <si>
    <t>AQUILA AUGUSTO DA SILVA TEIXEIRA</t>
  </si>
  <si>
    <t>GENEVIEVE DO CARMO SILVA</t>
  </si>
  <si>
    <t>089.275.096-09</t>
  </si>
  <si>
    <t>CLAUDIO ALBERTINI MAYERON SANTANA LEMOS</t>
  </si>
  <si>
    <t>RODRIGO GANDRA BIE GUALBERTO</t>
  </si>
  <si>
    <t>101.890.156-67</t>
  </si>
  <si>
    <t>COORDENADOR TÉCNICO</t>
  </si>
  <si>
    <t>RONIELLE LOPES CAETANO</t>
  </si>
  <si>
    <t>LILIANE SOUZA DIAS</t>
  </si>
  <si>
    <t>080.015.976-44</t>
  </si>
  <si>
    <t>SOFIA GABRIELA DINIZ PAULA</t>
  </si>
  <si>
    <t>126.039.766-13</t>
  </si>
  <si>
    <t>PRISCILA KAREN MATIAS PINTO JARDIM ROCHA</t>
  </si>
  <si>
    <t> 016.513.266-30</t>
  </si>
  <si>
    <t>JOAO EMIDIO DE SOUSA</t>
  </si>
  <si>
    <t>603.739.468-72</t>
  </si>
  <si>
    <t>HEIDYE PATRICIA SEZERVINSK MENDONÇA</t>
  </si>
  <si>
    <t>063.312.616-05</t>
  </si>
  <si>
    <t>HERCULES DA SILVA CRUZ</t>
  </si>
  <si>
    <t>005.583.146-00</t>
  </si>
  <si>
    <t>FRANCINE ALVES MELLO</t>
  </si>
  <si>
    <t>068.173.166-42</t>
  </si>
  <si>
    <t>ELIANE BEATRIZ DA SILVA MARQUES DE SOUZA</t>
  </si>
  <si>
    <t>055.274.356-99</t>
  </si>
  <si>
    <t>PABLO CAMPOS DA COSTA</t>
  </si>
  <si>
    <t>065.872.446-02</t>
  </si>
  <si>
    <t>LUIS GUSTAVO RIBEIRO</t>
  </si>
  <si>
    <t>863.263.256-68</t>
  </si>
  <si>
    <t>GEORGE MAICON DE OLIVEIRA SANTOS</t>
  </si>
  <si>
    <t>108.156.396-60</t>
  </si>
  <si>
    <t>DENIS APARECIDO MARCELINO FRIZI</t>
  </si>
  <si>
    <t>394.443.383-81</t>
  </si>
  <si>
    <t>BRIGIDO BIANCO DE FREITAS BERNARDES</t>
  </si>
  <si>
    <t>697.012.966-72</t>
  </si>
  <si>
    <t>ANDRE GONÇALVES COSTA</t>
  </si>
  <si>
    <t>061.475.416-09</t>
  </si>
  <si>
    <t>ANALISTA SOCIOEDUCATIVA DE EDUCAÇÃO FISICA</t>
  </si>
  <si>
    <t>ILZA MARA DE ARAUJO</t>
  </si>
  <si>
    <t>056.792.726-10</t>
  </si>
  <si>
    <t>ANALISTA SOCIOEDUCATIVO DE EDUCAÇÃO FISICA</t>
  </si>
  <si>
    <t>EDUARDO BERNARDES FONTES</t>
  </si>
  <si>
    <t>042.717.906-80</t>
  </si>
  <si>
    <t>CARLOS LENTULIO ROCHA</t>
  </si>
  <si>
    <t>012.052.636-08</t>
  </si>
  <si>
    <t>CLEONICE GONÇALVES CABRAL</t>
  </si>
  <si>
    <t>025.612.106-00</t>
  </si>
  <si>
    <t>MARILIA GRACIELLE DE OLIVEIRA</t>
  </si>
  <si>
    <t>077.694.636-61</t>
  </si>
  <si>
    <t>MIDAM SAMADAR BUENO</t>
  </si>
  <si>
    <t>071.142.166-88</t>
  </si>
  <si>
    <t>JAQUELINE PORTO GARCIA</t>
  </si>
  <si>
    <t>141.819.537-50</t>
  </si>
  <si>
    <t>CAROLINE APARECIDA VIEIRA E SILVA</t>
  </si>
  <si>
    <t>090.059.766-67</t>
  </si>
  <si>
    <t>ANA CAROLINA PACHECO MAGALHAES</t>
  </si>
  <si>
    <t>380.185.548-11</t>
  </si>
  <si>
    <t>KATI SALER MENEZES JUNQUEIRA</t>
  </si>
  <si>
    <t>080.814.638-60</t>
  </si>
  <si>
    <t>ADRIANA ARAUJO SOUSA SILVA</t>
  </si>
  <si>
    <t>982.365.046-20</t>
  </si>
  <si>
    <t>ANDREIA SILVA</t>
  </si>
  <si>
    <t>080.846.446-60</t>
  </si>
  <si>
    <t>LUCAS FELIPE SOUZA CARVALHO</t>
  </si>
  <si>
    <t>126.973.566-73</t>
  </si>
  <si>
    <t>WELINGTON DE PAULA SOUSA</t>
  </si>
  <si>
    <t>098.132.216-66</t>
  </si>
  <si>
    <t>VINICIUS TEIXEIRA MACHADO</t>
  </si>
  <si>
    <t>043.275.246-38</t>
  </si>
  <si>
    <t>RODRIGO MARQUES CAROLA</t>
  </si>
  <si>
    <t>052.831.987-66</t>
  </si>
  <si>
    <t>RIVANE MARTINS BARRETO FERNANDES</t>
  </si>
  <si>
    <t>012.195.826-46</t>
  </si>
  <si>
    <t>DEBORA SOARES DOS SANTOS</t>
  </si>
  <si>
    <t>128.661.986-62</t>
  </si>
  <si>
    <t>LEANDRO ALVES DA SILVA MARTINS</t>
  </si>
  <si>
    <t>053.515.896-30</t>
  </si>
  <si>
    <t>HELENA JULIELE RIBEIRO ALMEIDA FONTES</t>
  </si>
  <si>
    <t>076.277.876-88</t>
  </si>
  <si>
    <t>HERNANDES DE JESUS FERREIRA</t>
  </si>
  <si>
    <t>033.410.866-76</t>
  </si>
  <si>
    <t>LUIZ FERNANDO MOURA FARIA</t>
  </si>
  <si>
    <t>099.270.436-78</t>
  </si>
  <si>
    <t>JONATHAN DIAS PAIVA</t>
  </si>
  <si>
    <t>024.802.441-80</t>
  </si>
  <si>
    <t>THIAGO WILLIAN MARGATO</t>
  </si>
  <si>
    <t>290.767.368-80</t>
  </si>
  <si>
    <t>DIEGO FARLI MENDES DA SILVA</t>
  </si>
  <si>
    <t>059.762.156-02</t>
  </si>
  <si>
    <t>FLAVIO HENRIQUE BORGES</t>
  </si>
  <si>
    <t>068.552.226-17</t>
  </si>
  <si>
    <t>THIAGO PROCOPIO</t>
  </si>
  <si>
    <t>111.462.216-81</t>
  </si>
  <si>
    <t>CASSIANO RICARDO DA SILVA</t>
  </si>
  <si>
    <t>101.508.936-47</t>
  </si>
  <si>
    <t>GILBERTO PEDRO DE CARVALO</t>
  </si>
  <si>
    <t>871.516.696-15</t>
  </si>
  <si>
    <t>DANIELA JOSE LURENCO</t>
  </si>
  <si>
    <t>012.116.556-60</t>
  </si>
  <si>
    <t>ADRIANA RODRIGUES DO NASCIMENTO</t>
  </si>
  <si>
    <t>017.491.866-67</t>
  </si>
  <si>
    <t>ANDRE LUIZ DE SOUZA FELIX</t>
  </si>
  <si>
    <t> 019.006.856-63</t>
  </si>
  <si>
    <t>MARIA EUTA ALVES SILVA</t>
  </si>
  <si>
    <t> 053.982.456-94</t>
  </si>
  <si>
    <t>DIOGO FILIPE DE SIQUEIRA</t>
  </si>
  <si>
    <t>105.314.186-69</t>
  </si>
  <si>
    <t>CARLOS CESAR DIAS PEREIRA</t>
  </si>
  <si>
    <t>742.235.346-53</t>
  </si>
  <si>
    <t>JULIA APARECIDA RODRIGUES DA ROCHA</t>
  </si>
  <si>
    <t>154.636.616-42</t>
  </si>
  <si>
    <t>ALEXSANDRA PATRICIA DE PAULA</t>
  </si>
  <si>
    <t>955.248.786-20</t>
  </si>
  <si>
    <t>MARINA CRISTINA DE ARAUJO CAMPOS</t>
  </si>
  <si>
    <t>078.110.346-03</t>
  </si>
  <si>
    <t>CAMILA DRAGER BASTOS</t>
  </si>
  <si>
    <t> 084.381.156-08</t>
  </si>
  <si>
    <t>KELEN FELIX RODRIGUES DA SILVA</t>
  </si>
  <si>
    <t>102.820.296-21</t>
  </si>
  <si>
    <t>PAULA POLIANA NEDER GARCIA</t>
  </si>
  <si>
    <t>016.054.036-44</t>
  </si>
  <si>
    <t>DANIELA CAMPOS</t>
  </si>
  <si>
    <t>100.244.246-09</t>
  </si>
  <si>
    <t>SANDRA LUCIA DINIZ</t>
  </si>
  <si>
    <t>800.855.716-87</t>
  </si>
  <si>
    <t>ALESSANDRA ALVES DE ALMEIDA</t>
  </si>
  <si>
    <t>034.551.706-76</t>
  </si>
  <si>
    <t>JOAO CLAUDIO VIEIRA GUIMARAES</t>
  </si>
  <si>
    <t>089.346.856-89</t>
  </si>
  <si>
    <t>CAIQUE GONÇALVES BARROSO</t>
  </si>
  <si>
    <t>101.446.936-82</t>
  </si>
  <si>
    <t>APARECIDA LOPES SANTANA</t>
  </si>
  <si>
    <t>037.443.056-00</t>
  </si>
  <si>
    <t>SADELSON DE LORENA SANTOS NETO</t>
  </si>
  <si>
    <t>032.110.251-70</t>
  </si>
  <si>
    <t>WLADIMIR CORDEIRO DE PAULA</t>
  </si>
  <si>
    <t> 070.985.406-41</t>
  </si>
  <si>
    <t>CLENIO SERAFIM DA CRUZ</t>
  </si>
  <si>
    <t>115.388.466-67</t>
  </si>
  <si>
    <t>ANALSITA ADMINISTRATIVO</t>
  </si>
  <si>
    <t>DEIS APARECIDA MARTINS MELO PEREIRA</t>
  </si>
  <si>
    <t>LUIZ ANDRE PRUDENCIO</t>
  </si>
  <si>
    <t>028.101.596-10</t>
  </si>
  <si>
    <t>MARIA ROSA DE JESUS</t>
  </si>
  <si>
    <t>634.993.556-04</t>
  </si>
  <si>
    <t>RAYANE MOREIRA FERREIRA</t>
  </si>
  <si>
    <t>122.811.926-01</t>
  </si>
  <si>
    <t>ROMES ANTUNES DOS REIS</t>
  </si>
  <si>
    <t>026.710.476-65</t>
  </si>
  <si>
    <t>GILMAR MUNIZ DE OLIVEIRA</t>
  </si>
  <si>
    <t>877.351.056-49</t>
  </si>
  <si>
    <t>ADEMAR BARBOSA MOREIRA</t>
  </si>
  <si>
    <t>042.643.706-39</t>
  </si>
  <si>
    <t>ALFREDO SIMOES LOPES</t>
  </si>
  <si>
    <t>791.058.906-91</t>
  </si>
  <si>
    <t>DARLAN BARBOSA COELHO</t>
  </si>
  <si>
    <t>061.110.556-07</t>
  </si>
  <si>
    <t>NILVO BARBOSA DE OLIVEIRA</t>
  </si>
  <si>
    <t> 037.938.306-32</t>
  </si>
  <si>
    <t>WILLIAM MARTINS TEIXEIRA</t>
  </si>
  <si>
    <t>378.150.378-01</t>
  </si>
  <si>
    <t>VINICIUS DA SILVA MELGAÇO</t>
  </si>
  <si>
    <t>073.948.246-75</t>
  </si>
  <si>
    <t>CAMILA NASCIMENTO CAIXETA</t>
  </si>
  <si>
    <t>115.608.666-32</t>
  </si>
  <si>
    <t>WELTON FERREIRA ALVIM FURTADO</t>
  </si>
  <si>
    <t>949.382.706-25</t>
  </si>
  <si>
    <t>MATHEUS LUIZ ROSA</t>
  </si>
  <si>
    <t>112.601.946-12</t>
  </si>
  <si>
    <t>JOAO PEDRO ALVES DE SOUSA</t>
  </si>
  <si>
    <t>146.424.406-58</t>
  </si>
  <si>
    <t>0909/2021</t>
  </si>
  <si>
    <t>JOELMA GONÇALVES DE SOUZA</t>
  </si>
  <si>
    <t>088.780.406-30</t>
  </si>
  <si>
    <t>FABIELE PEREIRA DOS SANTOS</t>
  </si>
  <si>
    <t>107.638.156-16</t>
  </si>
  <si>
    <t>ALDERINO ALVES SOARES</t>
  </si>
  <si>
    <t>098.637.016-96</t>
  </si>
  <si>
    <t>FLAVIO XAVIER DOS SANTOS</t>
  </si>
  <si>
    <t>086.228.026-55</t>
  </si>
  <si>
    <t>RAQUEL GOMES DA SILVA</t>
  </si>
  <si>
    <t>097.844.256-37</t>
  </si>
  <si>
    <t>EDNA PAULA VIEIRA DE S. LARA</t>
  </si>
  <si>
    <t>041.753.336-57</t>
  </si>
  <si>
    <t>FABIANA BEATRIZ RIBEIRO</t>
  </si>
  <si>
    <t>037.221.796-61</t>
  </si>
  <si>
    <t>JAQUELINE VALQUIRIA DE JESUS</t>
  </si>
  <si>
    <t> 688.950.546-87</t>
  </si>
  <si>
    <t>FABIANA ANDRADE SILVA</t>
  </si>
  <si>
    <t>069.913.216-99</t>
  </si>
  <si>
    <t>SIBELE CRUZ SANTOS</t>
  </si>
  <si>
    <t>026.830.925-63</t>
  </si>
  <si>
    <t>LUCAS HENRIQUE DA CRUZ</t>
  </si>
  <si>
    <t> 096.848.976-18</t>
  </si>
  <si>
    <t>MARTHA FLORENCA DE SOUZA CORIDOLA</t>
  </si>
  <si>
    <t>090.031.046-46</t>
  </si>
  <si>
    <t>ARIANGELA FABIOLA PEREIRA</t>
  </si>
  <si>
    <t>123.189.536-51</t>
  </si>
  <si>
    <t>HELEN SHARMEN VENTURA COELHO</t>
  </si>
  <si>
    <t>019.370.216-96</t>
  </si>
  <si>
    <t>FABIANA GARCIA PEREIRA</t>
  </si>
  <si>
    <t>062.828.926-00</t>
  </si>
  <si>
    <t>KATIA PEREIRA TENORIO DE SOUZA</t>
  </si>
  <si>
    <t>052.796.466-28</t>
  </si>
  <si>
    <t>LUCIENE MOREIRA DOS SANTOS</t>
  </si>
  <si>
    <t> 059.070.086-36</t>
  </si>
  <si>
    <t>WAGNER GLADSON DA SILVA</t>
  </si>
  <si>
    <t>007.156.576-07</t>
  </si>
  <si>
    <t>JANAINA MARA LEITE GAMA</t>
  </si>
  <si>
    <t>GIOVANA CALDEIRA CANDIDO</t>
  </si>
  <si>
    <t>130.399.286-86</t>
  </si>
  <si>
    <t>SAMANTHA MARIA ELIAS</t>
  </si>
  <si>
    <t> 108.806.276-89</t>
  </si>
  <si>
    <t>STHEPHANIE ARMANI DA SILVEIRA CALIXTO</t>
  </si>
  <si>
    <t> 121.269.976-93</t>
  </si>
  <si>
    <t>ALICE MORATO DE REZENDE</t>
  </si>
  <si>
    <t> 089.506.866-43</t>
  </si>
  <si>
    <t>ANDRE IGOR DA SILVA CANDIDO</t>
  </si>
  <si>
    <t>113.759.706-23</t>
  </si>
  <si>
    <t>WENDERSON DA SILVA FERNANDES</t>
  </si>
  <si>
    <t>012.510.416-20</t>
  </si>
  <si>
    <t>FILIPE SCHNEIDER REIS</t>
  </si>
  <si>
    <t>015.879.136-31</t>
  </si>
  <si>
    <t>ALEXANDRE LUIZ DE OLIVEIRA</t>
  </si>
  <si>
    <t>872.414.986-15</t>
  </si>
  <si>
    <t>TUPACIGUARA</t>
  </si>
  <si>
    <t>ANA JULIA ROSA RETTENMAIER</t>
  </si>
  <si>
    <t>160.185.066-29</t>
  </si>
  <si>
    <t>LUCIANA DE MELO CAMPOS</t>
  </si>
  <si>
    <t> 063.386.806-03</t>
  </si>
  <si>
    <t>MARCIA EDUARDA RAMOS FERNANDES</t>
  </si>
  <si>
    <t> 020.388.726-35</t>
  </si>
  <si>
    <t>GABRIELA OLIVEIRA SILVA</t>
  </si>
  <si>
    <t>118.492.336-16</t>
  </si>
  <si>
    <t>MARIA DO CARMO JESUS</t>
  </si>
  <si>
    <t>986.706.706-15</t>
  </si>
  <si>
    <t>LETICIA MARIA PEREIRA TAVARES</t>
  </si>
  <si>
    <t>034.191.926-81</t>
  </si>
  <si>
    <t>ANDRE SILVA DO NASCIMENTO</t>
  </si>
  <si>
    <t>702.986.722-00</t>
  </si>
  <si>
    <t>DARLIN PEREIRA AMARO</t>
  </si>
  <si>
    <t>108.479.246-02</t>
  </si>
  <si>
    <t>GUILHERME LUCA OLIVEIRA BARBOSA</t>
  </si>
  <si>
    <t>148.240.286-70</t>
  </si>
  <si>
    <t>LEANDRO DANIEL DOS ANJOS</t>
  </si>
  <si>
    <t>073.711.706-01</t>
  </si>
  <si>
    <t>OLIMPIO ONORATO FILHO</t>
  </si>
  <si>
    <t>726.564.096-91</t>
  </si>
  <si>
    <t>ELISANGELA BATISTA DE SOUZA</t>
  </si>
  <si>
    <t> 083.009.586-14</t>
  </si>
  <si>
    <t>BRUNA FERREIRA GONÇALVES</t>
  </si>
  <si>
    <t>075.575.266-00</t>
  </si>
  <si>
    <t>ADELMO GOMES FERREIRA</t>
  </si>
  <si>
    <t>037.335.506-84</t>
  </si>
  <si>
    <t>ADONIS SILVA NUNES FARIA</t>
  </si>
  <si>
    <t>101.722.636-97</t>
  </si>
  <si>
    <t>ADRIENE OLIVEIRA DA SILVEIRA</t>
  </si>
  <si>
    <t>108.309.736-99</t>
  </si>
  <si>
    <t>ADSON DOS REIS DE PAULA</t>
  </si>
  <si>
    <t>135.712.806-10</t>
  </si>
  <si>
    <t>AGEU GOMES FERREIRA NETO</t>
  </si>
  <si>
    <t>050.071.016-30</t>
  </si>
  <si>
    <t>AGNALDO JORGE DA SILVA</t>
  </si>
  <si>
    <t>102.643.476-92</t>
  </si>
  <si>
    <t>AMANDA OLIVEIRA PIQUI</t>
  </si>
  <si>
    <t>093.419.846-29</t>
  </si>
  <si>
    <t>ANA PAULA DOS SANTOS ALVES SILVA</t>
  </si>
  <si>
    <t>009.449.941-13</t>
  </si>
  <si>
    <t>ANDERSON WITER VIEIRA</t>
  </si>
  <si>
    <t>127.834.116-10</t>
  </si>
  <si>
    <t>ANTONIO FILHO NETO</t>
  </si>
  <si>
    <t>678.257.536-15</t>
  </si>
  <si>
    <t>CHRISTIANE DUARTE DE LIMA</t>
  </si>
  <si>
    <t>079.045.166-24</t>
  </si>
  <si>
    <t>CINTIA FERREIRA</t>
  </si>
  <si>
    <t>138.825.136-16</t>
  </si>
  <si>
    <t>CLAUDINEI RAMOS MARTINS</t>
  </si>
  <si>
    <t>992.305.006-82</t>
  </si>
  <si>
    <t>CLEBERSON AUGUSTO ALVES</t>
  </si>
  <si>
    <t>105.920.866-07</t>
  </si>
  <si>
    <t>DARA PAMELLA OLIVEIRA MACHADO</t>
  </si>
  <si>
    <t>102.668.836-13</t>
  </si>
  <si>
    <t>DOUGLAS DOS SANTOS PEREIRA</t>
  </si>
  <si>
    <t>129.826.036-16</t>
  </si>
  <si>
    <t>EILTON DOS SANTOS FERREIRA</t>
  </si>
  <si>
    <t>060.900.326-70</t>
  </si>
  <si>
    <t>ELISANGELA VICENTE MACIEL</t>
  </si>
  <si>
    <t>215.416.758-60</t>
  </si>
  <si>
    <t>ELY ARAUJO DE SOUSA</t>
  </si>
  <si>
    <t>102.516.146-70</t>
  </si>
  <si>
    <t>ERISLENE DA SILVA</t>
  </si>
  <si>
    <t>138.450.136-30</t>
  </si>
  <si>
    <t>FABIO NASCIMENTO MARQUES</t>
  </si>
  <si>
    <t>263.014.738-09</t>
  </si>
  <si>
    <t>FELIPHE MEDEIROS DE FREITAS</t>
  </si>
  <si>
    <t>109.281.426-47</t>
  </si>
  <si>
    <t>FERNANDA BATISTA DE SOUZA</t>
  </si>
  <si>
    <t>062.692.326-35</t>
  </si>
  <si>
    <t>GABRIEL LUCAS BENEDITO</t>
  </si>
  <si>
    <t>481.932.938-35</t>
  </si>
  <si>
    <t>GUILHERME MARQUES DA SILVA</t>
  </si>
  <si>
    <t>001.084.636-05</t>
  </si>
  <si>
    <t>HEMYLY RAYSSA BEZERRA NELES</t>
  </si>
  <si>
    <t>019.910.096-90</t>
  </si>
  <si>
    <t>IGOR GOMES MARQUES</t>
  </si>
  <si>
    <t>166.399.696-29</t>
  </si>
  <si>
    <t>JEAN CESAR FIDELLI LEONEL</t>
  </si>
  <si>
    <t>140.827.176-17</t>
  </si>
  <si>
    <t>JULIANO FERNANDES DE LIMA</t>
  </si>
  <si>
    <t>091.073.696-03</t>
  </si>
  <si>
    <t>JULIANO RODRIGUES MEIRA</t>
  </si>
  <si>
    <t>077.419.396-45</t>
  </si>
  <si>
    <t>KARLA CRISTINA MOREIRA SICARI</t>
  </si>
  <si>
    <t>063.225.806-39</t>
  </si>
  <si>
    <t>KAREN LUIZA DOS REIS PENA</t>
  </si>
  <si>
    <t>101.805.926-10</t>
  </si>
  <si>
    <t>LETICIA CALIXTO VIEIRA</t>
  </si>
  <si>
    <t>066.476.276-00</t>
  </si>
  <si>
    <t>LEYDIANE DE JESUS SILVA</t>
  </si>
  <si>
    <t>001.378.371-86</t>
  </si>
  <si>
    <t>LUCAS CARDOSO ARANTES</t>
  </si>
  <si>
    <t>023.034.996-07</t>
  </si>
  <si>
    <t>LUCAS TERENCIO DA SILVA</t>
  </si>
  <si>
    <t>058.472.866-27</t>
  </si>
  <si>
    <t>LUIZ HENRIQUE DIAS</t>
  </si>
  <si>
    <t>100.071.186-27</t>
  </si>
  <si>
    <t>MAISA DINIZ SOUZA</t>
  </si>
  <si>
    <t>015.607.146-03</t>
  </si>
  <si>
    <t>MARIA FERNANDA COSTA PEREIRA</t>
  </si>
  <si>
    <t>043.551.871-28</t>
  </si>
  <si>
    <t>MARIANA DINIZ SOUZA</t>
  </si>
  <si>
    <t>015.607.026-95</t>
  </si>
  <si>
    <t>MATHEUS ALVES</t>
  </si>
  <si>
    <t>131.146.606-14</t>
  </si>
  <si>
    <t>MATHEUS DIAS BORGES</t>
  </si>
  <si>
    <t>120.803.036-19</t>
  </si>
  <si>
    <t>MILLER FERREIRA DA SILVA</t>
  </si>
  <si>
    <t>096.691.726-08</t>
  </si>
  <si>
    <t>RAFAELA OLIVEIRA PIQUI</t>
  </si>
  <si>
    <t>131.418.606-02</t>
  </si>
  <si>
    <t>RAFAELLA MARCONDES RESENDE ALVES</t>
  </si>
  <si>
    <t>083.085.676-86</t>
  </si>
  <si>
    <t>RAISSA ONORATO DE FREITAS</t>
  </si>
  <si>
    <t>121.950.286-37</t>
  </si>
  <si>
    <t>RAYANE SANTOS BATISTA</t>
  </si>
  <si>
    <t>132.291.906-29</t>
  </si>
  <si>
    <t>REGINA BATISTA DA SILVA</t>
  </si>
  <si>
    <t>992.303.726-68</t>
  </si>
  <si>
    <t>REGINALDO MENDES DA CRUZ</t>
  </si>
  <si>
    <t>036.659.36-30</t>
  </si>
  <si>
    <t>SABRINA RODRIGUES SILVA LIMA</t>
  </si>
  <si>
    <t>097.354.316-70</t>
  </si>
  <si>
    <t>THIAGO AUGUSTO DE FREITAS</t>
  </si>
  <si>
    <t>088.001.966-24</t>
  </si>
  <si>
    <t>THIAGO RODRIGUES OLIVEIRA</t>
  </si>
  <si>
    <t>093.363.136-73</t>
  </si>
  <si>
    <t>VANDERLUCIO LUCAS PEREIRA</t>
  </si>
  <si>
    <t>044.172.816-29</t>
  </si>
  <si>
    <t>WALTAIR VAZ VIEIRA JUNIOR</t>
  </si>
  <si>
    <t>135.487.476-55</t>
  </si>
  <si>
    <t>BRUNA TEIXEIRA DOS SANTOS</t>
  </si>
  <si>
    <t>074.704.916-51</t>
  </si>
  <si>
    <t>KARLA BIANCA GONCALVES MOREIRA</t>
  </si>
  <si>
    <t>001.977.291-26</t>
  </si>
  <si>
    <t>Tabela 11 - Lista de Trabalhadores e Estagiários com Vínculo ao Contrato de Gestão em 2021</t>
  </si>
  <si>
    <t xml:space="preserve">Folha de pagamento </t>
  </si>
  <si>
    <t>Dos repasses previstos na memória de cálculo do Contrato de Gestão nº 008/2021 para os meses de julho, agosto e setembro 2021, no valor de R$ 25.420.558,03 (vinte e cinco milhões, quatrocentos e vinte mil, quinhentos e cinquenta e oito reais e três centavos), foram  repassados pela Secretaria de Justiça e Segurança Pública - SEJUSP valores que somam R$ 9.368.907,24 (nove milhões, trezentos e sessenta e oito mil, novecentos e sete reais e vinte e quatro centavos) nos dias 26 de julho, três de agosto e dezessete de setembro de 2021, restando, portanto, R$ 16.051.650,79 (Dezesseis milhões, cinquenta e um mil, seiscentos e cinquenta reais e setenta e nove centavos) a serem repassados relativos a este período avaliatório. Diante disto,  pedimos providências do Órgão Estatal Parceiro no sentindo de regularizar a situação e efetivar a integralidade dos repasses pactuados na Memória de cálculo  do Contrato de Gestão nº 008/2021.</t>
  </si>
  <si>
    <t xml:space="preserve">
Seguindo a determinação contida na legislação vigente e a política de gestão de recursos públicos do Instituto Elo, o recurso correspondente ao provisionamento trabalhista dos profissionais contratados para execução do Contrato de Gestão nº 008/2021, bem como o saldo remanescente do Contrato de Gestão nº 008/2021, foram aplicados em Fundo de Renda Fixa junto à instituição bancária Caixa Econômica Federal, o que resultou em um rendimento líquido de R$ 19.538,58 (dezenove mil quinhentos e trinta e oito reais e cinquenta e oito centavos), no período avaliatório. O referido rendimento, conforme previsto no inciso I do Art. 89 do Decreto Estadual nº47.553, de 07 de dezembro de 2018, foi transferido para uma conta específica na Caixa Econômica Federal destinada única e exclusivamente para Reserva de Recursos.
</t>
  </si>
  <si>
    <t>Belo Horizonte, 21 de Outubro de 2021.</t>
  </si>
  <si>
    <t>Contrato de Gestão nº. 008/2021 celebrado entre a Secretaria de Justiça e Segurança Pública do Estado de Minas Gerais - SEJUSP e o Instituto Elo</t>
  </si>
  <si>
    <t>Alexandre Compart</t>
  </si>
  <si>
    <t>Diretor Administrativo e Financeiro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</si>
</sst>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R$ &quot;* #,##0.00_);_(&quot;R$ &quot;* \(#,##0.00\);_(&quot;R$ &quot;* &quot;-&quot;??_);_(@_)"/>
    <numFmt numFmtId="165" formatCode="_(* #,##0.00_);_(* \(#,##0.00\);_(* &quot;-&quot;??_);_(@_)"/>
    <numFmt numFmtId="166" formatCode="dd/mm/yy;@"/>
    <numFmt numFmtId="167" formatCode="00000"/>
  </numFmts>
  <fonts count="47" x14ac:knownFonts="1">
    <font>
      <sz val="10"/>
      <name val="Arial"/>
    </font>
    <font>
      <sz val="11"/>
      <color theme="1"/>
      <name val="Calibri"/>
      <family val="2"/>
      <scheme val="minor"/>
    </font>
    <font>
      <sz val="10"/>
      <name val="Arial"/>
      <family val="2"/>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b/>
      <sz val="12"/>
      <name val="Arial Narrow"/>
      <family val="2"/>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sz val="11"/>
      <color rgb="FFFF0000"/>
      <name val="Times New Roman"/>
      <family val="1"/>
    </font>
    <font>
      <b/>
      <sz val="17"/>
      <name val="Arial"/>
      <family val="2"/>
    </font>
    <font>
      <sz val="9"/>
      <color rgb="FFFF0000"/>
      <name val="Arial"/>
      <family val="2"/>
    </font>
    <font>
      <sz val="10"/>
      <color rgb="FFFF0000"/>
      <name val="Arial"/>
      <family val="2"/>
    </font>
    <font>
      <sz val="9"/>
      <color theme="1"/>
      <name val="Arial"/>
      <family val="2"/>
    </font>
    <font>
      <sz val="10"/>
      <color theme="1"/>
      <name val="Arial"/>
      <family val="2"/>
    </font>
    <font>
      <sz val="10"/>
      <color theme="1"/>
      <name val="Arial Narrow"/>
      <family val="2"/>
    </font>
    <font>
      <sz val="9"/>
      <color theme="1" tint="4.9989318521683403E-2"/>
      <name val="Arial"/>
      <family val="2"/>
    </font>
    <font>
      <sz val="9"/>
      <color rgb="FF000000"/>
      <name val="Arial"/>
      <family val="2"/>
    </font>
    <font>
      <sz val="9"/>
      <color rgb="FF0070C0"/>
      <name val="Arial"/>
      <family val="2"/>
    </font>
    <font>
      <b/>
      <sz val="11"/>
      <color theme="1"/>
      <name val="Arial"/>
      <family val="2"/>
    </font>
    <font>
      <b/>
      <sz val="9"/>
      <color theme="0"/>
      <name val="Arial"/>
      <family val="2"/>
    </font>
    <font>
      <sz val="8"/>
      <name val="Arial"/>
      <family val="2"/>
    </font>
    <font>
      <sz val="8"/>
      <color rgb="FF0070C0"/>
      <name val="Arial"/>
      <family val="2"/>
    </font>
    <font>
      <sz val="9"/>
      <color rgb="FF003300"/>
      <name val="Arial"/>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s>
  <borders count="4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top style="medium">
        <color indexed="64"/>
      </top>
      <bottom/>
      <diagonal/>
    </border>
    <border>
      <left style="hair">
        <color indexed="64"/>
      </left>
      <right style="hair">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hair">
        <color indexed="64"/>
      </left>
      <right style="hair">
        <color indexed="64"/>
      </right>
      <top style="medium">
        <color indexed="64"/>
      </top>
      <bottom style="medium">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medium">
        <color indexed="64"/>
      </bottom>
      <diagonal/>
    </border>
  </borders>
  <cellStyleXfs count="16">
    <xf numFmtId="0" fontId="0"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8" fillId="0" borderId="0"/>
    <xf numFmtId="0" fontId="2" fillId="0" borderId="0"/>
    <xf numFmtId="0" fontId="29"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0" fontId="1" fillId="0" borderId="0"/>
    <xf numFmtId="165" fontId="1" fillId="0" borderId="0" applyFont="0" applyFill="0" applyBorder="0" applyAlignment="0" applyProtection="0"/>
  </cellStyleXfs>
  <cellXfs count="642">
    <xf numFmtId="0" fontId="0" fillId="0" borderId="0" xfId="0"/>
    <xf numFmtId="0" fontId="0" fillId="2" borderId="0" xfId="0" applyFill="1"/>
    <xf numFmtId="0" fontId="3" fillId="2" borderId="0" xfId="0" applyFont="1" applyFill="1"/>
    <xf numFmtId="0" fontId="10" fillId="2" borderId="0" xfId="0" applyFont="1" applyFill="1" applyBorder="1" applyAlignment="1">
      <alignment horizontal="left" vertical="center"/>
    </xf>
    <xf numFmtId="0" fontId="7" fillId="2" borderId="0" xfId="0" applyFont="1" applyFill="1" applyAlignment="1">
      <alignment horizontal="center"/>
    </xf>
    <xf numFmtId="0" fontId="9" fillId="2" borderId="0" xfId="0" applyFont="1" applyFill="1" applyBorder="1"/>
    <xf numFmtId="0" fontId="9" fillId="2" borderId="0" xfId="0" applyFont="1" applyFill="1" applyAlignment="1">
      <alignment horizontal="center"/>
    </xf>
    <xf numFmtId="0" fontId="3" fillId="2" borderId="0" xfId="0" applyFont="1" applyFill="1" applyBorder="1"/>
    <xf numFmtId="0" fontId="0" fillId="2" borderId="0" xfId="0" applyFill="1" applyBorder="1"/>
    <xf numFmtId="0" fontId="2" fillId="2" borderId="0" xfId="0" applyFont="1" applyFill="1" applyBorder="1"/>
    <xf numFmtId="4" fontId="10" fillId="2" borderId="0" xfId="0" applyNumberFormat="1" applyFont="1" applyFill="1" applyBorder="1" applyAlignment="1">
      <alignment horizontal="center" vertical="center"/>
    </xf>
    <xf numFmtId="165" fontId="2" fillId="2" borderId="0" xfId="12" applyFont="1" applyFill="1" applyBorder="1"/>
    <xf numFmtId="165" fontId="10" fillId="2" borderId="0" xfId="12" applyFont="1" applyFill="1" applyBorder="1" applyAlignment="1">
      <alignment horizontal="right" vertical="center"/>
    </xf>
    <xf numFmtId="0" fontId="5" fillId="2" borderId="0" xfId="0" applyFont="1" applyFill="1" applyBorder="1" applyAlignment="1">
      <alignment horizontal="center" vertical="center"/>
    </xf>
    <xf numFmtId="0" fontId="9" fillId="2" borderId="0" xfId="0" applyFont="1" applyFill="1"/>
    <xf numFmtId="165" fontId="13" fillId="2" borderId="0" xfId="12" applyFont="1" applyFill="1" applyBorder="1" applyAlignment="1">
      <alignment horizontal="right" vertical="center"/>
    </xf>
    <xf numFmtId="165" fontId="14" fillId="2" borderId="0" xfId="12" applyFont="1" applyFill="1" applyBorder="1" applyAlignment="1">
      <alignment horizontal="right" vertical="center"/>
    </xf>
    <xf numFmtId="165" fontId="14" fillId="2" borderId="1" xfId="12" applyFont="1" applyFill="1" applyBorder="1" applyAlignment="1">
      <alignment horizontal="right" vertical="center"/>
    </xf>
    <xf numFmtId="165" fontId="14" fillId="2" borderId="2" xfId="12" applyFont="1" applyFill="1" applyBorder="1" applyAlignment="1">
      <alignment horizontal="right" vertical="center"/>
    </xf>
    <xf numFmtId="165" fontId="14" fillId="2" borderId="3" xfId="12" applyFont="1" applyFill="1" applyBorder="1" applyAlignment="1">
      <alignment horizontal="right" vertical="center"/>
    </xf>
    <xf numFmtId="165" fontId="14" fillId="2" borderId="4" xfId="12" applyFont="1" applyFill="1" applyBorder="1" applyAlignment="1">
      <alignment horizontal="right" vertical="center"/>
    </xf>
    <xf numFmtId="165" fontId="14" fillId="2" borderId="5" xfId="12" applyFont="1" applyFill="1" applyBorder="1" applyAlignment="1">
      <alignment horizontal="right" vertical="center"/>
    </xf>
    <xf numFmtId="0" fontId="0" fillId="2" borderId="0" xfId="0" applyFill="1" applyAlignment="1">
      <alignment vertical="center"/>
    </xf>
    <xf numFmtId="0" fontId="14" fillId="2" borderId="5"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3" fillId="2" borderId="0" xfId="0" applyFont="1" applyFill="1" applyBorder="1" applyAlignment="1">
      <alignment horizontal="left" vertical="center"/>
    </xf>
    <xf numFmtId="0" fontId="13" fillId="2" borderId="1" xfId="0" applyFont="1" applyFill="1" applyBorder="1" applyAlignment="1">
      <alignment vertical="center"/>
    </xf>
    <xf numFmtId="0" fontId="14" fillId="2" borderId="1" xfId="0" applyFont="1" applyFill="1" applyBorder="1" applyAlignment="1">
      <alignment horizontal="right" vertical="center" wrapText="1"/>
    </xf>
    <xf numFmtId="0" fontId="13" fillId="2" borderId="2" xfId="0" applyFont="1" applyFill="1" applyBorder="1" applyAlignment="1">
      <alignment vertical="center"/>
    </xf>
    <xf numFmtId="0" fontId="14" fillId="2" borderId="2" xfId="0" applyFont="1" applyFill="1" applyBorder="1" applyAlignment="1">
      <alignment horizontal="right" vertical="center" wrapText="1"/>
    </xf>
    <xf numFmtId="0" fontId="14" fillId="2" borderId="3" xfId="0" applyFont="1" applyFill="1" applyBorder="1" applyAlignment="1">
      <alignment horizontal="left" vertical="center"/>
    </xf>
    <xf numFmtId="0" fontId="14" fillId="2" borderId="3" xfId="0" applyFont="1" applyFill="1" applyBorder="1" applyAlignment="1">
      <alignment vertical="center" wrapText="1"/>
    </xf>
    <xf numFmtId="0" fontId="13" fillId="2" borderId="5" xfId="0" applyFont="1" applyFill="1" applyBorder="1" applyAlignment="1">
      <alignment vertical="center"/>
    </xf>
    <xf numFmtId="4" fontId="14" fillId="2" borderId="5" xfId="0" applyNumberFormat="1" applyFont="1" applyFill="1" applyBorder="1" applyAlignment="1">
      <alignment horizontal="right" vertical="center"/>
    </xf>
    <xf numFmtId="0" fontId="14" fillId="2" borderId="5" xfId="0" applyFont="1" applyFill="1" applyBorder="1" applyAlignment="1">
      <alignment horizontal="left" vertical="center"/>
    </xf>
    <xf numFmtId="0" fontId="14" fillId="2" borderId="0" xfId="0" applyFont="1" applyFill="1" applyBorder="1" applyAlignment="1">
      <alignment vertical="center"/>
    </xf>
    <xf numFmtId="0" fontId="22" fillId="2" borderId="0" xfId="0" applyFont="1" applyFill="1" applyBorder="1" applyAlignment="1">
      <alignment vertical="center" wrapText="1"/>
    </xf>
    <xf numFmtId="0" fontId="10" fillId="2" borderId="0" xfId="0" applyFont="1" applyFill="1" applyAlignment="1">
      <alignment vertical="center"/>
    </xf>
    <xf numFmtId="0" fontId="14" fillId="2" borderId="5" xfId="0" applyFont="1" applyFill="1" applyBorder="1" applyAlignment="1">
      <alignment horizontal="right" vertical="center" wrapText="1"/>
    </xf>
    <xf numFmtId="0" fontId="14" fillId="2" borderId="5" xfId="0" applyFont="1" applyFill="1" applyBorder="1" applyAlignment="1">
      <alignment vertical="center"/>
    </xf>
    <xf numFmtId="0" fontId="14" fillId="2" borderId="3" xfId="0" applyFont="1" applyFill="1" applyBorder="1" applyAlignment="1">
      <alignment horizontal="left" vertical="center" wrapText="1"/>
    </xf>
    <xf numFmtId="0" fontId="8" fillId="2" borderId="0" xfId="0" applyFont="1" applyFill="1" applyAlignment="1">
      <alignment horizontal="center" vertical="center" wrapText="1"/>
    </xf>
    <xf numFmtId="0" fontId="4" fillId="2" borderId="0" xfId="0" applyFont="1" applyFill="1" applyAlignment="1">
      <alignment vertical="center"/>
    </xf>
    <xf numFmtId="0" fontId="12" fillId="2" borderId="0" xfId="0" applyFont="1" applyFill="1"/>
    <xf numFmtId="0" fontId="12" fillId="2" borderId="0" xfId="0" applyFont="1" applyFill="1" applyAlignment="1">
      <alignment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4" fontId="5" fillId="2" borderId="6" xfId="0" applyNumberFormat="1" applyFont="1" applyFill="1" applyBorder="1" applyAlignment="1">
      <alignment horizontal="right" vertical="center"/>
    </xf>
    <xf numFmtId="4" fontId="5" fillId="2" borderId="7" xfId="0" applyNumberFormat="1" applyFont="1" applyFill="1" applyBorder="1" applyAlignment="1" applyProtection="1">
      <alignment horizontal="right" vertical="center"/>
      <protection locked="0"/>
    </xf>
    <xf numFmtId="0" fontId="3" fillId="2" borderId="0" xfId="0" applyFont="1" applyFill="1" applyProtection="1">
      <protection locked="0"/>
    </xf>
    <xf numFmtId="0" fontId="3" fillId="2" borderId="0" xfId="0" applyFont="1" applyFill="1" applyAlignment="1" applyProtection="1">
      <alignment horizontal="left" vertical="center"/>
      <protection locked="0"/>
    </xf>
    <xf numFmtId="165" fontId="3" fillId="2" borderId="0" xfId="12" applyFont="1" applyFill="1" applyProtection="1">
      <protection locked="0"/>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4" fillId="2" borderId="0" xfId="0" applyFont="1" applyFill="1" applyProtection="1"/>
    <xf numFmtId="0" fontId="0" fillId="2" borderId="0" xfId="0" applyFill="1" applyProtection="1"/>
    <xf numFmtId="0" fontId="5" fillId="2" borderId="0" xfId="0" applyFont="1" applyFill="1" applyProtection="1"/>
    <xf numFmtId="0" fontId="9" fillId="2" borderId="0" xfId="0" applyFont="1" applyFill="1" applyAlignment="1" applyProtection="1">
      <alignment horizontal="center"/>
      <protection locked="0"/>
    </xf>
    <xf numFmtId="165" fontId="20"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6" fillId="2" borderId="0" xfId="0" applyFont="1" applyFill="1" applyBorder="1" applyAlignment="1" applyProtection="1">
      <alignment horizontal="left" vertical="center" wrapText="1"/>
      <protection locked="0"/>
    </xf>
    <xf numFmtId="166" fontId="10" fillId="2" borderId="9" xfId="0" applyNumberFormat="1"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2" fillId="3" borderId="0" xfId="0" applyFont="1" applyFill="1" applyAlignment="1" applyProtection="1">
      <alignment horizontal="left" vertical="center"/>
      <protection locked="0"/>
    </xf>
    <xf numFmtId="0" fontId="13" fillId="3" borderId="0" xfId="0" applyFont="1" applyFill="1" applyBorder="1" applyAlignment="1">
      <alignment vertical="center" wrapText="1"/>
    </xf>
    <xf numFmtId="0" fontId="13" fillId="3" borderId="0" xfId="0" applyFont="1" applyFill="1" applyBorder="1" applyAlignment="1">
      <alignment horizontal="left" vertical="center" wrapText="1"/>
    </xf>
    <xf numFmtId="0" fontId="13" fillId="3" borderId="0" xfId="0" applyFont="1" applyFill="1" applyBorder="1" applyAlignment="1">
      <alignment vertical="center"/>
    </xf>
    <xf numFmtId="0" fontId="13" fillId="3" borderId="0" xfId="0" applyFont="1" applyFill="1" applyBorder="1" applyAlignment="1">
      <alignment horizontal="left" vertical="center"/>
    </xf>
    <xf numFmtId="0" fontId="13" fillId="3" borderId="4" xfId="0" applyFont="1" applyFill="1" applyBorder="1" applyAlignment="1">
      <alignment vertical="center" wrapText="1"/>
    </xf>
    <xf numFmtId="165" fontId="14" fillId="2" borderId="3" xfId="12" applyFont="1" applyFill="1" applyBorder="1" applyAlignment="1">
      <alignment horizontal="center" vertical="center"/>
    </xf>
    <xf numFmtId="165" fontId="13" fillId="2" borderId="0" xfId="12" applyFont="1" applyFill="1" applyBorder="1" applyAlignment="1">
      <alignment horizontal="center" vertical="center"/>
    </xf>
    <xf numFmtId="165" fontId="13" fillId="2" borderId="10" xfId="12" applyFont="1" applyFill="1" applyBorder="1" applyAlignment="1">
      <alignment horizontal="center" vertical="center"/>
    </xf>
    <xf numFmtId="0" fontId="14" fillId="2" borderId="6" xfId="0" applyFont="1" applyFill="1" applyBorder="1" applyAlignment="1">
      <alignment horizontal="center" vertical="center"/>
    </xf>
    <xf numFmtId="4" fontId="14" fillId="2" borderId="3" xfId="0" applyNumberFormat="1" applyFont="1" applyFill="1" applyBorder="1" applyAlignment="1">
      <alignment horizontal="center" vertical="center"/>
    </xf>
    <xf numFmtId="0" fontId="14" fillId="3" borderId="5" xfId="0" applyFont="1" applyFill="1" applyBorder="1" applyAlignment="1" applyProtection="1">
      <alignment horizontal="left" vertical="center"/>
    </xf>
    <xf numFmtId="0" fontId="14" fillId="3" borderId="5" xfId="0" applyFont="1" applyFill="1" applyBorder="1" applyAlignment="1" applyProtection="1">
      <alignment vertical="center"/>
    </xf>
    <xf numFmtId="1" fontId="10" fillId="2" borderId="9"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right" vertical="center" wrapText="1"/>
      <protection locked="0"/>
    </xf>
    <xf numFmtId="165" fontId="2" fillId="2" borderId="10" xfId="12" applyFont="1" applyFill="1" applyBorder="1" applyAlignment="1" applyProtection="1">
      <alignment horizontal="right" vertical="center"/>
      <protection locked="0"/>
    </xf>
    <xf numFmtId="165" fontId="2" fillId="2" borderId="12" xfId="12" applyFont="1" applyFill="1" applyBorder="1" applyAlignment="1">
      <alignment horizontal="right" vertical="center"/>
    </xf>
    <xf numFmtId="165" fontId="10" fillId="2" borderId="13" xfId="12" applyFont="1" applyFill="1" applyBorder="1" applyAlignment="1">
      <alignment horizontal="right" vertical="center"/>
    </xf>
    <xf numFmtId="165" fontId="6" fillId="2" borderId="0" xfId="12" applyFont="1" applyFill="1" applyBorder="1" applyAlignment="1">
      <alignment horizontal="right" vertical="center"/>
    </xf>
    <xf numFmtId="165" fontId="10" fillId="2" borderId="7" xfId="12" applyFont="1" applyFill="1" applyBorder="1" applyAlignment="1">
      <alignment horizontal="right" vertical="center"/>
    </xf>
    <xf numFmtId="165" fontId="10" fillId="2" borderId="8" xfId="12" applyFont="1" applyFill="1" applyBorder="1" applyAlignment="1">
      <alignment horizontal="right" vertical="center"/>
    </xf>
    <xf numFmtId="165" fontId="10" fillId="2" borderId="13" xfId="12" applyFont="1" applyFill="1" applyBorder="1" applyAlignment="1" applyProtection="1">
      <alignment horizontal="right" vertical="center"/>
      <protection locked="0"/>
    </xf>
    <xf numFmtId="0" fontId="2" fillId="2" borderId="0" xfId="0" applyFont="1" applyFill="1" applyBorder="1" applyAlignment="1">
      <alignment vertical="center"/>
    </xf>
    <xf numFmtId="165" fontId="2" fillId="2" borderId="0" xfId="12" applyFont="1" applyFill="1" applyBorder="1" applyAlignment="1">
      <alignment vertical="center"/>
    </xf>
    <xf numFmtId="165" fontId="2" fillId="2" borderId="12" xfId="12" applyFont="1" applyFill="1" applyBorder="1" applyAlignment="1">
      <alignment vertical="center"/>
    </xf>
    <xf numFmtId="0" fontId="10" fillId="2" borderId="10" xfId="0" applyFont="1" applyFill="1" applyBorder="1" applyAlignment="1">
      <alignment horizontal="left" vertical="center"/>
    </xf>
    <xf numFmtId="0" fontId="10" fillId="2" borderId="12" xfId="0" applyFont="1" applyFill="1" applyBorder="1" applyAlignment="1">
      <alignment horizontal="left" vertical="center"/>
    </xf>
    <xf numFmtId="0" fontId="10" fillId="2" borderId="13" xfId="0" applyFont="1" applyFill="1" applyBorder="1" applyAlignment="1">
      <alignment horizontal="left" vertical="center"/>
    </xf>
    <xf numFmtId="0" fontId="6" fillId="2" borderId="0" xfId="0" applyFont="1" applyFill="1" applyBorder="1" applyAlignment="1">
      <alignment vertical="center"/>
    </xf>
    <xf numFmtId="0" fontId="10" fillId="2" borderId="7" xfId="0" applyFont="1" applyFill="1" applyBorder="1" applyAlignment="1">
      <alignment horizontal="left" vertical="center"/>
    </xf>
    <xf numFmtId="0" fontId="10" fillId="2" borderId="8" xfId="0" applyFont="1" applyFill="1" applyBorder="1" applyAlignment="1">
      <alignment horizontal="left" vertical="center"/>
    </xf>
    <xf numFmtId="0" fontId="0" fillId="2" borderId="0" xfId="0" applyFill="1" applyAlignment="1" applyProtection="1">
      <alignment wrapText="1"/>
      <protection locked="0"/>
    </xf>
    <xf numFmtId="0" fontId="16" fillId="2" borderId="0" xfId="0" applyFont="1" applyFill="1" applyBorder="1" applyAlignment="1" applyProtection="1">
      <alignment horizontal="right" vertical="center" wrapText="1"/>
      <protection locked="0"/>
    </xf>
    <xf numFmtId="1" fontId="24" fillId="2" borderId="0" xfId="0" applyNumberFormat="1" applyFont="1" applyFill="1" applyBorder="1" applyAlignment="1" applyProtection="1">
      <alignment horizontal="right" vertical="center" wrapText="1"/>
    </xf>
    <xf numFmtId="1" fontId="5" fillId="2" borderId="0" xfId="0" applyNumberFormat="1" applyFont="1" applyFill="1" applyAlignment="1" applyProtection="1">
      <alignment horizontal="right" vertical="center" wrapText="1"/>
    </xf>
    <xf numFmtId="0" fontId="0" fillId="2" borderId="0" xfId="0" applyFill="1" applyAlignment="1" applyProtection="1">
      <alignment horizontal="center" wrapText="1"/>
      <protection locked="0"/>
    </xf>
    <xf numFmtId="1" fontId="16" fillId="2" borderId="0" xfId="0" applyNumberFormat="1" applyFont="1" applyFill="1" applyBorder="1" applyAlignment="1" applyProtection="1">
      <alignment horizontal="right" vertical="center" wrapText="1"/>
      <protection locked="0"/>
    </xf>
    <xf numFmtId="0" fontId="0" fillId="2" borderId="14" xfId="0" applyFill="1" applyBorder="1" applyAlignment="1" applyProtection="1">
      <alignment wrapText="1"/>
      <protection locked="0"/>
    </xf>
    <xf numFmtId="0" fontId="12" fillId="2" borderId="15" xfId="0" applyFont="1" applyFill="1" applyBorder="1" applyAlignment="1" applyProtection="1">
      <alignment horizontal="right" vertical="center" wrapText="1"/>
      <protection locked="0"/>
    </xf>
    <xf numFmtId="14" fontId="12" fillId="2" borderId="15" xfId="0" applyNumberFormat="1" applyFont="1" applyFill="1" applyBorder="1" applyAlignment="1" applyProtection="1">
      <alignment horizontal="right" vertical="center" wrapText="1"/>
      <protection locked="0"/>
    </xf>
    <xf numFmtId="0" fontId="12" fillId="2" borderId="15" xfId="0" applyFont="1" applyFill="1" applyBorder="1" applyAlignment="1" applyProtection="1">
      <alignment horizontal="left" vertical="center" wrapText="1"/>
      <protection locked="0"/>
    </xf>
    <xf numFmtId="165" fontId="12" fillId="2" borderId="15" xfId="12" applyFont="1" applyFill="1" applyBorder="1" applyAlignment="1" applyProtection="1">
      <alignment horizontal="right" vertical="center" wrapText="1"/>
      <protection locked="0"/>
    </xf>
    <xf numFmtId="0" fontId="12"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0" fillId="3" borderId="9" xfId="0" applyFont="1" applyFill="1" applyBorder="1" applyAlignment="1" applyProtection="1">
      <alignment horizontal="center" vertical="center" wrapText="1"/>
    </xf>
    <xf numFmtId="0" fontId="14" fillId="3" borderId="0" xfId="0" applyFont="1" applyFill="1" applyBorder="1" applyAlignment="1" applyProtection="1">
      <alignment vertical="center"/>
    </xf>
    <xf numFmtId="0" fontId="22" fillId="3" borderId="0" xfId="0" applyFont="1" applyFill="1" applyBorder="1" applyAlignment="1" applyProtection="1">
      <alignment vertical="center" wrapText="1"/>
    </xf>
    <xf numFmtId="0" fontId="14" fillId="3" borderId="0" xfId="0" applyFont="1" applyFill="1" applyBorder="1" applyAlignment="1" applyProtection="1">
      <alignment vertical="center" wrapText="1"/>
    </xf>
    <xf numFmtId="0" fontId="13" fillId="3" borderId="0" xfId="6" applyFont="1" applyFill="1" applyBorder="1" applyAlignment="1">
      <alignment horizontal="left" vertical="center" wrapText="1"/>
    </xf>
    <xf numFmtId="0" fontId="13" fillId="3" borderId="0" xfId="3" applyFont="1" applyFill="1" applyBorder="1" applyAlignment="1">
      <alignment horizontal="left" vertical="center" wrapText="1"/>
    </xf>
    <xf numFmtId="0" fontId="13" fillId="3" borderId="0" xfId="3" applyFont="1" applyFill="1" applyBorder="1" applyAlignment="1">
      <alignment vertical="center" wrapText="1"/>
    </xf>
    <xf numFmtId="0" fontId="30" fillId="3" borderId="0" xfId="6" applyFont="1" applyFill="1" applyBorder="1" applyAlignment="1">
      <alignment horizontal="left" vertical="center" wrapText="1"/>
    </xf>
    <xf numFmtId="0" fontId="16" fillId="2" borderId="0" xfId="0" applyFont="1" applyFill="1" applyBorder="1" applyAlignment="1" applyProtection="1">
      <alignment horizontal="right" vertical="center" wrapText="1"/>
    </xf>
    <xf numFmtId="0" fontId="12" fillId="2" borderId="15" xfId="0" applyFont="1" applyFill="1" applyBorder="1" applyAlignment="1" applyProtection="1">
      <alignment horizontal="right" vertical="center" wrapText="1"/>
    </xf>
    <xf numFmtId="0" fontId="5" fillId="2" borderId="3" xfId="0" applyFont="1" applyFill="1" applyBorder="1" applyAlignment="1" applyProtection="1">
      <alignment horizontal="center" vertical="center" wrapText="1"/>
    </xf>
    <xf numFmtId="4" fontId="14" fillId="2" borderId="0" xfId="4" applyNumberFormat="1" applyFont="1" applyFill="1" applyBorder="1" applyAlignment="1" applyProtection="1">
      <alignment horizontal="right" vertical="center" wrapText="1"/>
    </xf>
    <xf numFmtId="0" fontId="14" fillId="2" borderId="0" xfId="4" applyFont="1" applyFill="1" applyBorder="1" applyAlignment="1" applyProtection="1">
      <alignment horizontal="center" vertical="center" wrapText="1"/>
    </xf>
    <xf numFmtId="0" fontId="18" fillId="2" borderId="5"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9" fillId="2" borderId="0" xfId="4" applyFont="1" applyFill="1" applyBorder="1" applyAlignment="1" applyProtection="1">
      <alignment horizontal="left" vertical="center"/>
    </xf>
    <xf numFmtId="0" fontId="13" fillId="3" borderId="0" xfId="4" applyFont="1" applyFill="1" applyBorder="1" applyAlignment="1" applyProtection="1">
      <alignment horizontal="left" vertical="center" wrapText="1"/>
    </xf>
    <xf numFmtId="165" fontId="20" fillId="3" borderId="0" xfId="12" applyFont="1" applyFill="1" applyBorder="1" applyAlignment="1" applyProtection="1">
      <alignment horizontal="right" vertical="center" wrapText="1"/>
    </xf>
    <xf numFmtId="0" fontId="19" fillId="2" borderId="0" xfId="0" applyFont="1" applyFill="1" applyBorder="1" applyAlignment="1" applyProtection="1">
      <alignment horizontal="left" vertical="center"/>
    </xf>
    <xf numFmtId="0" fontId="13" fillId="3" borderId="0" xfId="0" applyFont="1" applyFill="1" applyBorder="1" applyAlignment="1" applyProtection="1">
      <alignment horizontal="left" vertical="center" wrapText="1"/>
    </xf>
    <xf numFmtId="165" fontId="21" fillId="2" borderId="0" xfId="12" applyFont="1" applyFill="1" applyBorder="1" applyAlignment="1" applyProtection="1">
      <alignment horizontal="right" vertical="center" wrapText="1"/>
    </xf>
    <xf numFmtId="165" fontId="20" fillId="3" borderId="4" xfId="12" applyFont="1" applyFill="1" applyBorder="1" applyAlignment="1" applyProtection="1">
      <alignment horizontal="right" vertical="center" wrapText="1"/>
    </xf>
    <xf numFmtId="165" fontId="21" fillId="2" borderId="3" xfId="12" applyFont="1" applyFill="1" applyBorder="1" applyAlignment="1" applyProtection="1">
      <alignment horizontal="right" vertical="center" wrapText="1"/>
    </xf>
    <xf numFmtId="0" fontId="14" fillId="2" borderId="3" xfId="4" applyFont="1" applyFill="1" applyBorder="1" applyAlignment="1" applyProtection="1">
      <alignment horizontal="left" vertical="center"/>
    </xf>
    <xf numFmtId="0" fontId="14" fillId="2" borderId="3" xfId="4" applyFont="1" applyFill="1" applyBorder="1" applyAlignment="1" applyProtection="1">
      <alignment horizontal="right" vertical="center" wrapText="1"/>
    </xf>
    <xf numFmtId="165" fontId="14" fillId="2" borderId="3" xfId="12" applyFont="1" applyFill="1" applyBorder="1" applyAlignment="1" applyProtection="1">
      <alignment horizontal="right" vertical="center" wrapText="1"/>
    </xf>
    <xf numFmtId="4" fontId="14" fillId="2" borderId="5" xfId="4" applyNumberFormat="1" applyFont="1" applyFill="1" applyBorder="1" applyAlignment="1" applyProtection="1">
      <alignment horizontal="right" vertical="center" wrapText="1"/>
    </xf>
    <xf numFmtId="4" fontId="14" fillId="2" borderId="5" xfId="4" applyNumberFormat="1" applyFont="1" applyFill="1" applyBorder="1" applyAlignment="1" applyProtection="1">
      <alignment horizontal="center" vertical="center" wrapText="1"/>
    </xf>
    <xf numFmtId="0" fontId="13" fillId="2" borderId="0" xfId="4" applyFont="1" applyFill="1" applyBorder="1" applyAlignment="1" applyProtection="1">
      <alignment horizontal="right" vertical="center"/>
    </xf>
    <xf numFmtId="0" fontId="19" fillId="2" borderId="0" xfId="4" applyFont="1" applyFill="1" applyBorder="1" applyAlignment="1" applyProtection="1">
      <alignment horizontal="right" vertical="center"/>
    </xf>
    <xf numFmtId="165" fontId="21" fillId="2" borderId="1" xfId="12" applyFont="1" applyFill="1" applyBorder="1" applyAlignment="1" applyProtection="1">
      <alignment horizontal="right" vertical="center" wrapText="1"/>
    </xf>
    <xf numFmtId="165" fontId="21" fillId="3" borderId="1" xfId="12" applyFont="1" applyFill="1" applyBorder="1" applyAlignment="1" applyProtection="1">
      <alignment horizontal="right" vertical="center" wrapText="1"/>
    </xf>
    <xf numFmtId="0" fontId="14" fillId="3" borderId="3" xfId="4" applyFont="1" applyFill="1" applyBorder="1" applyAlignment="1" applyProtection="1">
      <alignment horizontal="left" vertical="center"/>
    </xf>
    <xf numFmtId="0" fontId="14" fillId="3" borderId="3" xfId="4" applyFont="1" applyFill="1" applyBorder="1" applyAlignment="1" applyProtection="1">
      <alignment horizontal="right" vertical="center" wrapText="1"/>
    </xf>
    <xf numFmtId="165" fontId="20" fillId="3" borderId="0" xfId="12" applyFont="1" applyFill="1" applyBorder="1" applyAlignment="1" applyProtection="1">
      <alignment horizontal="right" vertical="center" wrapText="1"/>
      <protection locked="0"/>
    </xf>
    <xf numFmtId="165" fontId="20" fillId="3" borderId="4" xfId="12" applyFont="1" applyFill="1" applyBorder="1" applyAlignment="1" applyProtection="1">
      <alignment horizontal="right" vertical="center" wrapText="1"/>
      <protection locked="0"/>
    </xf>
    <xf numFmtId="0" fontId="14" fillId="3" borderId="5"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14" fontId="12" fillId="2" borderId="11" xfId="0" applyNumberFormat="1" applyFont="1" applyFill="1" applyBorder="1" applyAlignment="1" applyProtection="1">
      <alignment horizontal="right" vertical="center" wrapText="1"/>
      <protection locked="0"/>
    </xf>
    <xf numFmtId="0" fontId="12" fillId="2" borderId="11" xfId="0" applyFont="1" applyFill="1" applyBorder="1" applyAlignment="1" applyProtection="1">
      <alignment horizontal="left" vertical="center" wrapText="1"/>
      <protection locked="0"/>
    </xf>
    <xf numFmtId="165" fontId="12" fillId="2" borderId="11" xfId="12" applyFont="1" applyFill="1" applyBorder="1" applyAlignment="1" applyProtection="1">
      <alignment horizontal="right" vertical="center" wrapText="1"/>
      <protection locked="0"/>
    </xf>
    <xf numFmtId="0" fontId="12" fillId="3" borderId="11" xfId="0" applyFont="1" applyFill="1" applyBorder="1" applyAlignment="1" applyProtection="1">
      <alignment horizontal="left" vertical="center" wrapText="1"/>
      <protection locked="0"/>
    </xf>
    <xf numFmtId="165" fontId="14"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17" fontId="12" fillId="2" borderId="15" xfId="0" applyNumberFormat="1" applyFont="1" applyFill="1" applyBorder="1" applyAlignment="1" applyProtection="1">
      <alignment horizontal="right" vertical="center" wrapText="1"/>
      <protection locked="0"/>
    </xf>
    <xf numFmtId="0" fontId="12" fillId="2" borderId="0" xfId="0" applyFont="1" applyFill="1" applyProtection="1"/>
    <xf numFmtId="0" fontId="12" fillId="3" borderId="0" xfId="0" applyFont="1" applyFill="1" applyBorder="1" applyAlignment="1">
      <alignment vertical="center"/>
    </xf>
    <xf numFmtId="0" fontId="12" fillId="3" borderId="0" xfId="0" applyFont="1" applyFill="1" applyBorder="1" applyAlignment="1">
      <alignment horizontal="left" vertical="center" wrapText="1"/>
    </xf>
    <xf numFmtId="165" fontId="12" fillId="2" borderId="0" xfId="12" applyFont="1" applyFill="1" applyBorder="1" applyAlignment="1" applyProtection="1">
      <alignment horizontal="right" vertical="center"/>
      <protection locked="0"/>
    </xf>
    <xf numFmtId="0" fontId="12" fillId="3" borderId="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xf>
    <xf numFmtId="0" fontId="12" fillId="3" borderId="0" xfId="0" applyFont="1" applyFill="1" applyBorder="1" applyAlignment="1" applyProtection="1">
      <alignment horizontal="left" vertical="center" wrapText="1"/>
      <protection locked="0"/>
    </xf>
    <xf numFmtId="0" fontId="12" fillId="3" borderId="0" xfId="0" applyFont="1" applyFill="1" applyBorder="1" applyAlignment="1" applyProtection="1">
      <alignment horizontal="right" vertical="center" wrapText="1"/>
    </xf>
    <xf numFmtId="10" fontId="21" fillId="3" borderId="1" xfId="9" applyNumberFormat="1" applyFont="1" applyFill="1" applyBorder="1" applyAlignment="1" applyProtection="1">
      <alignment horizontal="right" vertical="center" wrapText="1"/>
    </xf>
    <xf numFmtId="10" fontId="21" fillId="2" borderId="3" xfId="9" applyNumberFormat="1" applyFont="1" applyFill="1" applyBorder="1" applyAlignment="1" applyProtection="1">
      <alignment horizontal="right" vertical="center" wrapText="1"/>
    </xf>
    <xf numFmtId="10" fontId="20" fillId="2" borderId="0" xfId="9" applyNumberFormat="1" applyFont="1" applyFill="1" applyBorder="1" applyAlignment="1" applyProtection="1">
      <alignment horizontal="right" vertical="center" wrapText="1"/>
    </xf>
    <xf numFmtId="10" fontId="20" fillId="2" borderId="4" xfId="9" applyNumberFormat="1" applyFont="1" applyFill="1" applyBorder="1" applyAlignment="1" applyProtection="1">
      <alignment horizontal="right" vertical="center" wrapText="1"/>
    </xf>
    <xf numFmtId="10" fontId="20" fillId="3" borderId="0" xfId="9" applyNumberFormat="1" applyFont="1" applyFill="1" applyBorder="1" applyAlignment="1" applyProtection="1">
      <alignment horizontal="right" vertical="center" wrapText="1"/>
    </xf>
    <xf numFmtId="0" fontId="10" fillId="2" borderId="6" xfId="0" applyFont="1" applyFill="1" applyBorder="1" applyAlignment="1" applyProtection="1">
      <alignment horizontal="left" vertical="center"/>
    </xf>
    <xf numFmtId="0" fontId="10" fillId="2" borderId="6" xfId="0" applyFont="1" applyFill="1" applyBorder="1" applyAlignment="1" applyProtection="1">
      <alignment horizontal="center" vertical="center"/>
    </xf>
    <xf numFmtId="0" fontId="10" fillId="2" borderId="5" xfId="0" applyFont="1" applyFill="1" applyBorder="1" applyAlignment="1" applyProtection="1">
      <alignment horizontal="left" vertical="center"/>
    </xf>
    <xf numFmtId="0" fontId="10" fillId="2" borderId="5" xfId="0" applyFont="1" applyFill="1" applyBorder="1" applyAlignment="1" applyProtection="1">
      <alignment horizontal="center" vertical="center"/>
    </xf>
    <xf numFmtId="0" fontId="11" fillId="2" borderId="3" xfId="0" applyFont="1" applyFill="1" applyBorder="1" applyAlignment="1" applyProtection="1">
      <alignment horizontal="left" vertical="center"/>
    </xf>
    <xf numFmtId="0" fontId="11" fillId="2" borderId="3" xfId="0" applyFont="1" applyFill="1" applyBorder="1" applyAlignment="1" applyProtection="1">
      <alignment horizontal="center" vertical="center"/>
    </xf>
    <xf numFmtId="165" fontId="11" fillId="2" borderId="3" xfId="12" applyFont="1" applyFill="1" applyBorder="1" applyAlignment="1" applyProtection="1">
      <alignment horizontal="center" vertical="center"/>
    </xf>
    <xf numFmtId="0" fontId="11" fillId="3" borderId="2" xfId="0" applyFont="1" applyFill="1" applyBorder="1" applyAlignment="1">
      <alignment vertical="center"/>
    </xf>
    <xf numFmtId="0" fontId="11" fillId="3" borderId="2" xfId="0" applyFont="1" applyFill="1" applyBorder="1" applyAlignment="1">
      <alignment horizontal="left" vertical="center" wrapText="1"/>
    </xf>
    <xf numFmtId="4" fontId="11" fillId="2" borderId="6" xfId="0" applyNumberFormat="1" applyFont="1" applyFill="1" applyBorder="1" applyAlignment="1" applyProtection="1">
      <alignment horizontal="right" vertical="center"/>
    </xf>
    <xf numFmtId="0" fontId="5" fillId="2" borderId="5"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165" fontId="12" fillId="2" borderId="0" xfId="12" applyFont="1" applyFill="1" applyBorder="1" applyAlignment="1" applyProtection="1">
      <alignment horizontal="right" vertical="center"/>
    </xf>
    <xf numFmtId="165" fontId="11" fillId="2" borderId="2" xfId="12" applyFont="1" applyFill="1" applyBorder="1" applyAlignment="1" applyProtection="1">
      <alignment horizontal="right" vertical="center"/>
    </xf>
    <xf numFmtId="165" fontId="12" fillId="2" borderId="3" xfId="12" applyFont="1" applyFill="1" applyBorder="1" applyAlignment="1" applyProtection="1">
      <alignment horizontal="right" vertical="center"/>
      <protection locked="0"/>
    </xf>
    <xf numFmtId="165" fontId="12" fillId="2" borderId="3" xfId="12" applyFont="1" applyFill="1" applyBorder="1" applyAlignment="1" applyProtection="1">
      <alignment horizontal="right" vertical="center"/>
    </xf>
    <xf numFmtId="165" fontId="11" fillId="2" borderId="3" xfId="12" applyFont="1" applyFill="1" applyBorder="1" applyAlignment="1" applyProtection="1">
      <alignment horizontal="right" vertical="center"/>
    </xf>
    <xf numFmtId="165" fontId="21" fillId="2" borderId="4" xfId="12" applyFont="1" applyFill="1" applyBorder="1" applyAlignment="1" applyProtection="1">
      <alignment horizontal="right" vertical="center" wrapText="1"/>
    </xf>
    <xf numFmtId="165" fontId="13" fillId="2" borderId="3" xfId="12" applyFont="1" applyFill="1" applyBorder="1" applyAlignment="1" applyProtection="1">
      <alignment horizontal="right" vertical="center"/>
    </xf>
    <xf numFmtId="0" fontId="14" fillId="3" borderId="0" xfId="0" applyFont="1" applyFill="1" applyBorder="1" applyAlignment="1" applyProtection="1">
      <alignment horizontal="left" vertical="center"/>
    </xf>
    <xf numFmtId="0" fontId="14" fillId="3" borderId="0" xfId="0" applyFont="1" applyFill="1" applyBorder="1" applyAlignment="1" applyProtection="1">
      <alignment horizontal="left" vertical="center" wrapText="1"/>
    </xf>
    <xf numFmtId="10" fontId="14" fillId="3" borderId="3" xfId="9" applyNumberFormat="1" applyFont="1" applyFill="1" applyBorder="1" applyAlignment="1" applyProtection="1">
      <alignment horizontal="right" vertical="center"/>
    </xf>
    <xf numFmtId="10" fontId="14" fillId="3" borderId="3" xfId="9" applyNumberFormat="1" applyFont="1" applyFill="1" applyBorder="1" applyAlignment="1" applyProtection="1">
      <alignment horizontal="center" vertical="center"/>
    </xf>
    <xf numFmtId="10" fontId="13"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10" fontId="14" fillId="3" borderId="6" xfId="9" applyNumberFormat="1" applyFont="1" applyFill="1" applyBorder="1" applyAlignment="1" applyProtection="1">
      <alignment horizontal="center" vertical="center"/>
    </xf>
    <xf numFmtId="10" fontId="13" fillId="3" borderId="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3" fillId="3" borderId="10" xfId="9" applyNumberFormat="1" applyFont="1" applyFill="1" applyBorder="1" applyAlignment="1" applyProtection="1">
      <alignment horizontal="center" vertical="center"/>
    </xf>
    <xf numFmtId="10" fontId="13" fillId="3" borderId="1" xfId="9" applyNumberFormat="1"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65" fontId="14" fillId="2" borderId="3" xfId="12" applyFont="1" applyFill="1" applyBorder="1" applyAlignment="1" applyProtection="1">
      <alignment horizontal="right" vertical="center" wrapText="1"/>
      <protection locked="0"/>
    </xf>
    <xf numFmtId="0" fontId="13" fillId="2" borderId="0" xfId="4" applyFont="1" applyFill="1" applyBorder="1" applyAlignment="1" applyProtection="1">
      <alignment horizontal="right" vertical="center"/>
      <protection locked="0"/>
    </xf>
    <xf numFmtId="0" fontId="5" fillId="2" borderId="6" xfId="0" applyFont="1" applyFill="1" applyBorder="1" applyAlignment="1" applyProtection="1">
      <alignment horizontal="center" vertical="center"/>
    </xf>
    <xf numFmtId="4" fontId="5" fillId="2" borderId="6" xfId="0" applyNumberFormat="1" applyFont="1" applyFill="1" applyBorder="1" applyAlignment="1" applyProtection="1">
      <alignment horizontal="right" vertical="center"/>
    </xf>
    <xf numFmtId="0" fontId="10" fillId="2" borderId="3"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3" xfId="0" applyFont="1" applyFill="1" applyBorder="1" applyAlignment="1" applyProtection="1">
      <alignment horizontal="center" vertical="center"/>
    </xf>
    <xf numFmtId="0" fontId="14" fillId="2" borderId="6" xfId="0" applyFont="1" applyFill="1" applyBorder="1" applyAlignment="1" applyProtection="1">
      <alignment horizontal="center" vertical="center"/>
    </xf>
    <xf numFmtId="0" fontId="0" fillId="2" borderId="0" xfId="0" applyFill="1" applyAlignment="1" applyProtection="1">
      <alignment vertical="center"/>
    </xf>
    <xf numFmtId="0" fontId="14" fillId="3" borderId="3" xfId="4" applyFont="1" applyFill="1" applyBorder="1" applyAlignment="1" applyProtection="1">
      <alignment horizontal="left" vertical="center" wrapText="1"/>
    </xf>
    <xf numFmtId="4" fontId="10" fillId="2" borderId="0" xfId="0" applyNumberFormat="1" applyFont="1" applyFill="1" applyBorder="1" applyAlignment="1" applyProtection="1">
      <alignment horizontal="right" vertical="center" wrapText="1"/>
    </xf>
    <xf numFmtId="0" fontId="14" fillId="2" borderId="3" xfId="0" applyFont="1" applyFill="1" applyBorder="1" applyAlignment="1" applyProtection="1">
      <alignment horizontal="left" vertical="center" wrapText="1"/>
    </xf>
    <xf numFmtId="4" fontId="14" fillId="2" borderId="3" xfId="0" applyNumberFormat="1" applyFont="1" applyFill="1" applyBorder="1" applyAlignment="1" applyProtection="1">
      <alignment horizontal="center" vertical="center"/>
    </xf>
    <xf numFmtId="0" fontId="14" fillId="2" borderId="0" xfId="0" applyFont="1" applyFill="1" applyBorder="1" applyAlignment="1" applyProtection="1">
      <alignment horizontal="left" vertical="center" wrapText="1"/>
    </xf>
    <xf numFmtId="165" fontId="13" fillId="2" borderId="0" xfId="12" applyFont="1" applyFill="1" applyBorder="1" applyAlignment="1" applyProtection="1">
      <alignment horizontal="center" vertical="center"/>
    </xf>
    <xf numFmtId="0" fontId="13" fillId="2" borderId="0" xfId="0" applyFont="1" applyFill="1" applyBorder="1" applyAlignment="1" applyProtection="1">
      <alignment horizontal="left" vertical="center"/>
    </xf>
    <xf numFmtId="165" fontId="13" fillId="2" borderId="0" xfId="12" applyFont="1" applyFill="1" applyBorder="1" applyAlignment="1" applyProtection="1">
      <alignment horizontal="right" vertical="center"/>
    </xf>
    <xf numFmtId="165" fontId="14" fillId="2" borderId="0" xfId="12" applyFont="1" applyFill="1" applyBorder="1" applyAlignment="1" applyProtection="1">
      <alignment horizontal="right" vertical="center"/>
    </xf>
    <xf numFmtId="0" fontId="14" fillId="2" borderId="3" xfId="0" applyFont="1" applyFill="1" applyBorder="1" applyAlignment="1" applyProtection="1">
      <alignment vertical="center" wrapText="1"/>
    </xf>
    <xf numFmtId="165" fontId="14" fillId="2" borderId="3" xfId="12" applyFont="1" applyFill="1" applyBorder="1" applyAlignment="1" applyProtection="1">
      <alignment horizontal="right" vertical="center"/>
    </xf>
    <xf numFmtId="0" fontId="13" fillId="2" borderId="5" xfId="0" applyFont="1" applyFill="1" applyBorder="1" applyAlignment="1" applyProtection="1">
      <alignment vertical="center"/>
    </xf>
    <xf numFmtId="0" fontId="14" fillId="2" borderId="5" xfId="0" applyFont="1" applyFill="1" applyBorder="1" applyAlignment="1" applyProtection="1">
      <alignment horizontal="left" vertical="center" wrapText="1"/>
    </xf>
    <xf numFmtId="4" fontId="14" fillId="2" borderId="5" xfId="0" applyNumberFormat="1" applyFont="1" applyFill="1" applyBorder="1" applyAlignment="1" applyProtection="1">
      <alignment horizontal="right" vertical="center"/>
    </xf>
    <xf numFmtId="0" fontId="14" fillId="2" borderId="5" xfId="0" applyFont="1" applyFill="1" applyBorder="1" applyAlignment="1" applyProtection="1">
      <alignment horizontal="left" vertical="center"/>
    </xf>
    <xf numFmtId="0" fontId="14" fillId="2" borderId="0" xfId="0" applyFont="1" applyFill="1" applyBorder="1" applyAlignment="1" applyProtection="1">
      <alignment vertical="center"/>
    </xf>
    <xf numFmtId="0" fontId="22" fillId="2" borderId="0" xfId="0" applyFont="1" applyFill="1" applyBorder="1" applyAlignment="1" applyProtection="1">
      <alignment vertical="center" wrapText="1"/>
    </xf>
    <xf numFmtId="0" fontId="13" fillId="3" borderId="0" xfId="0" applyFont="1" applyFill="1" applyBorder="1" applyAlignment="1" applyProtection="1">
      <alignment vertical="center"/>
    </xf>
    <xf numFmtId="0" fontId="13" fillId="3" borderId="0" xfId="0" applyFont="1" applyFill="1" applyBorder="1" applyAlignment="1" applyProtection="1">
      <alignment vertical="center" wrapText="1"/>
    </xf>
    <xf numFmtId="0" fontId="13" fillId="2" borderId="1" xfId="0" applyFont="1" applyFill="1" applyBorder="1" applyAlignment="1" applyProtection="1">
      <alignment vertical="center"/>
    </xf>
    <xf numFmtId="0" fontId="14" fillId="2" borderId="1" xfId="0" applyFont="1" applyFill="1" applyBorder="1" applyAlignment="1" applyProtection="1">
      <alignment horizontal="right" vertical="center" wrapText="1"/>
    </xf>
    <xf numFmtId="165" fontId="14" fillId="2" borderId="1" xfId="12" applyFont="1" applyFill="1" applyBorder="1" applyAlignment="1" applyProtection="1">
      <alignment horizontal="right" vertical="center"/>
    </xf>
    <xf numFmtId="165" fontId="13" fillId="2" borderId="10" xfId="12" applyFont="1" applyFill="1" applyBorder="1" applyAlignment="1" applyProtection="1">
      <alignment horizontal="center" vertical="center"/>
    </xf>
    <xf numFmtId="0" fontId="13" fillId="3" borderId="0" xfId="0" applyFont="1" applyFill="1" applyBorder="1" applyAlignment="1" applyProtection="1">
      <alignment horizontal="left" vertical="center"/>
    </xf>
    <xf numFmtId="0" fontId="13" fillId="3" borderId="4" xfId="0" applyFont="1" applyFill="1" applyBorder="1" applyAlignment="1" applyProtection="1">
      <alignment vertical="center" wrapText="1"/>
    </xf>
    <xf numFmtId="0" fontId="14" fillId="2" borderId="5" xfId="0" applyFont="1" applyFill="1" applyBorder="1" applyAlignment="1" applyProtection="1">
      <alignment horizontal="right" vertical="center" wrapText="1"/>
    </xf>
    <xf numFmtId="165" fontId="14" fillId="2" borderId="5" xfId="12" applyFont="1" applyFill="1" applyBorder="1" applyAlignment="1" applyProtection="1">
      <alignment horizontal="right" vertical="center"/>
    </xf>
    <xf numFmtId="165" fontId="14" fillId="2" borderId="3" xfId="12" applyFont="1" applyFill="1" applyBorder="1" applyAlignment="1" applyProtection="1">
      <alignment horizontal="center" vertical="center"/>
    </xf>
    <xf numFmtId="0" fontId="13" fillId="3" borderId="0" xfId="6" applyFont="1" applyFill="1" applyBorder="1" applyAlignment="1" applyProtection="1">
      <alignment horizontal="left" vertical="center" wrapText="1"/>
    </xf>
    <xf numFmtId="0" fontId="13" fillId="3" borderId="0" xfId="3" applyFont="1" applyFill="1" applyBorder="1" applyAlignment="1" applyProtection="1">
      <alignment vertical="center" wrapText="1"/>
    </xf>
    <xf numFmtId="0" fontId="13" fillId="3" borderId="0" xfId="3" applyFont="1" applyFill="1" applyBorder="1" applyAlignment="1" applyProtection="1">
      <alignment horizontal="left" vertical="center" wrapText="1"/>
    </xf>
    <xf numFmtId="0" fontId="30" fillId="3" borderId="0" xfId="6" applyFont="1" applyFill="1" applyBorder="1" applyAlignment="1" applyProtection="1">
      <alignment horizontal="left" vertical="center" wrapText="1"/>
    </xf>
    <xf numFmtId="0" fontId="13" fillId="2" borderId="2" xfId="0" applyFont="1" applyFill="1" applyBorder="1" applyAlignment="1" applyProtection="1">
      <alignment vertical="center"/>
    </xf>
    <xf numFmtId="0" fontId="14" fillId="2" borderId="2" xfId="0" applyFont="1" applyFill="1" applyBorder="1" applyAlignment="1" applyProtection="1">
      <alignment horizontal="right" vertical="center" wrapText="1"/>
    </xf>
    <xf numFmtId="165" fontId="14" fillId="2" borderId="2" xfId="12" applyFont="1" applyFill="1" applyBorder="1" applyAlignment="1" applyProtection="1">
      <alignment horizontal="right" vertical="center"/>
    </xf>
    <xf numFmtId="0" fontId="14" fillId="2" borderId="5" xfId="0" applyFont="1" applyFill="1" applyBorder="1" applyAlignment="1" applyProtection="1">
      <alignment vertical="center"/>
    </xf>
    <xf numFmtId="0" fontId="5" fillId="3" borderId="14" xfId="0" applyFont="1" applyFill="1" applyBorder="1" applyAlignment="1" applyProtection="1">
      <alignment horizontal="left" vertical="center" wrapText="1"/>
    </xf>
    <xf numFmtId="0" fontId="9" fillId="3" borderId="14" xfId="0" applyFont="1" applyFill="1" applyBorder="1" applyAlignment="1">
      <alignment horizontal="left" vertical="center" wrapText="1"/>
    </xf>
    <xf numFmtId="0" fontId="9" fillId="3" borderId="14" xfId="6" applyFont="1" applyFill="1" applyBorder="1" applyAlignment="1">
      <alignment horizontal="left" vertical="center" wrapText="1"/>
    </xf>
    <xf numFmtId="0" fontId="9" fillId="3" borderId="14" xfId="3" applyFont="1" applyFill="1" applyBorder="1" applyAlignment="1">
      <alignment horizontal="left" vertical="center" wrapText="1"/>
    </xf>
    <xf numFmtId="0" fontId="31" fillId="3" borderId="14" xfId="6" applyFont="1" applyFill="1" applyBorder="1" applyAlignment="1">
      <alignment horizontal="left" vertical="center" wrapText="1"/>
    </xf>
    <xf numFmtId="0" fontId="5" fillId="3" borderId="14" xfId="0" applyFont="1" applyFill="1" applyBorder="1" applyAlignment="1">
      <alignment horizontal="left" vertical="center" wrapText="1"/>
    </xf>
    <xf numFmtId="0" fontId="2" fillId="3" borderId="0" xfId="0" applyFont="1" applyFill="1" applyAlignment="1">
      <alignment vertical="center" wrapText="1"/>
    </xf>
    <xf numFmtId="0" fontId="2" fillId="3" borderId="0" xfId="0" applyFont="1" applyFill="1" applyAlignment="1">
      <alignment wrapText="1"/>
    </xf>
    <xf numFmtId="0" fontId="2" fillId="3" borderId="0" xfId="0" applyFont="1" applyFill="1" applyAlignment="1">
      <alignment horizontal="left" vertical="center" wrapText="1"/>
    </xf>
    <xf numFmtId="0" fontId="11" fillId="2" borderId="0" xfId="0" applyFont="1" applyFill="1" applyBorder="1" applyAlignment="1" applyProtection="1">
      <alignment horizontal="left" vertical="center"/>
    </xf>
    <xf numFmtId="0" fontId="0" fillId="3" borderId="0" xfId="0" applyFill="1"/>
    <xf numFmtId="0" fontId="25" fillId="3" borderId="0" xfId="0" applyFont="1" applyFill="1" applyAlignment="1" applyProtection="1">
      <alignment horizontal="center" vertical="center"/>
      <protection locked="0"/>
    </xf>
    <xf numFmtId="0" fontId="15" fillId="3" borderId="0" xfId="0" applyFont="1" applyFill="1" applyAlignment="1">
      <alignment horizontal="center"/>
    </xf>
    <xf numFmtId="0" fontId="17" fillId="3" borderId="0" xfId="0" applyFont="1" applyFill="1" applyAlignment="1" applyProtection="1">
      <alignment horizontal="center" vertical="center" wrapText="1"/>
      <protection locked="0"/>
    </xf>
    <xf numFmtId="0" fontId="4" fillId="3" borderId="0" xfId="0" applyFont="1" applyFill="1" applyAlignment="1">
      <alignment horizontal="center"/>
    </xf>
    <xf numFmtId="0" fontId="26" fillId="3" borderId="0" xfId="0" applyFont="1" applyFill="1" applyAlignment="1">
      <alignment horizontal="center"/>
    </xf>
    <xf numFmtId="0" fontId="4" fillId="3" borderId="0" xfId="0" applyFont="1" applyFill="1"/>
    <xf numFmtId="0" fontId="4" fillId="3" borderId="0" xfId="0" applyFont="1" applyFill="1" applyAlignment="1">
      <alignment horizontal="left" vertical="top"/>
    </xf>
    <xf numFmtId="0" fontId="0" fillId="3" borderId="0" xfId="0" applyFill="1" applyAlignment="1">
      <alignment horizontal="left" vertical="top"/>
    </xf>
    <xf numFmtId="0" fontId="4" fillId="3" borderId="1" xfId="0" applyFont="1" applyFill="1" applyBorder="1" applyAlignment="1">
      <alignment horizontal="center" vertical="center"/>
    </xf>
    <xf numFmtId="0" fontId="0" fillId="3" borderId="0" xfId="0" applyFill="1" applyProtection="1"/>
    <xf numFmtId="0" fontId="11" fillId="3" borderId="3" xfId="0" applyFont="1" applyFill="1" applyBorder="1" applyAlignment="1" applyProtection="1">
      <alignment horizontal="center" vertical="center" wrapText="1"/>
    </xf>
    <xf numFmtId="0" fontId="0" fillId="3" borderId="0" xfId="0" applyFill="1" applyProtection="1">
      <protection locked="0"/>
    </xf>
    <xf numFmtId="0" fontId="10" fillId="3" borderId="3" xfId="0" applyFont="1" applyFill="1" applyBorder="1" applyAlignment="1">
      <alignment horizontal="center" vertical="center" wrapText="1"/>
    </xf>
    <xf numFmtId="4" fontId="10" fillId="3" borderId="3" xfId="0" applyNumberFormat="1" applyFont="1" applyFill="1" applyBorder="1" applyAlignment="1">
      <alignment horizontal="center" vertical="center" wrapText="1"/>
    </xf>
    <xf numFmtId="0" fontId="0" fillId="3" borderId="0" xfId="0" applyFill="1" applyAlignment="1">
      <alignment horizontal="center"/>
    </xf>
    <xf numFmtId="0" fontId="3" fillId="3" borderId="0" xfId="0" applyFont="1" applyFill="1" applyBorder="1" applyAlignment="1" applyProtection="1">
      <alignment horizontal="left" vertical="center" wrapText="1"/>
      <protection locked="0"/>
    </xf>
    <xf numFmtId="165" fontId="3" fillId="3" borderId="0" xfId="12" applyFont="1" applyFill="1" applyBorder="1" applyAlignment="1" applyProtection="1">
      <alignment horizontal="right" vertical="center" wrapText="1"/>
      <protection locked="0"/>
    </xf>
    <xf numFmtId="166" fontId="3" fillId="3" borderId="0" xfId="0" applyNumberFormat="1" applyFont="1" applyFill="1" applyBorder="1" applyAlignment="1" applyProtection="1">
      <alignment horizontal="left" vertical="center" wrapText="1"/>
      <protection locked="0"/>
    </xf>
    <xf numFmtId="0" fontId="10" fillId="3" borderId="3" xfId="0" applyFont="1" applyFill="1" applyBorder="1" applyAlignment="1">
      <alignment horizontal="left" vertical="center" wrapText="1"/>
    </xf>
    <xf numFmtId="0" fontId="10" fillId="3" borderId="3" xfId="0" applyFont="1" applyFill="1" applyBorder="1" applyAlignment="1">
      <alignment horizontal="right" vertical="center" wrapText="1"/>
    </xf>
    <xf numFmtId="165" fontId="13" fillId="3" borderId="3" xfId="12" applyFont="1" applyFill="1" applyBorder="1" applyAlignment="1">
      <alignment horizontal="right" vertical="center"/>
    </xf>
    <xf numFmtId="165" fontId="23"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0" fontId="12" fillId="3" borderId="0" xfId="0" applyFont="1" applyFill="1" applyBorder="1" applyAlignment="1" applyProtection="1">
      <alignment horizontal="left" vertical="center"/>
      <protection locked="0"/>
    </xf>
    <xf numFmtId="1" fontId="12" fillId="3" borderId="14" xfId="0" applyNumberFormat="1" applyFont="1" applyFill="1" applyBorder="1" applyAlignment="1" applyProtection="1">
      <alignment horizontal="right" vertical="center" wrapText="1"/>
      <protection locked="0"/>
    </xf>
    <xf numFmtId="0" fontId="2" fillId="3" borderId="0" xfId="0" applyFont="1" applyFill="1" applyProtection="1">
      <protection locked="0"/>
    </xf>
    <xf numFmtId="165" fontId="2" fillId="3" borderId="0" xfId="12" applyFont="1" applyFill="1" applyProtection="1">
      <protection locked="0"/>
    </xf>
    <xf numFmtId="17" fontId="12" fillId="2" borderId="11" xfId="0" applyNumberFormat="1" applyFont="1" applyFill="1" applyBorder="1" applyAlignment="1" applyProtection="1">
      <alignment horizontal="right" vertical="center" wrapText="1"/>
      <protection locked="0"/>
    </xf>
    <xf numFmtId="0" fontId="11" fillId="3" borderId="9" xfId="0" applyFont="1" applyFill="1" applyBorder="1" applyAlignment="1" applyProtection="1">
      <alignment horizontal="center" vertical="center" wrapText="1"/>
    </xf>
    <xf numFmtId="165" fontId="11" fillId="3" borderId="9" xfId="12" applyFont="1" applyFill="1" applyBorder="1" applyAlignment="1" applyProtection="1">
      <alignment horizontal="center" vertical="center"/>
    </xf>
    <xf numFmtId="165" fontId="11" fillId="3" borderId="9" xfId="12" applyFont="1" applyFill="1" applyBorder="1" applyAlignment="1" applyProtection="1">
      <alignment horizontal="center" vertical="center" wrapText="1"/>
    </xf>
    <xf numFmtId="17" fontId="12" fillId="3" borderId="15" xfId="0" applyNumberFormat="1" applyFont="1" applyFill="1" applyBorder="1" applyAlignment="1" applyProtection="1">
      <alignment horizontal="right" vertical="center" wrapText="1"/>
      <protection locked="0"/>
    </xf>
    <xf numFmtId="165" fontId="12" fillId="3" borderId="15" xfId="12" applyFont="1" applyFill="1" applyBorder="1" applyAlignment="1" applyProtection="1">
      <alignment horizontal="right" vertical="center" wrapText="1"/>
      <protection locked="0"/>
    </xf>
    <xf numFmtId="0" fontId="12" fillId="3" borderId="15" xfId="0" applyFont="1" applyFill="1" applyBorder="1" applyAlignment="1" applyProtection="1">
      <alignment horizontal="right" vertical="center" wrapText="1"/>
      <protection locked="0"/>
    </xf>
    <xf numFmtId="165" fontId="21" fillId="2" borderId="0" xfId="12" applyFont="1" applyFill="1" applyBorder="1" applyAlignment="1" applyProtection="1">
      <alignment horizontal="right" vertical="center" wrapText="1"/>
      <protection locked="0"/>
    </xf>
    <xf numFmtId="0" fontId="2" fillId="3" borderId="0" xfId="0" applyFont="1" applyFill="1" applyBorder="1" applyAlignment="1">
      <alignment wrapText="1"/>
    </xf>
    <xf numFmtId="165" fontId="0" fillId="3" borderId="6" xfId="0" applyNumberFormat="1" applyFill="1" applyBorder="1" applyAlignment="1" applyProtection="1">
      <alignment horizontal="right" vertical="center"/>
    </xf>
    <xf numFmtId="165" fontId="0" fillId="3" borderId="18" xfId="0" applyNumberFormat="1" applyFill="1" applyBorder="1" applyAlignment="1" applyProtection="1">
      <alignment horizontal="right" vertical="center"/>
    </xf>
    <xf numFmtId="165" fontId="0" fillId="3" borderId="0" xfId="0" applyNumberFormat="1" applyFill="1" applyBorder="1" applyAlignment="1" applyProtection="1">
      <alignment horizontal="right" vertical="center"/>
    </xf>
    <xf numFmtId="165" fontId="0" fillId="3" borderId="19" xfId="0" applyNumberFormat="1" applyFill="1" applyBorder="1" applyAlignment="1" applyProtection="1">
      <alignment horizontal="right" vertical="center"/>
    </xf>
    <xf numFmtId="165" fontId="0" fillId="3" borderId="5" xfId="0" applyNumberFormat="1" applyFill="1" applyBorder="1" applyAlignment="1" applyProtection="1">
      <alignment horizontal="right" vertical="center"/>
    </xf>
    <xf numFmtId="10" fontId="2" fillId="3" borderId="5" xfId="9" applyNumberFormat="1" applyFont="1" applyFill="1" applyBorder="1" applyAlignment="1" applyProtection="1">
      <alignment horizontal="right" vertical="center"/>
    </xf>
    <xf numFmtId="10" fontId="2" fillId="3" borderId="6" xfId="9" applyNumberFormat="1" applyFont="1" applyFill="1" applyBorder="1" applyAlignment="1" applyProtection="1">
      <alignment horizontal="right" vertical="center"/>
    </xf>
    <xf numFmtId="0" fontId="0" fillId="3" borderId="0" xfId="0" applyFill="1" applyBorder="1" applyProtection="1"/>
    <xf numFmtId="10" fontId="2" fillId="3" borderId="0" xfId="9" applyNumberFormat="1" applyFont="1" applyFill="1" applyBorder="1" applyAlignment="1" applyProtection="1">
      <alignment horizontal="right" vertical="center"/>
    </xf>
    <xf numFmtId="0" fontId="5" fillId="3" borderId="9"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6" xfId="0" applyFont="1" applyFill="1" applyBorder="1" applyAlignment="1">
      <alignment horizontal="center" vertical="center"/>
    </xf>
    <xf numFmtId="0" fontId="2" fillId="3" borderId="0" xfId="0" applyFont="1" applyFill="1" applyBorder="1" applyAlignment="1">
      <alignment horizontal="center" vertical="center"/>
    </xf>
    <xf numFmtId="0" fontId="10" fillId="3" borderId="18" xfId="0" applyFont="1" applyFill="1" applyBorder="1" applyAlignment="1">
      <alignment horizontal="center" vertical="center" wrapText="1"/>
    </xf>
    <xf numFmtId="0" fontId="2" fillId="0" borderId="22" xfId="0" applyFont="1" applyBorder="1"/>
    <xf numFmtId="0" fontId="0" fillId="3" borderId="0" xfId="0" applyFill="1" applyBorder="1"/>
    <xf numFmtId="0" fontId="10" fillId="3" borderId="31" xfId="0" applyFont="1" applyFill="1" applyBorder="1" applyAlignment="1" applyProtection="1">
      <alignment vertical="center"/>
    </xf>
    <xf numFmtId="10" fontId="2" fillId="3" borderId="24" xfId="12" applyNumberFormat="1" applyFont="1" applyFill="1" applyBorder="1" applyAlignment="1" applyProtection="1">
      <alignment horizontal="right" vertical="center"/>
      <protection locked="0"/>
    </xf>
    <xf numFmtId="10" fontId="2" fillId="3" borderId="34" xfId="12" applyNumberFormat="1" applyFont="1" applyFill="1" applyBorder="1" applyAlignment="1" applyProtection="1">
      <alignment horizontal="right" vertical="center"/>
      <protection locked="0"/>
    </xf>
    <xf numFmtId="0" fontId="4" fillId="3" borderId="0" xfId="0" applyFont="1" applyFill="1" applyProtection="1">
      <protection locked="0"/>
    </xf>
    <xf numFmtId="0" fontId="5" fillId="3" borderId="0" xfId="0" applyFont="1" applyFill="1" applyProtection="1">
      <protection locked="0"/>
    </xf>
    <xf numFmtId="0" fontId="2" fillId="3" borderId="0" xfId="0" applyFont="1" applyFill="1" applyAlignment="1" applyProtection="1">
      <alignment horizontal="center" vertical="center"/>
      <protection locked="0"/>
    </xf>
    <xf numFmtId="0" fontId="2" fillId="3" borderId="0" xfId="0" applyFont="1" applyFill="1" applyAlignment="1" applyProtection="1">
      <alignment horizontal="center" vertical="center" wrapText="1"/>
      <protection locked="0"/>
    </xf>
    <xf numFmtId="0" fontId="12" fillId="3" borderId="14" xfId="0" applyFont="1" applyFill="1" applyBorder="1" applyProtection="1">
      <protection locked="0"/>
    </xf>
    <xf numFmtId="0" fontId="0" fillId="3" borderId="29" xfId="0" applyFill="1" applyBorder="1" applyAlignment="1" applyProtection="1">
      <alignment horizontal="center" vertical="center"/>
      <protection locked="0"/>
    </xf>
    <xf numFmtId="0" fontId="0" fillId="3" borderId="22" xfId="0" applyFill="1" applyBorder="1" applyAlignment="1" applyProtection="1">
      <alignment horizontal="center" vertical="center"/>
      <protection locked="0"/>
    </xf>
    <xf numFmtId="0" fontId="0" fillId="3" borderId="30" xfId="0" applyFill="1" applyBorder="1" applyAlignment="1" applyProtection="1">
      <alignment horizontal="center" vertical="center"/>
      <protection locked="0"/>
    </xf>
    <xf numFmtId="165" fontId="0" fillId="3" borderId="0" xfId="0" applyNumberFormat="1" applyFill="1" applyBorder="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applyProtection="1"/>
    <xf numFmtId="0" fontId="10" fillId="3" borderId="32" xfId="0" applyFont="1" applyFill="1" applyBorder="1" applyAlignment="1" applyProtection="1">
      <alignment horizontal="center"/>
    </xf>
    <xf numFmtId="0" fontId="2" fillId="3" borderId="25" xfId="0" applyFont="1" applyFill="1" applyBorder="1" applyAlignment="1" applyProtection="1">
      <alignment vertical="center"/>
    </xf>
    <xf numFmtId="165" fontId="2" fillId="3" borderId="24" xfId="12" applyFont="1" applyFill="1" applyBorder="1" applyAlignment="1" applyProtection="1">
      <alignment horizontal="right" vertical="center"/>
    </xf>
    <xf numFmtId="0" fontId="2" fillId="3" borderId="33" xfId="0" applyFont="1" applyFill="1" applyBorder="1" applyAlignment="1" applyProtection="1">
      <alignment vertical="center"/>
    </xf>
    <xf numFmtId="165" fontId="2" fillId="3" borderId="34" xfId="12" applyFont="1" applyFill="1" applyBorder="1" applyAlignment="1" applyProtection="1">
      <alignment horizontal="right" vertical="center"/>
    </xf>
    <xf numFmtId="0" fontId="14" fillId="3" borderId="0" xfId="4" applyFont="1" applyFill="1" applyBorder="1" applyAlignment="1" applyProtection="1">
      <alignment horizontal="left" vertical="center"/>
      <protection locked="0"/>
    </xf>
    <xf numFmtId="0" fontId="14" fillId="3" borderId="0" xfId="4" applyFont="1" applyFill="1" applyBorder="1" applyAlignment="1" applyProtection="1">
      <alignment horizontal="right" vertical="center" wrapText="1"/>
      <protection locked="0"/>
    </xf>
    <xf numFmtId="10" fontId="21" fillId="2" borderId="0" xfId="9" applyNumberFormat="1" applyFont="1" applyFill="1" applyBorder="1" applyAlignment="1" applyProtection="1">
      <alignment horizontal="right" vertical="center" wrapText="1"/>
      <protection locked="0"/>
    </xf>
    <xf numFmtId="0" fontId="13" fillId="0" borderId="0" xfId="4" applyFont="1" applyAlignment="1" applyProtection="1">
      <alignment vertical="center"/>
      <protection locked="0"/>
    </xf>
    <xf numFmtId="0" fontId="4" fillId="0" borderId="0" xfId="4" applyFont="1" applyAlignment="1" applyProtection="1">
      <alignment horizontal="left" vertical="center"/>
      <protection locked="0"/>
    </xf>
    <xf numFmtId="0" fontId="13" fillId="0" borderId="0" xfId="4" applyFont="1" applyBorder="1" applyAlignment="1" applyProtection="1">
      <alignment vertical="center"/>
      <protection locked="0"/>
    </xf>
    <xf numFmtId="0" fontId="13" fillId="2" borderId="0" xfId="4" applyFont="1" applyFill="1" applyAlignment="1" applyProtection="1">
      <alignment vertical="center"/>
      <protection locked="0"/>
    </xf>
    <xf numFmtId="0" fontId="5" fillId="2" borderId="0" xfId="4" applyFont="1" applyFill="1" applyAlignment="1" applyProtection="1">
      <alignment vertical="center"/>
      <protection locked="0"/>
    </xf>
    <xf numFmtId="4" fontId="5" fillId="2" borderId="0" xfId="4" applyNumberFormat="1" applyFont="1" applyFill="1" applyAlignment="1" applyProtection="1">
      <alignment vertical="center"/>
      <protection locked="0"/>
    </xf>
    <xf numFmtId="0" fontId="13" fillId="2" borderId="0" xfId="4" applyFont="1" applyFill="1" applyBorder="1" applyAlignment="1" applyProtection="1">
      <alignment vertical="center"/>
      <protection locked="0"/>
    </xf>
    <xf numFmtId="0" fontId="14" fillId="0" borderId="0" xfId="4" applyFont="1" applyAlignment="1" applyProtection="1">
      <alignment vertical="center"/>
      <protection locked="0"/>
    </xf>
    <xf numFmtId="4" fontId="13"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3" fillId="2" borderId="0" xfId="4" applyNumberFormat="1" applyFont="1" applyFill="1" applyBorder="1" applyAlignment="1" applyProtection="1">
      <alignment vertical="center"/>
      <protection locked="0"/>
    </xf>
    <xf numFmtId="0" fontId="15" fillId="0" borderId="0" xfId="4" applyFont="1" applyAlignment="1" applyProtection="1">
      <alignment horizontal="justify" vertical="center"/>
      <protection locked="0"/>
    </xf>
    <xf numFmtId="0" fontId="0" fillId="3" borderId="29" xfId="0" applyNumberFormat="1" applyFill="1" applyBorder="1" applyAlignment="1" applyProtection="1">
      <alignment horizontal="left" vertical="center" wrapText="1"/>
    </xf>
    <xf numFmtId="0" fontId="2" fillId="3" borderId="15" xfId="0" applyNumberFormat="1" applyFont="1" applyFill="1" applyBorder="1" applyAlignment="1" applyProtection="1">
      <alignment horizontal="left" vertical="center" wrapText="1"/>
      <protection locked="0"/>
    </xf>
    <xf numFmtId="0" fontId="12" fillId="2" borderId="23" xfId="0" applyFont="1" applyFill="1" applyBorder="1" applyAlignment="1" applyProtection="1">
      <alignment horizontal="left" vertical="center" wrapText="1"/>
      <protection locked="0"/>
    </xf>
    <xf numFmtId="0" fontId="12" fillId="3" borderId="5" xfId="0" applyFont="1" applyFill="1" applyBorder="1" applyAlignment="1" applyProtection="1">
      <alignment horizontal="left" vertical="center" wrapText="1"/>
      <protection locked="0"/>
    </xf>
    <xf numFmtId="165" fontId="10" fillId="3" borderId="21" xfId="12" applyFont="1" applyFill="1" applyBorder="1" applyAlignment="1" applyProtection="1">
      <alignment horizontal="right" vertical="center"/>
    </xf>
    <xf numFmtId="165" fontId="20" fillId="2" borderId="0" xfId="12" applyFont="1" applyFill="1" applyBorder="1" applyAlignment="1" applyProtection="1">
      <alignment horizontal="right" vertical="center" wrapText="1"/>
    </xf>
    <xf numFmtId="0" fontId="19" fillId="2" borderId="2" xfId="4" applyFont="1" applyFill="1" applyBorder="1" applyAlignment="1" applyProtection="1">
      <alignment horizontal="left" vertical="center"/>
    </xf>
    <xf numFmtId="0" fontId="13" fillId="3" borderId="2" xfId="4" applyFont="1" applyFill="1" applyBorder="1" applyAlignment="1" applyProtection="1">
      <alignment horizontal="left" vertical="center" wrapText="1"/>
    </xf>
    <xf numFmtId="165" fontId="20" fillId="2" borderId="2" xfId="12" applyFont="1" applyFill="1" applyBorder="1" applyAlignment="1" applyProtection="1">
      <alignment horizontal="right" vertical="center" wrapText="1"/>
      <protection locked="0"/>
    </xf>
    <xf numFmtId="165" fontId="20" fillId="2" borderId="2" xfId="12" applyFont="1" applyFill="1" applyBorder="1" applyAlignment="1" applyProtection="1">
      <alignment horizontal="right" vertical="center" wrapText="1"/>
    </xf>
    <xf numFmtId="165" fontId="21" fillId="2" borderId="2" xfId="12" applyFont="1" applyFill="1" applyBorder="1" applyAlignment="1" applyProtection="1">
      <alignment horizontal="right" vertical="center" wrapText="1"/>
    </xf>
    <xf numFmtId="10" fontId="20" fillId="3" borderId="2" xfId="9" applyNumberFormat="1" applyFont="1" applyFill="1" applyBorder="1" applyAlignment="1" applyProtection="1">
      <alignment horizontal="right" vertical="center" wrapText="1"/>
    </xf>
    <xf numFmtId="165" fontId="20" fillId="3" borderId="2" xfId="12" applyFont="1" applyFill="1" applyBorder="1" applyAlignment="1" applyProtection="1">
      <alignment horizontal="right" vertical="center" wrapText="1"/>
    </xf>
    <xf numFmtId="0" fontId="19" fillId="2" borderId="2" xfId="0" applyFont="1" applyFill="1" applyBorder="1" applyAlignment="1" applyProtection="1">
      <alignment horizontal="left" vertical="center"/>
    </xf>
    <xf numFmtId="0" fontId="13" fillId="3" borderId="2" xfId="0" applyFont="1" applyFill="1" applyBorder="1" applyAlignment="1" applyProtection="1">
      <alignment horizontal="left" vertical="center" wrapText="1"/>
    </xf>
    <xf numFmtId="165" fontId="13" fillId="2" borderId="2" xfId="12" applyFont="1" applyFill="1" applyBorder="1" applyAlignment="1" applyProtection="1">
      <alignment horizontal="right" vertical="center"/>
    </xf>
    <xf numFmtId="10" fontId="13" fillId="3" borderId="2" xfId="9" applyNumberFormat="1" applyFont="1" applyFill="1" applyBorder="1" applyAlignment="1" applyProtection="1">
      <alignment horizontal="right" vertical="center"/>
    </xf>
    <xf numFmtId="10" fontId="13" fillId="3" borderId="5" xfId="9" applyNumberFormat="1" applyFont="1" applyFill="1" applyBorder="1" applyAlignment="1" applyProtection="1">
      <alignment horizontal="right" vertical="center"/>
    </xf>
    <xf numFmtId="0" fontId="14" fillId="2" borderId="2" xfId="0" applyFont="1" applyFill="1" applyBorder="1" applyAlignment="1" applyProtection="1">
      <alignment horizontal="left" vertical="center"/>
    </xf>
    <xf numFmtId="0" fontId="14" fillId="3" borderId="2" xfId="0" applyFont="1" applyFill="1" applyBorder="1" applyAlignment="1" applyProtection="1">
      <alignment horizontal="left" vertical="center" wrapText="1"/>
    </xf>
    <xf numFmtId="0" fontId="13" fillId="2" borderId="2" xfId="0" applyFont="1" applyFill="1" applyBorder="1" applyAlignment="1">
      <alignment horizontal="left" vertical="center"/>
    </xf>
    <xf numFmtId="0" fontId="13" fillId="3" borderId="2" xfId="0" applyFont="1" applyFill="1" applyBorder="1" applyAlignment="1">
      <alignment horizontal="left" vertical="center" wrapText="1"/>
    </xf>
    <xf numFmtId="165" fontId="13" fillId="2" borderId="2" xfId="12" applyFont="1" applyFill="1" applyBorder="1" applyAlignment="1">
      <alignment horizontal="right" vertical="center"/>
    </xf>
    <xf numFmtId="165" fontId="13" fillId="2" borderId="5" xfId="12" applyFont="1" applyFill="1" applyBorder="1" applyAlignment="1">
      <alignment horizontal="right" vertical="center"/>
    </xf>
    <xf numFmtId="0" fontId="9" fillId="3" borderId="0" xfId="0" applyFont="1" applyFill="1" applyBorder="1" applyAlignment="1">
      <alignment horizontal="left" vertical="center" wrapText="1"/>
    </xf>
    <xf numFmtId="0" fontId="10" fillId="2" borderId="1" xfId="0" applyFont="1" applyFill="1" applyBorder="1" applyAlignment="1">
      <alignment horizontal="left" vertical="center"/>
    </xf>
    <xf numFmtId="165" fontId="2" fillId="2" borderId="35" xfId="12" applyFont="1" applyFill="1" applyBorder="1" applyAlignment="1" applyProtection="1">
      <alignment horizontal="right" vertical="center"/>
      <protection locked="0"/>
    </xf>
    <xf numFmtId="165" fontId="2" fillId="2" borderId="10" xfId="12" applyFont="1" applyFill="1" applyBorder="1" applyAlignment="1" applyProtection="1">
      <alignment horizontal="right" vertical="center"/>
    </xf>
    <xf numFmtId="165" fontId="2" fillId="2" borderId="12" xfId="12" applyFont="1" applyFill="1" applyBorder="1" applyAlignment="1" applyProtection="1">
      <alignment horizontal="right" vertical="center"/>
    </xf>
    <xf numFmtId="0" fontId="10" fillId="2" borderId="1"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2" fillId="0" borderId="0" xfId="0" applyFont="1" applyAlignment="1" applyProtection="1">
      <alignment horizontal="justify" vertical="center" wrapText="1"/>
      <protection locked="0"/>
    </xf>
    <xf numFmtId="0" fontId="0" fillId="0" borderId="0" xfId="0" applyProtection="1">
      <protection locked="0"/>
    </xf>
    <xf numFmtId="0" fontId="9" fillId="2" borderId="0" xfId="0" applyFont="1" applyFill="1" applyAlignment="1" applyProtection="1">
      <alignment horizontal="justify"/>
      <protection locked="0"/>
    </xf>
    <xf numFmtId="0" fontId="9" fillId="2" borderId="0" xfId="0" applyFont="1" applyFill="1" applyAlignment="1" applyProtection="1">
      <alignment horizontal="center" wrapText="1"/>
    </xf>
    <xf numFmtId="4" fontId="0" fillId="3" borderId="3" xfId="0" applyNumberFormat="1" applyFill="1" applyBorder="1" applyProtection="1"/>
    <xf numFmtId="165" fontId="0" fillId="3" borderId="3" xfId="0" applyNumberFormat="1" applyFill="1" applyBorder="1" applyProtection="1"/>
    <xf numFmtId="4" fontId="0" fillId="3" borderId="20" xfId="0" applyNumberFormat="1" applyFill="1" applyBorder="1" applyAlignment="1" applyProtection="1">
      <alignment horizontal="right" vertical="center"/>
    </xf>
    <xf numFmtId="165" fontId="0" fillId="3" borderId="9" xfId="0" applyNumberFormat="1" applyFill="1" applyBorder="1" applyProtection="1"/>
    <xf numFmtId="165" fontId="0" fillId="3" borderId="21" xfId="0" applyNumberFormat="1" applyFill="1" applyBorder="1" applyProtection="1"/>
    <xf numFmtId="165" fontId="0" fillId="3" borderId="36" xfId="0" applyNumberFormat="1" applyFill="1" applyBorder="1" applyProtection="1"/>
    <xf numFmtId="0" fontId="12" fillId="3" borderId="23" xfId="0" applyFont="1" applyFill="1" applyBorder="1" applyAlignment="1" applyProtection="1">
      <alignment horizontal="left" vertical="center" wrapText="1"/>
      <protection locked="0"/>
    </xf>
    <xf numFmtId="0" fontId="5" fillId="2" borderId="0" xfId="0" applyFont="1" applyFill="1" applyBorder="1" applyAlignment="1">
      <alignment horizontal="center" vertical="center"/>
    </xf>
    <xf numFmtId="0" fontId="18" fillId="2" borderId="5"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4" fillId="2" borderId="0" xfId="4"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32" fillId="3" borderId="0" xfId="4" applyFont="1" applyFill="1" applyBorder="1" applyProtection="1">
      <protection locked="0"/>
    </xf>
    <xf numFmtId="0" fontId="14" fillId="0" borderId="0" xfId="4" applyFont="1" applyBorder="1" applyAlignment="1" applyProtection="1">
      <alignment vertical="center"/>
      <protection locked="0"/>
    </xf>
    <xf numFmtId="0" fontId="4" fillId="3"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14" fontId="5" fillId="2" borderId="0" xfId="0" applyNumberFormat="1" applyFont="1" applyFill="1" applyBorder="1" applyAlignment="1" applyProtection="1">
      <alignment horizontal="right" vertical="center"/>
      <protection locked="0"/>
    </xf>
    <xf numFmtId="14" fontId="5" fillId="2" borderId="8" xfId="0" applyNumberFormat="1" applyFont="1" applyFill="1" applyBorder="1" applyAlignment="1" applyProtection="1">
      <alignment horizontal="right" vertical="center" wrapText="1"/>
      <protection locked="0"/>
    </xf>
    <xf numFmtId="14" fontId="13" fillId="2" borderId="0" xfId="4" applyNumberFormat="1" applyFont="1" applyFill="1" applyBorder="1" applyAlignment="1" applyProtection="1">
      <alignment horizontal="right" vertical="center" wrapText="1"/>
    </xf>
    <xf numFmtId="14" fontId="13" fillId="0" borderId="5" xfId="4" applyNumberFormat="1" applyFont="1" applyBorder="1" applyAlignment="1" applyProtection="1">
      <alignment horizontal="right" vertical="center" wrapText="1"/>
    </xf>
    <xf numFmtId="14" fontId="10" fillId="2" borderId="0" xfId="0" applyNumberFormat="1" applyFont="1" applyFill="1" applyBorder="1" applyAlignment="1" applyProtection="1">
      <alignment horizontal="right" vertical="center"/>
    </xf>
    <xf numFmtId="14" fontId="10" fillId="2" borderId="5" xfId="0" applyNumberFormat="1" applyFont="1" applyFill="1" applyBorder="1" applyAlignment="1" applyProtection="1">
      <alignment horizontal="right" vertical="center" wrapText="1"/>
    </xf>
    <xf numFmtId="14" fontId="10" fillId="2" borderId="0" xfId="0" applyNumberFormat="1" applyFont="1" applyFill="1" applyBorder="1" applyAlignment="1">
      <alignment horizontal="right" vertical="center"/>
    </xf>
    <xf numFmtId="14" fontId="10" fillId="2" borderId="5" xfId="0" applyNumberFormat="1" applyFont="1" applyFill="1" applyBorder="1" applyAlignment="1">
      <alignment horizontal="right" vertical="center" wrapText="1"/>
    </xf>
    <xf numFmtId="0" fontId="10" fillId="2" borderId="0" xfId="0" applyNumberFormat="1" applyFont="1" applyFill="1" applyBorder="1" applyAlignment="1">
      <alignment horizontal="right" vertical="center"/>
    </xf>
    <xf numFmtId="0" fontId="10" fillId="2" borderId="0" xfId="0" applyNumberFormat="1" applyFont="1" applyFill="1" applyBorder="1" applyAlignment="1" applyProtection="1">
      <alignment horizontal="right" vertical="center"/>
    </xf>
    <xf numFmtId="0" fontId="13" fillId="2" borderId="0" xfId="4" applyNumberFormat="1" applyFont="1" applyFill="1" applyBorder="1" applyAlignment="1" applyProtection="1">
      <alignment horizontal="right" vertical="center" wrapText="1"/>
    </xf>
    <xf numFmtId="0" fontId="10" fillId="2" borderId="0"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14" fontId="11" fillId="2" borderId="0" xfId="0" applyNumberFormat="1" applyFont="1" applyFill="1" applyBorder="1" applyAlignment="1" applyProtection="1">
      <alignment horizontal="right" vertical="center"/>
    </xf>
    <xf numFmtId="14" fontId="11" fillId="2" borderId="5" xfId="0" applyNumberFormat="1" applyFont="1" applyFill="1" applyBorder="1" applyAlignment="1" applyProtection="1">
      <alignment horizontal="right" vertical="center" wrapText="1"/>
    </xf>
    <xf numFmtId="0" fontId="11" fillId="2" borderId="0" xfId="0" applyNumberFormat="1" applyFont="1" applyFill="1" applyBorder="1" applyAlignment="1" applyProtection="1">
      <alignment horizontal="right" vertical="center"/>
    </xf>
    <xf numFmtId="0" fontId="5" fillId="2" borderId="0" xfId="0" applyNumberFormat="1" applyFont="1" applyFill="1" applyBorder="1" applyAlignment="1" applyProtection="1">
      <alignment horizontal="right" vertical="center"/>
    </xf>
    <xf numFmtId="165" fontId="13" fillId="2" borderId="0" xfId="12" quotePrefix="1" applyFont="1" applyFill="1" applyBorder="1" applyAlignment="1">
      <alignment horizontal="right" vertical="center"/>
    </xf>
    <xf numFmtId="0" fontId="10" fillId="3" borderId="38" xfId="0" applyFont="1" applyFill="1" applyBorder="1" applyAlignment="1" applyProtection="1">
      <alignment horizontal="center" vertical="center" wrapText="1"/>
    </xf>
    <xf numFmtId="1" fontId="10" fillId="2" borderId="38" xfId="0" applyNumberFormat="1" applyFont="1" applyFill="1" applyBorder="1" applyAlignment="1" applyProtection="1">
      <alignment horizontal="center" vertical="center" wrapText="1"/>
    </xf>
    <xf numFmtId="1" fontId="12" fillId="0" borderId="14" xfId="0" applyNumberFormat="1" applyFont="1" applyFill="1" applyBorder="1" applyAlignment="1" applyProtection="1">
      <alignment horizontal="right" vertical="center" wrapText="1"/>
      <protection locked="0"/>
    </xf>
    <xf numFmtId="0" fontId="12" fillId="2" borderId="11" xfId="0" applyFont="1" applyFill="1" applyBorder="1" applyAlignment="1" applyProtection="1">
      <alignment horizontal="right" vertical="center" wrapText="1"/>
    </xf>
    <xf numFmtId="1" fontId="12" fillId="0" borderId="39" xfId="0" applyNumberFormat="1" applyFont="1" applyFill="1" applyBorder="1" applyAlignment="1" applyProtection="1">
      <alignment horizontal="right" vertical="center" wrapText="1"/>
      <protection locked="0"/>
    </xf>
    <xf numFmtId="0" fontId="33" fillId="3" borderId="0" xfId="0" applyFont="1" applyFill="1" applyBorder="1" applyAlignment="1" applyProtection="1">
      <alignment horizontal="center" vertical="center" wrapText="1"/>
      <protection locked="0"/>
    </xf>
    <xf numFmtId="165" fontId="2" fillId="3" borderId="6" xfId="0" applyNumberFormat="1" applyFont="1" applyFill="1" applyBorder="1" applyAlignment="1" applyProtection="1">
      <alignment horizontal="right" vertical="center"/>
      <protection locked="0"/>
    </xf>
    <xf numFmtId="165" fontId="2" fillId="3" borderId="0" xfId="0" applyNumberFormat="1" applyFont="1" applyFill="1" applyBorder="1" applyAlignment="1" applyProtection="1">
      <alignment horizontal="right" vertical="center"/>
      <protection locked="0"/>
    </xf>
    <xf numFmtId="0" fontId="12" fillId="2"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12" fillId="2" borderId="11"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2"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0" fillId="11" borderId="0" xfId="0" applyFill="1" applyAlignment="1" applyProtection="1">
      <alignment wrapText="1"/>
      <protection locked="0"/>
    </xf>
    <xf numFmtId="0" fontId="12" fillId="3" borderId="15" xfId="0" applyFont="1" applyFill="1" applyBorder="1" applyAlignment="1" applyProtection="1">
      <alignment horizontal="right" vertical="center" wrapText="1"/>
    </xf>
    <xf numFmtId="14" fontId="12" fillId="3" borderId="15" xfId="0" applyNumberFormat="1" applyFont="1" applyFill="1" applyBorder="1" applyAlignment="1" applyProtection="1">
      <alignment horizontal="right" vertical="center" wrapText="1"/>
      <protection locked="0"/>
    </xf>
    <xf numFmtId="14" fontId="36" fillId="3" borderId="15" xfId="0" applyNumberFormat="1" applyFont="1" applyFill="1" applyBorder="1" applyAlignment="1" applyProtection="1">
      <alignment horizontal="right" vertical="center" wrapText="1"/>
      <protection locked="0"/>
    </xf>
    <xf numFmtId="17" fontId="36" fillId="3" borderId="15" xfId="0" applyNumberFormat="1" applyFont="1" applyFill="1" applyBorder="1" applyAlignment="1" applyProtection="1">
      <alignment horizontal="right" vertical="center" wrapText="1"/>
      <protection locked="0"/>
    </xf>
    <xf numFmtId="0" fontId="36" fillId="3" borderId="15" xfId="0" applyFont="1" applyFill="1" applyBorder="1" applyAlignment="1" applyProtection="1">
      <alignment horizontal="left" vertical="center" wrapText="1"/>
      <protection locked="0"/>
    </xf>
    <xf numFmtId="165" fontId="36" fillId="3" borderId="15" xfId="12" applyFont="1" applyFill="1" applyBorder="1" applyAlignment="1" applyProtection="1">
      <alignment horizontal="right" vertical="center" wrapText="1"/>
      <protection locked="0"/>
    </xf>
    <xf numFmtId="0" fontId="36" fillId="3" borderId="15" xfId="0" applyFont="1" applyFill="1" applyBorder="1" applyAlignment="1" applyProtection="1">
      <alignment horizontal="center" vertical="center" wrapText="1"/>
      <protection locked="0"/>
    </xf>
    <xf numFmtId="165" fontId="36" fillId="2" borderId="15" xfId="12" applyFont="1" applyFill="1" applyBorder="1" applyAlignment="1" applyProtection="1">
      <alignment horizontal="right" vertical="center" wrapText="1"/>
      <protection locked="0"/>
    </xf>
    <xf numFmtId="0" fontId="12" fillId="0" borderId="15" xfId="0" applyFont="1" applyFill="1" applyBorder="1" applyAlignment="1" applyProtection="1">
      <alignment horizontal="left" vertical="center" wrapText="1"/>
      <protection locked="0"/>
    </xf>
    <xf numFmtId="14" fontId="12" fillId="0" borderId="15" xfId="0" applyNumberFormat="1" applyFont="1" applyFill="1" applyBorder="1" applyAlignment="1" applyProtection="1">
      <alignment horizontal="right" vertical="center" wrapText="1"/>
      <protection locked="0"/>
    </xf>
    <xf numFmtId="17" fontId="12" fillId="0" borderId="15" xfId="0" applyNumberFormat="1" applyFont="1" applyFill="1" applyBorder="1" applyAlignment="1" applyProtection="1">
      <alignment horizontal="right" vertical="center" wrapText="1"/>
      <protection locked="0"/>
    </xf>
    <xf numFmtId="165" fontId="12" fillId="0" borderId="15" xfId="12" applyFont="1" applyFill="1" applyBorder="1" applyAlignment="1" applyProtection="1">
      <alignment horizontal="right" vertical="center" wrapText="1"/>
      <protection locked="0"/>
    </xf>
    <xf numFmtId="0" fontId="12" fillId="0" borderId="15" xfId="0" applyFont="1" applyFill="1" applyBorder="1" applyAlignment="1" applyProtection="1">
      <alignment horizontal="center" vertical="center" wrapText="1"/>
      <protection locked="0"/>
    </xf>
    <xf numFmtId="49" fontId="12" fillId="0" borderId="15" xfId="0" applyNumberFormat="1" applyFont="1" applyFill="1" applyBorder="1" applyAlignment="1" applyProtection="1">
      <alignment horizontal="center" vertical="center" wrapText="1"/>
      <protection locked="0"/>
    </xf>
    <xf numFmtId="0" fontId="11" fillId="3" borderId="20" xfId="0" applyFont="1" applyFill="1" applyBorder="1" applyAlignment="1" applyProtection="1">
      <alignment horizontal="center" vertical="center" wrapText="1"/>
    </xf>
    <xf numFmtId="0" fontId="12" fillId="3" borderId="22" xfId="0" applyFont="1" applyFill="1" applyBorder="1" applyAlignment="1" applyProtection="1">
      <alignment horizontal="left" vertical="center" wrapText="1"/>
      <protection locked="0"/>
    </xf>
    <xf numFmtId="17" fontId="12" fillId="2" borderId="15" xfId="0" applyNumberFormat="1" applyFont="1" applyFill="1" applyBorder="1" applyAlignment="1" applyProtection="1">
      <alignment horizontal="center" vertical="center" wrapText="1"/>
      <protection locked="0"/>
    </xf>
    <xf numFmtId="14" fontId="12" fillId="2" borderId="15"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left" vertical="center" wrapText="1"/>
      <protection locked="0"/>
    </xf>
    <xf numFmtId="0" fontId="37" fillId="2" borderId="0" xfId="0" applyFont="1" applyFill="1" applyAlignment="1" applyProtection="1">
      <alignment horizontal="right" vertical="center" wrapText="1"/>
      <protection locked="0"/>
    </xf>
    <xf numFmtId="0" fontId="37" fillId="2" borderId="0" xfId="0" applyFont="1" applyFill="1" applyAlignment="1" applyProtection="1">
      <alignment horizontal="left" vertical="center" wrapText="1"/>
      <protection locked="0"/>
    </xf>
    <xf numFmtId="0" fontId="37" fillId="2" borderId="0" xfId="0" applyFont="1" applyFill="1" applyAlignment="1" applyProtection="1">
      <alignment horizontal="center" vertical="center" wrapText="1"/>
      <protection locked="0"/>
    </xf>
    <xf numFmtId="0" fontId="37" fillId="3" borderId="0" xfId="0" applyFont="1" applyFill="1" applyAlignment="1" applyProtection="1">
      <alignment horizontal="left" vertical="center" wrapText="1"/>
      <protection locked="0"/>
    </xf>
    <xf numFmtId="0" fontId="37" fillId="3" borderId="0" xfId="0" applyFont="1" applyFill="1" applyAlignment="1" applyProtection="1">
      <alignment horizontal="center" vertical="center" wrapText="1"/>
      <protection locked="0"/>
    </xf>
    <xf numFmtId="0" fontId="38" fillId="2" borderId="0"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wrapText="1"/>
      <protection locked="0"/>
    </xf>
    <xf numFmtId="0" fontId="12" fillId="3" borderId="15" xfId="0" applyFont="1" applyFill="1" applyBorder="1" applyAlignment="1" applyProtection="1">
      <alignment vertical="center" wrapText="1"/>
      <protection locked="0"/>
    </xf>
    <xf numFmtId="165" fontId="0" fillId="3" borderId="26" xfId="0" applyNumberFormat="1" applyFill="1" applyBorder="1" applyAlignment="1" applyProtection="1">
      <alignment horizontal="right" vertical="center"/>
    </xf>
    <xf numFmtId="0" fontId="10" fillId="3" borderId="40" xfId="0" applyFont="1" applyFill="1" applyBorder="1" applyAlignment="1">
      <alignment horizontal="center" vertical="center" wrapText="1"/>
    </xf>
    <xf numFmtId="166" fontId="10" fillId="3" borderId="38" xfId="0" applyNumberFormat="1" applyFont="1" applyFill="1" applyBorder="1" applyAlignment="1" applyProtection="1">
      <alignment horizontal="center" vertical="center" wrapText="1"/>
    </xf>
    <xf numFmtId="0" fontId="12" fillId="3" borderId="38" xfId="0" applyFont="1" applyFill="1" applyBorder="1" applyAlignment="1" applyProtection="1">
      <alignment horizontal="right" vertical="center" wrapText="1"/>
    </xf>
    <xf numFmtId="17" fontId="12" fillId="3" borderId="15" xfId="0" applyNumberFormat="1" applyFont="1" applyFill="1" applyBorder="1" applyAlignment="1" applyProtection="1">
      <alignment horizontal="center" vertical="center" wrapText="1"/>
      <protection locked="0"/>
    </xf>
    <xf numFmtId="14" fontId="12" fillId="3" borderId="15" xfId="0" applyNumberFormat="1" applyFont="1" applyFill="1" applyBorder="1" applyAlignment="1" applyProtection="1">
      <alignment horizontal="center" vertical="center" wrapText="1"/>
      <protection locked="0"/>
    </xf>
    <xf numFmtId="3" fontId="12" fillId="3" borderId="15" xfId="0" applyNumberFormat="1" applyFont="1" applyFill="1" applyBorder="1" applyAlignment="1" applyProtection="1">
      <alignment horizontal="center" vertical="center" wrapText="1"/>
      <protection locked="0"/>
    </xf>
    <xf numFmtId="49" fontId="12" fillId="3" borderId="15" xfId="0" applyNumberFormat="1" applyFont="1" applyFill="1" applyBorder="1" applyAlignment="1" applyProtection="1">
      <alignment horizontal="center" vertical="center" wrapText="1"/>
      <protection locked="0"/>
    </xf>
    <xf numFmtId="165" fontId="39" fillId="3" borderId="15" xfId="12" applyFont="1" applyFill="1" applyBorder="1" applyAlignment="1" applyProtection="1">
      <alignment horizontal="right" vertical="center" wrapText="1"/>
      <protection locked="0"/>
    </xf>
    <xf numFmtId="17" fontId="36" fillId="3" borderId="15" xfId="0" applyNumberFormat="1" applyFont="1" applyFill="1" applyBorder="1" applyAlignment="1" applyProtection="1">
      <alignment horizontal="center" vertical="center" wrapText="1"/>
      <protection locked="0"/>
    </xf>
    <xf numFmtId="49" fontId="12" fillId="2" borderId="15" xfId="0" applyNumberFormat="1" applyFont="1" applyFill="1" applyBorder="1" applyAlignment="1" applyProtection="1">
      <alignment horizontal="center" vertical="center" wrapText="1"/>
      <protection locked="0"/>
    </xf>
    <xf numFmtId="0" fontId="36" fillId="2" borderId="15" xfId="0" applyFont="1" applyFill="1" applyBorder="1" applyAlignment="1" applyProtection="1">
      <alignment horizontal="left" vertical="center" wrapText="1"/>
      <protection locked="0"/>
    </xf>
    <xf numFmtId="0" fontId="40" fillId="0" borderId="0" xfId="0" applyFont="1"/>
    <xf numFmtId="0" fontId="40" fillId="0" borderId="0" xfId="0" applyFont="1" applyAlignment="1">
      <alignment vertical="center"/>
    </xf>
    <xf numFmtId="14" fontId="36" fillId="2" borderId="15" xfId="0" applyNumberFormat="1" applyFont="1" applyFill="1" applyBorder="1" applyAlignment="1" applyProtection="1">
      <alignment horizontal="right" vertical="center" wrapText="1"/>
      <protection locked="0"/>
    </xf>
    <xf numFmtId="0" fontId="36" fillId="2" borderId="15" xfId="0" applyFont="1" applyFill="1" applyBorder="1" applyAlignment="1" applyProtection="1">
      <alignment horizontal="center" vertical="center" wrapText="1"/>
      <protection locked="0"/>
    </xf>
    <xf numFmtId="0" fontId="36" fillId="2" borderId="15" xfId="0" applyFont="1" applyFill="1" applyBorder="1" applyAlignment="1" applyProtection="1">
      <alignment horizontal="right" vertical="center" wrapText="1"/>
    </xf>
    <xf numFmtId="4" fontId="12" fillId="2" borderId="15" xfId="0" applyNumberFormat="1" applyFont="1" applyFill="1" applyBorder="1" applyAlignment="1" applyProtection="1">
      <alignment horizontal="center" vertical="center" wrapText="1"/>
      <protection locked="0"/>
    </xf>
    <xf numFmtId="3" fontId="12" fillId="2" borderId="15" xfId="0" applyNumberFormat="1" applyFont="1" applyFill="1" applyBorder="1" applyAlignment="1" applyProtection="1">
      <alignment horizontal="center" vertical="center" wrapText="1"/>
      <protection locked="0"/>
    </xf>
    <xf numFmtId="0" fontId="34" fillId="3" borderId="22" xfId="0" applyFont="1" applyFill="1" applyBorder="1" applyAlignment="1" applyProtection="1">
      <alignment horizontal="left" vertical="center" wrapText="1"/>
      <protection locked="0"/>
    </xf>
    <xf numFmtId="14" fontId="12" fillId="2" borderId="15" xfId="0" applyNumberFormat="1" applyFont="1" applyFill="1" applyBorder="1" applyAlignment="1" applyProtection="1">
      <alignment vertical="center" wrapText="1"/>
      <protection locked="0"/>
    </xf>
    <xf numFmtId="14" fontId="12" fillId="3" borderId="15" xfId="0" applyNumberFormat="1" applyFont="1" applyFill="1" applyBorder="1" applyAlignment="1" applyProtection="1">
      <alignment vertical="center" wrapText="1"/>
      <protection locked="0"/>
    </xf>
    <xf numFmtId="0" fontId="36" fillId="3" borderId="22" xfId="0" applyFont="1" applyFill="1" applyBorder="1" applyAlignment="1" applyProtection="1">
      <alignment horizontal="left" vertical="center" wrapText="1"/>
      <protection locked="0"/>
    </xf>
    <xf numFmtId="0" fontId="36" fillId="0" borderId="15" xfId="0" applyFont="1" applyFill="1" applyBorder="1" applyAlignment="1" applyProtection="1">
      <alignment horizontal="left" vertical="center" wrapText="1"/>
      <protection locked="0"/>
    </xf>
    <xf numFmtId="0" fontId="2" fillId="3" borderId="0" xfId="0" applyFont="1" applyFill="1" applyBorder="1" applyAlignment="1" applyProtection="1">
      <alignment horizontal="left" vertical="center" wrapText="1"/>
      <protection locked="0"/>
    </xf>
    <xf numFmtId="3" fontId="36" fillId="2" borderId="15" xfId="0" applyNumberFormat="1" applyFont="1" applyFill="1" applyBorder="1" applyAlignment="1" applyProtection="1">
      <alignment horizontal="center" vertical="center" wrapText="1"/>
      <protection locked="0"/>
    </xf>
    <xf numFmtId="49" fontId="36" fillId="2" borderId="15" xfId="0" applyNumberFormat="1" applyFont="1" applyFill="1" applyBorder="1" applyAlignment="1" applyProtection="1">
      <alignment horizontal="center" vertical="center" wrapText="1"/>
      <protection locked="0"/>
    </xf>
    <xf numFmtId="14" fontId="36" fillId="2" borderId="15" xfId="0" applyNumberFormat="1" applyFont="1" applyFill="1" applyBorder="1" applyAlignment="1" applyProtection="1">
      <alignment horizontal="center" vertical="center" wrapText="1"/>
      <protection locked="0"/>
    </xf>
    <xf numFmtId="17" fontId="36" fillId="2" borderId="15" xfId="0" applyNumberFormat="1" applyFont="1" applyFill="1" applyBorder="1" applyAlignment="1" applyProtection="1">
      <alignment horizontal="right" vertical="center" wrapText="1"/>
      <protection locked="0"/>
    </xf>
    <xf numFmtId="49" fontId="36" fillId="3" borderId="15" xfId="0" applyNumberFormat="1" applyFont="1" applyFill="1" applyBorder="1" applyAlignment="1" applyProtection="1">
      <alignment horizontal="center" vertical="center" wrapText="1"/>
      <protection locked="0"/>
    </xf>
    <xf numFmtId="167" fontId="12" fillId="2" borderId="15" xfId="0" applyNumberFormat="1" applyFont="1" applyFill="1" applyBorder="1" applyAlignment="1" applyProtection="1">
      <alignment horizontal="center" vertical="center" wrapText="1"/>
      <protection locked="0"/>
    </xf>
    <xf numFmtId="14" fontId="41" fillId="2" borderId="15" xfId="0" applyNumberFormat="1" applyFont="1" applyFill="1" applyBorder="1" applyAlignment="1" applyProtection="1">
      <alignment horizontal="right" vertical="center" wrapText="1"/>
      <protection locked="0"/>
    </xf>
    <xf numFmtId="0" fontId="41" fillId="2" borderId="15" xfId="0" applyFont="1" applyFill="1" applyBorder="1" applyAlignment="1" applyProtection="1">
      <alignment horizontal="center" vertical="center" wrapText="1"/>
      <protection locked="0"/>
    </xf>
    <xf numFmtId="165" fontId="36" fillId="0" borderId="15" xfId="12" applyFont="1" applyFill="1" applyBorder="1" applyAlignment="1" applyProtection="1">
      <alignment horizontal="right" vertical="center" wrapText="1"/>
      <protection locked="0"/>
    </xf>
    <xf numFmtId="49" fontId="2" fillId="3" borderId="22" xfId="3" applyNumberFormat="1" applyFill="1" applyBorder="1" applyAlignment="1" applyProtection="1">
      <alignment horizontal="left" wrapText="1"/>
      <protection locked="0"/>
    </xf>
    <xf numFmtId="49" fontId="2" fillId="3" borderId="15" xfId="3" applyNumberFormat="1" applyFill="1" applyBorder="1" applyAlignment="1" applyProtection="1">
      <alignment horizontal="left" wrapText="1"/>
      <protection locked="0"/>
    </xf>
    <xf numFmtId="4" fontId="12" fillId="3" borderId="15" xfId="0" applyNumberFormat="1" applyFont="1" applyFill="1" applyBorder="1" applyAlignment="1" applyProtection="1">
      <alignment horizontal="center" vertical="center" wrapText="1"/>
      <protection locked="0"/>
    </xf>
    <xf numFmtId="14" fontId="36" fillId="3" borderId="15" xfId="0" applyNumberFormat="1" applyFont="1" applyFill="1" applyBorder="1" applyAlignment="1" applyProtection="1">
      <alignment horizontal="center" vertical="center" wrapText="1"/>
      <protection locked="0"/>
    </xf>
    <xf numFmtId="14" fontId="36" fillId="3" borderId="38" xfId="0" applyNumberFormat="1" applyFont="1" applyFill="1" applyBorder="1" applyAlignment="1" applyProtection="1">
      <alignment horizontal="center" vertical="center" wrapText="1"/>
      <protection locked="0"/>
    </xf>
    <xf numFmtId="0" fontId="36" fillId="3" borderId="38" xfId="0" applyFont="1" applyFill="1" applyBorder="1" applyAlignment="1" applyProtection="1">
      <alignment horizontal="left" vertical="center" wrapText="1"/>
      <protection locked="0"/>
    </xf>
    <xf numFmtId="165" fontId="36" fillId="3" borderId="38" xfId="12" applyFont="1" applyFill="1" applyBorder="1" applyAlignment="1" applyProtection="1">
      <alignment horizontal="right" vertical="center" wrapText="1"/>
      <protection locked="0"/>
    </xf>
    <xf numFmtId="0" fontId="36" fillId="3" borderId="38" xfId="0" applyFont="1" applyFill="1" applyBorder="1" applyAlignment="1" applyProtection="1">
      <alignment horizontal="center" vertical="center" wrapText="1"/>
      <protection locked="0"/>
    </xf>
    <xf numFmtId="0" fontId="2" fillId="2" borderId="14" xfId="0" applyFont="1" applyFill="1" applyBorder="1" applyAlignment="1" applyProtection="1">
      <alignment wrapText="1"/>
      <protection locked="0"/>
    </xf>
    <xf numFmtId="0" fontId="2" fillId="2" borderId="0" xfId="0" applyFont="1" applyFill="1" applyAlignment="1" applyProtection="1">
      <alignment wrapText="1"/>
      <protection locked="0"/>
    </xf>
    <xf numFmtId="0" fontId="4" fillId="2" borderId="0" xfId="0" applyFont="1" applyFill="1" applyBorder="1" applyAlignment="1" applyProtection="1">
      <alignment horizontal="center" vertical="center"/>
      <protection locked="0"/>
    </xf>
    <xf numFmtId="165" fontId="2" fillId="3" borderId="0" xfId="12" applyFont="1" applyFill="1" applyBorder="1" applyAlignment="1" applyProtection="1">
      <alignment horizontal="right" vertical="center" wrapText="1"/>
      <protection locked="0"/>
    </xf>
    <xf numFmtId="166" fontId="2" fillId="3" borderId="0" xfId="0" applyNumberFormat="1" applyFont="1" applyFill="1" applyBorder="1" applyAlignment="1" applyProtection="1">
      <alignment horizontal="left" vertical="center" wrapText="1"/>
      <protection locked="0"/>
    </xf>
    <xf numFmtId="0" fontId="4" fillId="2" borderId="0" xfId="0" applyFont="1" applyFill="1" applyAlignment="1">
      <alignment vertical="center" wrapText="1"/>
    </xf>
    <xf numFmtId="0" fontId="1" fillId="3" borderId="0" xfId="14" applyFill="1"/>
    <xf numFmtId="165" fontId="43" fillId="3" borderId="0" xfId="15" applyFont="1" applyFill="1" applyBorder="1" applyAlignment="1" applyProtection="1">
      <alignment horizontal="left" wrapText="1"/>
    </xf>
    <xf numFmtId="0" fontId="11" fillId="3" borderId="9" xfId="14" applyFont="1" applyFill="1" applyBorder="1" applyAlignment="1">
      <alignment horizontal="center" vertical="center" wrapText="1"/>
    </xf>
    <xf numFmtId="165" fontId="11" fillId="3" borderId="9" xfId="15" applyFont="1" applyFill="1" applyBorder="1" applyAlignment="1" applyProtection="1">
      <alignment horizontal="center" vertical="center" wrapText="1"/>
    </xf>
    <xf numFmtId="0" fontId="36" fillId="3" borderId="11" xfId="14" applyFont="1" applyFill="1" applyBorder="1" applyAlignment="1">
      <alignment horizontal="center"/>
    </xf>
    <xf numFmtId="0" fontId="36" fillId="3" borderId="11" xfId="14" applyFont="1" applyFill="1" applyBorder="1" applyAlignment="1">
      <alignment horizontal="left" vertical="center" wrapText="1"/>
    </xf>
    <xf numFmtId="4" fontId="36" fillId="3" borderId="11" xfId="14" applyNumberFormat="1" applyFont="1" applyFill="1" applyBorder="1" applyAlignment="1">
      <alignment horizontal="right" vertical="center" wrapText="1"/>
    </xf>
    <xf numFmtId="0" fontId="36" fillId="3" borderId="11" xfId="14" applyFont="1" applyFill="1" applyBorder="1" applyAlignment="1">
      <alignment horizontal="right" vertical="center" wrapText="1"/>
    </xf>
    <xf numFmtId="14" fontId="36" fillId="3" borderId="11" xfId="14" applyNumberFormat="1" applyFont="1" applyFill="1" applyBorder="1" applyAlignment="1">
      <alignment horizontal="left" vertical="center"/>
    </xf>
    <xf numFmtId="0" fontId="36" fillId="3" borderId="14" xfId="14" applyFont="1" applyFill="1" applyBorder="1" applyAlignment="1">
      <alignment horizontal="center"/>
    </xf>
    <xf numFmtId="0" fontId="36" fillId="3" borderId="14" xfId="14" applyFont="1" applyFill="1" applyBorder="1" applyAlignment="1">
      <alignment horizontal="left" vertical="center" wrapText="1"/>
    </xf>
    <xf numFmtId="4" fontId="36" fillId="3" borderId="14" xfId="14" applyNumberFormat="1" applyFont="1" applyFill="1" applyBorder="1" applyAlignment="1">
      <alignment horizontal="right" vertical="center" wrapText="1"/>
    </xf>
    <xf numFmtId="0" fontId="36" fillId="3" borderId="14" xfId="14" applyFont="1" applyFill="1" applyBorder="1" applyAlignment="1">
      <alignment horizontal="right" vertical="center" wrapText="1"/>
    </xf>
    <xf numFmtId="14" fontId="36" fillId="3" borderId="14" xfId="14" applyNumberFormat="1" applyFont="1" applyFill="1" applyBorder="1" applyAlignment="1">
      <alignment horizontal="left" vertical="center"/>
    </xf>
    <xf numFmtId="0" fontId="1" fillId="3" borderId="0" xfId="14" applyFill="1" applyAlignment="1">
      <alignment horizontal="center"/>
    </xf>
    <xf numFmtId="0" fontId="27" fillId="2" borderId="0" xfId="0" applyFont="1" applyFill="1" applyAlignment="1" applyProtection="1">
      <alignment horizontal="center"/>
      <protection locked="0"/>
    </xf>
    <xf numFmtId="0" fontId="14" fillId="3" borderId="9" xfId="0" applyFont="1" applyFill="1" applyBorder="1" applyAlignment="1" applyProtection="1">
      <alignment horizontal="center" vertical="center" wrapText="1"/>
    </xf>
    <xf numFmtId="0" fontId="30" fillId="3" borderId="15" xfId="0" applyFont="1" applyFill="1" applyBorder="1" applyAlignment="1" applyProtection="1">
      <alignment horizontal="center" vertical="center" wrapText="1"/>
      <protection locked="0"/>
    </xf>
    <xf numFmtId="0" fontId="13" fillId="3" borderId="15"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45" fillId="3" borderId="15" xfId="0" applyFont="1" applyFill="1" applyBorder="1" applyAlignment="1" applyProtection="1">
      <alignment horizontal="center" vertical="center" wrapText="1"/>
      <protection locked="0"/>
    </xf>
    <xf numFmtId="0" fontId="13" fillId="3" borderId="11"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0" fillId="0" borderId="11" xfId="0" applyFill="1" applyBorder="1" applyAlignment="1" applyProtection="1">
      <alignment wrapText="1"/>
      <protection locked="0"/>
    </xf>
    <xf numFmtId="0" fontId="0" fillId="0" borderId="0" xfId="0" applyFill="1" applyAlignment="1" applyProtection="1">
      <alignment wrapText="1"/>
      <protection locked="0"/>
    </xf>
    <xf numFmtId="0" fontId="10" fillId="2" borderId="9" xfId="0" applyFont="1" applyFill="1" applyBorder="1" applyAlignment="1" applyProtection="1">
      <alignment horizontal="right" vertical="center" wrapText="1"/>
    </xf>
    <xf numFmtId="0" fontId="12" fillId="0" borderId="15" xfId="0" applyFont="1" applyFill="1" applyBorder="1" applyAlignment="1" applyProtection="1">
      <alignment horizontal="right" vertical="center" wrapText="1"/>
    </xf>
    <xf numFmtId="14" fontId="36" fillId="0" borderId="15" xfId="0" applyNumberFormat="1" applyFont="1" applyFill="1" applyBorder="1" applyAlignment="1" applyProtection="1">
      <alignment horizontal="right" vertical="center" wrapText="1"/>
      <protection locked="0"/>
    </xf>
    <xf numFmtId="17" fontId="36" fillId="0" borderId="15" xfId="0" applyNumberFormat="1" applyFont="1" applyFill="1" applyBorder="1" applyAlignment="1" applyProtection="1">
      <alignment horizontal="right" vertical="center" wrapText="1"/>
      <protection locked="0"/>
    </xf>
    <xf numFmtId="0" fontId="36" fillId="0" borderId="15" xfId="0" applyFont="1" applyFill="1" applyBorder="1" applyAlignment="1" applyProtection="1">
      <alignment horizontal="center" vertical="center" wrapText="1"/>
      <protection locked="0"/>
    </xf>
    <xf numFmtId="0" fontId="30" fillId="0" borderId="15" xfId="0" applyFont="1" applyFill="1" applyBorder="1" applyAlignment="1" applyProtection="1">
      <alignment horizontal="center" vertical="center" wrapText="1"/>
      <protection locked="0"/>
    </xf>
    <xf numFmtId="14" fontId="12" fillId="0" borderId="15" xfId="0" applyNumberFormat="1" applyFont="1" applyFill="1" applyBorder="1" applyAlignment="1" applyProtection="1">
      <alignment horizontal="center" vertical="center" wrapText="1"/>
      <protection locked="0"/>
    </xf>
    <xf numFmtId="3" fontId="12" fillId="0" borderId="15" xfId="0" applyNumberFormat="1" applyFont="1" applyFill="1" applyBorder="1" applyAlignment="1" applyProtection="1">
      <alignment horizontal="center" vertical="center" wrapText="1"/>
      <protection locked="0"/>
    </xf>
    <xf numFmtId="0" fontId="16" fillId="0" borderId="0" xfId="0" applyFont="1" applyFill="1" applyBorder="1" applyAlignment="1" applyProtection="1">
      <alignment horizontal="right" vertical="center" wrapText="1"/>
      <protection locked="0"/>
    </xf>
    <xf numFmtId="1" fontId="24" fillId="0" borderId="0" xfId="0" applyNumberFormat="1" applyFont="1" applyFill="1" applyBorder="1" applyAlignment="1" applyProtection="1">
      <alignment horizontal="right" vertical="center" wrapText="1"/>
    </xf>
    <xf numFmtId="1" fontId="5" fillId="0" borderId="0" xfId="0" applyNumberFormat="1" applyFont="1" applyFill="1" applyAlignment="1" applyProtection="1">
      <alignment horizontal="right" vertical="center" wrapText="1"/>
    </xf>
    <xf numFmtId="1" fontId="10" fillId="0" borderId="9" xfId="0" applyNumberFormat="1" applyFont="1" applyFill="1" applyBorder="1" applyAlignment="1" applyProtection="1">
      <alignment horizontal="center" vertical="center" wrapText="1"/>
    </xf>
    <xf numFmtId="0" fontId="0" fillId="0" borderId="0" xfId="0" applyFill="1" applyAlignment="1" applyProtection="1">
      <alignment horizontal="center" wrapText="1"/>
      <protection locked="0"/>
    </xf>
    <xf numFmtId="0" fontId="35" fillId="0" borderId="0" xfId="0" applyFont="1" applyFill="1" applyAlignment="1" applyProtection="1">
      <alignment wrapText="1"/>
      <protection locked="0"/>
    </xf>
    <xf numFmtId="0" fontId="0" fillId="0" borderId="14" xfId="0" applyFill="1" applyBorder="1" applyAlignment="1" applyProtection="1">
      <alignment wrapText="1"/>
      <protection locked="0"/>
    </xf>
    <xf numFmtId="0" fontId="16" fillId="0" borderId="0" xfId="0" applyFont="1" applyFill="1" applyBorder="1" applyAlignment="1" applyProtection="1">
      <alignment horizontal="right" vertical="center" wrapText="1"/>
    </xf>
    <xf numFmtId="0" fontId="16" fillId="0" borderId="0" xfId="0" applyFont="1" applyFill="1" applyBorder="1" applyAlignment="1" applyProtection="1">
      <alignment horizontal="left" vertical="center" wrapText="1"/>
      <protection locked="0"/>
    </xf>
    <xf numFmtId="0" fontId="0" fillId="0" borderId="0" xfId="0" applyFill="1" applyAlignment="1" applyProtection="1">
      <alignment horizontal="right" vertical="center" wrapText="1"/>
      <protection locked="0"/>
    </xf>
    <xf numFmtId="0" fontId="0" fillId="0" borderId="0" xfId="0" applyFill="1" applyAlignment="1" applyProtection="1">
      <alignment horizontal="left" vertical="center" wrapText="1"/>
      <protection locked="0"/>
    </xf>
    <xf numFmtId="0" fontId="0" fillId="0" borderId="0" xfId="0" applyFill="1" applyAlignment="1" applyProtection="1">
      <alignment horizontal="center" vertical="center" wrapText="1"/>
      <protection locked="0"/>
    </xf>
    <xf numFmtId="0" fontId="13" fillId="0" borderId="0" xfId="0" applyFont="1" applyFill="1" applyAlignment="1" applyProtection="1">
      <alignment horizontal="center" vertical="center" wrapText="1"/>
      <protection locked="0"/>
    </xf>
    <xf numFmtId="1" fontId="16" fillId="0" borderId="0" xfId="0" applyNumberFormat="1" applyFont="1" applyFill="1" applyBorder="1" applyAlignment="1" applyProtection="1">
      <alignment horizontal="right" vertical="center" wrapText="1"/>
      <protection locked="0"/>
    </xf>
    <xf numFmtId="0" fontId="0" fillId="12" borderId="0" xfId="0" applyFill="1" applyAlignment="1" applyProtection="1">
      <alignment wrapText="1"/>
      <protection locked="0"/>
    </xf>
    <xf numFmtId="0" fontId="14" fillId="2" borderId="0" xfId="0" applyFont="1" applyFill="1" applyBorder="1" applyAlignment="1" applyProtection="1">
      <alignment horizontal="center" vertical="center"/>
    </xf>
    <xf numFmtId="17" fontId="46" fillId="3" borderId="15" xfId="0" applyNumberFormat="1" applyFont="1" applyFill="1" applyBorder="1" applyAlignment="1" applyProtection="1">
      <alignment horizontal="right" vertical="center" wrapText="1"/>
      <protection locked="0"/>
    </xf>
    <xf numFmtId="0" fontId="46" fillId="3" borderId="15" xfId="0" applyFont="1" applyFill="1" applyBorder="1" applyAlignment="1" applyProtection="1">
      <alignment horizontal="left" vertical="center" wrapText="1"/>
      <protection locked="0"/>
    </xf>
    <xf numFmtId="165" fontId="46" fillId="3" borderId="15" xfId="12" applyFont="1" applyFill="1" applyBorder="1" applyAlignment="1" applyProtection="1">
      <alignment horizontal="right" vertical="center" wrapText="1"/>
      <protection locked="0"/>
    </xf>
    <xf numFmtId="0" fontId="46" fillId="2" borderId="15" xfId="0" applyFont="1" applyFill="1" applyBorder="1" applyAlignment="1" applyProtection="1">
      <alignment horizontal="left" vertical="center" wrapText="1"/>
      <protection locked="0"/>
    </xf>
    <xf numFmtId="0" fontId="46" fillId="3" borderId="15" xfId="0" applyFont="1" applyFill="1" applyBorder="1" applyAlignment="1" applyProtection="1">
      <alignment horizontal="center" vertical="center" wrapText="1"/>
      <protection locked="0"/>
    </xf>
    <xf numFmtId="14" fontId="12" fillId="3" borderId="38" xfId="0" applyNumberFormat="1" applyFont="1" applyFill="1" applyBorder="1" applyAlignment="1" applyProtection="1">
      <alignment horizontal="center" vertical="center" wrapText="1"/>
      <protection locked="0"/>
    </xf>
    <xf numFmtId="0" fontId="12" fillId="3" borderId="38" xfId="0" applyFont="1" applyFill="1" applyBorder="1" applyAlignment="1" applyProtection="1">
      <alignment horizontal="left" vertical="center" wrapText="1"/>
      <protection locked="0"/>
    </xf>
    <xf numFmtId="165" fontId="12" fillId="3" borderId="38" xfId="12" applyFont="1" applyFill="1" applyBorder="1" applyAlignment="1" applyProtection="1">
      <alignment horizontal="right" vertical="center" wrapText="1"/>
      <protection locked="0"/>
    </xf>
    <xf numFmtId="0" fontId="12" fillId="3" borderId="38" xfId="0" applyFont="1" applyFill="1" applyBorder="1" applyAlignment="1" applyProtection="1">
      <alignment horizontal="center" vertical="center" wrapText="1"/>
      <protection locked="0"/>
    </xf>
    <xf numFmtId="0" fontId="2" fillId="0" borderId="11" xfId="0" applyFont="1" applyFill="1" applyBorder="1" applyAlignment="1" applyProtection="1">
      <alignment wrapText="1"/>
      <protection locked="0"/>
    </xf>
    <xf numFmtId="0" fontId="2" fillId="0" borderId="0" xfId="0" applyFont="1" applyFill="1" applyAlignment="1" applyProtection="1">
      <alignment wrapText="1"/>
      <protection locked="0"/>
    </xf>
    <xf numFmtId="0" fontId="4" fillId="2" borderId="0" xfId="0" applyFont="1" applyFill="1" applyBorder="1" applyAlignment="1">
      <alignment horizontal="center" vertical="center" wrapText="1"/>
    </xf>
    <xf numFmtId="0" fontId="4" fillId="2" borderId="0"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5" xfId="0" applyFont="1" applyFill="1" applyBorder="1" applyAlignment="1" applyProtection="1">
      <alignment horizontal="center"/>
    </xf>
    <xf numFmtId="0" fontId="5" fillId="3" borderId="0"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0" fillId="0" borderId="30" xfId="0" applyBorder="1"/>
    <xf numFmtId="0" fontId="2" fillId="3" borderId="6" xfId="0" applyFont="1" applyFill="1" applyBorder="1" applyAlignment="1">
      <alignment horizontal="center" vertical="center"/>
    </xf>
    <xf numFmtId="0" fontId="2" fillId="3" borderId="5" xfId="0" applyFont="1" applyFill="1" applyBorder="1" applyAlignment="1">
      <alignment horizontal="center" vertical="center"/>
    </xf>
    <xf numFmtId="0" fontId="14" fillId="3" borderId="6" xfId="4" applyFont="1" applyFill="1" applyBorder="1" applyAlignment="1" applyProtection="1">
      <alignment horizontal="center" vertical="center" wrapText="1"/>
    </xf>
    <xf numFmtId="0" fontId="14" fillId="3" borderId="0" xfId="4" applyFont="1" applyFill="1" applyBorder="1" applyAlignment="1" applyProtection="1">
      <alignment horizontal="center" vertical="center" wrapText="1"/>
    </xf>
    <xf numFmtId="0" fontId="14" fillId="3" borderId="5" xfId="4" applyFont="1" applyFill="1" applyBorder="1" applyAlignment="1" applyProtection="1">
      <alignment horizontal="center" vertical="center" wrapText="1"/>
    </xf>
    <xf numFmtId="0" fontId="14" fillId="2" borderId="6" xfId="4" applyFont="1" applyFill="1" applyBorder="1" applyAlignment="1" applyProtection="1">
      <alignment horizontal="center" vertical="center" wrapText="1"/>
    </xf>
    <xf numFmtId="0" fontId="14" fillId="2" borderId="0" xfId="4" applyFont="1" applyFill="1" applyBorder="1" applyAlignment="1" applyProtection="1">
      <alignment horizontal="center" vertical="center" wrapText="1"/>
    </xf>
    <xf numFmtId="0" fontId="14" fillId="2" borderId="5" xfId="4"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wrapText="1"/>
    </xf>
    <xf numFmtId="0" fontId="14" fillId="2" borderId="37" xfId="4" applyFont="1" applyFill="1" applyBorder="1" applyAlignment="1" applyProtection="1">
      <alignment horizontal="left" vertical="center" wrapText="1"/>
    </xf>
    <xf numFmtId="0" fontId="14" fillId="2" borderId="16" xfId="4" applyFont="1" applyFill="1" applyBorder="1" applyAlignment="1" applyProtection="1">
      <alignment horizontal="left" vertical="center" wrapText="1"/>
    </xf>
    <xf numFmtId="0" fontId="14" fillId="2" borderId="17" xfId="4" applyFont="1" applyFill="1" applyBorder="1" applyAlignment="1" applyProtection="1">
      <alignment horizontal="left" vertical="center" wrapText="1"/>
    </xf>
    <xf numFmtId="0" fontId="14" fillId="3" borderId="3" xfId="0" applyFont="1" applyFill="1" applyBorder="1" applyAlignment="1" applyProtection="1">
      <alignment horizontal="left" vertical="center" wrapText="1"/>
    </xf>
    <xf numFmtId="0" fontId="14" fillId="2" borderId="1" xfId="4"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18" fillId="2" borderId="0" xfId="4" applyFont="1" applyFill="1" applyBorder="1" applyAlignment="1" applyProtection="1">
      <alignment horizontal="left" vertical="center" wrapText="1"/>
    </xf>
    <xf numFmtId="0" fontId="18" fillId="2" borderId="5" xfId="4" applyFont="1" applyFill="1" applyBorder="1" applyAlignment="1" applyProtection="1">
      <alignment horizontal="left" vertical="center" wrapText="1"/>
    </xf>
    <xf numFmtId="0" fontId="14" fillId="2" borderId="6" xfId="4" applyFont="1" applyFill="1" applyBorder="1" applyAlignment="1" applyProtection="1">
      <alignment horizontal="left" vertical="center" wrapText="1"/>
    </xf>
    <xf numFmtId="0" fontId="14" fillId="2" borderId="0" xfId="4" applyFont="1" applyFill="1" applyBorder="1" applyAlignment="1" applyProtection="1">
      <alignment horizontal="left" vertical="center" wrapText="1"/>
    </xf>
    <xf numFmtId="0" fontId="14" fillId="2" borderId="5" xfId="4" applyFont="1" applyFill="1" applyBorder="1" applyAlignment="1" applyProtection="1">
      <alignment horizontal="left" vertical="center" wrapText="1"/>
    </xf>
    <xf numFmtId="0" fontId="18" fillId="2" borderId="6" xfId="4" applyFont="1" applyFill="1" applyBorder="1" applyAlignment="1" applyProtection="1">
      <alignment horizontal="left" vertical="center" wrapText="1"/>
    </xf>
    <xf numFmtId="4" fontId="10" fillId="2" borderId="6" xfId="0" applyNumberFormat="1" applyFont="1" applyFill="1" applyBorder="1" applyAlignment="1" applyProtection="1">
      <alignment horizontal="center" vertical="center"/>
    </xf>
    <xf numFmtId="4" fontId="10" fillId="2" borderId="0" xfId="0" applyNumberFormat="1" applyFont="1" applyFill="1" applyBorder="1" applyAlignment="1" applyProtection="1">
      <alignment horizontal="center" vertical="center"/>
    </xf>
    <xf numFmtId="4" fontId="10" fillId="2" borderId="5" xfId="0" applyNumberFormat="1" applyFont="1" applyFill="1" applyBorder="1" applyAlignment="1" applyProtection="1">
      <alignment horizontal="center" vertical="center"/>
    </xf>
    <xf numFmtId="4" fontId="10" fillId="2" borderId="6" xfId="0" applyNumberFormat="1" applyFont="1" applyFill="1" applyBorder="1" applyAlignment="1" applyProtection="1">
      <alignment horizontal="center" vertical="center" wrapText="1"/>
    </xf>
    <xf numFmtId="4" fontId="10" fillId="2" borderId="0" xfId="0" applyNumberFormat="1" applyFont="1" applyFill="1" applyBorder="1" applyAlignment="1" applyProtection="1">
      <alignment horizontal="center" vertical="center" wrapText="1"/>
    </xf>
    <xf numFmtId="4" fontId="10" fillId="2" borderId="5"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xf>
    <xf numFmtId="4" fontId="10" fillId="2" borderId="6" xfId="0" applyNumberFormat="1" applyFont="1" applyFill="1" applyBorder="1" applyAlignment="1">
      <alignment horizontal="center" vertical="center"/>
    </xf>
    <xf numFmtId="4" fontId="10" fillId="2" borderId="0" xfId="0" applyNumberFormat="1" applyFont="1" applyFill="1" applyBorder="1" applyAlignment="1">
      <alignment horizontal="center" vertical="center"/>
    </xf>
    <xf numFmtId="4" fontId="10" fillId="2" borderId="5" xfId="0" applyNumberFormat="1" applyFont="1" applyFill="1" applyBorder="1" applyAlignment="1">
      <alignment horizontal="center" vertical="center"/>
    </xf>
    <xf numFmtId="4" fontId="10" fillId="2" borderId="6" xfId="0" applyNumberFormat="1" applyFont="1" applyFill="1" applyBorder="1" applyAlignment="1">
      <alignment horizontal="center" vertical="center" wrapText="1"/>
    </xf>
    <xf numFmtId="4" fontId="10" fillId="2" borderId="0" xfId="0" applyNumberFormat="1" applyFont="1" applyFill="1" applyBorder="1" applyAlignment="1">
      <alignment horizontal="center" vertical="center" wrapText="1"/>
    </xf>
    <xf numFmtId="4" fontId="10" fillId="2" borderId="5" xfId="0" applyNumberFormat="1" applyFont="1" applyFill="1" applyBorder="1" applyAlignment="1">
      <alignment horizontal="center" vertical="center" wrapText="1"/>
    </xf>
    <xf numFmtId="0" fontId="5" fillId="2" borderId="5" xfId="0" applyFont="1" applyFill="1" applyBorder="1" applyAlignment="1">
      <alignment horizontal="center" vertical="center"/>
    </xf>
    <xf numFmtId="165" fontId="11" fillId="2" borderId="6" xfId="12" applyFont="1" applyFill="1" applyBorder="1" applyAlignment="1" applyProtection="1">
      <alignment horizontal="center" vertical="center"/>
    </xf>
    <xf numFmtId="165" fontId="11" fillId="2" borderId="0" xfId="12" applyFont="1" applyFill="1" applyBorder="1" applyAlignment="1" applyProtection="1">
      <alignment horizontal="center" vertical="center"/>
    </xf>
    <xf numFmtId="165" fontId="11" fillId="2" borderId="5" xfId="12" applyFont="1" applyFill="1" applyBorder="1" applyAlignment="1" applyProtection="1">
      <alignment horizontal="center" vertical="center"/>
    </xf>
    <xf numFmtId="0" fontId="11" fillId="2" borderId="0" xfId="0" applyFont="1" applyFill="1" applyBorder="1" applyAlignment="1" applyProtection="1">
      <alignment horizontal="left" vertical="center"/>
    </xf>
    <xf numFmtId="0" fontId="11" fillId="3" borderId="3" xfId="0" applyFont="1" applyFill="1" applyBorder="1" applyAlignment="1">
      <alignment horizontal="left" vertical="center"/>
    </xf>
    <xf numFmtId="0" fontId="5" fillId="2" borderId="0" xfId="0" applyFont="1" applyFill="1" applyBorder="1" applyAlignment="1" applyProtection="1">
      <alignment horizontal="center" vertical="center"/>
    </xf>
    <xf numFmtId="0" fontId="5" fillId="3" borderId="5" xfId="0" applyFont="1" applyFill="1" applyBorder="1" applyAlignment="1">
      <alignment horizontal="center" vertical="center"/>
    </xf>
    <xf numFmtId="0" fontId="4" fillId="3" borderId="0" xfId="0" applyFont="1" applyFill="1" applyBorder="1" applyAlignment="1">
      <alignment horizontal="center" vertical="center" wrapText="1"/>
    </xf>
    <xf numFmtId="0" fontId="10" fillId="3" borderId="3" xfId="0" applyFont="1" applyFill="1" applyBorder="1" applyAlignment="1" applyProtection="1">
      <alignment horizontal="left" vertical="center" wrapText="1"/>
    </xf>
    <xf numFmtId="0" fontId="10" fillId="3" borderId="20" xfId="0" applyFont="1" applyFill="1" applyBorder="1" applyAlignment="1" applyProtection="1">
      <alignment horizontal="left" vertical="center" wrapText="1"/>
    </xf>
    <xf numFmtId="0" fontId="10" fillId="3" borderId="3"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4" fillId="3" borderId="2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xf>
    <xf numFmtId="0" fontId="5" fillId="3" borderId="30" xfId="0" applyFont="1" applyFill="1" applyBorder="1" applyAlignment="1" applyProtection="1">
      <alignment horizontal="center" vertical="center"/>
    </xf>
    <xf numFmtId="0" fontId="5" fillId="0" borderId="5"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42"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16">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5" xfId="8"/>
    <cellStyle name="Normal 6" xfId="14"/>
    <cellStyle name="Porcentagem" xfId="9" builtinId="5"/>
    <cellStyle name="Porcentagem 2" xfId="10"/>
    <cellStyle name="Separador de milhares 2" xfId="11"/>
    <cellStyle name="Vírgula" xfId="12" builtinId="3"/>
    <cellStyle name="Vírgula 2" xfId="15"/>
  </cellStyles>
  <dxfs count="0"/>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3298031</xdr:colOff>
      <xdr:row>6</xdr:row>
      <xdr:rowOff>71438</xdr:rowOff>
    </xdr:from>
    <xdr:to>
      <xdr:col>0</xdr:col>
      <xdr:colOff>4665334</xdr:colOff>
      <xdr:row>8</xdr:row>
      <xdr:rowOff>238125</xdr:rowOff>
    </xdr:to>
    <xdr:pic>
      <xdr:nvPicPr>
        <xdr:cNvPr id="2" name="Imagem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8031" y="2893219"/>
          <a:ext cx="1367303" cy="964406"/>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5636419</xdr:colOff>
      <xdr:row>6</xdr:row>
      <xdr:rowOff>200025</xdr:rowOff>
    </xdr:from>
    <xdr:to>
      <xdr:col>0</xdr:col>
      <xdr:colOff>8687275</xdr:colOff>
      <xdr:row>8</xdr:row>
      <xdr:rowOff>338138</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5636419" y="3021806"/>
          <a:ext cx="3050856" cy="935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3562350</xdr:colOff>
      <xdr:row>3</xdr:row>
      <xdr:rowOff>466725</xdr:rowOff>
    </xdr:from>
    <xdr:to>
      <xdr:col>0</xdr:col>
      <xdr:colOff>5353050</xdr:colOff>
      <xdr:row>3</xdr:row>
      <xdr:rowOff>884555</xdr:rowOff>
    </xdr:to>
    <xdr:pic>
      <xdr:nvPicPr>
        <xdr:cNvPr id="2" name="Imagem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2350" y="1552575"/>
          <a:ext cx="1790700" cy="41783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Users\alexandre.compart\AppData\Local\Microsoft\Windows\Temporary%20Internet%20Files\Content.Outlook\2GRMJU49\Modelo%20de%20Relat&#243;rio%20Gerencial%20Financeiro%20OS%20vr.%201.3%20sec-ic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Análise"/>
      <sheetName val="Resumo"/>
      <sheetName val="Depósitos Jud."/>
      <sheetName val="Comparativo"/>
      <sheetName val="Gasto das Atividades"/>
      <sheetName val="Analítico Cx."/>
      <sheetName val="Analítico Cp."/>
      <sheetName val="Lista de Pessoal"/>
      <sheetName val="Prov. Pessoal"/>
      <sheetName val="Bens"/>
      <sheetName val="Comp."/>
      <sheetName val="Diário 3º PA"/>
      <sheetName val="Diário 4º PA"/>
      <sheetName val="Diário 5º PA"/>
      <sheetName val="Diário 6º PA"/>
      <sheetName val="Reserva"/>
      <sheetName val="Saldo Contas"/>
      <sheetName val="Dec Dir."/>
      <sheetName val="Plano"/>
    </sheetNames>
    <sheetDataSet>
      <sheetData sheetId="0"/>
      <sheetData sheetId="1"/>
      <sheetData sheetId="2">
        <row r="43">
          <cell r="B43" t="str">
            <v>00267-9 - Termo de Parceria</v>
          </cell>
        </row>
      </sheetData>
      <sheetData sheetId="3"/>
      <sheetData sheetId="4"/>
      <sheetData sheetId="5">
        <row r="4">
          <cell r="B4" t="str">
            <v>Atividades do Contrato de Gestão -
Vinculação ao Programa de Trabalho</v>
          </cell>
        </row>
        <row r="5">
          <cell r="B5">
            <v>0</v>
          </cell>
        </row>
        <row r="6">
          <cell r="B6" t="str">
            <v>N/A</v>
          </cell>
        </row>
        <row r="7">
          <cell r="B7" t="str">
            <v>Área Meio - Atividades e Gastos</v>
          </cell>
        </row>
        <row r="8">
          <cell r="B8">
            <v>0</v>
          </cell>
        </row>
        <row r="9">
          <cell r="B9">
            <v>0</v>
          </cell>
        </row>
        <row r="10">
          <cell r="B10">
            <v>0</v>
          </cell>
        </row>
        <row r="11">
          <cell r="B11">
            <v>0</v>
          </cell>
        </row>
        <row r="12">
          <cell r="B12">
            <v>0</v>
          </cell>
        </row>
        <row r="13">
          <cell r="B13">
            <v>0</v>
          </cell>
        </row>
        <row r="14">
          <cell r="B14">
            <v>0</v>
          </cell>
        </row>
        <row r="15">
          <cell r="B15">
            <v>0</v>
          </cell>
        </row>
        <row r="16">
          <cell r="B16">
            <v>0</v>
          </cell>
        </row>
        <row r="17">
          <cell r="B17">
            <v>0</v>
          </cell>
        </row>
        <row r="18">
          <cell r="B18">
            <v>0</v>
          </cell>
        </row>
        <row r="19">
          <cell r="B19">
            <v>0</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Receitas</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A18"/>
  <sheetViews>
    <sheetView zoomScale="80" zoomScaleNormal="80" zoomScaleSheetLayoutView="85" zoomScalePageLayoutView="85" workbookViewId="0">
      <selection activeCell="E6" sqref="E6"/>
    </sheetView>
  </sheetViews>
  <sheetFormatPr defaultColWidth="9.140625" defaultRowHeight="12.75" x14ac:dyDescent="0.2"/>
  <cols>
    <col min="1" max="1" width="159.85546875" style="254" customWidth="1"/>
    <col min="2" max="16384" width="9.140625" style="254"/>
  </cols>
  <sheetData>
    <row r="1" spans="1:1" ht="60" customHeight="1" x14ac:dyDescent="0.2">
      <c r="A1" s="419" t="s">
        <v>3379</v>
      </c>
    </row>
    <row r="2" spans="1:1" ht="69.75" customHeight="1" x14ac:dyDescent="0.2">
      <c r="A2" s="256"/>
    </row>
    <row r="3" spans="1:1" ht="41.25" customHeight="1" x14ac:dyDescent="0.2">
      <c r="A3" s="257" t="s">
        <v>360</v>
      </c>
    </row>
    <row r="4" spans="1:1" ht="15.75" x14ac:dyDescent="0.25">
      <c r="A4" s="258"/>
    </row>
    <row r="5" spans="1:1" ht="18" x14ac:dyDescent="0.25">
      <c r="A5" s="259" t="s">
        <v>22</v>
      </c>
    </row>
    <row r="6" spans="1:1" ht="18" x14ac:dyDescent="0.25">
      <c r="A6" s="528" t="s">
        <v>483</v>
      </c>
    </row>
    <row r="7" spans="1:1" ht="42" customHeight="1" x14ac:dyDescent="0.25">
      <c r="A7" s="260"/>
    </row>
    <row r="8" spans="1:1" ht="20.25" x14ac:dyDescent="0.2">
      <c r="A8" s="255"/>
    </row>
    <row r="9" spans="1:1" s="262" customFormat="1" ht="43.5" customHeight="1" x14ac:dyDescent="0.2">
      <c r="A9" s="261"/>
    </row>
    <row r="10" spans="1:1" s="262" customFormat="1" ht="24.75" customHeight="1" x14ac:dyDescent="0.2">
      <c r="A10" s="261" t="s">
        <v>332</v>
      </c>
    </row>
    <row r="11" spans="1:1" ht="30" customHeight="1" x14ac:dyDescent="0.2">
      <c r="A11" s="263" t="s">
        <v>465</v>
      </c>
    </row>
    <row r="13" spans="1:1" ht="15" x14ac:dyDescent="0.25">
      <c r="A13" s="392"/>
    </row>
    <row r="15" spans="1:1" hidden="1" x14ac:dyDescent="0.2">
      <c r="A15" s="254" t="s">
        <v>360</v>
      </c>
    </row>
    <row r="16" spans="1:1" hidden="1" x14ac:dyDescent="0.2">
      <c r="A16" s="254" t="s">
        <v>361</v>
      </c>
    </row>
    <row r="17" spans="1:1" hidden="1" x14ac:dyDescent="0.2">
      <c r="A17" s="254" t="s">
        <v>362</v>
      </c>
    </row>
    <row r="18" spans="1:1" hidden="1" x14ac:dyDescent="0.2">
      <c r="A18" s="254" t="s">
        <v>363</v>
      </c>
    </row>
  </sheetData>
  <sheetProtection algorithmName="SHA-512" hashValue="zYj192JvbgrxO+IsUYui2yCSE5A0MySUU1UFj9WZeUdJdAMulasFaRVDrvzseGQKkCDgj3iqULcD5x3z5UW2QQ==" saltValue="uJw6HQEUX2OiFGWLOZFU/Q==" spinCount="100000" sheet="1" formatCells="0"/>
  <phoneticPr fontId="0" type="noConversion"/>
  <dataValidations count="1">
    <dataValidation type="list" allowBlank="1" showInputMessage="1" showErrorMessage="1" error="Selecionar número do RGF na lista suspensa." sqref="A3">
      <formula1>$A$15:$A$18</formula1>
    </dataValidation>
  </dataValidations>
  <printOptions horizontalCentered="1"/>
  <pageMargins left="0.19685039370078741" right="0.19685039370078741" top="0.59055118110236227" bottom="0.59055118110236227" header="0" footer="0"/>
  <pageSetup paperSize="9" scale="91" pageOrder="overThenDown" orientation="landscape" r:id="rId1"/>
  <headerFooter differentFirst="1">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pageSetUpPr fitToPage="1"/>
  </sheetPr>
  <dimension ref="A1:L259"/>
  <sheetViews>
    <sheetView showGridLines="0" view="pageBreakPreview" zoomScaleSheetLayoutView="100" workbookViewId="0">
      <pane ySplit="4" topLeftCell="A50" activePane="bottomLeft" state="frozen"/>
      <selection activeCell="G29" sqref="G29"/>
      <selection pane="bottomLeft" sqref="A1:H259"/>
    </sheetView>
  </sheetViews>
  <sheetFormatPr defaultColWidth="9.140625" defaultRowHeight="12.75" x14ac:dyDescent="0.2"/>
  <cols>
    <col min="1" max="1" width="4" style="281" customWidth="1"/>
    <col min="2" max="2" width="7.7109375" style="65" customWidth="1"/>
    <col min="3" max="3" width="15.42578125" style="281" customWidth="1"/>
    <col min="4" max="4" width="23.5703125" style="65" customWidth="1"/>
    <col min="5" max="5" width="13.140625" style="282" bestFit="1" customWidth="1"/>
    <col min="6" max="6" width="27.7109375" style="282" bestFit="1" customWidth="1"/>
    <col min="7" max="7" width="28.5703125" style="65" customWidth="1"/>
    <col min="8" max="8" width="24.28515625" style="65" customWidth="1"/>
    <col min="9" max="10" width="9.140625" style="266"/>
    <col min="11" max="12" width="9.140625" style="281" hidden="1" customWidth="1"/>
    <col min="13" max="16384" width="9.140625" style="281"/>
  </cols>
  <sheetData>
    <row r="1" spans="1:12" ht="15.75" x14ac:dyDescent="0.25">
      <c r="A1" s="593" t="str">
        <f>Capa!A1</f>
        <v>Contrato de Gestão nº. 008/2021 celebrado entre a Secretaria de Justiça e Segurança Pública do Estado de Minas Gerais - SEJUSP e o Instituto Elo</v>
      </c>
      <c r="B1" s="593"/>
      <c r="C1" s="593"/>
      <c r="D1" s="593"/>
      <c r="E1" s="593"/>
      <c r="F1" s="593"/>
      <c r="G1" s="593"/>
      <c r="H1" s="633"/>
      <c r="I1" s="281"/>
      <c r="J1" s="281"/>
      <c r="K1" s="313"/>
      <c r="L1" s="313"/>
    </row>
    <row r="2" spans="1:12" ht="15.75" x14ac:dyDescent="0.25">
      <c r="A2" s="593" t="str">
        <f>Capa!A3</f>
        <v>1º Relatório Gerencial Financeiro</v>
      </c>
      <c r="B2" s="593"/>
      <c r="C2" s="593"/>
      <c r="D2" s="593"/>
      <c r="E2" s="593"/>
      <c r="F2" s="593"/>
      <c r="G2" s="593"/>
      <c r="H2" s="633"/>
      <c r="I2" s="281"/>
      <c r="J2" s="281"/>
      <c r="K2" s="313"/>
      <c r="L2" s="313"/>
    </row>
    <row r="3" spans="1:12" ht="15.75" thickBot="1" x14ac:dyDescent="0.3">
      <c r="A3" s="634" t="s">
        <v>459</v>
      </c>
      <c r="B3" s="634"/>
      <c r="C3" s="634"/>
      <c r="D3" s="634"/>
      <c r="E3" s="634"/>
      <c r="F3" s="634"/>
      <c r="G3" s="634"/>
      <c r="H3" s="635"/>
      <c r="I3" s="281"/>
      <c r="J3" s="281"/>
      <c r="K3" s="314"/>
      <c r="L3" s="314"/>
    </row>
    <row r="4" spans="1:12" ht="26.25" thickBot="1" x14ac:dyDescent="0.25">
      <c r="A4" s="265" t="s">
        <v>283</v>
      </c>
      <c r="B4" s="284" t="s">
        <v>284</v>
      </c>
      <c r="C4" s="284" t="s">
        <v>35</v>
      </c>
      <c r="D4" s="284" t="s">
        <v>44</v>
      </c>
      <c r="E4" s="285" t="s">
        <v>162</v>
      </c>
      <c r="F4" s="286" t="s">
        <v>307</v>
      </c>
      <c r="G4" s="284" t="s">
        <v>54</v>
      </c>
      <c r="H4" s="452" t="s">
        <v>55</v>
      </c>
      <c r="K4" s="315" t="s">
        <v>35</v>
      </c>
      <c r="L4" s="316" t="s">
        <v>282</v>
      </c>
    </row>
    <row r="5" spans="1:12" ht="24" x14ac:dyDescent="0.2">
      <c r="A5" s="279">
        <v>1</v>
      </c>
      <c r="B5" s="287">
        <v>44440</v>
      </c>
      <c r="C5" s="107" t="s">
        <v>181</v>
      </c>
      <c r="D5" s="107" t="s">
        <v>349</v>
      </c>
      <c r="E5" s="288">
        <v>16233</v>
      </c>
      <c r="F5" s="105" t="s">
        <v>313</v>
      </c>
      <c r="G5" s="107" t="s">
        <v>1522</v>
      </c>
      <c r="H5" s="107" t="s">
        <v>349</v>
      </c>
      <c r="K5" s="317" t="str">
        <f t="shared" ref="K5:K68" si="0">SUBSTITUTE(C5," ","_")</f>
        <v>Gastos_com_Pessoal</v>
      </c>
      <c r="L5" s="280">
        <f>IF(B5="","",IF(YEAR(B5)='Diário 1º PA'!$P$1,MONTH(B5)-'Diário 1º PA'!$O$1+1,(YEAR(B5)-'Diário 1º PA'!$P$1)*12-'Diário 1º PA'!$O$1+1+MONTH(B5)))</f>
        <v>3</v>
      </c>
    </row>
    <row r="6" spans="1:12" ht="48" x14ac:dyDescent="0.2">
      <c r="A6" s="279">
        <v>2</v>
      </c>
      <c r="B6" s="287">
        <v>44440</v>
      </c>
      <c r="C6" s="107" t="s">
        <v>181</v>
      </c>
      <c r="D6" s="107" t="s">
        <v>175</v>
      </c>
      <c r="E6" s="288">
        <v>57000</v>
      </c>
      <c r="F6" s="105" t="s">
        <v>313</v>
      </c>
      <c r="G6" s="107" t="s">
        <v>1525</v>
      </c>
      <c r="H6" s="487" t="s">
        <v>1521</v>
      </c>
      <c r="K6" s="317" t="str">
        <f t="shared" si="0"/>
        <v>Gastos_com_Pessoal</v>
      </c>
      <c r="L6" s="280">
        <f>IF(B6="","",IF(YEAR(B6)='Diário 1º PA'!$P$1,MONTH(B6)-'Diário 1º PA'!$O$1+1,(YEAR(B6)-'Diário 1º PA'!$P$1)*12-'Diário 1º PA'!$O$1+1+MONTH(B6)))</f>
        <v>3</v>
      </c>
    </row>
    <row r="7" spans="1:12" ht="24" x14ac:dyDescent="0.2">
      <c r="A7" s="279">
        <v>3</v>
      </c>
      <c r="B7" s="287">
        <v>44440</v>
      </c>
      <c r="C7" s="442" t="s">
        <v>181</v>
      </c>
      <c r="D7" s="442" t="s">
        <v>251</v>
      </c>
      <c r="E7" s="443">
        <v>91107.46</v>
      </c>
      <c r="F7" s="105" t="s">
        <v>313</v>
      </c>
      <c r="G7" s="107" t="s">
        <v>1527</v>
      </c>
      <c r="H7" s="107" t="s">
        <v>1526</v>
      </c>
      <c r="K7" s="317" t="str">
        <f t="shared" si="0"/>
        <v>Gastos_com_Pessoal</v>
      </c>
      <c r="L7" s="280">
        <f>IF(B7="","",IF(YEAR(B7)='Diário 1º PA'!$P$1,MONTH(B7)-'Diário 1º PA'!$O$1+1,(YEAR(B7)-'Diário 1º PA'!$P$1)*12-'Diário 1º PA'!$O$1+1+MONTH(B7)))</f>
        <v>3</v>
      </c>
    </row>
    <row r="8" spans="1:12" ht="36" x14ac:dyDescent="0.2">
      <c r="A8" s="279">
        <v>4</v>
      </c>
      <c r="B8" s="287">
        <v>44440</v>
      </c>
      <c r="C8" s="488" t="s">
        <v>181</v>
      </c>
      <c r="D8" s="488" t="s">
        <v>1</v>
      </c>
      <c r="E8" s="498">
        <v>42459.51</v>
      </c>
      <c r="F8" s="105" t="s">
        <v>313</v>
      </c>
      <c r="G8" s="488" t="s">
        <v>1528</v>
      </c>
      <c r="H8" s="107" t="s">
        <v>1529</v>
      </c>
      <c r="K8" s="317" t="str">
        <f t="shared" si="0"/>
        <v>Gastos_com_Pessoal</v>
      </c>
      <c r="L8" s="280">
        <f>IF(B8="","",IF(YEAR(B8)='Diário 1º PA'!$P$1,MONTH(B8)-'Diário 1º PA'!$O$1+1,(YEAR(B8)-'Diário 1º PA'!$P$1)*12-'Diário 1º PA'!$O$1+1+MONTH(B8)))</f>
        <v>3</v>
      </c>
    </row>
    <row r="9" spans="1:12" ht="48" x14ac:dyDescent="0.2">
      <c r="A9" s="279">
        <v>5</v>
      </c>
      <c r="B9" s="287">
        <v>44440</v>
      </c>
      <c r="C9" s="446" t="s">
        <v>181</v>
      </c>
      <c r="D9" s="446" t="s">
        <v>178</v>
      </c>
      <c r="E9" s="498">
        <v>12418.67</v>
      </c>
      <c r="F9" s="105" t="s">
        <v>313</v>
      </c>
      <c r="G9" s="107" t="s">
        <v>1524</v>
      </c>
      <c r="H9" s="105" t="s">
        <v>1532</v>
      </c>
      <c r="K9" s="317" t="str">
        <f t="shared" si="0"/>
        <v>Gastos_com_Pessoal</v>
      </c>
      <c r="L9" s="280">
        <f>IF(B9="","",IF(YEAR(B9)='Diário 1º PA'!$P$1,MONTH(B9)-'Diário 1º PA'!$O$1+1,(YEAR(B9)-'Diário 1º PA'!$P$1)*12-'Diário 1º PA'!$O$1+1+MONTH(B9)))</f>
        <v>3</v>
      </c>
    </row>
    <row r="10" spans="1:12" x14ac:dyDescent="0.2">
      <c r="A10" s="279">
        <v>6</v>
      </c>
      <c r="B10" s="287">
        <v>44440</v>
      </c>
      <c r="C10" s="446" t="s">
        <v>270</v>
      </c>
      <c r="D10" s="442" t="s">
        <v>2</v>
      </c>
      <c r="E10" s="288">
        <v>7794.56</v>
      </c>
      <c r="F10" s="105" t="s">
        <v>312</v>
      </c>
      <c r="G10" s="107" t="s">
        <v>1568</v>
      </c>
      <c r="H10" s="487" t="s">
        <v>1569</v>
      </c>
      <c r="K10" s="317" t="str">
        <f t="shared" si="0"/>
        <v>Gastos_Gerais</v>
      </c>
      <c r="L10" s="280">
        <f>IF(B10="","",IF(YEAR(B10)='Diário 1º PA'!$P$1,MONTH(B10)-'Diário 1º PA'!$O$1+1,(YEAR(B10)-'Diário 1º PA'!$P$1)*12-'Diário 1º PA'!$O$1+1+MONTH(B10)))</f>
        <v>3</v>
      </c>
    </row>
    <row r="11" spans="1:12" ht="24" x14ac:dyDescent="0.2">
      <c r="A11" s="279">
        <v>7</v>
      </c>
      <c r="B11" s="287">
        <v>44440</v>
      </c>
      <c r="C11" s="446" t="s">
        <v>270</v>
      </c>
      <c r="D11" s="442" t="s">
        <v>59</v>
      </c>
      <c r="E11" s="443">
        <v>40800</v>
      </c>
      <c r="F11" s="105" t="s">
        <v>312</v>
      </c>
      <c r="G11" s="107" t="s">
        <v>1571</v>
      </c>
      <c r="H11" s="107" t="s">
        <v>1570</v>
      </c>
      <c r="K11" s="317" t="str">
        <f t="shared" si="0"/>
        <v>Gastos_Gerais</v>
      </c>
      <c r="L11" s="280">
        <f>IF(B11="","",IF(YEAR(B11)='Diário 1º PA'!$P$1,MONTH(B11)-'Diário 1º PA'!$O$1+1,(YEAR(B11)-'Diário 1º PA'!$P$1)*12-'Diário 1º PA'!$O$1+1+MONTH(B11)))</f>
        <v>3</v>
      </c>
    </row>
    <row r="12" spans="1:12" ht="60" x14ac:dyDescent="0.2">
      <c r="A12" s="279">
        <v>8</v>
      </c>
      <c r="B12" s="287">
        <v>44409</v>
      </c>
      <c r="C12" s="446" t="s">
        <v>270</v>
      </c>
      <c r="D12" s="107" t="s">
        <v>389</v>
      </c>
      <c r="E12" s="106">
        <v>4456.95</v>
      </c>
      <c r="F12" s="105" t="s">
        <v>313</v>
      </c>
      <c r="G12" s="107" t="s">
        <v>727</v>
      </c>
      <c r="H12" s="107" t="s">
        <v>729</v>
      </c>
      <c r="K12" s="317" t="str">
        <f t="shared" si="0"/>
        <v>Gastos_Gerais</v>
      </c>
      <c r="L12" s="280">
        <f>IF(B12="","",IF(YEAR(B12)='Diário 1º PA'!$P$1,MONTH(B12)-'Diário 1º PA'!$O$1+1,(YEAR(B12)-'Diário 1º PA'!$P$1)*12-'Diário 1º PA'!$O$1+1+MONTH(B12)))</f>
        <v>2</v>
      </c>
    </row>
    <row r="13" spans="1:12" ht="60" x14ac:dyDescent="0.2">
      <c r="A13" s="279">
        <v>9</v>
      </c>
      <c r="B13" s="287">
        <v>44409</v>
      </c>
      <c r="C13" s="107" t="s">
        <v>270</v>
      </c>
      <c r="D13" s="107" t="s">
        <v>389</v>
      </c>
      <c r="E13" s="288">
        <v>4456.96</v>
      </c>
      <c r="F13" s="105" t="s">
        <v>313</v>
      </c>
      <c r="G13" s="107" t="s">
        <v>727</v>
      </c>
      <c r="H13" s="107" t="s">
        <v>729</v>
      </c>
      <c r="K13" s="317" t="str">
        <f t="shared" si="0"/>
        <v>Gastos_Gerais</v>
      </c>
      <c r="L13" s="280">
        <f>IF(B13="","",IF(YEAR(B13)='Diário 1º PA'!$P$1,MONTH(B13)-'Diário 1º PA'!$O$1+1,(YEAR(B13)-'Diário 1º PA'!$P$1)*12-'Diário 1º PA'!$O$1+1+MONTH(B13)))</f>
        <v>2</v>
      </c>
    </row>
    <row r="14" spans="1:12" ht="24" x14ac:dyDescent="0.2">
      <c r="A14" s="279">
        <v>10</v>
      </c>
      <c r="B14" s="287">
        <v>44440</v>
      </c>
      <c r="C14" s="107" t="s">
        <v>270</v>
      </c>
      <c r="D14" s="107" t="s">
        <v>155</v>
      </c>
      <c r="E14" s="288">
        <v>1600.35</v>
      </c>
      <c r="F14" s="105"/>
      <c r="G14" s="107" t="s">
        <v>1581</v>
      </c>
      <c r="H14" s="107" t="s">
        <v>1580</v>
      </c>
      <c r="K14" s="317" t="str">
        <f t="shared" si="0"/>
        <v>Gastos_Gerais</v>
      </c>
      <c r="L14" s="280">
        <f>IF(B14="","",IF(YEAR(B14)='Diário 1º PA'!$P$1,MONTH(B14)-'Diário 1º PA'!$O$1+1,(YEAR(B14)-'Diário 1º PA'!$P$1)*12-'Diário 1º PA'!$O$1+1+MONTH(B14)))</f>
        <v>3</v>
      </c>
    </row>
    <row r="15" spans="1:12" ht="84" x14ac:dyDescent="0.2">
      <c r="A15" s="279">
        <v>11</v>
      </c>
      <c r="B15" s="287">
        <v>44440</v>
      </c>
      <c r="C15" s="107" t="s">
        <v>270</v>
      </c>
      <c r="D15" s="107" t="s">
        <v>61</v>
      </c>
      <c r="E15" s="288">
        <v>942</v>
      </c>
      <c r="F15" s="105" t="s">
        <v>312</v>
      </c>
      <c r="G15" s="107" t="s">
        <v>1582</v>
      </c>
      <c r="H15" s="107" t="s">
        <v>993</v>
      </c>
      <c r="K15" s="317" t="str">
        <f t="shared" si="0"/>
        <v>Gastos_Gerais</v>
      </c>
      <c r="L15" s="280">
        <f>IF(B15="","",IF(YEAR(B15)='Diário 1º PA'!$P$1,MONTH(B15)-'Diário 1º PA'!$O$1+1,(YEAR(B15)-'Diário 1º PA'!$P$1)*12-'Diário 1º PA'!$O$1+1+MONTH(B15)))</f>
        <v>3</v>
      </c>
    </row>
    <row r="16" spans="1:12" ht="24" x14ac:dyDescent="0.2">
      <c r="A16" s="279">
        <v>12</v>
      </c>
      <c r="B16" s="287">
        <v>44440</v>
      </c>
      <c r="C16" s="107" t="s">
        <v>270</v>
      </c>
      <c r="D16" s="107" t="s">
        <v>182</v>
      </c>
      <c r="E16" s="443">
        <v>109.9</v>
      </c>
      <c r="F16" s="105" t="s">
        <v>479</v>
      </c>
      <c r="G16" s="107" t="s">
        <v>851</v>
      </c>
      <c r="H16" s="442" t="s">
        <v>1618</v>
      </c>
      <c r="K16" s="317" t="str">
        <f t="shared" si="0"/>
        <v>Gastos_Gerais</v>
      </c>
      <c r="L16" s="280">
        <f>IF(B16="","",IF(YEAR(B16)='Diário 1º PA'!$P$1,MONTH(B16)-'Diário 1º PA'!$O$1+1,(YEAR(B16)-'Diário 1º PA'!$P$1)*12-'Diário 1º PA'!$O$1+1+MONTH(B16)))</f>
        <v>3</v>
      </c>
    </row>
    <row r="17" spans="1:12" x14ac:dyDescent="0.2">
      <c r="A17" s="279">
        <v>13</v>
      </c>
      <c r="B17" s="287">
        <v>44440</v>
      </c>
      <c r="C17" s="107" t="s">
        <v>270</v>
      </c>
      <c r="D17" s="107" t="s">
        <v>182</v>
      </c>
      <c r="E17" s="288">
        <v>129.99</v>
      </c>
      <c r="F17" s="105" t="s">
        <v>474</v>
      </c>
      <c r="G17" s="107" t="s">
        <v>865</v>
      </c>
      <c r="H17" s="442" t="s">
        <v>1618</v>
      </c>
      <c r="K17" s="317" t="str">
        <f t="shared" si="0"/>
        <v>Gastos_Gerais</v>
      </c>
      <c r="L17" s="280">
        <f>IF(B17="","",IF(YEAR(B17)='Diário 1º PA'!$P$1,MONTH(B17)-'Diário 1º PA'!$O$1+1,(YEAR(B17)-'Diário 1º PA'!$P$1)*12-'Diário 1º PA'!$O$1+1+MONTH(B17)))</f>
        <v>3</v>
      </c>
    </row>
    <row r="18" spans="1:12" x14ac:dyDescent="0.2">
      <c r="A18" s="279">
        <v>14</v>
      </c>
      <c r="B18" s="287">
        <v>44440</v>
      </c>
      <c r="C18" s="107" t="s">
        <v>270</v>
      </c>
      <c r="D18" s="442" t="s">
        <v>163</v>
      </c>
      <c r="E18" s="443">
        <v>118.02</v>
      </c>
      <c r="F18" s="105" t="s">
        <v>474</v>
      </c>
      <c r="G18" s="107" t="s">
        <v>799</v>
      </c>
      <c r="H18" s="442" t="s">
        <v>1620</v>
      </c>
      <c r="K18" s="317" t="str">
        <f t="shared" si="0"/>
        <v>Gastos_Gerais</v>
      </c>
      <c r="L18" s="280">
        <f>IF(B18="","",IF(YEAR(B18)='Diário 1º PA'!$P$1,MONTH(B18)-'Diário 1º PA'!$O$1+1,(YEAR(B18)-'Diário 1º PA'!$P$1)*12-'Diário 1º PA'!$O$1+1+MONTH(B18)))</f>
        <v>3</v>
      </c>
    </row>
    <row r="19" spans="1:12" x14ac:dyDescent="0.2">
      <c r="A19" s="279">
        <v>15</v>
      </c>
      <c r="B19" s="287">
        <v>44440</v>
      </c>
      <c r="C19" s="107" t="s">
        <v>270</v>
      </c>
      <c r="D19" s="442" t="s">
        <v>163</v>
      </c>
      <c r="E19" s="288">
        <v>129.99</v>
      </c>
      <c r="F19" s="105" t="s">
        <v>469</v>
      </c>
      <c r="G19" s="107" t="s">
        <v>865</v>
      </c>
      <c r="H19" s="442" t="s">
        <v>1620</v>
      </c>
      <c r="K19" s="317" t="str">
        <f t="shared" si="0"/>
        <v>Gastos_Gerais</v>
      </c>
      <c r="L19" s="280">
        <f>IF(B19="","",IF(YEAR(B19)='Diário 1º PA'!$P$1,MONTH(B19)-'Diário 1º PA'!$O$1+1,(YEAR(B19)-'Diário 1º PA'!$P$1)*12-'Diário 1º PA'!$O$1+1+MONTH(B19)))</f>
        <v>3</v>
      </c>
    </row>
    <row r="20" spans="1:12" x14ac:dyDescent="0.2">
      <c r="A20" s="279">
        <v>16</v>
      </c>
      <c r="B20" s="287">
        <v>44440</v>
      </c>
      <c r="C20" s="107" t="s">
        <v>270</v>
      </c>
      <c r="D20" s="107" t="s">
        <v>182</v>
      </c>
      <c r="E20" s="288">
        <v>899.94</v>
      </c>
      <c r="F20" s="105" t="s">
        <v>313</v>
      </c>
      <c r="G20" s="107" t="s">
        <v>775</v>
      </c>
      <c r="H20" s="107" t="s">
        <v>1143</v>
      </c>
      <c r="K20" s="317" t="str">
        <f t="shared" si="0"/>
        <v>Gastos_Gerais</v>
      </c>
      <c r="L20" s="280">
        <f>IF(B20="","",IF(YEAR(B20)='Diário 1º PA'!$P$1,MONTH(B20)-'Diário 1º PA'!$O$1+1,(YEAR(B20)-'Diário 1º PA'!$P$1)*12-'Diário 1º PA'!$O$1+1+MONTH(B20)))</f>
        <v>3</v>
      </c>
    </row>
    <row r="21" spans="1:12" x14ac:dyDescent="0.2">
      <c r="A21" s="279">
        <v>17</v>
      </c>
      <c r="B21" s="287">
        <v>44440</v>
      </c>
      <c r="C21" s="107" t="s">
        <v>270</v>
      </c>
      <c r="D21" s="107" t="s">
        <v>164</v>
      </c>
      <c r="E21" s="288">
        <v>3341.94</v>
      </c>
      <c r="F21" s="105" t="s">
        <v>313</v>
      </c>
      <c r="G21" s="107" t="s">
        <v>775</v>
      </c>
      <c r="H21" s="107" t="s">
        <v>1329</v>
      </c>
      <c r="K21" s="317" t="str">
        <f t="shared" si="0"/>
        <v>Gastos_Gerais</v>
      </c>
      <c r="L21" s="280">
        <f>IF(B21="","",IF(YEAR(B21)='Diário 1º PA'!$P$1,MONTH(B21)-'Diário 1º PA'!$O$1+1,(YEAR(B21)-'Diário 1º PA'!$P$1)*12-'Diário 1º PA'!$O$1+1+MONTH(B21)))</f>
        <v>3</v>
      </c>
    </row>
    <row r="22" spans="1:12" x14ac:dyDescent="0.2">
      <c r="A22" s="279">
        <v>18</v>
      </c>
      <c r="B22" s="287">
        <v>44440</v>
      </c>
      <c r="C22" s="107" t="s">
        <v>270</v>
      </c>
      <c r="D22" s="107" t="s">
        <v>163</v>
      </c>
      <c r="E22" s="288">
        <v>118.02</v>
      </c>
      <c r="F22" s="105" t="s">
        <v>471</v>
      </c>
      <c r="G22" s="107" t="s">
        <v>799</v>
      </c>
      <c r="H22" s="442" t="s">
        <v>1620</v>
      </c>
      <c r="K22" s="317" t="str">
        <f t="shared" si="0"/>
        <v>Gastos_Gerais</v>
      </c>
      <c r="L22" s="280">
        <f>IF(B22="","",IF(YEAR(B22)='Diário 1º PA'!$P$1,MONTH(B22)-'Diário 1º PA'!$O$1+1,(YEAR(B22)-'Diário 1º PA'!$P$1)*12-'Diário 1º PA'!$O$1+1+MONTH(B22)))</f>
        <v>3</v>
      </c>
    </row>
    <row r="23" spans="1:12" x14ac:dyDescent="0.2">
      <c r="A23" s="279">
        <v>19</v>
      </c>
      <c r="B23" s="287">
        <v>44440</v>
      </c>
      <c r="C23" s="107" t="s">
        <v>270</v>
      </c>
      <c r="D23" s="107" t="s">
        <v>163</v>
      </c>
      <c r="E23" s="288">
        <v>129.99</v>
      </c>
      <c r="F23" s="105" t="s">
        <v>478</v>
      </c>
      <c r="G23" s="107" t="s">
        <v>865</v>
      </c>
      <c r="H23" s="442" t="s">
        <v>1620</v>
      </c>
      <c r="K23" s="317" t="str">
        <f t="shared" si="0"/>
        <v>Gastos_Gerais</v>
      </c>
      <c r="L23" s="280">
        <f>IF(B23="","",IF(YEAR(B23)='Diário 1º PA'!$P$1,MONTH(B23)-'Diário 1º PA'!$O$1+1,(YEAR(B23)-'Diário 1º PA'!$P$1)*12-'Diário 1º PA'!$O$1+1+MONTH(B23)))</f>
        <v>3</v>
      </c>
    </row>
    <row r="24" spans="1:12" x14ac:dyDescent="0.2">
      <c r="A24" s="279">
        <v>20</v>
      </c>
      <c r="B24" s="287">
        <v>44440</v>
      </c>
      <c r="C24" s="107" t="s">
        <v>270</v>
      </c>
      <c r="D24" s="107" t="s">
        <v>163</v>
      </c>
      <c r="E24" s="288">
        <v>129.99</v>
      </c>
      <c r="F24" s="105" t="s">
        <v>476</v>
      </c>
      <c r="G24" s="107" t="s">
        <v>865</v>
      </c>
      <c r="H24" s="442" t="s">
        <v>1620</v>
      </c>
      <c r="K24" s="317" t="str">
        <f t="shared" si="0"/>
        <v>Gastos_Gerais</v>
      </c>
      <c r="L24" s="280">
        <f>IF(B24="","",IF(YEAR(B24)='Diário 1º PA'!$P$1,MONTH(B24)-'Diário 1º PA'!$O$1+1,(YEAR(B24)-'Diário 1º PA'!$P$1)*12-'Diário 1º PA'!$O$1+1+MONTH(B24)))</f>
        <v>3</v>
      </c>
    </row>
    <row r="25" spans="1:12" x14ac:dyDescent="0.2">
      <c r="A25" s="279">
        <v>21</v>
      </c>
      <c r="B25" s="287">
        <v>44440</v>
      </c>
      <c r="C25" s="107" t="s">
        <v>270</v>
      </c>
      <c r="D25" s="107" t="s">
        <v>163</v>
      </c>
      <c r="E25" s="288">
        <v>149.99</v>
      </c>
      <c r="F25" s="105" t="s">
        <v>472</v>
      </c>
      <c r="G25" s="107" t="s">
        <v>865</v>
      </c>
      <c r="H25" s="442" t="s">
        <v>1620</v>
      </c>
      <c r="K25" s="317" t="str">
        <f t="shared" si="0"/>
        <v>Gastos_Gerais</v>
      </c>
      <c r="L25" s="280">
        <f>IF(B25="","",IF(YEAR(B25)='Diário 1º PA'!$P$1,MONTH(B25)-'Diário 1º PA'!$O$1+1,(YEAR(B25)-'Diário 1º PA'!$P$1)*12-'Diário 1º PA'!$O$1+1+MONTH(B25)))</f>
        <v>3</v>
      </c>
    </row>
    <row r="26" spans="1:12" x14ac:dyDescent="0.2">
      <c r="A26" s="279">
        <v>22</v>
      </c>
      <c r="B26" s="287">
        <v>44440</v>
      </c>
      <c r="C26" s="442" t="s">
        <v>270</v>
      </c>
      <c r="D26" s="442" t="s">
        <v>182</v>
      </c>
      <c r="E26" s="288">
        <v>299</v>
      </c>
      <c r="F26" s="105" t="s">
        <v>473</v>
      </c>
      <c r="G26" s="107" t="s">
        <v>723</v>
      </c>
      <c r="H26" s="442" t="s">
        <v>1618</v>
      </c>
      <c r="K26" s="317" t="str">
        <f t="shared" si="0"/>
        <v>Gastos_Gerais</v>
      </c>
      <c r="L26" s="280">
        <f>IF(B26="","",IF(YEAR(B26)='Diário 1º PA'!$P$1,MONTH(B26)-'Diário 1º PA'!$O$1+1,(YEAR(B26)-'Diário 1º PA'!$P$1)*12-'Diário 1º PA'!$O$1+1+MONTH(B26)))</f>
        <v>3</v>
      </c>
    </row>
    <row r="27" spans="1:12" x14ac:dyDescent="0.2">
      <c r="A27" s="279">
        <v>23</v>
      </c>
      <c r="B27" s="287">
        <v>44440</v>
      </c>
      <c r="C27" s="442" t="s">
        <v>270</v>
      </c>
      <c r="D27" s="442" t="s">
        <v>163</v>
      </c>
      <c r="E27" s="288">
        <v>118.02</v>
      </c>
      <c r="F27" s="105" t="s">
        <v>479</v>
      </c>
      <c r="G27" s="107" t="s">
        <v>799</v>
      </c>
      <c r="H27" s="442" t="s">
        <v>1618</v>
      </c>
      <c r="K27" s="317" t="str">
        <f t="shared" si="0"/>
        <v>Gastos_Gerais</v>
      </c>
      <c r="L27" s="280">
        <f>IF(B27="","",IF(YEAR(B27)='Diário 1º PA'!$P$1,MONTH(B27)-'Diário 1º PA'!$O$1+1,(YEAR(B27)-'Diário 1º PA'!$P$1)*12-'Diário 1º PA'!$O$1+1+MONTH(B27)))</f>
        <v>3</v>
      </c>
    </row>
    <row r="28" spans="1:12" ht="24" x14ac:dyDescent="0.2">
      <c r="A28" s="279">
        <v>24</v>
      </c>
      <c r="B28" s="287">
        <v>44440</v>
      </c>
      <c r="C28" s="442" t="s">
        <v>270</v>
      </c>
      <c r="D28" s="442" t="s">
        <v>163</v>
      </c>
      <c r="E28" s="288">
        <v>145.16</v>
      </c>
      <c r="F28" s="105" t="s">
        <v>312</v>
      </c>
      <c r="G28" s="107" t="s">
        <v>1427</v>
      </c>
      <c r="H28" s="487" t="s">
        <v>1633</v>
      </c>
      <c r="K28" s="317" t="str">
        <f t="shared" si="0"/>
        <v>Gastos_Gerais</v>
      </c>
      <c r="L28" s="280">
        <f>IF(B28="","",IF(YEAR(B28)='Diário 1º PA'!$P$1,MONTH(B28)-'Diário 1º PA'!$O$1+1,(YEAR(B28)-'Diário 1º PA'!$P$1)*12-'Diário 1º PA'!$O$1+1+MONTH(B28)))</f>
        <v>3</v>
      </c>
    </row>
    <row r="29" spans="1:12" x14ac:dyDescent="0.2">
      <c r="A29" s="279">
        <v>25</v>
      </c>
      <c r="B29" s="287">
        <v>44440</v>
      </c>
      <c r="C29" s="442" t="s">
        <v>270</v>
      </c>
      <c r="D29" s="442" t="s">
        <v>163</v>
      </c>
      <c r="E29" s="288">
        <v>118.02</v>
      </c>
      <c r="F29" s="105" t="s">
        <v>475</v>
      </c>
      <c r="G29" s="107" t="s">
        <v>799</v>
      </c>
      <c r="H29" s="442" t="s">
        <v>1620</v>
      </c>
      <c r="K29" s="317" t="str">
        <f t="shared" si="0"/>
        <v>Gastos_Gerais</v>
      </c>
      <c r="L29" s="280">
        <f>IF(B29="","",IF(YEAR(B29)='Diário 1º PA'!$P$1,MONTH(B29)-'Diário 1º PA'!$O$1+1,(YEAR(B29)-'Diário 1º PA'!$P$1)*12-'Diário 1º PA'!$O$1+1+MONTH(B29)))</f>
        <v>3</v>
      </c>
    </row>
    <row r="30" spans="1:12" ht="72" x14ac:dyDescent="0.2">
      <c r="A30" s="279">
        <v>26</v>
      </c>
      <c r="B30" s="287">
        <v>44440</v>
      </c>
      <c r="C30" s="107" t="s">
        <v>318</v>
      </c>
      <c r="D30" s="107" t="s">
        <v>318</v>
      </c>
      <c r="E30" s="288">
        <v>15914.32</v>
      </c>
      <c r="F30" s="105" t="s">
        <v>313</v>
      </c>
      <c r="G30" s="107" t="s">
        <v>558</v>
      </c>
      <c r="H30" s="107" t="s">
        <v>1635</v>
      </c>
      <c r="K30" s="317" t="str">
        <f t="shared" si="0"/>
        <v>Transferência_para_Reserva_de_Recursos</v>
      </c>
      <c r="L30" s="280">
        <f>IF(B30="","",IF(YEAR(B30)='Diário 1º PA'!$P$1,MONTH(B30)-'Diário 1º PA'!$O$1+1,(YEAR(B30)-'Diário 1º PA'!$P$1)*12-'Diário 1º PA'!$O$1+1+MONTH(B30)))</f>
        <v>3</v>
      </c>
    </row>
    <row r="31" spans="1:12" ht="24" x14ac:dyDescent="0.2">
      <c r="A31" s="279">
        <v>27</v>
      </c>
      <c r="B31" s="562">
        <v>44440</v>
      </c>
      <c r="C31" s="563" t="s">
        <v>270</v>
      </c>
      <c r="D31" s="563" t="s">
        <v>84</v>
      </c>
      <c r="E31" s="564">
        <v>33000</v>
      </c>
      <c r="F31" s="565" t="s">
        <v>313</v>
      </c>
      <c r="G31" s="566" t="s">
        <v>482</v>
      </c>
      <c r="H31" s="563" t="s">
        <v>1637</v>
      </c>
      <c r="K31" s="317" t="str">
        <f t="shared" si="0"/>
        <v>Gastos_Gerais</v>
      </c>
      <c r="L31" s="280">
        <f>IF(B31="","",IF(YEAR(B31)='Diário 1º PA'!$P$1,MONTH(B31)-'Diário 1º PA'!$O$1+1,(YEAR(B31)-'Diário 1º PA'!$P$1)*12-'Diário 1º PA'!$O$1+1+MONTH(B31)))</f>
        <v>3</v>
      </c>
    </row>
    <row r="32" spans="1:12" ht="24" x14ac:dyDescent="0.2">
      <c r="A32" s="279">
        <v>28</v>
      </c>
      <c r="B32" s="562">
        <v>44440</v>
      </c>
      <c r="C32" s="563" t="s">
        <v>270</v>
      </c>
      <c r="D32" s="563" t="s">
        <v>85</v>
      </c>
      <c r="E32" s="564">
        <v>25000</v>
      </c>
      <c r="F32" s="565" t="s">
        <v>313</v>
      </c>
      <c r="G32" s="563" t="s">
        <v>668</v>
      </c>
      <c r="H32" s="563" t="s">
        <v>1636</v>
      </c>
      <c r="K32" s="317" t="str">
        <f t="shared" si="0"/>
        <v>Gastos_Gerais</v>
      </c>
      <c r="L32" s="280">
        <f>IF(B32="","",IF(YEAR(B32)='Diário 1º PA'!$P$1,MONTH(B32)-'Diário 1º PA'!$O$1+1,(YEAR(B32)-'Diário 1º PA'!$P$1)*12-'Diário 1º PA'!$O$1+1+MONTH(B32)))</f>
        <v>3</v>
      </c>
    </row>
    <row r="33" spans="1:12" ht="24" x14ac:dyDescent="0.2">
      <c r="A33" s="279">
        <v>29</v>
      </c>
      <c r="B33" s="287">
        <v>44440</v>
      </c>
      <c r="C33" s="442" t="s">
        <v>181</v>
      </c>
      <c r="D33" s="442" t="s">
        <v>1</v>
      </c>
      <c r="E33" s="443">
        <v>1753850</v>
      </c>
      <c r="F33" s="105" t="s">
        <v>313</v>
      </c>
      <c r="G33" s="423" t="s">
        <v>482</v>
      </c>
      <c r="H33" s="487" t="s">
        <v>3375</v>
      </c>
      <c r="K33" s="317" t="str">
        <f t="shared" si="0"/>
        <v>Gastos_com_Pessoal</v>
      </c>
      <c r="L33" s="280">
        <f>IF(B33="","",IF(YEAR(B33)='Diário 1º PA'!$P$1,MONTH(B33)-'Diário 1º PA'!$O$1+1,(YEAR(B33)-'Diário 1º PA'!$P$1)*12-'Diário 1º PA'!$O$1+1+MONTH(B33)))</f>
        <v>3</v>
      </c>
    </row>
    <row r="34" spans="1:12" x14ac:dyDescent="0.2">
      <c r="A34" s="279">
        <v>30</v>
      </c>
      <c r="B34" s="287">
        <v>44440</v>
      </c>
      <c r="C34" s="442" t="s">
        <v>270</v>
      </c>
      <c r="D34" s="442" t="s">
        <v>62</v>
      </c>
      <c r="E34" s="288">
        <v>16627.57</v>
      </c>
      <c r="F34" s="105" t="s">
        <v>474</v>
      </c>
      <c r="G34" s="107" t="s">
        <v>676</v>
      </c>
      <c r="H34" s="487" t="s">
        <v>1622</v>
      </c>
      <c r="K34" s="317" t="str">
        <f t="shared" si="0"/>
        <v>Gastos_Gerais</v>
      </c>
      <c r="L34" s="280">
        <f>IF(B34="","",IF(YEAR(B34)='Diário 1º PA'!$P$1,MONTH(B34)-'Diário 1º PA'!$O$1+1,(YEAR(B34)-'Diário 1º PA'!$P$1)*12-'Diário 1º PA'!$O$1+1+MONTH(B34)))</f>
        <v>3</v>
      </c>
    </row>
    <row r="35" spans="1:12" x14ac:dyDescent="0.2">
      <c r="A35" s="279">
        <v>31</v>
      </c>
      <c r="B35" s="287">
        <v>44440</v>
      </c>
      <c r="C35" s="442" t="s">
        <v>270</v>
      </c>
      <c r="D35" s="442" t="s">
        <v>62</v>
      </c>
      <c r="E35" s="288">
        <v>26600</v>
      </c>
      <c r="F35" s="105" t="s">
        <v>475</v>
      </c>
      <c r="G35" s="107" t="s">
        <v>676</v>
      </c>
      <c r="H35" s="487" t="s">
        <v>1622</v>
      </c>
      <c r="K35" s="317" t="str">
        <f t="shared" si="0"/>
        <v>Gastos_Gerais</v>
      </c>
      <c r="L35" s="280">
        <f>IF(B35="","",IF(YEAR(B35)='Diário 1º PA'!$P$1,MONTH(B35)-'Diário 1º PA'!$O$1+1,(YEAR(B35)-'Diário 1º PA'!$P$1)*12-'Diário 1º PA'!$O$1+1+MONTH(B35)))</f>
        <v>3</v>
      </c>
    </row>
    <row r="36" spans="1:12" x14ac:dyDescent="0.2">
      <c r="A36" s="279">
        <v>32</v>
      </c>
      <c r="B36" s="287">
        <v>44440</v>
      </c>
      <c r="C36" s="442" t="s">
        <v>270</v>
      </c>
      <c r="D36" s="442" t="s">
        <v>62</v>
      </c>
      <c r="E36" s="443">
        <v>30600</v>
      </c>
      <c r="F36" s="105" t="s">
        <v>469</v>
      </c>
      <c r="G36" s="107" t="s">
        <v>682</v>
      </c>
      <c r="H36" s="487" t="s">
        <v>1622</v>
      </c>
      <c r="K36" s="317" t="str">
        <f t="shared" si="0"/>
        <v>Gastos_Gerais</v>
      </c>
      <c r="L36" s="280">
        <f>IF(B36="","",IF(YEAR(B36)='Diário 1º PA'!$P$1,MONTH(B36)-'Diário 1º PA'!$O$1+1,(YEAR(B36)-'Diário 1º PA'!$P$1)*12-'Diário 1º PA'!$O$1+1+MONTH(B36)))</f>
        <v>3</v>
      </c>
    </row>
    <row r="37" spans="1:12" x14ac:dyDescent="0.2">
      <c r="A37" s="279">
        <v>33</v>
      </c>
      <c r="B37" s="287">
        <v>44440</v>
      </c>
      <c r="C37" s="442" t="s">
        <v>270</v>
      </c>
      <c r="D37" s="442" t="s">
        <v>62</v>
      </c>
      <c r="E37" s="443">
        <v>43150</v>
      </c>
      <c r="F37" s="105" t="s">
        <v>471</v>
      </c>
      <c r="G37" s="107" t="s">
        <v>676</v>
      </c>
      <c r="H37" s="487" t="s">
        <v>1622</v>
      </c>
      <c r="K37" s="317" t="str">
        <f t="shared" si="0"/>
        <v>Gastos_Gerais</v>
      </c>
      <c r="L37" s="280">
        <f>IF(B37="","",IF(YEAR(B37)='Diário 1º PA'!$P$1,MONTH(B37)-'Diário 1º PA'!$O$1+1,(YEAR(B37)-'Diário 1º PA'!$P$1)*12-'Diário 1º PA'!$O$1+1+MONTH(B37)))</f>
        <v>3</v>
      </c>
    </row>
    <row r="38" spans="1:12" x14ac:dyDescent="0.2">
      <c r="A38" s="279">
        <v>34</v>
      </c>
      <c r="B38" s="287">
        <v>44440</v>
      </c>
      <c r="C38" s="442" t="s">
        <v>270</v>
      </c>
      <c r="D38" s="442" t="s">
        <v>62</v>
      </c>
      <c r="E38" s="443">
        <v>25900</v>
      </c>
      <c r="F38" s="105" t="s">
        <v>476</v>
      </c>
      <c r="G38" s="107" t="s">
        <v>676</v>
      </c>
      <c r="H38" s="487" t="s">
        <v>1622</v>
      </c>
      <c r="K38" s="317" t="str">
        <f>SUBSTITUTE(C38," ","_")</f>
        <v>Gastos_Gerais</v>
      </c>
      <c r="L38" s="280">
        <f>IF(B38="","",IF(YEAR(B38)='Diário 1º PA'!$P$1,MONTH(B38)-'Diário 1º PA'!$O$1+1,(YEAR(B38)-'Diário 1º PA'!$P$1)*12-'Diário 1º PA'!$O$1+1+MONTH(B38)))</f>
        <v>3</v>
      </c>
    </row>
    <row r="39" spans="1:12" x14ac:dyDescent="0.2">
      <c r="A39" s="279">
        <v>35</v>
      </c>
      <c r="B39" s="287">
        <v>44440</v>
      </c>
      <c r="C39" s="442" t="s">
        <v>270</v>
      </c>
      <c r="D39" s="442" t="s">
        <v>62</v>
      </c>
      <c r="E39" s="443">
        <v>17000</v>
      </c>
      <c r="F39" s="476" t="s">
        <v>470</v>
      </c>
      <c r="G39" s="107" t="s">
        <v>1279</v>
      </c>
      <c r="H39" s="487" t="s">
        <v>1622</v>
      </c>
      <c r="K39" s="317" t="str">
        <f>SUBSTITUTE(C39," ","_")</f>
        <v>Gastos_Gerais</v>
      </c>
      <c r="L39" s="280">
        <f>IF(B39="","",IF(YEAR(B39)='Diário 1º PA'!$P$1,MONTH(B39)-'Diário 1º PA'!$O$1+1,(YEAR(B39)-'Diário 1º PA'!$P$1)*12-'Diário 1º PA'!$O$1+1+MONTH(B39)))</f>
        <v>3</v>
      </c>
    </row>
    <row r="40" spans="1:12" x14ac:dyDescent="0.2">
      <c r="A40" s="279">
        <v>36</v>
      </c>
      <c r="B40" s="287">
        <v>44440</v>
      </c>
      <c r="C40" s="442" t="s">
        <v>270</v>
      </c>
      <c r="D40" s="442" t="s">
        <v>62</v>
      </c>
      <c r="E40" s="443">
        <v>46120</v>
      </c>
      <c r="F40" s="105" t="s">
        <v>473</v>
      </c>
      <c r="G40" s="107" t="s">
        <v>703</v>
      </c>
      <c r="H40" s="487" t="s">
        <v>1622</v>
      </c>
      <c r="K40" s="317" t="str">
        <f t="shared" si="0"/>
        <v>Gastos_Gerais</v>
      </c>
      <c r="L40" s="280">
        <f>IF(B40="","",IF(YEAR(B40)='Diário 1º PA'!$P$1,MONTH(B40)-'Diário 1º PA'!$O$1+1,(YEAR(B40)-'Diário 1º PA'!$P$1)*12-'Diário 1º PA'!$O$1+1+MONTH(B40)))</f>
        <v>3</v>
      </c>
    </row>
    <row r="41" spans="1:12" ht="24" x14ac:dyDescent="0.2">
      <c r="A41" s="279">
        <v>37</v>
      </c>
      <c r="B41" s="287">
        <v>44440</v>
      </c>
      <c r="C41" s="442" t="s">
        <v>270</v>
      </c>
      <c r="D41" s="442" t="s">
        <v>390</v>
      </c>
      <c r="E41" s="443">
        <v>2000</v>
      </c>
      <c r="F41" s="105" t="s">
        <v>313</v>
      </c>
      <c r="G41" s="107" t="s">
        <v>1623</v>
      </c>
      <c r="H41" s="487" t="s">
        <v>1624</v>
      </c>
      <c r="K41" s="317" t="str">
        <f t="shared" si="0"/>
        <v>Gastos_Gerais</v>
      </c>
      <c r="L41" s="280">
        <f>IF(B41="","",IF(YEAR(B41)='Diário 1º PA'!$P$1,MONTH(B41)-'Diário 1º PA'!$O$1+1,(YEAR(B41)-'Diário 1º PA'!$P$1)*12-'Diário 1º PA'!$O$1+1+MONTH(B41)))</f>
        <v>3</v>
      </c>
    </row>
    <row r="42" spans="1:12" ht="24" x14ac:dyDescent="0.2">
      <c r="A42" s="279">
        <v>38</v>
      </c>
      <c r="B42" s="441">
        <v>44440</v>
      </c>
      <c r="C42" s="442" t="s">
        <v>270</v>
      </c>
      <c r="D42" s="442" t="s">
        <v>390</v>
      </c>
      <c r="E42" s="443">
        <v>3200</v>
      </c>
      <c r="F42" s="476" t="s">
        <v>472</v>
      </c>
      <c r="G42" s="107" t="s">
        <v>670</v>
      </c>
      <c r="H42" s="487" t="s">
        <v>1625</v>
      </c>
      <c r="K42" s="317" t="str">
        <f t="shared" si="0"/>
        <v>Gastos_Gerais</v>
      </c>
      <c r="L42" s="280">
        <f>IF(B42="","",IF(YEAR(B42)='Diário 1º PA'!$P$1,MONTH(B42)-'Diário 1º PA'!$O$1+1,(YEAR(B42)-'Diário 1º PA'!$P$1)*12-'Diário 1º PA'!$O$1+1+MONTH(B42)))</f>
        <v>3</v>
      </c>
    </row>
    <row r="43" spans="1:12" ht="24" x14ac:dyDescent="0.2">
      <c r="A43" s="279">
        <v>39</v>
      </c>
      <c r="B43" s="441">
        <v>44440</v>
      </c>
      <c r="C43" s="442" t="s">
        <v>270</v>
      </c>
      <c r="D43" s="442" t="s">
        <v>92</v>
      </c>
      <c r="E43" s="443">
        <v>360</v>
      </c>
      <c r="F43" s="476" t="s">
        <v>472</v>
      </c>
      <c r="G43" s="107" t="s">
        <v>943</v>
      </c>
      <c r="H43" s="442" t="s">
        <v>1626</v>
      </c>
      <c r="K43" s="317" t="str">
        <f t="shared" si="0"/>
        <v>Gastos_Gerais</v>
      </c>
      <c r="L43" s="280">
        <f>IF(B43="","",IF(YEAR(B43)='Diário 1º PA'!$P$1,MONTH(B43)-'Diário 1º PA'!$O$1+1,(YEAR(B43)-'Diário 1º PA'!$P$1)*12-'Diário 1º PA'!$O$1+1+MONTH(B43)))</f>
        <v>3</v>
      </c>
    </row>
    <row r="44" spans="1:12" ht="24" x14ac:dyDescent="0.2">
      <c r="A44" s="279">
        <v>40</v>
      </c>
      <c r="B44" s="441">
        <v>44440</v>
      </c>
      <c r="C44" s="442" t="s">
        <v>270</v>
      </c>
      <c r="D44" s="442" t="s">
        <v>92</v>
      </c>
      <c r="E44" s="443">
        <v>395</v>
      </c>
      <c r="F44" s="476" t="s">
        <v>470</v>
      </c>
      <c r="G44" s="107" t="s">
        <v>1348</v>
      </c>
      <c r="H44" s="442" t="s">
        <v>1626</v>
      </c>
      <c r="K44" s="317" t="str">
        <f t="shared" si="0"/>
        <v>Gastos_Gerais</v>
      </c>
      <c r="L44" s="280">
        <f>IF(B44="","",IF(YEAR(B44)='Diário 1º PA'!$P$1,MONTH(B44)-'Diário 1º PA'!$O$1+1,(YEAR(B44)-'Diário 1º PA'!$P$1)*12-'Diário 1º PA'!$O$1+1+MONTH(B44)))</f>
        <v>3</v>
      </c>
    </row>
    <row r="45" spans="1:12" ht="24" x14ac:dyDescent="0.2">
      <c r="A45" s="279">
        <v>41</v>
      </c>
      <c r="B45" s="441">
        <v>44440</v>
      </c>
      <c r="C45" s="442" t="s">
        <v>270</v>
      </c>
      <c r="D45" s="442" t="s">
        <v>92</v>
      </c>
      <c r="E45" s="443">
        <v>840</v>
      </c>
      <c r="F45" s="476" t="s">
        <v>469</v>
      </c>
      <c r="G45" s="107" t="s">
        <v>1374</v>
      </c>
      <c r="H45" s="442" t="s">
        <v>1626</v>
      </c>
      <c r="K45" s="317" t="str">
        <f t="shared" si="0"/>
        <v>Gastos_Gerais</v>
      </c>
      <c r="L45" s="280">
        <f>IF(B45="","",IF(YEAR(B45)='Diário 1º PA'!$P$1,MONTH(B45)-'Diário 1º PA'!$O$1+1,(YEAR(B45)-'Diário 1º PA'!$P$1)*12-'Diário 1º PA'!$O$1+1+MONTH(B45)))</f>
        <v>3</v>
      </c>
    </row>
    <row r="46" spans="1:12" ht="24" x14ac:dyDescent="0.2">
      <c r="A46" s="279">
        <v>42</v>
      </c>
      <c r="B46" s="441">
        <v>44440</v>
      </c>
      <c r="C46" s="442" t="s">
        <v>270</v>
      </c>
      <c r="D46" s="442" t="s">
        <v>141</v>
      </c>
      <c r="E46" s="443">
        <v>1200</v>
      </c>
      <c r="F46" s="476" t="s">
        <v>474</v>
      </c>
      <c r="G46" s="107" t="s">
        <v>1079</v>
      </c>
      <c r="H46" s="487" t="s">
        <v>1627</v>
      </c>
      <c r="K46" s="317" t="str">
        <f>SUBSTITUTE(C46," ","_")</f>
        <v>Gastos_Gerais</v>
      </c>
      <c r="L46" s="280">
        <f>IF(B46="","",IF(YEAR(B46)='Diário 1º PA'!$P$1,MONTH(B46)-'Diário 1º PA'!$O$1+1,(YEAR(B46)-'Diário 1º PA'!$P$1)*12-'Diário 1º PA'!$O$1+1+MONTH(B46)))</f>
        <v>3</v>
      </c>
    </row>
    <row r="47" spans="1:12" ht="24" x14ac:dyDescent="0.2">
      <c r="A47" s="279">
        <v>43</v>
      </c>
      <c r="B47" s="441">
        <v>44440</v>
      </c>
      <c r="C47" s="442" t="s">
        <v>270</v>
      </c>
      <c r="D47" s="442" t="s">
        <v>141</v>
      </c>
      <c r="E47" s="443">
        <v>1500</v>
      </c>
      <c r="F47" s="476" t="s">
        <v>479</v>
      </c>
      <c r="G47" s="107" t="s">
        <v>897</v>
      </c>
      <c r="H47" s="487" t="s">
        <v>1627</v>
      </c>
      <c r="K47" s="317" t="str">
        <f t="shared" si="0"/>
        <v>Gastos_Gerais</v>
      </c>
      <c r="L47" s="280">
        <f>IF(B47="","",IF(YEAR(B47)='Diário 1º PA'!$P$1,MONTH(B47)-'Diário 1º PA'!$O$1+1,(YEAR(B47)-'Diário 1º PA'!$P$1)*12-'Diário 1º PA'!$O$1+1+MONTH(B47)))</f>
        <v>3</v>
      </c>
    </row>
    <row r="48" spans="1:12" ht="24" x14ac:dyDescent="0.2">
      <c r="A48" s="279">
        <v>44</v>
      </c>
      <c r="B48" s="441">
        <v>44440</v>
      </c>
      <c r="C48" s="442" t="s">
        <v>270</v>
      </c>
      <c r="D48" s="442" t="s">
        <v>141</v>
      </c>
      <c r="E48" s="443">
        <v>2600</v>
      </c>
      <c r="F48" s="476" t="s">
        <v>475</v>
      </c>
      <c r="G48" s="107" t="s">
        <v>1079</v>
      </c>
      <c r="H48" s="487" t="s">
        <v>1627</v>
      </c>
      <c r="K48" s="317" t="str">
        <f t="shared" si="0"/>
        <v>Gastos_Gerais</v>
      </c>
      <c r="L48" s="280">
        <f>IF(B48="","",IF(YEAR(B48)='Diário 1º PA'!$P$1,MONTH(B48)-'Diário 1º PA'!$O$1+1,(YEAR(B48)-'Diário 1º PA'!$P$1)*12-'Diário 1º PA'!$O$1+1+MONTH(B48)))</f>
        <v>3</v>
      </c>
    </row>
    <row r="49" spans="1:12" ht="24" x14ac:dyDescent="0.2">
      <c r="A49" s="279">
        <v>45</v>
      </c>
      <c r="B49" s="441">
        <v>44440</v>
      </c>
      <c r="C49" s="442" t="s">
        <v>270</v>
      </c>
      <c r="D49" s="442" t="s">
        <v>141</v>
      </c>
      <c r="E49" s="443">
        <v>1500</v>
      </c>
      <c r="F49" s="476" t="s">
        <v>477</v>
      </c>
      <c r="G49" s="107" t="s">
        <v>1079</v>
      </c>
      <c r="H49" s="487" t="s">
        <v>1627</v>
      </c>
      <c r="K49" s="317" t="str">
        <f t="shared" si="0"/>
        <v>Gastos_Gerais</v>
      </c>
      <c r="L49" s="280">
        <f>IF(B49="","",IF(YEAR(B49)='Diário 1º PA'!$P$1,MONTH(B49)-'Diário 1º PA'!$O$1+1,(YEAR(B49)-'Diário 1º PA'!$P$1)*12-'Diário 1º PA'!$O$1+1+MONTH(B49)))</f>
        <v>3</v>
      </c>
    </row>
    <row r="50" spans="1:12" ht="36.75" thickBot="1" x14ac:dyDescent="0.25">
      <c r="A50" s="279">
        <v>46</v>
      </c>
      <c r="B50" s="441">
        <v>44440</v>
      </c>
      <c r="C50" s="442" t="s">
        <v>270</v>
      </c>
      <c r="D50" s="442" t="s">
        <v>67</v>
      </c>
      <c r="E50" s="288">
        <v>2050.9</v>
      </c>
      <c r="F50" s="476" t="s">
        <v>313</v>
      </c>
      <c r="G50" s="107" t="s">
        <v>712</v>
      </c>
      <c r="H50" s="453" t="s">
        <v>1632</v>
      </c>
      <c r="K50" s="317" t="str">
        <f>SUBSTITUTE(C50," ","_")</f>
        <v>Gastos_Gerais</v>
      </c>
      <c r="L50" s="280">
        <f>IF(B50="","",IF(YEAR(B50)='Diário 1º PA'!$P$1,MONTH(B50)-'Diário 1º PA'!$O$1+1,(YEAR(B50)-'Diário 1º PA'!$P$1)*12-'Diário 1º PA'!$O$1+1+MONTH(B50)))</f>
        <v>3</v>
      </c>
    </row>
    <row r="51" spans="1:12" hidden="1" x14ac:dyDescent="0.2">
      <c r="A51" s="279">
        <v>47</v>
      </c>
      <c r="B51" s="287"/>
      <c r="C51" s="442"/>
      <c r="D51" s="442"/>
      <c r="E51" s="443"/>
      <c r="F51" s="105"/>
      <c r="G51" s="107"/>
      <c r="H51" s="487"/>
      <c r="K51" s="317" t="str">
        <f t="shared" si="0"/>
        <v/>
      </c>
      <c r="L51" s="280" t="str">
        <f>IF(B51="","",IF(YEAR(B51)='Diário 1º PA'!$P$1,MONTH(B51)-'Diário 1º PA'!$O$1+1,(YEAR(B51)-'Diário 1º PA'!$P$1)*12-'Diário 1º PA'!$O$1+1+MONTH(B51)))</f>
        <v/>
      </c>
    </row>
    <row r="52" spans="1:12" hidden="1" x14ac:dyDescent="0.2">
      <c r="A52" s="279">
        <v>48</v>
      </c>
      <c r="B52" s="441"/>
      <c r="C52" s="442"/>
      <c r="D52" s="442"/>
      <c r="E52" s="443"/>
      <c r="F52" s="476"/>
      <c r="G52" s="107"/>
      <c r="H52" s="487"/>
      <c r="K52" s="317" t="str">
        <f t="shared" si="0"/>
        <v/>
      </c>
      <c r="L52" s="280" t="str">
        <f>IF(B52="","",IF(YEAR(B52)='Diário 1º PA'!$P$1,MONTH(B52)-'Diário 1º PA'!$O$1+1,(YEAR(B52)-'Diário 1º PA'!$P$1)*12-'Diário 1º PA'!$O$1+1+MONTH(B52)))</f>
        <v/>
      </c>
    </row>
    <row r="53" spans="1:12" hidden="1" x14ac:dyDescent="0.2">
      <c r="A53" s="279">
        <v>49</v>
      </c>
      <c r="B53" s="441"/>
      <c r="C53" s="442"/>
      <c r="D53" s="442"/>
      <c r="E53" s="443"/>
      <c r="F53" s="476"/>
      <c r="G53" s="107"/>
      <c r="H53" s="442"/>
      <c r="K53" s="317" t="str">
        <f t="shared" si="0"/>
        <v/>
      </c>
      <c r="L53" s="280" t="str">
        <f>IF(B53="","",IF(YEAR(B53)='Diário 1º PA'!$P$1,MONTH(B53)-'Diário 1º PA'!$O$1+1,(YEAR(B53)-'Diário 1º PA'!$P$1)*12-'Diário 1º PA'!$O$1+1+MONTH(B53)))</f>
        <v/>
      </c>
    </row>
    <row r="54" spans="1:12" hidden="1" x14ac:dyDescent="0.2">
      <c r="A54" s="279">
        <v>50</v>
      </c>
      <c r="B54" s="441"/>
      <c r="C54" s="442"/>
      <c r="D54" s="442"/>
      <c r="E54" s="443"/>
      <c r="F54" s="476"/>
      <c r="G54" s="107"/>
      <c r="H54" s="442"/>
      <c r="K54" s="317" t="str">
        <f t="shared" si="0"/>
        <v/>
      </c>
      <c r="L54" s="280" t="str">
        <f>IF(B54="","",IF(YEAR(B54)='Diário 1º PA'!$P$1,MONTH(B54)-'Diário 1º PA'!$O$1+1,(YEAR(B54)-'Diário 1º PA'!$P$1)*12-'Diário 1º PA'!$O$1+1+MONTH(B54)))</f>
        <v/>
      </c>
    </row>
    <row r="55" spans="1:12" hidden="1" x14ac:dyDescent="0.2">
      <c r="A55" s="279">
        <v>51</v>
      </c>
      <c r="B55" s="441"/>
      <c r="C55" s="442"/>
      <c r="D55" s="442"/>
      <c r="E55" s="443"/>
      <c r="F55" s="476"/>
      <c r="G55" s="107"/>
      <c r="H55" s="442"/>
      <c r="K55" s="317" t="str">
        <f t="shared" si="0"/>
        <v/>
      </c>
      <c r="L55" s="280" t="str">
        <f>IF(B55="","",IF(YEAR(B55)='Diário 1º PA'!$P$1,MONTH(B55)-'Diário 1º PA'!$O$1+1,(YEAR(B55)-'Diário 1º PA'!$P$1)*12-'Diário 1º PA'!$O$1+1+MONTH(B55)))</f>
        <v/>
      </c>
    </row>
    <row r="56" spans="1:12" hidden="1" x14ac:dyDescent="0.2">
      <c r="A56" s="279">
        <v>52</v>
      </c>
      <c r="B56" s="441"/>
      <c r="C56" s="442"/>
      <c r="D56" s="442"/>
      <c r="E56" s="443"/>
      <c r="F56" s="476"/>
      <c r="G56" s="107"/>
      <c r="H56" s="487"/>
      <c r="K56" s="317" t="str">
        <f t="shared" si="0"/>
        <v/>
      </c>
      <c r="L56" s="280" t="str">
        <f>IF(B56="","",IF(YEAR(B56)='Diário 1º PA'!$P$1,MONTH(B56)-'Diário 1º PA'!$O$1+1,(YEAR(B56)-'Diário 1º PA'!$P$1)*12-'Diário 1º PA'!$O$1+1+MONTH(B56)))</f>
        <v/>
      </c>
    </row>
    <row r="57" spans="1:12" hidden="1" x14ac:dyDescent="0.2">
      <c r="A57" s="279">
        <v>53</v>
      </c>
      <c r="B57" s="441"/>
      <c r="C57" s="442"/>
      <c r="D57" s="442"/>
      <c r="E57" s="443"/>
      <c r="F57" s="476"/>
      <c r="G57" s="107"/>
      <c r="H57" s="487"/>
      <c r="K57" s="317" t="str">
        <f t="shared" si="0"/>
        <v/>
      </c>
      <c r="L57" s="280" t="str">
        <f>IF(B57="","",IF(YEAR(B57)='Diário 1º PA'!$P$1,MONTH(B57)-'Diário 1º PA'!$O$1+1,(YEAR(B57)-'Diário 1º PA'!$P$1)*12-'Diário 1º PA'!$O$1+1+MONTH(B57)))</f>
        <v/>
      </c>
    </row>
    <row r="58" spans="1:12" hidden="1" x14ac:dyDescent="0.2">
      <c r="A58" s="279">
        <v>54</v>
      </c>
      <c r="B58" s="441"/>
      <c r="C58" s="442"/>
      <c r="D58" s="442"/>
      <c r="E58" s="443"/>
      <c r="F58" s="476"/>
      <c r="G58" s="107"/>
      <c r="H58" s="487"/>
      <c r="K58" s="317" t="str">
        <f t="shared" si="0"/>
        <v/>
      </c>
      <c r="L58" s="280" t="str">
        <f>IF(B58="","",IF(YEAR(B58)='Diário 1º PA'!$P$1,MONTH(B58)-'Diário 1º PA'!$O$1+1,(YEAR(B58)-'Diário 1º PA'!$P$1)*12-'Diário 1º PA'!$O$1+1+MONTH(B58)))</f>
        <v/>
      </c>
    </row>
    <row r="59" spans="1:12" hidden="1" x14ac:dyDescent="0.2">
      <c r="A59" s="279">
        <v>55</v>
      </c>
      <c r="B59" s="441"/>
      <c r="C59" s="442"/>
      <c r="D59" s="442"/>
      <c r="E59" s="443"/>
      <c r="F59" s="476"/>
      <c r="G59" s="107"/>
      <c r="H59" s="487"/>
      <c r="K59" s="317" t="str">
        <f t="shared" si="0"/>
        <v/>
      </c>
      <c r="L59" s="280" t="str">
        <f>IF(B59="","",IF(YEAR(B59)='Diário 1º PA'!$P$1,MONTH(B59)-'Diário 1º PA'!$O$1+1,(YEAR(B59)-'Diário 1º PA'!$P$1)*12-'Diário 1º PA'!$O$1+1+MONTH(B59)))</f>
        <v/>
      </c>
    </row>
    <row r="60" spans="1:12" hidden="1" x14ac:dyDescent="0.2">
      <c r="A60" s="279">
        <v>56</v>
      </c>
      <c r="B60" s="441"/>
      <c r="C60" s="442"/>
      <c r="D60" s="442"/>
      <c r="E60" s="288"/>
      <c r="F60" s="476"/>
      <c r="G60" s="107"/>
      <c r="H60" s="484"/>
      <c r="K60" s="317" t="str">
        <f t="shared" si="0"/>
        <v/>
      </c>
      <c r="L60" s="280" t="str">
        <f>IF(B60="","",IF(YEAR(B60)='Diário 1º PA'!$P$1,MONTH(B60)-'Diário 1º PA'!$O$1+1,(YEAR(B60)-'Diário 1º PA'!$P$1)*12-'Diário 1º PA'!$O$1+1+MONTH(B60)))</f>
        <v/>
      </c>
    </row>
    <row r="61" spans="1:12" hidden="1" x14ac:dyDescent="0.2">
      <c r="A61" s="279">
        <v>57</v>
      </c>
      <c r="B61" s="287"/>
      <c r="C61" s="107"/>
      <c r="D61" s="107"/>
      <c r="E61" s="288"/>
      <c r="F61" s="105"/>
      <c r="G61" s="107"/>
      <c r="H61" s="160"/>
      <c r="K61" s="317" t="str">
        <f t="shared" si="0"/>
        <v/>
      </c>
      <c r="L61" s="280" t="str">
        <f>IF(B61="","",IF(YEAR(B61)='Diário 1º PA'!$P$1,MONTH(B61)-'Diário 1º PA'!$O$1+1,(YEAR(B61)-'Diário 1º PA'!$P$1)*12-'Diário 1º PA'!$O$1+1+MONTH(B61)))</f>
        <v/>
      </c>
    </row>
    <row r="62" spans="1:12" hidden="1" x14ac:dyDescent="0.2">
      <c r="A62" s="279">
        <v>58</v>
      </c>
      <c r="B62" s="287"/>
      <c r="C62" s="107"/>
      <c r="D62" s="107"/>
      <c r="E62" s="288"/>
      <c r="F62" s="105"/>
      <c r="G62" s="107"/>
      <c r="H62" s="160"/>
      <c r="K62" s="317" t="str">
        <f t="shared" si="0"/>
        <v/>
      </c>
      <c r="L62" s="280" t="str">
        <f>IF(B62="","",IF(YEAR(B62)='Diário 1º PA'!$P$1,MONTH(B62)-'Diário 1º PA'!$O$1+1,(YEAR(B62)-'Diário 1º PA'!$P$1)*12-'Diário 1º PA'!$O$1+1+MONTH(B62)))</f>
        <v/>
      </c>
    </row>
    <row r="63" spans="1:12" hidden="1" x14ac:dyDescent="0.2">
      <c r="A63" s="279">
        <v>59</v>
      </c>
      <c r="B63" s="287"/>
      <c r="C63" s="107"/>
      <c r="D63" s="107"/>
      <c r="E63" s="288"/>
      <c r="F63" s="105"/>
      <c r="G63" s="107"/>
      <c r="H63" s="160"/>
      <c r="K63" s="317" t="str">
        <f t="shared" si="0"/>
        <v/>
      </c>
      <c r="L63" s="280" t="str">
        <f>IF(B63="","",IF(YEAR(B63)='Diário 1º PA'!$P$1,MONTH(B63)-'Diário 1º PA'!$O$1+1,(YEAR(B63)-'Diário 1º PA'!$P$1)*12-'Diário 1º PA'!$O$1+1+MONTH(B63)))</f>
        <v/>
      </c>
    </row>
    <row r="64" spans="1:12" hidden="1" x14ac:dyDescent="0.2">
      <c r="A64" s="279">
        <v>60</v>
      </c>
      <c r="B64" s="287"/>
      <c r="C64" s="107"/>
      <c r="D64" s="107"/>
      <c r="E64" s="288"/>
      <c r="F64" s="105"/>
      <c r="G64" s="107"/>
      <c r="H64" s="160"/>
      <c r="K64" s="317" t="str">
        <f t="shared" si="0"/>
        <v/>
      </c>
      <c r="L64" s="280" t="str">
        <f>IF(B64="","",IF(YEAR(B64)='Diário 1º PA'!$P$1,MONTH(B64)-'Diário 1º PA'!$O$1+1,(YEAR(B64)-'Diário 1º PA'!$P$1)*12-'Diário 1º PA'!$O$1+1+MONTH(B64)))</f>
        <v/>
      </c>
    </row>
    <row r="65" spans="1:12" hidden="1" x14ac:dyDescent="0.2">
      <c r="A65" s="279">
        <v>61</v>
      </c>
      <c r="B65" s="287"/>
      <c r="C65" s="107"/>
      <c r="D65" s="107"/>
      <c r="E65" s="288"/>
      <c r="F65" s="105"/>
      <c r="G65" s="107"/>
      <c r="H65" s="160"/>
      <c r="K65" s="317" t="str">
        <f t="shared" si="0"/>
        <v/>
      </c>
      <c r="L65" s="280" t="str">
        <f>IF(B65="","",IF(YEAR(B65)='Diário 1º PA'!$P$1,MONTH(B65)-'Diário 1º PA'!$O$1+1,(YEAR(B65)-'Diário 1º PA'!$P$1)*12-'Diário 1º PA'!$O$1+1+MONTH(B65)))</f>
        <v/>
      </c>
    </row>
    <row r="66" spans="1:12" hidden="1" x14ac:dyDescent="0.2">
      <c r="A66" s="279">
        <v>62</v>
      </c>
      <c r="B66" s="287"/>
      <c r="C66" s="107"/>
      <c r="D66" s="107"/>
      <c r="E66" s="288"/>
      <c r="F66" s="105"/>
      <c r="G66" s="107"/>
      <c r="H66" s="160"/>
      <c r="K66" s="317" t="str">
        <f t="shared" si="0"/>
        <v/>
      </c>
      <c r="L66" s="280" t="str">
        <f>IF(B66="","",IF(YEAR(B66)='Diário 1º PA'!$P$1,MONTH(B66)-'Diário 1º PA'!$O$1+1,(YEAR(B66)-'Diário 1º PA'!$P$1)*12-'Diário 1º PA'!$O$1+1+MONTH(B66)))</f>
        <v/>
      </c>
    </row>
    <row r="67" spans="1:12" hidden="1" x14ac:dyDescent="0.2">
      <c r="A67" s="279">
        <v>63</v>
      </c>
      <c r="B67" s="287"/>
      <c r="C67" s="107"/>
      <c r="D67" s="107"/>
      <c r="E67" s="288"/>
      <c r="F67" s="105"/>
      <c r="G67" s="107"/>
      <c r="H67" s="160"/>
      <c r="K67" s="317" t="str">
        <f t="shared" si="0"/>
        <v/>
      </c>
      <c r="L67" s="280" t="str">
        <f>IF(B67="","",IF(YEAR(B67)='Diário 1º PA'!$P$1,MONTH(B67)-'Diário 1º PA'!$O$1+1,(YEAR(B67)-'Diário 1º PA'!$P$1)*12-'Diário 1º PA'!$O$1+1+MONTH(B67)))</f>
        <v/>
      </c>
    </row>
    <row r="68" spans="1:12" hidden="1" x14ac:dyDescent="0.2">
      <c r="A68" s="279">
        <v>64</v>
      </c>
      <c r="B68" s="287"/>
      <c r="C68" s="107"/>
      <c r="D68" s="107"/>
      <c r="E68" s="288"/>
      <c r="F68" s="105"/>
      <c r="G68" s="107"/>
      <c r="H68" s="160"/>
      <c r="K68" s="317" t="str">
        <f t="shared" si="0"/>
        <v/>
      </c>
      <c r="L68" s="280" t="str">
        <f>IF(B68="","",IF(YEAR(B68)='Diário 1º PA'!$P$1,MONTH(B68)-'Diário 1º PA'!$O$1+1,(YEAR(B68)-'Diário 1º PA'!$P$1)*12-'Diário 1º PA'!$O$1+1+MONTH(B68)))</f>
        <v/>
      </c>
    </row>
    <row r="69" spans="1:12" hidden="1" x14ac:dyDescent="0.2">
      <c r="A69" s="279">
        <v>65</v>
      </c>
      <c r="B69" s="287"/>
      <c r="C69" s="107"/>
      <c r="D69" s="107"/>
      <c r="E69" s="288"/>
      <c r="F69" s="105"/>
      <c r="G69" s="107"/>
      <c r="H69" s="160"/>
      <c r="K69" s="317" t="str">
        <f t="shared" ref="K69:K132" si="1">SUBSTITUTE(C69," ","_")</f>
        <v/>
      </c>
      <c r="L69" s="280" t="str">
        <f>IF(B69="","",IF(YEAR(B69)='Diário 1º PA'!$P$1,MONTH(B69)-'Diário 1º PA'!$O$1+1,(YEAR(B69)-'Diário 1º PA'!$P$1)*12-'Diário 1º PA'!$O$1+1+MONTH(B69)))</f>
        <v/>
      </c>
    </row>
    <row r="70" spans="1:12" hidden="1" x14ac:dyDescent="0.2">
      <c r="A70" s="279">
        <v>66</v>
      </c>
      <c r="B70" s="287"/>
      <c r="C70" s="107"/>
      <c r="D70" s="107"/>
      <c r="E70" s="288"/>
      <c r="F70" s="105"/>
      <c r="G70" s="107"/>
      <c r="H70" s="160"/>
      <c r="K70" s="317" t="str">
        <f t="shared" si="1"/>
        <v/>
      </c>
      <c r="L70" s="280" t="str">
        <f>IF(B70="","",IF(YEAR(B70)='Diário 1º PA'!$P$1,MONTH(B70)-'Diário 1º PA'!$O$1+1,(YEAR(B70)-'Diário 1º PA'!$P$1)*12-'Diário 1º PA'!$O$1+1+MONTH(B70)))</f>
        <v/>
      </c>
    </row>
    <row r="71" spans="1:12" hidden="1" x14ac:dyDescent="0.2">
      <c r="A71" s="279">
        <v>67</v>
      </c>
      <c r="B71" s="287"/>
      <c r="C71" s="107"/>
      <c r="D71" s="107"/>
      <c r="E71" s="288"/>
      <c r="F71" s="105"/>
      <c r="G71" s="107"/>
      <c r="H71" s="160"/>
      <c r="K71" s="317" t="str">
        <f t="shared" si="1"/>
        <v/>
      </c>
      <c r="L71" s="280" t="str">
        <f>IF(B71="","",IF(YEAR(B71)='Diário 1º PA'!$P$1,MONTH(B71)-'Diário 1º PA'!$O$1+1,(YEAR(B71)-'Diário 1º PA'!$P$1)*12-'Diário 1º PA'!$O$1+1+MONTH(B71)))</f>
        <v/>
      </c>
    </row>
    <row r="72" spans="1:12" hidden="1" x14ac:dyDescent="0.2">
      <c r="A72" s="279">
        <v>68</v>
      </c>
      <c r="B72" s="287"/>
      <c r="C72" s="107"/>
      <c r="D72" s="107"/>
      <c r="E72" s="288"/>
      <c r="F72" s="105"/>
      <c r="G72" s="107"/>
      <c r="H72" s="160"/>
      <c r="K72" s="317" t="str">
        <f t="shared" si="1"/>
        <v/>
      </c>
      <c r="L72" s="280" t="str">
        <f>IF(B72="","",IF(YEAR(B72)='Diário 1º PA'!$P$1,MONTH(B72)-'Diário 1º PA'!$O$1+1,(YEAR(B72)-'Diário 1º PA'!$P$1)*12-'Diário 1º PA'!$O$1+1+MONTH(B72)))</f>
        <v/>
      </c>
    </row>
    <row r="73" spans="1:12" hidden="1" x14ac:dyDescent="0.2">
      <c r="A73" s="279">
        <v>69</v>
      </c>
      <c r="B73" s="287"/>
      <c r="C73" s="107"/>
      <c r="D73" s="107"/>
      <c r="E73" s="288"/>
      <c r="F73" s="105"/>
      <c r="G73" s="107"/>
      <c r="H73" s="160"/>
      <c r="K73" s="317" t="str">
        <f t="shared" si="1"/>
        <v/>
      </c>
      <c r="L73" s="280" t="str">
        <f>IF(B73="","",IF(YEAR(B73)='Diário 1º PA'!$P$1,MONTH(B73)-'Diário 1º PA'!$O$1+1,(YEAR(B73)-'Diário 1º PA'!$P$1)*12-'Diário 1º PA'!$O$1+1+MONTH(B73)))</f>
        <v/>
      </c>
    </row>
    <row r="74" spans="1:12" hidden="1" x14ac:dyDescent="0.2">
      <c r="A74" s="279">
        <v>70</v>
      </c>
      <c r="B74" s="287"/>
      <c r="C74" s="107"/>
      <c r="D74" s="107"/>
      <c r="E74" s="288"/>
      <c r="F74" s="105"/>
      <c r="G74" s="107"/>
      <c r="H74" s="160"/>
      <c r="K74" s="317" t="str">
        <f t="shared" si="1"/>
        <v/>
      </c>
      <c r="L74" s="280" t="str">
        <f>IF(B74="","",IF(YEAR(B74)='Diário 1º PA'!$P$1,MONTH(B74)-'Diário 1º PA'!$O$1+1,(YEAR(B74)-'Diário 1º PA'!$P$1)*12-'Diário 1º PA'!$O$1+1+MONTH(B74)))</f>
        <v/>
      </c>
    </row>
    <row r="75" spans="1:12" hidden="1" x14ac:dyDescent="0.2">
      <c r="A75" s="279">
        <v>71</v>
      </c>
      <c r="B75" s="287"/>
      <c r="C75" s="107"/>
      <c r="D75" s="107"/>
      <c r="E75" s="288"/>
      <c r="F75" s="105"/>
      <c r="G75" s="107"/>
      <c r="H75" s="160"/>
      <c r="K75" s="317" t="str">
        <f t="shared" si="1"/>
        <v/>
      </c>
      <c r="L75" s="280" t="str">
        <f>IF(B75="","",IF(YEAR(B75)='Diário 1º PA'!$P$1,MONTH(B75)-'Diário 1º PA'!$O$1+1,(YEAR(B75)-'Diário 1º PA'!$P$1)*12-'Diário 1º PA'!$O$1+1+MONTH(B75)))</f>
        <v/>
      </c>
    </row>
    <row r="76" spans="1:12" hidden="1" x14ac:dyDescent="0.2">
      <c r="A76" s="279">
        <v>72</v>
      </c>
      <c r="B76" s="287"/>
      <c r="C76" s="107"/>
      <c r="D76" s="107"/>
      <c r="E76" s="288"/>
      <c r="F76" s="105"/>
      <c r="G76" s="107"/>
      <c r="H76" s="160"/>
      <c r="K76" s="317" t="str">
        <f t="shared" si="1"/>
        <v/>
      </c>
      <c r="L76" s="280" t="str">
        <f>IF(B76="","",IF(YEAR(B76)='Diário 1º PA'!$P$1,MONTH(B76)-'Diário 1º PA'!$O$1+1,(YEAR(B76)-'Diário 1º PA'!$P$1)*12-'Diário 1º PA'!$O$1+1+MONTH(B76)))</f>
        <v/>
      </c>
    </row>
    <row r="77" spans="1:12" hidden="1" x14ac:dyDescent="0.2">
      <c r="A77" s="279">
        <v>73</v>
      </c>
      <c r="B77" s="287"/>
      <c r="C77" s="107"/>
      <c r="D77" s="107"/>
      <c r="E77" s="288"/>
      <c r="F77" s="105"/>
      <c r="G77" s="107"/>
      <c r="H77" s="160"/>
      <c r="K77" s="317" t="str">
        <f t="shared" si="1"/>
        <v/>
      </c>
      <c r="L77" s="280" t="str">
        <f>IF(B77="","",IF(YEAR(B77)='Diário 1º PA'!$P$1,MONTH(B77)-'Diário 1º PA'!$O$1+1,(YEAR(B77)-'Diário 1º PA'!$P$1)*12-'Diário 1º PA'!$O$1+1+MONTH(B77)))</f>
        <v/>
      </c>
    </row>
    <row r="78" spans="1:12" hidden="1" x14ac:dyDescent="0.2">
      <c r="A78" s="279">
        <v>74</v>
      </c>
      <c r="B78" s="287"/>
      <c r="C78" s="107"/>
      <c r="D78" s="107"/>
      <c r="E78" s="288"/>
      <c r="F78" s="105"/>
      <c r="G78" s="107"/>
      <c r="H78" s="160"/>
      <c r="K78" s="317" t="str">
        <f t="shared" si="1"/>
        <v/>
      </c>
      <c r="L78" s="280" t="str">
        <f>IF(B78="","",IF(YEAR(B78)='Diário 1º PA'!$P$1,MONTH(B78)-'Diário 1º PA'!$O$1+1,(YEAR(B78)-'Diário 1º PA'!$P$1)*12-'Diário 1º PA'!$O$1+1+MONTH(B78)))</f>
        <v/>
      </c>
    </row>
    <row r="79" spans="1:12" hidden="1" x14ac:dyDescent="0.2">
      <c r="A79" s="279">
        <v>75</v>
      </c>
      <c r="B79" s="287"/>
      <c r="C79" s="107"/>
      <c r="D79" s="107"/>
      <c r="E79" s="288"/>
      <c r="F79" s="105"/>
      <c r="G79" s="107"/>
      <c r="H79" s="160"/>
      <c r="K79" s="317" t="str">
        <f t="shared" si="1"/>
        <v/>
      </c>
      <c r="L79" s="280" t="str">
        <f>IF(B79="","",IF(YEAR(B79)='Diário 1º PA'!$P$1,MONTH(B79)-'Diário 1º PA'!$O$1+1,(YEAR(B79)-'Diário 1º PA'!$P$1)*12-'Diário 1º PA'!$O$1+1+MONTH(B79)))</f>
        <v/>
      </c>
    </row>
    <row r="80" spans="1:12" hidden="1" x14ac:dyDescent="0.2">
      <c r="A80" s="279">
        <v>76</v>
      </c>
      <c r="B80" s="287"/>
      <c r="C80" s="107"/>
      <c r="D80" s="107"/>
      <c r="E80" s="288"/>
      <c r="F80" s="105"/>
      <c r="G80" s="107"/>
      <c r="H80" s="160"/>
      <c r="K80" s="317" t="str">
        <f t="shared" si="1"/>
        <v/>
      </c>
      <c r="L80" s="280" t="str">
        <f>IF(B80="","",IF(YEAR(B80)='Diário 1º PA'!$P$1,MONTH(B80)-'Diário 1º PA'!$O$1+1,(YEAR(B80)-'Diário 1º PA'!$P$1)*12-'Diário 1º PA'!$O$1+1+MONTH(B80)))</f>
        <v/>
      </c>
    </row>
    <row r="81" spans="1:12" hidden="1" x14ac:dyDescent="0.2">
      <c r="A81" s="279">
        <v>77</v>
      </c>
      <c r="B81" s="287"/>
      <c r="C81" s="107"/>
      <c r="D81" s="107"/>
      <c r="E81" s="288"/>
      <c r="F81" s="105"/>
      <c r="G81" s="107"/>
      <c r="H81" s="160"/>
      <c r="K81" s="317" t="str">
        <f t="shared" si="1"/>
        <v/>
      </c>
      <c r="L81" s="280" t="str">
        <f>IF(B81="","",IF(YEAR(B81)='Diário 1º PA'!$P$1,MONTH(B81)-'Diário 1º PA'!$O$1+1,(YEAR(B81)-'Diário 1º PA'!$P$1)*12-'Diário 1º PA'!$O$1+1+MONTH(B81)))</f>
        <v/>
      </c>
    </row>
    <row r="82" spans="1:12" hidden="1" x14ac:dyDescent="0.2">
      <c r="A82" s="279">
        <v>78</v>
      </c>
      <c r="B82" s="287"/>
      <c r="C82" s="107"/>
      <c r="D82" s="107"/>
      <c r="E82" s="288"/>
      <c r="F82" s="105"/>
      <c r="G82" s="107"/>
      <c r="H82" s="160"/>
      <c r="K82" s="317" t="str">
        <f t="shared" si="1"/>
        <v/>
      </c>
      <c r="L82" s="280" t="str">
        <f>IF(B82="","",IF(YEAR(B82)='Diário 1º PA'!$P$1,MONTH(B82)-'Diário 1º PA'!$O$1+1,(YEAR(B82)-'Diário 1º PA'!$P$1)*12-'Diário 1º PA'!$O$1+1+MONTH(B82)))</f>
        <v/>
      </c>
    </row>
    <row r="83" spans="1:12" hidden="1" x14ac:dyDescent="0.2">
      <c r="A83" s="279">
        <v>79</v>
      </c>
      <c r="B83" s="287"/>
      <c r="C83" s="107"/>
      <c r="D83" s="107"/>
      <c r="E83" s="288"/>
      <c r="F83" s="105"/>
      <c r="G83" s="107"/>
      <c r="H83" s="160"/>
      <c r="K83" s="317" t="str">
        <f t="shared" si="1"/>
        <v/>
      </c>
      <c r="L83" s="280" t="str">
        <f>IF(B83="","",IF(YEAR(B83)='Diário 1º PA'!$P$1,MONTH(B83)-'Diário 1º PA'!$O$1+1,(YEAR(B83)-'Diário 1º PA'!$P$1)*12-'Diário 1º PA'!$O$1+1+MONTH(B83)))</f>
        <v/>
      </c>
    </row>
    <row r="84" spans="1:12" hidden="1" x14ac:dyDescent="0.2">
      <c r="A84" s="279">
        <v>80</v>
      </c>
      <c r="B84" s="287"/>
      <c r="C84" s="107"/>
      <c r="D84" s="107"/>
      <c r="E84" s="288"/>
      <c r="F84" s="105"/>
      <c r="G84" s="107"/>
      <c r="H84" s="160"/>
      <c r="K84" s="317" t="str">
        <f t="shared" si="1"/>
        <v/>
      </c>
      <c r="L84" s="280" t="str">
        <f>IF(B84="","",IF(YEAR(B84)='Diário 1º PA'!$P$1,MONTH(B84)-'Diário 1º PA'!$O$1+1,(YEAR(B84)-'Diário 1º PA'!$P$1)*12-'Diário 1º PA'!$O$1+1+MONTH(B84)))</f>
        <v/>
      </c>
    </row>
    <row r="85" spans="1:12" hidden="1" x14ac:dyDescent="0.2">
      <c r="A85" s="279">
        <v>81</v>
      </c>
      <c r="B85" s="287"/>
      <c r="C85" s="107"/>
      <c r="D85" s="107"/>
      <c r="E85" s="288"/>
      <c r="F85" s="105"/>
      <c r="G85" s="107"/>
      <c r="H85" s="160"/>
      <c r="K85" s="317" t="str">
        <f t="shared" si="1"/>
        <v/>
      </c>
      <c r="L85" s="280" t="str">
        <f>IF(B85="","",IF(YEAR(B85)='Diário 1º PA'!$P$1,MONTH(B85)-'Diário 1º PA'!$O$1+1,(YEAR(B85)-'Diário 1º PA'!$P$1)*12-'Diário 1º PA'!$O$1+1+MONTH(B85)))</f>
        <v/>
      </c>
    </row>
    <row r="86" spans="1:12" hidden="1" x14ac:dyDescent="0.2">
      <c r="A86" s="279">
        <v>82</v>
      </c>
      <c r="B86" s="287"/>
      <c r="C86" s="107"/>
      <c r="D86" s="107"/>
      <c r="E86" s="288"/>
      <c r="F86" s="105"/>
      <c r="G86" s="107"/>
      <c r="H86" s="160"/>
      <c r="K86" s="317" t="str">
        <f t="shared" si="1"/>
        <v/>
      </c>
      <c r="L86" s="280" t="str">
        <f>IF(B86="","",IF(YEAR(B86)='Diário 1º PA'!$P$1,MONTH(B86)-'Diário 1º PA'!$O$1+1,(YEAR(B86)-'Diário 1º PA'!$P$1)*12-'Diário 1º PA'!$O$1+1+MONTH(B86)))</f>
        <v/>
      </c>
    </row>
    <row r="87" spans="1:12" hidden="1" x14ac:dyDescent="0.2">
      <c r="A87" s="279">
        <v>83</v>
      </c>
      <c r="B87" s="287"/>
      <c r="C87" s="107"/>
      <c r="D87" s="107"/>
      <c r="E87" s="288"/>
      <c r="F87" s="105"/>
      <c r="G87" s="107"/>
      <c r="H87" s="160"/>
      <c r="K87" s="317" t="str">
        <f t="shared" si="1"/>
        <v/>
      </c>
      <c r="L87" s="280" t="str">
        <f>IF(B87="","",IF(YEAR(B87)='Diário 1º PA'!$P$1,MONTH(B87)-'Diário 1º PA'!$O$1+1,(YEAR(B87)-'Diário 1º PA'!$P$1)*12-'Diário 1º PA'!$O$1+1+MONTH(B87)))</f>
        <v/>
      </c>
    </row>
    <row r="88" spans="1:12" hidden="1" x14ac:dyDescent="0.2">
      <c r="A88" s="279">
        <v>84</v>
      </c>
      <c r="B88" s="287"/>
      <c r="C88" s="107"/>
      <c r="D88" s="107"/>
      <c r="E88" s="288"/>
      <c r="F88" s="105"/>
      <c r="G88" s="107"/>
      <c r="H88" s="160"/>
      <c r="K88" s="317" t="str">
        <f t="shared" si="1"/>
        <v/>
      </c>
      <c r="L88" s="280" t="str">
        <f>IF(B88="","",IF(YEAR(B88)='Diário 1º PA'!$P$1,MONTH(B88)-'Diário 1º PA'!$O$1+1,(YEAR(B88)-'Diário 1º PA'!$P$1)*12-'Diário 1º PA'!$O$1+1+MONTH(B88)))</f>
        <v/>
      </c>
    </row>
    <row r="89" spans="1:12" hidden="1" x14ac:dyDescent="0.2">
      <c r="A89" s="279">
        <v>85</v>
      </c>
      <c r="B89" s="287"/>
      <c r="C89" s="107"/>
      <c r="D89" s="107"/>
      <c r="E89" s="288"/>
      <c r="F89" s="105"/>
      <c r="G89" s="107"/>
      <c r="H89" s="160"/>
      <c r="K89" s="317" t="str">
        <f t="shared" si="1"/>
        <v/>
      </c>
      <c r="L89" s="280" t="str">
        <f>IF(B89="","",IF(YEAR(B89)='Diário 1º PA'!$P$1,MONTH(B89)-'Diário 1º PA'!$O$1+1,(YEAR(B89)-'Diário 1º PA'!$P$1)*12-'Diário 1º PA'!$O$1+1+MONTH(B89)))</f>
        <v/>
      </c>
    </row>
    <row r="90" spans="1:12" hidden="1" x14ac:dyDescent="0.2">
      <c r="A90" s="279">
        <v>86</v>
      </c>
      <c r="B90" s="287"/>
      <c r="C90" s="107"/>
      <c r="D90" s="107"/>
      <c r="E90" s="288"/>
      <c r="F90" s="105"/>
      <c r="G90" s="107"/>
      <c r="H90" s="160"/>
      <c r="K90" s="317" t="str">
        <f t="shared" si="1"/>
        <v/>
      </c>
      <c r="L90" s="280" t="str">
        <f>IF(B90="","",IF(YEAR(B90)='Diário 1º PA'!$P$1,MONTH(B90)-'Diário 1º PA'!$O$1+1,(YEAR(B90)-'Diário 1º PA'!$P$1)*12-'Diário 1º PA'!$O$1+1+MONTH(B90)))</f>
        <v/>
      </c>
    </row>
    <row r="91" spans="1:12" hidden="1" x14ac:dyDescent="0.2">
      <c r="A91" s="279">
        <v>87</v>
      </c>
      <c r="B91" s="287"/>
      <c r="C91" s="107"/>
      <c r="D91" s="107"/>
      <c r="E91" s="288"/>
      <c r="F91" s="105"/>
      <c r="G91" s="107"/>
      <c r="H91" s="160"/>
      <c r="K91" s="317" t="str">
        <f t="shared" si="1"/>
        <v/>
      </c>
      <c r="L91" s="280" t="str">
        <f>IF(B91="","",IF(YEAR(B91)='Diário 1º PA'!$P$1,MONTH(B91)-'Diário 1º PA'!$O$1+1,(YEAR(B91)-'Diário 1º PA'!$P$1)*12-'Diário 1º PA'!$O$1+1+MONTH(B91)))</f>
        <v/>
      </c>
    </row>
    <row r="92" spans="1:12" hidden="1" x14ac:dyDescent="0.2">
      <c r="A92" s="279">
        <v>88</v>
      </c>
      <c r="B92" s="287"/>
      <c r="C92" s="107"/>
      <c r="D92" s="107"/>
      <c r="E92" s="288"/>
      <c r="F92" s="105"/>
      <c r="G92" s="107"/>
      <c r="H92" s="160"/>
      <c r="K92" s="317" t="str">
        <f t="shared" si="1"/>
        <v/>
      </c>
      <c r="L92" s="280" t="str">
        <f>IF(B92="","",IF(YEAR(B92)='Diário 1º PA'!$P$1,MONTH(B92)-'Diário 1º PA'!$O$1+1,(YEAR(B92)-'Diário 1º PA'!$P$1)*12-'Diário 1º PA'!$O$1+1+MONTH(B92)))</f>
        <v/>
      </c>
    </row>
    <row r="93" spans="1:12" hidden="1" x14ac:dyDescent="0.2">
      <c r="A93" s="279">
        <v>89</v>
      </c>
      <c r="B93" s="287"/>
      <c r="C93" s="107"/>
      <c r="D93" s="107"/>
      <c r="E93" s="288"/>
      <c r="F93" s="105"/>
      <c r="G93" s="107"/>
      <c r="H93" s="160"/>
      <c r="K93" s="317" t="str">
        <f t="shared" si="1"/>
        <v/>
      </c>
      <c r="L93" s="280" t="str">
        <f>IF(B93="","",IF(YEAR(B93)='Diário 1º PA'!$P$1,MONTH(B93)-'Diário 1º PA'!$O$1+1,(YEAR(B93)-'Diário 1º PA'!$P$1)*12-'Diário 1º PA'!$O$1+1+MONTH(B93)))</f>
        <v/>
      </c>
    </row>
    <row r="94" spans="1:12" hidden="1" x14ac:dyDescent="0.2">
      <c r="A94" s="279">
        <v>90</v>
      </c>
      <c r="B94" s="287"/>
      <c r="C94" s="107"/>
      <c r="D94" s="107"/>
      <c r="E94" s="288"/>
      <c r="F94" s="105"/>
      <c r="G94" s="107"/>
      <c r="H94" s="160"/>
      <c r="K94" s="317" t="str">
        <f t="shared" si="1"/>
        <v/>
      </c>
      <c r="L94" s="280" t="str">
        <f>IF(B94="","",IF(YEAR(B94)='Diário 1º PA'!$P$1,MONTH(B94)-'Diário 1º PA'!$O$1+1,(YEAR(B94)-'Diário 1º PA'!$P$1)*12-'Diário 1º PA'!$O$1+1+MONTH(B94)))</f>
        <v/>
      </c>
    </row>
    <row r="95" spans="1:12" hidden="1" x14ac:dyDescent="0.2">
      <c r="A95" s="279">
        <v>91</v>
      </c>
      <c r="B95" s="287"/>
      <c r="C95" s="107"/>
      <c r="D95" s="107"/>
      <c r="E95" s="288"/>
      <c r="F95" s="105"/>
      <c r="G95" s="107"/>
      <c r="H95" s="160"/>
      <c r="K95" s="317" t="str">
        <f t="shared" si="1"/>
        <v/>
      </c>
      <c r="L95" s="280" t="str">
        <f>IF(B95="","",IF(YEAR(B95)='Diário 1º PA'!$P$1,MONTH(B95)-'Diário 1º PA'!$O$1+1,(YEAR(B95)-'Diário 1º PA'!$P$1)*12-'Diário 1º PA'!$O$1+1+MONTH(B95)))</f>
        <v/>
      </c>
    </row>
    <row r="96" spans="1:12" hidden="1" x14ac:dyDescent="0.2">
      <c r="A96" s="279">
        <v>92</v>
      </c>
      <c r="B96" s="287"/>
      <c r="C96" s="107"/>
      <c r="D96" s="107"/>
      <c r="E96" s="288"/>
      <c r="F96" s="105"/>
      <c r="G96" s="107"/>
      <c r="H96" s="160"/>
      <c r="K96" s="317" t="str">
        <f t="shared" si="1"/>
        <v/>
      </c>
      <c r="L96" s="280" t="str">
        <f>IF(B96="","",IF(YEAR(B96)='Diário 1º PA'!$P$1,MONTH(B96)-'Diário 1º PA'!$O$1+1,(YEAR(B96)-'Diário 1º PA'!$P$1)*12-'Diário 1º PA'!$O$1+1+MONTH(B96)))</f>
        <v/>
      </c>
    </row>
    <row r="97" spans="1:12" hidden="1" x14ac:dyDescent="0.2">
      <c r="A97" s="279">
        <v>93</v>
      </c>
      <c r="B97" s="287"/>
      <c r="C97" s="107"/>
      <c r="D97" s="107"/>
      <c r="E97" s="288"/>
      <c r="F97" s="105"/>
      <c r="G97" s="107"/>
      <c r="H97" s="160"/>
      <c r="K97" s="317" t="str">
        <f t="shared" si="1"/>
        <v/>
      </c>
      <c r="L97" s="280" t="str">
        <f>IF(B97="","",IF(YEAR(B97)='Diário 1º PA'!$P$1,MONTH(B97)-'Diário 1º PA'!$O$1+1,(YEAR(B97)-'Diário 1º PA'!$P$1)*12-'Diário 1º PA'!$O$1+1+MONTH(B97)))</f>
        <v/>
      </c>
    </row>
    <row r="98" spans="1:12" hidden="1" x14ac:dyDescent="0.2">
      <c r="A98" s="279">
        <v>94</v>
      </c>
      <c r="B98" s="287"/>
      <c r="C98" s="107"/>
      <c r="D98" s="107"/>
      <c r="E98" s="288"/>
      <c r="F98" s="105"/>
      <c r="G98" s="107"/>
      <c r="H98" s="160"/>
      <c r="K98" s="317" t="str">
        <f t="shared" si="1"/>
        <v/>
      </c>
      <c r="L98" s="280" t="str">
        <f>IF(B98="","",IF(YEAR(B98)='Diário 1º PA'!$P$1,MONTH(B98)-'Diário 1º PA'!$O$1+1,(YEAR(B98)-'Diário 1º PA'!$P$1)*12-'Diário 1º PA'!$O$1+1+MONTH(B98)))</f>
        <v/>
      </c>
    </row>
    <row r="99" spans="1:12" hidden="1" x14ac:dyDescent="0.2">
      <c r="A99" s="279">
        <v>95</v>
      </c>
      <c r="B99" s="287"/>
      <c r="C99" s="107"/>
      <c r="D99" s="107"/>
      <c r="E99" s="288"/>
      <c r="F99" s="105"/>
      <c r="G99" s="107"/>
      <c r="H99" s="160"/>
      <c r="K99" s="317" t="str">
        <f t="shared" si="1"/>
        <v/>
      </c>
      <c r="L99" s="280" t="str">
        <f>IF(B99="","",IF(YEAR(B99)='Diário 1º PA'!$P$1,MONTH(B99)-'Diário 1º PA'!$O$1+1,(YEAR(B99)-'Diário 1º PA'!$P$1)*12-'Diário 1º PA'!$O$1+1+MONTH(B99)))</f>
        <v/>
      </c>
    </row>
    <row r="100" spans="1:12" hidden="1" x14ac:dyDescent="0.2">
      <c r="A100" s="279">
        <v>96</v>
      </c>
      <c r="B100" s="287"/>
      <c r="C100" s="107"/>
      <c r="D100" s="107"/>
      <c r="E100" s="288"/>
      <c r="F100" s="105"/>
      <c r="G100" s="107"/>
      <c r="H100" s="160"/>
      <c r="K100" s="317" t="str">
        <f t="shared" si="1"/>
        <v/>
      </c>
      <c r="L100" s="280" t="str">
        <f>IF(B100="","",IF(YEAR(B100)='Diário 1º PA'!$P$1,MONTH(B100)-'Diário 1º PA'!$O$1+1,(YEAR(B100)-'Diário 1º PA'!$P$1)*12-'Diário 1º PA'!$O$1+1+MONTH(B100)))</f>
        <v/>
      </c>
    </row>
    <row r="101" spans="1:12" hidden="1" x14ac:dyDescent="0.2">
      <c r="A101" s="279">
        <v>97</v>
      </c>
      <c r="B101" s="287"/>
      <c r="C101" s="107"/>
      <c r="D101" s="107"/>
      <c r="E101" s="288"/>
      <c r="F101" s="105"/>
      <c r="G101" s="107"/>
      <c r="H101" s="160"/>
      <c r="K101" s="317" t="str">
        <f t="shared" si="1"/>
        <v/>
      </c>
      <c r="L101" s="280" t="str">
        <f>IF(B101="","",IF(YEAR(B101)='Diário 1º PA'!$P$1,MONTH(B101)-'Diário 1º PA'!$O$1+1,(YEAR(B101)-'Diário 1º PA'!$P$1)*12-'Diário 1º PA'!$O$1+1+MONTH(B101)))</f>
        <v/>
      </c>
    </row>
    <row r="102" spans="1:12" hidden="1" x14ac:dyDescent="0.2">
      <c r="A102" s="279">
        <v>98</v>
      </c>
      <c r="B102" s="287"/>
      <c r="C102" s="107"/>
      <c r="D102" s="107"/>
      <c r="E102" s="288"/>
      <c r="F102" s="105"/>
      <c r="G102" s="107"/>
      <c r="H102" s="160"/>
      <c r="K102" s="317" t="str">
        <f t="shared" si="1"/>
        <v/>
      </c>
      <c r="L102" s="280" t="str">
        <f>IF(B102="","",IF(YEAR(B102)='Diário 1º PA'!$P$1,MONTH(B102)-'Diário 1º PA'!$O$1+1,(YEAR(B102)-'Diário 1º PA'!$P$1)*12-'Diário 1º PA'!$O$1+1+MONTH(B102)))</f>
        <v/>
      </c>
    </row>
    <row r="103" spans="1:12" hidden="1" x14ac:dyDescent="0.2">
      <c r="A103" s="279">
        <v>99</v>
      </c>
      <c r="B103" s="287"/>
      <c r="C103" s="107"/>
      <c r="D103" s="107"/>
      <c r="E103" s="288"/>
      <c r="F103" s="105"/>
      <c r="G103" s="107"/>
      <c r="H103" s="160"/>
      <c r="K103" s="317" t="str">
        <f t="shared" si="1"/>
        <v/>
      </c>
      <c r="L103" s="280" t="str">
        <f>IF(B103="","",IF(YEAR(B103)='Diário 1º PA'!$P$1,MONTH(B103)-'Diário 1º PA'!$O$1+1,(YEAR(B103)-'Diário 1º PA'!$P$1)*12-'Diário 1º PA'!$O$1+1+MONTH(B103)))</f>
        <v/>
      </c>
    </row>
    <row r="104" spans="1:12" hidden="1" x14ac:dyDescent="0.2">
      <c r="A104" s="279">
        <v>100</v>
      </c>
      <c r="B104" s="287"/>
      <c r="C104" s="107"/>
      <c r="D104" s="107"/>
      <c r="E104" s="288"/>
      <c r="F104" s="105"/>
      <c r="G104" s="107"/>
      <c r="H104" s="160"/>
      <c r="K104" s="317" t="str">
        <f t="shared" si="1"/>
        <v/>
      </c>
      <c r="L104" s="280" t="str">
        <f>IF(B104="","",IF(YEAR(B104)='Diário 1º PA'!$P$1,MONTH(B104)-'Diário 1º PA'!$O$1+1,(YEAR(B104)-'Diário 1º PA'!$P$1)*12-'Diário 1º PA'!$O$1+1+MONTH(B104)))</f>
        <v/>
      </c>
    </row>
    <row r="105" spans="1:12" hidden="1" x14ac:dyDescent="0.2">
      <c r="A105" s="279">
        <v>101</v>
      </c>
      <c r="B105" s="287"/>
      <c r="C105" s="107"/>
      <c r="D105" s="107"/>
      <c r="E105" s="288"/>
      <c r="F105" s="105"/>
      <c r="G105" s="107"/>
      <c r="H105" s="160"/>
      <c r="K105" s="317" t="str">
        <f t="shared" si="1"/>
        <v/>
      </c>
      <c r="L105" s="280" t="str">
        <f>IF(B105="","",IF(YEAR(B105)='Diário 1º PA'!$P$1,MONTH(B105)-'Diário 1º PA'!$O$1+1,(YEAR(B105)-'Diário 1º PA'!$P$1)*12-'Diário 1º PA'!$O$1+1+MONTH(B105)))</f>
        <v/>
      </c>
    </row>
    <row r="106" spans="1:12" hidden="1" x14ac:dyDescent="0.2">
      <c r="A106" s="279">
        <v>102</v>
      </c>
      <c r="B106" s="287"/>
      <c r="C106" s="107"/>
      <c r="D106" s="107"/>
      <c r="E106" s="288"/>
      <c r="F106" s="105"/>
      <c r="G106" s="107"/>
      <c r="H106" s="160"/>
      <c r="K106" s="317" t="str">
        <f t="shared" si="1"/>
        <v/>
      </c>
      <c r="L106" s="280" t="str">
        <f>IF(B106="","",IF(YEAR(B106)='Diário 1º PA'!$P$1,MONTH(B106)-'Diário 1º PA'!$O$1+1,(YEAR(B106)-'Diário 1º PA'!$P$1)*12-'Diário 1º PA'!$O$1+1+MONTH(B106)))</f>
        <v/>
      </c>
    </row>
    <row r="107" spans="1:12" hidden="1" x14ac:dyDescent="0.2">
      <c r="A107" s="279">
        <v>103</v>
      </c>
      <c r="B107" s="289"/>
      <c r="C107" s="107"/>
      <c r="D107" s="107"/>
      <c r="E107" s="288"/>
      <c r="F107" s="105"/>
      <c r="G107" s="107"/>
      <c r="H107" s="160"/>
      <c r="K107" s="317" t="str">
        <f t="shared" si="1"/>
        <v/>
      </c>
      <c r="L107" s="280" t="str">
        <f>IF(B107="","",IF(YEAR(B107)='Diário 1º PA'!$P$1,MONTH(B107)-'Diário 1º PA'!$O$1+1,(YEAR(B107)-'Diário 1º PA'!$P$1)*12-'Diário 1º PA'!$O$1+1+MONTH(B107)))</f>
        <v/>
      </c>
    </row>
    <row r="108" spans="1:12" hidden="1" x14ac:dyDescent="0.2">
      <c r="A108" s="279">
        <v>104</v>
      </c>
      <c r="B108" s="289"/>
      <c r="C108" s="107"/>
      <c r="D108" s="107"/>
      <c r="E108" s="288"/>
      <c r="F108" s="105"/>
      <c r="G108" s="107"/>
      <c r="H108" s="160"/>
      <c r="K108" s="317" t="str">
        <f t="shared" si="1"/>
        <v/>
      </c>
      <c r="L108" s="280" t="str">
        <f>IF(B108="","",IF(YEAR(B108)='Diário 1º PA'!$P$1,MONTH(B108)-'Diário 1º PA'!$O$1+1,(YEAR(B108)-'Diário 1º PA'!$P$1)*12-'Diário 1º PA'!$O$1+1+MONTH(B108)))</f>
        <v/>
      </c>
    </row>
    <row r="109" spans="1:12" hidden="1" x14ac:dyDescent="0.2">
      <c r="A109" s="279">
        <v>105</v>
      </c>
      <c r="B109" s="289"/>
      <c r="C109" s="107"/>
      <c r="D109" s="107"/>
      <c r="E109" s="288"/>
      <c r="F109" s="105"/>
      <c r="G109" s="107"/>
      <c r="H109" s="160"/>
      <c r="K109" s="317" t="str">
        <f t="shared" si="1"/>
        <v/>
      </c>
      <c r="L109" s="280" t="str">
        <f>IF(B109="","",IF(YEAR(B109)='Diário 1º PA'!$P$1,MONTH(B109)-'Diário 1º PA'!$O$1+1,(YEAR(B109)-'Diário 1º PA'!$P$1)*12-'Diário 1º PA'!$O$1+1+MONTH(B109)))</f>
        <v/>
      </c>
    </row>
    <row r="110" spans="1:12" hidden="1" x14ac:dyDescent="0.2">
      <c r="A110" s="279">
        <v>106</v>
      </c>
      <c r="B110" s="289"/>
      <c r="C110" s="107"/>
      <c r="D110" s="107"/>
      <c r="E110" s="288"/>
      <c r="F110" s="105"/>
      <c r="G110" s="107"/>
      <c r="H110" s="160"/>
      <c r="K110" s="317" t="str">
        <f t="shared" si="1"/>
        <v/>
      </c>
      <c r="L110" s="280" t="str">
        <f>IF(B110="","",IF(YEAR(B110)='Diário 1º PA'!$P$1,MONTH(B110)-'Diário 1º PA'!$O$1+1,(YEAR(B110)-'Diário 1º PA'!$P$1)*12-'Diário 1º PA'!$O$1+1+MONTH(B110)))</f>
        <v/>
      </c>
    </row>
    <row r="111" spans="1:12" hidden="1" x14ac:dyDescent="0.2">
      <c r="A111" s="279">
        <v>107</v>
      </c>
      <c r="B111" s="289"/>
      <c r="C111" s="107"/>
      <c r="D111" s="107"/>
      <c r="E111" s="288"/>
      <c r="F111" s="105"/>
      <c r="G111" s="107"/>
      <c r="H111" s="160"/>
      <c r="K111" s="317" t="str">
        <f t="shared" si="1"/>
        <v/>
      </c>
      <c r="L111" s="280" t="str">
        <f>IF(B111="","",IF(YEAR(B111)='Diário 1º PA'!$P$1,MONTH(B111)-'Diário 1º PA'!$O$1+1,(YEAR(B111)-'Diário 1º PA'!$P$1)*12-'Diário 1º PA'!$O$1+1+MONTH(B111)))</f>
        <v/>
      </c>
    </row>
    <row r="112" spans="1:12" hidden="1" x14ac:dyDescent="0.2">
      <c r="A112" s="279">
        <v>108</v>
      </c>
      <c r="B112" s="289"/>
      <c r="C112" s="107"/>
      <c r="D112" s="107"/>
      <c r="E112" s="288"/>
      <c r="F112" s="105"/>
      <c r="G112" s="107"/>
      <c r="H112" s="160"/>
      <c r="K112" s="317" t="str">
        <f t="shared" si="1"/>
        <v/>
      </c>
      <c r="L112" s="280" t="str">
        <f>IF(B112="","",IF(YEAR(B112)='Diário 1º PA'!$P$1,MONTH(B112)-'Diário 1º PA'!$O$1+1,(YEAR(B112)-'Diário 1º PA'!$P$1)*12-'Diário 1º PA'!$O$1+1+MONTH(B112)))</f>
        <v/>
      </c>
    </row>
    <row r="113" spans="1:12" hidden="1" x14ac:dyDescent="0.2">
      <c r="A113" s="279">
        <v>109</v>
      </c>
      <c r="B113" s="289"/>
      <c r="C113" s="107"/>
      <c r="D113" s="107"/>
      <c r="E113" s="288"/>
      <c r="F113" s="105"/>
      <c r="G113" s="107"/>
      <c r="H113" s="160"/>
      <c r="K113" s="317" t="str">
        <f t="shared" si="1"/>
        <v/>
      </c>
      <c r="L113" s="280" t="str">
        <f>IF(B113="","",IF(YEAR(B113)='Diário 1º PA'!$P$1,MONTH(B113)-'Diário 1º PA'!$O$1+1,(YEAR(B113)-'Diário 1º PA'!$P$1)*12-'Diário 1º PA'!$O$1+1+MONTH(B113)))</f>
        <v/>
      </c>
    </row>
    <row r="114" spans="1:12" hidden="1" x14ac:dyDescent="0.2">
      <c r="A114" s="279">
        <v>110</v>
      </c>
      <c r="B114" s="289"/>
      <c r="C114" s="107"/>
      <c r="D114" s="107"/>
      <c r="E114" s="288"/>
      <c r="F114" s="105"/>
      <c r="G114" s="107"/>
      <c r="H114" s="160"/>
      <c r="K114" s="317" t="str">
        <f t="shared" si="1"/>
        <v/>
      </c>
      <c r="L114" s="280" t="str">
        <f>IF(B114="","",IF(YEAR(B114)='Diário 1º PA'!$P$1,MONTH(B114)-'Diário 1º PA'!$O$1+1,(YEAR(B114)-'Diário 1º PA'!$P$1)*12-'Diário 1º PA'!$O$1+1+MONTH(B114)))</f>
        <v/>
      </c>
    </row>
    <row r="115" spans="1:12" hidden="1" x14ac:dyDescent="0.2">
      <c r="A115" s="279">
        <v>111</v>
      </c>
      <c r="B115" s="289"/>
      <c r="C115" s="107"/>
      <c r="D115" s="107"/>
      <c r="E115" s="288"/>
      <c r="F115" s="105"/>
      <c r="G115" s="107"/>
      <c r="H115" s="160"/>
      <c r="K115" s="317" t="str">
        <f t="shared" si="1"/>
        <v/>
      </c>
      <c r="L115" s="280" t="str">
        <f>IF(B115="","",IF(YEAR(B115)='Diário 1º PA'!$P$1,MONTH(B115)-'Diário 1º PA'!$O$1+1,(YEAR(B115)-'Diário 1º PA'!$P$1)*12-'Diário 1º PA'!$O$1+1+MONTH(B115)))</f>
        <v/>
      </c>
    </row>
    <row r="116" spans="1:12" hidden="1" x14ac:dyDescent="0.2">
      <c r="A116" s="279">
        <v>112</v>
      </c>
      <c r="B116" s="289"/>
      <c r="C116" s="107"/>
      <c r="D116" s="107"/>
      <c r="E116" s="288"/>
      <c r="F116" s="105"/>
      <c r="G116" s="107"/>
      <c r="H116" s="160"/>
      <c r="K116" s="317" t="str">
        <f t="shared" si="1"/>
        <v/>
      </c>
      <c r="L116" s="280" t="str">
        <f>IF(B116="","",IF(YEAR(B116)='Diário 1º PA'!$P$1,MONTH(B116)-'Diário 1º PA'!$O$1+1,(YEAR(B116)-'Diário 1º PA'!$P$1)*12-'Diário 1º PA'!$O$1+1+MONTH(B116)))</f>
        <v/>
      </c>
    </row>
    <row r="117" spans="1:12" hidden="1" x14ac:dyDescent="0.2">
      <c r="A117" s="279">
        <v>113</v>
      </c>
      <c r="B117" s="289"/>
      <c r="C117" s="107"/>
      <c r="D117" s="107"/>
      <c r="E117" s="288"/>
      <c r="F117" s="105"/>
      <c r="G117" s="107"/>
      <c r="H117" s="160"/>
      <c r="K117" s="317" t="str">
        <f t="shared" si="1"/>
        <v/>
      </c>
      <c r="L117" s="280" t="str">
        <f>IF(B117="","",IF(YEAR(B117)='Diário 1º PA'!$P$1,MONTH(B117)-'Diário 1º PA'!$O$1+1,(YEAR(B117)-'Diário 1º PA'!$P$1)*12-'Diário 1º PA'!$O$1+1+MONTH(B117)))</f>
        <v/>
      </c>
    </row>
    <row r="118" spans="1:12" hidden="1" x14ac:dyDescent="0.2">
      <c r="A118" s="279">
        <v>114</v>
      </c>
      <c r="B118" s="289"/>
      <c r="C118" s="107"/>
      <c r="D118" s="107"/>
      <c r="E118" s="288"/>
      <c r="F118" s="105"/>
      <c r="G118" s="107"/>
      <c r="H118" s="160"/>
      <c r="K118" s="317" t="str">
        <f t="shared" si="1"/>
        <v/>
      </c>
      <c r="L118" s="280" t="str">
        <f>IF(B118="","",IF(YEAR(B118)='Diário 1º PA'!$P$1,MONTH(B118)-'Diário 1º PA'!$O$1+1,(YEAR(B118)-'Diário 1º PA'!$P$1)*12-'Diário 1º PA'!$O$1+1+MONTH(B118)))</f>
        <v/>
      </c>
    </row>
    <row r="119" spans="1:12" hidden="1" x14ac:dyDescent="0.2">
      <c r="A119" s="279">
        <v>115</v>
      </c>
      <c r="B119" s="289"/>
      <c r="C119" s="107"/>
      <c r="D119" s="107"/>
      <c r="E119" s="288"/>
      <c r="F119" s="105"/>
      <c r="G119" s="107"/>
      <c r="H119" s="160"/>
      <c r="K119" s="317" t="str">
        <f t="shared" si="1"/>
        <v/>
      </c>
      <c r="L119" s="280" t="str">
        <f>IF(B119="","",IF(YEAR(B119)='Diário 1º PA'!$P$1,MONTH(B119)-'Diário 1º PA'!$O$1+1,(YEAR(B119)-'Diário 1º PA'!$P$1)*12-'Diário 1º PA'!$O$1+1+MONTH(B119)))</f>
        <v/>
      </c>
    </row>
    <row r="120" spans="1:12" hidden="1" x14ac:dyDescent="0.2">
      <c r="A120" s="279">
        <v>116</v>
      </c>
      <c r="B120" s="289"/>
      <c r="C120" s="107"/>
      <c r="D120" s="107"/>
      <c r="E120" s="288"/>
      <c r="F120" s="105"/>
      <c r="G120" s="107"/>
      <c r="H120" s="160"/>
      <c r="K120" s="317" t="str">
        <f t="shared" si="1"/>
        <v/>
      </c>
      <c r="L120" s="280" t="str">
        <f>IF(B120="","",IF(YEAR(B120)='Diário 1º PA'!$P$1,MONTH(B120)-'Diário 1º PA'!$O$1+1,(YEAR(B120)-'Diário 1º PA'!$P$1)*12-'Diário 1º PA'!$O$1+1+MONTH(B120)))</f>
        <v/>
      </c>
    </row>
    <row r="121" spans="1:12" hidden="1" x14ac:dyDescent="0.2">
      <c r="A121" s="279">
        <v>117</v>
      </c>
      <c r="B121" s="289"/>
      <c r="C121" s="107"/>
      <c r="D121" s="107"/>
      <c r="E121" s="288"/>
      <c r="F121" s="105"/>
      <c r="G121" s="107"/>
      <c r="H121" s="160"/>
      <c r="K121" s="317" t="str">
        <f t="shared" si="1"/>
        <v/>
      </c>
      <c r="L121" s="280" t="str">
        <f>IF(B121="","",IF(YEAR(B121)='Diário 1º PA'!$P$1,MONTH(B121)-'Diário 1º PA'!$O$1+1,(YEAR(B121)-'Diário 1º PA'!$P$1)*12-'Diário 1º PA'!$O$1+1+MONTH(B121)))</f>
        <v/>
      </c>
    </row>
    <row r="122" spans="1:12" hidden="1" x14ac:dyDescent="0.2">
      <c r="A122" s="279">
        <v>118</v>
      </c>
      <c r="B122" s="289"/>
      <c r="C122" s="107"/>
      <c r="D122" s="107"/>
      <c r="E122" s="288"/>
      <c r="F122" s="105"/>
      <c r="G122" s="107"/>
      <c r="H122" s="160"/>
      <c r="K122" s="317" t="str">
        <f t="shared" si="1"/>
        <v/>
      </c>
      <c r="L122" s="280" t="str">
        <f>IF(B122="","",IF(YEAR(B122)='Diário 1º PA'!$P$1,MONTH(B122)-'Diário 1º PA'!$O$1+1,(YEAR(B122)-'Diário 1º PA'!$P$1)*12-'Diário 1º PA'!$O$1+1+MONTH(B122)))</f>
        <v/>
      </c>
    </row>
    <row r="123" spans="1:12" hidden="1" x14ac:dyDescent="0.2">
      <c r="A123" s="279">
        <v>119</v>
      </c>
      <c r="B123" s="289"/>
      <c r="C123" s="107"/>
      <c r="D123" s="107"/>
      <c r="E123" s="288"/>
      <c r="F123" s="105"/>
      <c r="G123" s="107"/>
      <c r="H123" s="160"/>
      <c r="K123" s="317" t="str">
        <f t="shared" si="1"/>
        <v/>
      </c>
      <c r="L123" s="280" t="str">
        <f>IF(B123="","",IF(YEAR(B123)='Diário 1º PA'!$P$1,MONTH(B123)-'Diário 1º PA'!$O$1+1,(YEAR(B123)-'Diário 1º PA'!$P$1)*12-'Diário 1º PA'!$O$1+1+MONTH(B123)))</f>
        <v/>
      </c>
    </row>
    <row r="124" spans="1:12" hidden="1" x14ac:dyDescent="0.2">
      <c r="A124" s="279">
        <v>120</v>
      </c>
      <c r="B124" s="289"/>
      <c r="C124" s="107"/>
      <c r="D124" s="107"/>
      <c r="E124" s="288"/>
      <c r="F124" s="105"/>
      <c r="G124" s="107"/>
      <c r="H124" s="160"/>
      <c r="K124" s="317" t="str">
        <f t="shared" si="1"/>
        <v/>
      </c>
      <c r="L124" s="280" t="str">
        <f>IF(B124="","",IF(YEAR(B124)='Diário 1º PA'!$P$1,MONTH(B124)-'Diário 1º PA'!$O$1+1,(YEAR(B124)-'Diário 1º PA'!$P$1)*12-'Diário 1º PA'!$O$1+1+MONTH(B124)))</f>
        <v/>
      </c>
    </row>
    <row r="125" spans="1:12" hidden="1" x14ac:dyDescent="0.2">
      <c r="A125" s="279">
        <v>121</v>
      </c>
      <c r="B125" s="289"/>
      <c r="C125" s="107"/>
      <c r="D125" s="107"/>
      <c r="E125" s="288"/>
      <c r="F125" s="105"/>
      <c r="G125" s="107"/>
      <c r="H125" s="160"/>
      <c r="K125" s="317" t="str">
        <f t="shared" si="1"/>
        <v/>
      </c>
      <c r="L125" s="280" t="str">
        <f>IF(B125="","",IF(YEAR(B125)='Diário 1º PA'!$P$1,MONTH(B125)-'Diário 1º PA'!$O$1+1,(YEAR(B125)-'Diário 1º PA'!$P$1)*12-'Diário 1º PA'!$O$1+1+MONTH(B125)))</f>
        <v/>
      </c>
    </row>
    <row r="126" spans="1:12" hidden="1" x14ac:dyDescent="0.2">
      <c r="A126" s="279">
        <v>122</v>
      </c>
      <c r="B126" s="289"/>
      <c r="C126" s="107"/>
      <c r="D126" s="107"/>
      <c r="E126" s="288"/>
      <c r="F126" s="105"/>
      <c r="G126" s="107"/>
      <c r="H126" s="160"/>
      <c r="K126" s="317" t="str">
        <f t="shared" si="1"/>
        <v/>
      </c>
      <c r="L126" s="280" t="str">
        <f>IF(B126="","",IF(YEAR(B126)='Diário 1º PA'!$P$1,MONTH(B126)-'Diário 1º PA'!$O$1+1,(YEAR(B126)-'Diário 1º PA'!$P$1)*12-'Diário 1º PA'!$O$1+1+MONTH(B126)))</f>
        <v/>
      </c>
    </row>
    <row r="127" spans="1:12" hidden="1" x14ac:dyDescent="0.2">
      <c r="A127" s="279">
        <v>123</v>
      </c>
      <c r="B127" s="289"/>
      <c r="C127" s="107"/>
      <c r="D127" s="107"/>
      <c r="E127" s="288"/>
      <c r="F127" s="105"/>
      <c r="G127" s="107"/>
      <c r="H127" s="160"/>
      <c r="K127" s="317" t="str">
        <f t="shared" si="1"/>
        <v/>
      </c>
      <c r="L127" s="280" t="str">
        <f>IF(B127="","",IF(YEAR(B127)='Diário 1º PA'!$P$1,MONTH(B127)-'Diário 1º PA'!$O$1+1,(YEAR(B127)-'Diário 1º PA'!$P$1)*12-'Diário 1º PA'!$O$1+1+MONTH(B127)))</f>
        <v/>
      </c>
    </row>
    <row r="128" spans="1:12" hidden="1" x14ac:dyDescent="0.2">
      <c r="A128" s="279">
        <v>124</v>
      </c>
      <c r="B128" s="289"/>
      <c r="C128" s="107"/>
      <c r="D128" s="107"/>
      <c r="E128" s="288"/>
      <c r="F128" s="105"/>
      <c r="G128" s="107"/>
      <c r="H128" s="160"/>
      <c r="K128" s="317" t="str">
        <f t="shared" si="1"/>
        <v/>
      </c>
      <c r="L128" s="280" t="str">
        <f>IF(B128="","",IF(YEAR(B128)='Diário 1º PA'!$P$1,MONTH(B128)-'Diário 1º PA'!$O$1+1,(YEAR(B128)-'Diário 1º PA'!$P$1)*12-'Diário 1º PA'!$O$1+1+MONTH(B128)))</f>
        <v/>
      </c>
    </row>
    <row r="129" spans="1:12" hidden="1" x14ac:dyDescent="0.2">
      <c r="A129" s="279">
        <v>125</v>
      </c>
      <c r="B129" s="289"/>
      <c r="C129" s="107"/>
      <c r="D129" s="107"/>
      <c r="E129" s="288"/>
      <c r="F129" s="105"/>
      <c r="G129" s="107"/>
      <c r="H129" s="160"/>
      <c r="K129" s="317" t="str">
        <f t="shared" si="1"/>
        <v/>
      </c>
      <c r="L129" s="280" t="str">
        <f>IF(B129="","",IF(YEAR(B129)='Diário 1º PA'!$P$1,MONTH(B129)-'Diário 1º PA'!$O$1+1,(YEAR(B129)-'Diário 1º PA'!$P$1)*12-'Diário 1º PA'!$O$1+1+MONTH(B129)))</f>
        <v/>
      </c>
    </row>
    <row r="130" spans="1:12" hidden="1" x14ac:dyDescent="0.2">
      <c r="A130" s="279">
        <v>126</v>
      </c>
      <c r="B130" s="289"/>
      <c r="C130" s="107"/>
      <c r="D130" s="107"/>
      <c r="E130" s="288"/>
      <c r="F130" s="105"/>
      <c r="G130" s="107"/>
      <c r="H130" s="160"/>
      <c r="K130" s="317" t="str">
        <f t="shared" si="1"/>
        <v/>
      </c>
      <c r="L130" s="280" t="str">
        <f>IF(B130="","",IF(YEAR(B130)='Diário 1º PA'!$P$1,MONTH(B130)-'Diário 1º PA'!$O$1+1,(YEAR(B130)-'Diário 1º PA'!$P$1)*12-'Diário 1º PA'!$O$1+1+MONTH(B130)))</f>
        <v/>
      </c>
    </row>
    <row r="131" spans="1:12" hidden="1" x14ac:dyDescent="0.2">
      <c r="A131" s="279">
        <v>127</v>
      </c>
      <c r="B131" s="289"/>
      <c r="C131" s="107"/>
      <c r="D131" s="107"/>
      <c r="E131" s="288"/>
      <c r="F131" s="105"/>
      <c r="G131" s="107"/>
      <c r="H131" s="160"/>
      <c r="K131" s="317" t="str">
        <f t="shared" si="1"/>
        <v/>
      </c>
      <c r="L131" s="280" t="str">
        <f>IF(B131="","",IF(YEAR(B131)='Diário 1º PA'!$P$1,MONTH(B131)-'Diário 1º PA'!$O$1+1,(YEAR(B131)-'Diário 1º PA'!$P$1)*12-'Diário 1º PA'!$O$1+1+MONTH(B131)))</f>
        <v/>
      </c>
    </row>
    <row r="132" spans="1:12" hidden="1" x14ac:dyDescent="0.2">
      <c r="A132" s="279">
        <v>128</v>
      </c>
      <c r="B132" s="289"/>
      <c r="C132" s="107"/>
      <c r="D132" s="107"/>
      <c r="E132" s="288"/>
      <c r="F132" s="105"/>
      <c r="G132" s="107"/>
      <c r="H132" s="160"/>
      <c r="K132" s="317" t="str">
        <f t="shared" si="1"/>
        <v/>
      </c>
      <c r="L132" s="280" t="str">
        <f>IF(B132="","",IF(YEAR(B132)='Diário 1º PA'!$P$1,MONTH(B132)-'Diário 1º PA'!$O$1+1,(YEAR(B132)-'Diário 1º PA'!$P$1)*12-'Diário 1º PA'!$O$1+1+MONTH(B132)))</f>
        <v/>
      </c>
    </row>
    <row r="133" spans="1:12" hidden="1" x14ac:dyDescent="0.2">
      <c r="A133" s="279">
        <v>129</v>
      </c>
      <c r="B133" s="289"/>
      <c r="C133" s="107"/>
      <c r="D133" s="107"/>
      <c r="E133" s="288"/>
      <c r="F133" s="105"/>
      <c r="G133" s="107"/>
      <c r="H133" s="160"/>
      <c r="K133" s="317" t="str">
        <f t="shared" ref="K133:K196" si="2">SUBSTITUTE(C133," ","_")</f>
        <v/>
      </c>
      <c r="L133" s="280" t="str">
        <f>IF(B133="","",IF(YEAR(B133)='Diário 1º PA'!$P$1,MONTH(B133)-'Diário 1º PA'!$O$1+1,(YEAR(B133)-'Diário 1º PA'!$P$1)*12-'Diário 1º PA'!$O$1+1+MONTH(B133)))</f>
        <v/>
      </c>
    </row>
    <row r="134" spans="1:12" hidden="1" x14ac:dyDescent="0.2">
      <c r="A134" s="279">
        <v>130</v>
      </c>
      <c r="B134" s="289"/>
      <c r="C134" s="107"/>
      <c r="D134" s="107"/>
      <c r="E134" s="288"/>
      <c r="F134" s="105"/>
      <c r="G134" s="107"/>
      <c r="H134" s="160"/>
      <c r="K134" s="317" t="str">
        <f t="shared" si="2"/>
        <v/>
      </c>
      <c r="L134" s="280" t="str">
        <f>IF(B134="","",IF(YEAR(B134)='Diário 1º PA'!$P$1,MONTH(B134)-'Diário 1º PA'!$O$1+1,(YEAR(B134)-'Diário 1º PA'!$P$1)*12-'Diário 1º PA'!$O$1+1+MONTH(B134)))</f>
        <v/>
      </c>
    </row>
    <row r="135" spans="1:12" hidden="1" x14ac:dyDescent="0.2">
      <c r="A135" s="279">
        <v>131</v>
      </c>
      <c r="B135" s="289"/>
      <c r="C135" s="107"/>
      <c r="D135" s="107"/>
      <c r="E135" s="288"/>
      <c r="F135" s="105"/>
      <c r="G135" s="107"/>
      <c r="H135" s="160"/>
      <c r="K135" s="317" t="str">
        <f t="shared" si="2"/>
        <v/>
      </c>
      <c r="L135" s="280" t="str">
        <f>IF(B135="","",IF(YEAR(B135)='Diário 1º PA'!$P$1,MONTH(B135)-'Diário 1º PA'!$O$1+1,(YEAR(B135)-'Diário 1º PA'!$P$1)*12-'Diário 1º PA'!$O$1+1+MONTH(B135)))</f>
        <v/>
      </c>
    </row>
    <row r="136" spans="1:12" hidden="1" x14ac:dyDescent="0.2">
      <c r="A136" s="279">
        <v>132</v>
      </c>
      <c r="B136" s="289"/>
      <c r="C136" s="107"/>
      <c r="D136" s="107"/>
      <c r="E136" s="288"/>
      <c r="F136" s="105"/>
      <c r="G136" s="107"/>
      <c r="H136" s="160"/>
      <c r="K136" s="317" t="str">
        <f t="shared" si="2"/>
        <v/>
      </c>
      <c r="L136" s="280" t="str">
        <f>IF(B136="","",IF(YEAR(B136)='Diário 1º PA'!$P$1,MONTH(B136)-'Diário 1º PA'!$O$1+1,(YEAR(B136)-'Diário 1º PA'!$P$1)*12-'Diário 1º PA'!$O$1+1+MONTH(B136)))</f>
        <v/>
      </c>
    </row>
    <row r="137" spans="1:12" hidden="1" x14ac:dyDescent="0.2">
      <c r="A137" s="279">
        <v>133</v>
      </c>
      <c r="B137" s="289"/>
      <c r="C137" s="107"/>
      <c r="D137" s="107"/>
      <c r="E137" s="288"/>
      <c r="F137" s="105"/>
      <c r="G137" s="107"/>
      <c r="H137" s="160"/>
      <c r="K137" s="317" t="str">
        <f t="shared" si="2"/>
        <v/>
      </c>
      <c r="L137" s="280" t="str">
        <f>IF(B137="","",IF(YEAR(B137)='Diário 1º PA'!$P$1,MONTH(B137)-'Diário 1º PA'!$O$1+1,(YEAR(B137)-'Diário 1º PA'!$P$1)*12-'Diário 1º PA'!$O$1+1+MONTH(B137)))</f>
        <v/>
      </c>
    </row>
    <row r="138" spans="1:12" hidden="1" x14ac:dyDescent="0.2">
      <c r="A138" s="279">
        <v>134</v>
      </c>
      <c r="B138" s="289"/>
      <c r="C138" s="107"/>
      <c r="D138" s="107"/>
      <c r="E138" s="288"/>
      <c r="F138" s="105"/>
      <c r="G138" s="107"/>
      <c r="H138" s="160"/>
      <c r="K138" s="317" t="str">
        <f t="shared" si="2"/>
        <v/>
      </c>
      <c r="L138" s="280" t="str">
        <f>IF(B138="","",IF(YEAR(B138)='Diário 1º PA'!$P$1,MONTH(B138)-'Diário 1º PA'!$O$1+1,(YEAR(B138)-'Diário 1º PA'!$P$1)*12-'Diário 1º PA'!$O$1+1+MONTH(B138)))</f>
        <v/>
      </c>
    </row>
    <row r="139" spans="1:12" hidden="1" x14ac:dyDescent="0.2">
      <c r="A139" s="279">
        <v>135</v>
      </c>
      <c r="B139" s="289"/>
      <c r="C139" s="107"/>
      <c r="D139" s="107"/>
      <c r="E139" s="288"/>
      <c r="F139" s="105"/>
      <c r="G139" s="107"/>
      <c r="H139" s="160"/>
      <c r="K139" s="317" t="str">
        <f t="shared" si="2"/>
        <v/>
      </c>
      <c r="L139" s="280" t="str">
        <f>IF(B139="","",IF(YEAR(B139)='Diário 1º PA'!$P$1,MONTH(B139)-'Diário 1º PA'!$O$1+1,(YEAR(B139)-'Diário 1º PA'!$P$1)*12-'Diário 1º PA'!$O$1+1+MONTH(B139)))</f>
        <v/>
      </c>
    </row>
    <row r="140" spans="1:12" hidden="1" x14ac:dyDescent="0.2">
      <c r="A140" s="279">
        <v>136</v>
      </c>
      <c r="B140" s="289"/>
      <c r="C140" s="107"/>
      <c r="D140" s="107"/>
      <c r="E140" s="288"/>
      <c r="F140" s="105"/>
      <c r="G140" s="107"/>
      <c r="H140" s="160"/>
      <c r="K140" s="317" t="str">
        <f t="shared" si="2"/>
        <v/>
      </c>
      <c r="L140" s="280" t="str">
        <f>IF(B140="","",IF(YEAR(B140)='Diário 1º PA'!$P$1,MONTH(B140)-'Diário 1º PA'!$O$1+1,(YEAR(B140)-'Diário 1º PA'!$P$1)*12-'Diário 1º PA'!$O$1+1+MONTH(B140)))</f>
        <v/>
      </c>
    </row>
    <row r="141" spans="1:12" hidden="1" x14ac:dyDescent="0.2">
      <c r="A141" s="279">
        <v>137</v>
      </c>
      <c r="B141" s="289"/>
      <c r="C141" s="107"/>
      <c r="D141" s="107"/>
      <c r="E141" s="288"/>
      <c r="F141" s="105"/>
      <c r="G141" s="107"/>
      <c r="H141" s="160"/>
      <c r="K141" s="317" t="str">
        <f t="shared" si="2"/>
        <v/>
      </c>
      <c r="L141" s="280" t="str">
        <f>IF(B141="","",IF(YEAR(B141)='Diário 1º PA'!$P$1,MONTH(B141)-'Diário 1º PA'!$O$1+1,(YEAR(B141)-'Diário 1º PA'!$P$1)*12-'Diário 1º PA'!$O$1+1+MONTH(B141)))</f>
        <v/>
      </c>
    </row>
    <row r="142" spans="1:12" hidden="1" x14ac:dyDescent="0.2">
      <c r="A142" s="279">
        <v>138</v>
      </c>
      <c r="B142" s="289"/>
      <c r="C142" s="107"/>
      <c r="D142" s="107"/>
      <c r="E142" s="288"/>
      <c r="F142" s="105"/>
      <c r="G142" s="107"/>
      <c r="H142" s="160"/>
      <c r="K142" s="317" t="str">
        <f t="shared" si="2"/>
        <v/>
      </c>
      <c r="L142" s="280" t="str">
        <f>IF(B142="","",IF(YEAR(B142)='Diário 1º PA'!$P$1,MONTH(B142)-'Diário 1º PA'!$O$1+1,(YEAR(B142)-'Diário 1º PA'!$P$1)*12-'Diário 1º PA'!$O$1+1+MONTH(B142)))</f>
        <v/>
      </c>
    </row>
    <row r="143" spans="1:12" hidden="1" x14ac:dyDescent="0.2">
      <c r="A143" s="279">
        <v>139</v>
      </c>
      <c r="B143" s="289"/>
      <c r="C143" s="107"/>
      <c r="D143" s="107"/>
      <c r="E143" s="288"/>
      <c r="F143" s="105"/>
      <c r="G143" s="107"/>
      <c r="H143" s="160"/>
      <c r="K143" s="317" t="str">
        <f t="shared" si="2"/>
        <v/>
      </c>
      <c r="L143" s="280" t="str">
        <f>IF(B143="","",IF(YEAR(B143)='Diário 1º PA'!$P$1,MONTH(B143)-'Diário 1º PA'!$O$1+1,(YEAR(B143)-'Diário 1º PA'!$P$1)*12-'Diário 1º PA'!$O$1+1+MONTH(B143)))</f>
        <v/>
      </c>
    </row>
    <row r="144" spans="1:12" hidden="1" x14ac:dyDescent="0.2">
      <c r="A144" s="279">
        <v>140</v>
      </c>
      <c r="B144" s="289"/>
      <c r="C144" s="107"/>
      <c r="D144" s="107"/>
      <c r="E144" s="288"/>
      <c r="F144" s="105"/>
      <c r="G144" s="107"/>
      <c r="H144" s="160"/>
      <c r="K144" s="317" t="str">
        <f t="shared" si="2"/>
        <v/>
      </c>
      <c r="L144" s="280" t="str">
        <f>IF(B144="","",IF(YEAR(B144)='Diário 1º PA'!$P$1,MONTH(B144)-'Diário 1º PA'!$O$1+1,(YEAR(B144)-'Diário 1º PA'!$P$1)*12-'Diário 1º PA'!$O$1+1+MONTH(B144)))</f>
        <v/>
      </c>
    </row>
    <row r="145" spans="1:12" hidden="1" x14ac:dyDescent="0.2">
      <c r="A145" s="279">
        <v>141</v>
      </c>
      <c r="B145" s="289"/>
      <c r="C145" s="107"/>
      <c r="D145" s="107"/>
      <c r="E145" s="288"/>
      <c r="F145" s="105"/>
      <c r="G145" s="107"/>
      <c r="H145" s="160"/>
      <c r="K145" s="317" t="str">
        <f t="shared" si="2"/>
        <v/>
      </c>
      <c r="L145" s="280" t="str">
        <f>IF(B145="","",IF(YEAR(B145)='Diário 1º PA'!$P$1,MONTH(B145)-'Diário 1º PA'!$O$1+1,(YEAR(B145)-'Diário 1º PA'!$P$1)*12-'Diário 1º PA'!$O$1+1+MONTH(B145)))</f>
        <v/>
      </c>
    </row>
    <row r="146" spans="1:12" hidden="1" x14ac:dyDescent="0.2">
      <c r="A146" s="279">
        <v>142</v>
      </c>
      <c r="B146" s="289"/>
      <c r="C146" s="107"/>
      <c r="D146" s="107"/>
      <c r="E146" s="288"/>
      <c r="F146" s="105"/>
      <c r="G146" s="107"/>
      <c r="H146" s="160"/>
      <c r="K146" s="317" t="str">
        <f t="shared" si="2"/>
        <v/>
      </c>
      <c r="L146" s="280" t="str">
        <f>IF(B146="","",IF(YEAR(B146)='Diário 1º PA'!$P$1,MONTH(B146)-'Diário 1º PA'!$O$1+1,(YEAR(B146)-'Diário 1º PA'!$P$1)*12-'Diário 1º PA'!$O$1+1+MONTH(B146)))</f>
        <v/>
      </c>
    </row>
    <row r="147" spans="1:12" hidden="1" x14ac:dyDescent="0.2">
      <c r="A147" s="279">
        <v>143</v>
      </c>
      <c r="B147" s="289"/>
      <c r="C147" s="107"/>
      <c r="D147" s="107"/>
      <c r="E147" s="288"/>
      <c r="F147" s="105"/>
      <c r="G147" s="107"/>
      <c r="H147" s="160"/>
      <c r="K147" s="317" t="str">
        <f t="shared" si="2"/>
        <v/>
      </c>
      <c r="L147" s="280" t="str">
        <f>IF(B147="","",IF(YEAR(B147)='Diário 1º PA'!$P$1,MONTH(B147)-'Diário 1º PA'!$O$1+1,(YEAR(B147)-'Diário 1º PA'!$P$1)*12-'Diário 1º PA'!$O$1+1+MONTH(B147)))</f>
        <v/>
      </c>
    </row>
    <row r="148" spans="1:12" hidden="1" x14ac:dyDescent="0.2">
      <c r="A148" s="279">
        <v>144</v>
      </c>
      <c r="B148" s="289"/>
      <c r="C148" s="107"/>
      <c r="D148" s="107"/>
      <c r="E148" s="288"/>
      <c r="F148" s="105"/>
      <c r="G148" s="107"/>
      <c r="H148" s="160"/>
      <c r="K148" s="317" t="str">
        <f t="shared" si="2"/>
        <v/>
      </c>
      <c r="L148" s="280" t="str">
        <f>IF(B148="","",IF(YEAR(B148)='Diário 1º PA'!$P$1,MONTH(B148)-'Diário 1º PA'!$O$1+1,(YEAR(B148)-'Diário 1º PA'!$P$1)*12-'Diário 1º PA'!$O$1+1+MONTH(B148)))</f>
        <v/>
      </c>
    </row>
    <row r="149" spans="1:12" hidden="1" x14ac:dyDescent="0.2">
      <c r="A149" s="279">
        <v>145</v>
      </c>
      <c r="B149" s="289"/>
      <c r="C149" s="107"/>
      <c r="D149" s="107"/>
      <c r="E149" s="288"/>
      <c r="F149" s="105"/>
      <c r="G149" s="107"/>
      <c r="H149" s="160"/>
      <c r="K149" s="317" t="str">
        <f t="shared" si="2"/>
        <v/>
      </c>
      <c r="L149" s="280" t="str">
        <f>IF(B149="","",IF(YEAR(B149)='Diário 1º PA'!$P$1,MONTH(B149)-'Diário 1º PA'!$O$1+1,(YEAR(B149)-'Diário 1º PA'!$P$1)*12-'Diário 1º PA'!$O$1+1+MONTH(B149)))</f>
        <v/>
      </c>
    </row>
    <row r="150" spans="1:12" hidden="1" x14ac:dyDescent="0.2">
      <c r="A150" s="279">
        <v>146</v>
      </c>
      <c r="B150" s="289"/>
      <c r="C150" s="107"/>
      <c r="D150" s="107"/>
      <c r="E150" s="288"/>
      <c r="F150" s="105"/>
      <c r="G150" s="107"/>
      <c r="H150" s="160"/>
      <c r="K150" s="317" t="str">
        <f t="shared" si="2"/>
        <v/>
      </c>
      <c r="L150" s="280" t="str">
        <f>IF(B150="","",IF(YEAR(B150)='Diário 1º PA'!$P$1,MONTH(B150)-'Diário 1º PA'!$O$1+1,(YEAR(B150)-'Diário 1º PA'!$P$1)*12-'Diário 1º PA'!$O$1+1+MONTH(B150)))</f>
        <v/>
      </c>
    </row>
    <row r="151" spans="1:12" hidden="1" x14ac:dyDescent="0.2">
      <c r="A151" s="279">
        <v>147</v>
      </c>
      <c r="B151" s="289"/>
      <c r="C151" s="107"/>
      <c r="D151" s="107"/>
      <c r="E151" s="288"/>
      <c r="F151" s="105"/>
      <c r="G151" s="107"/>
      <c r="H151" s="160"/>
      <c r="K151" s="317" t="str">
        <f t="shared" si="2"/>
        <v/>
      </c>
      <c r="L151" s="280" t="str">
        <f>IF(B151="","",IF(YEAR(B151)='Diário 1º PA'!$P$1,MONTH(B151)-'Diário 1º PA'!$O$1+1,(YEAR(B151)-'Diário 1º PA'!$P$1)*12-'Diário 1º PA'!$O$1+1+MONTH(B151)))</f>
        <v/>
      </c>
    </row>
    <row r="152" spans="1:12" hidden="1" x14ac:dyDescent="0.2">
      <c r="A152" s="279">
        <v>148</v>
      </c>
      <c r="B152" s="289"/>
      <c r="C152" s="107"/>
      <c r="D152" s="107"/>
      <c r="E152" s="288"/>
      <c r="F152" s="105"/>
      <c r="G152" s="107"/>
      <c r="H152" s="160"/>
      <c r="K152" s="317" t="str">
        <f t="shared" si="2"/>
        <v/>
      </c>
      <c r="L152" s="280" t="str">
        <f>IF(B152="","",IF(YEAR(B152)='Diário 1º PA'!$P$1,MONTH(B152)-'Diário 1º PA'!$O$1+1,(YEAR(B152)-'Diário 1º PA'!$P$1)*12-'Diário 1º PA'!$O$1+1+MONTH(B152)))</f>
        <v/>
      </c>
    </row>
    <row r="153" spans="1:12" hidden="1" x14ac:dyDescent="0.2">
      <c r="A153" s="279">
        <v>149</v>
      </c>
      <c r="B153" s="289"/>
      <c r="C153" s="107"/>
      <c r="D153" s="107"/>
      <c r="E153" s="288"/>
      <c r="F153" s="105"/>
      <c r="G153" s="107"/>
      <c r="H153" s="160"/>
      <c r="K153" s="317" t="str">
        <f t="shared" si="2"/>
        <v/>
      </c>
      <c r="L153" s="280" t="str">
        <f>IF(B153="","",IF(YEAR(B153)='Diário 1º PA'!$P$1,MONTH(B153)-'Diário 1º PA'!$O$1+1,(YEAR(B153)-'Diário 1º PA'!$P$1)*12-'Diário 1º PA'!$O$1+1+MONTH(B153)))</f>
        <v/>
      </c>
    </row>
    <row r="154" spans="1:12" hidden="1" x14ac:dyDescent="0.2">
      <c r="A154" s="279">
        <v>150</v>
      </c>
      <c r="B154" s="289"/>
      <c r="C154" s="107"/>
      <c r="D154" s="107"/>
      <c r="E154" s="288"/>
      <c r="F154" s="105"/>
      <c r="G154" s="107"/>
      <c r="H154" s="160"/>
      <c r="K154" s="317" t="str">
        <f t="shared" si="2"/>
        <v/>
      </c>
      <c r="L154" s="280" t="str">
        <f>IF(B154="","",IF(YEAR(B154)='Diário 1º PA'!$P$1,MONTH(B154)-'Diário 1º PA'!$O$1+1,(YEAR(B154)-'Diário 1º PA'!$P$1)*12-'Diário 1º PA'!$O$1+1+MONTH(B154)))</f>
        <v/>
      </c>
    </row>
    <row r="155" spans="1:12" hidden="1" x14ac:dyDescent="0.2">
      <c r="A155" s="279">
        <v>151</v>
      </c>
      <c r="B155" s="289"/>
      <c r="C155" s="107"/>
      <c r="D155" s="107"/>
      <c r="E155" s="288"/>
      <c r="F155" s="105"/>
      <c r="G155" s="107"/>
      <c r="H155" s="160"/>
      <c r="K155" s="317" t="str">
        <f t="shared" si="2"/>
        <v/>
      </c>
      <c r="L155" s="280" t="str">
        <f>IF(B155="","",IF(YEAR(B155)='Diário 1º PA'!$P$1,MONTH(B155)-'Diário 1º PA'!$O$1+1,(YEAR(B155)-'Diário 1º PA'!$P$1)*12-'Diário 1º PA'!$O$1+1+MONTH(B155)))</f>
        <v/>
      </c>
    </row>
    <row r="156" spans="1:12" hidden="1" x14ac:dyDescent="0.2">
      <c r="A156" s="279">
        <v>152</v>
      </c>
      <c r="B156" s="289"/>
      <c r="C156" s="107"/>
      <c r="D156" s="107"/>
      <c r="E156" s="288"/>
      <c r="F156" s="105"/>
      <c r="G156" s="107"/>
      <c r="H156" s="160"/>
      <c r="K156" s="317" t="str">
        <f t="shared" si="2"/>
        <v/>
      </c>
      <c r="L156" s="280" t="str">
        <f>IF(B156="","",IF(YEAR(B156)='Diário 1º PA'!$P$1,MONTH(B156)-'Diário 1º PA'!$O$1+1,(YEAR(B156)-'Diário 1º PA'!$P$1)*12-'Diário 1º PA'!$O$1+1+MONTH(B156)))</f>
        <v/>
      </c>
    </row>
    <row r="157" spans="1:12" hidden="1" x14ac:dyDescent="0.2">
      <c r="A157" s="279">
        <v>153</v>
      </c>
      <c r="B157" s="289"/>
      <c r="C157" s="107"/>
      <c r="D157" s="107"/>
      <c r="E157" s="288"/>
      <c r="F157" s="105"/>
      <c r="G157" s="107"/>
      <c r="H157" s="160"/>
      <c r="K157" s="317" t="str">
        <f t="shared" si="2"/>
        <v/>
      </c>
      <c r="L157" s="280" t="str">
        <f>IF(B157="","",IF(YEAR(B157)='Diário 1º PA'!$P$1,MONTH(B157)-'Diário 1º PA'!$O$1+1,(YEAR(B157)-'Diário 1º PA'!$P$1)*12-'Diário 1º PA'!$O$1+1+MONTH(B157)))</f>
        <v/>
      </c>
    </row>
    <row r="158" spans="1:12" hidden="1" x14ac:dyDescent="0.2">
      <c r="A158" s="279">
        <v>154</v>
      </c>
      <c r="B158" s="289"/>
      <c r="C158" s="107"/>
      <c r="D158" s="107"/>
      <c r="E158" s="288"/>
      <c r="F158" s="105"/>
      <c r="G158" s="107"/>
      <c r="H158" s="160"/>
      <c r="K158" s="317" t="str">
        <f t="shared" si="2"/>
        <v/>
      </c>
      <c r="L158" s="280" t="str">
        <f>IF(B158="","",IF(YEAR(B158)='Diário 1º PA'!$P$1,MONTH(B158)-'Diário 1º PA'!$O$1+1,(YEAR(B158)-'Diário 1º PA'!$P$1)*12-'Diário 1º PA'!$O$1+1+MONTH(B158)))</f>
        <v/>
      </c>
    </row>
    <row r="159" spans="1:12" hidden="1" x14ac:dyDescent="0.2">
      <c r="A159" s="279">
        <v>155</v>
      </c>
      <c r="B159" s="289"/>
      <c r="C159" s="107"/>
      <c r="D159" s="107"/>
      <c r="E159" s="288"/>
      <c r="F159" s="105"/>
      <c r="G159" s="107"/>
      <c r="H159" s="160"/>
      <c r="K159" s="317" t="str">
        <f t="shared" si="2"/>
        <v/>
      </c>
      <c r="L159" s="280" t="str">
        <f>IF(B159="","",IF(YEAR(B159)='Diário 1º PA'!$P$1,MONTH(B159)-'Diário 1º PA'!$O$1+1,(YEAR(B159)-'Diário 1º PA'!$P$1)*12-'Diário 1º PA'!$O$1+1+MONTH(B159)))</f>
        <v/>
      </c>
    </row>
    <row r="160" spans="1:12" hidden="1" x14ac:dyDescent="0.2">
      <c r="A160" s="279">
        <v>156</v>
      </c>
      <c r="B160" s="289"/>
      <c r="C160" s="107"/>
      <c r="D160" s="107"/>
      <c r="E160" s="288"/>
      <c r="F160" s="105"/>
      <c r="G160" s="107"/>
      <c r="H160" s="160"/>
      <c r="K160" s="317" t="str">
        <f t="shared" si="2"/>
        <v/>
      </c>
      <c r="L160" s="280" t="str">
        <f>IF(B160="","",IF(YEAR(B160)='Diário 1º PA'!$P$1,MONTH(B160)-'Diário 1º PA'!$O$1+1,(YEAR(B160)-'Diário 1º PA'!$P$1)*12-'Diário 1º PA'!$O$1+1+MONTH(B160)))</f>
        <v/>
      </c>
    </row>
    <row r="161" spans="1:12" hidden="1" x14ac:dyDescent="0.2">
      <c r="A161" s="279">
        <v>157</v>
      </c>
      <c r="B161" s="289"/>
      <c r="C161" s="107"/>
      <c r="D161" s="107"/>
      <c r="E161" s="288"/>
      <c r="F161" s="105"/>
      <c r="G161" s="107"/>
      <c r="H161" s="160"/>
      <c r="K161" s="317" t="str">
        <f t="shared" si="2"/>
        <v/>
      </c>
      <c r="L161" s="280" t="str">
        <f>IF(B161="","",IF(YEAR(B161)='Diário 1º PA'!$P$1,MONTH(B161)-'Diário 1º PA'!$O$1+1,(YEAR(B161)-'Diário 1º PA'!$P$1)*12-'Diário 1º PA'!$O$1+1+MONTH(B161)))</f>
        <v/>
      </c>
    </row>
    <row r="162" spans="1:12" hidden="1" x14ac:dyDescent="0.2">
      <c r="A162" s="279">
        <v>158</v>
      </c>
      <c r="B162" s="289"/>
      <c r="C162" s="107"/>
      <c r="D162" s="107"/>
      <c r="E162" s="288"/>
      <c r="F162" s="105"/>
      <c r="G162" s="107"/>
      <c r="H162" s="160"/>
      <c r="K162" s="317" t="str">
        <f t="shared" si="2"/>
        <v/>
      </c>
      <c r="L162" s="280" t="str">
        <f>IF(B162="","",IF(YEAR(B162)='Diário 1º PA'!$P$1,MONTH(B162)-'Diário 1º PA'!$O$1+1,(YEAR(B162)-'Diário 1º PA'!$P$1)*12-'Diário 1º PA'!$O$1+1+MONTH(B162)))</f>
        <v/>
      </c>
    </row>
    <row r="163" spans="1:12" hidden="1" x14ac:dyDescent="0.2">
      <c r="A163" s="279">
        <v>159</v>
      </c>
      <c r="B163" s="289"/>
      <c r="C163" s="107"/>
      <c r="D163" s="107"/>
      <c r="E163" s="288"/>
      <c r="F163" s="105"/>
      <c r="G163" s="107"/>
      <c r="H163" s="160"/>
      <c r="K163" s="317" t="str">
        <f t="shared" si="2"/>
        <v/>
      </c>
      <c r="L163" s="280" t="str">
        <f>IF(B163="","",IF(YEAR(B163)='Diário 1º PA'!$P$1,MONTH(B163)-'Diário 1º PA'!$O$1+1,(YEAR(B163)-'Diário 1º PA'!$P$1)*12-'Diário 1º PA'!$O$1+1+MONTH(B163)))</f>
        <v/>
      </c>
    </row>
    <row r="164" spans="1:12" hidden="1" x14ac:dyDescent="0.2">
      <c r="A164" s="279">
        <v>160</v>
      </c>
      <c r="B164" s="289"/>
      <c r="C164" s="107"/>
      <c r="D164" s="107"/>
      <c r="E164" s="288"/>
      <c r="F164" s="105"/>
      <c r="G164" s="107"/>
      <c r="H164" s="160"/>
      <c r="K164" s="317" t="str">
        <f t="shared" si="2"/>
        <v/>
      </c>
      <c r="L164" s="280" t="str">
        <f>IF(B164="","",IF(YEAR(B164)='Diário 1º PA'!$P$1,MONTH(B164)-'Diário 1º PA'!$O$1+1,(YEAR(B164)-'Diário 1º PA'!$P$1)*12-'Diário 1º PA'!$O$1+1+MONTH(B164)))</f>
        <v/>
      </c>
    </row>
    <row r="165" spans="1:12" hidden="1" x14ac:dyDescent="0.2">
      <c r="A165" s="279">
        <v>161</v>
      </c>
      <c r="B165" s="289"/>
      <c r="C165" s="107"/>
      <c r="D165" s="107"/>
      <c r="E165" s="288"/>
      <c r="F165" s="105"/>
      <c r="G165" s="107"/>
      <c r="H165" s="160"/>
      <c r="K165" s="317" t="str">
        <f t="shared" si="2"/>
        <v/>
      </c>
      <c r="L165" s="280" t="str">
        <f>IF(B165="","",IF(YEAR(B165)='Diário 1º PA'!$P$1,MONTH(B165)-'Diário 1º PA'!$O$1+1,(YEAR(B165)-'Diário 1º PA'!$P$1)*12-'Diário 1º PA'!$O$1+1+MONTH(B165)))</f>
        <v/>
      </c>
    </row>
    <row r="166" spans="1:12" hidden="1" x14ac:dyDescent="0.2">
      <c r="A166" s="279">
        <v>162</v>
      </c>
      <c r="B166" s="289"/>
      <c r="C166" s="107"/>
      <c r="D166" s="107"/>
      <c r="E166" s="288"/>
      <c r="F166" s="105"/>
      <c r="G166" s="107"/>
      <c r="H166" s="160"/>
      <c r="K166" s="317" t="str">
        <f t="shared" si="2"/>
        <v/>
      </c>
      <c r="L166" s="280" t="str">
        <f>IF(B166="","",IF(YEAR(B166)='Diário 1º PA'!$P$1,MONTH(B166)-'Diário 1º PA'!$O$1+1,(YEAR(B166)-'Diário 1º PA'!$P$1)*12-'Diário 1º PA'!$O$1+1+MONTH(B166)))</f>
        <v/>
      </c>
    </row>
    <row r="167" spans="1:12" hidden="1" x14ac:dyDescent="0.2">
      <c r="A167" s="279">
        <v>163</v>
      </c>
      <c r="B167" s="289"/>
      <c r="C167" s="107"/>
      <c r="D167" s="107"/>
      <c r="E167" s="288"/>
      <c r="F167" s="105"/>
      <c r="G167" s="107"/>
      <c r="H167" s="160"/>
      <c r="K167" s="317" t="str">
        <f t="shared" si="2"/>
        <v/>
      </c>
      <c r="L167" s="280" t="str">
        <f>IF(B167="","",IF(YEAR(B167)='Diário 1º PA'!$P$1,MONTH(B167)-'Diário 1º PA'!$O$1+1,(YEAR(B167)-'Diário 1º PA'!$P$1)*12-'Diário 1º PA'!$O$1+1+MONTH(B167)))</f>
        <v/>
      </c>
    </row>
    <row r="168" spans="1:12" hidden="1" x14ac:dyDescent="0.2">
      <c r="A168" s="279">
        <v>164</v>
      </c>
      <c r="B168" s="289"/>
      <c r="C168" s="107"/>
      <c r="D168" s="107"/>
      <c r="E168" s="288"/>
      <c r="F168" s="105"/>
      <c r="G168" s="107"/>
      <c r="H168" s="160"/>
      <c r="K168" s="317" t="str">
        <f t="shared" si="2"/>
        <v/>
      </c>
      <c r="L168" s="280" t="str">
        <f>IF(B168="","",IF(YEAR(B168)='Diário 1º PA'!$P$1,MONTH(B168)-'Diário 1º PA'!$O$1+1,(YEAR(B168)-'Diário 1º PA'!$P$1)*12-'Diário 1º PA'!$O$1+1+MONTH(B168)))</f>
        <v/>
      </c>
    </row>
    <row r="169" spans="1:12" hidden="1" x14ac:dyDescent="0.2">
      <c r="A169" s="279">
        <v>165</v>
      </c>
      <c r="B169" s="289"/>
      <c r="C169" s="107"/>
      <c r="D169" s="107"/>
      <c r="E169" s="288"/>
      <c r="F169" s="105"/>
      <c r="G169" s="107"/>
      <c r="H169" s="160"/>
      <c r="K169" s="317" t="str">
        <f t="shared" si="2"/>
        <v/>
      </c>
      <c r="L169" s="280" t="str">
        <f>IF(B169="","",IF(YEAR(B169)='Diário 1º PA'!$P$1,MONTH(B169)-'Diário 1º PA'!$O$1+1,(YEAR(B169)-'Diário 1º PA'!$P$1)*12-'Diário 1º PA'!$O$1+1+MONTH(B169)))</f>
        <v/>
      </c>
    </row>
    <row r="170" spans="1:12" hidden="1" x14ac:dyDescent="0.2">
      <c r="A170" s="279">
        <v>166</v>
      </c>
      <c r="B170" s="289"/>
      <c r="C170" s="107"/>
      <c r="D170" s="107"/>
      <c r="E170" s="288"/>
      <c r="F170" s="105"/>
      <c r="G170" s="107"/>
      <c r="H170" s="160"/>
      <c r="K170" s="317" t="str">
        <f t="shared" si="2"/>
        <v/>
      </c>
      <c r="L170" s="280" t="str">
        <f>IF(B170="","",IF(YEAR(B170)='Diário 1º PA'!$P$1,MONTH(B170)-'Diário 1º PA'!$O$1+1,(YEAR(B170)-'Diário 1º PA'!$P$1)*12-'Diário 1º PA'!$O$1+1+MONTH(B170)))</f>
        <v/>
      </c>
    </row>
    <row r="171" spans="1:12" hidden="1" x14ac:dyDescent="0.2">
      <c r="A171" s="279">
        <v>167</v>
      </c>
      <c r="B171" s="289"/>
      <c r="C171" s="107"/>
      <c r="D171" s="107"/>
      <c r="E171" s="288"/>
      <c r="F171" s="105"/>
      <c r="G171" s="107"/>
      <c r="H171" s="160"/>
      <c r="K171" s="317" t="str">
        <f t="shared" si="2"/>
        <v/>
      </c>
      <c r="L171" s="280" t="str">
        <f>IF(B171="","",IF(YEAR(B171)='Diário 1º PA'!$P$1,MONTH(B171)-'Diário 1º PA'!$O$1+1,(YEAR(B171)-'Diário 1º PA'!$P$1)*12-'Diário 1º PA'!$O$1+1+MONTH(B171)))</f>
        <v/>
      </c>
    </row>
    <row r="172" spans="1:12" hidden="1" x14ac:dyDescent="0.2">
      <c r="A172" s="279">
        <v>168</v>
      </c>
      <c r="B172" s="289"/>
      <c r="C172" s="107"/>
      <c r="D172" s="107"/>
      <c r="E172" s="288"/>
      <c r="F172" s="105"/>
      <c r="G172" s="107"/>
      <c r="H172" s="160"/>
      <c r="K172" s="317" t="str">
        <f t="shared" si="2"/>
        <v/>
      </c>
      <c r="L172" s="280" t="str">
        <f>IF(B172="","",IF(YEAR(B172)='Diário 1º PA'!$P$1,MONTH(B172)-'Diário 1º PA'!$O$1+1,(YEAR(B172)-'Diário 1º PA'!$P$1)*12-'Diário 1º PA'!$O$1+1+MONTH(B172)))</f>
        <v/>
      </c>
    </row>
    <row r="173" spans="1:12" hidden="1" x14ac:dyDescent="0.2">
      <c r="A173" s="279">
        <v>169</v>
      </c>
      <c r="B173" s="289"/>
      <c r="C173" s="107"/>
      <c r="D173" s="107"/>
      <c r="E173" s="288"/>
      <c r="F173" s="105"/>
      <c r="G173" s="107"/>
      <c r="H173" s="160"/>
      <c r="K173" s="317" t="str">
        <f t="shared" si="2"/>
        <v/>
      </c>
      <c r="L173" s="280" t="str">
        <f>IF(B173="","",IF(YEAR(B173)='Diário 1º PA'!$P$1,MONTH(B173)-'Diário 1º PA'!$O$1+1,(YEAR(B173)-'Diário 1º PA'!$P$1)*12-'Diário 1º PA'!$O$1+1+MONTH(B173)))</f>
        <v/>
      </c>
    </row>
    <row r="174" spans="1:12" hidden="1" x14ac:dyDescent="0.2">
      <c r="A174" s="279">
        <v>170</v>
      </c>
      <c r="B174" s="289"/>
      <c r="C174" s="107"/>
      <c r="D174" s="107"/>
      <c r="E174" s="288"/>
      <c r="F174" s="105"/>
      <c r="G174" s="107"/>
      <c r="H174" s="160"/>
      <c r="K174" s="317" t="str">
        <f t="shared" si="2"/>
        <v/>
      </c>
      <c r="L174" s="280" t="str">
        <f>IF(B174="","",IF(YEAR(B174)='Diário 1º PA'!$P$1,MONTH(B174)-'Diário 1º PA'!$O$1+1,(YEAR(B174)-'Diário 1º PA'!$P$1)*12-'Diário 1º PA'!$O$1+1+MONTH(B174)))</f>
        <v/>
      </c>
    </row>
    <row r="175" spans="1:12" hidden="1" x14ac:dyDescent="0.2">
      <c r="A175" s="279">
        <v>171</v>
      </c>
      <c r="B175" s="289"/>
      <c r="C175" s="107"/>
      <c r="D175" s="107"/>
      <c r="E175" s="288"/>
      <c r="F175" s="105"/>
      <c r="G175" s="107"/>
      <c r="H175" s="160"/>
      <c r="K175" s="317" t="str">
        <f t="shared" si="2"/>
        <v/>
      </c>
      <c r="L175" s="280" t="str">
        <f>IF(B175="","",IF(YEAR(B175)='Diário 1º PA'!$P$1,MONTH(B175)-'Diário 1º PA'!$O$1+1,(YEAR(B175)-'Diário 1º PA'!$P$1)*12-'Diário 1º PA'!$O$1+1+MONTH(B175)))</f>
        <v/>
      </c>
    </row>
    <row r="176" spans="1:12" hidden="1" x14ac:dyDescent="0.2">
      <c r="A176" s="279">
        <v>172</v>
      </c>
      <c r="B176" s="289"/>
      <c r="C176" s="107"/>
      <c r="D176" s="107"/>
      <c r="E176" s="288"/>
      <c r="F176" s="105"/>
      <c r="G176" s="107"/>
      <c r="H176" s="160"/>
      <c r="K176" s="317" t="str">
        <f t="shared" si="2"/>
        <v/>
      </c>
      <c r="L176" s="280" t="str">
        <f>IF(B176="","",IF(YEAR(B176)='Diário 1º PA'!$P$1,MONTH(B176)-'Diário 1º PA'!$O$1+1,(YEAR(B176)-'Diário 1º PA'!$P$1)*12-'Diário 1º PA'!$O$1+1+MONTH(B176)))</f>
        <v/>
      </c>
    </row>
    <row r="177" spans="1:12" hidden="1" x14ac:dyDescent="0.2">
      <c r="A177" s="279">
        <v>173</v>
      </c>
      <c r="B177" s="289"/>
      <c r="C177" s="107"/>
      <c r="D177" s="107"/>
      <c r="E177" s="288"/>
      <c r="F177" s="105"/>
      <c r="G177" s="107"/>
      <c r="H177" s="160"/>
      <c r="K177" s="317" t="str">
        <f t="shared" si="2"/>
        <v/>
      </c>
      <c r="L177" s="280" t="str">
        <f>IF(B177="","",IF(YEAR(B177)='Diário 1º PA'!$P$1,MONTH(B177)-'Diário 1º PA'!$O$1+1,(YEAR(B177)-'Diário 1º PA'!$P$1)*12-'Diário 1º PA'!$O$1+1+MONTH(B177)))</f>
        <v/>
      </c>
    </row>
    <row r="178" spans="1:12" hidden="1" x14ac:dyDescent="0.2">
      <c r="A178" s="279">
        <v>174</v>
      </c>
      <c r="B178" s="289"/>
      <c r="C178" s="107"/>
      <c r="D178" s="107"/>
      <c r="E178" s="288"/>
      <c r="F178" s="105"/>
      <c r="G178" s="107"/>
      <c r="H178" s="160"/>
      <c r="K178" s="317" t="str">
        <f t="shared" si="2"/>
        <v/>
      </c>
      <c r="L178" s="280" t="str">
        <f>IF(B178="","",IF(YEAR(B178)='Diário 1º PA'!$P$1,MONTH(B178)-'Diário 1º PA'!$O$1+1,(YEAR(B178)-'Diário 1º PA'!$P$1)*12-'Diário 1º PA'!$O$1+1+MONTH(B178)))</f>
        <v/>
      </c>
    </row>
    <row r="179" spans="1:12" hidden="1" x14ac:dyDescent="0.2">
      <c r="A179" s="279">
        <v>175</v>
      </c>
      <c r="B179" s="289"/>
      <c r="C179" s="107"/>
      <c r="D179" s="107"/>
      <c r="E179" s="288"/>
      <c r="F179" s="105"/>
      <c r="G179" s="107"/>
      <c r="H179" s="160"/>
      <c r="K179" s="317" t="str">
        <f t="shared" si="2"/>
        <v/>
      </c>
      <c r="L179" s="280" t="str">
        <f>IF(B179="","",IF(YEAR(B179)='Diário 1º PA'!$P$1,MONTH(B179)-'Diário 1º PA'!$O$1+1,(YEAR(B179)-'Diário 1º PA'!$P$1)*12-'Diário 1º PA'!$O$1+1+MONTH(B179)))</f>
        <v/>
      </c>
    </row>
    <row r="180" spans="1:12" hidden="1" x14ac:dyDescent="0.2">
      <c r="A180" s="279">
        <v>176</v>
      </c>
      <c r="B180" s="289"/>
      <c r="C180" s="107"/>
      <c r="D180" s="107"/>
      <c r="E180" s="288"/>
      <c r="F180" s="105"/>
      <c r="G180" s="107"/>
      <c r="H180" s="160"/>
      <c r="K180" s="317" t="str">
        <f t="shared" si="2"/>
        <v/>
      </c>
      <c r="L180" s="280" t="str">
        <f>IF(B180="","",IF(YEAR(B180)='Diário 1º PA'!$P$1,MONTH(B180)-'Diário 1º PA'!$O$1+1,(YEAR(B180)-'Diário 1º PA'!$P$1)*12-'Diário 1º PA'!$O$1+1+MONTH(B180)))</f>
        <v/>
      </c>
    </row>
    <row r="181" spans="1:12" hidden="1" x14ac:dyDescent="0.2">
      <c r="A181" s="279">
        <v>177</v>
      </c>
      <c r="B181" s="289"/>
      <c r="C181" s="107"/>
      <c r="D181" s="107"/>
      <c r="E181" s="288"/>
      <c r="F181" s="105"/>
      <c r="G181" s="107"/>
      <c r="H181" s="160"/>
      <c r="K181" s="317" t="str">
        <f t="shared" si="2"/>
        <v/>
      </c>
      <c r="L181" s="280" t="str">
        <f>IF(B181="","",IF(YEAR(B181)='Diário 1º PA'!$P$1,MONTH(B181)-'Diário 1º PA'!$O$1+1,(YEAR(B181)-'Diário 1º PA'!$P$1)*12-'Diário 1º PA'!$O$1+1+MONTH(B181)))</f>
        <v/>
      </c>
    </row>
    <row r="182" spans="1:12" hidden="1" x14ac:dyDescent="0.2">
      <c r="A182" s="279">
        <v>178</v>
      </c>
      <c r="B182" s="289"/>
      <c r="C182" s="107"/>
      <c r="D182" s="107"/>
      <c r="E182" s="288"/>
      <c r="F182" s="105"/>
      <c r="G182" s="107"/>
      <c r="H182" s="160"/>
      <c r="K182" s="317" t="str">
        <f t="shared" si="2"/>
        <v/>
      </c>
      <c r="L182" s="280" t="str">
        <f>IF(B182="","",IF(YEAR(B182)='Diário 1º PA'!$P$1,MONTH(B182)-'Diário 1º PA'!$O$1+1,(YEAR(B182)-'Diário 1º PA'!$P$1)*12-'Diário 1º PA'!$O$1+1+MONTH(B182)))</f>
        <v/>
      </c>
    </row>
    <row r="183" spans="1:12" hidden="1" x14ac:dyDescent="0.2">
      <c r="A183" s="279">
        <v>179</v>
      </c>
      <c r="B183" s="289"/>
      <c r="C183" s="107"/>
      <c r="D183" s="107"/>
      <c r="E183" s="288"/>
      <c r="F183" s="105"/>
      <c r="G183" s="107"/>
      <c r="H183" s="160"/>
      <c r="K183" s="317" t="str">
        <f t="shared" si="2"/>
        <v/>
      </c>
      <c r="L183" s="280" t="str">
        <f>IF(B183="","",IF(YEAR(B183)='Diário 1º PA'!$P$1,MONTH(B183)-'Diário 1º PA'!$O$1+1,(YEAR(B183)-'Diário 1º PA'!$P$1)*12-'Diário 1º PA'!$O$1+1+MONTH(B183)))</f>
        <v/>
      </c>
    </row>
    <row r="184" spans="1:12" hidden="1" x14ac:dyDescent="0.2">
      <c r="A184" s="279">
        <v>180</v>
      </c>
      <c r="B184" s="289"/>
      <c r="C184" s="107"/>
      <c r="D184" s="107"/>
      <c r="E184" s="288"/>
      <c r="F184" s="105"/>
      <c r="G184" s="107"/>
      <c r="H184" s="160"/>
      <c r="K184" s="317" t="str">
        <f t="shared" si="2"/>
        <v/>
      </c>
      <c r="L184" s="280" t="str">
        <f>IF(B184="","",IF(YEAR(B184)='Diário 1º PA'!$P$1,MONTH(B184)-'Diário 1º PA'!$O$1+1,(YEAR(B184)-'Diário 1º PA'!$P$1)*12-'Diário 1º PA'!$O$1+1+MONTH(B184)))</f>
        <v/>
      </c>
    </row>
    <row r="185" spans="1:12" hidden="1" x14ac:dyDescent="0.2">
      <c r="A185" s="279">
        <v>181</v>
      </c>
      <c r="B185" s="289"/>
      <c r="C185" s="107"/>
      <c r="D185" s="107"/>
      <c r="E185" s="288"/>
      <c r="F185" s="105"/>
      <c r="G185" s="107"/>
      <c r="H185" s="160"/>
      <c r="K185" s="317" t="str">
        <f t="shared" si="2"/>
        <v/>
      </c>
      <c r="L185" s="280" t="str">
        <f>IF(B185="","",IF(YEAR(B185)='Diário 1º PA'!$P$1,MONTH(B185)-'Diário 1º PA'!$O$1+1,(YEAR(B185)-'Diário 1º PA'!$P$1)*12-'Diário 1º PA'!$O$1+1+MONTH(B185)))</f>
        <v/>
      </c>
    </row>
    <row r="186" spans="1:12" hidden="1" x14ac:dyDescent="0.2">
      <c r="A186" s="279">
        <v>182</v>
      </c>
      <c r="B186" s="289"/>
      <c r="C186" s="107"/>
      <c r="D186" s="107"/>
      <c r="E186" s="288"/>
      <c r="F186" s="105"/>
      <c r="G186" s="107"/>
      <c r="H186" s="160"/>
      <c r="K186" s="317" t="str">
        <f t="shared" si="2"/>
        <v/>
      </c>
      <c r="L186" s="280" t="str">
        <f>IF(B186="","",IF(YEAR(B186)='Diário 1º PA'!$P$1,MONTH(B186)-'Diário 1º PA'!$O$1+1,(YEAR(B186)-'Diário 1º PA'!$P$1)*12-'Diário 1º PA'!$O$1+1+MONTH(B186)))</f>
        <v/>
      </c>
    </row>
    <row r="187" spans="1:12" hidden="1" x14ac:dyDescent="0.2">
      <c r="A187" s="279">
        <v>183</v>
      </c>
      <c r="B187" s="289"/>
      <c r="C187" s="107"/>
      <c r="D187" s="107"/>
      <c r="E187" s="288"/>
      <c r="F187" s="105"/>
      <c r="G187" s="107"/>
      <c r="H187" s="160"/>
      <c r="K187" s="317" t="str">
        <f t="shared" si="2"/>
        <v/>
      </c>
      <c r="L187" s="280" t="str">
        <f>IF(B187="","",IF(YEAR(B187)='Diário 1º PA'!$P$1,MONTH(B187)-'Diário 1º PA'!$O$1+1,(YEAR(B187)-'Diário 1º PA'!$P$1)*12-'Diário 1º PA'!$O$1+1+MONTH(B187)))</f>
        <v/>
      </c>
    </row>
    <row r="188" spans="1:12" hidden="1" x14ac:dyDescent="0.2">
      <c r="A188" s="279">
        <v>184</v>
      </c>
      <c r="B188" s="289"/>
      <c r="C188" s="107"/>
      <c r="D188" s="107"/>
      <c r="E188" s="288"/>
      <c r="F188" s="105"/>
      <c r="G188" s="107"/>
      <c r="H188" s="160"/>
      <c r="K188" s="317" t="str">
        <f t="shared" si="2"/>
        <v/>
      </c>
      <c r="L188" s="280" t="str">
        <f>IF(B188="","",IF(YEAR(B188)='Diário 1º PA'!$P$1,MONTH(B188)-'Diário 1º PA'!$O$1+1,(YEAR(B188)-'Diário 1º PA'!$P$1)*12-'Diário 1º PA'!$O$1+1+MONTH(B188)))</f>
        <v/>
      </c>
    </row>
    <row r="189" spans="1:12" hidden="1" x14ac:dyDescent="0.2">
      <c r="A189" s="279">
        <v>185</v>
      </c>
      <c r="B189" s="289"/>
      <c r="C189" s="107"/>
      <c r="D189" s="107"/>
      <c r="E189" s="288"/>
      <c r="F189" s="105"/>
      <c r="G189" s="107"/>
      <c r="H189" s="160"/>
      <c r="K189" s="317" t="str">
        <f t="shared" si="2"/>
        <v/>
      </c>
      <c r="L189" s="280" t="str">
        <f>IF(B189="","",IF(YEAR(B189)='Diário 1º PA'!$P$1,MONTH(B189)-'Diário 1º PA'!$O$1+1,(YEAR(B189)-'Diário 1º PA'!$P$1)*12-'Diário 1º PA'!$O$1+1+MONTH(B189)))</f>
        <v/>
      </c>
    </row>
    <row r="190" spans="1:12" hidden="1" x14ac:dyDescent="0.2">
      <c r="A190" s="279">
        <v>186</v>
      </c>
      <c r="B190" s="289"/>
      <c r="C190" s="107"/>
      <c r="D190" s="107"/>
      <c r="E190" s="288"/>
      <c r="F190" s="105"/>
      <c r="G190" s="107"/>
      <c r="H190" s="160"/>
      <c r="K190" s="317" t="str">
        <f t="shared" si="2"/>
        <v/>
      </c>
      <c r="L190" s="280" t="str">
        <f>IF(B190="","",IF(YEAR(B190)='Diário 1º PA'!$P$1,MONTH(B190)-'Diário 1º PA'!$O$1+1,(YEAR(B190)-'Diário 1º PA'!$P$1)*12-'Diário 1º PA'!$O$1+1+MONTH(B190)))</f>
        <v/>
      </c>
    </row>
    <row r="191" spans="1:12" hidden="1" x14ac:dyDescent="0.2">
      <c r="A191" s="279">
        <v>187</v>
      </c>
      <c r="B191" s="289"/>
      <c r="C191" s="107"/>
      <c r="D191" s="107"/>
      <c r="E191" s="288"/>
      <c r="F191" s="105"/>
      <c r="G191" s="107"/>
      <c r="H191" s="160"/>
      <c r="K191" s="317" t="str">
        <f t="shared" si="2"/>
        <v/>
      </c>
      <c r="L191" s="280" t="str">
        <f>IF(B191="","",IF(YEAR(B191)='Diário 1º PA'!$P$1,MONTH(B191)-'Diário 1º PA'!$O$1+1,(YEAR(B191)-'Diário 1º PA'!$P$1)*12-'Diário 1º PA'!$O$1+1+MONTH(B191)))</f>
        <v/>
      </c>
    </row>
    <row r="192" spans="1:12" hidden="1" x14ac:dyDescent="0.2">
      <c r="A192" s="279">
        <v>188</v>
      </c>
      <c r="B192" s="289"/>
      <c r="C192" s="107"/>
      <c r="D192" s="107"/>
      <c r="E192" s="288"/>
      <c r="F192" s="105"/>
      <c r="G192" s="107"/>
      <c r="H192" s="160"/>
      <c r="K192" s="317" t="str">
        <f t="shared" si="2"/>
        <v/>
      </c>
      <c r="L192" s="280" t="str">
        <f>IF(B192="","",IF(YEAR(B192)='Diário 1º PA'!$P$1,MONTH(B192)-'Diário 1º PA'!$O$1+1,(YEAR(B192)-'Diário 1º PA'!$P$1)*12-'Diário 1º PA'!$O$1+1+MONTH(B192)))</f>
        <v/>
      </c>
    </row>
    <row r="193" spans="1:12" hidden="1" x14ac:dyDescent="0.2">
      <c r="A193" s="279">
        <v>189</v>
      </c>
      <c r="B193" s="289"/>
      <c r="C193" s="107"/>
      <c r="D193" s="107"/>
      <c r="E193" s="288"/>
      <c r="F193" s="105"/>
      <c r="G193" s="107"/>
      <c r="H193" s="160"/>
      <c r="K193" s="317" t="str">
        <f t="shared" si="2"/>
        <v/>
      </c>
      <c r="L193" s="280" t="str">
        <f>IF(B193="","",IF(YEAR(B193)='Diário 1º PA'!$P$1,MONTH(B193)-'Diário 1º PA'!$O$1+1,(YEAR(B193)-'Diário 1º PA'!$P$1)*12-'Diário 1º PA'!$O$1+1+MONTH(B193)))</f>
        <v/>
      </c>
    </row>
    <row r="194" spans="1:12" hidden="1" x14ac:dyDescent="0.2">
      <c r="A194" s="279">
        <v>190</v>
      </c>
      <c r="B194" s="289"/>
      <c r="C194" s="107"/>
      <c r="D194" s="107"/>
      <c r="E194" s="288"/>
      <c r="F194" s="105"/>
      <c r="G194" s="107"/>
      <c r="H194" s="160"/>
      <c r="K194" s="317" t="str">
        <f t="shared" si="2"/>
        <v/>
      </c>
      <c r="L194" s="280" t="str">
        <f>IF(B194="","",IF(YEAR(B194)='Diário 1º PA'!$P$1,MONTH(B194)-'Diário 1º PA'!$O$1+1,(YEAR(B194)-'Diário 1º PA'!$P$1)*12-'Diário 1º PA'!$O$1+1+MONTH(B194)))</f>
        <v/>
      </c>
    </row>
    <row r="195" spans="1:12" hidden="1" x14ac:dyDescent="0.2">
      <c r="A195" s="279">
        <v>191</v>
      </c>
      <c r="B195" s="289"/>
      <c r="C195" s="107"/>
      <c r="D195" s="107"/>
      <c r="E195" s="288"/>
      <c r="F195" s="105"/>
      <c r="G195" s="107"/>
      <c r="H195" s="160"/>
      <c r="K195" s="317" t="str">
        <f t="shared" si="2"/>
        <v/>
      </c>
      <c r="L195" s="280" t="str">
        <f>IF(B195="","",IF(YEAR(B195)='Diário 1º PA'!$P$1,MONTH(B195)-'Diário 1º PA'!$O$1+1,(YEAR(B195)-'Diário 1º PA'!$P$1)*12-'Diário 1º PA'!$O$1+1+MONTH(B195)))</f>
        <v/>
      </c>
    </row>
    <row r="196" spans="1:12" hidden="1" x14ac:dyDescent="0.2">
      <c r="A196" s="279">
        <v>192</v>
      </c>
      <c r="B196" s="289"/>
      <c r="C196" s="107"/>
      <c r="D196" s="107"/>
      <c r="E196" s="288"/>
      <c r="F196" s="105"/>
      <c r="G196" s="107"/>
      <c r="H196" s="160"/>
      <c r="K196" s="317" t="str">
        <f t="shared" si="2"/>
        <v/>
      </c>
      <c r="L196" s="280" t="str">
        <f>IF(B196="","",IF(YEAR(B196)='Diário 1º PA'!$P$1,MONTH(B196)-'Diário 1º PA'!$O$1+1,(YEAR(B196)-'Diário 1º PA'!$P$1)*12-'Diário 1º PA'!$O$1+1+MONTH(B196)))</f>
        <v/>
      </c>
    </row>
    <row r="197" spans="1:12" hidden="1" x14ac:dyDescent="0.2">
      <c r="A197" s="279">
        <v>193</v>
      </c>
      <c r="B197" s="289"/>
      <c r="C197" s="107"/>
      <c r="D197" s="107"/>
      <c r="E197" s="288"/>
      <c r="F197" s="105"/>
      <c r="G197" s="107"/>
      <c r="H197" s="160"/>
      <c r="K197" s="317" t="str">
        <f t="shared" ref="K197:K254" si="3">SUBSTITUTE(C197," ","_")</f>
        <v/>
      </c>
      <c r="L197" s="280" t="str">
        <f>IF(B197="","",IF(YEAR(B197)='Diário 1º PA'!$P$1,MONTH(B197)-'Diário 1º PA'!$O$1+1,(YEAR(B197)-'Diário 1º PA'!$P$1)*12-'Diário 1º PA'!$O$1+1+MONTH(B197)))</f>
        <v/>
      </c>
    </row>
    <row r="198" spans="1:12" hidden="1" x14ac:dyDescent="0.2">
      <c r="A198" s="279">
        <v>194</v>
      </c>
      <c r="B198" s="289"/>
      <c r="C198" s="107"/>
      <c r="D198" s="107"/>
      <c r="E198" s="288"/>
      <c r="F198" s="105"/>
      <c r="G198" s="107"/>
      <c r="H198" s="160"/>
      <c r="K198" s="317" t="str">
        <f t="shared" si="3"/>
        <v/>
      </c>
      <c r="L198" s="280" t="str">
        <f>IF(B198="","",IF(YEAR(B198)='Diário 1º PA'!$P$1,MONTH(B198)-'Diário 1º PA'!$O$1+1,(YEAR(B198)-'Diário 1º PA'!$P$1)*12-'Diário 1º PA'!$O$1+1+MONTH(B198)))</f>
        <v/>
      </c>
    </row>
    <row r="199" spans="1:12" hidden="1" x14ac:dyDescent="0.2">
      <c r="A199" s="279">
        <v>195</v>
      </c>
      <c r="B199" s="289"/>
      <c r="C199" s="107"/>
      <c r="D199" s="107"/>
      <c r="E199" s="288"/>
      <c r="F199" s="105"/>
      <c r="G199" s="107"/>
      <c r="H199" s="160"/>
      <c r="K199" s="317" t="str">
        <f t="shared" si="3"/>
        <v/>
      </c>
      <c r="L199" s="280" t="str">
        <f>IF(B199="","",IF(YEAR(B199)='Diário 1º PA'!$P$1,MONTH(B199)-'Diário 1º PA'!$O$1+1,(YEAR(B199)-'Diário 1º PA'!$P$1)*12-'Diário 1º PA'!$O$1+1+MONTH(B199)))</f>
        <v/>
      </c>
    </row>
    <row r="200" spans="1:12" hidden="1" x14ac:dyDescent="0.2">
      <c r="A200" s="279">
        <v>196</v>
      </c>
      <c r="B200" s="289"/>
      <c r="C200" s="107"/>
      <c r="D200" s="107"/>
      <c r="E200" s="288"/>
      <c r="F200" s="105"/>
      <c r="G200" s="107"/>
      <c r="H200" s="160"/>
      <c r="K200" s="317" t="str">
        <f t="shared" si="3"/>
        <v/>
      </c>
      <c r="L200" s="280" t="str">
        <f>IF(B200="","",IF(YEAR(B200)='Diário 1º PA'!$P$1,MONTH(B200)-'Diário 1º PA'!$O$1+1,(YEAR(B200)-'Diário 1º PA'!$P$1)*12-'Diário 1º PA'!$O$1+1+MONTH(B200)))</f>
        <v/>
      </c>
    </row>
    <row r="201" spans="1:12" hidden="1" x14ac:dyDescent="0.2">
      <c r="A201" s="279">
        <v>197</v>
      </c>
      <c r="B201" s="289"/>
      <c r="C201" s="107"/>
      <c r="D201" s="107"/>
      <c r="E201" s="288"/>
      <c r="F201" s="105"/>
      <c r="G201" s="107"/>
      <c r="H201" s="160"/>
      <c r="K201" s="317" t="str">
        <f t="shared" si="3"/>
        <v/>
      </c>
      <c r="L201" s="280" t="str">
        <f>IF(B201="","",IF(YEAR(B201)='Diário 1º PA'!$P$1,MONTH(B201)-'Diário 1º PA'!$O$1+1,(YEAR(B201)-'Diário 1º PA'!$P$1)*12-'Diário 1º PA'!$O$1+1+MONTH(B201)))</f>
        <v/>
      </c>
    </row>
    <row r="202" spans="1:12" hidden="1" x14ac:dyDescent="0.2">
      <c r="A202" s="279">
        <v>198</v>
      </c>
      <c r="B202" s="289"/>
      <c r="C202" s="107"/>
      <c r="D202" s="107"/>
      <c r="E202" s="288"/>
      <c r="F202" s="105"/>
      <c r="G202" s="107"/>
      <c r="H202" s="160"/>
      <c r="K202" s="317" t="str">
        <f t="shared" si="3"/>
        <v/>
      </c>
      <c r="L202" s="280" t="str">
        <f>IF(B202="","",IF(YEAR(B202)='Diário 1º PA'!$P$1,MONTH(B202)-'Diário 1º PA'!$O$1+1,(YEAR(B202)-'Diário 1º PA'!$P$1)*12-'Diário 1º PA'!$O$1+1+MONTH(B202)))</f>
        <v/>
      </c>
    </row>
    <row r="203" spans="1:12" hidden="1" x14ac:dyDescent="0.2">
      <c r="A203" s="279">
        <v>199</v>
      </c>
      <c r="B203" s="289"/>
      <c r="C203" s="107"/>
      <c r="D203" s="107"/>
      <c r="E203" s="288"/>
      <c r="F203" s="105"/>
      <c r="G203" s="107"/>
      <c r="H203" s="160"/>
      <c r="K203" s="317" t="str">
        <f t="shared" si="3"/>
        <v/>
      </c>
      <c r="L203" s="280" t="str">
        <f>IF(B203="","",IF(YEAR(B203)='Diário 1º PA'!$P$1,MONTH(B203)-'Diário 1º PA'!$O$1+1,(YEAR(B203)-'Diário 1º PA'!$P$1)*12-'Diário 1º PA'!$O$1+1+MONTH(B203)))</f>
        <v/>
      </c>
    </row>
    <row r="204" spans="1:12" hidden="1" x14ac:dyDescent="0.2">
      <c r="A204" s="279">
        <v>200</v>
      </c>
      <c r="B204" s="289"/>
      <c r="C204" s="107"/>
      <c r="D204" s="107"/>
      <c r="E204" s="288"/>
      <c r="F204" s="105"/>
      <c r="G204" s="107"/>
      <c r="H204" s="160"/>
      <c r="K204" s="317" t="str">
        <f t="shared" si="3"/>
        <v/>
      </c>
      <c r="L204" s="280" t="str">
        <f>IF(B204="","",IF(YEAR(B204)='Diário 1º PA'!$P$1,MONTH(B204)-'Diário 1º PA'!$O$1+1,(YEAR(B204)-'Diário 1º PA'!$P$1)*12-'Diário 1º PA'!$O$1+1+MONTH(B204)))</f>
        <v/>
      </c>
    </row>
    <row r="205" spans="1:12" hidden="1" x14ac:dyDescent="0.2">
      <c r="A205" s="279">
        <v>201</v>
      </c>
      <c r="B205" s="289"/>
      <c r="C205" s="107"/>
      <c r="D205" s="107"/>
      <c r="E205" s="288"/>
      <c r="F205" s="105"/>
      <c r="G205" s="107"/>
      <c r="H205" s="160"/>
      <c r="K205" s="317" t="str">
        <f t="shared" si="3"/>
        <v/>
      </c>
      <c r="L205" s="280" t="str">
        <f>IF(B205="","",IF(YEAR(B205)='Diário 1º PA'!$P$1,MONTH(B205)-'Diário 1º PA'!$O$1+1,(YEAR(B205)-'Diário 1º PA'!$P$1)*12-'Diário 1º PA'!$O$1+1+MONTH(B205)))</f>
        <v/>
      </c>
    </row>
    <row r="206" spans="1:12" hidden="1" x14ac:dyDescent="0.2">
      <c r="A206" s="279">
        <v>202</v>
      </c>
      <c r="B206" s="289"/>
      <c r="C206" s="107"/>
      <c r="D206" s="107"/>
      <c r="E206" s="288"/>
      <c r="F206" s="105"/>
      <c r="G206" s="107"/>
      <c r="H206" s="160"/>
      <c r="K206" s="317" t="str">
        <f t="shared" si="3"/>
        <v/>
      </c>
      <c r="L206" s="280" t="str">
        <f>IF(B206="","",IF(YEAR(B206)='Diário 1º PA'!$P$1,MONTH(B206)-'Diário 1º PA'!$O$1+1,(YEAR(B206)-'Diário 1º PA'!$P$1)*12-'Diário 1º PA'!$O$1+1+MONTH(B206)))</f>
        <v/>
      </c>
    </row>
    <row r="207" spans="1:12" hidden="1" x14ac:dyDescent="0.2">
      <c r="A207" s="279">
        <v>203</v>
      </c>
      <c r="B207" s="289"/>
      <c r="C207" s="107"/>
      <c r="D207" s="107"/>
      <c r="E207" s="288"/>
      <c r="F207" s="105"/>
      <c r="G207" s="107"/>
      <c r="H207" s="160"/>
      <c r="K207" s="317" t="str">
        <f t="shared" si="3"/>
        <v/>
      </c>
      <c r="L207" s="280" t="str">
        <f>IF(B207="","",IF(YEAR(B207)='Diário 1º PA'!$P$1,MONTH(B207)-'Diário 1º PA'!$O$1+1,(YEAR(B207)-'Diário 1º PA'!$P$1)*12-'Diário 1º PA'!$O$1+1+MONTH(B207)))</f>
        <v/>
      </c>
    </row>
    <row r="208" spans="1:12" hidden="1" x14ac:dyDescent="0.2">
      <c r="A208" s="279">
        <v>204</v>
      </c>
      <c r="B208" s="289"/>
      <c r="C208" s="107"/>
      <c r="D208" s="107"/>
      <c r="E208" s="288"/>
      <c r="F208" s="105"/>
      <c r="G208" s="107"/>
      <c r="H208" s="160"/>
      <c r="K208" s="317" t="str">
        <f t="shared" si="3"/>
        <v/>
      </c>
      <c r="L208" s="280" t="str">
        <f>IF(B208="","",IF(YEAR(B208)='Diário 1º PA'!$P$1,MONTH(B208)-'Diário 1º PA'!$O$1+1,(YEAR(B208)-'Diário 1º PA'!$P$1)*12-'Diário 1º PA'!$O$1+1+MONTH(B208)))</f>
        <v/>
      </c>
    </row>
    <row r="209" spans="1:12" hidden="1" x14ac:dyDescent="0.2">
      <c r="A209" s="279">
        <v>205</v>
      </c>
      <c r="B209" s="289"/>
      <c r="C209" s="107"/>
      <c r="D209" s="107"/>
      <c r="E209" s="288"/>
      <c r="F209" s="105"/>
      <c r="G209" s="107"/>
      <c r="H209" s="160"/>
      <c r="K209" s="317" t="str">
        <f t="shared" si="3"/>
        <v/>
      </c>
      <c r="L209" s="280" t="str">
        <f>IF(B209="","",IF(YEAR(B209)='Diário 1º PA'!$P$1,MONTH(B209)-'Diário 1º PA'!$O$1+1,(YEAR(B209)-'Diário 1º PA'!$P$1)*12-'Diário 1º PA'!$O$1+1+MONTH(B209)))</f>
        <v/>
      </c>
    </row>
    <row r="210" spans="1:12" hidden="1" x14ac:dyDescent="0.2">
      <c r="A210" s="279">
        <v>206</v>
      </c>
      <c r="B210" s="289"/>
      <c r="C210" s="107"/>
      <c r="D210" s="107"/>
      <c r="E210" s="288"/>
      <c r="F210" s="105"/>
      <c r="G210" s="107"/>
      <c r="H210" s="160"/>
      <c r="K210" s="317" t="str">
        <f t="shared" si="3"/>
        <v/>
      </c>
      <c r="L210" s="280" t="str">
        <f>IF(B210="","",IF(YEAR(B210)='Diário 1º PA'!$P$1,MONTH(B210)-'Diário 1º PA'!$O$1+1,(YEAR(B210)-'Diário 1º PA'!$P$1)*12-'Diário 1º PA'!$O$1+1+MONTH(B210)))</f>
        <v/>
      </c>
    </row>
    <row r="211" spans="1:12" hidden="1" x14ac:dyDescent="0.2">
      <c r="A211" s="279">
        <v>207</v>
      </c>
      <c r="B211" s="289"/>
      <c r="C211" s="107"/>
      <c r="D211" s="107"/>
      <c r="E211" s="288"/>
      <c r="F211" s="105"/>
      <c r="G211" s="107"/>
      <c r="H211" s="160"/>
      <c r="K211" s="317" t="str">
        <f t="shared" si="3"/>
        <v/>
      </c>
      <c r="L211" s="280" t="str">
        <f>IF(B211="","",IF(YEAR(B211)='Diário 1º PA'!$P$1,MONTH(B211)-'Diário 1º PA'!$O$1+1,(YEAR(B211)-'Diário 1º PA'!$P$1)*12-'Diário 1º PA'!$O$1+1+MONTH(B211)))</f>
        <v/>
      </c>
    </row>
    <row r="212" spans="1:12" hidden="1" x14ac:dyDescent="0.2">
      <c r="A212" s="279">
        <v>208</v>
      </c>
      <c r="B212" s="289"/>
      <c r="C212" s="107"/>
      <c r="D212" s="107"/>
      <c r="E212" s="288"/>
      <c r="F212" s="105"/>
      <c r="G212" s="107"/>
      <c r="H212" s="160"/>
      <c r="K212" s="317" t="str">
        <f t="shared" si="3"/>
        <v/>
      </c>
      <c r="L212" s="280" t="str">
        <f>IF(B212="","",IF(YEAR(B212)='Diário 1º PA'!$P$1,MONTH(B212)-'Diário 1º PA'!$O$1+1,(YEAR(B212)-'Diário 1º PA'!$P$1)*12-'Diário 1º PA'!$O$1+1+MONTH(B212)))</f>
        <v/>
      </c>
    </row>
    <row r="213" spans="1:12" hidden="1" x14ac:dyDescent="0.2">
      <c r="A213" s="279">
        <v>209</v>
      </c>
      <c r="B213" s="289"/>
      <c r="C213" s="107"/>
      <c r="D213" s="107"/>
      <c r="E213" s="288"/>
      <c r="F213" s="105"/>
      <c r="G213" s="107"/>
      <c r="H213" s="160"/>
      <c r="K213" s="317" t="str">
        <f t="shared" si="3"/>
        <v/>
      </c>
      <c r="L213" s="280" t="str">
        <f>IF(B213="","",IF(YEAR(B213)='Diário 1º PA'!$P$1,MONTH(B213)-'Diário 1º PA'!$O$1+1,(YEAR(B213)-'Diário 1º PA'!$P$1)*12-'Diário 1º PA'!$O$1+1+MONTH(B213)))</f>
        <v/>
      </c>
    </row>
    <row r="214" spans="1:12" hidden="1" x14ac:dyDescent="0.2">
      <c r="A214" s="279">
        <v>210</v>
      </c>
      <c r="B214" s="289"/>
      <c r="C214" s="107"/>
      <c r="D214" s="107"/>
      <c r="E214" s="288"/>
      <c r="F214" s="105"/>
      <c r="G214" s="107"/>
      <c r="H214" s="160"/>
      <c r="K214" s="317" t="str">
        <f t="shared" si="3"/>
        <v/>
      </c>
      <c r="L214" s="280" t="str">
        <f>IF(B214="","",IF(YEAR(B214)='Diário 1º PA'!$P$1,MONTH(B214)-'Diário 1º PA'!$O$1+1,(YEAR(B214)-'Diário 1º PA'!$P$1)*12-'Diário 1º PA'!$O$1+1+MONTH(B214)))</f>
        <v/>
      </c>
    </row>
    <row r="215" spans="1:12" hidden="1" x14ac:dyDescent="0.2">
      <c r="A215" s="279">
        <v>211</v>
      </c>
      <c r="B215" s="289"/>
      <c r="C215" s="107"/>
      <c r="D215" s="107"/>
      <c r="E215" s="288"/>
      <c r="F215" s="105"/>
      <c r="G215" s="107"/>
      <c r="H215" s="160"/>
      <c r="K215" s="317" t="str">
        <f t="shared" si="3"/>
        <v/>
      </c>
      <c r="L215" s="280" t="str">
        <f>IF(B215="","",IF(YEAR(B215)='Diário 1º PA'!$P$1,MONTH(B215)-'Diário 1º PA'!$O$1+1,(YEAR(B215)-'Diário 1º PA'!$P$1)*12-'Diário 1º PA'!$O$1+1+MONTH(B215)))</f>
        <v/>
      </c>
    </row>
    <row r="216" spans="1:12" hidden="1" x14ac:dyDescent="0.2">
      <c r="A216" s="279">
        <v>212</v>
      </c>
      <c r="B216" s="289"/>
      <c r="C216" s="107"/>
      <c r="D216" s="107"/>
      <c r="E216" s="288"/>
      <c r="F216" s="105"/>
      <c r="G216" s="107"/>
      <c r="H216" s="160"/>
      <c r="K216" s="317" t="str">
        <f t="shared" si="3"/>
        <v/>
      </c>
      <c r="L216" s="280" t="str">
        <f>IF(B216="","",IF(YEAR(B216)='Diário 1º PA'!$P$1,MONTH(B216)-'Diário 1º PA'!$O$1+1,(YEAR(B216)-'Diário 1º PA'!$P$1)*12-'Diário 1º PA'!$O$1+1+MONTH(B216)))</f>
        <v/>
      </c>
    </row>
    <row r="217" spans="1:12" hidden="1" x14ac:dyDescent="0.2">
      <c r="A217" s="279">
        <v>213</v>
      </c>
      <c r="B217" s="289"/>
      <c r="C217" s="107"/>
      <c r="D217" s="107"/>
      <c r="E217" s="288"/>
      <c r="F217" s="105"/>
      <c r="G217" s="107"/>
      <c r="H217" s="160"/>
      <c r="K217" s="317" t="str">
        <f t="shared" si="3"/>
        <v/>
      </c>
      <c r="L217" s="280" t="str">
        <f>IF(B217="","",IF(YEAR(B217)='Diário 1º PA'!$P$1,MONTH(B217)-'Diário 1º PA'!$O$1+1,(YEAR(B217)-'Diário 1º PA'!$P$1)*12-'Diário 1º PA'!$O$1+1+MONTH(B217)))</f>
        <v/>
      </c>
    </row>
    <row r="218" spans="1:12" hidden="1" x14ac:dyDescent="0.2">
      <c r="A218" s="279">
        <v>214</v>
      </c>
      <c r="B218" s="289"/>
      <c r="C218" s="107"/>
      <c r="D218" s="107"/>
      <c r="E218" s="288"/>
      <c r="F218" s="105"/>
      <c r="G218" s="107"/>
      <c r="H218" s="160"/>
      <c r="K218" s="317" t="str">
        <f t="shared" si="3"/>
        <v/>
      </c>
      <c r="L218" s="280" t="str">
        <f>IF(B218="","",IF(YEAR(B218)='Diário 1º PA'!$P$1,MONTH(B218)-'Diário 1º PA'!$O$1+1,(YEAR(B218)-'Diário 1º PA'!$P$1)*12-'Diário 1º PA'!$O$1+1+MONTH(B218)))</f>
        <v/>
      </c>
    </row>
    <row r="219" spans="1:12" hidden="1" x14ac:dyDescent="0.2">
      <c r="A219" s="279">
        <v>215</v>
      </c>
      <c r="B219" s="289"/>
      <c r="C219" s="107"/>
      <c r="D219" s="107"/>
      <c r="E219" s="288"/>
      <c r="F219" s="105"/>
      <c r="G219" s="107"/>
      <c r="H219" s="160"/>
      <c r="K219" s="317" t="str">
        <f t="shared" si="3"/>
        <v/>
      </c>
      <c r="L219" s="280" t="str">
        <f>IF(B219="","",IF(YEAR(B219)='Diário 1º PA'!$P$1,MONTH(B219)-'Diário 1º PA'!$O$1+1,(YEAR(B219)-'Diário 1º PA'!$P$1)*12-'Diário 1º PA'!$O$1+1+MONTH(B219)))</f>
        <v/>
      </c>
    </row>
    <row r="220" spans="1:12" hidden="1" x14ac:dyDescent="0.2">
      <c r="A220" s="279">
        <v>216</v>
      </c>
      <c r="B220" s="289"/>
      <c r="C220" s="107"/>
      <c r="D220" s="107"/>
      <c r="E220" s="288"/>
      <c r="F220" s="105"/>
      <c r="G220" s="107"/>
      <c r="H220" s="160"/>
      <c r="K220" s="317" t="str">
        <f t="shared" si="3"/>
        <v/>
      </c>
      <c r="L220" s="280" t="str">
        <f>IF(B220="","",IF(YEAR(B220)='Diário 1º PA'!$P$1,MONTH(B220)-'Diário 1º PA'!$O$1+1,(YEAR(B220)-'Diário 1º PA'!$P$1)*12-'Diário 1º PA'!$O$1+1+MONTH(B220)))</f>
        <v/>
      </c>
    </row>
    <row r="221" spans="1:12" hidden="1" x14ac:dyDescent="0.2">
      <c r="A221" s="279">
        <v>217</v>
      </c>
      <c r="B221" s="289"/>
      <c r="C221" s="107"/>
      <c r="D221" s="107"/>
      <c r="E221" s="288"/>
      <c r="F221" s="105"/>
      <c r="G221" s="107"/>
      <c r="H221" s="160"/>
      <c r="K221" s="317" t="str">
        <f t="shared" si="3"/>
        <v/>
      </c>
      <c r="L221" s="280" t="str">
        <f>IF(B221="","",IF(YEAR(B221)='Diário 1º PA'!$P$1,MONTH(B221)-'Diário 1º PA'!$O$1+1,(YEAR(B221)-'Diário 1º PA'!$P$1)*12-'Diário 1º PA'!$O$1+1+MONTH(B221)))</f>
        <v/>
      </c>
    </row>
    <row r="222" spans="1:12" hidden="1" x14ac:dyDescent="0.2">
      <c r="A222" s="279">
        <v>218</v>
      </c>
      <c r="B222" s="289"/>
      <c r="C222" s="107"/>
      <c r="D222" s="107"/>
      <c r="E222" s="288"/>
      <c r="F222" s="105"/>
      <c r="G222" s="107"/>
      <c r="H222" s="160"/>
      <c r="K222" s="317" t="str">
        <f t="shared" si="3"/>
        <v/>
      </c>
      <c r="L222" s="280" t="str">
        <f>IF(B222="","",IF(YEAR(B222)='Diário 1º PA'!$P$1,MONTH(B222)-'Diário 1º PA'!$O$1+1,(YEAR(B222)-'Diário 1º PA'!$P$1)*12-'Diário 1º PA'!$O$1+1+MONTH(B222)))</f>
        <v/>
      </c>
    </row>
    <row r="223" spans="1:12" hidden="1" x14ac:dyDescent="0.2">
      <c r="A223" s="279">
        <v>219</v>
      </c>
      <c r="B223" s="289"/>
      <c r="C223" s="107"/>
      <c r="D223" s="107"/>
      <c r="E223" s="288"/>
      <c r="F223" s="105"/>
      <c r="G223" s="107"/>
      <c r="H223" s="160"/>
      <c r="K223" s="317" t="str">
        <f t="shared" si="3"/>
        <v/>
      </c>
      <c r="L223" s="280" t="str">
        <f>IF(B223="","",IF(YEAR(B223)='Diário 1º PA'!$P$1,MONTH(B223)-'Diário 1º PA'!$O$1+1,(YEAR(B223)-'Diário 1º PA'!$P$1)*12-'Diário 1º PA'!$O$1+1+MONTH(B223)))</f>
        <v/>
      </c>
    </row>
    <row r="224" spans="1:12" hidden="1" x14ac:dyDescent="0.2">
      <c r="A224" s="279">
        <v>220</v>
      </c>
      <c r="B224" s="289"/>
      <c r="C224" s="107"/>
      <c r="D224" s="107"/>
      <c r="E224" s="288"/>
      <c r="F224" s="105"/>
      <c r="G224" s="107"/>
      <c r="H224" s="160"/>
      <c r="K224" s="317" t="str">
        <f t="shared" si="3"/>
        <v/>
      </c>
      <c r="L224" s="280" t="str">
        <f>IF(B224="","",IF(YEAR(B224)='Diário 1º PA'!$P$1,MONTH(B224)-'Diário 1º PA'!$O$1+1,(YEAR(B224)-'Diário 1º PA'!$P$1)*12-'Diário 1º PA'!$O$1+1+MONTH(B224)))</f>
        <v/>
      </c>
    </row>
    <row r="225" spans="1:12" hidden="1" x14ac:dyDescent="0.2">
      <c r="A225" s="279">
        <v>221</v>
      </c>
      <c r="B225" s="289"/>
      <c r="C225" s="107"/>
      <c r="D225" s="107"/>
      <c r="E225" s="288"/>
      <c r="F225" s="105"/>
      <c r="G225" s="107"/>
      <c r="H225" s="160"/>
      <c r="K225" s="317" t="str">
        <f t="shared" si="3"/>
        <v/>
      </c>
      <c r="L225" s="280" t="str">
        <f>IF(B225="","",IF(YEAR(B225)='Diário 1º PA'!$P$1,MONTH(B225)-'Diário 1º PA'!$O$1+1,(YEAR(B225)-'Diário 1º PA'!$P$1)*12-'Diário 1º PA'!$O$1+1+MONTH(B225)))</f>
        <v/>
      </c>
    </row>
    <row r="226" spans="1:12" hidden="1" x14ac:dyDescent="0.2">
      <c r="A226" s="279">
        <v>222</v>
      </c>
      <c r="B226" s="289"/>
      <c r="C226" s="107"/>
      <c r="D226" s="107"/>
      <c r="E226" s="288"/>
      <c r="F226" s="105"/>
      <c r="G226" s="107"/>
      <c r="H226" s="160"/>
      <c r="K226" s="317" t="str">
        <f t="shared" si="3"/>
        <v/>
      </c>
      <c r="L226" s="280" t="str">
        <f>IF(B226="","",IF(YEAR(B226)='Diário 1º PA'!$P$1,MONTH(B226)-'Diário 1º PA'!$O$1+1,(YEAR(B226)-'Diário 1º PA'!$P$1)*12-'Diário 1º PA'!$O$1+1+MONTH(B226)))</f>
        <v/>
      </c>
    </row>
    <row r="227" spans="1:12" hidden="1" x14ac:dyDescent="0.2">
      <c r="A227" s="279">
        <v>223</v>
      </c>
      <c r="B227" s="289"/>
      <c r="C227" s="107"/>
      <c r="D227" s="107"/>
      <c r="E227" s="288"/>
      <c r="F227" s="105"/>
      <c r="G227" s="107"/>
      <c r="H227" s="160"/>
      <c r="K227" s="317" t="str">
        <f t="shared" si="3"/>
        <v/>
      </c>
      <c r="L227" s="280" t="str">
        <f>IF(B227="","",IF(YEAR(B227)='Diário 1º PA'!$P$1,MONTH(B227)-'Diário 1º PA'!$O$1+1,(YEAR(B227)-'Diário 1º PA'!$P$1)*12-'Diário 1º PA'!$O$1+1+MONTH(B227)))</f>
        <v/>
      </c>
    </row>
    <row r="228" spans="1:12" hidden="1" x14ac:dyDescent="0.2">
      <c r="A228" s="279">
        <v>224</v>
      </c>
      <c r="B228" s="289"/>
      <c r="C228" s="107"/>
      <c r="D228" s="107"/>
      <c r="E228" s="288"/>
      <c r="F228" s="105"/>
      <c r="G228" s="107"/>
      <c r="H228" s="160"/>
      <c r="K228" s="317" t="str">
        <f t="shared" si="3"/>
        <v/>
      </c>
      <c r="L228" s="280" t="str">
        <f>IF(B228="","",IF(YEAR(B228)='Diário 1º PA'!$P$1,MONTH(B228)-'Diário 1º PA'!$O$1+1,(YEAR(B228)-'Diário 1º PA'!$P$1)*12-'Diário 1º PA'!$O$1+1+MONTH(B228)))</f>
        <v/>
      </c>
    </row>
    <row r="229" spans="1:12" hidden="1" x14ac:dyDescent="0.2">
      <c r="A229" s="279">
        <v>225</v>
      </c>
      <c r="B229" s="289"/>
      <c r="C229" s="107"/>
      <c r="D229" s="107"/>
      <c r="E229" s="288"/>
      <c r="F229" s="105"/>
      <c r="G229" s="107"/>
      <c r="H229" s="160"/>
      <c r="K229" s="317" t="str">
        <f t="shared" si="3"/>
        <v/>
      </c>
      <c r="L229" s="280" t="str">
        <f>IF(B229="","",IF(YEAR(B229)='Diário 1º PA'!$P$1,MONTH(B229)-'Diário 1º PA'!$O$1+1,(YEAR(B229)-'Diário 1º PA'!$P$1)*12-'Diário 1º PA'!$O$1+1+MONTH(B229)))</f>
        <v/>
      </c>
    </row>
    <row r="230" spans="1:12" hidden="1" x14ac:dyDescent="0.2">
      <c r="A230" s="279">
        <v>226</v>
      </c>
      <c r="B230" s="289"/>
      <c r="C230" s="107"/>
      <c r="D230" s="107"/>
      <c r="E230" s="288"/>
      <c r="F230" s="105"/>
      <c r="G230" s="107"/>
      <c r="H230" s="160"/>
      <c r="K230" s="317" t="str">
        <f t="shared" si="3"/>
        <v/>
      </c>
      <c r="L230" s="280" t="str">
        <f>IF(B230="","",IF(YEAR(B230)='Diário 1º PA'!$P$1,MONTH(B230)-'Diário 1º PA'!$O$1+1,(YEAR(B230)-'Diário 1º PA'!$P$1)*12-'Diário 1º PA'!$O$1+1+MONTH(B230)))</f>
        <v/>
      </c>
    </row>
    <row r="231" spans="1:12" hidden="1" x14ac:dyDescent="0.2">
      <c r="A231" s="279">
        <v>227</v>
      </c>
      <c r="B231" s="289"/>
      <c r="C231" s="107"/>
      <c r="D231" s="107"/>
      <c r="E231" s="288"/>
      <c r="F231" s="105"/>
      <c r="G231" s="107"/>
      <c r="H231" s="160"/>
      <c r="K231" s="317" t="str">
        <f t="shared" si="3"/>
        <v/>
      </c>
      <c r="L231" s="280" t="str">
        <f>IF(B231="","",IF(YEAR(B231)='Diário 1º PA'!$P$1,MONTH(B231)-'Diário 1º PA'!$O$1+1,(YEAR(B231)-'Diário 1º PA'!$P$1)*12-'Diário 1º PA'!$O$1+1+MONTH(B231)))</f>
        <v/>
      </c>
    </row>
    <row r="232" spans="1:12" hidden="1" x14ac:dyDescent="0.2">
      <c r="A232" s="279">
        <v>228</v>
      </c>
      <c r="B232" s="289"/>
      <c r="C232" s="107"/>
      <c r="D232" s="107"/>
      <c r="E232" s="288"/>
      <c r="F232" s="105"/>
      <c r="G232" s="107"/>
      <c r="H232" s="160"/>
      <c r="K232" s="317" t="str">
        <f t="shared" si="3"/>
        <v/>
      </c>
      <c r="L232" s="280" t="str">
        <f>IF(B232="","",IF(YEAR(B232)='Diário 1º PA'!$P$1,MONTH(B232)-'Diário 1º PA'!$O$1+1,(YEAR(B232)-'Diário 1º PA'!$P$1)*12-'Diário 1º PA'!$O$1+1+MONTH(B232)))</f>
        <v/>
      </c>
    </row>
    <row r="233" spans="1:12" hidden="1" x14ac:dyDescent="0.2">
      <c r="A233" s="279">
        <v>229</v>
      </c>
      <c r="B233" s="289"/>
      <c r="C233" s="107"/>
      <c r="D233" s="107"/>
      <c r="E233" s="288"/>
      <c r="F233" s="105"/>
      <c r="G233" s="107"/>
      <c r="H233" s="160"/>
      <c r="K233" s="317" t="str">
        <f t="shared" si="3"/>
        <v/>
      </c>
      <c r="L233" s="280" t="str">
        <f>IF(B233="","",IF(YEAR(B233)='Diário 1º PA'!$P$1,MONTH(B233)-'Diário 1º PA'!$O$1+1,(YEAR(B233)-'Diário 1º PA'!$P$1)*12-'Diário 1º PA'!$O$1+1+MONTH(B233)))</f>
        <v/>
      </c>
    </row>
    <row r="234" spans="1:12" hidden="1" x14ac:dyDescent="0.2">
      <c r="A234" s="279">
        <v>230</v>
      </c>
      <c r="B234" s="289"/>
      <c r="C234" s="107"/>
      <c r="D234" s="107"/>
      <c r="E234" s="288"/>
      <c r="F234" s="105"/>
      <c r="G234" s="107"/>
      <c r="H234" s="160"/>
      <c r="K234" s="317" t="str">
        <f t="shared" si="3"/>
        <v/>
      </c>
      <c r="L234" s="280" t="str">
        <f>IF(B234="","",IF(YEAR(B234)='Diário 1º PA'!$P$1,MONTH(B234)-'Diário 1º PA'!$O$1+1,(YEAR(B234)-'Diário 1º PA'!$P$1)*12-'Diário 1º PA'!$O$1+1+MONTH(B234)))</f>
        <v/>
      </c>
    </row>
    <row r="235" spans="1:12" hidden="1" x14ac:dyDescent="0.2">
      <c r="A235" s="279">
        <v>231</v>
      </c>
      <c r="B235" s="289"/>
      <c r="C235" s="107"/>
      <c r="D235" s="107"/>
      <c r="E235" s="288"/>
      <c r="F235" s="105"/>
      <c r="G235" s="107"/>
      <c r="H235" s="160"/>
      <c r="K235" s="317" t="str">
        <f t="shared" si="3"/>
        <v/>
      </c>
      <c r="L235" s="280" t="str">
        <f>IF(B235="","",IF(YEAR(B235)='Diário 1º PA'!$P$1,MONTH(B235)-'Diário 1º PA'!$O$1+1,(YEAR(B235)-'Diário 1º PA'!$P$1)*12-'Diário 1º PA'!$O$1+1+MONTH(B235)))</f>
        <v/>
      </c>
    </row>
    <row r="236" spans="1:12" hidden="1" x14ac:dyDescent="0.2">
      <c r="A236" s="279">
        <v>232</v>
      </c>
      <c r="B236" s="289"/>
      <c r="C236" s="107"/>
      <c r="D236" s="107"/>
      <c r="E236" s="288"/>
      <c r="F236" s="105"/>
      <c r="G236" s="107"/>
      <c r="H236" s="160"/>
      <c r="K236" s="317" t="str">
        <f t="shared" si="3"/>
        <v/>
      </c>
      <c r="L236" s="280" t="str">
        <f>IF(B236="","",IF(YEAR(B236)='Diário 1º PA'!$P$1,MONTH(B236)-'Diário 1º PA'!$O$1+1,(YEAR(B236)-'Diário 1º PA'!$P$1)*12-'Diário 1º PA'!$O$1+1+MONTH(B236)))</f>
        <v/>
      </c>
    </row>
    <row r="237" spans="1:12" hidden="1" x14ac:dyDescent="0.2">
      <c r="A237" s="279">
        <v>233</v>
      </c>
      <c r="B237" s="289"/>
      <c r="C237" s="107"/>
      <c r="D237" s="107"/>
      <c r="E237" s="288"/>
      <c r="F237" s="105"/>
      <c r="G237" s="107"/>
      <c r="H237" s="160"/>
      <c r="K237" s="317" t="str">
        <f t="shared" si="3"/>
        <v/>
      </c>
      <c r="L237" s="280" t="str">
        <f>IF(B237="","",IF(YEAR(B237)='Diário 1º PA'!$P$1,MONTH(B237)-'Diário 1º PA'!$O$1+1,(YEAR(B237)-'Diário 1º PA'!$P$1)*12-'Diário 1º PA'!$O$1+1+MONTH(B237)))</f>
        <v/>
      </c>
    </row>
    <row r="238" spans="1:12" hidden="1" x14ac:dyDescent="0.2">
      <c r="A238" s="279">
        <v>234</v>
      </c>
      <c r="B238" s="289"/>
      <c r="C238" s="107"/>
      <c r="D238" s="107"/>
      <c r="E238" s="288"/>
      <c r="F238" s="105"/>
      <c r="G238" s="107"/>
      <c r="H238" s="160"/>
      <c r="K238" s="317" t="str">
        <f t="shared" si="3"/>
        <v/>
      </c>
      <c r="L238" s="280" t="str">
        <f>IF(B238="","",IF(YEAR(B238)='Diário 1º PA'!$P$1,MONTH(B238)-'Diário 1º PA'!$O$1+1,(YEAR(B238)-'Diário 1º PA'!$P$1)*12-'Diário 1º PA'!$O$1+1+MONTH(B238)))</f>
        <v/>
      </c>
    </row>
    <row r="239" spans="1:12" hidden="1" x14ac:dyDescent="0.2">
      <c r="A239" s="279">
        <v>235</v>
      </c>
      <c r="B239" s="289"/>
      <c r="C239" s="107"/>
      <c r="D239" s="107"/>
      <c r="E239" s="288"/>
      <c r="F239" s="105"/>
      <c r="G239" s="107"/>
      <c r="H239" s="160"/>
      <c r="K239" s="317" t="str">
        <f t="shared" si="3"/>
        <v/>
      </c>
      <c r="L239" s="280" t="str">
        <f>IF(B239="","",IF(YEAR(B239)='Diário 1º PA'!$P$1,MONTH(B239)-'Diário 1º PA'!$O$1+1,(YEAR(B239)-'Diário 1º PA'!$P$1)*12-'Diário 1º PA'!$O$1+1+MONTH(B239)))</f>
        <v/>
      </c>
    </row>
    <row r="240" spans="1:12" hidden="1" x14ac:dyDescent="0.2">
      <c r="A240" s="279">
        <v>236</v>
      </c>
      <c r="B240" s="289"/>
      <c r="C240" s="107"/>
      <c r="D240" s="107"/>
      <c r="E240" s="288"/>
      <c r="F240" s="105"/>
      <c r="G240" s="107"/>
      <c r="H240" s="160"/>
      <c r="K240" s="317" t="str">
        <f t="shared" si="3"/>
        <v/>
      </c>
      <c r="L240" s="280" t="str">
        <f>IF(B240="","",IF(YEAR(B240)='Diário 1º PA'!$P$1,MONTH(B240)-'Diário 1º PA'!$O$1+1,(YEAR(B240)-'Diário 1º PA'!$P$1)*12-'Diário 1º PA'!$O$1+1+MONTH(B240)))</f>
        <v/>
      </c>
    </row>
    <row r="241" spans="1:12" hidden="1" x14ac:dyDescent="0.2">
      <c r="A241" s="279">
        <v>237</v>
      </c>
      <c r="B241" s="289"/>
      <c r="C241" s="107"/>
      <c r="D241" s="107"/>
      <c r="E241" s="288"/>
      <c r="F241" s="105"/>
      <c r="G241" s="107"/>
      <c r="H241" s="160"/>
      <c r="K241" s="317" t="str">
        <f t="shared" si="3"/>
        <v/>
      </c>
      <c r="L241" s="280" t="str">
        <f>IF(B241="","",IF(YEAR(B241)='Diário 1º PA'!$P$1,MONTH(B241)-'Diário 1º PA'!$O$1+1,(YEAR(B241)-'Diário 1º PA'!$P$1)*12-'Diário 1º PA'!$O$1+1+MONTH(B241)))</f>
        <v/>
      </c>
    </row>
    <row r="242" spans="1:12" hidden="1" x14ac:dyDescent="0.2">
      <c r="A242" s="279">
        <v>238</v>
      </c>
      <c r="B242" s="289"/>
      <c r="C242" s="107"/>
      <c r="D242" s="107"/>
      <c r="E242" s="288"/>
      <c r="F242" s="105"/>
      <c r="G242" s="107"/>
      <c r="H242" s="160"/>
      <c r="K242" s="317" t="str">
        <f t="shared" si="3"/>
        <v/>
      </c>
      <c r="L242" s="280" t="str">
        <f>IF(B242="","",IF(YEAR(B242)='Diário 1º PA'!$P$1,MONTH(B242)-'Diário 1º PA'!$O$1+1,(YEAR(B242)-'Diário 1º PA'!$P$1)*12-'Diário 1º PA'!$O$1+1+MONTH(B242)))</f>
        <v/>
      </c>
    </row>
    <row r="243" spans="1:12" hidden="1" x14ac:dyDescent="0.2">
      <c r="A243" s="279">
        <v>239</v>
      </c>
      <c r="B243" s="289"/>
      <c r="C243" s="107"/>
      <c r="D243" s="107"/>
      <c r="E243" s="288"/>
      <c r="F243" s="105"/>
      <c r="G243" s="107"/>
      <c r="H243" s="160"/>
      <c r="K243" s="317" t="str">
        <f t="shared" si="3"/>
        <v/>
      </c>
      <c r="L243" s="280" t="str">
        <f>IF(B243="","",IF(YEAR(B243)='Diário 1º PA'!$P$1,MONTH(B243)-'Diário 1º PA'!$O$1+1,(YEAR(B243)-'Diário 1º PA'!$P$1)*12-'Diário 1º PA'!$O$1+1+MONTH(B243)))</f>
        <v/>
      </c>
    </row>
    <row r="244" spans="1:12" hidden="1" x14ac:dyDescent="0.2">
      <c r="A244" s="279">
        <v>240</v>
      </c>
      <c r="B244" s="289"/>
      <c r="C244" s="107"/>
      <c r="D244" s="107"/>
      <c r="E244" s="288"/>
      <c r="F244" s="105"/>
      <c r="G244" s="107"/>
      <c r="H244" s="160"/>
      <c r="K244" s="317" t="str">
        <f t="shared" si="3"/>
        <v/>
      </c>
      <c r="L244" s="280" t="str">
        <f>IF(B244="","",IF(YEAR(B244)='Diário 1º PA'!$P$1,MONTH(B244)-'Diário 1º PA'!$O$1+1,(YEAR(B244)-'Diário 1º PA'!$P$1)*12-'Diário 1º PA'!$O$1+1+MONTH(B244)))</f>
        <v/>
      </c>
    </row>
    <row r="245" spans="1:12" hidden="1" x14ac:dyDescent="0.2">
      <c r="A245" s="279">
        <v>241</v>
      </c>
      <c r="B245" s="289"/>
      <c r="C245" s="107"/>
      <c r="D245" s="107"/>
      <c r="E245" s="288"/>
      <c r="F245" s="105"/>
      <c r="G245" s="107"/>
      <c r="H245" s="160"/>
      <c r="K245" s="317" t="str">
        <f t="shared" si="3"/>
        <v/>
      </c>
      <c r="L245" s="280" t="str">
        <f>IF(B245="","",IF(YEAR(B245)='Diário 1º PA'!$P$1,MONTH(B245)-'Diário 1º PA'!$O$1+1,(YEAR(B245)-'Diário 1º PA'!$P$1)*12-'Diário 1º PA'!$O$1+1+MONTH(B245)))</f>
        <v/>
      </c>
    </row>
    <row r="246" spans="1:12" hidden="1" x14ac:dyDescent="0.2">
      <c r="A246" s="279">
        <v>242</v>
      </c>
      <c r="B246" s="289"/>
      <c r="C246" s="107"/>
      <c r="D246" s="107"/>
      <c r="E246" s="288"/>
      <c r="F246" s="105"/>
      <c r="G246" s="107"/>
      <c r="H246" s="160"/>
      <c r="K246" s="317" t="str">
        <f t="shared" si="3"/>
        <v/>
      </c>
      <c r="L246" s="280" t="str">
        <f>IF(B246="","",IF(YEAR(B246)='Diário 1º PA'!$P$1,MONTH(B246)-'Diário 1º PA'!$O$1+1,(YEAR(B246)-'Diário 1º PA'!$P$1)*12-'Diário 1º PA'!$O$1+1+MONTH(B246)))</f>
        <v/>
      </c>
    </row>
    <row r="247" spans="1:12" hidden="1" x14ac:dyDescent="0.2">
      <c r="A247" s="279">
        <v>243</v>
      </c>
      <c r="B247" s="289"/>
      <c r="C247" s="107"/>
      <c r="D247" s="107"/>
      <c r="E247" s="288"/>
      <c r="F247" s="105"/>
      <c r="G247" s="107"/>
      <c r="H247" s="160"/>
      <c r="K247" s="317" t="str">
        <f t="shared" si="3"/>
        <v/>
      </c>
      <c r="L247" s="280" t="str">
        <f>IF(B247="","",IF(YEAR(B247)='Diário 1º PA'!$P$1,MONTH(B247)-'Diário 1º PA'!$O$1+1,(YEAR(B247)-'Diário 1º PA'!$P$1)*12-'Diário 1º PA'!$O$1+1+MONTH(B247)))</f>
        <v/>
      </c>
    </row>
    <row r="248" spans="1:12" hidden="1" x14ac:dyDescent="0.2">
      <c r="A248" s="279">
        <v>244</v>
      </c>
      <c r="B248" s="289"/>
      <c r="C248" s="107"/>
      <c r="D248" s="107"/>
      <c r="E248" s="288"/>
      <c r="F248" s="105"/>
      <c r="G248" s="107"/>
      <c r="H248" s="160"/>
      <c r="K248" s="317" t="str">
        <f t="shared" si="3"/>
        <v/>
      </c>
      <c r="L248" s="280" t="str">
        <f>IF(B248="","",IF(YEAR(B248)='Diário 1º PA'!$P$1,MONTH(B248)-'Diário 1º PA'!$O$1+1,(YEAR(B248)-'Diário 1º PA'!$P$1)*12-'Diário 1º PA'!$O$1+1+MONTH(B248)))</f>
        <v/>
      </c>
    </row>
    <row r="249" spans="1:12" hidden="1" x14ac:dyDescent="0.2">
      <c r="A249" s="279">
        <v>245</v>
      </c>
      <c r="B249" s="289"/>
      <c r="C249" s="107"/>
      <c r="D249" s="107"/>
      <c r="E249" s="288"/>
      <c r="F249" s="105"/>
      <c r="G249" s="107"/>
      <c r="H249" s="160"/>
      <c r="K249" s="317" t="str">
        <f t="shared" si="3"/>
        <v/>
      </c>
      <c r="L249" s="280" t="str">
        <f>IF(B249="","",IF(YEAR(B249)='Diário 1º PA'!$P$1,MONTH(B249)-'Diário 1º PA'!$O$1+1,(YEAR(B249)-'Diário 1º PA'!$P$1)*12-'Diário 1º PA'!$O$1+1+MONTH(B249)))</f>
        <v/>
      </c>
    </row>
    <row r="250" spans="1:12" hidden="1" x14ac:dyDescent="0.2">
      <c r="A250" s="279">
        <v>246</v>
      </c>
      <c r="B250" s="289"/>
      <c r="C250" s="107"/>
      <c r="D250" s="107"/>
      <c r="E250" s="288"/>
      <c r="F250" s="105"/>
      <c r="G250" s="107"/>
      <c r="H250" s="160"/>
      <c r="K250" s="317" t="str">
        <f t="shared" si="3"/>
        <v/>
      </c>
      <c r="L250" s="280" t="str">
        <f>IF(B250="","",IF(YEAR(B250)='Diário 1º PA'!$P$1,MONTH(B250)-'Diário 1º PA'!$O$1+1,(YEAR(B250)-'Diário 1º PA'!$P$1)*12-'Diário 1º PA'!$O$1+1+MONTH(B250)))</f>
        <v/>
      </c>
    </row>
    <row r="251" spans="1:12" hidden="1" x14ac:dyDescent="0.2">
      <c r="A251" s="279">
        <v>247</v>
      </c>
      <c r="B251" s="289"/>
      <c r="C251" s="107"/>
      <c r="D251" s="107"/>
      <c r="E251" s="288"/>
      <c r="F251" s="105"/>
      <c r="G251" s="107"/>
      <c r="H251" s="160"/>
      <c r="K251" s="317" t="str">
        <f t="shared" si="3"/>
        <v/>
      </c>
      <c r="L251" s="280" t="str">
        <f>IF(B251="","",IF(YEAR(B251)='Diário 1º PA'!$P$1,MONTH(B251)-'Diário 1º PA'!$O$1+1,(YEAR(B251)-'Diário 1º PA'!$P$1)*12-'Diário 1º PA'!$O$1+1+MONTH(B251)))</f>
        <v/>
      </c>
    </row>
    <row r="252" spans="1:12" hidden="1" x14ac:dyDescent="0.2">
      <c r="A252" s="279">
        <v>248</v>
      </c>
      <c r="B252" s="289"/>
      <c r="C252" s="107"/>
      <c r="D252" s="107"/>
      <c r="E252" s="288"/>
      <c r="F252" s="105"/>
      <c r="G252" s="107"/>
      <c r="H252" s="160"/>
      <c r="K252" s="317" t="str">
        <f t="shared" si="3"/>
        <v/>
      </c>
      <c r="L252" s="280" t="str">
        <f>IF(B252="","",IF(YEAR(B252)='Diário 1º PA'!$P$1,MONTH(B252)-'Diário 1º PA'!$O$1+1,(YEAR(B252)-'Diário 1º PA'!$P$1)*12-'Diário 1º PA'!$O$1+1+MONTH(B252)))</f>
        <v/>
      </c>
    </row>
    <row r="253" spans="1:12" hidden="1" x14ac:dyDescent="0.2">
      <c r="A253" s="279">
        <v>249</v>
      </c>
      <c r="B253" s="289"/>
      <c r="C253" s="107"/>
      <c r="D253" s="107"/>
      <c r="E253" s="288"/>
      <c r="F253" s="105"/>
      <c r="G253" s="107"/>
      <c r="H253" s="160"/>
      <c r="K253" s="317" t="str">
        <f t="shared" si="3"/>
        <v/>
      </c>
      <c r="L253" s="280" t="str">
        <f>IF(B253="","",IF(YEAR(B253)='Diário 1º PA'!$P$1,MONTH(B253)-'Diário 1º PA'!$O$1+1,(YEAR(B253)-'Diário 1º PA'!$P$1)*12-'Diário 1º PA'!$O$1+1+MONTH(B253)))</f>
        <v/>
      </c>
    </row>
    <row r="254" spans="1:12" ht="13.5" hidden="1" thickBot="1" x14ac:dyDescent="0.25">
      <c r="A254" s="279">
        <v>250</v>
      </c>
      <c r="B254" s="289"/>
      <c r="C254" s="107"/>
      <c r="D254" s="107"/>
      <c r="E254" s="288"/>
      <c r="F254" s="346"/>
      <c r="G254" s="386"/>
      <c r="H254" s="347"/>
      <c r="K254" s="317" t="str">
        <f t="shared" si="3"/>
        <v/>
      </c>
      <c r="L254" s="280" t="str">
        <f>IF(B254="","",IF(YEAR(B254)='Diário 1º PA'!$P$1,MONTH(B254)-'Diário 1º PA'!$O$1+1,(YEAR(B254)-'Diário 1º PA'!$P$1)*12-'Diário 1º PA'!$O$1+1+MONTH(B254)))</f>
        <v/>
      </c>
    </row>
    <row r="255" spans="1:12" ht="13.5" thickBot="1" x14ac:dyDescent="0.25">
      <c r="A255" s="631" t="s">
        <v>299</v>
      </c>
      <c r="B255" s="631"/>
      <c r="C255" s="631"/>
      <c r="D255" s="632"/>
      <c r="E255" s="348">
        <f>SUM(E5:E254)</f>
        <v>2334615.2199999997</v>
      </c>
      <c r="F255" s="281"/>
      <c r="G255" s="281"/>
      <c r="H255" s="281"/>
      <c r="I255" s="281"/>
      <c r="J255" s="281"/>
    </row>
    <row r="256" spans="1:12" ht="13.5" thickBot="1" x14ac:dyDescent="0.25">
      <c r="A256" s="629" t="s">
        <v>300</v>
      </c>
      <c r="B256" s="629"/>
      <c r="C256" s="629"/>
      <c r="D256" s="630"/>
      <c r="E256" s="348" t="s">
        <v>482</v>
      </c>
      <c r="F256" s="281"/>
      <c r="G256" s="281"/>
      <c r="H256" s="281"/>
    </row>
    <row r="257" spans="1:8" ht="13.5" thickBot="1" x14ac:dyDescent="0.25">
      <c r="A257" s="631" t="s">
        <v>302</v>
      </c>
      <c r="B257" s="631"/>
      <c r="C257" s="631"/>
      <c r="D257" s="632"/>
      <c r="E257" s="348">
        <f>SUM(E255:E256)</f>
        <v>2334615.2199999997</v>
      </c>
      <c r="F257" s="281"/>
      <c r="G257" s="281"/>
      <c r="H257" s="281"/>
    </row>
    <row r="258" spans="1:8" x14ac:dyDescent="0.2">
      <c r="F258" s="281"/>
      <c r="G258" s="281"/>
      <c r="H258" s="281"/>
    </row>
    <row r="259" spans="1:8" x14ac:dyDescent="0.2">
      <c r="F259" s="281"/>
      <c r="G259" s="281"/>
      <c r="H259" s="281"/>
    </row>
  </sheetData>
  <sheetProtection formatRows="0" insertRows="0"/>
  <autoFilter ref="A4:H257"/>
  <mergeCells count="6">
    <mergeCell ref="A256:D256"/>
    <mergeCell ref="A257:D257"/>
    <mergeCell ref="A255:D255"/>
    <mergeCell ref="A1:H1"/>
    <mergeCell ref="A2:H2"/>
    <mergeCell ref="A3:H3"/>
  </mergeCells>
  <dataValidations count="3">
    <dataValidation type="list" allowBlank="1" showInputMessage="1" showErrorMessage="1" sqref="D5:D254">
      <formula1>INDIRECT($K5)</formula1>
    </dataValidation>
    <dataValidation type="list" allowBlank="1" showInputMessage="1" showErrorMessage="1" sqref="F5:F254">
      <formula1>VinculoPT</formula1>
    </dataValidation>
    <dataValidation type="list" allowBlank="1" showInputMessage="1" showErrorMessage="1" sqref="C7:C254">
      <formula1>Categorias</formula1>
    </dataValidation>
  </dataValidations>
  <printOptions horizontalCentered="1"/>
  <pageMargins left="0.19685039370078741" right="0.19685039370078741" top="0.59055118110236227" bottom="0.59055118110236227" header="0" footer="0"/>
  <pageSetup paperSize="9" fitToHeight="0" pageOrder="overThenDown" orientation="landscape" r:id="rId1"/>
  <headerFooter>
    <oddFooter>Página &amp;P de &amp;N</oddFooter>
  </headerFooter>
  <rowBreaks count="2" manualBreakCount="2">
    <brk id="15" max="7" man="1"/>
    <brk id="32"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Plano!$C$1:$F$1</xm:f>
          </x14:formula1>
          <xm:sqref>C5:C6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R2028"/>
  <sheetViews>
    <sheetView showGridLines="0" topLeftCell="A714" zoomScaleNormal="100" zoomScaleSheetLayoutView="70" workbookViewId="0">
      <selection activeCell="C699" sqref="C699:R699"/>
    </sheetView>
  </sheetViews>
  <sheetFormatPr defaultColWidth="9.140625" defaultRowHeight="12.75" x14ac:dyDescent="0.2"/>
  <cols>
    <col min="1" max="1" width="5" style="553" customWidth="1"/>
    <col min="2" max="2" width="9.85546875" style="546" bestFit="1" customWidth="1"/>
    <col min="3" max="3" width="8.140625" style="546" customWidth="1"/>
    <col min="4" max="4" width="27.42578125" style="554" bestFit="1" customWidth="1"/>
    <col min="5" max="5" width="55.28515625" style="554" bestFit="1" customWidth="1"/>
    <col min="6" max="6" width="14.42578125" style="555" bestFit="1" customWidth="1"/>
    <col min="7" max="7" width="44.140625" style="556" customWidth="1"/>
    <col min="8" max="8" width="29.7109375" style="556" bestFit="1" customWidth="1"/>
    <col min="9" max="9" width="28.7109375" style="556" customWidth="1"/>
    <col min="10" max="10" width="18.140625" style="557" bestFit="1" customWidth="1"/>
    <col min="11" max="11" width="16" style="557" bestFit="1" customWidth="1"/>
    <col min="12" max="12" width="21" style="558" bestFit="1" customWidth="1"/>
    <col min="13" max="13" width="21.42578125" style="557" bestFit="1" customWidth="1"/>
    <col min="14" max="14" width="11.28515625" style="555" bestFit="1" customWidth="1"/>
    <col min="15" max="15" width="9.7109375" style="559" hidden="1" customWidth="1"/>
    <col min="16" max="16" width="11.42578125" style="559" hidden="1" customWidth="1"/>
    <col min="17" max="17" width="30.140625" style="537" hidden="1" customWidth="1"/>
    <col min="18" max="18" width="12.7109375" style="537" customWidth="1"/>
    <col min="19" max="16384" width="9.140625" style="537"/>
  </cols>
  <sheetData>
    <row r="1" spans="1:17" ht="15.75" x14ac:dyDescent="0.2">
      <c r="A1" s="637" t="str">
        <f>Capa!A1</f>
        <v>Contrato de Gestão nº. 008/2021 celebrado entre a Secretaria de Justiça e Segurança Pública do Estado de Minas Gerais - SEJUSP e o Instituto Elo</v>
      </c>
      <c r="B1" s="637"/>
      <c r="C1" s="637"/>
      <c r="D1" s="637"/>
      <c r="E1" s="637"/>
      <c r="F1" s="637"/>
      <c r="G1" s="637"/>
      <c r="H1" s="637"/>
      <c r="I1" s="637"/>
      <c r="J1" s="637"/>
      <c r="K1" s="637"/>
      <c r="L1" s="637"/>
      <c r="M1" s="637"/>
      <c r="N1" s="637"/>
      <c r="O1" s="546">
        <f>IF(Resumo!$C$5="","",MONTH(Resumo!$C$5))</f>
        <v>7</v>
      </c>
      <c r="P1" s="546">
        <f>YEAR(Resumo!$C$5)</f>
        <v>2021</v>
      </c>
    </row>
    <row r="2" spans="1:17" ht="15.75" x14ac:dyDescent="0.2">
      <c r="A2" s="637" t="str">
        <f>Capa!A3</f>
        <v>1º Relatório Gerencial Financeiro</v>
      </c>
      <c r="B2" s="637"/>
      <c r="C2" s="637"/>
      <c r="D2" s="637"/>
      <c r="E2" s="637"/>
      <c r="F2" s="637"/>
      <c r="G2" s="637"/>
      <c r="H2" s="637"/>
      <c r="I2" s="637"/>
      <c r="J2" s="637"/>
      <c r="K2" s="637"/>
      <c r="L2" s="637"/>
      <c r="M2" s="637"/>
      <c r="N2" s="637"/>
      <c r="O2" s="547"/>
      <c r="P2" s="547"/>
    </row>
    <row r="3" spans="1:17" ht="15.75" thickBot="1" x14ac:dyDescent="0.25">
      <c r="A3" s="636" t="s">
        <v>460</v>
      </c>
      <c r="B3" s="636"/>
      <c r="C3" s="636"/>
      <c r="D3" s="636"/>
      <c r="E3" s="636"/>
      <c r="F3" s="636"/>
      <c r="G3" s="636"/>
      <c r="H3" s="636"/>
      <c r="I3" s="636"/>
      <c r="J3" s="636"/>
      <c r="K3" s="636"/>
      <c r="L3" s="636"/>
      <c r="M3" s="636"/>
      <c r="N3" s="636"/>
      <c r="O3" s="548"/>
      <c r="P3" s="548"/>
    </row>
    <row r="4" spans="1:17" s="550" customFormat="1" ht="42" customHeight="1" thickBot="1" x14ac:dyDescent="0.25">
      <c r="A4" s="467" t="s">
        <v>97</v>
      </c>
      <c r="B4" s="467" t="s">
        <v>279</v>
      </c>
      <c r="C4" s="109" t="s">
        <v>282</v>
      </c>
      <c r="D4" s="467" t="s">
        <v>35</v>
      </c>
      <c r="E4" s="414" t="s">
        <v>44</v>
      </c>
      <c r="F4" s="414" t="s">
        <v>271</v>
      </c>
      <c r="G4" s="414" t="s">
        <v>55</v>
      </c>
      <c r="H4" s="414" t="s">
        <v>307</v>
      </c>
      <c r="I4" s="414" t="s">
        <v>54</v>
      </c>
      <c r="J4" s="414" t="s">
        <v>56</v>
      </c>
      <c r="K4" s="414" t="s">
        <v>76</v>
      </c>
      <c r="L4" s="414" t="s">
        <v>52</v>
      </c>
      <c r="M4" s="414" t="s">
        <v>75</v>
      </c>
      <c r="N4" s="414" t="s">
        <v>165</v>
      </c>
      <c r="O4" s="549" t="s">
        <v>280</v>
      </c>
      <c r="P4" s="549" t="s">
        <v>281</v>
      </c>
      <c r="Q4" s="549" t="s">
        <v>35</v>
      </c>
    </row>
    <row r="5" spans="1:17" x14ac:dyDescent="0.2">
      <c r="A5" s="468">
        <f t="shared" ref="A5:A68" si="0">IF(B5="","",ROW()-4)</f>
        <v>1</v>
      </c>
      <c r="B5" s="567">
        <v>44396</v>
      </c>
      <c r="C5" s="469">
        <v>44378</v>
      </c>
      <c r="D5" s="568" t="s">
        <v>34</v>
      </c>
      <c r="E5" s="568" t="s">
        <v>167</v>
      </c>
      <c r="F5" s="569">
        <v>1708421</v>
      </c>
      <c r="G5" s="568" t="s">
        <v>635</v>
      </c>
      <c r="H5" s="568" t="s">
        <v>313</v>
      </c>
      <c r="I5" s="568" t="s">
        <v>558</v>
      </c>
      <c r="J5" s="570" t="s">
        <v>559</v>
      </c>
      <c r="K5" s="570" t="s">
        <v>560</v>
      </c>
      <c r="L5" s="570" t="s">
        <v>561</v>
      </c>
      <c r="M5" s="570">
        <v>191541</v>
      </c>
      <c r="N5" s="470">
        <v>44396</v>
      </c>
      <c r="O5" s="79">
        <f>IF(B5=0,0,IF(YEAR(B5)=$P$1,MONTH(B5)-$O$1+1,(YEAR(B5)-$P$1)*12-$O$1+1+MONTH(B5)))</f>
        <v>1</v>
      </c>
      <c r="P5" s="79">
        <f>IF(C5=0,0,IF(YEAR(C5)=$P$1,MONTH(C5)-$O$1+1,(YEAR(C5)-$P$1)*12-$O$1+1+MONTH(C5)))</f>
        <v>1</v>
      </c>
      <c r="Q5" s="536" t="str">
        <f>SUBSTITUTE(D5," ","_")</f>
        <v>Receitas</v>
      </c>
    </row>
    <row r="6" spans="1:17" x14ac:dyDescent="0.2">
      <c r="A6" s="438">
        <f t="shared" si="0"/>
        <v>2</v>
      </c>
      <c r="B6" s="470">
        <v>44397</v>
      </c>
      <c r="C6" s="469">
        <v>44378</v>
      </c>
      <c r="D6" s="107" t="s">
        <v>270</v>
      </c>
      <c r="E6" s="107" t="s">
        <v>71</v>
      </c>
      <c r="F6" s="288">
        <v>36.5</v>
      </c>
      <c r="G6" s="107" t="s">
        <v>562</v>
      </c>
      <c r="H6" s="107" t="s">
        <v>312</v>
      </c>
      <c r="I6" s="107" t="s">
        <v>563</v>
      </c>
      <c r="J6" s="423" t="s">
        <v>482</v>
      </c>
      <c r="K6" s="423" t="s">
        <v>564</v>
      </c>
      <c r="L6" s="423" t="s">
        <v>565</v>
      </c>
      <c r="M6" s="423">
        <v>54</v>
      </c>
      <c r="N6" s="470">
        <v>44397</v>
      </c>
      <c r="O6" s="79">
        <f t="shared" ref="O6:O8" si="1">IF(B6=0,0,IF(YEAR(B6)=$P$1,MONTH(B6)-$O$1+1,(YEAR(B6)-$P$1)*12-$O$1+1+MONTH(B6)))</f>
        <v>1</v>
      </c>
      <c r="P6" s="79">
        <f t="shared" ref="P6:P8" si="2">IF(C6=0,0,IF(YEAR(C6)=$P$1,MONTH(C6)-$O$1+1,(YEAR(C6)-$P$1)*12-$O$1+1+MONTH(C6)))</f>
        <v>1</v>
      </c>
      <c r="Q6" s="536" t="str">
        <f t="shared" ref="Q6:Q8" si="3">SUBSTITUTE(D6," ","_")</f>
        <v>Gastos_Gerais</v>
      </c>
    </row>
    <row r="7" spans="1:17" ht="24" x14ac:dyDescent="0.2">
      <c r="A7" s="438">
        <f t="shared" si="0"/>
        <v>3</v>
      </c>
      <c r="B7" s="470">
        <v>44397</v>
      </c>
      <c r="C7" s="469">
        <v>44378</v>
      </c>
      <c r="D7" s="107" t="s">
        <v>181</v>
      </c>
      <c r="E7" s="107" t="s">
        <v>1</v>
      </c>
      <c r="F7" s="288">
        <v>-1219.32</v>
      </c>
      <c r="G7" s="107" t="s">
        <v>566</v>
      </c>
      <c r="H7" s="107" t="s">
        <v>313</v>
      </c>
      <c r="I7" s="107" t="s">
        <v>558</v>
      </c>
      <c r="J7" s="423" t="s">
        <v>559</v>
      </c>
      <c r="K7" s="423" t="s">
        <v>567</v>
      </c>
      <c r="L7" s="423" t="s">
        <v>565</v>
      </c>
      <c r="M7" s="423">
        <v>115250</v>
      </c>
      <c r="N7" s="470">
        <v>44397</v>
      </c>
      <c r="O7" s="79">
        <f t="shared" si="1"/>
        <v>1</v>
      </c>
      <c r="P7" s="79">
        <f t="shared" si="2"/>
        <v>1</v>
      </c>
      <c r="Q7" s="536" t="str">
        <f t="shared" si="3"/>
        <v>Gastos_com_Pessoal</v>
      </c>
    </row>
    <row r="8" spans="1:17" x14ac:dyDescent="0.2">
      <c r="A8" s="438">
        <f t="shared" si="0"/>
        <v>4</v>
      </c>
      <c r="B8" s="470">
        <v>44397</v>
      </c>
      <c r="C8" s="469">
        <v>44378</v>
      </c>
      <c r="D8" s="107" t="s">
        <v>181</v>
      </c>
      <c r="E8" s="107" t="s">
        <v>267</v>
      </c>
      <c r="F8" s="288">
        <v>152.47</v>
      </c>
      <c r="G8" s="107" t="s">
        <v>568</v>
      </c>
      <c r="H8" s="107" t="s">
        <v>313</v>
      </c>
      <c r="I8" s="107" t="s">
        <v>569</v>
      </c>
      <c r="J8" s="423" t="s">
        <v>570</v>
      </c>
      <c r="K8" s="423" t="s">
        <v>560</v>
      </c>
      <c r="L8" s="423" t="s">
        <v>571</v>
      </c>
      <c r="M8" s="423">
        <v>114854</v>
      </c>
      <c r="N8" s="470">
        <v>44397</v>
      </c>
      <c r="O8" s="79">
        <f t="shared" si="1"/>
        <v>1</v>
      </c>
      <c r="P8" s="79">
        <f t="shared" si="2"/>
        <v>1</v>
      </c>
      <c r="Q8" s="536" t="str">
        <f t="shared" si="3"/>
        <v>Gastos_com_Pessoal</v>
      </c>
    </row>
    <row r="9" spans="1:17" x14ac:dyDescent="0.2">
      <c r="A9" s="438">
        <f t="shared" si="0"/>
        <v>5</v>
      </c>
      <c r="B9" s="470">
        <v>44397</v>
      </c>
      <c r="C9" s="469">
        <v>44378</v>
      </c>
      <c r="D9" s="107" t="s">
        <v>181</v>
      </c>
      <c r="E9" s="107" t="s">
        <v>286</v>
      </c>
      <c r="F9" s="288">
        <v>190.58</v>
      </c>
      <c r="G9" s="442" t="s">
        <v>572</v>
      </c>
      <c r="H9" s="107" t="s">
        <v>313</v>
      </c>
      <c r="I9" s="107" t="s">
        <v>569</v>
      </c>
      <c r="J9" s="422" t="s">
        <v>570</v>
      </c>
      <c r="K9" s="422" t="s">
        <v>560</v>
      </c>
      <c r="L9" s="423" t="s">
        <v>571</v>
      </c>
      <c r="M9" s="423">
        <v>114854</v>
      </c>
      <c r="N9" s="470">
        <v>44397</v>
      </c>
      <c r="O9" s="79">
        <f t="shared" ref="O9:O72" si="4">IF(B9=0,0,IF(YEAR(B9)=$P$1,MONTH(B9)-$O$1+1,(YEAR(B9)-$P$1)*12-$O$1+1+MONTH(B9)))</f>
        <v>1</v>
      </c>
      <c r="P9" s="79">
        <f t="shared" ref="P9:P72" si="5">IF(C9=0,0,IF(YEAR(C9)=$P$1,MONTH(C9)-$O$1+1,(YEAR(C9)-$P$1)*12-$O$1+1+MONTH(C9)))</f>
        <v>1</v>
      </c>
      <c r="Q9" s="536" t="str">
        <f t="shared" ref="Q9:Q72" si="6">SUBSTITUTE(D9," ","_")</f>
        <v>Gastos_com_Pessoal</v>
      </c>
    </row>
    <row r="10" spans="1:17" x14ac:dyDescent="0.2">
      <c r="A10" s="438">
        <f t="shared" si="0"/>
        <v>6</v>
      </c>
      <c r="B10" s="470">
        <v>44397</v>
      </c>
      <c r="C10" s="469">
        <v>44378</v>
      </c>
      <c r="D10" s="107" t="s">
        <v>181</v>
      </c>
      <c r="E10" s="107" t="s">
        <v>268</v>
      </c>
      <c r="F10" s="288">
        <v>63.53</v>
      </c>
      <c r="G10" s="107" t="s">
        <v>573</v>
      </c>
      <c r="H10" s="107" t="s">
        <v>313</v>
      </c>
      <c r="I10" s="107" t="s">
        <v>569</v>
      </c>
      <c r="J10" s="422" t="s">
        <v>570</v>
      </c>
      <c r="K10" s="422" t="s">
        <v>560</v>
      </c>
      <c r="L10" s="423" t="s">
        <v>571</v>
      </c>
      <c r="M10" s="423">
        <v>114854</v>
      </c>
      <c r="N10" s="470">
        <v>44397</v>
      </c>
      <c r="O10" s="79">
        <f t="shared" si="4"/>
        <v>1</v>
      </c>
      <c r="P10" s="79">
        <f t="shared" si="5"/>
        <v>1</v>
      </c>
      <c r="Q10" s="536" t="str">
        <f t="shared" si="6"/>
        <v>Gastos_com_Pessoal</v>
      </c>
    </row>
    <row r="11" spans="1:17" x14ac:dyDescent="0.2">
      <c r="A11" s="438">
        <f t="shared" si="0"/>
        <v>7</v>
      </c>
      <c r="B11" s="470">
        <v>44397</v>
      </c>
      <c r="C11" s="469">
        <v>44378</v>
      </c>
      <c r="D11" s="107" t="s">
        <v>181</v>
      </c>
      <c r="E11" s="107" t="s">
        <v>1</v>
      </c>
      <c r="F11" s="288">
        <v>177.05</v>
      </c>
      <c r="G11" s="107" t="s">
        <v>574</v>
      </c>
      <c r="H11" s="107" t="s">
        <v>313</v>
      </c>
      <c r="I11" s="107" t="s">
        <v>569</v>
      </c>
      <c r="J11" s="423" t="s">
        <v>570</v>
      </c>
      <c r="K11" s="423" t="s">
        <v>560</v>
      </c>
      <c r="L11" s="423" t="s">
        <v>571</v>
      </c>
      <c r="M11" s="423">
        <v>114854</v>
      </c>
      <c r="N11" s="470">
        <v>44397</v>
      </c>
      <c r="O11" s="79">
        <f t="shared" si="4"/>
        <v>1</v>
      </c>
      <c r="P11" s="79">
        <f t="shared" si="5"/>
        <v>1</v>
      </c>
      <c r="Q11" s="536" t="str">
        <f t="shared" si="6"/>
        <v>Gastos_com_Pessoal</v>
      </c>
    </row>
    <row r="12" spans="1:17" x14ac:dyDescent="0.2">
      <c r="A12" s="438">
        <f t="shared" si="0"/>
        <v>8</v>
      </c>
      <c r="B12" s="470">
        <v>44397</v>
      </c>
      <c r="C12" s="469">
        <v>44378</v>
      </c>
      <c r="D12" s="107" t="s">
        <v>181</v>
      </c>
      <c r="E12" s="107" t="s">
        <v>1</v>
      </c>
      <c r="F12" s="443">
        <v>1219.32</v>
      </c>
      <c r="G12" s="105" t="s">
        <v>575</v>
      </c>
      <c r="H12" s="107" t="s">
        <v>313</v>
      </c>
      <c r="I12" s="107" t="s">
        <v>576</v>
      </c>
      <c r="J12" s="423" t="s">
        <v>577</v>
      </c>
      <c r="K12" s="423" t="s">
        <v>560</v>
      </c>
      <c r="L12" s="423" t="s">
        <v>571</v>
      </c>
      <c r="M12" s="423">
        <v>115250</v>
      </c>
      <c r="N12" s="470">
        <v>44397</v>
      </c>
      <c r="O12" s="79">
        <f t="shared" si="4"/>
        <v>1</v>
      </c>
      <c r="P12" s="79">
        <f t="shared" si="5"/>
        <v>1</v>
      </c>
      <c r="Q12" s="536" t="str">
        <f t="shared" si="6"/>
        <v>Gastos_com_Pessoal</v>
      </c>
    </row>
    <row r="13" spans="1:17" x14ac:dyDescent="0.2">
      <c r="A13" s="438">
        <f t="shared" si="0"/>
        <v>9</v>
      </c>
      <c r="B13" s="470">
        <v>44397</v>
      </c>
      <c r="C13" s="469">
        <v>44378</v>
      </c>
      <c r="D13" s="107" t="s">
        <v>270</v>
      </c>
      <c r="E13" s="107" t="s">
        <v>83</v>
      </c>
      <c r="F13" s="443">
        <v>150</v>
      </c>
      <c r="G13" s="107" t="s">
        <v>578</v>
      </c>
      <c r="H13" s="107" t="s">
        <v>478</v>
      </c>
      <c r="I13" s="107" t="s">
        <v>579</v>
      </c>
      <c r="J13" s="423" t="s">
        <v>580</v>
      </c>
      <c r="K13" s="423" t="s">
        <v>581</v>
      </c>
      <c r="L13" s="423" t="s">
        <v>565</v>
      </c>
      <c r="M13" s="423">
        <v>2495523991</v>
      </c>
      <c r="N13" s="470">
        <v>44397</v>
      </c>
      <c r="O13" s="79">
        <f t="shared" si="4"/>
        <v>1</v>
      </c>
      <c r="P13" s="79">
        <f t="shared" si="5"/>
        <v>1</v>
      </c>
      <c r="Q13" s="536" t="str">
        <f t="shared" si="6"/>
        <v>Gastos_Gerais</v>
      </c>
    </row>
    <row r="14" spans="1:17" x14ac:dyDescent="0.2">
      <c r="A14" s="438">
        <f t="shared" si="0"/>
        <v>10</v>
      </c>
      <c r="B14" s="470">
        <v>44398</v>
      </c>
      <c r="C14" s="469">
        <v>44378</v>
      </c>
      <c r="D14" s="107" t="s">
        <v>181</v>
      </c>
      <c r="E14" s="107" t="s">
        <v>267</v>
      </c>
      <c r="F14" s="443">
        <v>375.79</v>
      </c>
      <c r="G14" s="105" t="s">
        <v>568</v>
      </c>
      <c r="H14" s="107" t="s">
        <v>313</v>
      </c>
      <c r="I14" s="107" t="s">
        <v>576</v>
      </c>
      <c r="J14" s="423" t="s">
        <v>577</v>
      </c>
      <c r="K14" s="423" t="s">
        <v>560</v>
      </c>
      <c r="L14" s="423" t="s">
        <v>571</v>
      </c>
      <c r="M14" s="423">
        <v>174710</v>
      </c>
      <c r="N14" s="470">
        <v>44397</v>
      </c>
      <c r="O14" s="79">
        <f t="shared" si="4"/>
        <v>1</v>
      </c>
      <c r="P14" s="79">
        <f t="shared" si="5"/>
        <v>1</v>
      </c>
      <c r="Q14" s="536" t="str">
        <f t="shared" si="6"/>
        <v>Gastos_com_Pessoal</v>
      </c>
    </row>
    <row r="15" spans="1:17" x14ac:dyDescent="0.2">
      <c r="A15" s="438">
        <f t="shared" si="0"/>
        <v>11</v>
      </c>
      <c r="B15" s="470">
        <v>44398</v>
      </c>
      <c r="C15" s="469">
        <v>44378</v>
      </c>
      <c r="D15" s="107" t="s">
        <v>181</v>
      </c>
      <c r="E15" s="107" t="s">
        <v>286</v>
      </c>
      <c r="F15" s="288">
        <v>300.63</v>
      </c>
      <c r="G15" s="107" t="s">
        <v>572</v>
      </c>
      <c r="H15" s="107" t="s">
        <v>313</v>
      </c>
      <c r="I15" s="107" t="s">
        <v>576</v>
      </c>
      <c r="J15" s="422" t="s">
        <v>577</v>
      </c>
      <c r="K15" s="422" t="s">
        <v>560</v>
      </c>
      <c r="L15" s="423" t="s">
        <v>571</v>
      </c>
      <c r="M15" s="423">
        <v>174710</v>
      </c>
      <c r="N15" s="470">
        <v>44397</v>
      </c>
      <c r="O15" s="79">
        <f t="shared" si="4"/>
        <v>1</v>
      </c>
      <c r="P15" s="79">
        <f t="shared" si="5"/>
        <v>1</v>
      </c>
      <c r="Q15" s="536" t="str">
        <f t="shared" si="6"/>
        <v>Gastos_com_Pessoal</v>
      </c>
    </row>
    <row r="16" spans="1:17" x14ac:dyDescent="0.2">
      <c r="A16" s="438">
        <f t="shared" si="0"/>
        <v>12</v>
      </c>
      <c r="B16" s="470">
        <v>44398</v>
      </c>
      <c r="C16" s="469">
        <v>44378</v>
      </c>
      <c r="D16" s="107" t="s">
        <v>181</v>
      </c>
      <c r="E16" s="107" t="s">
        <v>268</v>
      </c>
      <c r="F16" s="288">
        <v>100.21</v>
      </c>
      <c r="G16" s="487" t="s">
        <v>573</v>
      </c>
      <c r="H16" s="107" t="s">
        <v>313</v>
      </c>
      <c r="I16" s="442" t="s">
        <v>576</v>
      </c>
      <c r="J16" s="444" t="s">
        <v>577</v>
      </c>
      <c r="K16" s="444" t="s">
        <v>560</v>
      </c>
      <c r="L16" s="444" t="s">
        <v>571</v>
      </c>
      <c r="M16" s="423">
        <v>174710</v>
      </c>
      <c r="N16" s="470">
        <v>44397</v>
      </c>
      <c r="O16" s="79">
        <f t="shared" si="4"/>
        <v>1</v>
      </c>
      <c r="P16" s="79">
        <f t="shared" si="5"/>
        <v>1</v>
      </c>
      <c r="Q16" s="536" t="str">
        <f t="shared" si="6"/>
        <v>Gastos_com_Pessoal</v>
      </c>
    </row>
    <row r="17" spans="1:17" x14ac:dyDescent="0.2">
      <c r="A17" s="438">
        <f t="shared" si="0"/>
        <v>13</v>
      </c>
      <c r="B17" s="470">
        <v>44398</v>
      </c>
      <c r="C17" s="469">
        <v>44378</v>
      </c>
      <c r="D17" s="107" t="s">
        <v>181</v>
      </c>
      <c r="E17" s="107" t="s">
        <v>1</v>
      </c>
      <c r="F17" s="288">
        <v>442.69</v>
      </c>
      <c r="G17" s="487" t="s">
        <v>574</v>
      </c>
      <c r="H17" s="107" t="s">
        <v>313</v>
      </c>
      <c r="I17" s="442" t="s">
        <v>576</v>
      </c>
      <c r="J17" s="444" t="s">
        <v>577</v>
      </c>
      <c r="K17" s="444" t="s">
        <v>560</v>
      </c>
      <c r="L17" s="444" t="s">
        <v>571</v>
      </c>
      <c r="M17" s="423">
        <v>174710</v>
      </c>
      <c r="N17" s="470">
        <v>44397</v>
      </c>
      <c r="O17" s="79">
        <f t="shared" si="4"/>
        <v>1</v>
      </c>
      <c r="P17" s="79">
        <f t="shared" si="5"/>
        <v>1</v>
      </c>
      <c r="Q17" s="536" t="str">
        <f t="shared" si="6"/>
        <v>Gastos_com_Pessoal</v>
      </c>
    </row>
    <row r="18" spans="1:17" x14ac:dyDescent="0.2">
      <c r="A18" s="438">
        <f t="shared" si="0"/>
        <v>14</v>
      </c>
      <c r="B18" s="470">
        <v>44399</v>
      </c>
      <c r="C18" s="474">
        <v>44378</v>
      </c>
      <c r="D18" s="442" t="s">
        <v>270</v>
      </c>
      <c r="E18" s="442" t="s">
        <v>301</v>
      </c>
      <c r="F18" s="443">
        <v>60</v>
      </c>
      <c r="G18" s="476" t="s">
        <v>1584</v>
      </c>
      <c r="H18" s="442" t="s">
        <v>476</v>
      </c>
      <c r="I18" s="442" t="s">
        <v>582</v>
      </c>
      <c r="J18" s="480" t="s">
        <v>583</v>
      </c>
      <c r="K18" s="480" t="s">
        <v>560</v>
      </c>
      <c r="L18" s="444" t="s">
        <v>561</v>
      </c>
      <c r="M18" s="480">
        <v>28956211</v>
      </c>
      <c r="N18" s="502">
        <v>44399</v>
      </c>
      <c r="O18" s="79">
        <f t="shared" si="4"/>
        <v>1</v>
      </c>
      <c r="P18" s="79">
        <f t="shared" si="5"/>
        <v>1</v>
      </c>
      <c r="Q18" s="536" t="str">
        <f t="shared" si="6"/>
        <v>Gastos_Gerais</v>
      </c>
    </row>
    <row r="19" spans="1:17" ht="24" x14ac:dyDescent="0.2">
      <c r="A19" s="438">
        <f t="shared" si="0"/>
        <v>15</v>
      </c>
      <c r="B19" s="470">
        <v>44399</v>
      </c>
      <c r="C19" s="469">
        <v>44378</v>
      </c>
      <c r="D19" s="107" t="s">
        <v>270</v>
      </c>
      <c r="E19" s="107" t="s">
        <v>301</v>
      </c>
      <c r="F19" s="288">
        <v>60</v>
      </c>
      <c r="G19" s="107" t="s">
        <v>1585</v>
      </c>
      <c r="H19" s="107" t="s">
        <v>476</v>
      </c>
      <c r="I19" s="107" t="s">
        <v>584</v>
      </c>
      <c r="J19" s="423" t="s">
        <v>585</v>
      </c>
      <c r="K19" s="423" t="s">
        <v>560</v>
      </c>
      <c r="L19" s="423" t="s">
        <v>561</v>
      </c>
      <c r="M19" s="423">
        <v>28938417</v>
      </c>
      <c r="N19" s="470">
        <v>44399</v>
      </c>
      <c r="O19" s="79">
        <f t="shared" si="4"/>
        <v>1</v>
      </c>
      <c r="P19" s="79">
        <f t="shared" si="5"/>
        <v>1</v>
      </c>
      <c r="Q19" s="536" t="str">
        <f t="shared" si="6"/>
        <v>Gastos_Gerais</v>
      </c>
    </row>
    <row r="20" spans="1:17" ht="24" x14ac:dyDescent="0.2">
      <c r="A20" s="438">
        <f t="shared" si="0"/>
        <v>16</v>
      </c>
      <c r="B20" s="470">
        <v>44400</v>
      </c>
      <c r="C20" s="469">
        <v>44378</v>
      </c>
      <c r="D20" s="107" t="s">
        <v>270</v>
      </c>
      <c r="E20" s="107" t="s">
        <v>83</v>
      </c>
      <c r="F20" s="288">
        <v>1000</v>
      </c>
      <c r="G20" s="107" t="s">
        <v>636</v>
      </c>
      <c r="H20" s="107" t="s">
        <v>472</v>
      </c>
      <c r="I20" s="107" t="s">
        <v>1579</v>
      </c>
      <c r="J20" s="423" t="s">
        <v>586</v>
      </c>
      <c r="K20" s="423" t="s">
        <v>587</v>
      </c>
      <c r="L20" s="423" t="s">
        <v>32</v>
      </c>
      <c r="M20" s="423">
        <v>1690063</v>
      </c>
      <c r="N20" s="470">
        <v>44403</v>
      </c>
      <c r="O20" s="79">
        <f t="shared" si="4"/>
        <v>1</v>
      </c>
      <c r="P20" s="79">
        <f t="shared" si="5"/>
        <v>1</v>
      </c>
      <c r="Q20" s="536" t="str">
        <f t="shared" si="6"/>
        <v>Gastos_Gerais</v>
      </c>
    </row>
    <row r="21" spans="1:17" x14ac:dyDescent="0.2">
      <c r="A21" s="438">
        <f t="shared" si="0"/>
        <v>17</v>
      </c>
      <c r="B21" s="470">
        <v>44400</v>
      </c>
      <c r="C21" s="469">
        <v>44378</v>
      </c>
      <c r="D21" s="107" t="s">
        <v>270</v>
      </c>
      <c r="E21" s="107" t="s">
        <v>83</v>
      </c>
      <c r="F21" s="443">
        <v>1000</v>
      </c>
      <c r="G21" s="442" t="s">
        <v>637</v>
      </c>
      <c r="H21" s="107" t="s">
        <v>473</v>
      </c>
      <c r="I21" s="107" t="s">
        <v>1579</v>
      </c>
      <c r="J21" s="423" t="s">
        <v>586</v>
      </c>
      <c r="K21" s="423" t="s">
        <v>587</v>
      </c>
      <c r="L21" s="423" t="s">
        <v>32</v>
      </c>
      <c r="M21" s="423">
        <v>1690063</v>
      </c>
      <c r="N21" s="470">
        <v>44403</v>
      </c>
      <c r="O21" s="79">
        <f t="shared" si="4"/>
        <v>1</v>
      </c>
      <c r="P21" s="79">
        <f t="shared" si="5"/>
        <v>1</v>
      </c>
      <c r="Q21" s="536" t="str">
        <f t="shared" si="6"/>
        <v>Gastos_Gerais</v>
      </c>
    </row>
    <row r="22" spans="1:17" x14ac:dyDescent="0.2">
      <c r="A22" s="438">
        <f t="shared" si="0"/>
        <v>18</v>
      </c>
      <c r="B22" s="470">
        <v>44400</v>
      </c>
      <c r="C22" s="469">
        <v>44378</v>
      </c>
      <c r="D22" s="107" t="s">
        <v>270</v>
      </c>
      <c r="E22" s="107" t="s">
        <v>83</v>
      </c>
      <c r="F22" s="443">
        <v>1000</v>
      </c>
      <c r="G22" s="442" t="s">
        <v>638</v>
      </c>
      <c r="H22" s="107" t="s">
        <v>469</v>
      </c>
      <c r="I22" s="107" t="s">
        <v>1579</v>
      </c>
      <c r="J22" s="423" t="s">
        <v>588</v>
      </c>
      <c r="K22" s="423" t="s">
        <v>587</v>
      </c>
      <c r="L22" s="423" t="s">
        <v>32</v>
      </c>
      <c r="M22" s="423">
        <v>1690063</v>
      </c>
      <c r="N22" s="470">
        <v>44403</v>
      </c>
      <c r="O22" s="79">
        <f t="shared" si="4"/>
        <v>1</v>
      </c>
      <c r="P22" s="79">
        <f t="shared" si="5"/>
        <v>1</v>
      </c>
      <c r="Q22" s="536" t="str">
        <f t="shared" si="6"/>
        <v>Gastos_Gerais</v>
      </c>
    </row>
    <row r="23" spans="1:17" ht="24" x14ac:dyDescent="0.2">
      <c r="A23" s="438">
        <f t="shared" si="0"/>
        <v>19</v>
      </c>
      <c r="B23" s="502">
        <v>44400</v>
      </c>
      <c r="C23" s="474">
        <v>44378</v>
      </c>
      <c r="D23" s="442" t="s">
        <v>270</v>
      </c>
      <c r="E23" s="442" t="s">
        <v>83</v>
      </c>
      <c r="F23" s="443">
        <v>1000</v>
      </c>
      <c r="G23" s="442" t="s">
        <v>1577</v>
      </c>
      <c r="H23" s="442" t="s">
        <v>476</v>
      </c>
      <c r="I23" s="107" t="s">
        <v>1579</v>
      </c>
      <c r="J23" s="444" t="s">
        <v>586</v>
      </c>
      <c r="K23" s="444" t="s">
        <v>587</v>
      </c>
      <c r="L23" s="444" t="s">
        <v>32</v>
      </c>
      <c r="M23" s="494">
        <v>1690063</v>
      </c>
      <c r="N23" s="502">
        <v>44403</v>
      </c>
      <c r="O23" s="79">
        <f t="shared" si="4"/>
        <v>1</v>
      </c>
      <c r="P23" s="79">
        <f t="shared" si="5"/>
        <v>1</v>
      </c>
      <c r="Q23" s="536" t="str">
        <f t="shared" si="6"/>
        <v>Gastos_Gerais</v>
      </c>
    </row>
    <row r="24" spans="1:17" x14ac:dyDescent="0.2">
      <c r="A24" s="438">
        <f t="shared" si="0"/>
        <v>20</v>
      </c>
      <c r="B24" s="470">
        <v>44400</v>
      </c>
      <c r="C24" s="469">
        <v>44378</v>
      </c>
      <c r="D24" s="107" t="s">
        <v>270</v>
      </c>
      <c r="E24" s="107" t="s">
        <v>83</v>
      </c>
      <c r="F24" s="288">
        <v>1000</v>
      </c>
      <c r="G24" s="107" t="s">
        <v>639</v>
      </c>
      <c r="H24" s="107" t="s">
        <v>475</v>
      </c>
      <c r="I24" s="107" t="s">
        <v>1579</v>
      </c>
      <c r="J24" s="423" t="s">
        <v>586</v>
      </c>
      <c r="K24" s="423" t="s">
        <v>587</v>
      </c>
      <c r="L24" s="423" t="s">
        <v>32</v>
      </c>
      <c r="M24" s="423">
        <v>1690063</v>
      </c>
      <c r="N24" s="470">
        <v>44403</v>
      </c>
      <c r="O24" s="79">
        <f t="shared" si="4"/>
        <v>1</v>
      </c>
      <c r="P24" s="79">
        <f t="shared" si="5"/>
        <v>1</v>
      </c>
      <c r="Q24" s="536" t="str">
        <f t="shared" si="6"/>
        <v>Gastos_Gerais</v>
      </c>
    </row>
    <row r="25" spans="1:17" ht="24" x14ac:dyDescent="0.2">
      <c r="A25" s="438">
        <f t="shared" si="0"/>
        <v>21</v>
      </c>
      <c r="B25" s="470">
        <v>44400</v>
      </c>
      <c r="C25" s="469">
        <v>44378</v>
      </c>
      <c r="D25" s="107" t="s">
        <v>270</v>
      </c>
      <c r="E25" s="107" t="s">
        <v>83</v>
      </c>
      <c r="F25" s="288">
        <v>1000</v>
      </c>
      <c r="G25" s="107" t="s">
        <v>640</v>
      </c>
      <c r="H25" s="107" t="s">
        <v>478</v>
      </c>
      <c r="I25" s="107" t="s">
        <v>1579</v>
      </c>
      <c r="J25" s="423" t="s">
        <v>586</v>
      </c>
      <c r="K25" s="423" t="s">
        <v>587</v>
      </c>
      <c r="L25" s="423" t="s">
        <v>32</v>
      </c>
      <c r="M25" s="423">
        <v>1690063</v>
      </c>
      <c r="N25" s="470">
        <v>44403</v>
      </c>
      <c r="O25" s="79">
        <f t="shared" si="4"/>
        <v>1</v>
      </c>
      <c r="P25" s="79">
        <f t="shared" si="5"/>
        <v>1</v>
      </c>
      <c r="Q25" s="536" t="str">
        <f t="shared" si="6"/>
        <v>Gastos_Gerais</v>
      </c>
    </row>
    <row r="26" spans="1:17" x14ac:dyDescent="0.2">
      <c r="A26" s="438">
        <f t="shared" si="0"/>
        <v>22</v>
      </c>
      <c r="B26" s="470">
        <v>44400</v>
      </c>
      <c r="C26" s="469">
        <v>44378</v>
      </c>
      <c r="D26" s="107" t="s">
        <v>270</v>
      </c>
      <c r="E26" s="107" t="s">
        <v>83</v>
      </c>
      <c r="F26" s="288">
        <v>1000</v>
      </c>
      <c r="G26" s="107" t="s">
        <v>641</v>
      </c>
      <c r="H26" s="107" t="s">
        <v>470</v>
      </c>
      <c r="I26" s="107" t="s">
        <v>1579</v>
      </c>
      <c r="J26" s="423" t="s">
        <v>586</v>
      </c>
      <c r="K26" s="423" t="s">
        <v>587</v>
      </c>
      <c r="L26" s="423" t="s">
        <v>32</v>
      </c>
      <c r="M26" s="423">
        <v>1690063</v>
      </c>
      <c r="N26" s="470">
        <v>44403</v>
      </c>
      <c r="O26" s="79">
        <f t="shared" si="4"/>
        <v>1</v>
      </c>
      <c r="P26" s="79">
        <f t="shared" si="5"/>
        <v>1</v>
      </c>
      <c r="Q26" s="536" t="str">
        <f t="shared" si="6"/>
        <v>Gastos_Gerais</v>
      </c>
    </row>
    <row r="27" spans="1:17" ht="24" x14ac:dyDescent="0.2">
      <c r="A27" s="438">
        <f t="shared" si="0"/>
        <v>23</v>
      </c>
      <c r="B27" s="470">
        <v>44400</v>
      </c>
      <c r="C27" s="469">
        <v>44378</v>
      </c>
      <c r="D27" s="107" t="s">
        <v>589</v>
      </c>
      <c r="E27" s="107" t="s">
        <v>83</v>
      </c>
      <c r="F27" s="288">
        <v>1000</v>
      </c>
      <c r="G27" s="107" t="s">
        <v>642</v>
      </c>
      <c r="H27" s="107" t="s">
        <v>474</v>
      </c>
      <c r="I27" s="107" t="s">
        <v>1579</v>
      </c>
      <c r="J27" s="423" t="s">
        <v>586</v>
      </c>
      <c r="K27" s="423" t="s">
        <v>587</v>
      </c>
      <c r="L27" s="423" t="s">
        <v>32</v>
      </c>
      <c r="M27" s="423">
        <v>1690063</v>
      </c>
      <c r="N27" s="470">
        <v>44403</v>
      </c>
      <c r="O27" s="79">
        <f t="shared" si="4"/>
        <v>1</v>
      </c>
      <c r="P27" s="79">
        <f t="shared" si="5"/>
        <v>1</v>
      </c>
      <c r="Q27" s="536" t="str">
        <f t="shared" si="6"/>
        <v>Gastos_gerais</v>
      </c>
    </row>
    <row r="28" spans="1:17" x14ac:dyDescent="0.2">
      <c r="A28" s="438">
        <f t="shared" si="0"/>
        <v>24</v>
      </c>
      <c r="B28" s="470">
        <v>44400</v>
      </c>
      <c r="C28" s="469">
        <v>44378</v>
      </c>
      <c r="D28" s="107" t="s">
        <v>270</v>
      </c>
      <c r="E28" s="107" t="s">
        <v>65</v>
      </c>
      <c r="F28" s="288">
        <v>185.22</v>
      </c>
      <c r="G28" s="107" t="s">
        <v>590</v>
      </c>
      <c r="H28" s="107" t="s">
        <v>312</v>
      </c>
      <c r="I28" s="107" t="s">
        <v>591</v>
      </c>
      <c r="J28" s="423" t="s">
        <v>592</v>
      </c>
      <c r="K28" s="423" t="s">
        <v>587</v>
      </c>
      <c r="L28" s="423" t="s">
        <v>587</v>
      </c>
      <c r="M28" s="423">
        <v>15724</v>
      </c>
      <c r="N28" s="470">
        <v>44399</v>
      </c>
      <c r="O28" s="79">
        <f t="shared" si="4"/>
        <v>1</v>
      </c>
      <c r="P28" s="79">
        <f t="shared" si="5"/>
        <v>1</v>
      </c>
      <c r="Q28" s="536" t="str">
        <f t="shared" si="6"/>
        <v>Gastos_Gerais</v>
      </c>
    </row>
    <row r="29" spans="1:17" ht="24" x14ac:dyDescent="0.2">
      <c r="A29" s="438">
        <f t="shared" si="0"/>
        <v>25</v>
      </c>
      <c r="B29" s="470">
        <v>44400</v>
      </c>
      <c r="C29" s="469">
        <v>44378</v>
      </c>
      <c r="D29" s="107" t="s">
        <v>270</v>
      </c>
      <c r="E29" s="107" t="s">
        <v>83</v>
      </c>
      <c r="F29" s="288">
        <v>279.89999999999998</v>
      </c>
      <c r="G29" s="107" t="s">
        <v>643</v>
      </c>
      <c r="H29" s="107" t="s">
        <v>478</v>
      </c>
      <c r="I29" s="107" t="s">
        <v>593</v>
      </c>
      <c r="J29" s="423" t="s">
        <v>594</v>
      </c>
      <c r="K29" s="423" t="s">
        <v>581</v>
      </c>
      <c r="L29" s="423" t="s">
        <v>565</v>
      </c>
      <c r="M29" s="423">
        <v>231614</v>
      </c>
      <c r="N29" s="470">
        <v>44400</v>
      </c>
      <c r="O29" s="79">
        <f t="shared" si="4"/>
        <v>1</v>
      </c>
      <c r="P29" s="79">
        <f t="shared" si="5"/>
        <v>1</v>
      </c>
      <c r="Q29" s="536" t="str">
        <f t="shared" si="6"/>
        <v>Gastos_Gerais</v>
      </c>
    </row>
    <row r="30" spans="1:17" ht="24" x14ac:dyDescent="0.2">
      <c r="A30" s="438">
        <f t="shared" si="0"/>
        <v>26</v>
      </c>
      <c r="B30" s="470">
        <v>44400</v>
      </c>
      <c r="C30" s="469">
        <v>44378</v>
      </c>
      <c r="D30" s="107" t="s">
        <v>270</v>
      </c>
      <c r="E30" s="107" t="s">
        <v>83</v>
      </c>
      <c r="F30" s="288">
        <v>600</v>
      </c>
      <c r="G30" s="442" t="s">
        <v>1577</v>
      </c>
      <c r="H30" s="107" t="s">
        <v>476</v>
      </c>
      <c r="I30" s="107" t="s">
        <v>595</v>
      </c>
      <c r="J30" s="423" t="s">
        <v>596</v>
      </c>
      <c r="K30" s="423" t="s">
        <v>581</v>
      </c>
      <c r="L30" s="423" t="s">
        <v>565</v>
      </c>
      <c r="M30" s="423">
        <v>231640</v>
      </c>
      <c r="N30" s="470">
        <v>44400</v>
      </c>
      <c r="O30" s="79">
        <f t="shared" si="4"/>
        <v>1</v>
      </c>
      <c r="P30" s="79">
        <f t="shared" si="5"/>
        <v>1</v>
      </c>
      <c r="Q30" s="536" t="str">
        <f t="shared" si="6"/>
        <v>Gastos_Gerais</v>
      </c>
    </row>
    <row r="31" spans="1:17" ht="24" x14ac:dyDescent="0.2">
      <c r="A31" s="438">
        <f t="shared" si="0"/>
        <v>27</v>
      </c>
      <c r="B31" s="470">
        <v>44400</v>
      </c>
      <c r="C31" s="469">
        <v>44378</v>
      </c>
      <c r="D31" s="107" t="s">
        <v>270</v>
      </c>
      <c r="E31" s="107" t="s">
        <v>83</v>
      </c>
      <c r="F31" s="288">
        <v>150</v>
      </c>
      <c r="G31" s="107" t="s">
        <v>644</v>
      </c>
      <c r="H31" s="107" t="s">
        <v>478</v>
      </c>
      <c r="I31" s="107" t="s">
        <v>579</v>
      </c>
      <c r="J31" s="423" t="s">
        <v>580</v>
      </c>
      <c r="K31" s="423" t="s">
        <v>581</v>
      </c>
      <c r="L31" s="423" t="s">
        <v>565</v>
      </c>
      <c r="M31" s="423">
        <v>231642</v>
      </c>
      <c r="N31" s="470">
        <v>44400</v>
      </c>
      <c r="O31" s="79">
        <f t="shared" si="4"/>
        <v>1</v>
      </c>
      <c r="P31" s="79">
        <f t="shared" si="5"/>
        <v>1</v>
      </c>
      <c r="Q31" s="536" t="str">
        <f t="shared" si="6"/>
        <v>Gastos_Gerais</v>
      </c>
    </row>
    <row r="32" spans="1:17" ht="24" x14ac:dyDescent="0.2">
      <c r="A32" s="438">
        <f t="shared" si="0"/>
        <v>28</v>
      </c>
      <c r="B32" s="470">
        <v>44400</v>
      </c>
      <c r="C32" s="469">
        <v>44378</v>
      </c>
      <c r="D32" s="107" t="s">
        <v>270</v>
      </c>
      <c r="E32" s="107" t="s">
        <v>83</v>
      </c>
      <c r="F32" s="288">
        <v>221</v>
      </c>
      <c r="G32" s="107" t="s">
        <v>645</v>
      </c>
      <c r="H32" s="107" t="s">
        <v>470</v>
      </c>
      <c r="I32" s="107" t="s">
        <v>597</v>
      </c>
      <c r="J32" s="423" t="s">
        <v>598</v>
      </c>
      <c r="K32" s="423" t="s">
        <v>581</v>
      </c>
      <c r="L32" s="423" t="s">
        <v>565</v>
      </c>
      <c r="M32" s="423">
        <v>231650</v>
      </c>
      <c r="N32" s="470">
        <v>44400</v>
      </c>
      <c r="O32" s="79">
        <f t="shared" si="4"/>
        <v>1</v>
      </c>
      <c r="P32" s="79">
        <f t="shared" si="5"/>
        <v>1</v>
      </c>
      <c r="Q32" s="536" t="str">
        <f t="shared" si="6"/>
        <v>Gastos_Gerais</v>
      </c>
    </row>
    <row r="33" spans="1:17" x14ac:dyDescent="0.2">
      <c r="A33" s="438">
        <f t="shared" si="0"/>
        <v>29</v>
      </c>
      <c r="B33" s="470">
        <v>44403</v>
      </c>
      <c r="C33" s="469">
        <v>44378</v>
      </c>
      <c r="D33" s="107" t="s">
        <v>34</v>
      </c>
      <c r="E33" s="107" t="s">
        <v>333</v>
      </c>
      <c r="F33" s="288">
        <v>170000</v>
      </c>
      <c r="G33" s="107" t="s">
        <v>646</v>
      </c>
      <c r="H33" s="107" t="s">
        <v>313</v>
      </c>
      <c r="I33" s="107" t="s">
        <v>599</v>
      </c>
      <c r="J33" s="423" t="s">
        <v>559</v>
      </c>
      <c r="K33" s="423" t="s">
        <v>600</v>
      </c>
      <c r="L33" s="423" t="s">
        <v>565</v>
      </c>
      <c r="M33" s="423">
        <v>1</v>
      </c>
      <c r="N33" s="470">
        <v>44403</v>
      </c>
      <c r="O33" s="79">
        <f t="shared" si="4"/>
        <v>1</v>
      </c>
      <c r="P33" s="79">
        <f t="shared" si="5"/>
        <v>1</v>
      </c>
      <c r="Q33" s="536" t="str">
        <f t="shared" si="6"/>
        <v>Receitas</v>
      </c>
    </row>
    <row r="34" spans="1:17" ht="24" x14ac:dyDescent="0.2">
      <c r="A34" s="438">
        <f t="shared" si="0"/>
        <v>30</v>
      </c>
      <c r="B34" s="470">
        <v>44403</v>
      </c>
      <c r="C34" s="469">
        <v>44378</v>
      </c>
      <c r="D34" s="107" t="s">
        <v>270</v>
      </c>
      <c r="E34" s="107" t="s">
        <v>301</v>
      </c>
      <c r="F34" s="288">
        <v>480</v>
      </c>
      <c r="G34" s="107" t="s">
        <v>647</v>
      </c>
      <c r="H34" s="107" t="s">
        <v>312</v>
      </c>
      <c r="I34" s="107" t="s">
        <v>593</v>
      </c>
      <c r="J34" s="423" t="s">
        <v>594</v>
      </c>
      <c r="K34" s="423" t="s">
        <v>581</v>
      </c>
      <c r="L34" s="423" t="s">
        <v>565</v>
      </c>
      <c r="M34" s="423">
        <v>261400</v>
      </c>
      <c r="N34" s="470">
        <v>44403</v>
      </c>
      <c r="O34" s="79">
        <f t="shared" si="4"/>
        <v>1</v>
      </c>
      <c r="P34" s="79">
        <f t="shared" si="5"/>
        <v>1</v>
      </c>
      <c r="Q34" s="536" t="str">
        <f t="shared" si="6"/>
        <v>Gastos_Gerais</v>
      </c>
    </row>
    <row r="35" spans="1:17" ht="24" x14ac:dyDescent="0.2">
      <c r="A35" s="438">
        <f t="shared" si="0"/>
        <v>31</v>
      </c>
      <c r="B35" s="470">
        <v>44403</v>
      </c>
      <c r="C35" s="469">
        <v>44409</v>
      </c>
      <c r="D35" s="107" t="s">
        <v>270</v>
      </c>
      <c r="E35" s="107" t="s">
        <v>141</v>
      </c>
      <c r="F35" s="288">
        <v>1150</v>
      </c>
      <c r="G35" s="107" t="s">
        <v>648</v>
      </c>
      <c r="H35" s="107" t="s">
        <v>496</v>
      </c>
      <c r="I35" s="107" t="s">
        <v>601</v>
      </c>
      <c r="J35" s="423" t="s">
        <v>602</v>
      </c>
      <c r="K35" s="423" t="s">
        <v>581</v>
      </c>
      <c r="L35" s="423" t="s">
        <v>32</v>
      </c>
      <c r="M35" s="423">
        <v>27</v>
      </c>
      <c r="N35" s="470">
        <v>44403</v>
      </c>
      <c r="O35" s="79">
        <f t="shared" si="4"/>
        <v>1</v>
      </c>
      <c r="P35" s="79">
        <f t="shared" si="5"/>
        <v>2</v>
      </c>
      <c r="Q35" s="536" t="str">
        <f t="shared" si="6"/>
        <v>Gastos_Gerais</v>
      </c>
    </row>
    <row r="36" spans="1:17" ht="27" customHeight="1" x14ac:dyDescent="0.2">
      <c r="A36" s="438">
        <f t="shared" si="0"/>
        <v>32</v>
      </c>
      <c r="B36" s="470">
        <v>44403</v>
      </c>
      <c r="C36" s="469">
        <v>44378</v>
      </c>
      <c r="D36" s="107" t="s">
        <v>270</v>
      </c>
      <c r="E36" s="107" t="s">
        <v>296</v>
      </c>
      <c r="F36" s="288">
        <v>191</v>
      </c>
      <c r="G36" s="107" t="s">
        <v>649</v>
      </c>
      <c r="H36" s="107" t="s">
        <v>477</v>
      </c>
      <c r="I36" s="107" t="s">
        <v>603</v>
      </c>
      <c r="J36" s="423" t="s">
        <v>604</v>
      </c>
      <c r="K36" s="423" t="s">
        <v>581</v>
      </c>
      <c r="L36" s="423" t="s">
        <v>32</v>
      </c>
      <c r="M36" s="423">
        <v>202148</v>
      </c>
      <c r="N36" s="470">
        <v>44399</v>
      </c>
      <c r="O36" s="79">
        <f t="shared" si="4"/>
        <v>1</v>
      </c>
      <c r="P36" s="79">
        <f t="shared" si="5"/>
        <v>1</v>
      </c>
      <c r="Q36" s="536" t="str">
        <f t="shared" si="6"/>
        <v>Gastos_Gerais</v>
      </c>
    </row>
    <row r="37" spans="1:17" ht="24" x14ac:dyDescent="0.2">
      <c r="A37" s="438">
        <f t="shared" si="0"/>
        <v>33</v>
      </c>
      <c r="B37" s="470">
        <v>44404</v>
      </c>
      <c r="C37" s="469">
        <v>44409</v>
      </c>
      <c r="D37" s="107" t="s">
        <v>181</v>
      </c>
      <c r="E37" s="107" t="s">
        <v>6</v>
      </c>
      <c r="F37" s="288">
        <v>5555.2</v>
      </c>
      <c r="G37" s="107" t="s">
        <v>650</v>
      </c>
      <c r="H37" s="107" t="s">
        <v>312</v>
      </c>
      <c r="I37" s="107" t="s">
        <v>605</v>
      </c>
      <c r="J37" s="423" t="s">
        <v>606</v>
      </c>
      <c r="K37" s="423" t="s">
        <v>587</v>
      </c>
      <c r="L37" s="423" t="s">
        <v>32</v>
      </c>
      <c r="M37" s="423">
        <v>2335775</v>
      </c>
      <c r="N37" s="470">
        <v>44417</v>
      </c>
      <c r="O37" s="79">
        <f t="shared" si="4"/>
        <v>1</v>
      </c>
      <c r="P37" s="79">
        <f t="shared" si="5"/>
        <v>2</v>
      </c>
      <c r="Q37" s="536" t="str">
        <f t="shared" si="6"/>
        <v>Gastos_com_Pessoal</v>
      </c>
    </row>
    <row r="38" spans="1:17" ht="24" x14ac:dyDescent="0.2">
      <c r="A38" s="438">
        <f t="shared" si="0"/>
        <v>34</v>
      </c>
      <c r="B38" s="470">
        <v>44404</v>
      </c>
      <c r="C38" s="469">
        <v>44409</v>
      </c>
      <c r="D38" s="107" t="s">
        <v>181</v>
      </c>
      <c r="E38" s="107" t="s">
        <v>6</v>
      </c>
      <c r="F38" s="288">
        <v>150.46</v>
      </c>
      <c r="G38" s="107" t="s">
        <v>650</v>
      </c>
      <c r="H38" s="107" t="s">
        <v>312</v>
      </c>
      <c r="I38" s="107" t="s">
        <v>605</v>
      </c>
      <c r="J38" s="423" t="s">
        <v>606</v>
      </c>
      <c r="K38" s="423" t="s">
        <v>587</v>
      </c>
      <c r="L38" s="423" t="s">
        <v>32</v>
      </c>
      <c r="M38" s="423">
        <v>2335775</v>
      </c>
      <c r="N38" s="470">
        <v>44417</v>
      </c>
      <c r="O38" s="79">
        <f t="shared" si="4"/>
        <v>1</v>
      </c>
      <c r="P38" s="79">
        <f t="shared" si="5"/>
        <v>2</v>
      </c>
      <c r="Q38" s="536" t="str">
        <f t="shared" si="6"/>
        <v>Gastos_com_Pessoal</v>
      </c>
    </row>
    <row r="39" spans="1:17" x14ac:dyDescent="0.2">
      <c r="A39" s="438">
        <f t="shared" si="0"/>
        <v>35</v>
      </c>
      <c r="B39" s="470">
        <v>44404</v>
      </c>
      <c r="C39" s="469">
        <v>44409</v>
      </c>
      <c r="D39" s="107" t="s">
        <v>181</v>
      </c>
      <c r="E39" s="107" t="s">
        <v>161</v>
      </c>
      <c r="F39" s="288">
        <v>2046.2</v>
      </c>
      <c r="G39" s="107" t="s">
        <v>1553</v>
      </c>
      <c r="H39" s="107" t="s">
        <v>313</v>
      </c>
      <c r="I39" s="107" t="s">
        <v>607</v>
      </c>
      <c r="J39" s="423" t="s">
        <v>608</v>
      </c>
      <c r="K39" s="423" t="s">
        <v>587</v>
      </c>
      <c r="L39" s="423" t="s">
        <v>609</v>
      </c>
      <c r="M39" s="423">
        <v>46343</v>
      </c>
      <c r="N39" s="470">
        <v>44405</v>
      </c>
      <c r="O39" s="79">
        <f t="shared" si="4"/>
        <v>1</v>
      </c>
      <c r="P39" s="79">
        <f t="shared" si="5"/>
        <v>2</v>
      </c>
      <c r="Q39" s="536" t="str">
        <f t="shared" si="6"/>
        <v>Gastos_com_Pessoal</v>
      </c>
    </row>
    <row r="40" spans="1:17" ht="24" x14ac:dyDescent="0.2">
      <c r="A40" s="438">
        <f t="shared" si="0"/>
        <v>36</v>
      </c>
      <c r="B40" s="470">
        <v>44404</v>
      </c>
      <c r="C40" s="469">
        <v>44378</v>
      </c>
      <c r="D40" s="107" t="s">
        <v>270</v>
      </c>
      <c r="E40" s="107" t="s">
        <v>384</v>
      </c>
      <c r="F40" s="288">
        <v>435</v>
      </c>
      <c r="G40" s="107" t="s">
        <v>651</v>
      </c>
      <c r="H40" s="107" t="s">
        <v>312</v>
      </c>
      <c r="I40" s="107" t="s">
        <v>610</v>
      </c>
      <c r="J40" s="423" t="s">
        <v>611</v>
      </c>
      <c r="K40" s="423" t="s">
        <v>560</v>
      </c>
      <c r="L40" s="423" t="s">
        <v>32</v>
      </c>
      <c r="M40" s="423">
        <v>1247</v>
      </c>
      <c r="N40" s="470">
        <v>44403</v>
      </c>
      <c r="O40" s="79">
        <f t="shared" si="4"/>
        <v>1</v>
      </c>
      <c r="P40" s="79">
        <f t="shared" si="5"/>
        <v>1</v>
      </c>
      <c r="Q40" s="536" t="str">
        <f t="shared" si="6"/>
        <v>Gastos_Gerais</v>
      </c>
    </row>
    <row r="41" spans="1:17" x14ac:dyDescent="0.2">
      <c r="A41" s="438">
        <f t="shared" si="0"/>
        <v>37</v>
      </c>
      <c r="B41" s="470">
        <v>44404</v>
      </c>
      <c r="C41" s="469">
        <v>44378</v>
      </c>
      <c r="D41" s="107" t="s">
        <v>181</v>
      </c>
      <c r="E41" s="107" t="s">
        <v>267</v>
      </c>
      <c r="F41" s="288">
        <v>290.14</v>
      </c>
      <c r="G41" s="107" t="s">
        <v>568</v>
      </c>
      <c r="H41" s="107" t="s">
        <v>313</v>
      </c>
      <c r="I41" s="107" t="s">
        <v>612</v>
      </c>
      <c r="J41" s="423" t="s">
        <v>613</v>
      </c>
      <c r="K41" s="423" t="s">
        <v>560</v>
      </c>
      <c r="L41" s="423" t="s">
        <v>571</v>
      </c>
      <c r="M41" s="423">
        <v>271424</v>
      </c>
      <c r="N41" s="470">
        <v>44404</v>
      </c>
      <c r="O41" s="79">
        <f t="shared" si="4"/>
        <v>1</v>
      </c>
      <c r="P41" s="79">
        <f t="shared" si="5"/>
        <v>1</v>
      </c>
      <c r="Q41" s="536" t="str">
        <f t="shared" si="6"/>
        <v>Gastos_com_Pessoal</v>
      </c>
    </row>
    <row r="42" spans="1:17" x14ac:dyDescent="0.2">
      <c r="A42" s="438">
        <f t="shared" si="0"/>
        <v>38</v>
      </c>
      <c r="B42" s="470">
        <v>44404</v>
      </c>
      <c r="C42" s="469">
        <v>44378</v>
      </c>
      <c r="D42" s="107" t="s">
        <v>181</v>
      </c>
      <c r="E42" s="107" t="s">
        <v>286</v>
      </c>
      <c r="F42" s="288">
        <v>290.14</v>
      </c>
      <c r="G42" s="107" t="s">
        <v>572</v>
      </c>
      <c r="H42" s="107" t="s">
        <v>313</v>
      </c>
      <c r="I42" s="107" t="s">
        <v>612</v>
      </c>
      <c r="J42" s="423" t="s">
        <v>613</v>
      </c>
      <c r="K42" s="423" t="s">
        <v>560</v>
      </c>
      <c r="L42" s="423" t="s">
        <v>571</v>
      </c>
      <c r="M42" s="423">
        <v>271424</v>
      </c>
      <c r="N42" s="470">
        <v>44404</v>
      </c>
      <c r="O42" s="79">
        <f t="shared" si="4"/>
        <v>1</v>
      </c>
      <c r="P42" s="79">
        <f t="shared" si="5"/>
        <v>1</v>
      </c>
      <c r="Q42" s="536" t="str">
        <f t="shared" si="6"/>
        <v>Gastos_com_Pessoal</v>
      </c>
    </row>
    <row r="43" spans="1:17" x14ac:dyDescent="0.2">
      <c r="A43" s="438">
        <f t="shared" si="0"/>
        <v>39</v>
      </c>
      <c r="B43" s="470">
        <v>44404</v>
      </c>
      <c r="C43" s="469">
        <v>44378</v>
      </c>
      <c r="D43" s="107" t="s">
        <v>181</v>
      </c>
      <c r="E43" s="107" t="s">
        <v>268</v>
      </c>
      <c r="F43" s="288">
        <v>96.71</v>
      </c>
      <c r="G43" s="107" t="s">
        <v>573</v>
      </c>
      <c r="H43" s="107" t="s">
        <v>313</v>
      </c>
      <c r="I43" s="107" t="s">
        <v>612</v>
      </c>
      <c r="J43" s="423" t="s">
        <v>613</v>
      </c>
      <c r="K43" s="423" t="s">
        <v>560</v>
      </c>
      <c r="L43" s="423" t="s">
        <v>571</v>
      </c>
      <c r="M43" s="423">
        <v>271424</v>
      </c>
      <c r="N43" s="470">
        <v>44404</v>
      </c>
      <c r="O43" s="79">
        <f t="shared" si="4"/>
        <v>1</v>
      </c>
      <c r="P43" s="79">
        <f t="shared" si="5"/>
        <v>1</v>
      </c>
      <c r="Q43" s="536" t="str">
        <f t="shared" si="6"/>
        <v>Gastos_com_Pessoal</v>
      </c>
    </row>
    <row r="44" spans="1:17" x14ac:dyDescent="0.2">
      <c r="A44" s="438">
        <f t="shared" si="0"/>
        <v>40</v>
      </c>
      <c r="B44" s="470">
        <v>44404</v>
      </c>
      <c r="C44" s="469">
        <v>44378</v>
      </c>
      <c r="D44" s="107" t="s">
        <v>181</v>
      </c>
      <c r="E44" s="107" t="s">
        <v>1</v>
      </c>
      <c r="F44" s="288">
        <v>433.16</v>
      </c>
      <c r="G44" s="107" t="s">
        <v>574</v>
      </c>
      <c r="H44" s="107" t="s">
        <v>313</v>
      </c>
      <c r="I44" s="107" t="s">
        <v>612</v>
      </c>
      <c r="J44" s="423" t="s">
        <v>613</v>
      </c>
      <c r="K44" s="423" t="s">
        <v>560</v>
      </c>
      <c r="L44" s="423" t="s">
        <v>571</v>
      </c>
      <c r="M44" s="423">
        <v>271424</v>
      </c>
      <c r="N44" s="470">
        <v>44404</v>
      </c>
      <c r="O44" s="79">
        <f t="shared" si="4"/>
        <v>1</v>
      </c>
      <c r="P44" s="79">
        <f t="shared" si="5"/>
        <v>1</v>
      </c>
      <c r="Q44" s="536" t="str">
        <f t="shared" si="6"/>
        <v>Gastos_com_Pessoal</v>
      </c>
    </row>
    <row r="45" spans="1:17" x14ac:dyDescent="0.2">
      <c r="A45" s="438">
        <f t="shared" si="0"/>
        <v>41</v>
      </c>
      <c r="B45" s="470">
        <v>44404</v>
      </c>
      <c r="C45" s="469">
        <v>44409</v>
      </c>
      <c r="D45" s="107" t="s">
        <v>181</v>
      </c>
      <c r="E45" s="107" t="s">
        <v>161</v>
      </c>
      <c r="F45" s="288">
        <v>784</v>
      </c>
      <c r="G45" s="107" t="s">
        <v>1554</v>
      </c>
      <c r="H45" s="107" t="s">
        <v>313</v>
      </c>
      <c r="I45" s="107" t="s">
        <v>1556</v>
      </c>
      <c r="J45" s="423" t="s">
        <v>614</v>
      </c>
      <c r="K45" s="423" t="s">
        <v>560</v>
      </c>
      <c r="L45" s="423" t="s">
        <v>32</v>
      </c>
      <c r="M45" s="423">
        <v>54739</v>
      </c>
      <c r="N45" s="470">
        <v>44404</v>
      </c>
      <c r="O45" s="79">
        <f t="shared" si="4"/>
        <v>1</v>
      </c>
      <c r="P45" s="79">
        <f t="shared" si="5"/>
        <v>2</v>
      </c>
      <c r="Q45" s="536" t="str">
        <f t="shared" si="6"/>
        <v>Gastos_com_Pessoal</v>
      </c>
    </row>
    <row r="46" spans="1:17" ht="24" x14ac:dyDescent="0.2">
      <c r="A46" s="438">
        <f t="shared" si="0"/>
        <v>42</v>
      </c>
      <c r="B46" s="470">
        <v>44404</v>
      </c>
      <c r="C46" s="469">
        <v>44409</v>
      </c>
      <c r="D46" s="107" t="s">
        <v>181</v>
      </c>
      <c r="E46" s="107" t="s">
        <v>161</v>
      </c>
      <c r="F46" s="288">
        <v>1155.2</v>
      </c>
      <c r="G46" s="107" t="s">
        <v>1555</v>
      </c>
      <c r="H46" s="107" t="s">
        <v>313</v>
      </c>
      <c r="I46" s="107" t="s">
        <v>615</v>
      </c>
      <c r="J46" s="423" t="s">
        <v>616</v>
      </c>
      <c r="K46" s="423" t="s">
        <v>560</v>
      </c>
      <c r="L46" s="423" t="s">
        <v>32</v>
      </c>
      <c r="M46" s="423">
        <v>168522</v>
      </c>
      <c r="N46" s="470">
        <v>44404</v>
      </c>
      <c r="O46" s="79">
        <f t="shared" si="4"/>
        <v>1</v>
      </c>
      <c r="P46" s="79">
        <f t="shared" si="5"/>
        <v>2</v>
      </c>
      <c r="Q46" s="536" t="str">
        <f t="shared" si="6"/>
        <v>Gastos_com_Pessoal</v>
      </c>
    </row>
    <row r="47" spans="1:17" ht="24" x14ac:dyDescent="0.2">
      <c r="A47" s="438">
        <f t="shared" si="0"/>
        <v>43</v>
      </c>
      <c r="B47" s="470">
        <v>44405</v>
      </c>
      <c r="C47" s="469">
        <v>44409</v>
      </c>
      <c r="D47" s="107" t="s">
        <v>181</v>
      </c>
      <c r="E47" s="107" t="s">
        <v>161</v>
      </c>
      <c r="F47" s="288">
        <v>35237.410000000003</v>
      </c>
      <c r="G47" s="105" t="s">
        <v>652</v>
      </c>
      <c r="H47" s="107" t="s">
        <v>313</v>
      </c>
      <c r="I47" s="107" t="s">
        <v>1564</v>
      </c>
      <c r="J47" s="423" t="s">
        <v>617</v>
      </c>
      <c r="K47" s="423" t="s">
        <v>587</v>
      </c>
      <c r="L47" s="423" t="s">
        <v>618</v>
      </c>
      <c r="M47" s="423" t="s">
        <v>619</v>
      </c>
      <c r="N47" s="470">
        <v>44406</v>
      </c>
      <c r="O47" s="79">
        <f t="shared" si="4"/>
        <v>1</v>
      </c>
      <c r="P47" s="79">
        <f t="shared" si="5"/>
        <v>2</v>
      </c>
      <c r="Q47" s="536" t="str">
        <f t="shared" si="6"/>
        <v>Gastos_com_Pessoal</v>
      </c>
    </row>
    <row r="48" spans="1:17" ht="24" x14ac:dyDescent="0.2">
      <c r="A48" s="438">
        <f t="shared" si="0"/>
        <v>44</v>
      </c>
      <c r="B48" s="470">
        <v>44405</v>
      </c>
      <c r="C48" s="469">
        <v>44409</v>
      </c>
      <c r="D48" s="107" t="s">
        <v>181</v>
      </c>
      <c r="E48" s="107" t="s">
        <v>161</v>
      </c>
      <c r="F48" s="288">
        <v>2540.8000000000002</v>
      </c>
      <c r="G48" s="107" t="s">
        <v>653</v>
      </c>
      <c r="H48" s="107" t="s">
        <v>313</v>
      </c>
      <c r="I48" s="107" t="s">
        <v>1557</v>
      </c>
      <c r="J48" s="423" t="s">
        <v>620</v>
      </c>
      <c r="K48" s="423" t="s">
        <v>587</v>
      </c>
      <c r="L48" s="423" t="s">
        <v>32</v>
      </c>
      <c r="M48" s="423" t="s">
        <v>621</v>
      </c>
      <c r="N48" s="470">
        <v>44405</v>
      </c>
      <c r="O48" s="79">
        <f t="shared" si="4"/>
        <v>1</v>
      </c>
      <c r="P48" s="79">
        <f t="shared" si="5"/>
        <v>2</v>
      </c>
      <c r="Q48" s="536" t="str">
        <f t="shared" si="6"/>
        <v>Gastos_com_Pessoal</v>
      </c>
    </row>
    <row r="49" spans="1:17" ht="48" x14ac:dyDescent="0.2">
      <c r="A49" s="438">
        <f t="shared" si="0"/>
        <v>45</v>
      </c>
      <c r="B49" s="470">
        <v>44405</v>
      </c>
      <c r="C49" s="469">
        <v>44409</v>
      </c>
      <c r="D49" s="107" t="s">
        <v>181</v>
      </c>
      <c r="E49" s="107" t="s">
        <v>161</v>
      </c>
      <c r="F49" s="288">
        <v>40039.699999999997</v>
      </c>
      <c r="G49" s="107" t="s">
        <v>654</v>
      </c>
      <c r="H49" s="107" t="s">
        <v>313</v>
      </c>
      <c r="I49" s="107" t="s">
        <v>1558</v>
      </c>
      <c r="J49" s="423" t="s">
        <v>622</v>
      </c>
      <c r="K49" s="423" t="s">
        <v>587</v>
      </c>
      <c r="L49" s="423" t="s">
        <v>618</v>
      </c>
      <c r="M49" s="423" t="s">
        <v>623</v>
      </c>
      <c r="N49" s="470">
        <v>44408</v>
      </c>
      <c r="O49" s="79">
        <f t="shared" si="4"/>
        <v>1</v>
      </c>
      <c r="P49" s="79">
        <f t="shared" si="5"/>
        <v>2</v>
      </c>
      <c r="Q49" s="536" t="str">
        <f t="shared" si="6"/>
        <v>Gastos_com_Pessoal</v>
      </c>
    </row>
    <row r="50" spans="1:17" ht="24" x14ac:dyDescent="0.2">
      <c r="A50" s="438">
        <f t="shared" si="0"/>
        <v>46</v>
      </c>
      <c r="B50" s="470">
        <v>44405</v>
      </c>
      <c r="C50" s="469">
        <v>44409</v>
      </c>
      <c r="D50" s="107" t="s">
        <v>181</v>
      </c>
      <c r="E50" s="107" t="s">
        <v>161</v>
      </c>
      <c r="F50" s="288">
        <v>272.8</v>
      </c>
      <c r="G50" s="107" t="s">
        <v>655</v>
      </c>
      <c r="H50" s="107" t="s">
        <v>313</v>
      </c>
      <c r="I50" s="107" t="s">
        <v>1565</v>
      </c>
      <c r="J50" s="423" t="s">
        <v>624</v>
      </c>
      <c r="K50" s="423" t="s">
        <v>560</v>
      </c>
      <c r="L50" s="423" t="s">
        <v>32</v>
      </c>
      <c r="M50" s="423">
        <v>13068</v>
      </c>
      <c r="N50" s="470">
        <v>44406</v>
      </c>
      <c r="O50" s="79">
        <f t="shared" si="4"/>
        <v>1</v>
      </c>
      <c r="P50" s="79">
        <f t="shared" si="5"/>
        <v>2</v>
      </c>
      <c r="Q50" s="536" t="str">
        <f t="shared" si="6"/>
        <v>Gastos_com_Pessoal</v>
      </c>
    </row>
    <row r="51" spans="1:17" ht="24" x14ac:dyDescent="0.2">
      <c r="A51" s="438">
        <f t="shared" si="0"/>
        <v>47</v>
      </c>
      <c r="B51" s="470">
        <v>44405</v>
      </c>
      <c r="C51" s="469">
        <v>44409</v>
      </c>
      <c r="D51" s="107" t="s">
        <v>181</v>
      </c>
      <c r="E51" s="107" t="s">
        <v>161</v>
      </c>
      <c r="F51" s="288">
        <v>198</v>
      </c>
      <c r="G51" s="107" t="s">
        <v>656</v>
      </c>
      <c r="H51" s="107" t="s">
        <v>313</v>
      </c>
      <c r="I51" s="107" t="s">
        <v>1563</v>
      </c>
      <c r="J51" s="423" t="s">
        <v>625</v>
      </c>
      <c r="K51" s="423" t="s">
        <v>560</v>
      </c>
      <c r="L51" s="423" t="s">
        <v>32</v>
      </c>
      <c r="M51" s="423">
        <v>20217519</v>
      </c>
      <c r="N51" s="470">
        <v>44405</v>
      </c>
      <c r="O51" s="79">
        <f t="shared" si="4"/>
        <v>1</v>
      </c>
      <c r="P51" s="79">
        <f t="shared" si="5"/>
        <v>2</v>
      </c>
      <c r="Q51" s="536" t="str">
        <f t="shared" si="6"/>
        <v>Gastos_com_Pessoal</v>
      </c>
    </row>
    <row r="52" spans="1:17" ht="36" x14ac:dyDescent="0.2">
      <c r="A52" s="438">
        <f t="shared" si="0"/>
        <v>48</v>
      </c>
      <c r="B52" s="470">
        <v>44405</v>
      </c>
      <c r="C52" s="469">
        <v>44378</v>
      </c>
      <c r="D52" s="107" t="s">
        <v>270</v>
      </c>
      <c r="E52" s="107" t="s">
        <v>378</v>
      </c>
      <c r="F52" s="288">
        <v>3500</v>
      </c>
      <c r="G52" s="107" t="s">
        <v>657</v>
      </c>
      <c r="H52" s="107" t="s">
        <v>496</v>
      </c>
      <c r="I52" s="107" t="s">
        <v>593</v>
      </c>
      <c r="J52" s="423" t="s">
        <v>594</v>
      </c>
      <c r="K52" s="423" t="s">
        <v>581</v>
      </c>
      <c r="L52" s="423" t="s">
        <v>565</v>
      </c>
      <c r="M52" s="423" t="s">
        <v>626</v>
      </c>
      <c r="N52" s="470">
        <v>44405</v>
      </c>
      <c r="O52" s="79">
        <f t="shared" si="4"/>
        <v>1</v>
      </c>
      <c r="P52" s="79">
        <f t="shared" si="5"/>
        <v>1</v>
      </c>
      <c r="Q52" s="536" t="str">
        <f t="shared" si="6"/>
        <v>Gastos_Gerais</v>
      </c>
    </row>
    <row r="53" spans="1:17" ht="24" x14ac:dyDescent="0.2">
      <c r="A53" s="438">
        <f t="shared" si="0"/>
        <v>49</v>
      </c>
      <c r="B53" s="470">
        <v>44407</v>
      </c>
      <c r="C53" s="469">
        <v>44378</v>
      </c>
      <c r="D53" s="107" t="s">
        <v>270</v>
      </c>
      <c r="E53" s="107" t="s">
        <v>83</v>
      </c>
      <c r="F53" s="288">
        <v>405.77</v>
      </c>
      <c r="G53" s="107" t="s">
        <v>658</v>
      </c>
      <c r="H53" s="107" t="s">
        <v>470</v>
      </c>
      <c r="I53" s="107" t="s">
        <v>597</v>
      </c>
      <c r="J53" s="423" t="s">
        <v>598</v>
      </c>
      <c r="K53" s="423" t="s">
        <v>581</v>
      </c>
      <c r="L53" s="423" t="s">
        <v>565</v>
      </c>
      <c r="M53" s="423">
        <v>301525</v>
      </c>
      <c r="N53" s="470">
        <v>44407</v>
      </c>
      <c r="O53" s="79">
        <f t="shared" si="4"/>
        <v>1</v>
      </c>
      <c r="P53" s="79">
        <f t="shared" si="5"/>
        <v>1</v>
      </c>
      <c r="Q53" s="536" t="str">
        <f t="shared" si="6"/>
        <v>Gastos_Gerais</v>
      </c>
    </row>
    <row r="54" spans="1:17" ht="24" x14ac:dyDescent="0.2">
      <c r="A54" s="438">
        <f t="shared" si="0"/>
        <v>50</v>
      </c>
      <c r="B54" s="470">
        <v>44407</v>
      </c>
      <c r="C54" s="469">
        <v>44378</v>
      </c>
      <c r="D54" s="107" t="s">
        <v>181</v>
      </c>
      <c r="E54" s="107" t="s">
        <v>1</v>
      </c>
      <c r="F54" s="288">
        <v>0.1</v>
      </c>
      <c r="G54" s="107" t="s">
        <v>627</v>
      </c>
      <c r="H54" s="107" t="s">
        <v>313</v>
      </c>
      <c r="I54" s="107" t="s">
        <v>628</v>
      </c>
      <c r="J54" s="423" t="s">
        <v>629</v>
      </c>
      <c r="K54" s="423" t="s">
        <v>560</v>
      </c>
      <c r="L54" s="423" t="s">
        <v>630</v>
      </c>
      <c r="M54" s="423">
        <v>377641</v>
      </c>
      <c r="N54" s="470">
        <v>44407</v>
      </c>
      <c r="O54" s="79">
        <f t="shared" si="4"/>
        <v>1</v>
      </c>
      <c r="P54" s="79">
        <f t="shared" si="5"/>
        <v>1</v>
      </c>
      <c r="Q54" s="536" t="str">
        <f t="shared" si="6"/>
        <v>Gastos_com_Pessoal</v>
      </c>
    </row>
    <row r="55" spans="1:17" ht="24" x14ac:dyDescent="0.2">
      <c r="A55" s="438">
        <f t="shared" si="0"/>
        <v>51</v>
      </c>
      <c r="B55" s="470">
        <v>44407</v>
      </c>
      <c r="C55" s="469">
        <v>44378</v>
      </c>
      <c r="D55" s="107" t="s">
        <v>181</v>
      </c>
      <c r="E55" s="107" t="s">
        <v>1</v>
      </c>
      <c r="F55" s="288">
        <v>0.1</v>
      </c>
      <c r="G55" s="107" t="s">
        <v>627</v>
      </c>
      <c r="H55" s="107" t="s">
        <v>313</v>
      </c>
      <c r="I55" s="107" t="s">
        <v>631</v>
      </c>
      <c r="J55" s="423" t="s">
        <v>632</v>
      </c>
      <c r="K55" s="423" t="s">
        <v>560</v>
      </c>
      <c r="L55" s="423" t="s">
        <v>630</v>
      </c>
      <c r="M55" s="423">
        <v>377641</v>
      </c>
      <c r="N55" s="470">
        <v>44407</v>
      </c>
      <c r="O55" s="79">
        <f t="shared" si="4"/>
        <v>1</v>
      </c>
      <c r="P55" s="79">
        <f t="shared" si="5"/>
        <v>1</v>
      </c>
      <c r="Q55" s="536" t="str">
        <f t="shared" si="6"/>
        <v>Gastos_com_Pessoal</v>
      </c>
    </row>
    <row r="56" spans="1:17" ht="24" x14ac:dyDescent="0.2">
      <c r="A56" s="438">
        <f t="shared" si="0"/>
        <v>52</v>
      </c>
      <c r="B56" s="470">
        <v>44407</v>
      </c>
      <c r="C56" s="469">
        <v>44378</v>
      </c>
      <c r="D56" s="107" t="s">
        <v>181</v>
      </c>
      <c r="E56" s="107" t="s">
        <v>1</v>
      </c>
      <c r="F56" s="288">
        <v>0.1</v>
      </c>
      <c r="G56" s="107" t="s">
        <v>627</v>
      </c>
      <c r="H56" s="107" t="s">
        <v>313</v>
      </c>
      <c r="I56" s="107" t="s">
        <v>633</v>
      </c>
      <c r="J56" s="423" t="s">
        <v>634</v>
      </c>
      <c r="K56" s="423" t="s">
        <v>560</v>
      </c>
      <c r="L56" s="423" t="s">
        <v>630</v>
      </c>
      <c r="M56" s="423">
        <v>377641</v>
      </c>
      <c r="N56" s="470">
        <v>44407</v>
      </c>
      <c r="O56" s="79">
        <f t="shared" si="4"/>
        <v>1</v>
      </c>
      <c r="P56" s="79">
        <f t="shared" si="5"/>
        <v>1</v>
      </c>
      <c r="Q56" s="536" t="str">
        <f t="shared" si="6"/>
        <v>Gastos_com_Pessoal</v>
      </c>
    </row>
    <row r="57" spans="1:17" ht="36" x14ac:dyDescent="0.2">
      <c r="A57" s="438">
        <f t="shared" si="0"/>
        <v>53</v>
      </c>
      <c r="B57" s="470">
        <v>44410</v>
      </c>
      <c r="C57" s="469">
        <v>44409</v>
      </c>
      <c r="D57" s="107" t="s">
        <v>270</v>
      </c>
      <c r="E57" s="107" t="s">
        <v>301</v>
      </c>
      <c r="F57" s="288">
        <v>-154.82</v>
      </c>
      <c r="G57" s="107" t="s">
        <v>1037</v>
      </c>
      <c r="H57" s="107" t="s">
        <v>476</v>
      </c>
      <c r="I57" s="107" t="s">
        <v>558</v>
      </c>
      <c r="J57" s="423" t="s">
        <v>559</v>
      </c>
      <c r="K57" s="423" t="s">
        <v>600</v>
      </c>
      <c r="L57" s="423" t="s">
        <v>561</v>
      </c>
      <c r="M57" s="423">
        <v>21540</v>
      </c>
      <c r="N57" s="470">
        <v>44410</v>
      </c>
      <c r="O57" s="79">
        <f t="shared" si="4"/>
        <v>2</v>
      </c>
      <c r="P57" s="79">
        <f t="shared" si="5"/>
        <v>2</v>
      </c>
      <c r="Q57" s="536" t="str">
        <f t="shared" si="6"/>
        <v>Gastos_Gerais</v>
      </c>
    </row>
    <row r="58" spans="1:17" ht="36" x14ac:dyDescent="0.2">
      <c r="A58" s="438">
        <f t="shared" si="0"/>
        <v>54</v>
      </c>
      <c r="B58" s="470">
        <v>44410</v>
      </c>
      <c r="C58" s="469">
        <v>44409</v>
      </c>
      <c r="D58" s="107" t="s">
        <v>270</v>
      </c>
      <c r="E58" s="107" t="s">
        <v>301</v>
      </c>
      <c r="F58" s="288">
        <v>-154.82</v>
      </c>
      <c r="G58" s="107" t="s">
        <v>1038</v>
      </c>
      <c r="H58" s="107" t="s">
        <v>476</v>
      </c>
      <c r="I58" s="107" t="s">
        <v>558</v>
      </c>
      <c r="J58" s="423" t="s">
        <v>559</v>
      </c>
      <c r="K58" s="423" t="s">
        <v>600</v>
      </c>
      <c r="L58" s="423" t="s">
        <v>581</v>
      </c>
      <c r="M58" s="423">
        <v>21300</v>
      </c>
      <c r="N58" s="470">
        <v>44410</v>
      </c>
      <c r="O58" s="79">
        <f t="shared" si="4"/>
        <v>2</v>
      </c>
      <c r="P58" s="79">
        <f t="shared" si="5"/>
        <v>2</v>
      </c>
      <c r="Q58" s="536" t="str">
        <f t="shared" si="6"/>
        <v>Gastos_Gerais</v>
      </c>
    </row>
    <row r="59" spans="1:17" ht="36" x14ac:dyDescent="0.2">
      <c r="A59" s="438">
        <f t="shared" si="0"/>
        <v>55</v>
      </c>
      <c r="B59" s="470">
        <v>44410</v>
      </c>
      <c r="C59" s="469">
        <v>44409</v>
      </c>
      <c r="D59" s="107" t="s">
        <v>270</v>
      </c>
      <c r="E59" s="107" t="s">
        <v>301</v>
      </c>
      <c r="F59" s="288">
        <v>-154.82</v>
      </c>
      <c r="G59" s="107" t="s">
        <v>1039</v>
      </c>
      <c r="H59" s="107" t="s">
        <v>476</v>
      </c>
      <c r="I59" s="107" t="s">
        <v>558</v>
      </c>
      <c r="J59" s="423" t="s">
        <v>559</v>
      </c>
      <c r="K59" s="423" t="s">
        <v>600</v>
      </c>
      <c r="L59" s="423" t="s">
        <v>581</v>
      </c>
      <c r="M59" s="423">
        <v>21427</v>
      </c>
      <c r="N59" s="470">
        <v>44410</v>
      </c>
      <c r="O59" s="79">
        <f t="shared" si="4"/>
        <v>2</v>
      </c>
      <c r="P59" s="79">
        <f t="shared" si="5"/>
        <v>2</v>
      </c>
      <c r="Q59" s="536" t="str">
        <f t="shared" si="6"/>
        <v>Gastos_Gerais</v>
      </c>
    </row>
    <row r="60" spans="1:17" ht="36" x14ac:dyDescent="0.2">
      <c r="A60" s="438">
        <f t="shared" si="0"/>
        <v>56</v>
      </c>
      <c r="B60" s="470">
        <v>44410</v>
      </c>
      <c r="C60" s="469">
        <v>44409</v>
      </c>
      <c r="D60" s="107" t="s">
        <v>270</v>
      </c>
      <c r="E60" s="107" t="s">
        <v>301</v>
      </c>
      <c r="F60" s="288">
        <v>-154.82</v>
      </c>
      <c r="G60" s="107" t="s">
        <v>1040</v>
      </c>
      <c r="H60" s="107" t="s">
        <v>476</v>
      </c>
      <c r="I60" s="107" t="s">
        <v>558</v>
      </c>
      <c r="J60" s="423" t="s">
        <v>559</v>
      </c>
      <c r="K60" s="423" t="s">
        <v>600</v>
      </c>
      <c r="L60" s="423" t="s">
        <v>581</v>
      </c>
      <c r="M60" s="423">
        <v>21507</v>
      </c>
      <c r="N60" s="470">
        <v>44410</v>
      </c>
      <c r="O60" s="79">
        <f t="shared" si="4"/>
        <v>2</v>
      </c>
      <c r="P60" s="79">
        <f t="shared" si="5"/>
        <v>2</v>
      </c>
      <c r="Q60" s="536" t="str">
        <f t="shared" si="6"/>
        <v>Gastos_Gerais</v>
      </c>
    </row>
    <row r="61" spans="1:17" ht="24" x14ac:dyDescent="0.2">
      <c r="A61" s="438">
        <f t="shared" si="0"/>
        <v>57</v>
      </c>
      <c r="B61" s="470">
        <v>44410</v>
      </c>
      <c r="C61" s="469">
        <v>44409</v>
      </c>
      <c r="D61" s="107" t="s">
        <v>270</v>
      </c>
      <c r="E61" s="107" t="s">
        <v>83</v>
      </c>
      <c r="F61" s="288">
        <v>1000</v>
      </c>
      <c r="G61" s="442" t="s">
        <v>1577</v>
      </c>
      <c r="H61" s="107" t="s">
        <v>476</v>
      </c>
      <c r="I61" s="107" t="s">
        <v>1579</v>
      </c>
      <c r="J61" s="423" t="s">
        <v>586</v>
      </c>
      <c r="K61" s="423" t="s">
        <v>659</v>
      </c>
      <c r="L61" s="423" t="s">
        <v>660</v>
      </c>
      <c r="M61" s="423">
        <v>1701458</v>
      </c>
      <c r="N61" s="470">
        <v>44410</v>
      </c>
      <c r="O61" s="79">
        <f t="shared" si="4"/>
        <v>2</v>
      </c>
      <c r="P61" s="79">
        <f t="shared" si="5"/>
        <v>2</v>
      </c>
      <c r="Q61" s="536" t="str">
        <f t="shared" si="6"/>
        <v>Gastos_Gerais</v>
      </c>
    </row>
    <row r="62" spans="1:17" x14ac:dyDescent="0.2">
      <c r="A62" s="438">
        <f t="shared" si="0"/>
        <v>58</v>
      </c>
      <c r="B62" s="470">
        <v>44410</v>
      </c>
      <c r="C62" s="469">
        <v>44378</v>
      </c>
      <c r="D62" s="107" t="s">
        <v>144</v>
      </c>
      <c r="E62" s="107" t="s">
        <v>72</v>
      </c>
      <c r="F62" s="288">
        <v>73240</v>
      </c>
      <c r="G62" s="107" t="s">
        <v>1520</v>
      </c>
      <c r="H62" s="107" t="s">
        <v>475</v>
      </c>
      <c r="I62" s="107" t="s">
        <v>661</v>
      </c>
      <c r="J62" s="423" t="s">
        <v>662</v>
      </c>
      <c r="K62" s="423" t="s">
        <v>587</v>
      </c>
      <c r="L62" s="423" t="s">
        <v>32</v>
      </c>
      <c r="M62" s="423">
        <v>1177945</v>
      </c>
      <c r="N62" s="470">
        <v>44403</v>
      </c>
      <c r="O62" s="79">
        <f t="shared" si="4"/>
        <v>2</v>
      </c>
      <c r="P62" s="79">
        <f t="shared" si="5"/>
        <v>1</v>
      </c>
      <c r="Q62" s="536" t="str">
        <f t="shared" si="6"/>
        <v>Aquisição_de_Bens_Permanentes</v>
      </c>
    </row>
    <row r="63" spans="1:17" x14ac:dyDescent="0.2">
      <c r="A63" s="438">
        <f t="shared" si="0"/>
        <v>59</v>
      </c>
      <c r="B63" s="470">
        <v>44410</v>
      </c>
      <c r="C63" s="469">
        <v>44409</v>
      </c>
      <c r="D63" s="107" t="s">
        <v>181</v>
      </c>
      <c r="E63" s="107" t="s">
        <v>161</v>
      </c>
      <c r="F63" s="288">
        <v>1056</v>
      </c>
      <c r="G63" s="107" t="s">
        <v>988</v>
      </c>
      <c r="H63" s="107" t="s">
        <v>313</v>
      </c>
      <c r="I63" s="107" t="s">
        <v>1559</v>
      </c>
      <c r="J63" s="423" t="s">
        <v>663</v>
      </c>
      <c r="K63" s="423" t="s">
        <v>560</v>
      </c>
      <c r="L63" s="423" t="s">
        <v>664</v>
      </c>
      <c r="M63" s="423" t="s">
        <v>665</v>
      </c>
      <c r="N63" s="470">
        <v>44410</v>
      </c>
      <c r="O63" s="79">
        <f t="shared" si="4"/>
        <v>2</v>
      </c>
      <c r="P63" s="79">
        <f t="shared" si="5"/>
        <v>2</v>
      </c>
      <c r="Q63" s="536" t="str">
        <f t="shared" si="6"/>
        <v>Gastos_com_Pessoal</v>
      </c>
    </row>
    <row r="64" spans="1:17" ht="24" x14ac:dyDescent="0.2">
      <c r="A64" s="438">
        <f t="shared" si="0"/>
        <v>60</v>
      </c>
      <c r="B64" s="470">
        <v>44410</v>
      </c>
      <c r="C64" s="469">
        <v>44409</v>
      </c>
      <c r="D64" s="107" t="s">
        <v>270</v>
      </c>
      <c r="E64" s="107" t="s">
        <v>301</v>
      </c>
      <c r="F64" s="288">
        <v>154.82</v>
      </c>
      <c r="G64" s="107" t="s">
        <v>986</v>
      </c>
      <c r="H64" s="107" t="s">
        <v>476</v>
      </c>
      <c r="I64" s="107" t="s">
        <v>987</v>
      </c>
      <c r="J64" s="423" t="s">
        <v>736</v>
      </c>
      <c r="K64" s="423" t="s">
        <v>560</v>
      </c>
      <c r="L64" s="423" t="s">
        <v>581</v>
      </c>
      <c r="M64" s="423">
        <v>21220</v>
      </c>
      <c r="N64" s="470">
        <v>44410</v>
      </c>
      <c r="O64" s="79">
        <f t="shared" si="4"/>
        <v>2</v>
      </c>
      <c r="P64" s="79">
        <f t="shared" si="5"/>
        <v>2</v>
      </c>
      <c r="Q64" s="536" t="str">
        <f t="shared" si="6"/>
        <v>Gastos_Gerais</v>
      </c>
    </row>
    <row r="65" spans="1:17" ht="24" x14ac:dyDescent="0.2">
      <c r="A65" s="438">
        <f t="shared" si="0"/>
        <v>61</v>
      </c>
      <c r="B65" s="470">
        <v>44410</v>
      </c>
      <c r="C65" s="469">
        <v>44409</v>
      </c>
      <c r="D65" s="107" t="s">
        <v>270</v>
      </c>
      <c r="E65" s="107" t="s">
        <v>301</v>
      </c>
      <c r="F65" s="288">
        <v>154.82</v>
      </c>
      <c r="G65" s="107" t="s">
        <v>986</v>
      </c>
      <c r="H65" s="107" t="s">
        <v>476</v>
      </c>
      <c r="I65" s="107" t="s">
        <v>987</v>
      </c>
      <c r="J65" s="423" t="s">
        <v>736</v>
      </c>
      <c r="K65" s="423" t="s">
        <v>560</v>
      </c>
      <c r="L65" s="423" t="s">
        <v>581</v>
      </c>
      <c r="M65" s="423">
        <v>21408</v>
      </c>
      <c r="N65" s="470">
        <v>44410</v>
      </c>
      <c r="O65" s="79">
        <f t="shared" si="4"/>
        <v>2</v>
      </c>
      <c r="P65" s="79">
        <f t="shared" si="5"/>
        <v>2</v>
      </c>
      <c r="Q65" s="536" t="str">
        <f t="shared" si="6"/>
        <v>Gastos_Gerais</v>
      </c>
    </row>
    <row r="66" spans="1:17" ht="24" x14ac:dyDescent="0.2">
      <c r="A66" s="438">
        <f t="shared" si="0"/>
        <v>62</v>
      </c>
      <c r="B66" s="470">
        <v>44410</v>
      </c>
      <c r="C66" s="469">
        <v>44409</v>
      </c>
      <c r="D66" s="107" t="s">
        <v>270</v>
      </c>
      <c r="E66" s="107" t="s">
        <v>301</v>
      </c>
      <c r="F66" s="288">
        <v>154.82</v>
      </c>
      <c r="G66" s="107" t="s">
        <v>986</v>
      </c>
      <c r="H66" s="107" t="s">
        <v>476</v>
      </c>
      <c r="I66" s="107" t="s">
        <v>987</v>
      </c>
      <c r="J66" s="423" t="s">
        <v>736</v>
      </c>
      <c r="K66" s="423" t="s">
        <v>560</v>
      </c>
      <c r="L66" s="423" t="s">
        <v>581</v>
      </c>
      <c r="M66" s="423">
        <v>21424</v>
      </c>
      <c r="N66" s="470">
        <v>44410</v>
      </c>
      <c r="O66" s="79">
        <f t="shared" si="4"/>
        <v>2</v>
      </c>
      <c r="P66" s="79">
        <f t="shared" si="5"/>
        <v>2</v>
      </c>
      <c r="Q66" s="536" t="str">
        <f t="shared" si="6"/>
        <v>Gastos_Gerais</v>
      </c>
    </row>
    <row r="67" spans="1:17" ht="24" x14ac:dyDescent="0.2">
      <c r="A67" s="438">
        <f t="shared" si="0"/>
        <v>63</v>
      </c>
      <c r="B67" s="470">
        <v>44410</v>
      </c>
      <c r="C67" s="469">
        <v>44409</v>
      </c>
      <c r="D67" s="107" t="s">
        <v>270</v>
      </c>
      <c r="E67" s="107" t="s">
        <v>301</v>
      </c>
      <c r="F67" s="288">
        <v>154.82</v>
      </c>
      <c r="G67" s="107" t="s">
        <v>986</v>
      </c>
      <c r="H67" s="107" t="s">
        <v>476</v>
      </c>
      <c r="I67" s="107" t="s">
        <v>987</v>
      </c>
      <c r="J67" s="423" t="s">
        <v>736</v>
      </c>
      <c r="K67" s="423" t="s">
        <v>560</v>
      </c>
      <c r="L67" s="423" t="s">
        <v>581</v>
      </c>
      <c r="M67" s="423">
        <v>21433</v>
      </c>
      <c r="N67" s="470">
        <v>44410</v>
      </c>
      <c r="O67" s="79">
        <f t="shared" si="4"/>
        <v>2</v>
      </c>
      <c r="P67" s="79">
        <f t="shared" si="5"/>
        <v>2</v>
      </c>
      <c r="Q67" s="536" t="str">
        <f t="shared" si="6"/>
        <v>Gastos_Gerais</v>
      </c>
    </row>
    <row r="68" spans="1:17" ht="36" x14ac:dyDescent="0.2">
      <c r="A68" s="438">
        <f t="shared" si="0"/>
        <v>64</v>
      </c>
      <c r="B68" s="470">
        <v>44410</v>
      </c>
      <c r="C68" s="469">
        <v>44378</v>
      </c>
      <c r="D68" s="107" t="s">
        <v>270</v>
      </c>
      <c r="E68" s="107" t="s">
        <v>301</v>
      </c>
      <c r="F68" s="288">
        <v>738.6</v>
      </c>
      <c r="G68" s="107" t="s">
        <v>989</v>
      </c>
      <c r="H68" s="107" t="s">
        <v>312</v>
      </c>
      <c r="I68" s="107" t="s">
        <v>593</v>
      </c>
      <c r="J68" s="423" t="s">
        <v>594</v>
      </c>
      <c r="K68" s="423" t="s">
        <v>581</v>
      </c>
      <c r="L68" s="423" t="s">
        <v>565</v>
      </c>
      <c r="M68" s="423">
        <v>21554</v>
      </c>
      <c r="N68" s="470">
        <v>44410</v>
      </c>
      <c r="O68" s="79">
        <f t="shared" si="4"/>
        <v>2</v>
      </c>
      <c r="P68" s="79">
        <f t="shared" si="5"/>
        <v>1</v>
      </c>
      <c r="Q68" s="536" t="str">
        <f t="shared" si="6"/>
        <v>Gastos_Gerais</v>
      </c>
    </row>
    <row r="69" spans="1:17" x14ac:dyDescent="0.2">
      <c r="A69" s="438">
        <f t="shared" ref="A69:A132" si="7">IF(B69="","",ROW()-4)</f>
        <v>65</v>
      </c>
      <c r="B69" s="470">
        <v>44411</v>
      </c>
      <c r="C69" s="469">
        <v>44378</v>
      </c>
      <c r="D69" s="107" t="s">
        <v>34</v>
      </c>
      <c r="E69" s="107" t="s">
        <v>333</v>
      </c>
      <c r="F69" s="288">
        <v>3594319.49</v>
      </c>
      <c r="G69" s="107" t="s">
        <v>666</v>
      </c>
      <c r="H69" s="107" t="s">
        <v>313</v>
      </c>
      <c r="I69" s="107" t="s">
        <v>558</v>
      </c>
      <c r="J69" s="423" t="s">
        <v>559</v>
      </c>
      <c r="K69" s="423" t="s">
        <v>600</v>
      </c>
      <c r="L69" s="423" t="s">
        <v>565</v>
      </c>
      <c r="M69" s="423">
        <v>1</v>
      </c>
      <c r="N69" s="470">
        <v>44411</v>
      </c>
      <c r="O69" s="79">
        <f t="shared" si="4"/>
        <v>2</v>
      </c>
      <c r="P69" s="79">
        <f t="shared" si="5"/>
        <v>1</v>
      </c>
      <c r="Q69" s="536" t="str">
        <f t="shared" si="6"/>
        <v>Receitas</v>
      </c>
    </row>
    <row r="70" spans="1:17" ht="36" x14ac:dyDescent="0.2">
      <c r="A70" s="438">
        <f t="shared" si="7"/>
        <v>66</v>
      </c>
      <c r="B70" s="470">
        <v>44411</v>
      </c>
      <c r="C70" s="469">
        <v>44409</v>
      </c>
      <c r="D70" s="107" t="s">
        <v>270</v>
      </c>
      <c r="E70" s="107" t="s">
        <v>301</v>
      </c>
      <c r="F70" s="288">
        <v>-154.82</v>
      </c>
      <c r="G70" s="107" t="s">
        <v>990</v>
      </c>
      <c r="H70" s="107" t="s">
        <v>476</v>
      </c>
      <c r="I70" s="107" t="s">
        <v>558</v>
      </c>
      <c r="J70" s="423" t="s">
        <v>559</v>
      </c>
      <c r="K70" s="423" t="s">
        <v>581</v>
      </c>
      <c r="L70" s="423" t="s">
        <v>565</v>
      </c>
      <c r="M70" s="423">
        <v>30836</v>
      </c>
      <c r="N70" s="470">
        <v>44411</v>
      </c>
      <c r="O70" s="79">
        <f t="shared" si="4"/>
        <v>2</v>
      </c>
      <c r="P70" s="79">
        <f t="shared" si="5"/>
        <v>2</v>
      </c>
      <c r="Q70" s="536" t="str">
        <f t="shared" si="6"/>
        <v>Gastos_Gerais</v>
      </c>
    </row>
    <row r="71" spans="1:17" x14ac:dyDescent="0.2">
      <c r="A71" s="438">
        <f t="shared" si="7"/>
        <v>67</v>
      </c>
      <c r="B71" s="470">
        <v>44411</v>
      </c>
      <c r="C71" s="469">
        <v>44378</v>
      </c>
      <c r="D71" s="107" t="s">
        <v>270</v>
      </c>
      <c r="E71" s="107" t="s">
        <v>85</v>
      </c>
      <c r="F71" s="288">
        <v>605.01</v>
      </c>
      <c r="G71" s="107" t="s">
        <v>667</v>
      </c>
      <c r="H71" s="107" t="s">
        <v>469</v>
      </c>
      <c r="I71" s="107" t="s">
        <v>668</v>
      </c>
      <c r="J71" s="423" t="s">
        <v>669</v>
      </c>
      <c r="K71" s="423" t="s">
        <v>587</v>
      </c>
      <c r="L71" s="423" t="s">
        <v>32</v>
      </c>
      <c r="M71" s="423">
        <v>582660</v>
      </c>
      <c r="N71" s="470">
        <v>44411</v>
      </c>
      <c r="O71" s="79">
        <f t="shared" si="4"/>
        <v>2</v>
      </c>
      <c r="P71" s="79">
        <f t="shared" si="5"/>
        <v>1</v>
      </c>
      <c r="Q71" s="536" t="str">
        <f t="shared" si="6"/>
        <v>Gastos_Gerais</v>
      </c>
    </row>
    <row r="72" spans="1:17" ht="24" x14ac:dyDescent="0.2">
      <c r="A72" s="438">
        <f t="shared" si="7"/>
        <v>68</v>
      </c>
      <c r="B72" s="470">
        <v>44411</v>
      </c>
      <c r="C72" s="469">
        <v>44409</v>
      </c>
      <c r="D72" s="107" t="s">
        <v>270</v>
      </c>
      <c r="E72" s="107" t="s">
        <v>301</v>
      </c>
      <c r="F72" s="288">
        <v>154.82</v>
      </c>
      <c r="G72" s="107" t="s">
        <v>986</v>
      </c>
      <c r="H72" s="107" t="s">
        <v>476</v>
      </c>
      <c r="I72" s="107" t="s">
        <v>987</v>
      </c>
      <c r="J72" s="423" t="s">
        <v>736</v>
      </c>
      <c r="K72" s="423" t="s">
        <v>560</v>
      </c>
      <c r="L72" s="423" t="s">
        <v>581</v>
      </c>
      <c r="M72" s="423">
        <v>30823</v>
      </c>
      <c r="N72" s="470">
        <v>44411</v>
      </c>
      <c r="O72" s="79">
        <f t="shared" si="4"/>
        <v>2</v>
      </c>
      <c r="P72" s="79">
        <f t="shared" si="5"/>
        <v>2</v>
      </c>
      <c r="Q72" s="536" t="str">
        <f t="shared" si="6"/>
        <v>Gastos_Gerais</v>
      </c>
    </row>
    <row r="73" spans="1:17" ht="24" x14ac:dyDescent="0.2">
      <c r="A73" s="438">
        <f t="shared" si="7"/>
        <v>69</v>
      </c>
      <c r="B73" s="470">
        <v>44412</v>
      </c>
      <c r="C73" s="469">
        <v>44378</v>
      </c>
      <c r="D73" s="107" t="s">
        <v>270</v>
      </c>
      <c r="E73" s="107" t="s">
        <v>390</v>
      </c>
      <c r="F73" s="288">
        <v>4987.13</v>
      </c>
      <c r="G73" s="107" t="s">
        <v>991</v>
      </c>
      <c r="H73" s="107" t="s">
        <v>472</v>
      </c>
      <c r="I73" s="107" t="s">
        <v>670</v>
      </c>
      <c r="J73" s="423" t="s">
        <v>671</v>
      </c>
      <c r="K73" s="423" t="s">
        <v>587</v>
      </c>
      <c r="L73" s="423" t="s">
        <v>32</v>
      </c>
      <c r="M73" s="423">
        <v>26536</v>
      </c>
      <c r="N73" s="470">
        <v>44412</v>
      </c>
      <c r="O73" s="79">
        <f t="shared" ref="O73:O136" si="8">IF(B73=0,0,IF(YEAR(B73)=$P$1,MONTH(B73)-$O$1+1,(YEAR(B73)-$P$1)*12-$O$1+1+MONTH(B73)))</f>
        <v>2</v>
      </c>
      <c r="P73" s="79">
        <f t="shared" ref="P73:P136" si="9">IF(C73=0,0,IF(YEAR(C73)=$P$1,MONTH(C73)-$O$1+1,(YEAR(C73)-$P$1)*12-$O$1+1+MONTH(C73)))</f>
        <v>1</v>
      </c>
      <c r="Q73" s="536" t="str">
        <f t="shared" ref="Q73:Q136" si="10">SUBSTITUTE(D73," ","_")</f>
        <v>Gastos_Gerais</v>
      </c>
    </row>
    <row r="74" spans="1:17" ht="24" x14ac:dyDescent="0.2">
      <c r="A74" s="438">
        <f t="shared" si="7"/>
        <v>70</v>
      </c>
      <c r="B74" s="470">
        <v>44412</v>
      </c>
      <c r="C74" s="469">
        <v>44378</v>
      </c>
      <c r="D74" s="107" t="s">
        <v>270</v>
      </c>
      <c r="E74" s="107" t="s">
        <v>301</v>
      </c>
      <c r="F74" s="288">
        <v>150</v>
      </c>
      <c r="G74" s="107" t="s">
        <v>672</v>
      </c>
      <c r="H74" s="107" t="s">
        <v>312</v>
      </c>
      <c r="I74" s="107" t="s">
        <v>673</v>
      </c>
      <c r="J74" s="423" t="s">
        <v>674</v>
      </c>
      <c r="K74" s="423" t="s">
        <v>560</v>
      </c>
      <c r="L74" s="423" t="s">
        <v>32</v>
      </c>
      <c r="M74" s="423">
        <v>2161</v>
      </c>
      <c r="N74" s="470">
        <v>44412</v>
      </c>
      <c r="O74" s="79">
        <f t="shared" si="8"/>
        <v>2</v>
      </c>
      <c r="P74" s="79">
        <f t="shared" si="9"/>
        <v>1</v>
      </c>
      <c r="Q74" s="536" t="str">
        <f t="shared" si="10"/>
        <v>Gastos_Gerais</v>
      </c>
    </row>
    <row r="75" spans="1:17" x14ac:dyDescent="0.2">
      <c r="A75" s="438">
        <f t="shared" si="7"/>
        <v>71</v>
      </c>
      <c r="B75" s="470">
        <v>44412</v>
      </c>
      <c r="C75" s="469">
        <v>44378</v>
      </c>
      <c r="D75" s="107" t="s">
        <v>270</v>
      </c>
      <c r="E75" s="107" t="s">
        <v>62</v>
      </c>
      <c r="F75" s="288">
        <v>33769.24</v>
      </c>
      <c r="G75" s="107" t="s">
        <v>675</v>
      </c>
      <c r="H75" s="107" t="s">
        <v>475</v>
      </c>
      <c r="I75" s="107" t="s">
        <v>676</v>
      </c>
      <c r="J75" s="423" t="s">
        <v>677</v>
      </c>
      <c r="K75" s="423" t="s">
        <v>560</v>
      </c>
      <c r="L75" s="423" t="s">
        <v>32</v>
      </c>
      <c r="M75" s="423">
        <v>26</v>
      </c>
      <c r="N75" s="470">
        <v>44411</v>
      </c>
      <c r="O75" s="79">
        <f t="shared" si="8"/>
        <v>2</v>
      </c>
      <c r="P75" s="79">
        <f t="shared" si="9"/>
        <v>1</v>
      </c>
      <c r="Q75" s="536" t="str">
        <f t="shared" si="10"/>
        <v>Gastos_Gerais</v>
      </c>
    </row>
    <row r="76" spans="1:17" x14ac:dyDescent="0.2">
      <c r="A76" s="438">
        <f t="shared" si="7"/>
        <v>72</v>
      </c>
      <c r="B76" s="470">
        <v>44412</v>
      </c>
      <c r="C76" s="469">
        <v>44378</v>
      </c>
      <c r="D76" s="107" t="s">
        <v>270</v>
      </c>
      <c r="E76" s="107" t="s">
        <v>62</v>
      </c>
      <c r="F76" s="288">
        <v>54588.2</v>
      </c>
      <c r="G76" s="107" t="s">
        <v>678</v>
      </c>
      <c r="H76" s="107" t="s">
        <v>471</v>
      </c>
      <c r="I76" s="107" t="s">
        <v>676</v>
      </c>
      <c r="J76" s="423" t="s">
        <v>677</v>
      </c>
      <c r="K76" s="423" t="s">
        <v>560</v>
      </c>
      <c r="L76" s="423" t="s">
        <v>32</v>
      </c>
      <c r="M76" s="423">
        <v>27</v>
      </c>
      <c r="N76" s="470">
        <v>44411</v>
      </c>
      <c r="O76" s="79">
        <f t="shared" si="8"/>
        <v>2</v>
      </c>
      <c r="P76" s="79">
        <f t="shared" si="9"/>
        <v>1</v>
      </c>
      <c r="Q76" s="536" t="str">
        <f t="shared" si="10"/>
        <v>Gastos_Gerais</v>
      </c>
    </row>
    <row r="77" spans="1:17" x14ac:dyDescent="0.2">
      <c r="A77" s="438">
        <f t="shared" si="7"/>
        <v>73</v>
      </c>
      <c r="B77" s="470">
        <v>44412</v>
      </c>
      <c r="C77" s="469">
        <v>44378</v>
      </c>
      <c r="D77" s="107" t="s">
        <v>270</v>
      </c>
      <c r="E77" s="107" t="s">
        <v>62</v>
      </c>
      <c r="F77" s="288">
        <v>34626.519999999997</v>
      </c>
      <c r="G77" s="107" t="s">
        <v>679</v>
      </c>
      <c r="H77" s="107" t="s">
        <v>476</v>
      </c>
      <c r="I77" s="107" t="s">
        <v>676</v>
      </c>
      <c r="J77" s="423" t="s">
        <v>677</v>
      </c>
      <c r="K77" s="423" t="s">
        <v>560</v>
      </c>
      <c r="L77" s="423" t="s">
        <v>32</v>
      </c>
      <c r="M77" s="423">
        <v>24</v>
      </c>
      <c r="N77" s="470">
        <v>44411</v>
      </c>
      <c r="O77" s="79">
        <f t="shared" si="8"/>
        <v>2</v>
      </c>
      <c r="P77" s="79">
        <f t="shared" si="9"/>
        <v>1</v>
      </c>
      <c r="Q77" s="536" t="str">
        <f t="shared" si="10"/>
        <v>Gastos_Gerais</v>
      </c>
    </row>
    <row r="78" spans="1:17" x14ac:dyDescent="0.2">
      <c r="A78" s="438">
        <f t="shared" si="7"/>
        <v>74</v>
      </c>
      <c r="B78" s="470">
        <v>44412</v>
      </c>
      <c r="C78" s="469">
        <v>44378</v>
      </c>
      <c r="D78" s="107" t="s">
        <v>270</v>
      </c>
      <c r="E78" s="107" t="s">
        <v>62</v>
      </c>
      <c r="F78" s="288">
        <v>22646.99</v>
      </c>
      <c r="G78" s="107" t="s">
        <v>680</v>
      </c>
      <c r="H78" s="107" t="s">
        <v>474</v>
      </c>
      <c r="I78" s="107" t="s">
        <v>676</v>
      </c>
      <c r="J78" s="423" t="s">
        <v>677</v>
      </c>
      <c r="K78" s="423" t="s">
        <v>560</v>
      </c>
      <c r="L78" s="423" t="s">
        <v>32</v>
      </c>
      <c r="M78" s="423">
        <v>25</v>
      </c>
      <c r="N78" s="470">
        <v>44411</v>
      </c>
      <c r="O78" s="79">
        <f t="shared" si="8"/>
        <v>2</v>
      </c>
      <c r="P78" s="79">
        <f t="shared" si="9"/>
        <v>1</v>
      </c>
      <c r="Q78" s="536" t="str">
        <f t="shared" si="10"/>
        <v>Gastos_Gerais</v>
      </c>
    </row>
    <row r="79" spans="1:17" x14ac:dyDescent="0.2">
      <c r="A79" s="438">
        <f t="shared" si="7"/>
        <v>75</v>
      </c>
      <c r="B79" s="470">
        <v>44412</v>
      </c>
      <c r="C79" s="469">
        <v>44378</v>
      </c>
      <c r="D79" s="107" t="s">
        <v>270</v>
      </c>
      <c r="E79" s="107" t="s">
        <v>62</v>
      </c>
      <c r="F79" s="288">
        <v>37720.22</v>
      </c>
      <c r="G79" s="107" t="s">
        <v>681</v>
      </c>
      <c r="H79" s="107" t="s">
        <v>469</v>
      </c>
      <c r="I79" s="107" t="s">
        <v>682</v>
      </c>
      <c r="J79" s="423" t="s">
        <v>683</v>
      </c>
      <c r="K79" s="423" t="s">
        <v>560</v>
      </c>
      <c r="L79" s="423" t="s">
        <v>32</v>
      </c>
      <c r="M79" s="423">
        <v>617</v>
      </c>
      <c r="N79" s="470">
        <v>44412</v>
      </c>
      <c r="O79" s="79">
        <f t="shared" si="8"/>
        <v>2</v>
      </c>
      <c r="P79" s="79">
        <f t="shared" si="9"/>
        <v>1</v>
      </c>
      <c r="Q79" s="536" t="str">
        <f t="shared" si="10"/>
        <v>Gastos_Gerais</v>
      </c>
    </row>
    <row r="80" spans="1:17" x14ac:dyDescent="0.2">
      <c r="A80" s="438">
        <f t="shared" si="7"/>
        <v>76</v>
      </c>
      <c r="B80" s="470">
        <v>44413</v>
      </c>
      <c r="C80" s="469">
        <v>44378</v>
      </c>
      <c r="D80" s="107" t="s">
        <v>181</v>
      </c>
      <c r="E80" s="107" t="s">
        <v>1</v>
      </c>
      <c r="F80" s="288">
        <v>23577</v>
      </c>
      <c r="G80" s="107" t="s">
        <v>684</v>
      </c>
      <c r="H80" s="107" t="s">
        <v>313</v>
      </c>
      <c r="I80" s="107" t="s">
        <v>482</v>
      </c>
      <c r="J80" s="423" t="s">
        <v>482</v>
      </c>
      <c r="K80" s="423" t="s">
        <v>560</v>
      </c>
      <c r="L80" s="423" t="s">
        <v>630</v>
      </c>
      <c r="M80" s="423">
        <v>377641</v>
      </c>
      <c r="N80" s="470">
        <v>44414</v>
      </c>
      <c r="O80" s="79">
        <f t="shared" si="8"/>
        <v>2</v>
      </c>
      <c r="P80" s="79">
        <f t="shared" si="9"/>
        <v>1</v>
      </c>
      <c r="Q80" s="536" t="str">
        <f t="shared" si="10"/>
        <v>Gastos_com_Pessoal</v>
      </c>
    </row>
    <row r="81" spans="1:17" x14ac:dyDescent="0.2">
      <c r="A81" s="438">
        <f t="shared" si="7"/>
        <v>77</v>
      </c>
      <c r="B81" s="470">
        <v>44413</v>
      </c>
      <c r="C81" s="469">
        <v>44378</v>
      </c>
      <c r="D81" s="107" t="s">
        <v>181</v>
      </c>
      <c r="E81" s="107" t="s">
        <v>1</v>
      </c>
      <c r="F81" s="288">
        <v>22645</v>
      </c>
      <c r="G81" s="107" t="s">
        <v>684</v>
      </c>
      <c r="H81" s="107" t="s">
        <v>313</v>
      </c>
      <c r="I81" s="107" t="s">
        <v>482</v>
      </c>
      <c r="J81" s="423" t="s">
        <v>482</v>
      </c>
      <c r="K81" s="423" t="s">
        <v>560</v>
      </c>
      <c r="L81" s="423" t="s">
        <v>630</v>
      </c>
      <c r="M81" s="423">
        <v>377641</v>
      </c>
      <c r="N81" s="470">
        <v>44414</v>
      </c>
      <c r="O81" s="79">
        <f t="shared" si="8"/>
        <v>2</v>
      </c>
      <c r="P81" s="79">
        <f t="shared" si="9"/>
        <v>1</v>
      </c>
      <c r="Q81" s="536" t="str">
        <f t="shared" si="10"/>
        <v>Gastos_com_Pessoal</v>
      </c>
    </row>
    <row r="82" spans="1:17" x14ac:dyDescent="0.2">
      <c r="A82" s="438">
        <f t="shared" si="7"/>
        <v>78</v>
      </c>
      <c r="B82" s="470">
        <v>44413</v>
      </c>
      <c r="C82" s="469">
        <v>44378</v>
      </c>
      <c r="D82" s="107" t="s">
        <v>181</v>
      </c>
      <c r="E82" s="107" t="s">
        <v>1</v>
      </c>
      <c r="F82" s="288">
        <v>1300925</v>
      </c>
      <c r="G82" s="107" t="s">
        <v>684</v>
      </c>
      <c r="H82" s="107" t="s">
        <v>313</v>
      </c>
      <c r="I82" s="107" t="s">
        <v>482</v>
      </c>
      <c r="J82" s="423" t="s">
        <v>482</v>
      </c>
      <c r="K82" s="423" t="s">
        <v>560</v>
      </c>
      <c r="L82" s="423" t="s">
        <v>630</v>
      </c>
      <c r="M82" s="423">
        <v>377641</v>
      </c>
      <c r="N82" s="470">
        <v>44414</v>
      </c>
      <c r="O82" s="79">
        <f t="shared" si="8"/>
        <v>2</v>
      </c>
      <c r="P82" s="79">
        <f t="shared" si="9"/>
        <v>1</v>
      </c>
      <c r="Q82" s="536" t="str">
        <f t="shared" si="10"/>
        <v>Gastos_com_Pessoal</v>
      </c>
    </row>
    <row r="83" spans="1:17" ht="24" x14ac:dyDescent="0.2">
      <c r="A83" s="438">
        <f t="shared" si="7"/>
        <v>79</v>
      </c>
      <c r="B83" s="470">
        <v>44414</v>
      </c>
      <c r="C83" s="469">
        <v>44409</v>
      </c>
      <c r="D83" s="107" t="s">
        <v>270</v>
      </c>
      <c r="E83" s="107" t="s">
        <v>83</v>
      </c>
      <c r="F83" s="288">
        <v>1000</v>
      </c>
      <c r="G83" s="442" t="s">
        <v>1577</v>
      </c>
      <c r="H83" s="107" t="s">
        <v>476</v>
      </c>
      <c r="I83" s="107" t="s">
        <v>1579</v>
      </c>
      <c r="J83" s="423" t="s">
        <v>586</v>
      </c>
      <c r="K83" s="423" t="s">
        <v>587</v>
      </c>
      <c r="L83" s="423" t="s">
        <v>32</v>
      </c>
      <c r="M83" s="423">
        <v>1704414</v>
      </c>
      <c r="N83" s="470">
        <v>44416</v>
      </c>
      <c r="O83" s="79">
        <f t="shared" si="8"/>
        <v>2</v>
      </c>
      <c r="P83" s="79">
        <f t="shared" si="9"/>
        <v>2</v>
      </c>
      <c r="Q83" s="536" t="str">
        <f t="shared" si="10"/>
        <v>Gastos_Gerais</v>
      </c>
    </row>
    <row r="84" spans="1:17" ht="24" x14ac:dyDescent="0.2">
      <c r="A84" s="438">
        <f t="shared" si="7"/>
        <v>80</v>
      </c>
      <c r="B84" s="470">
        <v>44414</v>
      </c>
      <c r="C84" s="469">
        <v>44378</v>
      </c>
      <c r="D84" s="107" t="s">
        <v>270</v>
      </c>
      <c r="E84" s="107" t="s">
        <v>62</v>
      </c>
      <c r="F84" s="288">
        <v>22549.29</v>
      </c>
      <c r="G84" s="107" t="s">
        <v>685</v>
      </c>
      <c r="H84" s="107" t="s">
        <v>478</v>
      </c>
      <c r="I84" s="107" t="s">
        <v>686</v>
      </c>
      <c r="J84" s="423" t="s">
        <v>687</v>
      </c>
      <c r="K84" s="423" t="s">
        <v>587</v>
      </c>
      <c r="L84" s="423" t="s">
        <v>32</v>
      </c>
      <c r="M84" s="423">
        <v>813</v>
      </c>
      <c r="N84" s="470">
        <v>44414</v>
      </c>
      <c r="O84" s="79">
        <f t="shared" si="8"/>
        <v>2</v>
      </c>
      <c r="P84" s="79">
        <f t="shared" si="9"/>
        <v>1</v>
      </c>
      <c r="Q84" s="536" t="str">
        <f t="shared" si="10"/>
        <v>Gastos_Gerais</v>
      </c>
    </row>
    <row r="85" spans="1:17" ht="24" x14ac:dyDescent="0.2">
      <c r="A85" s="438">
        <f t="shared" si="7"/>
        <v>81</v>
      </c>
      <c r="B85" s="470">
        <v>44414</v>
      </c>
      <c r="C85" s="469">
        <v>44378</v>
      </c>
      <c r="D85" s="107" t="s">
        <v>270</v>
      </c>
      <c r="E85" s="107" t="s">
        <v>62</v>
      </c>
      <c r="F85" s="288">
        <v>18053.05</v>
      </c>
      <c r="G85" s="107" t="s">
        <v>688</v>
      </c>
      <c r="H85" s="107" t="s">
        <v>477</v>
      </c>
      <c r="I85" s="107" t="s">
        <v>686</v>
      </c>
      <c r="J85" s="423" t="s">
        <v>687</v>
      </c>
      <c r="K85" s="423" t="s">
        <v>587</v>
      </c>
      <c r="L85" s="423" t="s">
        <v>32</v>
      </c>
      <c r="M85" s="423">
        <v>812</v>
      </c>
      <c r="N85" s="470">
        <v>44413</v>
      </c>
      <c r="O85" s="79">
        <f t="shared" si="8"/>
        <v>2</v>
      </c>
      <c r="P85" s="79">
        <f t="shared" si="9"/>
        <v>1</v>
      </c>
      <c r="Q85" s="536" t="str">
        <f t="shared" si="10"/>
        <v>Gastos_Gerais</v>
      </c>
    </row>
    <row r="86" spans="1:17" ht="36" x14ac:dyDescent="0.2">
      <c r="A86" s="438">
        <f t="shared" si="7"/>
        <v>82</v>
      </c>
      <c r="B86" s="470">
        <v>44414</v>
      </c>
      <c r="C86" s="469">
        <v>44378</v>
      </c>
      <c r="D86" s="107" t="s">
        <v>181</v>
      </c>
      <c r="E86" s="107" t="s">
        <v>1</v>
      </c>
      <c r="F86" s="288">
        <v>1144.3900000000001</v>
      </c>
      <c r="G86" s="107" t="s">
        <v>689</v>
      </c>
      <c r="H86" s="107" t="s">
        <v>313</v>
      </c>
      <c r="I86" s="107" t="s">
        <v>690</v>
      </c>
      <c r="J86" s="423" t="s">
        <v>691</v>
      </c>
      <c r="K86" s="423" t="s">
        <v>560</v>
      </c>
      <c r="L86" s="423" t="s">
        <v>571</v>
      </c>
      <c r="M86" s="423">
        <v>133925</v>
      </c>
      <c r="N86" s="470">
        <v>44414</v>
      </c>
      <c r="O86" s="79">
        <f t="shared" si="8"/>
        <v>2</v>
      </c>
      <c r="P86" s="79">
        <f t="shared" si="9"/>
        <v>1</v>
      </c>
      <c r="Q86" s="536" t="str">
        <f t="shared" si="10"/>
        <v>Gastos_com_Pessoal</v>
      </c>
    </row>
    <row r="87" spans="1:17" x14ac:dyDescent="0.2">
      <c r="A87" s="438">
        <f t="shared" si="7"/>
        <v>83</v>
      </c>
      <c r="B87" s="470">
        <v>44414</v>
      </c>
      <c r="C87" s="469">
        <v>44378</v>
      </c>
      <c r="D87" s="107" t="s">
        <v>181</v>
      </c>
      <c r="E87" s="107" t="s">
        <v>4</v>
      </c>
      <c r="F87" s="288">
        <v>122934.53</v>
      </c>
      <c r="G87" s="107" t="s">
        <v>692</v>
      </c>
      <c r="H87" s="107" t="s">
        <v>313</v>
      </c>
      <c r="I87" s="107" t="s">
        <v>1523</v>
      </c>
      <c r="J87" s="423" t="s">
        <v>482</v>
      </c>
      <c r="K87" s="423" t="s">
        <v>560</v>
      </c>
      <c r="L87" s="423" t="s">
        <v>693</v>
      </c>
      <c r="M87" s="423" t="s">
        <v>694</v>
      </c>
      <c r="N87" s="470">
        <v>44414</v>
      </c>
      <c r="O87" s="79">
        <f t="shared" si="8"/>
        <v>2</v>
      </c>
      <c r="P87" s="79">
        <f t="shared" si="9"/>
        <v>1</v>
      </c>
      <c r="Q87" s="536" t="str">
        <f t="shared" si="10"/>
        <v>Gastos_com_Pessoal</v>
      </c>
    </row>
    <row r="88" spans="1:17" x14ac:dyDescent="0.2">
      <c r="A88" s="438">
        <f t="shared" si="7"/>
        <v>84</v>
      </c>
      <c r="B88" s="470">
        <v>44414</v>
      </c>
      <c r="C88" s="469">
        <v>44409</v>
      </c>
      <c r="D88" s="107" t="s">
        <v>270</v>
      </c>
      <c r="E88" s="107" t="s">
        <v>301</v>
      </c>
      <c r="F88" s="288">
        <v>120</v>
      </c>
      <c r="G88" s="107" t="s">
        <v>1586</v>
      </c>
      <c r="H88" s="107" t="s">
        <v>476</v>
      </c>
      <c r="I88" s="107" t="s">
        <v>695</v>
      </c>
      <c r="J88" s="423" t="s">
        <v>696</v>
      </c>
      <c r="K88" s="423" t="s">
        <v>560</v>
      </c>
      <c r="L88" s="423" t="s">
        <v>561</v>
      </c>
      <c r="M88" s="423">
        <v>61619</v>
      </c>
      <c r="N88" s="470">
        <v>44414</v>
      </c>
      <c r="O88" s="79">
        <f t="shared" si="8"/>
        <v>2</v>
      </c>
      <c r="P88" s="79">
        <f t="shared" si="9"/>
        <v>2</v>
      </c>
      <c r="Q88" s="536" t="str">
        <f t="shared" si="10"/>
        <v>Gastos_Gerais</v>
      </c>
    </row>
    <row r="89" spans="1:17" ht="24" x14ac:dyDescent="0.2">
      <c r="A89" s="438">
        <f t="shared" si="7"/>
        <v>85</v>
      </c>
      <c r="B89" s="470">
        <v>44414</v>
      </c>
      <c r="C89" s="469">
        <v>44409</v>
      </c>
      <c r="D89" s="107" t="s">
        <v>270</v>
      </c>
      <c r="E89" s="107" t="s">
        <v>301</v>
      </c>
      <c r="F89" s="288">
        <v>120</v>
      </c>
      <c r="G89" s="107" t="s">
        <v>1586</v>
      </c>
      <c r="H89" s="107" t="s">
        <v>476</v>
      </c>
      <c r="I89" s="107" t="s">
        <v>584</v>
      </c>
      <c r="J89" s="423" t="s">
        <v>585</v>
      </c>
      <c r="K89" s="423" t="s">
        <v>560</v>
      </c>
      <c r="L89" s="423" t="s">
        <v>561</v>
      </c>
      <c r="M89" s="423">
        <v>61621</v>
      </c>
      <c r="N89" s="470">
        <v>44414</v>
      </c>
      <c r="O89" s="79">
        <f t="shared" si="8"/>
        <v>2</v>
      </c>
      <c r="P89" s="79">
        <f t="shared" si="9"/>
        <v>2</v>
      </c>
      <c r="Q89" s="536" t="str">
        <f t="shared" si="10"/>
        <v>Gastos_Gerais</v>
      </c>
    </row>
    <row r="90" spans="1:17" x14ac:dyDescent="0.2">
      <c r="A90" s="438">
        <f t="shared" si="7"/>
        <v>86</v>
      </c>
      <c r="B90" s="470">
        <v>44414</v>
      </c>
      <c r="C90" s="469">
        <v>44409</v>
      </c>
      <c r="D90" s="107" t="s">
        <v>270</v>
      </c>
      <c r="E90" s="107" t="s">
        <v>301</v>
      </c>
      <c r="F90" s="288">
        <v>120</v>
      </c>
      <c r="G90" s="107" t="s">
        <v>1586</v>
      </c>
      <c r="H90" s="107" t="s">
        <v>476</v>
      </c>
      <c r="I90" s="107" t="s">
        <v>697</v>
      </c>
      <c r="J90" s="423" t="s">
        <v>698</v>
      </c>
      <c r="K90" s="423" t="s">
        <v>560</v>
      </c>
      <c r="L90" s="423" t="s">
        <v>561</v>
      </c>
      <c r="M90" s="423">
        <v>61625</v>
      </c>
      <c r="N90" s="470">
        <v>44414</v>
      </c>
      <c r="O90" s="79">
        <f t="shared" si="8"/>
        <v>2</v>
      </c>
      <c r="P90" s="79">
        <f t="shared" si="9"/>
        <v>2</v>
      </c>
      <c r="Q90" s="536" t="str">
        <f t="shared" si="10"/>
        <v>Gastos_Gerais</v>
      </c>
    </row>
    <row r="91" spans="1:17" ht="24" x14ac:dyDescent="0.2">
      <c r="A91" s="438">
        <f t="shared" si="7"/>
        <v>87</v>
      </c>
      <c r="B91" s="470">
        <v>44414</v>
      </c>
      <c r="C91" s="469">
        <v>44409</v>
      </c>
      <c r="D91" s="107" t="s">
        <v>270</v>
      </c>
      <c r="E91" s="107" t="s">
        <v>301</v>
      </c>
      <c r="F91" s="288">
        <v>120</v>
      </c>
      <c r="G91" s="107" t="s">
        <v>1586</v>
      </c>
      <c r="H91" s="107" t="s">
        <v>476</v>
      </c>
      <c r="I91" s="107" t="s">
        <v>584</v>
      </c>
      <c r="J91" s="423" t="s">
        <v>585</v>
      </c>
      <c r="K91" s="423" t="s">
        <v>560</v>
      </c>
      <c r="L91" s="423" t="s">
        <v>561</v>
      </c>
      <c r="M91" s="423">
        <v>61626</v>
      </c>
      <c r="N91" s="470">
        <v>44414</v>
      </c>
      <c r="O91" s="79">
        <f t="shared" si="8"/>
        <v>2</v>
      </c>
      <c r="P91" s="79">
        <f t="shared" si="9"/>
        <v>2</v>
      </c>
      <c r="Q91" s="536" t="str">
        <f t="shared" si="10"/>
        <v>Gastos_Gerais</v>
      </c>
    </row>
    <row r="92" spans="1:17" ht="36" x14ac:dyDescent="0.2">
      <c r="A92" s="438">
        <f t="shared" si="7"/>
        <v>88</v>
      </c>
      <c r="B92" s="470">
        <v>44414</v>
      </c>
      <c r="C92" s="469">
        <v>44378</v>
      </c>
      <c r="D92" s="107" t="s">
        <v>181</v>
      </c>
      <c r="E92" s="107" t="s">
        <v>1</v>
      </c>
      <c r="F92" s="288">
        <v>549.16999999999996</v>
      </c>
      <c r="G92" s="107" t="s">
        <v>699</v>
      </c>
      <c r="H92" s="107" t="s">
        <v>313</v>
      </c>
      <c r="I92" s="107" t="s">
        <v>700</v>
      </c>
      <c r="J92" s="423" t="s">
        <v>701</v>
      </c>
      <c r="K92" s="423" t="s">
        <v>560</v>
      </c>
      <c r="L92" s="423" t="s">
        <v>571</v>
      </c>
      <c r="M92" s="423">
        <v>75794220</v>
      </c>
      <c r="N92" s="470">
        <v>44414</v>
      </c>
      <c r="O92" s="79">
        <f t="shared" si="8"/>
        <v>2</v>
      </c>
      <c r="P92" s="79">
        <f t="shared" si="9"/>
        <v>1</v>
      </c>
      <c r="Q92" s="536" t="str">
        <f t="shared" si="10"/>
        <v>Gastos_com_Pessoal</v>
      </c>
    </row>
    <row r="93" spans="1:17" x14ac:dyDescent="0.2">
      <c r="A93" s="438">
        <f t="shared" si="7"/>
        <v>89</v>
      </c>
      <c r="B93" s="470">
        <v>44414</v>
      </c>
      <c r="C93" s="469">
        <v>44378</v>
      </c>
      <c r="D93" s="107" t="s">
        <v>270</v>
      </c>
      <c r="E93" s="107" t="s">
        <v>62</v>
      </c>
      <c r="F93" s="288">
        <v>56952.9</v>
      </c>
      <c r="G93" s="107" t="s">
        <v>702</v>
      </c>
      <c r="H93" s="107" t="s">
        <v>473</v>
      </c>
      <c r="I93" s="107" t="s">
        <v>703</v>
      </c>
      <c r="J93" s="423" t="s">
        <v>704</v>
      </c>
      <c r="K93" s="423" t="s">
        <v>560</v>
      </c>
      <c r="L93" s="423" t="s">
        <v>32</v>
      </c>
      <c r="M93" s="423">
        <v>76</v>
      </c>
      <c r="N93" s="470">
        <v>44410</v>
      </c>
      <c r="O93" s="79">
        <f t="shared" si="8"/>
        <v>2</v>
      </c>
      <c r="P93" s="79">
        <f t="shared" si="9"/>
        <v>1</v>
      </c>
      <c r="Q93" s="536" t="str">
        <f t="shared" si="10"/>
        <v>Gastos_Gerais</v>
      </c>
    </row>
    <row r="94" spans="1:17" x14ac:dyDescent="0.2">
      <c r="A94" s="438">
        <f t="shared" si="7"/>
        <v>90</v>
      </c>
      <c r="B94" s="470">
        <v>44414</v>
      </c>
      <c r="C94" s="469">
        <v>44378</v>
      </c>
      <c r="D94" s="107" t="s">
        <v>270</v>
      </c>
      <c r="E94" s="107" t="s">
        <v>62</v>
      </c>
      <c r="F94" s="288">
        <v>23134.1</v>
      </c>
      <c r="G94" s="107" t="s">
        <v>705</v>
      </c>
      <c r="H94" s="107" t="s">
        <v>472</v>
      </c>
      <c r="I94" s="107" t="s">
        <v>706</v>
      </c>
      <c r="J94" s="423" t="s">
        <v>707</v>
      </c>
      <c r="K94" s="423" t="s">
        <v>560</v>
      </c>
      <c r="L94" s="423" t="s">
        <v>32</v>
      </c>
      <c r="M94" s="423">
        <v>5</v>
      </c>
      <c r="N94" s="470">
        <v>44412</v>
      </c>
      <c r="O94" s="79">
        <f t="shared" si="8"/>
        <v>2</v>
      </c>
      <c r="P94" s="79">
        <f t="shared" si="9"/>
        <v>1</v>
      </c>
      <c r="Q94" s="536" t="str">
        <f t="shared" si="10"/>
        <v>Gastos_Gerais</v>
      </c>
    </row>
    <row r="95" spans="1:17" x14ac:dyDescent="0.2">
      <c r="A95" s="438">
        <f t="shared" si="7"/>
        <v>91</v>
      </c>
      <c r="B95" s="470">
        <v>44414</v>
      </c>
      <c r="C95" s="469">
        <v>44409</v>
      </c>
      <c r="D95" s="107" t="s">
        <v>270</v>
      </c>
      <c r="E95" s="107" t="s">
        <v>71</v>
      </c>
      <c r="F95" s="288">
        <v>2.5</v>
      </c>
      <c r="G95" s="107" t="s">
        <v>562</v>
      </c>
      <c r="H95" s="107" t="s">
        <v>312</v>
      </c>
      <c r="I95" s="107" t="s">
        <v>563</v>
      </c>
      <c r="J95" s="423" t="s">
        <v>482</v>
      </c>
      <c r="K95" s="423" t="s">
        <v>708</v>
      </c>
      <c r="L95" s="423" t="s">
        <v>565</v>
      </c>
      <c r="M95" s="423">
        <v>377641</v>
      </c>
      <c r="N95" s="470">
        <v>44414</v>
      </c>
      <c r="O95" s="79">
        <f t="shared" si="8"/>
        <v>2</v>
      </c>
      <c r="P95" s="79">
        <f t="shared" si="9"/>
        <v>2</v>
      </c>
      <c r="Q95" s="536" t="str">
        <f t="shared" si="10"/>
        <v>Gastos_Gerais</v>
      </c>
    </row>
    <row r="96" spans="1:17" ht="24" x14ac:dyDescent="0.2">
      <c r="A96" s="438">
        <f t="shared" si="7"/>
        <v>92</v>
      </c>
      <c r="B96" s="470">
        <v>44417</v>
      </c>
      <c r="C96" s="469">
        <v>44378</v>
      </c>
      <c r="D96" s="107" t="s">
        <v>270</v>
      </c>
      <c r="E96" s="107" t="s">
        <v>84</v>
      </c>
      <c r="F96" s="288">
        <v>159.47999999999999</v>
      </c>
      <c r="G96" s="107" t="s">
        <v>992</v>
      </c>
      <c r="H96" s="107" t="s">
        <v>496</v>
      </c>
      <c r="I96" s="107" t="s">
        <v>709</v>
      </c>
      <c r="J96" s="423" t="s">
        <v>482</v>
      </c>
      <c r="K96" s="423" t="s">
        <v>587</v>
      </c>
      <c r="L96" s="423" t="s">
        <v>710</v>
      </c>
      <c r="M96" s="423">
        <v>2554346</v>
      </c>
      <c r="N96" s="470">
        <v>44417</v>
      </c>
      <c r="O96" s="79">
        <f t="shared" si="8"/>
        <v>2</v>
      </c>
      <c r="P96" s="79">
        <f t="shared" si="9"/>
        <v>1</v>
      </c>
      <c r="Q96" s="536" t="str">
        <f t="shared" si="10"/>
        <v>Gastos_Gerais</v>
      </c>
    </row>
    <row r="97" spans="1:17" ht="36" x14ac:dyDescent="0.2">
      <c r="A97" s="438">
        <f t="shared" si="7"/>
        <v>93</v>
      </c>
      <c r="B97" s="470">
        <v>44417</v>
      </c>
      <c r="C97" s="469">
        <v>44378</v>
      </c>
      <c r="D97" s="107" t="s">
        <v>270</v>
      </c>
      <c r="E97" s="107" t="s">
        <v>67</v>
      </c>
      <c r="F97" s="288">
        <v>2287.0300000000002</v>
      </c>
      <c r="G97" s="107" t="s">
        <v>711</v>
      </c>
      <c r="H97" s="107" t="s">
        <v>312</v>
      </c>
      <c r="I97" s="107" t="s">
        <v>712</v>
      </c>
      <c r="J97" s="423" t="s">
        <v>482</v>
      </c>
      <c r="K97" s="423" t="s">
        <v>713</v>
      </c>
      <c r="L97" s="423" t="s">
        <v>714</v>
      </c>
      <c r="M97" s="423">
        <v>109</v>
      </c>
      <c r="N97" s="470">
        <v>44417</v>
      </c>
      <c r="O97" s="79">
        <f t="shared" si="8"/>
        <v>2</v>
      </c>
      <c r="P97" s="79">
        <f t="shared" si="9"/>
        <v>1</v>
      </c>
      <c r="Q97" s="536" t="str">
        <f t="shared" si="10"/>
        <v>Gastos_Gerais</v>
      </c>
    </row>
    <row r="98" spans="1:17" ht="48" x14ac:dyDescent="0.2">
      <c r="A98" s="438">
        <f t="shared" si="7"/>
        <v>94</v>
      </c>
      <c r="B98" s="470">
        <v>44417</v>
      </c>
      <c r="C98" s="469">
        <v>44378</v>
      </c>
      <c r="D98" s="107" t="s">
        <v>181</v>
      </c>
      <c r="E98" s="107" t="s">
        <v>175</v>
      </c>
      <c r="F98" s="288">
        <v>4347.3999999999996</v>
      </c>
      <c r="G98" s="107" t="s">
        <v>715</v>
      </c>
      <c r="H98" s="107" t="s">
        <v>313</v>
      </c>
      <c r="I98" s="107" t="s">
        <v>1525</v>
      </c>
      <c r="J98" s="423" t="s">
        <v>716</v>
      </c>
      <c r="K98" s="423" t="s">
        <v>587</v>
      </c>
      <c r="L98" s="423" t="s">
        <v>587</v>
      </c>
      <c r="M98" s="423" t="s">
        <v>717</v>
      </c>
      <c r="N98" s="470">
        <v>44410</v>
      </c>
      <c r="O98" s="79">
        <f t="shared" si="8"/>
        <v>2</v>
      </c>
      <c r="P98" s="79">
        <f t="shared" si="9"/>
        <v>1</v>
      </c>
      <c r="Q98" s="536" t="str">
        <f t="shared" si="10"/>
        <v>Gastos_com_Pessoal</v>
      </c>
    </row>
    <row r="99" spans="1:17" ht="48" x14ac:dyDescent="0.2">
      <c r="A99" s="438">
        <f t="shared" si="7"/>
        <v>95</v>
      </c>
      <c r="B99" s="470">
        <v>44417</v>
      </c>
      <c r="C99" s="469">
        <v>44378</v>
      </c>
      <c r="D99" s="107" t="s">
        <v>181</v>
      </c>
      <c r="E99" s="107" t="s">
        <v>175</v>
      </c>
      <c r="F99" s="288">
        <v>32</v>
      </c>
      <c r="G99" s="107" t="s">
        <v>718</v>
      </c>
      <c r="H99" s="107" t="s">
        <v>313</v>
      </c>
      <c r="I99" s="107" t="s">
        <v>1525</v>
      </c>
      <c r="J99" s="423" t="s">
        <v>716</v>
      </c>
      <c r="K99" s="423" t="s">
        <v>587</v>
      </c>
      <c r="L99" s="423" t="s">
        <v>587</v>
      </c>
      <c r="M99" s="423">
        <v>25493</v>
      </c>
      <c r="N99" s="470">
        <v>44410</v>
      </c>
      <c r="O99" s="79">
        <f t="shared" si="8"/>
        <v>2</v>
      </c>
      <c r="P99" s="79">
        <f t="shared" si="9"/>
        <v>1</v>
      </c>
      <c r="Q99" s="536" t="str">
        <f t="shared" si="10"/>
        <v>Gastos_com_Pessoal</v>
      </c>
    </row>
    <row r="100" spans="1:17" ht="48" x14ac:dyDescent="0.2">
      <c r="A100" s="438">
        <f t="shared" si="7"/>
        <v>96</v>
      </c>
      <c r="B100" s="470">
        <v>44417</v>
      </c>
      <c r="C100" s="469">
        <v>44378</v>
      </c>
      <c r="D100" s="107" t="s">
        <v>181</v>
      </c>
      <c r="E100" s="107" t="s">
        <v>175</v>
      </c>
      <c r="F100" s="288">
        <v>4240</v>
      </c>
      <c r="G100" s="107" t="s">
        <v>719</v>
      </c>
      <c r="H100" s="107" t="s">
        <v>313</v>
      </c>
      <c r="I100" s="107" t="s">
        <v>1525</v>
      </c>
      <c r="J100" s="423" t="s">
        <v>716</v>
      </c>
      <c r="K100" s="423" t="s">
        <v>659</v>
      </c>
      <c r="L100" s="423" t="s">
        <v>587</v>
      </c>
      <c r="M100" s="423">
        <v>24519</v>
      </c>
      <c r="N100" s="470">
        <v>44410</v>
      </c>
      <c r="O100" s="79">
        <f t="shared" si="8"/>
        <v>2</v>
      </c>
      <c r="P100" s="79">
        <f t="shared" si="9"/>
        <v>1</v>
      </c>
      <c r="Q100" s="536" t="str">
        <f t="shared" si="10"/>
        <v>Gastos_com_Pessoal</v>
      </c>
    </row>
    <row r="101" spans="1:17" ht="48" x14ac:dyDescent="0.2">
      <c r="A101" s="438">
        <f t="shared" si="7"/>
        <v>97</v>
      </c>
      <c r="B101" s="470">
        <v>44417</v>
      </c>
      <c r="C101" s="469">
        <v>44378</v>
      </c>
      <c r="D101" s="107" t="s">
        <v>181</v>
      </c>
      <c r="E101" s="107" t="s">
        <v>175</v>
      </c>
      <c r="F101" s="288">
        <v>23258.2</v>
      </c>
      <c r="G101" s="107" t="s">
        <v>720</v>
      </c>
      <c r="H101" s="107" t="s">
        <v>313</v>
      </c>
      <c r="I101" s="107" t="s">
        <v>1525</v>
      </c>
      <c r="J101" s="423" t="s">
        <v>716</v>
      </c>
      <c r="K101" s="423" t="s">
        <v>659</v>
      </c>
      <c r="L101" s="423" t="s">
        <v>587</v>
      </c>
      <c r="M101" s="423" t="s">
        <v>721</v>
      </c>
      <c r="N101" s="470">
        <v>44410</v>
      </c>
      <c r="O101" s="79">
        <f t="shared" si="8"/>
        <v>2</v>
      </c>
      <c r="P101" s="79">
        <f t="shared" si="9"/>
        <v>1</v>
      </c>
      <c r="Q101" s="536" t="str">
        <f t="shared" si="10"/>
        <v>Gastos_com_Pessoal</v>
      </c>
    </row>
    <row r="102" spans="1:17" x14ac:dyDescent="0.2">
      <c r="A102" s="438">
        <f t="shared" si="7"/>
        <v>98</v>
      </c>
      <c r="B102" s="470">
        <v>44417</v>
      </c>
      <c r="C102" s="469">
        <v>44378</v>
      </c>
      <c r="D102" s="107" t="s">
        <v>270</v>
      </c>
      <c r="E102" s="107" t="s">
        <v>182</v>
      </c>
      <c r="F102" s="288">
        <v>299</v>
      </c>
      <c r="G102" s="107" t="s">
        <v>722</v>
      </c>
      <c r="H102" s="107" t="s">
        <v>473</v>
      </c>
      <c r="I102" s="107" t="s">
        <v>723</v>
      </c>
      <c r="J102" s="423" t="s">
        <v>724</v>
      </c>
      <c r="K102" s="423" t="s">
        <v>659</v>
      </c>
      <c r="L102" s="423" t="s">
        <v>587</v>
      </c>
      <c r="M102" s="423" t="s">
        <v>725</v>
      </c>
      <c r="N102" s="470">
        <v>44285</v>
      </c>
      <c r="O102" s="79">
        <f t="shared" si="8"/>
        <v>2</v>
      </c>
      <c r="P102" s="79">
        <f t="shared" si="9"/>
        <v>1</v>
      </c>
      <c r="Q102" s="536" t="str">
        <f t="shared" si="10"/>
        <v>Gastos_Gerais</v>
      </c>
    </row>
    <row r="103" spans="1:17" ht="24" x14ac:dyDescent="0.2">
      <c r="A103" s="438">
        <f t="shared" si="7"/>
        <v>99</v>
      </c>
      <c r="B103" s="470">
        <v>44417</v>
      </c>
      <c r="C103" s="469">
        <v>44378</v>
      </c>
      <c r="D103" s="107" t="s">
        <v>270</v>
      </c>
      <c r="E103" s="107" t="s">
        <v>389</v>
      </c>
      <c r="F103" s="288">
        <v>653.96</v>
      </c>
      <c r="G103" s="107" t="s">
        <v>726</v>
      </c>
      <c r="H103" s="107" t="s">
        <v>476</v>
      </c>
      <c r="I103" s="107" t="s">
        <v>727</v>
      </c>
      <c r="J103" s="423" t="s">
        <v>728</v>
      </c>
      <c r="K103" s="423" t="s">
        <v>659</v>
      </c>
      <c r="L103" s="423" t="s">
        <v>32</v>
      </c>
      <c r="M103" s="423">
        <v>769</v>
      </c>
      <c r="N103" s="470">
        <v>44410</v>
      </c>
      <c r="O103" s="79">
        <f t="shared" si="8"/>
        <v>2</v>
      </c>
      <c r="P103" s="79">
        <f t="shared" si="9"/>
        <v>1</v>
      </c>
      <c r="Q103" s="536" t="str">
        <f t="shared" si="10"/>
        <v>Gastos_Gerais</v>
      </c>
    </row>
    <row r="104" spans="1:17" ht="36" x14ac:dyDescent="0.2">
      <c r="A104" s="438">
        <f t="shared" si="7"/>
        <v>100</v>
      </c>
      <c r="B104" s="470">
        <v>44417</v>
      </c>
      <c r="C104" s="469">
        <v>44378</v>
      </c>
      <c r="D104" s="107" t="s">
        <v>270</v>
      </c>
      <c r="E104" s="107" t="s">
        <v>389</v>
      </c>
      <c r="F104" s="288">
        <v>600.91</v>
      </c>
      <c r="G104" s="107" t="s">
        <v>729</v>
      </c>
      <c r="H104" s="107" t="s">
        <v>477</v>
      </c>
      <c r="I104" s="107" t="s">
        <v>727</v>
      </c>
      <c r="J104" s="423" t="s">
        <v>728</v>
      </c>
      <c r="K104" s="423" t="s">
        <v>659</v>
      </c>
      <c r="L104" s="423" t="s">
        <v>32</v>
      </c>
      <c r="M104" s="423">
        <v>770</v>
      </c>
      <c r="N104" s="470">
        <v>44410</v>
      </c>
      <c r="O104" s="79">
        <f t="shared" si="8"/>
        <v>2</v>
      </c>
      <c r="P104" s="79">
        <f t="shared" si="9"/>
        <v>1</v>
      </c>
      <c r="Q104" s="536" t="str">
        <f t="shared" si="10"/>
        <v>Gastos_Gerais</v>
      </c>
    </row>
    <row r="105" spans="1:17" ht="36" x14ac:dyDescent="0.2">
      <c r="A105" s="438">
        <f t="shared" si="7"/>
        <v>101</v>
      </c>
      <c r="B105" s="470">
        <v>44417</v>
      </c>
      <c r="C105" s="469">
        <v>44378</v>
      </c>
      <c r="D105" s="107" t="s">
        <v>270</v>
      </c>
      <c r="E105" s="107" t="s">
        <v>389</v>
      </c>
      <c r="F105" s="288">
        <v>681.93</v>
      </c>
      <c r="G105" s="107" t="s">
        <v>729</v>
      </c>
      <c r="H105" s="107" t="s">
        <v>474</v>
      </c>
      <c r="I105" s="107" t="s">
        <v>727</v>
      </c>
      <c r="J105" s="423" t="s">
        <v>728</v>
      </c>
      <c r="K105" s="423" t="s">
        <v>659</v>
      </c>
      <c r="L105" s="423" t="s">
        <v>32</v>
      </c>
      <c r="M105" s="423">
        <v>771</v>
      </c>
      <c r="N105" s="470">
        <v>44410</v>
      </c>
      <c r="O105" s="79">
        <f t="shared" si="8"/>
        <v>2</v>
      </c>
      <c r="P105" s="79">
        <f t="shared" si="9"/>
        <v>1</v>
      </c>
      <c r="Q105" s="536" t="str">
        <f t="shared" si="10"/>
        <v>Gastos_Gerais</v>
      </c>
    </row>
    <row r="106" spans="1:17" ht="36" x14ac:dyDescent="0.2">
      <c r="A106" s="438">
        <f t="shared" si="7"/>
        <v>102</v>
      </c>
      <c r="B106" s="470">
        <v>44417</v>
      </c>
      <c r="C106" s="469">
        <v>44378</v>
      </c>
      <c r="D106" s="107" t="s">
        <v>270</v>
      </c>
      <c r="E106" s="107" t="s">
        <v>389</v>
      </c>
      <c r="F106" s="288">
        <v>848.41</v>
      </c>
      <c r="G106" s="107" t="s">
        <v>729</v>
      </c>
      <c r="H106" s="107" t="s">
        <v>475</v>
      </c>
      <c r="I106" s="107" t="s">
        <v>727</v>
      </c>
      <c r="J106" s="423" t="s">
        <v>728</v>
      </c>
      <c r="K106" s="423" t="s">
        <v>659</v>
      </c>
      <c r="L106" s="423" t="s">
        <v>32</v>
      </c>
      <c r="M106" s="423">
        <v>772</v>
      </c>
      <c r="N106" s="470">
        <v>44410</v>
      </c>
      <c r="O106" s="79">
        <f t="shared" si="8"/>
        <v>2</v>
      </c>
      <c r="P106" s="79">
        <f t="shared" si="9"/>
        <v>1</v>
      </c>
      <c r="Q106" s="536" t="str">
        <f t="shared" si="10"/>
        <v>Gastos_Gerais</v>
      </c>
    </row>
    <row r="107" spans="1:17" ht="36" x14ac:dyDescent="0.2">
      <c r="A107" s="438">
        <f t="shared" si="7"/>
        <v>103</v>
      </c>
      <c r="B107" s="470">
        <v>44417</v>
      </c>
      <c r="C107" s="469">
        <v>44378</v>
      </c>
      <c r="D107" s="107" t="s">
        <v>270</v>
      </c>
      <c r="E107" s="107" t="s">
        <v>389</v>
      </c>
      <c r="F107" s="288">
        <v>721.59</v>
      </c>
      <c r="G107" s="107" t="s">
        <v>729</v>
      </c>
      <c r="H107" s="107" t="s">
        <v>478</v>
      </c>
      <c r="I107" s="107" t="s">
        <v>727</v>
      </c>
      <c r="J107" s="423" t="s">
        <v>728</v>
      </c>
      <c r="K107" s="423" t="s">
        <v>659</v>
      </c>
      <c r="L107" s="423" t="s">
        <v>32</v>
      </c>
      <c r="M107" s="423">
        <v>773</v>
      </c>
      <c r="N107" s="470">
        <v>44417</v>
      </c>
      <c r="O107" s="79">
        <f t="shared" si="8"/>
        <v>2</v>
      </c>
      <c r="P107" s="79">
        <f t="shared" si="9"/>
        <v>1</v>
      </c>
      <c r="Q107" s="536" t="str">
        <f t="shared" si="10"/>
        <v>Gastos_Gerais</v>
      </c>
    </row>
    <row r="108" spans="1:17" ht="36" x14ac:dyDescent="0.2">
      <c r="A108" s="438">
        <f t="shared" si="7"/>
        <v>104</v>
      </c>
      <c r="B108" s="470">
        <v>44417</v>
      </c>
      <c r="C108" s="469">
        <v>44378</v>
      </c>
      <c r="D108" s="107" t="s">
        <v>270</v>
      </c>
      <c r="E108" s="107" t="s">
        <v>389</v>
      </c>
      <c r="F108" s="288">
        <v>950.15</v>
      </c>
      <c r="G108" s="107" t="s">
        <v>729</v>
      </c>
      <c r="H108" s="107" t="s">
        <v>471</v>
      </c>
      <c r="I108" s="107" t="s">
        <v>727</v>
      </c>
      <c r="J108" s="423" t="s">
        <v>728</v>
      </c>
      <c r="K108" s="423" t="s">
        <v>659</v>
      </c>
      <c r="L108" s="423" t="s">
        <v>32</v>
      </c>
      <c r="M108" s="423">
        <v>768</v>
      </c>
      <c r="N108" s="470">
        <v>44410</v>
      </c>
      <c r="O108" s="79">
        <f t="shared" si="8"/>
        <v>2</v>
      </c>
      <c r="P108" s="79">
        <f t="shared" si="9"/>
        <v>1</v>
      </c>
      <c r="Q108" s="536" t="str">
        <f t="shared" si="10"/>
        <v>Gastos_Gerais</v>
      </c>
    </row>
    <row r="109" spans="1:17" x14ac:dyDescent="0.2">
      <c r="A109" s="438">
        <f t="shared" si="7"/>
        <v>105</v>
      </c>
      <c r="B109" s="470">
        <v>44417</v>
      </c>
      <c r="C109" s="469">
        <v>44378</v>
      </c>
      <c r="D109" s="107" t="s">
        <v>181</v>
      </c>
      <c r="E109" s="107" t="s">
        <v>349</v>
      </c>
      <c r="F109" s="288">
        <v>18900</v>
      </c>
      <c r="G109" s="107" t="s">
        <v>730</v>
      </c>
      <c r="H109" s="107" t="s">
        <v>313</v>
      </c>
      <c r="I109" s="107" t="s">
        <v>1522</v>
      </c>
      <c r="J109" s="423" t="s">
        <v>731</v>
      </c>
      <c r="K109" s="423" t="s">
        <v>659</v>
      </c>
      <c r="L109" s="423" t="s">
        <v>587</v>
      </c>
      <c r="M109" s="423">
        <v>332271</v>
      </c>
      <c r="N109" s="470">
        <v>44406</v>
      </c>
      <c r="O109" s="79">
        <f t="shared" si="8"/>
        <v>2</v>
      </c>
      <c r="P109" s="79">
        <f t="shared" si="9"/>
        <v>1</v>
      </c>
      <c r="Q109" s="536" t="str">
        <f t="shared" si="10"/>
        <v>Gastos_com_Pessoal</v>
      </c>
    </row>
    <row r="110" spans="1:17" ht="24" x14ac:dyDescent="0.2">
      <c r="A110" s="438">
        <f t="shared" si="7"/>
        <v>106</v>
      </c>
      <c r="B110" s="470">
        <v>44417</v>
      </c>
      <c r="C110" s="469">
        <v>44409</v>
      </c>
      <c r="D110" s="107" t="s">
        <v>181</v>
      </c>
      <c r="E110" s="107" t="s">
        <v>8</v>
      </c>
      <c r="F110" s="288">
        <v>8334.48</v>
      </c>
      <c r="G110" s="107" t="s">
        <v>732</v>
      </c>
      <c r="H110" s="107" t="s">
        <v>313</v>
      </c>
      <c r="I110" s="107" t="s">
        <v>1533</v>
      </c>
      <c r="J110" s="423" t="s">
        <v>731</v>
      </c>
      <c r="K110" s="423" t="s">
        <v>659</v>
      </c>
      <c r="L110" s="423" t="s">
        <v>587</v>
      </c>
      <c r="M110" s="423">
        <v>338601</v>
      </c>
      <c r="N110" s="470">
        <v>44406</v>
      </c>
      <c r="O110" s="79">
        <f t="shared" si="8"/>
        <v>2</v>
      </c>
      <c r="P110" s="79">
        <f t="shared" si="9"/>
        <v>2</v>
      </c>
      <c r="Q110" s="536" t="str">
        <f t="shared" si="10"/>
        <v>Gastos_com_Pessoal</v>
      </c>
    </row>
    <row r="111" spans="1:17" x14ac:dyDescent="0.2">
      <c r="A111" s="438">
        <f t="shared" si="7"/>
        <v>107</v>
      </c>
      <c r="B111" s="470">
        <v>44417</v>
      </c>
      <c r="C111" s="469">
        <v>44409</v>
      </c>
      <c r="D111" s="107" t="s">
        <v>181</v>
      </c>
      <c r="E111" s="107" t="s">
        <v>267</v>
      </c>
      <c r="F111" s="288">
        <v>390.5</v>
      </c>
      <c r="G111" s="107" t="s">
        <v>568</v>
      </c>
      <c r="H111" s="107" t="s">
        <v>313</v>
      </c>
      <c r="I111" s="107" t="s">
        <v>733</v>
      </c>
      <c r="J111" s="423" t="s">
        <v>734</v>
      </c>
      <c r="K111" s="423" t="s">
        <v>560</v>
      </c>
      <c r="L111" s="423" t="s">
        <v>571</v>
      </c>
      <c r="M111" s="423">
        <v>91543</v>
      </c>
      <c r="N111" s="470">
        <v>44417</v>
      </c>
      <c r="O111" s="79">
        <f t="shared" si="8"/>
        <v>2</v>
      </c>
      <c r="P111" s="79">
        <f t="shared" si="9"/>
        <v>2</v>
      </c>
      <c r="Q111" s="536" t="str">
        <f t="shared" si="10"/>
        <v>Gastos_com_Pessoal</v>
      </c>
    </row>
    <row r="112" spans="1:17" x14ac:dyDescent="0.2">
      <c r="A112" s="438">
        <f t="shared" si="7"/>
        <v>108</v>
      </c>
      <c r="B112" s="470">
        <v>44417</v>
      </c>
      <c r="C112" s="469">
        <v>44409</v>
      </c>
      <c r="D112" s="107" t="s">
        <v>181</v>
      </c>
      <c r="E112" s="107" t="s">
        <v>286</v>
      </c>
      <c r="F112" s="288">
        <v>362.61</v>
      </c>
      <c r="G112" s="107" t="s">
        <v>572</v>
      </c>
      <c r="H112" s="107" t="s">
        <v>313</v>
      </c>
      <c r="I112" s="107" t="s">
        <v>733</v>
      </c>
      <c r="J112" s="423" t="s">
        <v>734</v>
      </c>
      <c r="K112" s="423" t="s">
        <v>560</v>
      </c>
      <c r="L112" s="423" t="s">
        <v>571</v>
      </c>
      <c r="M112" s="423">
        <v>91543</v>
      </c>
      <c r="N112" s="470">
        <v>44417</v>
      </c>
      <c r="O112" s="79">
        <f t="shared" si="8"/>
        <v>2</v>
      </c>
      <c r="P112" s="79">
        <f t="shared" si="9"/>
        <v>2</v>
      </c>
      <c r="Q112" s="536" t="str">
        <f t="shared" si="10"/>
        <v>Gastos_com_Pessoal</v>
      </c>
    </row>
    <row r="113" spans="1:17" x14ac:dyDescent="0.2">
      <c r="A113" s="438">
        <f t="shared" si="7"/>
        <v>109</v>
      </c>
      <c r="B113" s="470">
        <v>44417</v>
      </c>
      <c r="C113" s="469">
        <v>44409</v>
      </c>
      <c r="D113" s="107" t="s">
        <v>181</v>
      </c>
      <c r="E113" s="107" t="s">
        <v>268</v>
      </c>
      <c r="F113" s="288">
        <v>120.87</v>
      </c>
      <c r="G113" s="107" t="s">
        <v>573</v>
      </c>
      <c r="H113" s="107" t="s">
        <v>313</v>
      </c>
      <c r="I113" s="107" t="s">
        <v>733</v>
      </c>
      <c r="J113" s="423" t="s">
        <v>734</v>
      </c>
      <c r="K113" s="423" t="s">
        <v>560</v>
      </c>
      <c r="L113" s="423" t="s">
        <v>571</v>
      </c>
      <c r="M113" s="423">
        <v>91543</v>
      </c>
      <c r="N113" s="470">
        <v>44417</v>
      </c>
      <c r="O113" s="79">
        <f t="shared" si="8"/>
        <v>2</v>
      </c>
      <c r="P113" s="79">
        <f t="shared" si="9"/>
        <v>2</v>
      </c>
      <c r="Q113" s="536" t="str">
        <f t="shared" si="10"/>
        <v>Gastos_com_Pessoal</v>
      </c>
    </row>
    <row r="114" spans="1:17" x14ac:dyDescent="0.2">
      <c r="A114" s="438">
        <f t="shared" si="7"/>
        <v>110</v>
      </c>
      <c r="B114" s="470">
        <v>44417</v>
      </c>
      <c r="C114" s="469">
        <v>44409</v>
      </c>
      <c r="D114" s="107" t="s">
        <v>181</v>
      </c>
      <c r="E114" s="107" t="s">
        <v>1</v>
      </c>
      <c r="F114" s="288">
        <v>817.77</v>
      </c>
      <c r="G114" s="107" t="s">
        <v>574</v>
      </c>
      <c r="H114" s="107" t="s">
        <v>313</v>
      </c>
      <c r="I114" s="107" t="s">
        <v>733</v>
      </c>
      <c r="J114" s="423" t="s">
        <v>734</v>
      </c>
      <c r="K114" s="423" t="s">
        <v>560</v>
      </c>
      <c r="L114" s="423" t="s">
        <v>571</v>
      </c>
      <c r="M114" s="423">
        <v>91543</v>
      </c>
      <c r="N114" s="470">
        <v>44417</v>
      </c>
      <c r="O114" s="79">
        <f t="shared" si="8"/>
        <v>2</v>
      </c>
      <c r="P114" s="79">
        <f t="shared" si="9"/>
        <v>2</v>
      </c>
      <c r="Q114" s="536" t="str">
        <f t="shared" si="10"/>
        <v>Gastos_com_Pessoal</v>
      </c>
    </row>
    <row r="115" spans="1:17" ht="24" x14ac:dyDescent="0.2">
      <c r="A115" s="438">
        <f t="shared" si="7"/>
        <v>111</v>
      </c>
      <c r="B115" s="470">
        <v>44417</v>
      </c>
      <c r="C115" s="469">
        <v>44409</v>
      </c>
      <c r="D115" s="107" t="s">
        <v>270</v>
      </c>
      <c r="E115" s="107" t="s">
        <v>301</v>
      </c>
      <c r="F115" s="288">
        <v>226.9</v>
      </c>
      <c r="G115" s="107" t="s">
        <v>1587</v>
      </c>
      <c r="H115" s="107" t="s">
        <v>477</v>
      </c>
      <c r="I115" s="107" t="s">
        <v>735</v>
      </c>
      <c r="J115" s="423" t="s">
        <v>736</v>
      </c>
      <c r="K115" s="423" t="s">
        <v>581</v>
      </c>
      <c r="L115" s="423" t="s">
        <v>565</v>
      </c>
      <c r="M115" s="423">
        <v>92013</v>
      </c>
      <c r="N115" s="470">
        <v>44417</v>
      </c>
      <c r="O115" s="79">
        <f t="shared" si="8"/>
        <v>2</v>
      </c>
      <c r="P115" s="79">
        <f t="shared" si="9"/>
        <v>2</v>
      </c>
      <c r="Q115" s="536" t="str">
        <f t="shared" si="10"/>
        <v>Gastos_Gerais</v>
      </c>
    </row>
    <row r="116" spans="1:17" ht="24" x14ac:dyDescent="0.2">
      <c r="A116" s="438">
        <f t="shared" si="7"/>
        <v>112</v>
      </c>
      <c r="B116" s="470">
        <v>44418</v>
      </c>
      <c r="C116" s="469">
        <v>44409</v>
      </c>
      <c r="D116" s="107" t="s">
        <v>270</v>
      </c>
      <c r="E116" s="107" t="s">
        <v>385</v>
      </c>
      <c r="F116" s="288">
        <v>118.5</v>
      </c>
      <c r="G116" s="107" t="s">
        <v>737</v>
      </c>
      <c r="H116" s="107" t="s">
        <v>475</v>
      </c>
      <c r="I116" s="107" t="s">
        <v>738</v>
      </c>
      <c r="J116" s="423" t="s">
        <v>739</v>
      </c>
      <c r="K116" s="423" t="s">
        <v>587</v>
      </c>
      <c r="L116" s="423" t="s">
        <v>32</v>
      </c>
      <c r="M116" s="423">
        <v>184979</v>
      </c>
      <c r="N116" s="470">
        <v>44414</v>
      </c>
      <c r="O116" s="79">
        <f t="shared" si="8"/>
        <v>2</v>
      </c>
      <c r="P116" s="79">
        <f t="shared" si="9"/>
        <v>2</v>
      </c>
      <c r="Q116" s="536" t="str">
        <f t="shared" si="10"/>
        <v>Gastos_Gerais</v>
      </c>
    </row>
    <row r="117" spans="1:17" ht="24" x14ac:dyDescent="0.2">
      <c r="A117" s="438">
        <f t="shared" si="7"/>
        <v>113</v>
      </c>
      <c r="B117" s="470">
        <v>44418</v>
      </c>
      <c r="C117" s="469">
        <v>44409</v>
      </c>
      <c r="D117" s="107" t="s">
        <v>270</v>
      </c>
      <c r="E117" s="107" t="s">
        <v>83</v>
      </c>
      <c r="F117" s="288">
        <v>1000</v>
      </c>
      <c r="G117" s="107" t="s">
        <v>740</v>
      </c>
      <c r="H117" s="107" t="s">
        <v>478</v>
      </c>
      <c r="I117" s="107" t="s">
        <v>1579</v>
      </c>
      <c r="J117" s="423" t="s">
        <v>586</v>
      </c>
      <c r="K117" s="423" t="s">
        <v>587</v>
      </c>
      <c r="L117" s="423" t="s">
        <v>32</v>
      </c>
      <c r="M117" s="423">
        <v>1706292</v>
      </c>
      <c r="N117" s="470">
        <v>44419</v>
      </c>
      <c r="O117" s="79">
        <f t="shared" si="8"/>
        <v>2</v>
      </c>
      <c r="P117" s="79">
        <f t="shared" si="9"/>
        <v>2</v>
      </c>
      <c r="Q117" s="536" t="str">
        <f t="shared" si="10"/>
        <v>Gastos_Gerais</v>
      </c>
    </row>
    <row r="118" spans="1:17" x14ac:dyDescent="0.2">
      <c r="A118" s="438">
        <f t="shared" si="7"/>
        <v>114</v>
      </c>
      <c r="B118" s="470">
        <v>44418</v>
      </c>
      <c r="C118" s="469">
        <v>44409</v>
      </c>
      <c r="D118" s="107" t="s">
        <v>270</v>
      </c>
      <c r="E118" s="107" t="s">
        <v>83</v>
      </c>
      <c r="F118" s="288">
        <v>1000</v>
      </c>
      <c r="G118" s="107" t="s">
        <v>741</v>
      </c>
      <c r="H118" s="107" t="s">
        <v>473</v>
      </c>
      <c r="I118" s="107" t="s">
        <v>1579</v>
      </c>
      <c r="J118" s="423" t="s">
        <v>586</v>
      </c>
      <c r="K118" s="423" t="s">
        <v>587</v>
      </c>
      <c r="L118" s="423" t="s">
        <v>32</v>
      </c>
      <c r="M118" s="423">
        <v>1706292</v>
      </c>
      <c r="N118" s="470">
        <v>44419</v>
      </c>
      <c r="O118" s="79">
        <f t="shared" si="8"/>
        <v>2</v>
      </c>
      <c r="P118" s="79">
        <f t="shared" si="9"/>
        <v>2</v>
      </c>
      <c r="Q118" s="536" t="str">
        <f t="shared" si="10"/>
        <v>Gastos_Gerais</v>
      </c>
    </row>
    <row r="119" spans="1:17" x14ac:dyDescent="0.2">
      <c r="A119" s="438">
        <f t="shared" si="7"/>
        <v>115</v>
      </c>
      <c r="B119" s="470">
        <v>44418</v>
      </c>
      <c r="C119" s="469">
        <v>44409</v>
      </c>
      <c r="D119" s="107" t="s">
        <v>270</v>
      </c>
      <c r="E119" s="107" t="s">
        <v>83</v>
      </c>
      <c r="F119" s="288">
        <v>1000</v>
      </c>
      <c r="G119" s="107" t="s">
        <v>1572</v>
      </c>
      <c r="H119" s="107" t="s">
        <v>479</v>
      </c>
      <c r="I119" s="107" t="s">
        <v>1579</v>
      </c>
      <c r="J119" s="423" t="s">
        <v>586</v>
      </c>
      <c r="K119" s="423" t="s">
        <v>587</v>
      </c>
      <c r="L119" s="423" t="s">
        <v>32</v>
      </c>
      <c r="M119" s="423">
        <v>1706292</v>
      </c>
      <c r="N119" s="470">
        <v>44419</v>
      </c>
      <c r="O119" s="79">
        <f t="shared" si="8"/>
        <v>2</v>
      </c>
      <c r="P119" s="79">
        <f t="shared" si="9"/>
        <v>2</v>
      </c>
      <c r="Q119" s="536" t="str">
        <f t="shared" si="10"/>
        <v>Gastos_Gerais</v>
      </c>
    </row>
    <row r="120" spans="1:17" ht="36" x14ac:dyDescent="0.2">
      <c r="A120" s="438">
        <f t="shared" si="7"/>
        <v>116</v>
      </c>
      <c r="B120" s="470">
        <v>44418</v>
      </c>
      <c r="C120" s="469">
        <v>44378</v>
      </c>
      <c r="D120" s="107" t="s">
        <v>270</v>
      </c>
      <c r="E120" s="107" t="s">
        <v>84</v>
      </c>
      <c r="F120" s="288">
        <v>1640.58</v>
      </c>
      <c r="G120" s="107" t="s">
        <v>742</v>
      </c>
      <c r="H120" s="107" t="s">
        <v>470</v>
      </c>
      <c r="I120" s="107" t="s">
        <v>743</v>
      </c>
      <c r="J120" s="423" t="s">
        <v>744</v>
      </c>
      <c r="K120" s="423" t="s">
        <v>587</v>
      </c>
      <c r="L120" s="423" t="s">
        <v>664</v>
      </c>
      <c r="M120" s="423">
        <v>1016205</v>
      </c>
      <c r="N120" s="470">
        <v>44418</v>
      </c>
      <c r="O120" s="79">
        <f t="shared" si="8"/>
        <v>2</v>
      </c>
      <c r="P120" s="79">
        <f t="shared" si="9"/>
        <v>1</v>
      </c>
      <c r="Q120" s="536" t="str">
        <f t="shared" si="10"/>
        <v>Gastos_Gerais</v>
      </c>
    </row>
    <row r="121" spans="1:17" ht="24" x14ac:dyDescent="0.2">
      <c r="A121" s="438">
        <f t="shared" si="7"/>
        <v>117</v>
      </c>
      <c r="B121" s="470">
        <v>44418</v>
      </c>
      <c r="C121" s="469">
        <v>44409</v>
      </c>
      <c r="D121" s="107" t="s">
        <v>270</v>
      </c>
      <c r="E121" s="107" t="s">
        <v>301</v>
      </c>
      <c r="F121" s="288">
        <v>120</v>
      </c>
      <c r="G121" s="107" t="s">
        <v>745</v>
      </c>
      <c r="H121" s="107" t="s">
        <v>312</v>
      </c>
      <c r="I121" s="107" t="s">
        <v>746</v>
      </c>
      <c r="J121" s="423" t="s">
        <v>747</v>
      </c>
      <c r="K121" s="423" t="s">
        <v>560</v>
      </c>
      <c r="L121" s="423" t="s">
        <v>32</v>
      </c>
      <c r="M121" s="423" t="s">
        <v>748</v>
      </c>
      <c r="N121" s="470">
        <v>44418</v>
      </c>
      <c r="O121" s="79">
        <f t="shared" si="8"/>
        <v>2</v>
      </c>
      <c r="P121" s="79">
        <f t="shared" si="9"/>
        <v>2</v>
      </c>
      <c r="Q121" s="536" t="str">
        <f t="shared" si="10"/>
        <v>Gastos_Gerais</v>
      </c>
    </row>
    <row r="122" spans="1:17" x14ac:dyDescent="0.2">
      <c r="A122" s="438">
        <f t="shared" si="7"/>
        <v>118</v>
      </c>
      <c r="B122" s="470">
        <v>44418</v>
      </c>
      <c r="C122" s="469">
        <v>44409</v>
      </c>
      <c r="D122" s="107" t="s">
        <v>270</v>
      </c>
      <c r="E122" s="107" t="s">
        <v>301</v>
      </c>
      <c r="F122" s="288">
        <v>120</v>
      </c>
      <c r="G122" s="107" t="s">
        <v>1586</v>
      </c>
      <c r="H122" s="107" t="s">
        <v>476</v>
      </c>
      <c r="I122" s="107" t="s">
        <v>749</v>
      </c>
      <c r="J122" s="423" t="s">
        <v>750</v>
      </c>
      <c r="K122" s="423" t="s">
        <v>560</v>
      </c>
      <c r="L122" s="423" t="s">
        <v>571</v>
      </c>
      <c r="M122" s="423">
        <v>126124</v>
      </c>
      <c r="N122" s="470">
        <v>44418</v>
      </c>
      <c r="O122" s="79">
        <f t="shared" si="8"/>
        <v>2</v>
      </c>
      <c r="P122" s="79">
        <f t="shared" si="9"/>
        <v>2</v>
      </c>
      <c r="Q122" s="536" t="str">
        <f t="shared" si="10"/>
        <v>Gastos_Gerais</v>
      </c>
    </row>
    <row r="123" spans="1:17" ht="36" x14ac:dyDescent="0.2">
      <c r="A123" s="438">
        <f t="shared" si="7"/>
        <v>119</v>
      </c>
      <c r="B123" s="470">
        <v>44418</v>
      </c>
      <c r="C123" s="469">
        <v>44409</v>
      </c>
      <c r="D123" s="107" t="s">
        <v>270</v>
      </c>
      <c r="E123" s="107" t="s">
        <v>61</v>
      </c>
      <c r="F123" s="288">
        <v>25</v>
      </c>
      <c r="G123" s="107" t="s">
        <v>751</v>
      </c>
      <c r="H123" s="107" t="s">
        <v>312</v>
      </c>
      <c r="I123" s="107" t="s">
        <v>752</v>
      </c>
      <c r="J123" s="423" t="s">
        <v>634</v>
      </c>
      <c r="K123" s="423" t="s">
        <v>581</v>
      </c>
      <c r="L123" s="423" t="s">
        <v>565</v>
      </c>
      <c r="M123" s="423">
        <v>101610</v>
      </c>
      <c r="N123" s="470">
        <v>44418</v>
      </c>
      <c r="O123" s="79">
        <f t="shared" si="8"/>
        <v>2</v>
      </c>
      <c r="P123" s="79">
        <f t="shared" si="9"/>
        <v>2</v>
      </c>
      <c r="Q123" s="536" t="str">
        <f t="shared" si="10"/>
        <v>Gastos_Gerais</v>
      </c>
    </row>
    <row r="124" spans="1:17" x14ac:dyDescent="0.2">
      <c r="A124" s="438">
        <f t="shared" si="7"/>
        <v>120</v>
      </c>
      <c r="B124" s="470">
        <v>44418</v>
      </c>
      <c r="C124" s="469">
        <v>44409</v>
      </c>
      <c r="D124" s="107" t="s">
        <v>270</v>
      </c>
      <c r="E124" s="107" t="s">
        <v>71</v>
      </c>
      <c r="F124" s="288">
        <v>1</v>
      </c>
      <c r="G124" s="107" t="s">
        <v>562</v>
      </c>
      <c r="H124" s="107" t="s">
        <v>312</v>
      </c>
      <c r="I124" s="107" t="s">
        <v>563</v>
      </c>
      <c r="J124" s="423" t="s">
        <v>482</v>
      </c>
      <c r="K124" s="423" t="s">
        <v>708</v>
      </c>
      <c r="L124" s="423" t="s">
        <v>565</v>
      </c>
      <c r="M124" s="423">
        <v>377641</v>
      </c>
      <c r="N124" s="470">
        <v>44418</v>
      </c>
      <c r="O124" s="79">
        <f t="shared" si="8"/>
        <v>2</v>
      </c>
      <c r="P124" s="79">
        <f t="shared" si="9"/>
        <v>2</v>
      </c>
      <c r="Q124" s="536" t="str">
        <f t="shared" si="10"/>
        <v>Gastos_Gerais</v>
      </c>
    </row>
    <row r="125" spans="1:17" x14ac:dyDescent="0.2">
      <c r="A125" s="438">
        <f t="shared" si="7"/>
        <v>121</v>
      </c>
      <c r="B125" s="470">
        <v>44419</v>
      </c>
      <c r="C125" s="469">
        <v>44378</v>
      </c>
      <c r="D125" s="107" t="s">
        <v>270</v>
      </c>
      <c r="E125" s="107" t="s">
        <v>85</v>
      </c>
      <c r="F125" s="288">
        <v>1791.1</v>
      </c>
      <c r="G125" s="107" t="s">
        <v>753</v>
      </c>
      <c r="H125" s="107" t="s">
        <v>477</v>
      </c>
      <c r="I125" s="107" t="s">
        <v>668</v>
      </c>
      <c r="J125" s="423" t="s">
        <v>669</v>
      </c>
      <c r="K125" s="423" t="s">
        <v>587</v>
      </c>
      <c r="L125" s="423" t="s">
        <v>32</v>
      </c>
      <c r="M125" s="423">
        <v>320665288</v>
      </c>
      <c r="N125" s="470">
        <v>44419</v>
      </c>
      <c r="O125" s="79">
        <f t="shared" si="8"/>
        <v>2</v>
      </c>
      <c r="P125" s="79">
        <f t="shared" si="9"/>
        <v>1</v>
      </c>
      <c r="Q125" s="536" t="str">
        <f t="shared" si="10"/>
        <v>Gastos_Gerais</v>
      </c>
    </row>
    <row r="126" spans="1:17" ht="24" x14ac:dyDescent="0.2">
      <c r="A126" s="438">
        <f t="shared" si="7"/>
        <v>122</v>
      </c>
      <c r="B126" s="470">
        <v>44419</v>
      </c>
      <c r="C126" s="469">
        <v>44409</v>
      </c>
      <c r="D126" s="107" t="s">
        <v>181</v>
      </c>
      <c r="E126" s="107" t="s">
        <v>6</v>
      </c>
      <c r="F126" s="288">
        <v>1516.1</v>
      </c>
      <c r="G126" s="107" t="s">
        <v>650</v>
      </c>
      <c r="H126" s="107" t="s">
        <v>312</v>
      </c>
      <c r="I126" s="107" t="s">
        <v>605</v>
      </c>
      <c r="J126" s="423" t="s">
        <v>606</v>
      </c>
      <c r="K126" s="423" t="s">
        <v>587</v>
      </c>
      <c r="L126" s="423" t="s">
        <v>32</v>
      </c>
      <c r="M126" s="423">
        <v>2338945</v>
      </c>
      <c r="N126" s="470">
        <v>44425</v>
      </c>
      <c r="O126" s="79">
        <f t="shared" si="8"/>
        <v>2</v>
      </c>
      <c r="P126" s="79">
        <f t="shared" si="9"/>
        <v>2</v>
      </c>
      <c r="Q126" s="536" t="str">
        <f t="shared" si="10"/>
        <v>Gastos_com_Pessoal</v>
      </c>
    </row>
    <row r="127" spans="1:17" ht="24" x14ac:dyDescent="0.2">
      <c r="A127" s="438">
        <f t="shared" si="7"/>
        <v>123</v>
      </c>
      <c r="B127" s="470">
        <v>44419</v>
      </c>
      <c r="C127" s="469">
        <v>44409</v>
      </c>
      <c r="D127" s="107" t="s">
        <v>181</v>
      </c>
      <c r="E127" s="107" t="s">
        <v>161</v>
      </c>
      <c r="F127" s="288">
        <v>311.74</v>
      </c>
      <c r="G127" s="107" t="s">
        <v>754</v>
      </c>
      <c r="H127" s="107" t="s">
        <v>313</v>
      </c>
      <c r="I127" s="107" t="s">
        <v>1564</v>
      </c>
      <c r="J127" s="423" t="s">
        <v>617</v>
      </c>
      <c r="K127" s="423" t="s">
        <v>587</v>
      </c>
      <c r="L127" s="423" t="s">
        <v>755</v>
      </c>
      <c r="M127" s="423" t="s">
        <v>756</v>
      </c>
      <c r="N127" s="470">
        <v>44419</v>
      </c>
      <c r="O127" s="79">
        <f t="shared" si="8"/>
        <v>2</v>
      </c>
      <c r="P127" s="79">
        <f t="shared" si="9"/>
        <v>2</v>
      </c>
      <c r="Q127" s="536" t="str">
        <f t="shared" si="10"/>
        <v>Gastos_com_Pessoal</v>
      </c>
    </row>
    <row r="128" spans="1:17" ht="48" x14ac:dyDescent="0.2">
      <c r="A128" s="438">
        <f t="shared" si="7"/>
        <v>124</v>
      </c>
      <c r="B128" s="470">
        <v>44419</v>
      </c>
      <c r="C128" s="469">
        <v>44378</v>
      </c>
      <c r="D128" s="107" t="s">
        <v>270</v>
      </c>
      <c r="E128" s="107" t="s">
        <v>61</v>
      </c>
      <c r="F128" s="288">
        <v>2334.31</v>
      </c>
      <c r="G128" s="107" t="s">
        <v>993</v>
      </c>
      <c r="H128" s="107" t="s">
        <v>312</v>
      </c>
      <c r="I128" s="107" t="s">
        <v>1582</v>
      </c>
      <c r="J128" s="423" t="s">
        <v>757</v>
      </c>
      <c r="K128" s="423" t="s">
        <v>587</v>
      </c>
      <c r="L128" s="423" t="s">
        <v>587</v>
      </c>
      <c r="M128" s="423">
        <v>1423519</v>
      </c>
      <c r="N128" s="470">
        <v>44403</v>
      </c>
      <c r="O128" s="79">
        <f t="shared" si="8"/>
        <v>2</v>
      </c>
      <c r="P128" s="79">
        <f t="shared" si="9"/>
        <v>1</v>
      </c>
      <c r="Q128" s="536" t="str">
        <f t="shared" si="10"/>
        <v>Gastos_Gerais</v>
      </c>
    </row>
    <row r="129" spans="1:17" ht="24" x14ac:dyDescent="0.2">
      <c r="A129" s="438">
        <f t="shared" si="7"/>
        <v>125</v>
      </c>
      <c r="B129" s="470">
        <v>44419</v>
      </c>
      <c r="C129" s="469">
        <v>44409</v>
      </c>
      <c r="D129" s="107" t="s">
        <v>270</v>
      </c>
      <c r="E129" s="107" t="s">
        <v>83</v>
      </c>
      <c r="F129" s="288">
        <v>1000</v>
      </c>
      <c r="G129" s="107" t="s">
        <v>1575</v>
      </c>
      <c r="H129" s="107" t="s">
        <v>471</v>
      </c>
      <c r="I129" s="107" t="s">
        <v>1579</v>
      </c>
      <c r="J129" s="423" t="s">
        <v>586</v>
      </c>
      <c r="K129" s="423" t="s">
        <v>587</v>
      </c>
      <c r="L129" s="423" t="s">
        <v>32</v>
      </c>
      <c r="M129" s="423">
        <v>1706871</v>
      </c>
      <c r="N129" s="470">
        <v>44420</v>
      </c>
      <c r="O129" s="79">
        <f t="shared" si="8"/>
        <v>2</v>
      </c>
      <c r="P129" s="79">
        <f t="shared" si="9"/>
        <v>2</v>
      </c>
      <c r="Q129" s="536" t="str">
        <f t="shared" si="10"/>
        <v>Gastos_Gerais</v>
      </c>
    </row>
    <row r="130" spans="1:17" x14ac:dyDescent="0.2">
      <c r="A130" s="438">
        <f t="shared" si="7"/>
        <v>126</v>
      </c>
      <c r="B130" s="470">
        <v>44419</v>
      </c>
      <c r="C130" s="469">
        <v>44409</v>
      </c>
      <c r="D130" s="107" t="s">
        <v>181</v>
      </c>
      <c r="E130" s="107" t="s">
        <v>267</v>
      </c>
      <c r="F130" s="288">
        <v>150.16999999999999</v>
      </c>
      <c r="G130" s="107" t="s">
        <v>568</v>
      </c>
      <c r="H130" s="107" t="s">
        <v>313</v>
      </c>
      <c r="I130" s="107" t="s">
        <v>758</v>
      </c>
      <c r="J130" s="423" t="s">
        <v>759</v>
      </c>
      <c r="K130" s="423" t="s">
        <v>560</v>
      </c>
      <c r="L130" s="423" t="s">
        <v>630</v>
      </c>
      <c r="M130" s="423">
        <v>377641</v>
      </c>
      <c r="N130" s="470">
        <v>44419</v>
      </c>
      <c r="O130" s="79">
        <f t="shared" si="8"/>
        <v>2</v>
      </c>
      <c r="P130" s="79">
        <f t="shared" si="9"/>
        <v>2</v>
      </c>
      <c r="Q130" s="536" t="str">
        <f t="shared" si="10"/>
        <v>Gastos_com_Pessoal</v>
      </c>
    </row>
    <row r="131" spans="1:17" x14ac:dyDescent="0.2">
      <c r="A131" s="438">
        <f t="shared" si="7"/>
        <v>127</v>
      </c>
      <c r="B131" s="470">
        <v>44419</v>
      </c>
      <c r="C131" s="469">
        <v>44409</v>
      </c>
      <c r="D131" s="107" t="s">
        <v>181</v>
      </c>
      <c r="E131" s="107" t="s">
        <v>286</v>
      </c>
      <c r="F131" s="288">
        <v>144.16</v>
      </c>
      <c r="G131" s="107" t="s">
        <v>572</v>
      </c>
      <c r="H131" s="107" t="s">
        <v>313</v>
      </c>
      <c r="I131" s="107" t="s">
        <v>758</v>
      </c>
      <c r="J131" s="423" t="s">
        <v>759</v>
      </c>
      <c r="K131" s="423" t="s">
        <v>560</v>
      </c>
      <c r="L131" s="423" t="s">
        <v>630</v>
      </c>
      <c r="M131" s="423">
        <v>377641</v>
      </c>
      <c r="N131" s="470">
        <v>44419</v>
      </c>
      <c r="O131" s="79">
        <f t="shared" si="8"/>
        <v>2</v>
      </c>
      <c r="P131" s="79">
        <f t="shared" si="9"/>
        <v>2</v>
      </c>
      <c r="Q131" s="536" t="str">
        <f t="shared" si="10"/>
        <v>Gastos_com_Pessoal</v>
      </c>
    </row>
    <row r="132" spans="1:17" x14ac:dyDescent="0.2">
      <c r="A132" s="438">
        <f t="shared" si="7"/>
        <v>128</v>
      </c>
      <c r="B132" s="470">
        <v>44419</v>
      </c>
      <c r="C132" s="469">
        <v>44409</v>
      </c>
      <c r="D132" s="107" t="s">
        <v>181</v>
      </c>
      <c r="E132" s="107" t="s">
        <v>268</v>
      </c>
      <c r="F132" s="288">
        <v>48.05</v>
      </c>
      <c r="G132" s="107" t="s">
        <v>573</v>
      </c>
      <c r="H132" s="107" t="s">
        <v>313</v>
      </c>
      <c r="I132" s="107" t="s">
        <v>758</v>
      </c>
      <c r="J132" s="423" t="s">
        <v>759</v>
      </c>
      <c r="K132" s="423" t="s">
        <v>560</v>
      </c>
      <c r="L132" s="423" t="s">
        <v>630</v>
      </c>
      <c r="M132" s="423">
        <v>377641</v>
      </c>
      <c r="N132" s="470">
        <v>44419</v>
      </c>
      <c r="O132" s="79">
        <f t="shared" si="8"/>
        <v>2</v>
      </c>
      <c r="P132" s="79">
        <f t="shared" si="9"/>
        <v>2</v>
      </c>
      <c r="Q132" s="536" t="str">
        <f t="shared" si="10"/>
        <v>Gastos_com_Pessoal</v>
      </c>
    </row>
    <row r="133" spans="1:17" x14ac:dyDescent="0.2">
      <c r="A133" s="438">
        <f t="shared" ref="A133:A196" si="11">IF(B133="","",ROW()-4)</f>
        <v>129</v>
      </c>
      <c r="B133" s="470">
        <v>44419</v>
      </c>
      <c r="C133" s="469">
        <v>44409</v>
      </c>
      <c r="D133" s="107" t="s">
        <v>181</v>
      </c>
      <c r="E133" s="107" t="s">
        <v>1</v>
      </c>
      <c r="F133" s="288">
        <v>104.63</v>
      </c>
      <c r="G133" s="107" t="s">
        <v>574</v>
      </c>
      <c r="H133" s="107" t="s">
        <v>313</v>
      </c>
      <c r="I133" s="107" t="s">
        <v>758</v>
      </c>
      <c r="J133" s="423" t="s">
        <v>759</v>
      </c>
      <c r="K133" s="423" t="s">
        <v>560</v>
      </c>
      <c r="L133" s="423" t="s">
        <v>630</v>
      </c>
      <c r="M133" s="423">
        <v>377641</v>
      </c>
      <c r="N133" s="470">
        <v>44419</v>
      </c>
      <c r="O133" s="79">
        <f t="shared" si="8"/>
        <v>2</v>
      </c>
      <c r="P133" s="79">
        <f t="shared" si="9"/>
        <v>2</v>
      </c>
      <c r="Q133" s="536" t="str">
        <f t="shared" si="10"/>
        <v>Gastos_com_Pessoal</v>
      </c>
    </row>
    <row r="134" spans="1:17" ht="24" x14ac:dyDescent="0.2">
      <c r="A134" s="438">
        <f t="shared" si="11"/>
        <v>130</v>
      </c>
      <c r="B134" s="470">
        <v>44420</v>
      </c>
      <c r="C134" s="469">
        <v>44409</v>
      </c>
      <c r="D134" s="107" t="s">
        <v>270</v>
      </c>
      <c r="E134" s="107" t="s">
        <v>187</v>
      </c>
      <c r="F134" s="288">
        <v>131.72</v>
      </c>
      <c r="G134" s="107" t="s">
        <v>760</v>
      </c>
      <c r="H134" s="107" t="s">
        <v>476</v>
      </c>
      <c r="I134" s="107" t="s">
        <v>761</v>
      </c>
      <c r="J134" s="423" t="s">
        <v>762</v>
      </c>
      <c r="K134" s="423" t="s">
        <v>587</v>
      </c>
      <c r="L134" s="423" t="s">
        <v>32</v>
      </c>
      <c r="M134" s="423">
        <v>174854</v>
      </c>
      <c r="N134" s="470">
        <v>44421</v>
      </c>
      <c r="O134" s="79">
        <f t="shared" si="8"/>
        <v>2</v>
      </c>
      <c r="P134" s="79">
        <f t="shared" si="9"/>
        <v>2</v>
      </c>
      <c r="Q134" s="536" t="str">
        <f t="shared" si="10"/>
        <v>Gastos_Gerais</v>
      </c>
    </row>
    <row r="135" spans="1:17" ht="24" x14ac:dyDescent="0.2">
      <c r="A135" s="438">
        <f t="shared" si="11"/>
        <v>131</v>
      </c>
      <c r="B135" s="470">
        <v>44420</v>
      </c>
      <c r="C135" s="469">
        <v>44409</v>
      </c>
      <c r="D135" s="107" t="s">
        <v>270</v>
      </c>
      <c r="E135" s="107" t="s">
        <v>187</v>
      </c>
      <c r="F135" s="288">
        <v>1100</v>
      </c>
      <c r="G135" s="107" t="s">
        <v>763</v>
      </c>
      <c r="H135" s="107" t="s">
        <v>478</v>
      </c>
      <c r="I135" s="107" t="s">
        <v>764</v>
      </c>
      <c r="J135" s="423" t="s">
        <v>765</v>
      </c>
      <c r="K135" s="423" t="s">
        <v>560</v>
      </c>
      <c r="L135" s="423" t="s">
        <v>32</v>
      </c>
      <c r="M135" s="423">
        <v>1</v>
      </c>
      <c r="N135" s="470">
        <v>44420</v>
      </c>
      <c r="O135" s="79">
        <f t="shared" si="8"/>
        <v>2</v>
      </c>
      <c r="P135" s="79">
        <f t="shared" si="9"/>
        <v>2</v>
      </c>
      <c r="Q135" s="536" t="str">
        <f t="shared" si="10"/>
        <v>Gastos_Gerais</v>
      </c>
    </row>
    <row r="136" spans="1:17" ht="36" x14ac:dyDescent="0.2">
      <c r="A136" s="438">
        <f t="shared" si="11"/>
        <v>132</v>
      </c>
      <c r="B136" s="470">
        <v>44420</v>
      </c>
      <c r="C136" s="469">
        <v>44409</v>
      </c>
      <c r="D136" s="107" t="s">
        <v>270</v>
      </c>
      <c r="E136" s="107" t="s">
        <v>301</v>
      </c>
      <c r="F136" s="288">
        <v>32.5</v>
      </c>
      <c r="G136" s="107" t="s">
        <v>1588</v>
      </c>
      <c r="H136" s="107" t="s">
        <v>476</v>
      </c>
      <c r="I136" s="107" t="s">
        <v>766</v>
      </c>
      <c r="J136" s="423" t="s">
        <v>596</v>
      </c>
      <c r="K136" s="423" t="s">
        <v>560</v>
      </c>
      <c r="L136" s="423" t="s">
        <v>571</v>
      </c>
      <c r="M136" s="423">
        <v>121459</v>
      </c>
      <c r="N136" s="470">
        <v>44420</v>
      </c>
      <c r="O136" s="79">
        <f t="shared" si="8"/>
        <v>2</v>
      </c>
      <c r="P136" s="79">
        <f t="shared" si="9"/>
        <v>2</v>
      </c>
      <c r="Q136" s="536" t="str">
        <f t="shared" si="10"/>
        <v>Gastos_Gerais</v>
      </c>
    </row>
    <row r="137" spans="1:17" ht="24" x14ac:dyDescent="0.2">
      <c r="A137" s="438">
        <f t="shared" si="11"/>
        <v>133</v>
      </c>
      <c r="B137" s="470">
        <v>44420</v>
      </c>
      <c r="C137" s="469">
        <v>44409</v>
      </c>
      <c r="D137" s="107" t="s">
        <v>181</v>
      </c>
      <c r="E137" s="107" t="s">
        <v>267</v>
      </c>
      <c r="F137" s="288">
        <v>118.78</v>
      </c>
      <c r="G137" s="107" t="s">
        <v>568</v>
      </c>
      <c r="H137" s="107" t="s">
        <v>313</v>
      </c>
      <c r="I137" s="107" t="s">
        <v>767</v>
      </c>
      <c r="J137" s="423" t="s">
        <v>768</v>
      </c>
      <c r="K137" s="423" t="s">
        <v>560</v>
      </c>
      <c r="L137" s="423" t="s">
        <v>630</v>
      </c>
      <c r="M137" s="423">
        <v>377641</v>
      </c>
      <c r="N137" s="470">
        <v>44420</v>
      </c>
      <c r="O137" s="79">
        <f t="shared" ref="O137:O200" si="12">IF(B137=0,0,IF(YEAR(B137)=$P$1,MONTH(B137)-$O$1+1,(YEAR(B137)-$P$1)*12-$O$1+1+MONTH(B137)))</f>
        <v>2</v>
      </c>
      <c r="P137" s="79">
        <f t="shared" ref="P137:P200" si="13">IF(C137=0,0,IF(YEAR(C137)=$P$1,MONTH(C137)-$O$1+1,(YEAR(C137)-$P$1)*12-$O$1+1+MONTH(C137)))</f>
        <v>2</v>
      </c>
      <c r="Q137" s="536" t="str">
        <f t="shared" ref="Q137:Q200" si="14">SUBSTITUTE(D137," ","_")</f>
        <v>Gastos_com_Pessoal</v>
      </c>
    </row>
    <row r="138" spans="1:17" ht="24" x14ac:dyDescent="0.2">
      <c r="A138" s="438">
        <f t="shared" si="11"/>
        <v>134</v>
      </c>
      <c r="B138" s="470">
        <v>44420</v>
      </c>
      <c r="C138" s="469">
        <v>44409</v>
      </c>
      <c r="D138" s="107" t="s">
        <v>181</v>
      </c>
      <c r="E138" s="107" t="s">
        <v>286</v>
      </c>
      <c r="F138" s="288">
        <v>118.78</v>
      </c>
      <c r="G138" s="107" t="s">
        <v>572</v>
      </c>
      <c r="H138" s="107" t="s">
        <v>313</v>
      </c>
      <c r="I138" s="107" t="s">
        <v>767</v>
      </c>
      <c r="J138" s="423" t="s">
        <v>768</v>
      </c>
      <c r="K138" s="423" t="s">
        <v>560</v>
      </c>
      <c r="L138" s="423" t="s">
        <v>630</v>
      </c>
      <c r="M138" s="423">
        <v>377641</v>
      </c>
      <c r="N138" s="470">
        <v>44420</v>
      </c>
      <c r="O138" s="79">
        <f t="shared" si="12"/>
        <v>2</v>
      </c>
      <c r="P138" s="79">
        <f t="shared" si="13"/>
        <v>2</v>
      </c>
      <c r="Q138" s="536" t="str">
        <f t="shared" si="14"/>
        <v>Gastos_com_Pessoal</v>
      </c>
    </row>
    <row r="139" spans="1:17" ht="24" x14ac:dyDescent="0.2">
      <c r="A139" s="438">
        <f t="shared" si="11"/>
        <v>135</v>
      </c>
      <c r="B139" s="470">
        <v>44420</v>
      </c>
      <c r="C139" s="469">
        <v>44409</v>
      </c>
      <c r="D139" s="107" t="s">
        <v>181</v>
      </c>
      <c r="E139" s="107" t="s">
        <v>268</v>
      </c>
      <c r="F139" s="288">
        <v>39.590000000000003</v>
      </c>
      <c r="G139" s="107" t="s">
        <v>573</v>
      </c>
      <c r="H139" s="107" t="s">
        <v>313</v>
      </c>
      <c r="I139" s="107" t="s">
        <v>767</v>
      </c>
      <c r="J139" s="423" t="s">
        <v>768</v>
      </c>
      <c r="K139" s="423" t="s">
        <v>560</v>
      </c>
      <c r="L139" s="423" t="s">
        <v>630</v>
      </c>
      <c r="M139" s="423">
        <v>377641</v>
      </c>
      <c r="N139" s="470">
        <v>44420</v>
      </c>
      <c r="O139" s="79">
        <f t="shared" si="12"/>
        <v>2</v>
      </c>
      <c r="P139" s="79">
        <f t="shared" si="13"/>
        <v>2</v>
      </c>
      <c r="Q139" s="536" t="str">
        <f t="shared" si="14"/>
        <v>Gastos_com_Pessoal</v>
      </c>
    </row>
    <row r="140" spans="1:17" ht="24" x14ac:dyDescent="0.2">
      <c r="A140" s="438">
        <f t="shared" si="11"/>
        <v>136</v>
      </c>
      <c r="B140" s="470">
        <v>44420</v>
      </c>
      <c r="C140" s="469">
        <v>44409</v>
      </c>
      <c r="D140" s="107" t="s">
        <v>181</v>
      </c>
      <c r="E140" s="107" t="s">
        <v>1</v>
      </c>
      <c r="F140" s="288">
        <v>95.12</v>
      </c>
      <c r="G140" s="107" t="s">
        <v>574</v>
      </c>
      <c r="H140" s="107" t="s">
        <v>313</v>
      </c>
      <c r="I140" s="107" t="s">
        <v>767</v>
      </c>
      <c r="J140" s="423" t="s">
        <v>769</v>
      </c>
      <c r="K140" s="423" t="s">
        <v>560</v>
      </c>
      <c r="L140" s="423" t="s">
        <v>630</v>
      </c>
      <c r="M140" s="423">
        <v>377641</v>
      </c>
      <c r="N140" s="470">
        <v>44420</v>
      </c>
      <c r="O140" s="79">
        <f t="shared" si="12"/>
        <v>2</v>
      </c>
      <c r="P140" s="79">
        <f t="shared" si="13"/>
        <v>2</v>
      </c>
      <c r="Q140" s="536" t="str">
        <f t="shared" si="14"/>
        <v>Gastos_com_Pessoal</v>
      </c>
    </row>
    <row r="141" spans="1:17" x14ac:dyDescent="0.2">
      <c r="A141" s="438">
        <f t="shared" si="11"/>
        <v>137</v>
      </c>
      <c r="B141" s="470">
        <v>44420</v>
      </c>
      <c r="C141" s="469">
        <v>44409</v>
      </c>
      <c r="D141" s="107" t="s">
        <v>181</v>
      </c>
      <c r="E141" s="107" t="s">
        <v>267</v>
      </c>
      <c r="F141" s="288">
        <v>152.65</v>
      </c>
      <c r="G141" s="107" t="s">
        <v>568</v>
      </c>
      <c r="H141" s="107" t="s">
        <v>313</v>
      </c>
      <c r="I141" s="107" t="s">
        <v>770</v>
      </c>
      <c r="J141" s="423" t="s">
        <v>771</v>
      </c>
      <c r="K141" s="423" t="s">
        <v>560</v>
      </c>
      <c r="L141" s="423" t="s">
        <v>630</v>
      </c>
      <c r="M141" s="423">
        <v>377641</v>
      </c>
      <c r="N141" s="470">
        <v>44420</v>
      </c>
      <c r="O141" s="79">
        <f t="shared" si="12"/>
        <v>2</v>
      </c>
      <c r="P141" s="79">
        <f t="shared" si="13"/>
        <v>2</v>
      </c>
      <c r="Q141" s="536" t="str">
        <f t="shared" si="14"/>
        <v>Gastos_com_Pessoal</v>
      </c>
    </row>
    <row r="142" spans="1:17" x14ac:dyDescent="0.2">
      <c r="A142" s="438">
        <f t="shared" si="11"/>
        <v>138</v>
      </c>
      <c r="B142" s="470">
        <v>44420</v>
      </c>
      <c r="C142" s="469">
        <v>44409</v>
      </c>
      <c r="D142" s="107" t="s">
        <v>181</v>
      </c>
      <c r="E142" s="107" t="s">
        <v>286</v>
      </c>
      <c r="F142" s="288">
        <v>183.18</v>
      </c>
      <c r="G142" s="107" t="s">
        <v>572</v>
      </c>
      <c r="H142" s="107" t="s">
        <v>313</v>
      </c>
      <c r="I142" s="107" t="s">
        <v>770</v>
      </c>
      <c r="J142" s="423" t="s">
        <v>771</v>
      </c>
      <c r="K142" s="423" t="s">
        <v>560</v>
      </c>
      <c r="L142" s="423" t="s">
        <v>630</v>
      </c>
      <c r="M142" s="423">
        <v>377641</v>
      </c>
      <c r="N142" s="470">
        <v>44420</v>
      </c>
      <c r="O142" s="79">
        <f t="shared" si="12"/>
        <v>2</v>
      </c>
      <c r="P142" s="79">
        <f t="shared" si="13"/>
        <v>2</v>
      </c>
      <c r="Q142" s="536" t="str">
        <f t="shared" si="14"/>
        <v>Gastos_com_Pessoal</v>
      </c>
    </row>
    <row r="143" spans="1:17" x14ac:dyDescent="0.2">
      <c r="A143" s="438">
        <f t="shared" si="11"/>
        <v>139</v>
      </c>
      <c r="B143" s="470">
        <v>44420</v>
      </c>
      <c r="C143" s="469">
        <v>44409</v>
      </c>
      <c r="D143" s="107" t="s">
        <v>181</v>
      </c>
      <c r="E143" s="107" t="s">
        <v>268</v>
      </c>
      <c r="F143" s="288">
        <v>61.06</v>
      </c>
      <c r="G143" s="107" t="s">
        <v>573</v>
      </c>
      <c r="H143" s="107" t="s">
        <v>313</v>
      </c>
      <c r="I143" s="107" t="s">
        <v>770</v>
      </c>
      <c r="J143" s="423" t="s">
        <v>771</v>
      </c>
      <c r="K143" s="423" t="s">
        <v>560</v>
      </c>
      <c r="L143" s="423" t="s">
        <v>630</v>
      </c>
      <c r="M143" s="423">
        <v>377641</v>
      </c>
      <c r="N143" s="470">
        <v>44420</v>
      </c>
      <c r="O143" s="79">
        <f t="shared" si="12"/>
        <v>2</v>
      </c>
      <c r="P143" s="79">
        <f t="shared" si="13"/>
        <v>2</v>
      </c>
      <c r="Q143" s="536" t="str">
        <f t="shared" si="14"/>
        <v>Gastos_com_Pessoal</v>
      </c>
    </row>
    <row r="144" spans="1:17" x14ac:dyDescent="0.2">
      <c r="A144" s="438">
        <f t="shared" si="11"/>
        <v>140</v>
      </c>
      <c r="B144" s="470">
        <v>44420</v>
      </c>
      <c r="C144" s="469">
        <v>44409</v>
      </c>
      <c r="D144" s="107" t="s">
        <v>181</v>
      </c>
      <c r="E144" s="107" t="s">
        <v>1</v>
      </c>
      <c r="F144" s="288">
        <v>118.19</v>
      </c>
      <c r="G144" s="107" t="s">
        <v>574</v>
      </c>
      <c r="H144" s="107" t="s">
        <v>313</v>
      </c>
      <c r="I144" s="107" t="s">
        <v>770</v>
      </c>
      <c r="J144" s="423" t="s">
        <v>771</v>
      </c>
      <c r="K144" s="423" t="s">
        <v>560</v>
      </c>
      <c r="L144" s="423" t="s">
        <v>630</v>
      </c>
      <c r="M144" s="423">
        <v>377641</v>
      </c>
      <c r="N144" s="470">
        <v>44420</v>
      </c>
      <c r="O144" s="79">
        <f t="shared" si="12"/>
        <v>2</v>
      </c>
      <c r="P144" s="79">
        <f t="shared" si="13"/>
        <v>2</v>
      </c>
      <c r="Q144" s="536" t="str">
        <f t="shared" si="14"/>
        <v>Gastos_com_Pessoal</v>
      </c>
    </row>
    <row r="145" spans="1:17" x14ac:dyDescent="0.2">
      <c r="A145" s="438">
        <f t="shared" si="11"/>
        <v>141</v>
      </c>
      <c r="B145" s="470">
        <v>44421</v>
      </c>
      <c r="C145" s="469">
        <v>44378</v>
      </c>
      <c r="D145" s="107" t="s">
        <v>270</v>
      </c>
      <c r="E145" s="107" t="s">
        <v>85</v>
      </c>
      <c r="F145" s="443">
        <v>2586.8000000000002</v>
      </c>
      <c r="G145" s="107" t="s">
        <v>772</v>
      </c>
      <c r="H145" s="107" t="s">
        <v>470</v>
      </c>
      <c r="I145" s="107" t="s">
        <v>668</v>
      </c>
      <c r="J145" s="423" t="s">
        <v>773</v>
      </c>
      <c r="K145" s="423" t="s">
        <v>587</v>
      </c>
      <c r="L145" s="423" t="s">
        <v>32</v>
      </c>
      <c r="M145" s="423">
        <v>62066910</v>
      </c>
      <c r="N145" s="470">
        <v>44421</v>
      </c>
      <c r="O145" s="79">
        <f t="shared" si="12"/>
        <v>2</v>
      </c>
      <c r="P145" s="79">
        <f t="shared" si="13"/>
        <v>1</v>
      </c>
      <c r="Q145" s="536" t="str">
        <f t="shared" si="14"/>
        <v>Gastos_Gerais</v>
      </c>
    </row>
    <row r="146" spans="1:17" x14ac:dyDescent="0.2">
      <c r="A146" s="438">
        <f t="shared" si="11"/>
        <v>142</v>
      </c>
      <c r="B146" s="470">
        <v>44421</v>
      </c>
      <c r="C146" s="469">
        <v>44378</v>
      </c>
      <c r="D146" s="107" t="s">
        <v>270</v>
      </c>
      <c r="E146" s="107" t="s">
        <v>164</v>
      </c>
      <c r="F146" s="443">
        <v>2644.49</v>
      </c>
      <c r="G146" s="107" t="s">
        <v>774</v>
      </c>
      <c r="H146" s="107" t="s">
        <v>312</v>
      </c>
      <c r="I146" s="107" t="s">
        <v>775</v>
      </c>
      <c r="J146" s="423" t="s">
        <v>776</v>
      </c>
      <c r="K146" s="423" t="s">
        <v>587</v>
      </c>
      <c r="L146" s="423" t="s">
        <v>664</v>
      </c>
      <c r="M146" s="423">
        <v>4530382457</v>
      </c>
      <c r="N146" s="470">
        <v>44421</v>
      </c>
      <c r="O146" s="79">
        <f t="shared" si="12"/>
        <v>2</v>
      </c>
      <c r="P146" s="79">
        <f t="shared" si="13"/>
        <v>1</v>
      </c>
      <c r="Q146" s="536" t="str">
        <f t="shared" si="14"/>
        <v>Gastos_Gerais</v>
      </c>
    </row>
    <row r="147" spans="1:17" ht="36" x14ac:dyDescent="0.2">
      <c r="A147" s="438">
        <f t="shared" si="11"/>
        <v>143</v>
      </c>
      <c r="B147" s="470">
        <v>44421</v>
      </c>
      <c r="C147" s="469">
        <v>44409</v>
      </c>
      <c r="D147" s="107" t="s">
        <v>270</v>
      </c>
      <c r="E147" s="107" t="s">
        <v>3</v>
      </c>
      <c r="F147" s="288">
        <v>520.13</v>
      </c>
      <c r="G147" s="107" t="s">
        <v>1621</v>
      </c>
      <c r="H147" s="107" t="s">
        <v>312</v>
      </c>
      <c r="I147" s="107" t="s">
        <v>712</v>
      </c>
      <c r="J147" s="423" t="s">
        <v>482</v>
      </c>
      <c r="K147" s="423" t="s">
        <v>587</v>
      </c>
      <c r="L147" s="423" t="s">
        <v>714</v>
      </c>
      <c r="M147" s="423" t="s">
        <v>777</v>
      </c>
      <c r="N147" s="470">
        <v>44421</v>
      </c>
      <c r="O147" s="79">
        <f t="shared" si="12"/>
        <v>2</v>
      </c>
      <c r="P147" s="79">
        <f t="shared" si="13"/>
        <v>2</v>
      </c>
      <c r="Q147" s="536" t="str">
        <f t="shared" si="14"/>
        <v>Gastos_Gerais</v>
      </c>
    </row>
    <row r="148" spans="1:17" x14ac:dyDescent="0.2">
      <c r="A148" s="438">
        <f t="shared" si="11"/>
        <v>144</v>
      </c>
      <c r="B148" s="470">
        <v>44421</v>
      </c>
      <c r="C148" s="469">
        <v>44409</v>
      </c>
      <c r="D148" s="107" t="s">
        <v>270</v>
      </c>
      <c r="E148" s="107" t="s">
        <v>99</v>
      </c>
      <c r="F148" s="288">
        <v>234.85</v>
      </c>
      <c r="G148" s="107" t="s">
        <v>778</v>
      </c>
      <c r="H148" s="107" t="s">
        <v>476</v>
      </c>
      <c r="I148" s="107" t="s">
        <v>779</v>
      </c>
      <c r="J148" s="423" t="s">
        <v>780</v>
      </c>
      <c r="K148" s="423" t="s">
        <v>587</v>
      </c>
      <c r="L148" s="423" t="s">
        <v>32</v>
      </c>
      <c r="M148" s="423">
        <v>72726</v>
      </c>
      <c r="N148" s="470">
        <v>44413</v>
      </c>
      <c r="O148" s="79">
        <f t="shared" si="12"/>
        <v>2</v>
      </c>
      <c r="P148" s="79">
        <f t="shared" si="13"/>
        <v>2</v>
      </c>
      <c r="Q148" s="536" t="str">
        <f t="shared" si="14"/>
        <v>Gastos_Gerais</v>
      </c>
    </row>
    <row r="149" spans="1:17" ht="24" x14ac:dyDescent="0.2">
      <c r="A149" s="438">
        <f t="shared" si="11"/>
        <v>145</v>
      </c>
      <c r="B149" s="470">
        <v>44421</v>
      </c>
      <c r="C149" s="469">
        <v>44409</v>
      </c>
      <c r="D149" s="107" t="s">
        <v>270</v>
      </c>
      <c r="E149" s="107" t="s">
        <v>301</v>
      </c>
      <c r="F149" s="288">
        <v>99</v>
      </c>
      <c r="G149" s="107" t="s">
        <v>781</v>
      </c>
      <c r="H149" s="107" t="s">
        <v>312</v>
      </c>
      <c r="I149" s="107" t="s">
        <v>782</v>
      </c>
      <c r="J149" s="423" t="s">
        <v>783</v>
      </c>
      <c r="K149" s="423" t="s">
        <v>587</v>
      </c>
      <c r="L149" s="423" t="s">
        <v>32</v>
      </c>
      <c r="M149" s="423">
        <v>33079</v>
      </c>
      <c r="N149" s="470">
        <v>44407</v>
      </c>
      <c r="O149" s="79">
        <f t="shared" si="12"/>
        <v>2</v>
      </c>
      <c r="P149" s="79">
        <f t="shared" si="13"/>
        <v>2</v>
      </c>
      <c r="Q149" s="536" t="str">
        <f t="shared" si="14"/>
        <v>Gastos_Gerais</v>
      </c>
    </row>
    <row r="150" spans="1:17" ht="24" x14ac:dyDescent="0.2">
      <c r="A150" s="438">
        <f t="shared" si="11"/>
        <v>146</v>
      </c>
      <c r="B150" s="470">
        <v>44421</v>
      </c>
      <c r="C150" s="469">
        <v>44378</v>
      </c>
      <c r="D150" s="107" t="s">
        <v>270</v>
      </c>
      <c r="E150" s="107" t="s">
        <v>59</v>
      </c>
      <c r="F150" s="288">
        <v>40800</v>
      </c>
      <c r="G150" s="107" t="s">
        <v>1570</v>
      </c>
      <c r="H150" s="107" t="s">
        <v>312</v>
      </c>
      <c r="I150" s="107" t="s">
        <v>1571</v>
      </c>
      <c r="J150" s="423" t="s">
        <v>784</v>
      </c>
      <c r="K150" s="423" t="s">
        <v>659</v>
      </c>
      <c r="L150" s="423" t="s">
        <v>32</v>
      </c>
      <c r="M150" s="423" t="s">
        <v>785</v>
      </c>
      <c r="N150" s="470">
        <v>44419</v>
      </c>
      <c r="O150" s="79">
        <f t="shared" si="12"/>
        <v>2</v>
      </c>
      <c r="P150" s="79">
        <f t="shared" si="13"/>
        <v>1</v>
      </c>
      <c r="Q150" s="536" t="str">
        <f t="shared" si="14"/>
        <v>Gastos_Gerais</v>
      </c>
    </row>
    <row r="151" spans="1:17" x14ac:dyDescent="0.2">
      <c r="A151" s="438">
        <f t="shared" si="11"/>
        <v>147</v>
      </c>
      <c r="B151" s="470">
        <v>44421</v>
      </c>
      <c r="C151" s="469">
        <v>44409</v>
      </c>
      <c r="D151" s="107" t="s">
        <v>270</v>
      </c>
      <c r="E151" s="107" t="s">
        <v>384</v>
      </c>
      <c r="F151" s="288">
        <v>280</v>
      </c>
      <c r="G151" s="107" t="s">
        <v>1070</v>
      </c>
      <c r="H151" s="107" t="s">
        <v>478</v>
      </c>
      <c r="I151" s="107" t="s">
        <v>786</v>
      </c>
      <c r="J151" s="423" t="s">
        <v>787</v>
      </c>
      <c r="K151" s="423" t="s">
        <v>659</v>
      </c>
      <c r="L151" s="423" t="s">
        <v>32</v>
      </c>
      <c r="M151" s="423">
        <v>13784</v>
      </c>
      <c r="N151" s="470">
        <v>44421</v>
      </c>
      <c r="O151" s="79">
        <f t="shared" si="12"/>
        <v>2</v>
      </c>
      <c r="P151" s="79">
        <f t="shared" si="13"/>
        <v>2</v>
      </c>
      <c r="Q151" s="536" t="str">
        <f t="shared" si="14"/>
        <v>Gastos_Gerais</v>
      </c>
    </row>
    <row r="152" spans="1:17" ht="24" x14ac:dyDescent="0.2">
      <c r="A152" s="438">
        <f t="shared" si="11"/>
        <v>148</v>
      </c>
      <c r="B152" s="470">
        <v>44421</v>
      </c>
      <c r="C152" s="469">
        <v>44409</v>
      </c>
      <c r="D152" s="107" t="s">
        <v>270</v>
      </c>
      <c r="E152" s="107" t="s">
        <v>83</v>
      </c>
      <c r="F152" s="288">
        <v>900</v>
      </c>
      <c r="G152" s="442" t="s">
        <v>1577</v>
      </c>
      <c r="H152" s="107" t="s">
        <v>476</v>
      </c>
      <c r="I152" s="107" t="s">
        <v>1579</v>
      </c>
      <c r="J152" s="423" t="s">
        <v>586</v>
      </c>
      <c r="K152" s="423" t="s">
        <v>659</v>
      </c>
      <c r="L152" s="423" t="s">
        <v>32</v>
      </c>
      <c r="M152" s="423">
        <v>1710546</v>
      </c>
      <c r="N152" s="470">
        <v>44424</v>
      </c>
      <c r="O152" s="79">
        <f t="shared" si="12"/>
        <v>2</v>
      </c>
      <c r="P152" s="79">
        <f t="shared" si="13"/>
        <v>2</v>
      </c>
      <c r="Q152" s="536" t="str">
        <f t="shared" si="14"/>
        <v>Gastos_Gerais</v>
      </c>
    </row>
    <row r="153" spans="1:17" ht="24" x14ac:dyDescent="0.2">
      <c r="A153" s="438">
        <f t="shared" si="11"/>
        <v>149</v>
      </c>
      <c r="B153" s="470">
        <v>44421</v>
      </c>
      <c r="C153" s="469">
        <v>44409</v>
      </c>
      <c r="D153" s="107" t="s">
        <v>270</v>
      </c>
      <c r="E153" s="107" t="s">
        <v>253</v>
      </c>
      <c r="F153" s="288">
        <v>286.7</v>
      </c>
      <c r="G153" s="107" t="s">
        <v>788</v>
      </c>
      <c r="H153" s="107" t="s">
        <v>471</v>
      </c>
      <c r="I153" s="107" t="s">
        <v>789</v>
      </c>
      <c r="J153" s="423" t="s">
        <v>790</v>
      </c>
      <c r="K153" s="423" t="s">
        <v>659</v>
      </c>
      <c r="L153" s="423" t="s">
        <v>32</v>
      </c>
      <c r="M153" s="423">
        <v>735</v>
      </c>
      <c r="N153" s="470">
        <v>44421</v>
      </c>
      <c r="O153" s="79">
        <f t="shared" si="12"/>
        <v>2</v>
      </c>
      <c r="P153" s="79">
        <f t="shared" si="13"/>
        <v>2</v>
      </c>
      <c r="Q153" s="536" t="str">
        <f t="shared" si="14"/>
        <v>Gastos_Gerais</v>
      </c>
    </row>
    <row r="154" spans="1:17" ht="24" x14ac:dyDescent="0.2">
      <c r="A154" s="438">
        <f t="shared" si="11"/>
        <v>150</v>
      </c>
      <c r="B154" s="470">
        <v>44421</v>
      </c>
      <c r="C154" s="469">
        <v>44409</v>
      </c>
      <c r="D154" s="107" t="s">
        <v>270</v>
      </c>
      <c r="E154" s="107" t="s">
        <v>296</v>
      </c>
      <c r="F154" s="288">
        <v>110</v>
      </c>
      <c r="G154" s="107" t="s">
        <v>791</v>
      </c>
      <c r="H154" s="107" t="s">
        <v>479</v>
      </c>
      <c r="I154" s="107" t="s">
        <v>792</v>
      </c>
      <c r="J154" s="423" t="s">
        <v>793</v>
      </c>
      <c r="K154" s="423" t="s">
        <v>659</v>
      </c>
      <c r="L154" s="423" t="s">
        <v>32</v>
      </c>
      <c r="M154" s="423">
        <v>8091</v>
      </c>
      <c r="N154" s="470">
        <v>44419</v>
      </c>
      <c r="O154" s="79">
        <f t="shared" si="12"/>
        <v>2</v>
      </c>
      <c r="P154" s="79">
        <f t="shared" si="13"/>
        <v>2</v>
      </c>
      <c r="Q154" s="536" t="str">
        <f t="shared" si="14"/>
        <v>Gastos_Gerais</v>
      </c>
    </row>
    <row r="155" spans="1:17" x14ac:dyDescent="0.2">
      <c r="A155" s="438">
        <f t="shared" si="11"/>
        <v>151</v>
      </c>
      <c r="B155" s="470">
        <v>44425</v>
      </c>
      <c r="C155" s="469">
        <v>44378</v>
      </c>
      <c r="D155" s="107" t="s">
        <v>34</v>
      </c>
      <c r="E155" s="107" t="s">
        <v>167</v>
      </c>
      <c r="F155" s="288">
        <v>137072.62</v>
      </c>
      <c r="G155" s="107" t="s">
        <v>635</v>
      </c>
      <c r="H155" s="107" t="s">
        <v>313</v>
      </c>
      <c r="I155" s="107" t="s">
        <v>558</v>
      </c>
      <c r="J155" s="423" t="s">
        <v>559</v>
      </c>
      <c r="K155" s="423" t="s">
        <v>600</v>
      </c>
      <c r="L155" s="423" t="s">
        <v>561</v>
      </c>
      <c r="M155" s="423">
        <v>171330</v>
      </c>
      <c r="N155" s="470">
        <v>44425</v>
      </c>
      <c r="O155" s="79">
        <f t="shared" si="12"/>
        <v>2</v>
      </c>
      <c r="P155" s="79">
        <f t="shared" si="13"/>
        <v>1</v>
      </c>
      <c r="Q155" s="536" t="str">
        <f t="shared" si="14"/>
        <v>Receitas</v>
      </c>
    </row>
    <row r="156" spans="1:17" ht="24" x14ac:dyDescent="0.2">
      <c r="A156" s="438">
        <f t="shared" si="11"/>
        <v>152</v>
      </c>
      <c r="B156" s="470">
        <v>44425</v>
      </c>
      <c r="C156" s="469">
        <v>44409</v>
      </c>
      <c r="D156" s="107" t="s">
        <v>270</v>
      </c>
      <c r="E156" s="107" t="s">
        <v>330</v>
      </c>
      <c r="F156" s="288">
        <v>1430</v>
      </c>
      <c r="G156" s="107" t="s">
        <v>794</v>
      </c>
      <c r="H156" s="107" t="s">
        <v>471</v>
      </c>
      <c r="I156" s="107" t="s">
        <v>795</v>
      </c>
      <c r="J156" s="423" t="s">
        <v>796</v>
      </c>
      <c r="K156" s="423" t="s">
        <v>659</v>
      </c>
      <c r="L156" s="423" t="s">
        <v>32</v>
      </c>
      <c r="M156" s="423">
        <v>328</v>
      </c>
      <c r="N156" s="470">
        <v>44420</v>
      </c>
      <c r="O156" s="79">
        <f t="shared" si="12"/>
        <v>2</v>
      </c>
      <c r="P156" s="79">
        <f t="shared" si="13"/>
        <v>2</v>
      </c>
      <c r="Q156" s="536" t="str">
        <f t="shared" si="14"/>
        <v>Gastos_Gerais</v>
      </c>
    </row>
    <row r="157" spans="1:17" x14ac:dyDescent="0.2">
      <c r="A157" s="438">
        <f t="shared" si="11"/>
        <v>153</v>
      </c>
      <c r="B157" s="470">
        <v>44425</v>
      </c>
      <c r="C157" s="469">
        <v>44409</v>
      </c>
      <c r="D157" s="107" t="s">
        <v>270</v>
      </c>
      <c r="E157" s="107" t="s">
        <v>163</v>
      </c>
      <c r="F157" s="288">
        <v>602.11</v>
      </c>
      <c r="G157" s="107" t="s">
        <v>1273</v>
      </c>
      <c r="H157" s="107" t="s">
        <v>470</v>
      </c>
      <c r="I157" s="107" t="s">
        <v>797</v>
      </c>
      <c r="J157" s="423" t="s">
        <v>798</v>
      </c>
      <c r="K157" s="423" t="s">
        <v>659</v>
      </c>
      <c r="L157" s="423" t="s">
        <v>32</v>
      </c>
      <c r="M157" s="423">
        <v>27032</v>
      </c>
      <c r="N157" s="470">
        <v>44425</v>
      </c>
      <c r="O157" s="79">
        <f t="shared" si="12"/>
        <v>2</v>
      </c>
      <c r="P157" s="79">
        <f t="shared" si="13"/>
        <v>2</v>
      </c>
      <c r="Q157" s="536" t="str">
        <f t="shared" si="14"/>
        <v>Gastos_Gerais</v>
      </c>
    </row>
    <row r="158" spans="1:17" x14ac:dyDescent="0.2">
      <c r="A158" s="438">
        <f t="shared" si="11"/>
        <v>154</v>
      </c>
      <c r="B158" s="470">
        <v>44425</v>
      </c>
      <c r="C158" s="469">
        <v>44378</v>
      </c>
      <c r="D158" s="107" t="s">
        <v>270</v>
      </c>
      <c r="E158" s="107" t="s">
        <v>163</v>
      </c>
      <c r="F158" s="288">
        <v>185.9</v>
      </c>
      <c r="G158" s="107" t="s">
        <v>1007</v>
      </c>
      <c r="H158" s="107" t="s">
        <v>474</v>
      </c>
      <c r="I158" s="107" t="s">
        <v>799</v>
      </c>
      <c r="J158" s="423" t="s">
        <v>800</v>
      </c>
      <c r="K158" s="423" t="s">
        <v>659</v>
      </c>
      <c r="L158" s="423" t="s">
        <v>32</v>
      </c>
      <c r="M158" s="423">
        <v>1321431</v>
      </c>
      <c r="N158" s="470">
        <v>44398</v>
      </c>
      <c r="O158" s="79">
        <f t="shared" si="12"/>
        <v>2</v>
      </c>
      <c r="P158" s="79">
        <f t="shared" si="13"/>
        <v>1</v>
      </c>
      <c r="Q158" s="536" t="str">
        <f t="shared" si="14"/>
        <v>Gastos_Gerais</v>
      </c>
    </row>
    <row r="159" spans="1:17" x14ac:dyDescent="0.2">
      <c r="A159" s="438">
        <f t="shared" si="11"/>
        <v>155</v>
      </c>
      <c r="B159" s="470">
        <v>44425</v>
      </c>
      <c r="C159" s="469">
        <v>44378</v>
      </c>
      <c r="D159" s="107" t="s">
        <v>270</v>
      </c>
      <c r="E159" s="107" t="s">
        <v>85</v>
      </c>
      <c r="F159" s="288">
        <v>2668.75</v>
      </c>
      <c r="G159" s="107" t="s">
        <v>801</v>
      </c>
      <c r="H159" s="107" t="s">
        <v>476</v>
      </c>
      <c r="I159" s="107" t="s">
        <v>668</v>
      </c>
      <c r="J159" s="423" t="s">
        <v>669</v>
      </c>
      <c r="K159" s="423" t="s">
        <v>659</v>
      </c>
      <c r="L159" s="423" t="s">
        <v>32</v>
      </c>
      <c r="M159" s="423">
        <v>318972044</v>
      </c>
      <c r="N159" s="470">
        <v>44413</v>
      </c>
      <c r="O159" s="79">
        <f t="shared" si="12"/>
        <v>2</v>
      </c>
      <c r="P159" s="79">
        <f t="shared" si="13"/>
        <v>1</v>
      </c>
      <c r="Q159" s="536" t="str">
        <f t="shared" si="14"/>
        <v>Gastos_Gerais</v>
      </c>
    </row>
    <row r="160" spans="1:17" ht="24" x14ac:dyDescent="0.2">
      <c r="A160" s="438">
        <f t="shared" si="11"/>
        <v>156</v>
      </c>
      <c r="B160" s="470">
        <v>44425</v>
      </c>
      <c r="C160" s="469">
        <v>44409</v>
      </c>
      <c r="D160" s="107" t="s">
        <v>270</v>
      </c>
      <c r="E160" s="107" t="s">
        <v>253</v>
      </c>
      <c r="F160" s="288">
        <v>525</v>
      </c>
      <c r="G160" s="107" t="s">
        <v>802</v>
      </c>
      <c r="H160" s="107" t="s">
        <v>478</v>
      </c>
      <c r="I160" s="107" t="s">
        <v>803</v>
      </c>
      <c r="J160" s="423" t="s">
        <v>804</v>
      </c>
      <c r="K160" s="423" t="s">
        <v>659</v>
      </c>
      <c r="L160" s="423" t="s">
        <v>32</v>
      </c>
      <c r="M160" s="423">
        <v>2204</v>
      </c>
      <c r="N160" s="470">
        <v>44421</v>
      </c>
      <c r="O160" s="79">
        <f t="shared" si="12"/>
        <v>2</v>
      </c>
      <c r="P160" s="79">
        <f t="shared" si="13"/>
        <v>2</v>
      </c>
      <c r="Q160" s="536" t="str">
        <f t="shared" si="14"/>
        <v>Gastos_Gerais</v>
      </c>
    </row>
    <row r="161" spans="1:17" ht="36" x14ac:dyDescent="0.2">
      <c r="A161" s="438">
        <f t="shared" si="11"/>
        <v>157</v>
      </c>
      <c r="B161" s="470">
        <v>44425</v>
      </c>
      <c r="C161" s="469">
        <v>44409</v>
      </c>
      <c r="D161" s="107" t="s">
        <v>270</v>
      </c>
      <c r="E161" s="107" t="s">
        <v>216</v>
      </c>
      <c r="F161" s="288">
        <v>174.5</v>
      </c>
      <c r="G161" s="107" t="s">
        <v>994</v>
      </c>
      <c r="H161" s="107" t="s">
        <v>312</v>
      </c>
      <c r="I161" s="107" t="s">
        <v>805</v>
      </c>
      <c r="J161" s="423" t="s">
        <v>806</v>
      </c>
      <c r="K161" s="423" t="s">
        <v>560</v>
      </c>
      <c r="L161" s="423" t="s">
        <v>571</v>
      </c>
      <c r="M161" s="423">
        <v>138776</v>
      </c>
      <c r="N161" s="470">
        <v>44425</v>
      </c>
      <c r="O161" s="79">
        <f t="shared" si="12"/>
        <v>2</v>
      </c>
      <c r="P161" s="79">
        <f t="shared" si="13"/>
        <v>2</v>
      </c>
      <c r="Q161" s="536" t="str">
        <f t="shared" si="14"/>
        <v>Gastos_Gerais</v>
      </c>
    </row>
    <row r="162" spans="1:17" ht="33.75" customHeight="1" x14ac:dyDescent="0.2">
      <c r="A162" s="438">
        <f t="shared" si="11"/>
        <v>158</v>
      </c>
      <c r="B162" s="470">
        <v>44425</v>
      </c>
      <c r="C162" s="469">
        <v>44409</v>
      </c>
      <c r="D162" s="107" t="s">
        <v>270</v>
      </c>
      <c r="E162" s="107" t="s">
        <v>301</v>
      </c>
      <c r="F162" s="288">
        <v>180</v>
      </c>
      <c r="G162" s="107" t="s">
        <v>995</v>
      </c>
      <c r="H162" s="107" t="s">
        <v>312</v>
      </c>
      <c r="I162" s="107" t="s">
        <v>805</v>
      </c>
      <c r="J162" s="423" t="s">
        <v>806</v>
      </c>
      <c r="K162" s="423" t="s">
        <v>560</v>
      </c>
      <c r="L162" s="423" t="s">
        <v>571</v>
      </c>
      <c r="M162" s="423">
        <v>139069</v>
      </c>
      <c r="N162" s="470">
        <v>44425</v>
      </c>
      <c r="O162" s="79">
        <f t="shared" si="12"/>
        <v>2</v>
      </c>
      <c r="P162" s="79">
        <f t="shared" si="13"/>
        <v>2</v>
      </c>
      <c r="Q162" s="536" t="str">
        <f t="shared" si="14"/>
        <v>Gastos_Gerais</v>
      </c>
    </row>
    <row r="163" spans="1:17" ht="41.25" customHeight="1" x14ac:dyDescent="0.2">
      <c r="A163" s="438">
        <f t="shared" si="11"/>
        <v>159</v>
      </c>
      <c r="B163" s="470">
        <v>44425</v>
      </c>
      <c r="C163" s="469">
        <v>44409</v>
      </c>
      <c r="D163" s="107" t="s">
        <v>270</v>
      </c>
      <c r="E163" s="107" t="s">
        <v>216</v>
      </c>
      <c r="F163" s="288">
        <v>174.5</v>
      </c>
      <c r="G163" s="107" t="s">
        <v>996</v>
      </c>
      <c r="H163" s="107" t="s">
        <v>312</v>
      </c>
      <c r="I163" s="107" t="s">
        <v>631</v>
      </c>
      <c r="J163" s="423" t="s">
        <v>632</v>
      </c>
      <c r="K163" s="423" t="s">
        <v>560</v>
      </c>
      <c r="L163" s="423" t="s">
        <v>571</v>
      </c>
      <c r="M163" s="423">
        <v>13957</v>
      </c>
      <c r="N163" s="470">
        <v>44425</v>
      </c>
      <c r="O163" s="79">
        <f t="shared" si="12"/>
        <v>2</v>
      </c>
      <c r="P163" s="79">
        <f t="shared" si="13"/>
        <v>2</v>
      </c>
      <c r="Q163" s="536" t="str">
        <f t="shared" si="14"/>
        <v>Gastos_Gerais</v>
      </c>
    </row>
    <row r="164" spans="1:17" ht="45" customHeight="1" x14ac:dyDescent="0.2">
      <c r="A164" s="438">
        <f t="shared" si="11"/>
        <v>160</v>
      </c>
      <c r="B164" s="470">
        <v>44425</v>
      </c>
      <c r="C164" s="469">
        <v>44409</v>
      </c>
      <c r="D164" s="107" t="s">
        <v>270</v>
      </c>
      <c r="E164" s="107" t="s">
        <v>301</v>
      </c>
      <c r="F164" s="288">
        <v>180</v>
      </c>
      <c r="G164" s="107" t="s">
        <v>997</v>
      </c>
      <c r="H164" s="107" t="s">
        <v>312</v>
      </c>
      <c r="I164" s="107" t="s">
        <v>631</v>
      </c>
      <c r="J164" s="423" t="s">
        <v>632</v>
      </c>
      <c r="K164" s="423" t="s">
        <v>560</v>
      </c>
      <c r="L164" s="423" t="s">
        <v>571</v>
      </c>
      <c r="M164" s="423">
        <v>140491</v>
      </c>
      <c r="N164" s="470">
        <v>44425</v>
      </c>
      <c r="O164" s="79">
        <f t="shared" si="12"/>
        <v>2</v>
      </c>
      <c r="P164" s="79">
        <f t="shared" si="13"/>
        <v>2</v>
      </c>
      <c r="Q164" s="536" t="str">
        <f t="shared" si="14"/>
        <v>Gastos_Gerais</v>
      </c>
    </row>
    <row r="165" spans="1:17" ht="45.75" customHeight="1" x14ac:dyDescent="0.2">
      <c r="A165" s="438">
        <f t="shared" si="11"/>
        <v>161</v>
      </c>
      <c r="B165" s="470">
        <v>44425</v>
      </c>
      <c r="C165" s="469">
        <v>44409</v>
      </c>
      <c r="D165" s="107" t="s">
        <v>270</v>
      </c>
      <c r="E165" s="107" t="s">
        <v>216</v>
      </c>
      <c r="F165" s="288">
        <v>174.5</v>
      </c>
      <c r="G165" s="107" t="s">
        <v>999</v>
      </c>
      <c r="H165" s="107" t="s">
        <v>312</v>
      </c>
      <c r="I165" s="107" t="s">
        <v>807</v>
      </c>
      <c r="J165" s="423" t="s">
        <v>808</v>
      </c>
      <c r="K165" s="423" t="s">
        <v>560</v>
      </c>
      <c r="L165" s="423" t="s">
        <v>571</v>
      </c>
      <c r="M165" s="423">
        <v>140725</v>
      </c>
      <c r="N165" s="470">
        <v>44425</v>
      </c>
      <c r="O165" s="79">
        <f t="shared" si="12"/>
        <v>2</v>
      </c>
      <c r="P165" s="79">
        <f t="shared" si="13"/>
        <v>2</v>
      </c>
      <c r="Q165" s="536" t="str">
        <f t="shared" si="14"/>
        <v>Gastos_Gerais</v>
      </c>
    </row>
    <row r="166" spans="1:17" ht="35.25" customHeight="1" x14ac:dyDescent="0.2">
      <c r="A166" s="438">
        <f t="shared" si="11"/>
        <v>162</v>
      </c>
      <c r="B166" s="470">
        <v>44425</v>
      </c>
      <c r="C166" s="469">
        <v>44409</v>
      </c>
      <c r="D166" s="107" t="s">
        <v>270</v>
      </c>
      <c r="E166" s="107" t="s">
        <v>301</v>
      </c>
      <c r="F166" s="288">
        <v>180</v>
      </c>
      <c r="G166" s="107" t="s">
        <v>998</v>
      </c>
      <c r="H166" s="107" t="s">
        <v>312</v>
      </c>
      <c r="I166" s="107" t="s">
        <v>807</v>
      </c>
      <c r="J166" s="423" t="s">
        <v>808</v>
      </c>
      <c r="K166" s="423" t="s">
        <v>560</v>
      </c>
      <c r="L166" s="423" t="s">
        <v>571</v>
      </c>
      <c r="M166" s="423">
        <v>141248</v>
      </c>
      <c r="N166" s="470">
        <v>44425</v>
      </c>
      <c r="O166" s="79">
        <f t="shared" si="12"/>
        <v>2</v>
      </c>
      <c r="P166" s="79">
        <f t="shared" si="13"/>
        <v>2</v>
      </c>
      <c r="Q166" s="536" t="str">
        <f t="shared" si="14"/>
        <v>Gastos_Gerais</v>
      </c>
    </row>
    <row r="167" spans="1:17" ht="65.25" customHeight="1" x14ac:dyDescent="0.2">
      <c r="A167" s="438">
        <f t="shared" si="11"/>
        <v>163</v>
      </c>
      <c r="B167" s="470">
        <v>44425</v>
      </c>
      <c r="C167" s="469">
        <v>44409</v>
      </c>
      <c r="D167" s="107" t="s">
        <v>270</v>
      </c>
      <c r="E167" s="107" t="s">
        <v>216</v>
      </c>
      <c r="F167" s="288">
        <v>174.5</v>
      </c>
      <c r="G167" s="107" t="s">
        <v>1613</v>
      </c>
      <c r="H167" s="107" t="s">
        <v>312</v>
      </c>
      <c r="I167" s="107" t="s">
        <v>593</v>
      </c>
      <c r="J167" s="423" t="s">
        <v>594</v>
      </c>
      <c r="K167" s="423" t="s">
        <v>560</v>
      </c>
      <c r="L167" s="423" t="s">
        <v>571</v>
      </c>
      <c r="M167" s="423">
        <v>76433583</v>
      </c>
      <c r="N167" s="470">
        <v>44425</v>
      </c>
      <c r="O167" s="79">
        <f t="shared" si="12"/>
        <v>2</v>
      </c>
      <c r="P167" s="79">
        <f t="shared" si="13"/>
        <v>2</v>
      </c>
      <c r="Q167" s="536" t="str">
        <f t="shared" si="14"/>
        <v>Gastos_Gerais</v>
      </c>
    </row>
    <row r="168" spans="1:17" s="560" customFormat="1" ht="30.75" customHeight="1" x14ac:dyDescent="0.2">
      <c r="A168" s="438">
        <f t="shared" si="11"/>
        <v>164</v>
      </c>
      <c r="B168" s="470">
        <v>44425</v>
      </c>
      <c r="C168" s="469">
        <v>44409</v>
      </c>
      <c r="D168" s="107" t="s">
        <v>270</v>
      </c>
      <c r="E168" s="107" t="s">
        <v>301</v>
      </c>
      <c r="F168" s="288">
        <v>180</v>
      </c>
      <c r="G168" s="107" t="s">
        <v>1000</v>
      </c>
      <c r="H168" s="107" t="s">
        <v>312</v>
      </c>
      <c r="I168" s="107" t="s">
        <v>593</v>
      </c>
      <c r="J168" s="423" t="s">
        <v>594</v>
      </c>
      <c r="K168" s="423" t="s">
        <v>560</v>
      </c>
      <c r="L168" s="423" t="s">
        <v>571</v>
      </c>
      <c r="M168" s="423">
        <v>76446821</v>
      </c>
      <c r="N168" s="470">
        <v>44425</v>
      </c>
      <c r="O168" s="79">
        <f t="shared" si="12"/>
        <v>2</v>
      </c>
      <c r="P168" s="79">
        <f t="shared" si="13"/>
        <v>2</v>
      </c>
      <c r="Q168" s="536" t="str">
        <f t="shared" si="14"/>
        <v>Gastos_Gerais</v>
      </c>
    </row>
    <row r="169" spans="1:17" ht="34.5" customHeight="1" x14ac:dyDescent="0.2">
      <c r="A169" s="438">
        <f t="shared" si="11"/>
        <v>165</v>
      </c>
      <c r="B169" s="470">
        <v>44426</v>
      </c>
      <c r="C169" s="469">
        <v>44409</v>
      </c>
      <c r="D169" s="107" t="s">
        <v>270</v>
      </c>
      <c r="E169" s="107" t="s">
        <v>83</v>
      </c>
      <c r="F169" s="288">
        <v>1000</v>
      </c>
      <c r="G169" s="107" t="s">
        <v>740</v>
      </c>
      <c r="H169" s="107" t="s">
        <v>478</v>
      </c>
      <c r="I169" s="107" t="s">
        <v>1579</v>
      </c>
      <c r="J169" s="423" t="s">
        <v>586</v>
      </c>
      <c r="K169" s="423" t="s">
        <v>587</v>
      </c>
      <c r="L169" s="423" t="s">
        <v>32</v>
      </c>
      <c r="M169" s="423">
        <v>1711777</v>
      </c>
      <c r="N169" s="470">
        <v>44426</v>
      </c>
      <c r="O169" s="79">
        <f t="shared" si="12"/>
        <v>2</v>
      </c>
      <c r="P169" s="79">
        <f t="shared" si="13"/>
        <v>2</v>
      </c>
      <c r="Q169" s="536" t="str">
        <f t="shared" si="14"/>
        <v>Gastos_Gerais</v>
      </c>
    </row>
    <row r="170" spans="1:17" ht="24" x14ac:dyDescent="0.2">
      <c r="A170" s="438">
        <f t="shared" si="11"/>
        <v>166</v>
      </c>
      <c r="B170" s="470">
        <v>44426</v>
      </c>
      <c r="C170" s="469">
        <v>44409</v>
      </c>
      <c r="D170" s="107" t="s">
        <v>270</v>
      </c>
      <c r="E170" s="107" t="s">
        <v>296</v>
      </c>
      <c r="F170" s="288">
        <v>83.6</v>
      </c>
      <c r="G170" s="107" t="s">
        <v>809</v>
      </c>
      <c r="H170" s="107" t="s">
        <v>313</v>
      </c>
      <c r="I170" s="107" t="s">
        <v>810</v>
      </c>
      <c r="J170" s="423" t="s">
        <v>811</v>
      </c>
      <c r="K170" s="423" t="s">
        <v>587</v>
      </c>
      <c r="L170" s="423" t="s">
        <v>32</v>
      </c>
      <c r="M170" s="423">
        <v>179</v>
      </c>
      <c r="N170" s="470">
        <v>44426</v>
      </c>
      <c r="O170" s="79">
        <f t="shared" si="12"/>
        <v>2</v>
      </c>
      <c r="P170" s="79">
        <f t="shared" si="13"/>
        <v>2</v>
      </c>
      <c r="Q170" s="536" t="str">
        <f t="shared" si="14"/>
        <v>Gastos_Gerais</v>
      </c>
    </row>
    <row r="171" spans="1:17" ht="24" x14ac:dyDescent="0.2">
      <c r="A171" s="438">
        <f t="shared" si="11"/>
        <v>167</v>
      </c>
      <c r="B171" s="470">
        <v>44426</v>
      </c>
      <c r="C171" s="469">
        <v>44409</v>
      </c>
      <c r="D171" s="107" t="s">
        <v>181</v>
      </c>
      <c r="E171" s="107" t="s">
        <v>57</v>
      </c>
      <c r="F171" s="288">
        <v>11000.53</v>
      </c>
      <c r="G171" s="107" t="s">
        <v>812</v>
      </c>
      <c r="H171" s="107" t="s">
        <v>313</v>
      </c>
      <c r="I171" s="107" t="s">
        <v>813</v>
      </c>
      <c r="J171" s="423" t="s">
        <v>814</v>
      </c>
      <c r="K171" s="423" t="s">
        <v>587</v>
      </c>
      <c r="L171" s="423" t="s">
        <v>32</v>
      </c>
      <c r="M171" s="423">
        <v>266341</v>
      </c>
      <c r="N171" s="470">
        <v>44413</v>
      </c>
      <c r="O171" s="79">
        <f t="shared" si="12"/>
        <v>2</v>
      </c>
      <c r="P171" s="79">
        <f t="shared" si="13"/>
        <v>2</v>
      </c>
      <c r="Q171" s="536" t="str">
        <f t="shared" si="14"/>
        <v>Gastos_com_Pessoal</v>
      </c>
    </row>
    <row r="172" spans="1:17" ht="24" x14ac:dyDescent="0.2">
      <c r="A172" s="438">
        <f t="shared" si="11"/>
        <v>168</v>
      </c>
      <c r="B172" s="470">
        <v>44426</v>
      </c>
      <c r="C172" s="469">
        <v>44409</v>
      </c>
      <c r="D172" s="107" t="s">
        <v>270</v>
      </c>
      <c r="E172" s="107" t="s">
        <v>386</v>
      </c>
      <c r="F172" s="288">
        <v>1996.75</v>
      </c>
      <c r="G172" s="107" t="s">
        <v>815</v>
      </c>
      <c r="H172" s="107" t="s">
        <v>471</v>
      </c>
      <c r="I172" s="107" t="s">
        <v>810</v>
      </c>
      <c r="J172" s="423" t="s">
        <v>811</v>
      </c>
      <c r="K172" s="423" t="s">
        <v>587</v>
      </c>
      <c r="L172" s="423" t="s">
        <v>32</v>
      </c>
      <c r="M172" s="423">
        <v>177</v>
      </c>
      <c r="N172" s="470">
        <v>44424</v>
      </c>
      <c r="O172" s="79">
        <f t="shared" si="12"/>
        <v>2</v>
      </c>
      <c r="P172" s="79">
        <f t="shared" si="13"/>
        <v>2</v>
      </c>
      <c r="Q172" s="536" t="str">
        <f t="shared" si="14"/>
        <v>Gastos_Gerais</v>
      </c>
    </row>
    <row r="173" spans="1:17" ht="36" x14ac:dyDescent="0.2">
      <c r="A173" s="438">
        <f t="shared" si="11"/>
        <v>169</v>
      </c>
      <c r="B173" s="470">
        <v>44426</v>
      </c>
      <c r="C173" s="469">
        <v>44409</v>
      </c>
      <c r="D173" s="107" t="s">
        <v>270</v>
      </c>
      <c r="E173" s="107" t="s">
        <v>386</v>
      </c>
      <c r="F173" s="288">
        <v>318.78332999999998</v>
      </c>
      <c r="G173" s="107" t="s">
        <v>1001</v>
      </c>
      <c r="H173" s="107" t="s">
        <v>474</v>
      </c>
      <c r="I173" s="107" t="s">
        <v>810</v>
      </c>
      <c r="J173" s="423" t="s">
        <v>811</v>
      </c>
      <c r="K173" s="423" t="s">
        <v>587</v>
      </c>
      <c r="L173" s="423" t="s">
        <v>32</v>
      </c>
      <c r="M173" s="423">
        <v>178</v>
      </c>
      <c r="N173" s="470">
        <v>44424</v>
      </c>
      <c r="O173" s="79">
        <f t="shared" si="12"/>
        <v>2</v>
      </c>
      <c r="P173" s="79">
        <f t="shared" si="13"/>
        <v>2</v>
      </c>
      <c r="Q173" s="536" t="str">
        <f t="shared" si="14"/>
        <v>Gastos_Gerais</v>
      </c>
    </row>
    <row r="174" spans="1:17" ht="36" x14ac:dyDescent="0.2">
      <c r="A174" s="438">
        <f t="shared" si="11"/>
        <v>170</v>
      </c>
      <c r="B174" s="470">
        <v>44426</v>
      </c>
      <c r="C174" s="469">
        <v>44409</v>
      </c>
      <c r="D174" s="107" t="s">
        <v>270</v>
      </c>
      <c r="E174" s="107" t="s">
        <v>386</v>
      </c>
      <c r="F174" s="288">
        <v>318.77999999999997</v>
      </c>
      <c r="G174" s="107" t="s">
        <v>1001</v>
      </c>
      <c r="H174" s="107" t="s">
        <v>475</v>
      </c>
      <c r="I174" s="107" t="s">
        <v>810</v>
      </c>
      <c r="J174" s="423" t="s">
        <v>811</v>
      </c>
      <c r="K174" s="423" t="s">
        <v>587</v>
      </c>
      <c r="L174" s="423" t="s">
        <v>32</v>
      </c>
      <c r="M174" s="423">
        <v>178</v>
      </c>
      <c r="N174" s="470">
        <v>44424</v>
      </c>
      <c r="O174" s="79">
        <f t="shared" si="12"/>
        <v>2</v>
      </c>
      <c r="P174" s="79">
        <f t="shared" si="13"/>
        <v>2</v>
      </c>
      <c r="Q174" s="536" t="str">
        <f t="shared" si="14"/>
        <v>Gastos_Gerais</v>
      </c>
    </row>
    <row r="175" spans="1:17" ht="36" x14ac:dyDescent="0.2">
      <c r="A175" s="438">
        <f t="shared" si="11"/>
        <v>171</v>
      </c>
      <c r="B175" s="470">
        <v>44426</v>
      </c>
      <c r="C175" s="469">
        <v>44409</v>
      </c>
      <c r="D175" s="107" t="s">
        <v>270</v>
      </c>
      <c r="E175" s="107" t="s">
        <v>386</v>
      </c>
      <c r="F175" s="288">
        <v>318.77999999999997</v>
      </c>
      <c r="G175" s="107" t="s">
        <v>1001</v>
      </c>
      <c r="H175" s="107" t="s">
        <v>477</v>
      </c>
      <c r="I175" s="107" t="s">
        <v>810</v>
      </c>
      <c r="J175" s="423" t="s">
        <v>811</v>
      </c>
      <c r="K175" s="423" t="s">
        <v>587</v>
      </c>
      <c r="L175" s="423" t="s">
        <v>32</v>
      </c>
      <c r="M175" s="423">
        <v>178</v>
      </c>
      <c r="N175" s="470">
        <v>44424</v>
      </c>
      <c r="O175" s="79">
        <f t="shared" si="12"/>
        <v>2</v>
      </c>
      <c r="P175" s="79">
        <f t="shared" si="13"/>
        <v>2</v>
      </c>
      <c r="Q175" s="536" t="str">
        <f t="shared" si="14"/>
        <v>Gastos_Gerais</v>
      </c>
    </row>
    <row r="176" spans="1:17" ht="36" x14ac:dyDescent="0.2">
      <c r="A176" s="438">
        <f t="shared" si="11"/>
        <v>172</v>
      </c>
      <c r="B176" s="470">
        <v>44426</v>
      </c>
      <c r="C176" s="469">
        <v>44409</v>
      </c>
      <c r="D176" s="107" t="s">
        <v>270</v>
      </c>
      <c r="E176" s="107" t="s">
        <v>386</v>
      </c>
      <c r="F176" s="288">
        <v>318.77999999999997</v>
      </c>
      <c r="G176" s="107" t="s">
        <v>1001</v>
      </c>
      <c r="H176" s="107" t="s">
        <v>471</v>
      </c>
      <c r="I176" s="107" t="s">
        <v>810</v>
      </c>
      <c r="J176" s="423" t="s">
        <v>811</v>
      </c>
      <c r="K176" s="423" t="s">
        <v>587</v>
      </c>
      <c r="L176" s="423" t="s">
        <v>32</v>
      </c>
      <c r="M176" s="423">
        <v>178</v>
      </c>
      <c r="N176" s="470">
        <v>44424</v>
      </c>
      <c r="O176" s="79">
        <f t="shared" si="12"/>
        <v>2</v>
      </c>
      <c r="P176" s="79">
        <f t="shared" si="13"/>
        <v>2</v>
      </c>
      <c r="Q176" s="536" t="str">
        <f t="shared" si="14"/>
        <v>Gastos_Gerais</v>
      </c>
    </row>
    <row r="177" spans="1:17" ht="36" x14ac:dyDescent="0.2">
      <c r="A177" s="438">
        <f t="shared" si="11"/>
        <v>173</v>
      </c>
      <c r="B177" s="470">
        <v>44426</v>
      </c>
      <c r="C177" s="469">
        <v>44409</v>
      </c>
      <c r="D177" s="107" t="s">
        <v>270</v>
      </c>
      <c r="E177" s="107" t="s">
        <v>386</v>
      </c>
      <c r="F177" s="288">
        <v>318.79000000000002</v>
      </c>
      <c r="G177" s="107" t="s">
        <v>1001</v>
      </c>
      <c r="H177" s="107" t="s">
        <v>478</v>
      </c>
      <c r="I177" s="107" t="s">
        <v>810</v>
      </c>
      <c r="J177" s="423" t="s">
        <v>811</v>
      </c>
      <c r="K177" s="423" t="s">
        <v>587</v>
      </c>
      <c r="L177" s="423" t="s">
        <v>32</v>
      </c>
      <c r="M177" s="423">
        <v>178</v>
      </c>
      <c r="N177" s="470">
        <v>44424</v>
      </c>
      <c r="O177" s="79">
        <f t="shared" si="12"/>
        <v>2</v>
      </c>
      <c r="P177" s="79">
        <f t="shared" si="13"/>
        <v>2</v>
      </c>
      <c r="Q177" s="536" t="str">
        <f t="shared" si="14"/>
        <v>Gastos_Gerais</v>
      </c>
    </row>
    <row r="178" spans="1:17" ht="36" x14ac:dyDescent="0.2">
      <c r="A178" s="438">
        <f t="shared" si="11"/>
        <v>174</v>
      </c>
      <c r="B178" s="470">
        <v>44426</v>
      </c>
      <c r="C178" s="469">
        <v>44409</v>
      </c>
      <c r="D178" s="107" t="s">
        <v>270</v>
      </c>
      <c r="E178" s="107" t="s">
        <v>386</v>
      </c>
      <c r="F178" s="288">
        <v>318.79000000000002</v>
      </c>
      <c r="G178" s="107" t="s">
        <v>1001</v>
      </c>
      <c r="H178" s="107" t="s">
        <v>476</v>
      </c>
      <c r="I178" s="107" t="s">
        <v>810</v>
      </c>
      <c r="J178" s="423" t="s">
        <v>811</v>
      </c>
      <c r="K178" s="423" t="s">
        <v>587</v>
      </c>
      <c r="L178" s="423" t="s">
        <v>32</v>
      </c>
      <c r="M178" s="423">
        <v>178</v>
      </c>
      <c r="N178" s="470">
        <v>44424</v>
      </c>
      <c r="O178" s="79">
        <f t="shared" si="12"/>
        <v>2</v>
      </c>
      <c r="P178" s="79">
        <f t="shared" si="13"/>
        <v>2</v>
      </c>
      <c r="Q178" s="536" t="str">
        <f t="shared" si="14"/>
        <v>Gastos_Gerais</v>
      </c>
    </row>
    <row r="179" spans="1:17" ht="24" x14ac:dyDescent="0.2">
      <c r="A179" s="438">
        <f t="shared" si="11"/>
        <v>175</v>
      </c>
      <c r="B179" s="470">
        <v>44426</v>
      </c>
      <c r="C179" s="469">
        <v>44409</v>
      </c>
      <c r="D179" s="107" t="s">
        <v>270</v>
      </c>
      <c r="E179" s="107" t="s">
        <v>253</v>
      </c>
      <c r="F179" s="288">
        <v>420</v>
      </c>
      <c r="G179" s="107" t="s">
        <v>816</v>
      </c>
      <c r="H179" s="107" t="s">
        <v>477</v>
      </c>
      <c r="I179" s="107" t="s">
        <v>817</v>
      </c>
      <c r="J179" s="423" t="s">
        <v>818</v>
      </c>
      <c r="K179" s="423" t="s">
        <v>587</v>
      </c>
      <c r="L179" s="423" t="s">
        <v>32</v>
      </c>
      <c r="M179" s="423">
        <v>15474</v>
      </c>
      <c r="N179" s="470">
        <v>44418</v>
      </c>
      <c r="O179" s="79">
        <f t="shared" si="12"/>
        <v>2</v>
      </c>
      <c r="P179" s="79">
        <f t="shared" si="13"/>
        <v>2</v>
      </c>
      <c r="Q179" s="536" t="str">
        <f t="shared" si="14"/>
        <v>Gastos_Gerais</v>
      </c>
    </row>
    <row r="180" spans="1:17" x14ac:dyDescent="0.2">
      <c r="A180" s="438">
        <f t="shared" si="11"/>
        <v>176</v>
      </c>
      <c r="B180" s="470">
        <v>44426</v>
      </c>
      <c r="C180" s="469">
        <v>44409</v>
      </c>
      <c r="D180" s="107" t="s">
        <v>270</v>
      </c>
      <c r="E180" s="107" t="s">
        <v>62</v>
      </c>
      <c r="F180" s="288">
        <v>21581.87</v>
      </c>
      <c r="G180" s="107" t="s">
        <v>819</v>
      </c>
      <c r="H180" s="107" t="s">
        <v>475</v>
      </c>
      <c r="I180" s="107" t="s">
        <v>676</v>
      </c>
      <c r="J180" s="423" t="s">
        <v>677</v>
      </c>
      <c r="K180" s="423" t="s">
        <v>587</v>
      </c>
      <c r="L180" s="423" t="s">
        <v>32</v>
      </c>
      <c r="M180" s="423">
        <v>31</v>
      </c>
      <c r="N180" s="470">
        <v>44425</v>
      </c>
      <c r="O180" s="79">
        <f t="shared" si="12"/>
        <v>2</v>
      </c>
      <c r="P180" s="79">
        <f t="shared" si="13"/>
        <v>2</v>
      </c>
      <c r="Q180" s="536" t="str">
        <f t="shared" si="14"/>
        <v>Gastos_Gerais</v>
      </c>
    </row>
    <row r="181" spans="1:17" x14ac:dyDescent="0.2">
      <c r="A181" s="438">
        <f t="shared" si="11"/>
        <v>177</v>
      </c>
      <c r="B181" s="470">
        <v>44426</v>
      </c>
      <c r="C181" s="469">
        <v>44409</v>
      </c>
      <c r="D181" s="107" t="s">
        <v>270</v>
      </c>
      <c r="E181" s="107" t="s">
        <v>62</v>
      </c>
      <c r="F181" s="288">
        <v>14461.46</v>
      </c>
      <c r="G181" s="107" t="s">
        <v>820</v>
      </c>
      <c r="H181" s="107" t="s">
        <v>474</v>
      </c>
      <c r="I181" s="107" t="s">
        <v>676</v>
      </c>
      <c r="J181" s="501" t="s">
        <v>677</v>
      </c>
      <c r="K181" s="423" t="s">
        <v>587</v>
      </c>
      <c r="L181" s="423" t="s">
        <v>32</v>
      </c>
      <c r="M181" s="423">
        <v>30</v>
      </c>
      <c r="N181" s="470">
        <v>44425</v>
      </c>
      <c r="O181" s="79">
        <f t="shared" si="12"/>
        <v>2</v>
      </c>
      <c r="P181" s="79">
        <f t="shared" si="13"/>
        <v>2</v>
      </c>
      <c r="Q181" s="536" t="str">
        <f t="shared" si="14"/>
        <v>Gastos_Gerais</v>
      </c>
    </row>
    <row r="182" spans="1:17" x14ac:dyDescent="0.2">
      <c r="A182" s="438">
        <f t="shared" si="11"/>
        <v>178</v>
      </c>
      <c r="B182" s="470">
        <v>44426</v>
      </c>
      <c r="C182" s="469">
        <v>44378</v>
      </c>
      <c r="D182" s="107" t="s">
        <v>270</v>
      </c>
      <c r="E182" s="107" t="s">
        <v>390</v>
      </c>
      <c r="F182" s="443">
        <v>1117.5070000000001</v>
      </c>
      <c r="G182" s="107" t="s">
        <v>1002</v>
      </c>
      <c r="H182" s="107" t="s">
        <v>475</v>
      </c>
      <c r="I182" s="107" t="s">
        <v>1623</v>
      </c>
      <c r="J182" s="501" t="s">
        <v>821</v>
      </c>
      <c r="K182" s="423" t="s">
        <v>587</v>
      </c>
      <c r="L182" s="423" t="s">
        <v>32</v>
      </c>
      <c r="M182" s="423" t="s">
        <v>822</v>
      </c>
      <c r="N182" s="470">
        <v>44426</v>
      </c>
      <c r="O182" s="79">
        <f t="shared" si="12"/>
        <v>2</v>
      </c>
      <c r="P182" s="79">
        <f t="shared" si="13"/>
        <v>1</v>
      </c>
      <c r="Q182" s="536" t="str">
        <f t="shared" si="14"/>
        <v>Gastos_Gerais</v>
      </c>
    </row>
    <row r="183" spans="1:17" x14ac:dyDescent="0.2">
      <c r="A183" s="438">
        <f t="shared" si="11"/>
        <v>179</v>
      </c>
      <c r="B183" s="470">
        <v>44426</v>
      </c>
      <c r="C183" s="469">
        <v>44378</v>
      </c>
      <c r="D183" s="107" t="s">
        <v>270</v>
      </c>
      <c r="E183" s="107" t="s">
        <v>390</v>
      </c>
      <c r="F183" s="288">
        <v>2373.3960000000002</v>
      </c>
      <c r="G183" s="107" t="s">
        <v>1003</v>
      </c>
      <c r="H183" s="107" t="s">
        <v>477</v>
      </c>
      <c r="I183" s="107" t="s">
        <v>1623</v>
      </c>
      <c r="J183" s="501" t="s">
        <v>821</v>
      </c>
      <c r="K183" s="423" t="s">
        <v>587</v>
      </c>
      <c r="L183" s="423" t="s">
        <v>32</v>
      </c>
      <c r="M183" s="423" t="s">
        <v>822</v>
      </c>
      <c r="N183" s="470">
        <v>44426</v>
      </c>
      <c r="O183" s="79">
        <f t="shared" si="12"/>
        <v>2</v>
      </c>
      <c r="P183" s="79">
        <f t="shared" si="13"/>
        <v>1</v>
      </c>
      <c r="Q183" s="536" t="str">
        <f t="shared" si="14"/>
        <v>Gastos_Gerais</v>
      </c>
    </row>
    <row r="184" spans="1:17" x14ac:dyDescent="0.2">
      <c r="A184" s="438">
        <f t="shared" si="11"/>
        <v>180</v>
      </c>
      <c r="B184" s="470">
        <v>44426</v>
      </c>
      <c r="C184" s="469">
        <v>44378</v>
      </c>
      <c r="D184" s="107" t="s">
        <v>270</v>
      </c>
      <c r="E184" s="107" t="s">
        <v>390</v>
      </c>
      <c r="F184" s="288">
        <v>2836.0059999999999</v>
      </c>
      <c r="G184" s="107" t="s">
        <v>1004</v>
      </c>
      <c r="H184" s="107" t="s">
        <v>476</v>
      </c>
      <c r="I184" s="107" t="s">
        <v>1623</v>
      </c>
      <c r="J184" s="501" t="s">
        <v>821</v>
      </c>
      <c r="K184" s="423" t="s">
        <v>587</v>
      </c>
      <c r="L184" s="423" t="s">
        <v>32</v>
      </c>
      <c r="M184" s="423" t="s">
        <v>822</v>
      </c>
      <c r="N184" s="470">
        <v>44426</v>
      </c>
      <c r="O184" s="79">
        <f t="shared" si="12"/>
        <v>2</v>
      </c>
      <c r="P184" s="79">
        <f t="shared" si="13"/>
        <v>1</v>
      </c>
      <c r="Q184" s="536" t="str">
        <f t="shared" si="14"/>
        <v>Gastos_Gerais</v>
      </c>
    </row>
    <row r="185" spans="1:17" x14ac:dyDescent="0.2">
      <c r="A185" s="438">
        <f t="shared" si="11"/>
        <v>181</v>
      </c>
      <c r="B185" s="502">
        <v>44426</v>
      </c>
      <c r="C185" s="469">
        <v>44378</v>
      </c>
      <c r="D185" s="107" t="s">
        <v>270</v>
      </c>
      <c r="E185" s="107" t="s">
        <v>390</v>
      </c>
      <c r="F185" s="288">
        <v>346.25700000000001</v>
      </c>
      <c r="G185" s="107" t="s">
        <v>1005</v>
      </c>
      <c r="H185" s="107" t="s">
        <v>478</v>
      </c>
      <c r="I185" s="107" t="s">
        <v>1623</v>
      </c>
      <c r="J185" s="501" t="s">
        <v>821</v>
      </c>
      <c r="K185" s="423" t="s">
        <v>587</v>
      </c>
      <c r="L185" s="423" t="s">
        <v>32</v>
      </c>
      <c r="M185" s="423" t="s">
        <v>822</v>
      </c>
      <c r="N185" s="470">
        <v>44426</v>
      </c>
      <c r="O185" s="79">
        <f t="shared" si="12"/>
        <v>2</v>
      </c>
      <c r="P185" s="79">
        <f t="shared" si="13"/>
        <v>1</v>
      </c>
      <c r="Q185" s="536" t="str">
        <f t="shared" si="14"/>
        <v>Gastos_Gerais</v>
      </c>
    </row>
    <row r="186" spans="1:17" x14ac:dyDescent="0.2">
      <c r="A186" s="438">
        <f t="shared" si="11"/>
        <v>182</v>
      </c>
      <c r="B186" s="470">
        <v>44426</v>
      </c>
      <c r="C186" s="469">
        <v>44409</v>
      </c>
      <c r="D186" s="107" t="s">
        <v>270</v>
      </c>
      <c r="E186" s="107" t="s">
        <v>62</v>
      </c>
      <c r="F186" s="288">
        <v>24315.97</v>
      </c>
      <c r="G186" s="107" t="s">
        <v>823</v>
      </c>
      <c r="H186" s="107" t="s">
        <v>476</v>
      </c>
      <c r="I186" s="107" t="s">
        <v>676</v>
      </c>
      <c r="J186" s="423" t="s">
        <v>677</v>
      </c>
      <c r="K186" s="423" t="s">
        <v>587</v>
      </c>
      <c r="L186" s="423" t="s">
        <v>32</v>
      </c>
      <c r="M186" s="423">
        <v>29</v>
      </c>
      <c r="N186" s="470">
        <v>44424</v>
      </c>
      <c r="O186" s="79">
        <f t="shared" si="12"/>
        <v>2</v>
      </c>
      <c r="P186" s="79">
        <f t="shared" si="13"/>
        <v>2</v>
      </c>
      <c r="Q186" s="536" t="str">
        <f t="shared" si="14"/>
        <v>Gastos_Gerais</v>
      </c>
    </row>
    <row r="187" spans="1:17" x14ac:dyDescent="0.2">
      <c r="A187" s="438">
        <f t="shared" si="11"/>
        <v>183</v>
      </c>
      <c r="B187" s="470">
        <v>44426</v>
      </c>
      <c r="C187" s="469">
        <v>44409</v>
      </c>
      <c r="D187" s="107" t="s">
        <v>270</v>
      </c>
      <c r="E187" s="107" t="s">
        <v>378</v>
      </c>
      <c r="F187" s="288">
        <v>259.89999999999998</v>
      </c>
      <c r="G187" s="107" t="s">
        <v>1006</v>
      </c>
      <c r="H187" s="107" t="s">
        <v>477</v>
      </c>
      <c r="I187" s="107" t="s">
        <v>824</v>
      </c>
      <c r="J187" s="423" t="s">
        <v>825</v>
      </c>
      <c r="K187" s="423" t="s">
        <v>587</v>
      </c>
      <c r="L187" s="423" t="s">
        <v>32</v>
      </c>
      <c r="M187" s="423">
        <v>12369</v>
      </c>
      <c r="N187" s="470">
        <v>44413</v>
      </c>
      <c r="O187" s="79">
        <f t="shared" si="12"/>
        <v>2</v>
      </c>
      <c r="P187" s="79">
        <f t="shared" si="13"/>
        <v>2</v>
      </c>
      <c r="Q187" s="536" t="str">
        <f t="shared" si="14"/>
        <v>Gastos_Gerais</v>
      </c>
    </row>
    <row r="188" spans="1:17" x14ac:dyDescent="0.2">
      <c r="A188" s="438">
        <f t="shared" si="11"/>
        <v>184</v>
      </c>
      <c r="B188" s="470">
        <v>44426</v>
      </c>
      <c r="C188" s="469">
        <v>44378</v>
      </c>
      <c r="D188" s="107" t="s">
        <v>270</v>
      </c>
      <c r="E188" s="107" t="s">
        <v>163</v>
      </c>
      <c r="F188" s="288">
        <v>185.9</v>
      </c>
      <c r="G188" s="107" t="s">
        <v>1007</v>
      </c>
      <c r="H188" s="107" t="s">
        <v>474</v>
      </c>
      <c r="I188" s="107" t="s">
        <v>799</v>
      </c>
      <c r="J188" s="423" t="s">
        <v>800</v>
      </c>
      <c r="K188" s="423" t="s">
        <v>587</v>
      </c>
      <c r="L188" s="423" t="s">
        <v>32</v>
      </c>
      <c r="M188" s="423" t="s">
        <v>826</v>
      </c>
      <c r="N188" s="470">
        <v>44398</v>
      </c>
      <c r="O188" s="79">
        <f t="shared" si="12"/>
        <v>2</v>
      </c>
      <c r="P188" s="79">
        <f t="shared" si="13"/>
        <v>1</v>
      </c>
      <c r="Q188" s="536" t="str">
        <f t="shared" si="14"/>
        <v>Gastos_Gerais</v>
      </c>
    </row>
    <row r="189" spans="1:17" x14ac:dyDescent="0.2">
      <c r="A189" s="438">
        <f t="shared" si="11"/>
        <v>185</v>
      </c>
      <c r="B189" s="470">
        <v>44426</v>
      </c>
      <c r="C189" s="469">
        <v>44409</v>
      </c>
      <c r="D189" s="107" t="s">
        <v>181</v>
      </c>
      <c r="E189" s="107" t="s">
        <v>1</v>
      </c>
      <c r="F189" s="288">
        <v>6.62</v>
      </c>
      <c r="G189" s="107" t="s">
        <v>574</v>
      </c>
      <c r="H189" s="107" t="s">
        <v>313</v>
      </c>
      <c r="I189" s="107" t="s">
        <v>827</v>
      </c>
      <c r="J189" s="423" t="s">
        <v>828</v>
      </c>
      <c r="K189" s="423" t="s">
        <v>560</v>
      </c>
      <c r="L189" s="423" t="s">
        <v>571</v>
      </c>
      <c r="M189" s="423" t="s">
        <v>829</v>
      </c>
      <c r="N189" s="470">
        <v>44426</v>
      </c>
      <c r="O189" s="79">
        <f t="shared" si="12"/>
        <v>2</v>
      </c>
      <c r="P189" s="79">
        <f t="shared" si="13"/>
        <v>2</v>
      </c>
      <c r="Q189" s="536" t="str">
        <f t="shared" si="14"/>
        <v>Gastos_com_Pessoal</v>
      </c>
    </row>
    <row r="190" spans="1:17" x14ac:dyDescent="0.2">
      <c r="A190" s="438">
        <f t="shared" si="11"/>
        <v>186</v>
      </c>
      <c r="B190" s="470">
        <v>44426</v>
      </c>
      <c r="C190" s="469">
        <v>44409</v>
      </c>
      <c r="D190" s="107" t="s">
        <v>270</v>
      </c>
      <c r="E190" s="107" t="s">
        <v>384</v>
      </c>
      <c r="F190" s="288">
        <v>3471.5</v>
      </c>
      <c r="G190" s="107" t="s">
        <v>830</v>
      </c>
      <c r="H190" s="107" t="s">
        <v>469</v>
      </c>
      <c r="I190" s="107" t="s">
        <v>831</v>
      </c>
      <c r="J190" s="423" t="s">
        <v>832</v>
      </c>
      <c r="K190" s="423" t="s">
        <v>560</v>
      </c>
      <c r="L190" s="423" t="s">
        <v>571</v>
      </c>
      <c r="M190" s="423">
        <v>164855</v>
      </c>
      <c r="N190" s="470">
        <v>44425</v>
      </c>
      <c r="O190" s="79">
        <f t="shared" si="12"/>
        <v>2</v>
      </c>
      <c r="P190" s="79">
        <f t="shared" si="13"/>
        <v>2</v>
      </c>
      <c r="Q190" s="536" t="str">
        <f t="shared" si="14"/>
        <v>Gastos_Gerais</v>
      </c>
    </row>
    <row r="191" spans="1:17" ht="36" x14ac:dyDescent="0.2">
      <c r="A191" s="438">
        <f t="shared" si="11"/>
        <v>187</v>
      </c>
      <c r="B191" s="470">
        <v>44426</v>
      </c>
      <c r="C191" s="469">
        <v>44409</v>
      </c>
      <c r="D191" s="107" t="s">
        <v>270</v>
      </c>
      <c r="E191" s="107" t="s">
        <v>301</v>
      </c>
      <c r="F191" s="288">
        <v>91.75</v>
      </c>
      <c r="G191" s="107" t="s">
        <v>1589</v>
      </c>
      <c r="H191" s="107" t="s">
        <v>479</v>
      </c>
      <c r="I191" s="107" t="s">
        <v>833</v>
      </c>
      <c r="J191" s="423" t="s">
        <v>834</v>
      </c>
      <c r="K191" s="423" t="s">
        <v>560</v>
      </c>
      <c r="L191" s="423" t="s">
        <v>571</v>
      </c>
      <c r="M191" s="423">
        <v>170435</v>
      </c>
      <c r="N191" s="470">
        <v>44426</v>
      </c>
      <c r="O191" s="79">
        <f t="shared" si="12"/>
        <v>2</v>
      </c>
      <c r="P191" s="79">
        <f t="shared" si="13"/>
        <v>2</v>
      </c>
      <c r="Q191" s="536" t="str">
        <f t="shared" si="14"/>
        <v>Gastos_Gerais</v>
      </c>
    </row>
    <row r="192" spans="1:17" ht="36" x14ac:dyDescent="0.2">
      <c r="A192" s="438">
        <f t="shared" si="11"/>
        <v>188</v>
      </c>
      <c r="B192" s="470">
        <v>44426</v>
      </c>
      <c r="C192" s="469">
        <v>44409</v>
      </c>
      <c r="D192" s="107" t="s">
        <v>270</v>
      </c>
      <c r="E192" s="107" t="s">
        <v>301</v>
      </c>
      <c r="F192" s="288">
        <v>120</v>
      </c>
      <c r="G192" s="107" t="s">
        <v>1008</v>
      </c>
      <c r="H192" s="107" t="s">
        <v>479</v>
      </c>
      <c r="I192" s="107" t="s">
        <v>833</v>
      </c>
      <c r="J192" s="423" t="s">
        <v>834</v>
      </c>
      <c r="K192" s="423" t="s">
        <v>560</v>
      </c>
      <c r="L192" s="423" t="s">
        <v>571</v>
      </c>
      <c r="M192" s="423">
        <v>170661</v>
      </c>
      <c r="N192" s="470">
        <v>44426</v>
      </c>
      <c r="O192" s="79">
        <f t="shared" si="12"/>
        <v>2</v>
      </c>
      <c r="P192" s="79">
        <f t="shared" si="13"/>
        <v>2</v>
      </c>
      <c r="Q192" s="536" t="str">
        <f t="shared" si="14"/>
        <v>Gastos_Gerais</v>
      </c>
    </row>
    <row r="193" spans="1:17" ht="24" x14ac:dyDescent="0.2">
      <c r="A193" s="438">
        <f t="shared" si="11"/>
        <v>189</v>
      </c>
      <c r="B193" s="470">
        <v>44426</v>
      </c>
      <c r="C193" s="469">
        <v>44378</v>
      </c>
      <c r="D193" s="107" t="s">
        <v>181</v>
      </c>
      <c r="E193" s="107" t="s">
        <v>1</v>
      </c>
      <c r="F193" s="288">
        <v>24566.62</v>
      </c>
      <c r="G193" s="107" t="s">
        <v>1531</v>
      </c>
      <c r="H193" s="107" t="s">
        <v>313</v>
      </c>
      <c r="I193" s="107" t="s">
        <v>1528</v>
      </c>
      <c r="J193" s="423" t="s">
        <v>482</v>
      </c>
      <c r="K193" s="423" t="s">
        <v>560</v>
      </c>
      <c r="L193" s="423" t="s">
        <v>571</v>
      </c>
      <c r="M193" s="423">
        <v>84838611</v>
      </c>
      <c r="N193" s="470">
        <v>44426</v>
      </c>
      <c r="O193" s="79">
        <f t="shared" si="12"/>
        <v>2</v>
      </c>
      <c r="P193" s="79">
        <f t="shared" si="13"/>
        <v>1</v>
      </c>
      <c r="Q193" s="536" t="str">
        <f t="shared" si="14"/>
        <v>Gastos_com_Pessoal</v>
      </c>
    </row>
    <row r="194" spans="1:17" ht="24" x14ac:dyDescent="0.2">
      <c r="A194" s="438">
        <f t="shared" si="11"/>
        <v>190</v>
      </c>
      <c r="B194" s="470">
        <v>44426</v>
      </c>
      <c r="C194" s="469">
        <v>44378</v>
      </c>
      <c r="D194" s="107" t="s">
        <v>181</v>
      </c>
      <c r="E194" s="107" t="s">
        <v>1</v>
      </c>
      <c r="F194" s="288">
        <v>83540.899999999994</v>
      </c>
      <c r="G194" s="107" t="s">
        <v>1526</v>
      </c>
      <c r="H194" s="107" t="s">
        <v>313</v>
      </c>
      <c r="I194" s="107" t="s">
        <v>1527</v>
      </c>
      <c r="J194" s="423" t="s">
        <v>482</v>
      </c>
      <c r="K194" s="423" t="s">
        <v>560</v>
      </c>
      <c r="L194" s="423" t="s">
        <v>561</v>
      </c>
      <c r="M194" s="423">
        <v>84847850</v>
      </c>
      <c r="N194" s="470">
        <v>44426</v>
      </c>
      <c r="O194" s="79">
        <f t="shared" si="12"/>
        <v>2</v>
      </c>
      <c r="P194" s="79">
        <f t="shared" si="13"/>
        <v>1</v>
      </c>
      <c r="Q194" s="536" t="str">
        <f t="shared" si="14"/>
        <v>Gastos_com_Pessoal</v>
      </c>
    </row>
    <row r="195" spans="1:17" ht="24" x14ac:dyDescent="0.2">
      <c r="A195" s="438">
        <f t="shared" si="11"/>
        <v>191</v>
      </c>
      <c r="B195" s="470">
        <v>44426</v>
      </c>
      <c r="C195" s="469">
        <v>44378</v>
      </c>
      <c r="D195" s="107" t="s">
        <v>181</v>
      </c>
      <c r="E195" s="107" t="s">
        <v>1</v>
      </c>
      <c r="F195" s="288">
        <v>153243.68</v>
      </c>
      <c r="G195" s="107" t="s">
        <v>1526</v>
      </c>
      <c r="H195" s="107" t="s">
        <v>313</v>
      </c>
      <c r="I195" s="107" t="s">
        <v>1527</v>
      </c>
      <c r="J195" s="423" t="s">
        <v>482</v>
      </c>
      <c r="K195" s="423" t="s">
        <v>560</v>
      </c>
      <c r="L195" s="423" t="s">
        <v>571</v>
      </c>
      <c r="M195" s="423">
        <v>84861798</v>
      </c>
      <c r="N195" s="470">
        <v>44426</v>
      </c>
      <c r="O195" s="79">
        <f t="shared" si="12"/>
        <v>2</v>
      </c>
      <c r="P195" s="79">
        <f t="shared" si="13"/>
        <v>1</v>
      </c>
      <c r="Q195" s="536" t="str">
        <f t="shared" si="14"/>
        <v>Gastos_com_Pessoal</v>
      </c>
    </row>
    <row r="196" spans="1:17" ht="24" x14ac:dyDescent="0.2">
      <c r="A196" s="438">
        <f t="shared" si="11"/>
        <v>192</v>
      </c>
      <c r="B196" s="470">
        <v>44426</v>
      </c>
      <c r="C196" s="469">
        <v>44409</v>
      </c>
      <c r="D196" s="107" t="s">
        <v>270</v>
      </c>
      <c r="E196" s="107" t="s">
        <v>216</v>
      </c>
      <c r="F196" s="288">
        <v>750.29</v>
      </c>
      <c r="G196" s="107" t="s">
        <v>836</v>
      </c>
      <c r="H196" s="107" t="s">
        <v>476</v>
      </c>
      <c r="I196" s="107" t="s">
        <v>752</v>
      </c>
      <c r="J196" s="423" t="s">
        <v>634</v>
      </c>
      <c r="K196" s="423" t="s">
        <v>581</v>
      </c>
      <c r="L196" s="423" t="s">
        <v>565</v>
      </c>
      <c r="M196" s="423">
        <v>181029</v>
      </c>
      <c r="N196" s="470">
        <v>44426</v>
      </c>
      <c r="O196" s="79">
        <f t="shared" si="12"/>
        <v>2</v>
      </c>
      <c r="P196" s="79">
        <f t="shared" si="13"/>
        <v>2</v>
      </c>
      <c r="Q196" s="536" t="str">
        <f t="shared" si="14"/>
        <v>Gastos_Gerais</v>
      </c>
    </row>
    <row r="197" spans="1:17" ht="24" x14ac:dyDescent="0.2">
      <c r="A197" s="438">
        <f t="shared" ref="A197:A260" si="15">IF(B197="","",ROW()-4)</f>
        <v>193</v>
      </c>
      <c r="B197" s="470">
        <v>44426</v>
      </c>
      <c r="C197" s="469">
        <v>44409</v>
      </c>
      <c r="D197" s="107" t="s">
        <v>270</v>
      </c>
      <c r="E197" s="107" t="s">
        <v>301</v>
      </c>
      <c r="F197" s="288">
        <v>180</v>
      </c>
      <c r="G197" s="107" t="s">
        <v>1586</v>
      </c>
      <c r="H197" s="107" t="s">
        <v>476</v>
      </c>
      <c r="I197" s="107" t="s">
        <v>584</v>
      </c>
      <c r="J197" s="423" t="s">
        <v>585</v>
      </c>
      <c r="K197" s="423" t="s">
        <v>560</v>
      </c>
      <c r="L197" s="423" t="s">
        <v>571</v>
      </c>
      <c r="M197" s="423">
        <v>87618200</v>
      </c>
      <c r="N197" s="470">
        <v>44426</v>
      </c>
      <c r="O197" s="79">
        <f t="shared" si="12"/>
        <v>2</v>
      </c>
      <c r="P197" s="79">
        <f t="shared" si="13"/>
        <v>2</v>
      </c>
      <c r="Q197" s="536" t="str">
        <f t="shared" si="14"/>
        <v>Gastos_Gerais</v>
      </c>
    </row>
    <row r="198" spans="1:17" ht="24" x14ac:dyDescent="0.2">
      <c r="A198" s="438">
        <f t="shared" si="15"/>
        <v>194</v>
      </c>
      <c r="B198" s="470">
        <v>44426</v>
      </c>
      <c r="C198" s="469">
        <v>44409</v>
      </c>
      <c r="D198" s="107" t="s">
        <v>270</v>
      </c>
      <c r="E198" s="107" t="s">
        <v>301</v>
      </c>
      <c r="F198" s="288">
        <v>80</v>
      </c>
      <c r="G198" s="107" t="s">
        <v>1590</v>
      </c>
      <c r="H198" s="107" t="s">
        <v>476</v>
      </c>
      <c r="I198" s="107" t="s">
        <v>584</v>
      </c>
      <c r="J198" s="423" t="s">
        <v>585</v>
      </c>
      <c r="K198" s="423" t="s">
        <v>560</v>
      </c>
      <c r="L198" s="423" t="s">
        <v>32</v>
      </c>
      <c r="M198" s="423" t="s">
        <v>837</v>
      </c>
      <c r="N198" s="470">
        <v>44426</v>
      </c>
      <c r="O198" s="79">
        <f t="shared" si="12"/>
        <v>2</v>
      </c>
      <c r="P198" s="79">
        <f t="shared" si="13"/>
        <v>2</v>
      </c>
      <c r="Q198" s="536" t="str">
        <f t="shared" si="14"/>
        <v>Gastos_Gerais</v>
      </c>
    </row>
    <row r="199" spans="1:17" x14ac:dyDescent="0.2">
      <c r="A199" s="438">
        <f t="shared" si="15"/>
        <v>195</v>
      </c>
      <c r="B199" s="470">
        <v>44426</v>
      </c>
      <c r="C199" s="469">
        <v>44409</v>
      </c>
      <c r="D199" s="107" t="s">
        <v>270</v>
      </c>
      <c r="E199" s="107" t="s">
        <v>301</v>
      </c>
      <c r="F199" s="288">
        <v>180</v>
      </c>
      <c r="G199" s="107" t="s">
        <v>1586</v>
      </c>
      <c r="H199" s="107" t="s">
        <v>476</v>
      </c>
      <c r="I199" s="107" t="s">
        <v>766</v>
      </c>
      <c r="J199" s="423" t="s">
        <v>596</v>
      </c>
      <c r="K199" s="423" t="s">
        <v>560</v>
      </c>
      <c r="L199" s="423" t="s">
        <v>561</v>
      </c>
      <c r="M199" s="423">
        <v>87531119</v>
      </c>
      <c r="N199" s="470">
        <v>44426</v>
      </c>
      <c r="O199" s="79">
        <f t="shared" si="12"/>
        <v>2</v>
      </c>
      <c r="P199" s="79">
        <f t="shared" si="13"/>
        <v>2</v>
      </c>
      <c r="Q199" s="536" t="str">
        <f t="shared" si="14"/>
        <v>Gastos_Gerais</v>
      </c>
    </row>
    <row r="200" spans="1:17" ht="24" x14ac:dyDescent="0.2">
      <c r="A200" s="438">
        <f t="shared" si="15"/>
        <v>196</v>
      </c>
      <c r="B200" s="470">
        <v>44426</v>
      </c>
      <c r="C200" s="469">
        <v>44409</v>
      </c>
      <c r="D200" s="107" t="s">
        <v>270</v>
      </c>
      <c r="E200" s="107" t="s">
        <v>301</v>
      </c>
      <c r="F200" s="288">
        <v>80</v>
      </c>
      <c r="G200" s="107" t="s">
        <v>1590</v>
      </c>
      <c r="H200" s="107" t="s">
        <v>476</v>
      </c>
      <c r="I200" s="107" t="s">
        <v>766</v>
      </c>
      <c r="J200" s="423" t="s">
        <v>1009</v>
      </c>
      <c r="K200" s="423" t="s">
        <v>560</v>
      </c>
      <c r="L200" s="423" t="s">
        <v>32</v>
      </c>
      <c r="M200" s="423" t="s">
        <v>838</v>
      </c>
      <c r="N200" s="470">
        <v>44426</v>
      </c>
      <c r="O200" s="79">
        <f t="shared" si="12"/>
        <v>2</v>
      </c>
      <c r="P200" s="79">
        <f t="shared" si="13"/>
        <v>2</v>
      </c>
      <c r="Q200" s="536" t="str">
        <f t="shared" si="14"/>
        <v>Gastos_Gerais</v>
      </c>
    </row>
    <row r="201" spans="1:17" ht="24" x14ac:dyDescent="0.2">
      <c r="A201" s="438">
        <f t="shared" si="15"/>
        <v>197</v>
      </c>
      <c r="B201" s="470">
        <v>44426</v>
      </c>
      <c r="C201" s="469">
        <v>44409</v>
      </c>
      <c r="D201" s="107" t="s">
        <v>270</v>
      </c>
      <c r="E201" s="107" t="s">
        <v>301</v>
      </c>
      <c r="F201" s="288">
        <v>0.01</v>
      </c>
      <c r="G201" s="107" t="s">
        <v>839</v>
      </c>
      <c r="H201" s="107" t="s">
        <v>476</v>
      </c>
      <c r="I201" s="107" t="s">
        <v>840</v>
      </c>
      <c r="J201" s="423" t="s">
        <v>596</v>
      </c>
      <c r="K201" s="423" t="s">
        <v>581</v>
      </c>
      <c r="L201" s="423" t="s">
        <v>565</v>
      </c>
      <c r="M201" s="423">
        <v>181619</v>
      </c>
      <c r="N201" s="470">
        <v>44426</v>
      </c>
      <c r="O201" s="79">
        <f t="shared" ref="O201:O264" si="16">IF(B201=0,0,IF(YEAR(B201)=$P$1,MONTH(B201)-$O$1+1,(YEAR(B201)-$P$1)*12-$O$1+1+MONTH(B201)))</f>
        <v>2</v>
      </c>
      <c r="P201" s="79">
        <f t="shared" ref="P201:P264" si="17">IF(C201=0,0,IF(YEAR(C201)=$P$1,MONTH(C201)-$O$1+1,(YEAR(C201)-$P$1)*12-$O$1+1+MONTH(C201)))</f>
        <v>2</v>
      </c>
      <c r="Q201" s="536" t="str">
        <f t="shared" ref="Q201:Q264" si="18">SUBSTITUTE(D201," ","_")</f>
        <v>Gastos_Gerais</v>
      </c>
    </row>
    <row r="202" spans="1:17" ht="36" x14ac:dyDescent="0.2">
      <c r="A202" s="438">
        <f t="shared" si="15"/>
        <v>198</v>
      </c>
      <c r="B202" s="470">
        <v>44427</v>
      </c>
      <c r="C202" s="469">
        <v>44409</v>
      </c>
      <c r="D202" s="107" t="s">
        <v>270</v>
      </c>
      <c r="E202" s="107" t="s">
        <v>301</v>
      </c>
      <c r="F202" s="288">
        <v>91.66</v>
      </c>
      <c r="G202" s="107" t="s">
        <v>1591</v>
      </c>
      <c r="H202" s="107" t="s">
        <v>479</v>
      </c>
      <c r="I202" s="107" t="s">
        <v>841</v>
      </c>
      <c r="J202" s="423" t="s">
        <v>842</v>
      </c>
      <c r="K202" s="423" t="s">
        <v>560</v>
      </c>
      <c r="L202" s="423" t="s">
        <v>32</v>
      </c>
      <c r="M202" s="423" t="s">
        <v>843</v>
      </c>
      <c r="N202" s="470">
        <v>44427</v>
      </c>
      <c r="O202" s="79">
        <f t="shared" si="16"/>
        <v>2</v>
      </c>
      <c r="P202" s="79">
        <f t="shared" si="17"/>
        <v>2</v>
      </c>
      <c r="Q202" s="536" t="str">
        <f t="shared" si="18"/>
        <v>Gastos_Gerais</v>
      </c>
    </row>
    <row r="203" spans="1:17" x14ac:dyDescent="0.2">
      <c r="A203" s="438">
        <f t="shared" si="15"/>
        <v>199</v>
      </c>
      <c r="B203" s="470">
        <v>44427</v>
      </c>
      <c r="C203" s="469">
        <v>44409</v>
      </c>
      <c r="D203" s="107" t="s">
        <v>181</v>
      </c>
      <c r="E203" s="107" t="s">
        <v>267</v>
      </c>
      <c r="F203" s="288">
        <v>1143.99</v>
      </c>
      <c r="G203" s="107" t="s">
        <v>568</v>
      </c>
      <c r="H203" s="107" t="s">
        <v>313</v>
      </c>
      <c r="I203" s="107" t="s">
        <v>844</v>
      </c>
      <c r="J203" s="423" t="s">
        <v>845</v>
      </c>
      <c r="K203" s="423" t="s">
        <v>560</v>
      </c>
      <c r="L203" s="423" t="s">
        <v>630</v>
      </c>
      <c r="M203" s="423">
        <v>377641</v>
      </c>
      <c r="N203" s="470">
        <v>44427</v>
      </c>
      <c r="O203" s="79">
        <f t="shared" si="16"/>
        <v>2</v>
      </c>
      <c r="P203" s="79">
        <f t="shared" si="17"/>
        <v>2</v>
      </c>
      <c r="Q203" s="536" t="str">
        <f t="shared" si="18"/>
        <v>Gastos_com_Pessoal</v>
      </c>
    </row>
    <row r="204" spans="1:17" x14ac:dyDescent="0.2">
      <c r="A204" s="438">
        <f t="shared" si="15"/>
        <v>200</v>
      </c>
      <c r="B204" s="470">
        <v>44427</v>
      </c>
      <c r="C204" s="469">
        <v>44409</v>
      </c>
      <c r="D204" s="107" t="s">
        <v>181</v>
      </c>
      <c r="E204" s="107" t="s">
        <v>286</v>
      </c>
      <c r="F204" s="288">
        <v>1143.99</v>
      </c>
      <c r="G204" s="107" t="s">
        <v>572</v>
      </c>
      <c r="H204" s="107" t="s">
        <v>313</v>
      </c>
      <c r="I204" s="107" t="s">
        <v>844</v>
      </c>
      <c r="J204" s="423" t="s">
        <v>845</v>
      </c>
      <c r="K204" s="423" t="s">
        <v>560</v>
      </c>
      <c r="L204" s="423" t="s">
        <v>630</v>
      </c>
      <c r="M204" s="423">
        <v>377641</v>
      </c>
      <c r="N204" s="470">
        <v>44427</v>
      </c>
      <c r="O204" s="79">
        <f t="shared" si="16"/>
        <v>2</v>
      </c>
      <c r="P204" s="79">
        <f t="shared" si="17"/>
        <v>2</v>
      </c>
      <c r="Q204" s="536" t="str">
        <f t="shared" si="18"/>
        <v>Gastos_com_Pessoal</v>
      </c>
    </row>
    <row r="205" spans="1:17" x14ac:dyDescent="0.2">
      <c r="A205" s="438">
        <f t="shared" si="15"/>
        <v>201</v>
      </c>
      <c r="B205" s="470">
        <v>44427</v>
      </c>
      <c r="C205" s="469">
        <v>44409</v>
      </c>
      <c r="D205" s="107" t="s">
        <v>181</v>
      </c>
      <c r="E205" s="107" t="s">
        <v>268</v>
      </c>
      <c r="F205" s="288">
        <v>381.33</v>
      </c>
      <c r="G205" s="107" t="s">
        <v>573</v>
      </c>
      <c r="H205" s="107" t="s">
        <v>313</v>
      </c>
      <c r="I205" s="107" t="s">
        <v>844</v>
      </c>
      <c r="J205" s="423" t="s">
        <v>845</v>
      </c>
      <c r="K205" s="423" t="s">
        <v>560</v>
      </c>
      <c r="L205" s="423" t="s">
        <v>630</v>
      </c>
      <c r="M205" s="423">
        <v>377641</v>
      </c>
      <c r="N205" s="470">
        <v>44427</v>
      </c>
      <c r="O205" s="79">
        <f t="shared" si="16"/>
        <v>2</v>
      </c>
      <c r="P205" s="79">
        <f t="shared" si="17"/>
        <v>2</v>
      </c>
      <c r="Q205" s="536" t="str">
        <f t="shared" si="18"/>
        <v>Gastos_com_Pessoal</v>
      </c>
    </row>
    <row r="206" spans="1:17" x14ac:dyDescent="0.2">
      <c r="A206" s="438">
        <f t="shared" si="15"/>
        <v>202</v>
      </c>
      <c r="B206" s="470">
        <v>44427</v>
      </c>
      <c r="C206" s="469">
        <v>44409</v>
      </c>
      <c r="D206" s="107" t="s">
        <v>181</v>
      </c>
      <c r="E206" s="107" t="s">
        <v>1</v>
      </c>
      <c r="F206" s="288">
        <v>1073.23</v>
      </c>
      <c r="G206" s="107" t="s">
        <v>574</v>
      </c>
      <c r="H206" s="107" t="s">
        <v>313</v>
      </c>
      <c r="I206" s="107" t="s">
        <v>844</v>
      </c>
      <c r="J206" s="423" t="s">
        <v>845</v>
      </c>
      <c r="K206" s="423" t="s">
        <v>560</v>
      </c>
      <c r="L206" s="423" t="s">
        <v>630</v>
      </c>
      <c r="M206" s="423">
        <v>377641</v>
      </c>
      <c r="N206" s="470">
        <v>44427</v>
      </c>
      <c r="O206" s="79">
        <f t="shared" si="16"/>
        <v>2</v>
      </c>
      <c r="P206" s="79">
        <f t="shared" si="17"/>
        <v>2</v>
      </c>
      <c r="Q206" s="536" t="str">
        <f t="shared" si="18"/>
        <v>Gastos_com_Pessoal</v>
      </c>
    </row>
    <row r="207" spans="1:17" x14ac:dyDescent="0.2">
      <c r="A207" s="438">
        <f t="shared" si="15"/>
        <v>203</v>
      </c>
      <c r="B207" s="470">
        <v>44428</v>
      </c>
      <c r="C207" s="469">
        <v>44409</v>
      </c>
      <c r="D207" s="107" t="s">
        <v>270</v>
      </c>
      <c r="E207" s="107" t="s">
        <v>330</v>
      </c>
      <c r="F207" s="288">
        <v>-690</v>
      </c>
      <c r="G207" s="107" t="s">
        <v>1630</v>
      </c>
      <c r="H207" s="107" t="s">
        <v>478</v>
      </c>
      <c r="I207" s="107" t="s">
        <v>558</v>
      </c>
      <c r="J207" s="423" t="s">
        <v>846</v>
      </c>
      <c r="K207" s="423" t="s">
        <v>847</v>
      </c>
      <c r="L207" s="423"/>
      <c r="M207" s="423"/>
      <c r="N207" s="470">
        <v>44428</v>
      </c>
      <c r="O207" s="79">
        <f t="shared" si="16"/>
        <v>2</v>
      </c>
      <c r="P207" s="79">
        <f t="shared" si="17"/>
        <v>2</v>
      </c>
      <c r="Q207" s="536" t="str">
        <f t="shared" si="18"/>
        <v>Gastos_Gerais</v>
      </c>
    </row>
    <row r="208" spans="1:17" ht="24" x14ac:dyDescent="0.2">
      <c r="A208" s="438">
        <f t="shared" si="15"/>
        <v>204</v>
      </c>
      <c r="B208" s="470">
        <v>44428</v>
      </c>
      <c r="C208" s="469">
        <v>44378</v>
      </c>
      <c r="D208" s="107" t="s">
        <v>270</v>
      </c>
      <c r="E208" s="107" t="s">
        <v>84</v>
      </c>
      <c r="F208" s="288">
        <v>21288.44</v>
      </c>
      <c r="G208" s="107" t="s">
        <v>742</v>
      </c>
      <c r="H208" s="107" t="s">
        <v>473</v>
      </c>
      <c r="I208" s="107" t="s">
        <v>848</v>
      </c>
      <c r="J208" s="423" t="s">
        <v>849</v>
      </c>
      <c r="K208" s="423" t="s">
        <v>659</v>
      </c>
      <c r="L208" s="423" t="s">
        <v>565</v>
      </c>
      <c r="M208" s="423">
        <v>180882</v>
      </c>
      <c r="N208" s="470">
        <v>44428</v>
      </c>
      <c r="O208" s="79">
        <f t="shared" si="16"/>
        <v>2</v>
      </c>
      <c r="P208" s="79">
        <f t="shared" si="17"/>
        <v>1</v>
      </c>
      <c r="Q208" s="536" t="str">
        <f t="shared" si="18"/>
        <v>Gastos_Gerais</v>
      </c>
    </row>
    <row r="209" spans="1:18" x14ac:dyDescent="0.2">
      <c r="A209" s="438">
        <f t="shared" si="15"/>
        <v>205</v>
      </c>
      <c r="B209" s="470">
        <v>44428</v>
      </c>
      <c r="C209" s="469">
        <v>44378</v>
      </c>
      <c r="D209" s="107" t="s">
        <v>270</v>
      </c>
      <c r="E209" s="107" t="s">
        <v>85</v>
      </c>
      <c r="F209" s="288">
        <v>2736.5</v>
      </c>
      <c r="G209" s="107" t="s">
        <v>667</v>
      </c>
      <c r="H209" s="107" t="s">
        <v>469</v>
      </c>
      <c r="I209" s="107" t="s">
        <v>668</v>
      </c>
      <c r="J209" s="423" t="s">
        <v>669</v>
      </c>
      <c r="K209" s="423" t="s">
        <v>659</v>
      </c>
      <c r="L209" s="423" t="s">
        <v>32</v>
      </c>
      <c r="M209" s="423">
        <v>322687431</v>
      </c>
      <c r="N209" s="470">
        <v>44428</v>
      </c>
      <c r="O209" s="79">
        <f t="shared" si="16"/>
        <v>2</v>
      </c>
      <c r="P209" s="79">
        <f t="shared" si="17"/>
        <v>1</v>
      </c>
      <c r="Q209" s="536" t="str">
        <f t="shared" si="18"/>
        <v>Gastos_Gerais</v>
      </c>
    </row>
    <row r="210" spans="1:18" x14ac:dyDescent="0.2">
      <c r="A210" s="438">
        <f t="shared" si="15"/>
        <v>206</v>
      </c>
      <c r="B210" s="470">
        <v>44428</v>
      </c>
      <c r="C210" s="469">
        <v>44409</v>
      </c>
      <c r="D210" s="107" t="s">
        <v>270</v>
      </c>
      <c r="E210" s="107" t="s">
        <v>83</v>
      </c>
      <c r="F210" s="288">
        <v>1000</v>
      </c>
      <c r="G210" s="107" t="s">
        <v>1572</v>
      </c>
      <c r="H210" s="107" t="s">
        <v>479</v>
      </c>
      <c r="I210" s="107" t="s">
        <v>1579</v>
      </c>
      <c r="J210" s="423" t="s">
        <v>586</v>
      </c>
      <c r="K210" s="423" t="s">
        <v>659</v>
      </c>
      <c r="L210" s="423" t="s">
        <v>32</v>
      </c>
      <c r="M210" s="423">
        <v>1713018</v>
      </c>
      <c r="N210" s="470">
        <v>44430</v>
      </c>
      <c r="O210" s="79">
        <f t="shared" si="16"/>
        <v>2</v>
      </c>
      <c r="P210" s="79">
        <f t="shared" si="17"/>
        <v>2</v>
      </c>
      <c r="Q210" s="536" t="str">
        <f t="shared" si="18"/>
        <v>Gastos_Gerais</v>
      </c>
    </row>
    <row r="211" spans="1:18" ht="24" x14ac:dyDescent="0.2">
      <c r="A211" s="438">
        <f t="shared" si="15"/>
        <v>207</v>
      </c>
      <c r="B211" s="470">
        <v>44428</v>
      </c>
      <c r="C211" s="469">
        <v>44378</v>
      </c>
      <c r="D211" s="107" t="s">
        <v>270</v>
      </c>
      <c r="E211" s="107" t="s">
        <v>182</v>
      </c>
      <c r="F211" s="288">
        <v>109.9</v>
      </c>
      <c r="G211" s="107" t="s">
        <v>850</v>
      </c>
      <c r="H211" s="107" t="s">
        <v>479</v>
      </c>
      <c r="I211" s="107" t="s">
        <v>851</v>
      </c>
      <c r="J211" s="423" t="s">
        <v>852</v>
      </c>
      <c r="K211" s="423" t="s">
        <v>659</v>
      </c>
      <c r="L211" s="423" t="s">
        <v>587</v>
      </c>
      <c r="M211" s="423">
        <v>6936600</v>
      </c>
      <c r="N211" s="470">
        <v>44237</v>
      </c>
      <c r="O211" s="79">
        <f t="shared" si="16"/>
        <v>2</v>
      </c>
      <c r="P211" s="79">
        <f t="shared" si="17"/>
        <v>1</v>
      </c>
      <c r="Q211" s="536" t="str">
        <f t="shared" si="18"/>
        <v>Gastos_Gerais</v>
      </c>
    </row>
    <row r="212" spans="1:18" ht="24" x14ac:dyDescent="0.2">
      <c r="A212" s="438">
        <f t="shared" si="15"/>
        <v>208</v>
      </c>
      <c r="B212" s="470">
        <v>44428</v>
      </c>
      <c r="C212" s="469">
        <v>44409</v>
      </c>
      <c r="D212" s="107" t="s">
        <v>270</v>
      </c>
      <c r="E212" s="107" t="s">
        <v>386</v>
      </c>
      <c r="F212" s="288">
        <v>99.8</v>
      </c>
      <c r="G212" s="107" t="s">
        <v>853</v>
      </c>
      <c r="H212" s="107" t="s">
        <v>476</v>
      </c>
      <c r="I212" s="107" t="s">
        <v>854</v>
      </c>
      <c r="J212" s="423" t="s">
        <v>855</v>
      </c>
      <c r="K212" s="423" t="s">
        <v>659</v>
      </c>
      <c r="L212" s="423" t="s">
        <v>32</v>
      </c>
      <c r="M212" s="423">
        <v>3226</v>
      </c>
      <c r="N212" s="470">
        <v>44428</v>
      </c>
      <c r="O212" s="79">
        <f t="shared" si="16"/>
        <v>2</v>
      </c>
      <c r="P212" s="79">
        <f t="shared" si="17"/>
        <v>2</v>
      </c>
      <c r="Q212" s="536" t="str">
        <f t="shared" si="18"/>
        <v>Gastos_Gerais</v>
      </c>
    </row>
    <row r="213" spans="1:18" x14ac:dyDescent="0.2">
      <c r="A213" s="438">
        <f t="shared" si="15"/>
        <v>209</v>
      </c>
      <c r="B213" s="470">
        <v>44428</v>
      </c>
      <c r="C213" s="469">
        <v>44378</v>
      </c>
      <c r="D213" s="107" t="s">
        <v>270</v>
      </c>
      <c r="E213" s="107" t="s">
        <v>2</v>
      </c>
      <c r="F213" s="288">
        <v>5019.8599999999997</v>
      </c>
      <c r="G213" s="107" t="s">
        <v>1566</v>
      </c>
      <c r="H213" s="107" t="s">
        <v>312</v>
      </c>
      <c r="I213" s="107" t="s">
        <v>1568</v>
      </c>
      <c r="J213" s="423" t="s">
        <v>592</v>
      </c>
      <c r="K213" s="423" t="s">
        <v>659</v>
      </c>
      <c r="L213" s="423" t="s">
        <v>587</v>
      </c>
      <c r="M213" s="423">
        <v>16162</v>
      </c>
      <c r="N213" s="470">
        <v>44427</v>
      </c>
      <c r="O213" s="79">
        <f t="shared" si="16"/>
        <v>2</v>
      </c>
      <c r="P213" s="79">
        <f t="shared" si="17"/>
        <v>1</v>
      </c>
      <c r="Q213" s="536" t="str">
        <f t="shared" si="18"/>
        <v>Gastos_Gerais</v>
      </c>
    </row>
    <row r="214" spans="1:18" x14ac:dyDescent="0.2">
      <c r="A214" s="438">
        <f t="shared" si="15"/>
        <v>210</v>
      </c>
      <c r="B214" s="470">
        <v>44428</v>
      </c>
      <c r="C214" s="469">
        <v>44409</v>
      </c>
      <c r="D214" s="107" t="s">
        <v>270</v>
      </c>
      <c r="E214" s="107" t="s">
        <v>83</v>
      </c>
      <c r="F214" s="288">
        <v>1000</v>
      </c>
      <c r="G214" s="107" t="s">
        <v>856</v>
      </c>
      <c r="H214" s="107" t="s">
        <v>470</v>
      </c>
      <c r="I214" s="107" t="s">
        <v>1579</v>
      </c>
      <c r="J214" s="423" t="s">
        <v>586</v>
      </c>
      <c r="K214" s="423" t="s">
        <v>659</v>
      </c>
      <c r="L214" s="423" t="s">
        <v>32</v>
      </c>
      <c r="M214" s="423">
        <v>1712897</v>
      </c>
      <c r="N214" s="470">
        <v>44430</v>
      </c>
      <c r="O214" s="79">
        <f t="shared" si="16"/>
        <v>2</v>
      </c>
      <c r="P214" s="79">
        <f t="shared" si="17"/>
        <v>2</v>
      </c>
      <c r="Q214" s="536" t="str">
        <f t="shared" si="18"/>
        <v>Gastos_Gerais</v>
      </c>
    </row>
    <row r="215" spans="1:18" x14ac:dyDescent="0.2">
      <c r="A215" s="438">
        <f t="shared" si="15"/>
        <v>211</v>
      </c>
      <c r="B215" s="470">
        <v>44428</v>
      </c>
      <c r="C215" s="469">
        <v>44409</v>
      </c>
      <c r="D215" s="107" t="s">
        <v>270</v>
      </c>
      <c r="E215" s="107" t="s">
        <v>62</v>
      </c>
      <c r="F215" s="288">
        <v>39498.720000000001</v>
      </c>
      <c r="G215" s="107" t="s">
        <v>857</v>
      </c>
      <c r="H215" s="107" t="s">
        <v>471</v>
      </c>
      <c r="I215" s="107" t="s">
        <v>676</v>
      </c>
      <c r="J215" s="423" t="s">
        <v>677</v>
      </c>
      <c r="K215" s="423" t="s">
        <v>659</v>
      </c>
      <c r="L215" s="423" t="s">
        <v>32</v>
      </c>
      <c r="M215" s="423">
        <v>28</v>
      </c>
      <c r="N215" s="470">
        <v>44428</v>
      </c>
      <c r="O215" s="79">
        <f t="shared" si="16"/>
        <v>2</v>
      </c>
      <c r="P215" s="79">
        <f t="shared" si="17"/>
        <v>2</v>
      </c>
      <c r="Q215" s="536" t="str">
        <f t="shared" si="18"/>
        <v>Gastos_Gerais</v>
      </c>
    </row>
    <row r="216" spans="1:18" ht="24" x14ac:dyDescent="0.2">
      <c r="A216" s="438">
        <f t="shared" si="15"/>
        <v>212</v>
      </c>
      <c r="B216" s="470">
        <v>44428</v>
      </c>
      <c r="C216" s="469">
        <v>44409</v>
      </c>
      <c r="D216" s="107" t="s">
        <v>270</v>
      </c>
      <c r="E216" s="107" t="s">
        <v>187</v>
      </c>
      <c r="F216" s="288">
        <v>9939</v>
      </c>
      <c r="G216" s="107" t="s">
        <v>858</v>
      </c>
      <c r="H216" s="107" t="s">
        <v>472</v>
      </c>
      <c r="I216" s="107" t="s">
        <v>859</v>
      </c>
      <c r="J216" s="423" t="s">
        <v>860</v>
      </c>
      <c r="K216" s="423" t="s">
        <v>659</v>
      </c>
      <c r="L216" s="423" t="s">
        <v>32</v>
      </c>
      <c r="M216" s="423">
        <v>20074</v>
      </c>
      <c r="N216" s="470">
        <v>44428</v>
      </c>
      <c r="O216" s="79">
        <f t="shared" si="16"/>
        <v>2</v>
      </c>
      <c r="P216" s="79">
        <f t="shared" si="17"/>
        <v>2</v>
      </c>
      <c r="Q216" s="536" t="str">
        <f t="shared" si="18"/>
        <v>Gastos_Gerais</v>
      </c>
    </row>
    <row r="217" spans="1:18" x14ac:dyDescent="0.2">
      <c r="A217" s="438">
        <f t="shared" si="15"/>
        <v>213</v>
      </c>
      <c r="B217" s="470">
        <v>44428</v>
      </c>
      <c r="C217" s="469">
        <v>44409</v>
      </c>
      <c r="D217" s="107" t="s">
        <v>270</v>
      </c>
      <c r="E217" s="107" t="s">
        <v>62</v>
      </c>
      <c r="F217" s="288">
        <v>41013.699999999997</v>
      </c>
      <c r="G217" s="107" t="s">
        <v>861</v>
      </c>
      <c r="H217" s="107" t="s">
        <v>473</v>
      </c>
      <c r="I217" s="107" t="s">
        <v>703</v>
      </c>
      <c r="J217" s="423" t="s">
        <v>704</v>
      </c>
      <c r="K217" s="423" t="s">
        <v>659</v>
      </c>
      <c r="L217" s="423" t="s">
        <v>32</v>
      </c>
      <c r="M217" s="423">
        <v>78</v>
      </c>
      <c r="N217" s="470">
        <v>44428</v>
      </c>
      <c r="O217" s="79">
        <f t="shared" si="16"/>
        <v>2</v>
      </c>
      <c r="P217" s="79">
        <f t="shared" si="17"/>
        <v>2</v>
      </c>
      <c r="Q217" s="536" t="str">
        <f t="shared" si="18"/>
        <v>Gastos_Gerais</v>
      </c>
    </row>
    <row r="218" spans="1:18" x14ac:dyDescent="0.2">
      <c r="A218" s="438">
        <f t="shared" si="15"/>
        <v>214</v>
      </c>
      <c r="B218" s="470">
        <v>44428</v>
      </c>
      <c r="C218" s="469">
        <v>44378</v>
      </c>
      <c r="D218" s="107" t="s">
        <v>270</v>
      </c>
      <c r="E218" s="107" t="s">
        <v>85</v>
      </c>
      <c r="F218" s="288">
        <v>73.19</v>
      </c>
      <c r="G218" s="107" t="s">
        <v>862</v>
      </c>
      <c r="H218" s="107" t="s">
        <v>496</v>
      </c>
      <c r="I218" s="107" t="s">
        <v>668</v>
      </c>
      <c r="J218" s="423" t="s">
        <v>863</v>
      </c>
      <c r="K218" s="423" t="s">
        <v>659</v>
      </c>
      <c r="L218" s="423" t="s">
        <v>32</v>
      </c>
      <c r="M218" s="423">
        <v>315433496</v>
      </c>
      <c r="N218" s="470">
        <v>44428</v>
      </c>
      <c r="O218" s="79">
        <f t="shared" si="16"/>
        <v>2</v>
      </c>
      <c r="P218" s="79">
        <f t="shared" si="17"/>
        <v>1</v>
      </c>
      <c r="Q218" s="536" t="str">
        <f t="shared" si="18"/>
        <v>Gastos_Gerais</v>
      </c>
    </row>
    <row r="219" spans="1:18" x14ac:dyDescent="0.2">
      <c r="A219" s="438">
        <f t="shared" si="15"/>
        <v>215</v>
      </c>
      <c r="B219" s="470">
        <v>44428</v>
      </c>
      <c r="C219" s="469">
        <v>44378</v>
      </c>
      <c r="D219" s="107" t="s">
        <v>270</v>
      </c>
      <c r="E219" s="107" t="s">
        <v>163</v>
      </c>
      <c r="F219" s="288">
        <v>198.62</v>
      </c>
      <c r="G219" s="107" t="s">
        <v>864</v>
      </c>
      <c r="H219" s="107" t="s">
        <v>476</v>
      </c>
      <c r="I219" s="107" t="s">
        <v>865</v>
      </c>
      <c r="J219" s="423" t="s">
        <v>866</v>
      </c>
      <c r="K219" s="423" t="s">
        <v>587</v>
      </c>
      <c r="L219" s="423" t="s">
        <v>664</v>
      </c>
      <c r="M219" s="423" t="s">
        <v>867</v>
      </c>
      <c r="N219" s="470">
        <v>44428</v>
      </c>
      <c r="O219" s="79">
        <f t="shared" si="16"/>
        <v>2</v>
      </c>
      <c r="P219" s="79">
        <f t="shared" si="17"/>
        <v>1</v>
      </c>
      <c r="Q219" s="536" t="str">
        <f t="shared" si="18"/>
        <v>Gastos_Gerais</v>
      </c>
    </row>
    <row r="220" spans="1:18" x14ac:dyDescent="0.2">
      <c r="A220" s="438">
        <f t="shared" si="15"/>
        <v>216</v>
      </c>
      <c r="B220" s="470">
        <v>44428</v>
      </c>
      <c r="C220" s="469">
        <v>44378</v>
      </c>
      <c r="D220" s="107" t="s">
        <v>270</v>
      </c>
      <c r="E220" s="107" t="s">
        <v>163</v>
      </c>
      <c r="F220" s="288">
        <v>129.99</v>
      </c>
      <c r="G220" s="107" t="s">
        <v>1007</v>
      </c>
      <c r="H220" s="107" t="s">
        <v>469</v>
      </c>
      <c r="I220" s="107" t="s">
        <v>865</v>
      </c>
      <c r="J220" s="423" t="s">
        <v>866</v>
      </c>
      <c r="K220" s="423" t="s">
        <v>587</v>
      </c>
      <c r="L220" s="423" t="s">
        <v>664</v>
      </c>
      <c r="M220" s="423" t="s">
        <v>868</v>
      </c>
      <c r="N220" s="470">
        <v>44428</v>
      </c>
      <c r="O220" s="79">
        <f t="shared" si="16"/>
        <v>2</v>
      </c>
      <c r="P220" s="79">
        <f t="shared" si="17"/>
        <v>1</v>
      </c>
      <c r="Q220" s="536" t="str">
        <f t="shared" si="18"/>
        <v>Gastos_Gerais</v>
      </c>
    </row>
    <row r="221" spans="1:18" x14ac:dyDescent="0.2">
      <c r="A221" s="438">
        <f t="shared" si="15"/>
        <v>217</v>
      </c>
      <c r="B221" s="470">
        <v>44428</v>
      </c>
      <c r="C221" s="469">
        <v>44409</v>
      </c>
      <c r="D221" s="107" t="s">
        <v>270</v>
      </c>
      <c r="E221" s="107" t="s">
        <v>182</v>
      </c>
      <c r="F221" s="288">
        <v>129.99</v>
      </c>
      <c r="G221" s="107" t="s">
        <v>1619</v>
      </c>
      <c r="H221" s="107" t="s">
        <v>474</v>
      </c>
      <c r="I221" s="107" t="s">
        <v>865</v>
      </c>
      <c r="J221" s="423" t="s">
        <v>866</v>
      </c>
      <c r="K221" s="423" t="s">
        <v>587</v>
      </c>
      <c r="L221" s="423" t="s">
        <v>664</v>
      </c>
      <c r="M221" s="423" t="s">
        <v>869</v>
      </c>
      <c r="N221" s="470">
        <v>44428</v>
      </c>
      <c r="O221" s="79">
        <f t="shared" si="16"/>
        <v>2</v>
      </c>
      <c r="P221" s="79">
        <f t="shared" si="17"/>
        <v>2</v>
      </c>
      <c r="Q221" s="571" t="str">
        <f t="shared" si="18"/>
        <v>Gastos_Gerais</v>
      </c>
      <c r="R221" s="572"/>
    </row>
    <row r="222" spans="1:18" x14ac:dyDescent="0.2">
      <c r="A222" s="438">
        <f t="shared" si="15"/>
        <v>218</v>
      </c>
      <c r="B222" s="470">
        <v>44428</v>
      </c>
      <c r="C222" s="469">
        <v>44378</v>
      </c>
      <c r="D222" s="107" t="s">
        <v>270</v>
      </c>
      <c r="E222" s="107" t="s">
        <v>163</v>
      </c>
      <c r="F222" s="288">
        <v>149.99</v>
      </c>
      <c r="G222" s="107" t="s">
        <v>870</v>
      </c>
      <c r="H222" s="107" t="s">
        <v>472</v>
      </c>
      <c r="I222" s="107" t="s">
        <v>865</v>
      </c>
      <c r="J222" s="423" t="s">
        <v>866</v>
      </c>
      <c r="K222" s="423" t="s">
        <v>587</v>
      </c>
      <c r="L222" s="423" t="s">
        <v>664</v>
      </c>
      <c r="M222" s="423" t="s">
        <v>871</v>
      </c>
      <c r="N222" s="470">
        <v>44428</v>
      </c>
      <c r="O222" s="79">
        <f t="shared" si="16"/>
        <v>2</v>
      </c>
      <c r="P222" s="79">
        <f t="shared" si="17"/>
        <v>1</v>
      </c>
      <c r="Q222" s="536" t="str">
        <f t="shared" si="18"/>
        <v>Gastos_Gerais</v>
      </c>
    </row>
    <row r="223" spans="1:18" x14ac:dyDescent="0.2">
      <c r="A223" s="438">
        <f t="shared" si="15"/>
        <v>219</v>
      </c>
      <c r="B223" s="470">
        <v>44428</v>
      </c>
      <c r="C223" s="469">
        <v>44378</v>
      </c>
      <c r="D223" s="107" t="s">
        <v>270</v>
      </c>
      <c r="E223" s="107" t="s">
        <v>163</v>
      </c>
      <c r="F223" s="288">
        <v>129.99</v>
      </c>
      <c r="G223" s="107" t="s">
        <v>1634</v>
      </c>
      <c r="H223" s="107" t="s">
        <v>478</v>
      </c>
      <c r="I223" s="107" t="s">
        <v>865</v>
      </c>
      <c r="J223" s="423" t="s">
        <v>866</v>
      </c>
      <c r="K223" s="423" t="s">
        <v>587</v>
      </c>
      <c r="L223" s="423" t="s">
        <v>664</v>
      </c>
      <c r="M223" s="423" t="s">
        <v>872</v>
      </c>
      <c r="N223" s="470">
        <v>44428</v>
      </c>
      <c r="O223" s="79">
        <f t="shared" si="16"/>
        <v>2</v>
      </c>
      <c r="P223" s="79">
        <f t="shared" si="17"/>
        <v>1</v>
      </c>
      <c r="Q223" s="536" t="str">
        <f t="shared" si="18"/>
        <v>Gastos_Gerais</v>
      </c>
    </row>
    <row r="224" spans="1:18" ht="24" x14ac:dyDescent="0.2">
      <c r="A224" s="438">
        <f t="shared" si="15"/>
        <v>220</v>
      </c>
      <c r="B224" s="470">
        <v>44428</v>
      </c>
      <c r="C224" s="469">
        <v>44409</v>
      </c>
      <c r="D224" s="107" t="s">
        <v>270</v>
      </c>
      <c r="E224" s="107" t="s">
        <v>253</v>
      </c>
      <c r="F224" s="288">
        <v>400</v>
      </c>
      <c r="G224" s="107" t="s">
        <v>873</v>
      </c>
      <c r="H224" s="107" t="s">
        <v>476</v>
      </c>
      <c r="I224" s="107" t="s">
        <v>874</v>
      </c>
      <c r="J224" s="423" t="s">
        <v>875</v>
      </c>
      <c r="K224" s="423" t="s">
        <v>587</v>
      </c>
      <c r="L224" s="423" t="s">
        <v>32</v>
      </c>
      <c r="M224" s="423">
        <v>29398930</v>
      </c>
      <c r="N224" s="470">
        <v>44428</v>
      </c>
      <c r="O224" s="79">
        <f t="shared" si="16"/>
        <v>2</v>
      </c>
      <c r="P224" s="79">
        <f t="shared" si="17"/>
        <v>2</v>
      </c>
      <c r="Q224" s="536" t="str">
        <f t="shared" si="18"/>
        <v>Gastos_Gerais</v>
      </c>
    </row>
    <row r="225" spans="1:17" ht="36" x14ac:dyDescent="0.2">
      <c r="A225" s="438">
        <f t="shared" si="15"/>
        <v>221</v>
      </c>
      <c r="B225" s="470">
        <v>44428</v>
      </c>
      <c r="C225" s="469">
        <v>44409</v>
      </c>
      <c r="D225" s="107" t="s">
        <v>270</v>
      </c>
      <c r="E225" s="107" t="s">
        <v>301</v>
      </c>
      <c r="F225" s="288">
        <v>0.01</v>
      </c>
      <c r="G225" s="107" t="s">
        <v>876</v>
      </c>
      <c r="H225" s="107" t="s">
        <v>479</v>
      </c>
      <c r="I225" s="107" t="s">
        <v>841</v>
      </c>
      <c r="J225" s="501" t="s">
        <v>842</v>
      </c>
      <c r="K225" s="423" t="s">
        <v>587</v>
      </c>
      <c r="L225" s="423" t="s">
        <v>32</v>
      </c>
      <c r="M225" s="423" t="s">
        <v>843</v>
      </c>
      <c r="N225" s="470">
        <v>44428</v>
      </c>
      <c r="O225" s="79">
        <f t="shared" si="16"/>
        <v>2</v>
      </c>
      <c r="P225" s="79">
        <f t="shared" si="17"/>
        <v>2</v>
      </c>
      <c r="Q225" s="536" t="str">
        <f t="shared" si="18"/>
        <v>Gastos_Gerais</v>
      </c>
    </row>
    <row r="226" spans="1:17" x14ac:dyDescent="0.2">
      <c r="A226" s="438">
        <f t="shared" si="15"/>
        <v>222</v>
      </c>
      <c r="B226" s="470">
        <v>44428</v>
      </c>
      <c r="C226" s="469">
        <v>44409</v>
      </c>
      <c r="D226" s="107" t="s">
        <v>270</v>
      </c>
      <c r="E226" s="107" t="s">
        <v>330</v>
      </c>
      <c r="F226" s="288">
        <v>690</v>
      </c>
      <c r="G226" s="107" t="s">
        <v>877</v>
      </c>
      <c r="H226" s="107" t="s">
        <v>478</v>
      </c>
      <c r="I226" s="107" t="s">
        <v>878</v>
      </c>
      <c r="J226" s="501" t="s">
        <v>879</v>
      </c>
      <c r="K226" s="423" t="s">
        <v>560</v>
      </c>
      <c r="L226" s="423" t="s">
        <v>32</v>
      </c>
      <c r="M226" s="423">
        <v>29427648</v>
      </c>
      <c r="N226" s="470">
        <v>44427</v>
      </c>
      <c r="O226" s="79">
        <f t="shared" si="16"/>
        <v>2</v>
      </c>
      <c r="P226" s="79">
        <f t="shared" si="17"/>
        <v>2</v>
      </c>
      <c r="Q226" s="536" t="str">
        <f t="shared" si="18"/>
        <v>Gastos_Gerais</v>
      </c>
    </row>
    <row r="227" spans="1:17" ht="24" x14ac:dyDescent="0.2">
      <c r="A227" s="438">
        <f t="shared" si="15"/>
        <v>223</v>
      </c>
      <c r="B227" s="470">
        <v>44428</v>
      </c>
      <c r="C227" s="469">
        <v>44409</v>
      </c>
      <c r="D227" s="107" t="s">
        <v>270</v>
      </c>
      <c r="E227" s="107" t="s">
        <v>61</v>
      </c>
      <c r="F227" s="288">
        <v>5</v>
      </c>
      <c r="G227" s="107" t="s">
        <v>880</v>
      </c>
      <c r="H227" s="107" t="s">
        <v>312</v>
      </c>
      <c r="I227" s="107" t="s">
        <v>752</v>
      </c>
      <c r="J227" s="423" t="s">
        <v>634</v>
      </c>
      <c r="K227" s="423" t="s">
        <v>581</v>
      </c>
      <c r="L227" s="423" t="s">
        <v>565</v>
      </c>
      <c r="M227" s="423">
        <v>201027</v>
      </c>
      <c r="N227" s="470">
        <v>44428</v>
      </c>
      <c r="O227" s="79">
        <f t="shared" si="16"/>
        <v>2</v>
      </c>
      <c r="P227" s="79">
        <f t="shared" si="17"/>
        <v>2</v>
      </c>
      <c r="Q227" s="536" t="str">
        <f t="shared" si="18"/>
        <v>Gastos_Gerais</v>
      </c>
    </row>
    <row r="228" spans="1:17" ht="24" x14ac:dyDescent="0.2">
      <c r="A228" s="438">
        <f t="shared" si="15"/>
        <v>224</v>
      </c>
      <c r="B228" s="470">
        <v>44428</v>
      </c>
      <c r="C228" s="469">
        <v>44409</v>
      </c>
      <c r="D228" s="107" t="s">
        <v>270</v>
      </c>
      <c r="E228" s="107" t="s">
        <v>216</v>
      </c>
      <c r="F228" s="288">
        <v>234.99</v>
      </c>
      <c r="G228" s="107" t="s">
        <v>1592</v>
      </c>
      <c r="H228" s="107" t="s">
        <v>312</v>
      </c>
      <c r="I228" s="107" t="s">
        <v>752</v>
      </c>
      <c r="J228" s="423" t="s">
        <v>634</v>
      </c>
      <c r="K228" s="423" t="s">
        <v>581</v>
      </c>
      <c r="L228" s="423" t="s">
        <v>565</v>
      </c>
      <c r="M228" s="423">
        <v>201031</v>
      </c>
      <c r="N228" s="470">
        <v>44428</v>
      </c>
      <c r="O228" s="79">
        <f t="shared" si="16"/>
        <v>2</v>
      </c>
      <c r="P228" s="79">
        <f t="shared" si="17"/>
        <v>2</v>
      </c>
      <c r="Q228" s="536" t="str">
        <f t="shared" si="18"/>
        <v>Gastos_Gerais</v>
      </c>
    </row>
    <row r="229" spans="1:17" ht="24" x14ac:dyDescent="0.2">
      <c r="A229" s="438">
        <f t="shared" si="15"/>
        <v>225</v>
      </c>
      <c r="B229" s="470">
        <v>44428</v>
      </c>
      <c r="C229" s="469">
        <v>44409</v>
      </c>
      <c r="D229" s="107" t="s">
        <v>270</v>
      </c>
      <c r="E229" s="107" t="s">
        <v>216</v>
      </c>
      <c r="F229" s="288">
        <v>250.4</v>
      </c>
      <c r="G229" s="107" t="s">
        <v>1592</v>
      </c>
      <c r="H229" s="107" t="s">
        <v>312</v>
      </c>
      <c r="I229" s="107" t="s">
        <v>752</v>
      </c>
      <c r="J229" s="423" t="s">
        <v>634</v>
      </c>
      <c r="K229" s="423" t="s">
        <v>581</v>
      </c>
      <c r="L229" s="423" t="s">
        <v>565</v>
      </c>
      <c r="M229" s="423">
        <v>201032</v>
      </c>
      <c r="N229" s="470">
        <v>44428</v>
      </c>
      <c r="O229" s="79">
        <f t="shared" si="16"/>
        <v>2</v>
      </c>
      <c r="P229" s="79">
        <f t="shared" si="17"/>
        <v>2</v>
      </c>
      <c r="Q229" s="536" t="str">
        <f t="shared" si="18"/>
        <v>Gastos_Gerais</v>
      </c>
    </row>
    <row r="230" spans="1:17" x14ac:dyDescent="0.2">
      <c r="A230" s="438">
        <f t="shared" si="15"/>
        <v>226</v>
      </c>
      <c r="B230" s="470">
        <v>44428</v>
      </c>
      <c r="C230" s="469">
        <v>44409</v>
      </c>
      <c r="D230" s="107" t="s">
        <v>270</v>
      </c>
      <c r="E230" s="107" t="s">
        <v>187</v>
      </c>
      <c r="F230" s="288">
        <v>159</v>
      </c>
      <c r="G230" s="107" t="s">
        <v>881</v>
      </c>
      <c r="H230" s="107" t="s">
        <v>478</v>
      </c>
      <c r="I230" s="107" t="s">
        <v>882</v>
      </c>
      <c r="J230" s="423" t="s">
        <v>883</v>
      </c>
      <c r="K230" s="423" t="s">
        <v>560</v>
      </c>
      <c r="L230" s="423" t="s">
        <v>32</v>
      </c>
      <c r="M230" s="423">
        <v>5935</v>
      </c>
      <c r="N230" s="470">
        <v>44428</v>
      </c>
      <c r="O230" s="79">
        <f t="shared" si="16"/>
        <v>2</v>
      </c>
      <c r="P230" s="79">
        <f t="shared" si="17"/>
        <v>2</v>
      </c>
      <c r="Q230" s="536" t="str">
        <f t="shared" si="18"/>
        <v>Gastos_Gerais</v>
      </c>
    </row>
    <row r="231" spans="1:17" x14ac:dyDescent="0.2">
      <c r="A231" s="438">
        <f t="shared" si="15"/>
        <v>227</v>
      </c>
      <c r="B231" s="470">
        <v>44428</v>
      </c>
      <c r="C231" s="469">
        <v>44409</v>
      </c>
      <c r="D231" s="107" t="s">
        <v>270</v>
      </c>
      <c r="E231" s="107" t="s">
        <v>187</v>
      </c>
      <c r="F231" s="288">
        <v>420</v>
      </c>
      <c r="G231" s="107" t="s">
        <v>884</v>
      </c>
      <c r="H231" s="107" t="s">
        <v>470</v>
      </c>
      <c r="I231" s="107" t="s">
        <v>885</v>
      </c>
      <c r="J231" s="423" t="s">
        <v>886</v>
      </c>
      <c r="K231" s="423" t="s">
        <v>560</v>
      </c>
      <c r="L231" s="423" t="s">
        <v>32</v>
      </c>
      <c r="M231" s="423">
        <v>334201</v>
      </c>
      <c r="N231" s="470">
        <v>44428</v>
      </c>
      <c r="O231" s="79">
        <f t="shared" si="16"/>
        <v>2</v>
      </c>
      <c r="P231" s="79">
        <f t="shared" si="17"/>
        <v>2</v>
      </c>
      <c r="Q231" s="536" t="str">
        <f t="shared" si="18"/>
        <v>Gastos_Gerais</v>
      </c>
    </row>
    <row r="232" spans="1:17" x14ac:dyDescent="0.2">
      <c r="A232" s="438">
        <f t="shared" si="15"/>
        <v>228</v>
      </c>
      <c r="B232" s="470">
        <v>44428</v>
      </c>
      <c r="C232" s="469">
        <v>44409</v>
      </c>
      <c r="D232" s="107" t="s">
        <v>270</v>
      </c>
      <c r="E232" s="107" t="s">
        <v>62</v>
      </c>
      <c r="F232" s="288">
        <v>26811.18</v>
      </c>
      <c r="G232" s="107" t="s">
        <v>887</v>
      </c>
      <c r="H232" s="107" t="s">
        <v>469</v>
      </c>
      <c r="I232" s="107" t="s">
        <v>682</v>
      </c>
      <c r="J232" s="423" t="s">
        <v>683</v>
      </c>
      <c r="K232" s="423" t="s">
        <v>560</v>
      </c>
      <c r="L232" s="423" t="s">
        <v>630</v>
      </c>
      <c r="M232" s="423">
        <v>377641</v>
      </c>
      <c r="N232" s="470">
        <v>44428</v>
      </c>
      <c r="O232" s="79">
        <f t="shared" si="16"/>
        <v>2</v>
      </c>
      <c r="P232" s="79">
        <f t="shared" si="17"/>
        <v>2</v>
      </c>
      <c r="Q232" s="536" t="str">
        <f t="shared" si="18"/>
        <v>Gastos_Gerais</v>
      </c>
    </row>
    <row r="233" spans="1:17" x14ac:dyDescent="0.2">
      <c r="A233" s="438">
        <f t="shared" si="15"/>
        <v>229</v>
      </c>
      <c r="B233" s="470">
        <v>44428</v>
      </c>
      <c r="C233" s="469">
        <v>44378</v>
      </c>
      <c r="D233" s="107" t="s">
        <v>270</v>
      </c>
      <c r="E233" s="107" t="s">
        <v>85</v>
      </c>
      <c r="F233" s="288">
        <v>536.01</v>
      </c>
      <c r="G233" s="107" t="s">
        <v>1010</v>
      </c>
      <c r="H233" s="107" t="s">
        <v>478</v>
      </c>
      <c r="I233" s="107" t="s">
        <v>668</v>
      </c>
      <c r="J233" s="423" t="s">
        <v>669</v>
      </c>
      <c r="K233" s="423" t="s">
        <v>587</v>
      </c>
      <c r="L233" s="423" t="s">
        <v>32</v>
      </c>
      <c r="M233" s="423">
        <v>63508760</v>
      </c>
      <c r="N233" s="470">
        <v>44431</v>
      </c>
      <c r="O233" s="79">
        <f t="shared" si="16"/>
        <v>2</v>
      </c>
      <c r="P233" s="79">
        <f t="shared" si="17"/>
        <v>1</v>
      </c>
      <c r="Q233" s="536" t="str">
        <f t="shared" si="18"/>
        <v>Gastos_Gerais</v>
      </c>
    </row>
    <row r="234" spans="1:17" ht="24" x14ac:dyDescent="0.2">
      <c r="A234" s="438">
        <f t="shared" si="15"/>
        <v>230</v>
      </c>
      <c r="B234" s="470">
        <v>44431</v>
      </c>
      <c r="C234" s="469">
        <v>44378</v>
      </c>
      <c r="D234" s="107" t="s">
        <v>270</v>
      </c>
      <c r="E234" s="107" t="s">
        <v>84</v>
      </c>
      <c r="F234" s="288">
        <v>2222.3200000000002</v>
      </c>
      <c r="G234" s="107" t="s">
        <v>1011</v>
      </c>
      <c r="H234" s="107" t="s">
        <v>472</v>
      </c>
      <c r="I234" s="107" t="s">
        <v>888</v>
      </c>
      <c r="J234" s="423" t="s">
        <v>889</v>
      </c>
      <c r="K234" s="423" t="s">
        <v>587</v>
      </c>
      <c r="L234" s="423" t="s">
        <v>565</v>
      </c>
      <c r="M234" s="423">
        <v>123192</v>
      </c>
      <c r="N234" s="470">
        <v>44431</v>
      </c>
      <c r="O234" s="79">
        <f t="shared" si="16"/>
        <v>2</v>
      </c>
      <c r="P234" s="79">
        <f t="shared" si="17"/>
        <v>1</v>
      </c>
      <c r="Q234" s="536" t="str">
        <f t="shared" si="18"/>
        <v>Gastos_Gerais</v>
      </c>
    </row>
    <row r="235" spans="1:17" ht="24" x14ac:dyDescent="0.2">
      <c r="A235" s="438">
        <f t="shared" si="15"/>
        <v>231</v>
      </c>
      <c r="B235" s="470">
        <v>44431</v>
      </c>
      <c r="C235" s="469">
        <v>44378</v>
      </c>
      <c r="D235" s="107" t="s">
        <v>270</v>
      </c>
      <c r="E235" s="107" t="s">
        <v>84</v>
      </c>
      <c r="F235" s="288">
        <v>6902.76</v>
      </c>
      <c r="G235" s="107" t="s">
        <v>1012</v>
      </c>
      <c r="H235" s="107" t="s">
        <v>475</v>
      </c>
      <c r="I235" s="107" t="s">
        <v>890</v>
      </c>
      <c r="J235" s="423" t="s">
        <v>891</v>
      </c>
      <c r="K235" s="423" t="s">
        <v>587</v>
      </c>
      <c r="L235" s="423" t="s">
        <v>664</v>
      </c>
      <c r="M235" s="423" t="s">
        <v>892</v>
      </c>
      <c r="N235" s="470">
        <v>44431</v>
      </c>
      <c r="O235" s="79">
        <f t="shared" si="16"/>
        <v>2</v>
      </c>
      <c r="P235" s="79">
        <f t="shared" si="17"/>
        <v>1</v>
      </c>
      <c r="Q235" s="536" t="str">
        <f t="shared" si="18"/>
        <v>Gastos_Gerais</v>
      </c>
    </row>
    <row r="236" spans="1:17" x14ac:dyDescent="0.2">
      <c r="A236" s="438">
        <f t="shared" si="15"/>
        <v>232</v>
      </c>
      <c r="B236" s="470">
        <v>44431</v>
      </c>
      <c r="C236" s="469">
        <v>44378</v>
      </c>
      <c r="D236" s="107" t="s">
        <v>270</v>
      </c>
      <c r="E236" s="107" t="s">
        <v>85</v>
      </c>
      <c r="F236" s="288">
        <v>2430.4499999999998</v>
      </c>
      <c r="G236" s="107" t="s">
        <v>1013</v>
      </c>
      <c r="H236" s="107" t="s">
        <v>475</v>
      </c>
      <c r="I236" s="107" t="s">
        <v>668</v>
      </c>
      <c r="J236" s="423" t="s">
        <v>669</v>
      </c>
      <c r="K236" s="423" t="s">
        <v>587</v>
      </c>
      <c r="L236" s="423" t="s">
        <v>32</v>
      </c>
      <c r="M236" s="423">
        <v>320693097</v>
      </c>
      <c r="N236" s="470">
        <v>44431</v>
      </c>
      <c r="O236" s="79">
        <f t="shared" si="16"/>
        <v>2</v>
      </c>
      <c r="P236" s="79">
        <f t="shared" si="17"/>
        <v>1</v>
      </c>
      <c r="Q236" s="536" t="str">
        <f t="shared" si="18"/>
        <v>Gastos_Gerais</v>
      </c>
    </row>
    <row r="237" spans="1:17" ht="24" x14ac:dyDescent="0.2">
      <c r="A237" s="438">
        <f t="shared" si="15"/>
        <v>233</v>
      </c>
      <c r="B237" s="470">
        <v>44431</v>
      </c>
      <c r="C237" s="469">
        <v>44409</v>
      </c>
      <c r="D237" s="107" t="s">
        <v>181</v>
      </c>
      <c r="E237" s="107" t="s">
        <v>10</v>
      </c>
      <c r="F237" s="288">
        <v>27.93</v>
      </c>
      <c r="G237" s="107" t="s">
        <v>1014</v>
      </c>
      <c r="H237" s="107" t="s">
        <v>313</v>
      </c>
      <c r="I237" s="107" t="s">
        <v>893</v>
      </c>
      <c r="J237" s="423" t="s">
        <v>894</v>
      </c>
      <c r="K237" s="423" t="s">
        <v>713</v>
      </c>
      <c r="L237" s="423" t="s">
        <v>693</v>
      </c>
      <c r="M237" s="423">
        <v>519323</v>
      </c>
      <c r="N237" s="470">
        <v>44431</v>
      </c>
      <c r="O237" s="79">
        <f t="shared" si="16"/>
        <v>2</v>
      </c>
      <c r="P237" s="79">
        <f t="shared" si="17"/>
        <v>2</v>
      </c>
      <c r="Q237" s="536" t="str">
        <f t="shared" si="18"/>
        <v>Gastos_com_Pessoal</v>
      </c>
    </row>
    <row r="238" spans="1:17" x14ac:dyDescent="0.2">
      <c r="A238" s="438">
        <f t="shared" si="15"/>
        <v>234</v>
      </c>
      <c r="B238" s="470">
        <v>44431</v>
      </c>
      <c r="C238" s="469">
        <v>44409</v>
      </c>
      <c r="D238" s="107" t="s">
        <v>270</v>
      </c>
      <c r="E238" s="107" t="s">
        <v>384</v>
      </c>
      <c r="F238" s="288">
        <v>880</v>
      </c>
      <c r="G238" s="107" t="s">
        <v>1070</v>
      </c>
      <c r="H238" s="107" t="s">
        <v>477</v>
      </c>
      <c r="I238" s="107" t="s">
        <v>895</v>
      </c>
      <c r="J238" s="423" t="s">
        <v>896</v>
      </c>
      <c r="K238" s="423" t="s">
        <v>587</v>
      </c>
      <c r="L238" s="423" t="s">
        <v>32</v>
      </c>
      <c r="M238" s="423">
        <v>57383</v>
      </c>
      <c r="N238" s="470">
        <v>44431</v>
      </c>
      <c r="O238" s="79">
        <f t="shared" si="16"/>
        <v>2</v>
      </c>
      <c r="P238" s="79">
        <f t="shared" si="17"/>
        <v>2</v>
      </c>
      <c r="Q238" s="536" t="str">
        <f t="shared" si="18"/>
        <v>Gastos_Gerais</v>
      </c>
    </row>
    <row r="239" spans="1:17" x14ac:dyDescent="0.2">
      <c r="A239" s="438">
        <f t="shared" si="15"/>
        <v>235</v>
      </c>
      <c r="B239" s="470">
        <v>44431</v>
      </c>
      <c r="C239" s="469">
        <v>44409</v>
      </c>
      <c r="D239" s="107" t="s">
        <v>270</v>
      </c>
      <c r="E239" s="107" t="s">
        <v>141</v>
      </c>
      <c r="F239" s="288">
        <v>1586.4</v>
      </c>
      <c r="G239" s="107" t="s">
        <v>1015</v>
      </c>
      <c r="H239" s="107" t="s">
        <v>479</v>
      </c>
      <c r="I239" s="107" t="s">
        <v>897</v>
      </c>
      <c r="J239" s="423" t="s">
        <v>898</v>
      </c>
      <c r="K239" s="423" t="s">
        <v>659</v>
      </c>
      <c r="L239" s="423" t="s">
        <v>32</v>
      </c>
      <c r="M239" s="423">
        <v>1678</v>
      </c>
      <c r="N239" s="470">
        <v>44426</v>
      </c>
      <c r="O239" s="79">
        <f t="shared" si="16"/>
        <v>2</v>
      </c>
      <c r="P239" s="79">
        <f t="shared" si="17"/>
        <v>2</v>
      </c>
      <c r="Q239" s="536" t="str">
        <f t="shared" si="18"/>
        <v>Gastos_Gerais</v>
      </c>
    </row>
    <row r="240" spans="1:17" ht="24" x14ac:dyDescent="0.2">
      <c r="A240" s="438">
        <f t="shared" si="15"/>
        <v>236</v>
      </c>
      <c r="B240" s="470">
        <v>44431</v>
      </c>
      <c r="C240" s="469">
        <v>44409</v>
      </c>
      <c r="D240" s="107" t="s">
        <v>181</v>
      </c>
      <c r="E240" s="107" t="s">
        <v>1</v>
      </c>
      <c r="F240" s="288">
        <v>291.01</v>
      </c>
      <c r="G240" s="107" t="s">
        <v>574</v>
      </c>
      <c r="H240" s="107" t="s">
        <v>313</v>
      </c>
      <c r="I240" s="107" t="s">
        <v>893</v>
      </c>
      <c r="J240" s="423" t="s">
        <v>894</v>
      </c>
      <c r="K240" s="423" t="s">
        <v>560</v>
      </c>
      <c r="L240" s="423" t="s">
        <v>571</v>
      </c>
      <c r="M240" s="423">
        <v>101568</v>
      </c>
      <c r="N240" s="470">
        <v>44431</v>
      </c>
      <c r="O240" s="79">
        <f t="shared" si="16"/>
        <v>2</v>
      </c>
      <c r="P240" s="79">
        <f t="shared" si="17"/>
        <v>2</v>
      </c>
      <c r="Q240" s="536" t="str">
        <f t="shared" si="18"/>
        <v>Gastos_com_Pessoal</v>
      </c>
    </row>
    <row r="241" spans="1:17" x14ac:dyDescent="0.2">
      <c r="A241" s="438">
        <f t="shared" si="15"/>
        <v>237</v>
      </c>
      <c r="B241" s="470">
        <v>44431</v>
      </c>
      <c r="C241" s="469">
        <v>44409</v>
      </c>
      <c r="D241" s="107" t="s">
        <v>270</v>
      </c>
      <c r="E241" s="107" t="s">
        <v>330</v>
      </c>
      <c r="F241" s="288">
        <v>690</v>
      </c>
      <c r="G241" s="107" t="s">
        <v>899</v>
      </c>
      <c r="H241" s="107" t="s">
        <v>478</v>
      </c>
      <c r="I241" s="107" t="s">
        <v>878</v>
      </c>
      <c r="J241" s="423" t="s">
        <v>900</v>
      </c>
      <c r="K241" s="423" t="s">
        <v>560</v>
      </c>
      <c r="L241" s="423" t="s">
        <v>571</v>
      </c>
      <c r="M241" s="423">
        <v>167446</v>
      </c>
      <c r="N241" s="470">
        <v>44431</v>
      </c>
      <c r="O241" s="79">
        <f t="shared" si="16"/>
        <v>2</v>
      </c>
      <c r="P241" s="79">
        <f t="shared" si="17"/>
        <v>2</v>
      </c>
      <c r="Q241" s="536" t="str">
        <f t="shared" si="18"/>
        <v>Gastos_Gerais</v>
      </c>
    </row>
    <row r="242" spans="1:17" x14ac:dyDescent="0.2">
      <c r="A242" s="438">
        <f t="shared" si="15"/>
        <v>238</v>
      </c>
      <c r="B242" s="470">
        <v>44431</v>
      </c>
      <c r="C242" s="469">
        <v>44409</v>
      </c>
      <c r="D242" s="107" t="s">
        <v>270</v>
      </c>
      <c r="E242" s="107" t="s">
        <v>62</v>
      </c>
      <c r="F242" s="443">
        <v>8953.5</v>
      </c>
      <c r="G242" s="107" t="s">
        <v>901</v>
      </c>
      <c r="H242" s="107" t="s">
        <v>479</v>
      </c>
      <c r="I242" s="107" t="s">
        <v>902</v>
      </c>
      <c r="J242" s="423" t="s">
        <v>903</v>
      </c>
      <c r="K242" s="423" t="s">
        <v>630</v>
      </c>
      <c r="L242" s="423" t="s">
        <v>32</v>
      </c>
      <c r="M242" s="423">
        <v>115</v>
      </c>
      <c r="N242" s="470">
        <v>44412</v>
      </c>
      <c r="O242" s="79">
        <f t="shared" si="16"/>
        <v>2</v>
      </c>
      <c r="P242" s="79">
        <f t="shared" si="17"/>
        <v>2</v>
      </c>
      <c r="Q242" s="536" t="str">
        <f t="shared" si="18"/>
        <v>Gastos_Gerais</v>
      </c>
    </row>
    <row r="243" spans="1:17" x14ac:dyDescent="0.2">
      <c r="A243" s="438">
        <f t="shared" si="15"/>
        <v>239</v>
      </c>
      <c r="B243" s="470">
        <v>44432</v>
      </c>
      <c r="C243" s="469">
        <v>44378</v>
      </c>
      <c r="D243" s="107" t="s">
        <v>34</v>
      </c>
      <c r="E243" s="107" t="s">
        <v>167</v>
      </c>
      <c r="F243" s="288">
        <v>2233998.25</v>
      </c>
      <c r="G243" s="107" t="s">
        <v>1031</v>
      </c>
      <c r="H243" s="107" t="s">
        <v>313</v>
      </c>
      <c r="I243" s="107" t="s">
        <v>558</v>
      </c>
      <c r="J243" s="423" t="s">
        <v>559</v>
      </c>
      <c r="K243" s="423" t="s">
        <v>560</v>
      </c>
      <c r="L243" s="423" t="s">
        <v>571</v>
      </c>
      <c r="M243" s="423">
        <v>241117</v>
      </c>
      <c r="N243" s="470">
        <v>44432</v>
      </c>
      <c r="O243" s="79">
        <f t="shared" si="16"/>
        <v>2</v>
      </c>
      <c r="P243" s="79">
        <f t="shared" si="17"/>
        <v>1</v>
      </c>
      <c r="Q243" s="536" t="str">
        <f t="shared" si="18"/>
        <v>Receitas</v>
      </c>
    </row>
    <row r="244" spans="1:17" x14ac:dyDescent="0.2">
      <c r="A244" s="438">
        <f t="shared" si="15"/>
        <v>240</v>
      </c>
      <c r="B244" s="470">
        <v>44432</v>
      </c>
      <c r="C244" s="469">
        <v>44409</v>
      </c>
      <c r="D244" s="107" t="s">
        <v>270</v>
      </c>
      <c r="E244" s="107" t="s">
        <v>92</v>
      </c>
      <c r="F244" s="288">
        <v>748.15</v>
      </c>
      <c r="G244" s="107" t="s">
        <v>904</v>
      </c>
      <c r="H244" s="107" t="s">
        <v>473</v>
      </c>
      <c r="I244" s="107" t="s">
        <v>905</v>
      </c>
      <c r="J244" s="423" t="s">
        <v>906</v>
      </c>
      <c r="K244" s="423" t="s">
        <v>659</v>
      </c>
      <c r="L244" s="423" t="s">
        <v>32</v>
      </c>
      <c r="M244" s="423">
        <v>701</v>
      </c>
      <c r="N244" s="470">
        <v>44431</v>
      </c>
      <c r="O244" s="79">
        <f t="shared" si="16"/>
        <v>2</v>
      </c>
      <c r="P244" s="79">
        <f t="shared" si="17"/>
        <v>2</v>
      </c>
      <c r="Q244" s="536" t="str">
        <f t="shared" si="18"/>
        <v>Gastos_Gerais</v>
      </c>
    </row>
    <row r="245" spans="1:17" ht="24" x14ac:dyDescent="0.2">
      <c r="A245" s="438">
        <f t="shared" si="15"/>
        <v>241</v>
      </c>
      <c r="B245" s="470">
        <v>44432</v>
      </c>
      <c r="C245" s="469">
        <v>44409</v>
      </c>
      <c r="D245" s="107" t="s">
        <v>270</v>
      </c>
      <c r="E245" s="107" t="s">
        <v>82</v>
      </c>
      <c r="F245" s="288">
        <v>840</v>
      </c>
      <c r="G245" s="107" t="s">
        <v>907</v>
      </c>
      <c r="H245" s="107" t="s">
        <v>477</v>
      </c>
      <c r="I245" s="107" t="s">
        <v>810</v>
      </c>
      <c r="J245" s="423" t="s">
        <v>811</v>
      </c>
      <c r="K245" s="423" t="s">
        <v>659</v>
      </c>
      <c r="L245" s="423" t="s">
        <v>32</v>
      </c>
      <c r="M245" s="423">
        <v>180</v>
      </c>
      <c r="N245" s="470">
        <v>44427</v>
      </c>
      <c r="O245" s="79">
        <f t="shared" si="16"/>
        <v>2</v>
      </c>
      <c r="P245" s="79">
        <f t="shared" si="17"/>
        <v>2</v>
      </c>
      <c r="Q245" s="536" t="str">
        <f t="shared" si="18"/>
        <v>Gastos_Gerais</v>
      </c>
    </row>
    <row r="246" spans="1:17" ht="24" x14ac:dyDescent="0.2">
      <c r="A246" s="438">
        <f t="shared" si="15"/>
        <v>242</v>
      </c>
      <c r="B246" s="470">
        <v>44432</v>
      </c>
      <c r="C246" s="469">
        <v>44409</v>
      </c>
      <c r="D246" s="107" t="s">
        <v>270</v>
      </c>
      <c r="E246" s="107" t="s">
        <v>82</v>
      </c>
      <c r="F246" s="288">
        <v>756</v>
      </c>
      <c r="G246" s="107" t="s">
        <v>907</v>
      </c>
      <c r="H246" s="107" t="s">
        <v>478</v>
      </c>
      <c r="I246" s="107" t="s">
        <v>810</v>
      </c>
      <c r="J246" s="423" t="s">
        <v>811</v>
      </c>
      <c r="K246" s="423" t="s">
        <v>659</v>
      </c>
      <c r="L246" s="423" t="s">
        <v>32</v>
      </c>
      <c r="M246" s="423">
        <v>181</v>
      </c>
      <c r="N246" s="470">
        <v>44427</v>
      </c>
      <c r="O246" s="79">
        <f t="shared" si="16"/>
        <v>2</v>
      </c>
      <c r="P246" s="79">
        <f t="shared" si="17"/>
        <v>2</v>
      </c>
      <c r="Q246" s="536" t="str">
        <f t="shared" si="18"/>
        <v>Gastos_Gerais</v>
      </c>
    </row>
    <row r="247" spans="1:17" ht="24" x14ac:dyDescent="0.2">
      <c r="A247" s="438">
        <f t="shared" si="15"/>
        <v>243</v>
      </c>
      <c r="B247" s="470">
        <v>44432</v>
      </c>
      <c r="C247" s="469">
        <v>44409</v>
      </c>
      <c r="D247" s="107" t="s">
        <v>270</v>
      </c>
      <c r="E247" s="107" t="s">
        <v>99</v>
      </c>
      <c r="F247" s="288">
        <v>3415</v>
      </c>
      <c r="G247" s="107" t="s">
        <v>908</v>
      </c>
      <c r="H247" s="107" t="s">
        <v>312</v>
      </c>
      <c r="I247" s="107" t="s">
        <v>909</v>
      </c>
      <c r="J247" s="423" t="s">
        <v>910</v>
      </c>
      <c r="K247" s="423" t="s">
        <v>911</v>
      </c>
      <c r="L247" s="423" t="s">
        <v>32</v>
      </c>
      <c r="M247" s="423">
        <v>202177</v>
      </c>
      <c r="N247" s="470">
        <v>44435</v>
      </c>
      <c r="O247" s="79">
        <f t="shared" si="16"/>
        <v>2</v>
      </c>
      <c r="P247" s="79">
        <f t="shared" si="17"/>
        <v>2</v>
      </c>
      <c r="Q247" s="536" t="str">
        <f t="shared" si="18"/>
        <v>Gastos_Gerais</v>
      </c>
    </row>
    <row r="248" spans="1:17" x14ac:dyDescent="0.2">
      <c r="A248" s="438">
        <f t="shared" si="15"/>
        <v>244</v>
      </c>
      <c r="B248" s="470">
        <v>44432</v>
      </c>
      <c r="C248" s="469">
        <v>44378</v>
      </c>
      <c r="D248" s="107" t="s">
        <v>270</v>
      </c>
      <c r="E248" s="107" t="s">
        <v>85</v>
      </c>
      <c r="F248" s="288">
        <v>6887.76</v>
      </c>
      <c r="G248" s="107" t="s">
        <v>912</v>
      </c>
      <c r="H248" s="107" t="s">
        <v>473</v>
      </c>
      <c r="I248" s="107" t="s">
        <v>668</v>
      </c>
      <c r="J248" s="423" t="s">
        <v>669</v>
      </c>
      <c r="K248" s="423" t="s">
        <v>659</v>
      </c>
      <c r="L248" s="423" t="s">
        <v>32</v>
      </c>
      <c r="M248" s="423">
        <v>62514822</v>
      </c>
      <c r="N248" s="470">
        <v>44432</v>
      </c>
      <c r="O248" s="79">
        <f t="shared" si="16"/>
        <v>2</v>
      </c>
      <c r="P248" s="79">
        <f t="shared" si="17"/>
        <v>1</v>
      </c>
      <c r="Q248" s="536" t="str">
        <f t="shared" si="18"/>
        <v>Gastos_Gerais</v>
      </c>
    </row>
    <row r="249" spans="1:17" ht="24" x14ac:dyDescent="0.2">
      <c r="A249" s="438">
        <f t="shared" si="15"/>
        <v>245</v>
      </c>
      <c r="B249" s="470">
        <v>44432</v>
      </c>
      <c r="C249" s="469">
        <v>44409</v>
      </c>
      <c r="D249" s="107" t="s">
        <v>270</v>
      </c>
      <c r="E249" s="107" t="s">
        <v>216</v>
      </c>
      <c r="F249" s="288">
        <v>189.27</v>
      </c>
      <c r="G249" s="107" t="s">
        <v>1016</v>
      </c>
      <c r="H249" s="107" t="s">
        <v>312</v>
      </c>
      <c r="I249" s="107" t="s">
        <v>805</v>
      </c>
      <c r="J249" s="423" t="s">
        <v>806</v>
      </c>
      <c r="K249" s="423" t="s">
        <v>560</v>
      </c>
      <c r="L249" s="423" t="s">
        <v>571</v>
      </c>
      <c r="M249" s="423">
        <v>116320</v>
      </c>
      <c r="N249" s="470">
        <v>44432</v>
      </c>
      <c r="O249" s="79">
        <f t="shared" si="16"/>
        <v>2</v>
      </c>
      <c r="P249" s="79">
        <f t="shared" si="17"/>
        <v>2</v>
      </c>
      <c r="Q249" s="536" t="str">
        <f t="shared" si="18"/>
        <v>Gastos_Gerais</v>
      </c>
    </row>
    <row r="250" spans="1:17" ht="24" x14ac:dyDescent="0.2">
      <c r="A250" s="438">
        <f t="shared" si="15"/>
        <v>246</v>
      </c>
      <c r="B250" s="470">
        <v>44432</v>
      </c>
      <c r="C250" s="469">
        <v>44409</v>
      </c>
      <c r="D250" s="107" t="s">
        <v>270</v>
      </c>
      <c r="E250" s="107" t="s">
        <v>301</v>
      </c>
      <c r="F250" s="288">
        <v>240</v>
      </c>
      <c r="G250" s="107" t="s">
        <v>1017</v>
      </c>
      <c r="H250" s="107" t="s">
        <v>312</v>
      </c>
      <c r="I250" s="107" t="s">
        <v>805</v>
      </c>
      <c r="J250" s="423" t="s">
        <v>806</v>
      </c>
      <c r="K250" s="423" t="s">
        <v>560</v>
      </c>
      <c r="L250" s="423" t="s">
        <v>571</v>
      </c>
      <c r="M250" s="423">
        <v>116521</v>
      </c>
      <c r="N250" s="470">
        <v>44432</v>
      </c>
      <c r="O250" s="79">
        <f t="shared" si="16"/>
        <v>2</v>
      </c>
      <c r="P250" s="79">
        <f t="shared" si="17"/>
        <v>2</v>
      </c>
      <c r="Q250" s="536" t="str">
        <f t="shared" si="18"/>
        <v>Gastos_Gerais</v>
      </c>
    </row>
    <row r="251" spans="1:17" ht="36" x14ac:dyDescent="0.2">
      <c r="A251" s="438">
        <f t="shared" si="15"/>
        <v>247</v>
      </c>
      <c r="B251" s="470">
        <v>44432</v>
      </c>
      <c r="C251" s="469">
        <v>44409</v>
      </c>
      <c r="D251" s="107" t="s">
        <v>270</v>
      </c>
      <c r="E251" s="107" t="s">
        <v>301</v>
      </c>
      <c r="F251" s="288">
        <v>120</v>
      </c>
      <c r="G251" s="107" t="s">
        <v>1018</v>
      </c>
      <c r="H251" s="107" t="s">
        <v>469</v>
      </c>
      <c r="I251" s="107" t="s">
        <v>913</v>
      </c>
      <c r="J251" s="423" t="s">
        <v>914</v>
      </c>
      <c r="K251" s="423" t="s">
        <v>560</v>
      </c>
      <c r="L251" s="423" t="s">
        <v>571</v>
      </c>
      <c r="M251" s="423">
        <v>171656</v>
      </c>
      <c r="N251" s="470">
        <v>44432</v>
      </c>
      <c r="O251" s="79">
        <f t="shared" si="16"/>
        <v>2</v>
      </c>
      <c r="P251" s="79">
        <f t="shared" si="17"/>
        <v>2</v>
      </c>
      <c r="Q251" s="536" t="str">
        <f t="shared" si="18"/>
        <v>Gastos_Gerais</v>
      </c>
    </row>
    <row r="252" spans="1:17" ht="36" x14ac:dyDescent="0.2">
      <c r="A252" s="438">
        <f t="shared" si="15"/>
        <v>248</v>
      </c>
      <c r="B252" s="470">
        <v>44432</v>
      </c>
      <c r="C252" s="469">
        <v>44409</v>
      </c>
      <c r="D252" s="107" t="s">
        <v>270</v>
      </c>
      <c r="E252" s="107" t="s">
        <v>216</v>
      </c>
      <c r="F252" s="288">
        <v>77.45</v>
      </c>
      <c r="G252" s="107" t="s">
        <v>1019</v>
      </c>
      <c r="H252" s="107" t="s">
        <v>469</v>
      </c>
      <c r="I252" s="107" t="s">
        <v>913</v>
      </c>
      <c r="J252" s="423" t="s">
        <v>914</v>
      </c>
      <c r="K252" s="423" t="s">
        <v>560</v>
      </c>
      <c r="L252" s="423" t="s">
        <v>571</v>
      </c>
      <c r="M252" s="423">
        <v>172168</v>
      </c>
      <c r="N252" s="470">
        <v>44432</v>
      </c>
      <c r="O252" s="79">
        <f t="shared" si="16"/>
        <v>2</v>
      </c>
      <c r="P252" s="79">
        <f t="shared" si="17"/>
        <v>2</v>
      </c>
      <c r="Q252" s="536" t="str">
        <f t="shared" si="18"/>
        <v>Gastos_Gerais</v>
      </c>
    </row>
    <row r="253" spans="1:17" ht="24" x14ac:dyDescent="0.2">
      <c r="A253" s="438">
        <f t="shared" si="15"/>
        <v>249</v>
      </c>
      <c r="B253" s="470">
        <v>44432</v>
      </c>
      <c r="C253" s="469">
        <v>44440</v>
      </c>
      <c r="D253" s="107" t="s">
        <v>181</v>
      </c>
      <c r="E253" s="107" t="s">
        <v>161</v>
      </c>
      <c r="F253" s="288">
        <v>408</v>
      </c>
      <c r="G253" s="107" t="s">
        <v>915</v>
      </c>
      <c r="H253" s="107" t="s">
        <v>313</v>
      </c>
      <c r="I253" s="107" t="s">
        <v>1563</v>
      </c>
      <c r="J253" s="423" t="s">
        <v>625</v>
      </c>
      <c r="K253" s="423" t="s">
        <v>560</v>
      </c>
      <c r="L253" s="423" t="s">
        <v>32</v>
      </c>
      <c r="M253" s="423">
        <v>20218652</v>
      </c>
      <c r="N253" s="470">
        <v>44433</v>
      </c>
      <c r="O253" s="79">
        <f t="shared" si="16"/>
        <v>2</v>
      </c>
      <c r="P253" s="79">
        <f t="shared" si="17"/>
        <v>3</v>
      </c>
      <c r="Q253" s="536" t="str">
        <f t="shared" si="18"/>
        <v>Gastos_com_Pessoal</v>
      </c>
    </row>
    <row r="254" spans="1:17" ht="24" x14ac:dyDescent="0.2">
      <c r="A254" s="438">
        <f t="shared" si="15"/>
        <v>250</v>
      </c>
      <c r="B254" s="470">
        <v>44432</v>
      </c>
      <c r="C254" s="469">
        <v>44409</v>
      </c>
      <c r="D254" s="107" t="s">
        <v>270</v>
      </c>
      <c r="E254" s="107" t="s">
        <v>187</v>
      </c>
      <c r="F254" s="288">
        <v>850</v>
      </c>
      <c r="G254" s="107" t="s">
        <v>916</v>
      </c>
      <c r="H254" s="107" t="s">
        <v>470</v>
      </c>
      <c r="I254" s="107" t="s">
        <v>917</v>
      </c>
      <c r="J254" s="423" t="s">
        <v>918</v>
      </c>
      <c r="K254" s="423" t="s">
        <v>560</v>
      </c>
      <c r="L254" s="423" t="s">
        <v>32</v>
      </c>
      <c r="M254" s="423">
        <v>202125</v>
      </c>
      <c r="N254" s="470">
        <v>44431</v>
      </c>
      <c r="O254" s="79">
        <f t="shared" si="16"/>
        <v>2</v>
      </c>
      <c r="P254" s="79">
        <f t="shared" si="17"/>
        <v>2</v>
      </c>
      <c r="Q254" s="536" t="str">
        <f t="shared" si="18"/>
        <v>Gastos_Gerais</v>
      </c>
    </row>
    <row r="255" spans="1:17" x14ac:dyDescent="0.2">
      <c r="A255" s="438">
        <f t="shared" si="15"/>
        <v>251</v>
      </c>
      <c r="B255" s="470">
        <v>44432</v>
      </c>
      <c r="C255" s="469">
        <v>44409</v>
      </c>
      <c r="D255" s="107" t="s">
        <v>270</v>
      </c>
      <c r="E255" s="107" t="s">
        <v>71</v>
      </c>
      <c r="F255" s="288">
        <v>0.5</v>
      </c>
      <c r="G255" s="107" t="s">
        <v>562</v>
      </c>
      <c r="H255" s="107" t="s">
        <v>312</v>
      </c>
      <c r="I255" s="107" t="s">
        <v>563</v>
      </c>
      <c r="J255" s="423" t="s">
        <v>482</v>
      </c>
      <c r="K255" s="423" t="s">
        <v>708</v>
      </c>
      <c r="L255" s="423" t="s">
        <v>565</v>
      </c>
      <c r="M255" s="423">
        <v>377641</v>
      </c>
      <c r="N255" s="470">
        <v>44432</v>
      </c>
      <c r="O255" s="79">
        <f t="shared" si="16"/>
        <v>2</v>
      </c>
      <c r="P255" s="79">
        <f t="shared" si="17"/>
        <v>2</v>
      </c>
      <c r="Q255" s="536" t="str">
        <f t="shared" si="18"/>
        <v>Gastos_Gerais</v>
      </c>
    </row>
    <row r="256" spans="1:17" ht="24" x14ac:dyDescent="0.2">
      <c r="A256" s="438">
        <f t="shared" si="15"/>
        <v>252</v>
      </c>
      <c r="B256" s="470">
        <v>44433</v>
      </c>
      <c r="C256" s="469">
        <v>44409</v>
      </c>
      <c r="D256" s="107" t="s">
        <v>270</v>
      </c>
      <c r="E256" s="107" t="s">
        <v>213</v>
      </c>
      <c r="F256" s="288">
        <v>315</v>
      </c>
      <c r="G256" s="107" t="s">
        <v>919</v>
      </c>
      <c r="H256" s="107" t="s">
        <v>471</v>
      </c>
      <c r="I256" s="107" t="s">
        <v>920</v>
      </c>
      <c r="J256" s="423" t="s">
        <v>921</v>
      </c>
      <c r="K256" s="423" t="s">
        <v>659</v>
      </c>
      <c r="L256" s="423" t="s">
        <v>32</v>
      </c>
      <c r="M256" s="423">
        <v>45</v>
      </c>
      <c r="N256" s="470">
        <v>44428</v>
      </c>
      <c r="O256" s="79">
        <f t="shared" si="16"/>
        <v>2</v>
      </c>
      <c r="P256" s="79">
        <f t="shared" si="17"/>
        <v>2</v>
      </c>
      <c r="Q256" s="536" t="str">
        <f t="shared" si="18"/>
        <v>Gastos_Gerais</v>
      </c>
    </row>
    <row r="257" spans="1:17" ht="24" x14ac:dyDescent="0.2">
      <c r="A257" s="438">
        <f t="shared" si="15"/>
        <v>253</v>
      </c>
      <c r="B257" s="470">
        <v>44433</v>
      </c>
      <c r="C257" s="469">
        <v>44409</v>
      </c>
      <c r="D257" s="107" t="s">
        <v>270</v>
      </c>
      <c r="E257" s="107" t="s">
        <v>213</v>
      </c>
      <c r="F257" s="288">
        <v>768</v>
      </c>
      <c r="G257" s="107" t="s">
        <v>922</v>
      </c>
      <c r="H257" s="107" t="s">
        <v>471</v>
      </c>
      <c r="I257" s="107" t="s">
        <v>920</v>
      </c>
      <c r="J257" s="423" t="s">
        <v>921</v>
      </c>
      <c r="K257" s="423" t="s">
        <v>659</v>
      </c>
      <c r="L257" s="423" t="s">
        <v>32</v>
      </c>
      <c r="M257" s="423">
        <v>29484414</v>
      </c>
      <c r="N257" s="470">
        <v>44431</v>
      </c>
      <c r="O257" s="79">
        <f t="shared" si="16"/>
        <v>2</v>
      </c>
      <c r="P257" s="79">
        <f t="shared" si="17"/>
        <v>2</v>
      </c>
      <c r="Q257" s="536" t="str">
        <f t="shared" si="18"/>
        <v>Gastos_Gerais</v>
      </c>
    </row>
    <row r="258" spans="1:17" ht="24" x14ac:dyDescent="0.2">
      <c r="A258" s="438">
        <f t="shared" si="15"/>
        <v>254</v>
      </c>
      <c r="B258" s="470">
        <v>44433</v>
      </c>
      <c r="C258" s="469">
        <v>44409</v>
      </c>
      <c r="D258" s="107" t="s">
        <v>270</v>
      </c>
      <c r="E258" s="107" t="s">
        <v>186</v>
      </c>
      <c r="F258" s="288">
        <v>1393</v>
      </c>
      <c r="G258" s="107" t="s">
        <v>923</v>
      </c>
      <c r="H258" s="107" t="s">
        <v>479</v>
      </c>
      <c r="I258" s="107" t="s">
        <v>924</v>
      </c>
      <c r="J258" s="423" t="s">
        <v>925</v>
      </c>
      <c r="K258" s="423" t="s">
        <v>659</v>
      </c>
      <c r="L258" s="423" t="s">
        <v>32</v>
      </c>
      <c r="M258" s="423">
        <v>751</v>
      </c>
      <c r="N258" s="470">
        <v>44426</v>
      </c>
      <c r="O258" s="79">
        <f t="shared" si="16"/>
        <v>2</v>
      </c>
      <c r="P258" s="79">
        <f t="shared" si="17"/>
        <v>2</v>
      </c>
      <c r="Q258" s="536" t="str">
        <f t="shared" si="18"/>
        <v>Gastos_Gerais</v>
      </c>
    </row>
    <row r="259" spans="1:17" x14ac:dyDescent="0.2">
      <c r="A259" s="438">
        <f t="shared" si="15"/>
        <v>255</v>
      </c>
      <c r="B259" s="470">
        <v>44433</v>
      </c>
      <c r="C259" s="469">
        <v>44409</v>
      </c>
      <c r="D259" s="107" t="s">
        <v>270</v>
      </c>
      <c r="E259" s="107" t="s">
        <v>186</v>
      </c>
      <c r="F259" s="288">
        <v>600</v>
      </c>
      <c r="G259" s="107" t="s">
        <v>926</v>
      </c>
      <c r="H259" s="107" t="s">
        <v>479</v>
      </c>
      <c r="I259" s="107" t="s">
        <v>924</v>
      </c>
      <c r="J259" s="423" t="s">
        <v>925</v>
      </c>
      <c r="K259" s="423" t="s">
        <v>659</v>
      </c>
      <c r="L259" s="423" t="s">
        <v>32</v>
      </c>
      <c r="M259" s="423">
        <v>3435</v>
      </c>
      <c r="N259" s="470">
        <v>44426</v>
      </c>
      <c r="O259" s="79">
        <f t="shared" si="16"/>
        <v>2</v>
      </c>
      <c r="P259" s="79">
        <f t="shared" si="17"/>
        <v>2</v>
      </c>
      <c r="Q259" s="536" t="str">
        <f t="shared" si="18"/>
        <v>Gastos_Gerais</v>
      </c>
    </row>
    <row r="260" spans="1:17" x14ac:dyDescent="0.2">
      <c r="A260" s="438">
        <f t="shared" si="15"/>
        <v>256</v>
      </c>
      <c r="B260" s="470">
        <v>44433</v>
      </c>
      <c r="C260" s="469">
        <v>44378</v>
      </c>
      <c r="D260" s="107" t="s">
        <v>144</v>
      </c>
      <c r="E260" s="107" t="s">
        <v>72</v>
      </c>
      <c r="F260" s="288">
        <v>73240</v>
      </c>
      <c r="G260" s="107" t="s">
        <v>927</v>
      </c>
      <c r="H260" s="107" t="s">
        <v>477</v>
      </c>
      <c r="I260" s="107" t="s">
        <v>661</v>
      </c>
      <c r="J260" s="423" t="s">
        <v>662</v>
      </c>
      <c r="K260" s="423" t="s">
        <v>659</v>
      </c>
      <c r="L260" s="423" t="s">
        <v>32</v>
      </c>
      <c r="M260" s="423">
        <v>1179470</v>
      </c>
      <c r="N260" s="470">
        <v>44411</v>
      </c>
      <c r="O260" s="79">
        <f t="shared" si="16"/>
        <v>2</v>
      </c>
      <c r="P260" s="79">
        <f t="shared" si="17"/>
        <v>1</v>
      </c>
      <c r="Q260" s="536" t="str">
        <f t="shared" si="18"/>
        <v>Aquisição_de_Bens_Permanentes</v>
      </c>
    </row>
    <row r="261" spans="1:17" x14ac:dyDescent="0.2">
      <c r="A261" s="438">
        <f t="shared" ref="A261:A278" si="19">IF(B261="","",ROW()-4)</f>
        <v>257</v>
      </c>
      <c r="B261" s="470">
        <v>44433</v>
      </c>
      <c r="C261" s="469">
        <v>44378</v>
      </c>
      <c r="D261" s="107" t="s">
        <v>144</v>
      </c>
      <c r="E261" s="107" t="s">
        <v>72</v>
      </c>
      <c r="F261" s="288">
        <v>73240</v>
      </c>
      <c r="G261" s="107" t="s">
        <v>928</v>
      </c>
      <c r="H261" s="107" t="s">
        <v>478</v>
      </c>
      <c r="I261" s="107" t="s">
        <v>661</v>
      </c>
      <c r="J261" s="423" t="s">
        <v>662</v>
      </c>
      <c r="K261" s="423" t="s">
        <v>659</v>
      </c>
      <c r="L261" s="423" t="s">
        <v>32</v>
      </c>
      <c r="M261" s="423">
        <v>1179476</v>
      </c>
      <c r="N261" s="470">
        <v>44411</v>
      </c>
      <c r="O261" s="79">
        <f t="shared" si="16"/>
        <v>2</v>
      </c>
      <c r="P261" s="79">
        <f t="shared" si="17"/>
        <v>1</v>
      </c>
      <c r="Q261" s="536" t="str">
        <f t="shared" si="18"/>
        <v>Aquisição_de_Bens_Permanentes</v>
      </c>
    </row>
    <row r="262" spans="1:17" x14ac:dyDescent="0.2">
      <c r="A262" s="438">
        <f t="shared" si="19"/>
        <v>258</v>
      </c>
      <c r="B262" s="470">
        <v>44433</v>
      </c>
      <c r="C262" s="469">
        <v>44378</v>
      </c>
      <c r="D262" s="107" t="s">
        <v>144</v>
      </c>
      <c r="E262" s="107" t="s">
        <v>72</v>
      </c>
      <c r="F262" s="288">
        <v>73240</v>
      </c>
      <c r="G262" s="107" t="s">
        <v>929</v>
      </c>
      <c r="H262" s="107" t="s">
        <v>476</v>
      </c>
      <c r="I262" s="107" t="s">
        <v>661</v>
      </c>
      <c r="J262" s="423" t="s">
        <v>662</v>
      </c>
      <c r="K262" s="423" t="s">
        <v>659</v>
      </c>
      <c r="L262" s="423" t="s">
        <v>32</v>
      </c>
      <c r="M262" s="423">
        <v>1179479</v>
      </c>
      <c r="N262" s="470">
        <v>44411</v>
      </c>
      <c r="O262" s="79">
        <f t="shared" si="16"/>
        <v>2</v>
      </c>
      <c r="P262" s="79">
        <f t="shared" si="17"/>
        <v>1</v>
      </c>
      <c r="Q262" s="536" t="str">
        <f t="shared" si="18"/>
        <v>Aquisição_de_Bens_Permanentes</v>
      </c>
    </row>
    <row r="263" spans="1:17" x14ac:dyDescent="0.2">
      <c r="A263" s="438">
        <f t="shared" si="19"/>
        <v>259</v>
      </c>
      <c r="B263" s="470">
        <v>44433</v>
      </c>
      <c r="C263" s="469">
        <v>44378</v>
      </c>
      <c r="D263" s="107" t="s">
        <v>144</v>
      </c>
      <c r="E263" s="107" t="s">
        <v>72</v>
      </c>
      <c r="F263" s="288">
        <v>73240</v>
      </c>
      <c r="G263" s="107" t="s">
        <v>930</v>
      </c>
      <c r="H263" s="107" t="s">
        <v>471</v>
      </c>
      <c r="I263" s="107" t="s">
        <v>661</v>
      </c>
      <c r="J263" s="423" t="s">
        <v>662</v>
      </c>
      <c r="K263" s="423" t="s">
        <v>659</v>
      </c>
      <c r="L263" s="423" t="s">
        <v>32</v>
      </c>
      <c r="M263" s="423">
        <v>1179473</v>
      </c>
      <c r="N263" s="470">
        <v>44411</v>
      </c>
      <c r="O263" s="79">
        <f t="shared" si="16"/>
        <v>2</v>
      </c>
      <c r="P263" s="79">
        <f t="shared" si="17"/>
        <v>1</v>
      </c>
      <c r="Q263" s="536" t="str">
        <f t="shared" si="18"/>
        <v>Aquisição_de_Bens_Permanentes</v>
      </c>
    </row>
    <row r="264" spans="1:17" x14ac:dyDescent="0.2">
      <c r="A264" s="438">
        <f t="shared" si="19"/>
        <v>260</v>
      </c>
      <c r="B264" s="470">
        <v>44433</v>
      </c>
      <c r="C264" s="469">
        <v>44409</v>
      </c>
      <c r="D264" s="107" t="s">
        <v>270</v>
      </c>
      <c r="E264" s="107" t="s">
        <v>187</v>
      </c>
      <c r="F264" s="288">
        <v>244.97</v>
      </c>
      <c r="G264" s="107" t="s">
        <v>931</v>
      </c>
      <c r="H264" s="107" t="s">
        <v>478</v>
      </c>
      <c r="I264" s="107" t="s">
        <v>932</v>
      </c>
      <c r="J264" s="423" t="s">
        <v>933</v>
      </c>
      <c r="K264" s="423" t="s">
        <v>659</v>
      </c>
      <c r="L264" s="423" t="s">
        <v>32</v>
      </c>
      <c r="M264" s="423">
        <v>202130</v>
      </c>
      <c r="N264" s="470">
        <v>44433</v>
      </c>
      <c r="O264" s="79">
        <f t="shared" si="16"/>
        <v>2</v>
      </c>
      <c r="P264" s="79">
        <f t="shared" si="17"/>
        <v>2</v>
      </c>
      <c r="Q264" s="536" t="str">
        <f t="shared" si="18"/>
        <v>Gastos_Gerais</v>
      </c>
    </row>
    <row r="265" spans="1:17" x14ac:dyDescent="0.2">
      <c r="A265" s="438">
        <f t="shared" si="19"/>
        <v>261</v>
      </c>
      <c r="B265" s="470">
        <v>44433</v>
      </c>
      <c r="C265" s="469">
        <v>44409</v>
      </c>
      <c r="D265" s="107" t="s">
        <v>270</v>
      </c>
      <c r="E265" s="107" t="s">
        <v>71</v>
      </c>
      <c r="F265" s="288">
        <v>0.5</v>
      </c>
      <c r="G265" s="107" t="s">
        <v>562</v>
      </c>
      <c r="H265" s="107" t="s">
        <v>312</v>
      </c>
      <c r="I265" s="107" t="s">
        <v>563</v>
      </c>
      <c r="J265" s="423" t="s">
        <v>482</v>
      </c>
      <c r="K265" s="423" t="s">
        <v>708</v>
      </c>
      <c r="L265" s="423" t="s">
        <v>565</v>
      </c>
      <c r="M265" s="423">
        <v>377641</v>
      </c>
      <c r="N265" s="470">
        <v>44433</v>
      </c>
      <c r="O265" s="79">
        <f t="shared" ref="O265:O328" si="20">IF(B265=0,0,IF(YEAR(B265)=$P$1,MONTH(B265)-$O$1+1,(YEAR(B265)-$P$1)*12-$O$1+1+MONTH(B265)))</f>
        <v>2</v>
      </c>
      <c r="P265" s="79">
        <f t="shared" ref="P265:P328" si="21">IF(C265=0,0,IF(YEAR(C265)=$P$1,MONTH(C265)-$O$1+1,(YEAR(C265)-$P$1)*12-$O$1+1+MONTH(C265)))</f>
        <v>2</v>
      </c>
      <c r="Q265" s="536" t="str">
        <f t="shared" ref="Q265:Q328" si="22">SUBSTITUTE(D265," ","_")</f>
        <v>Gastos_Gerais</v>
      </c>
    </row>
    <row r="266" spans="1:17" ht="36" x14ac:dyDescent="0.2">
      <c r="A266" s="438">
        <f t="shared" si="19"/>
        <v>262</v>
      </c>
      <c r="B266" s="470">
        <v>44434</v>
      </c>
      <c r="C266" s="469">
        <v>44378</v>
      </c>
      <c r="D266" s="107" t="s">
        <v>181</v>
      </c>
      <c r="E266" s="107" t="s">
        <v>1</v>
      </c>
      <c r="F266" s="288">
        <v>-0.3</v>
      </c>
      <c r="G266" s="107" t="s">
        <v>1020</v>
      </c>
      <c r="H266" s="107" t="s">
        <v>313</v>
      </c>
      <c r="I266" s="107" t="s">
        <v>558</v>
      </c>
      <c r="J266" s="423" t="s">
        <v>559</v>
      </c>
      <c r="K266" s="423" t="s">
        <v>847</v>
      </c>
      <c r="L266" s="423" t="s">
        <v>565</v>
      </c>
      <c r="M266" s="423">
        <v>261146</v>
      </c>
      <c r="N266" s="470">
        <v>44434</v>
      </c>
      <c r="O266" s="79">
        <f t="shared" si="20"/>
        <v>2</v>
      </c>
      <c r="P266" s="79">
        <f t="shared" si="21"/>
        <v>1</v>
      </c>
      <c r="Q266" s="536" t="str">
        <f t="shared" si="22"/>
        <v>Gastos_com_Pessoal</v>
      </c>
    </row>
    <row r="267" spans="1:17" x14ac:dyDescent="0.2">
      <c r="A267" s="438">
        <f t="shared" si="19"/>
        <v>263</v>
      </c>
      <c r="B267" s="470">
        <v>44434</v>
      </c>
      <c r="C267" s="469">
        <v>44409</v>
      </c>
      <c r="D267" s="107" t="s">
        <v>270</v>
      </c>
      <c r="E267" s="107" t="s">
        <v>211</v>
      </c>
      <c r="F267" s="288">
        <v>1957.32</v>
      </c>
      <c r="G267" s="107" t="s">
        <v>934</v>
      </c>
      <c r="H267" s="107" t="s">
        <v>313</v>
      </c>
      <c r="I267" s="107" t="s">
        <v>935</v>
      </c>
      <c r="J267" s="423" t="s">
        <v>936</v>
      </c>
      <c r="K267" s="423" t="s">
        <v>659</v>
      </c>
      <c r="L267" s="423" t="s">
        <v>565</v>
      </c>
      <c r="M267" s="423" t="s">
        <v>937</v>
      </c>
      <c r="N267" s="470">
        <v>44420</v>
      </c>
      <c r="O267" s="79">
        <f t="shared" si="20"/>
        <v>2</v>
      </c>
      <c r="P267" s="79">
        <f t="shared" si="21"/>
        <v>2</v>
      </c>
      <c r="Q267" s="536" t="str">
        <f t="shared" si="22"/>
        <v>Gastos_Gerais</v>
      </c>
    </row>
    <row r="268" spans="1:17" x14ac:dyDescent="0.2">
      <c r="A268" s="438">
        <f t="shared" si="19"/>
        <v>264</v>
      </c>
      <c r="B268" s="470">
        <v>44434</v>
      </c>
      <c r="C268" s="469">
        <v>44440</v>
      </c>
      <c r="D268" s="107" t="s">
        <v>181</v>
      </c>
      <c r="E268" s="107" t="s">
        <v>161</v>
      </c>
      <c r="F268" s="288">
        <v>1945.5</v>
      </c>
      <c r="G268" s="107" t="s">
        <v>938</v>
      </c>
      <c r="H268" s="107" t="s">
        <v>313</v>
      </c>
      <c r="I268" s="107" t="s">
        <v>1560</v>
      </c>
      <c r="J268" s="423" t="s">
        <v>608</v>
      </c>
      <c r="K268" s="423" t="s">
        <v>587</v>
      </c>
      <c r="L268" s="423" t="s">
        <v>565</v>
      </c>
      <c r="M268" s="423">
        <v>1000067195</v>
      </c>
      <c r="N268" s="470">
        <v>44432</v>
      </c>
      <c r="O268" s="79">
        <f t="shared" si="20"/>
        <v>2</v>
      </c>
      <c r="P268" s="79">
        <f t="shared" si="21"/>
        <v>3</v>
      </c>
      <c r="Q268" s="536" t="str">
        <f t="shared" si="22"/>
        <v>Gastos_com_Pessoal</v>
      </c>
    </row>
    <row r="269" spans="1:17" ht="24" x14ac:dyDescent="0.2">
      <c r="A269" s="438">
        <f t="shared" si="19"/>
        <v>265</v>
      </c>
      <c r="B269" s="470">
        <v>44434</v>
      </c>
      <c r="C269" s="469">
        <v>44440</v>
      </c>
      <c r="D269" s="107" t="s">
        <v>181</v>
      </c>
      <c r="E269" s="107" t="s">
        <v>161</v>
      </c>
      <c r="F269" s="288">
        <v>2281.1999999999998</v>
      </c>
      <c r="G269" s="107" t="s">
        <v>1552</v>
      </c>
      <c r="H269" s="107" t="s">
        <v>313</v>
      </c>
      <c r="I269" s="107" t="s">
        <v>1561</v>
      </c>
      <c r="J269" s="423" t="s">
        <v>620</v>
      </c>
      <c r="K269" s="423" t="s">
        <v>587</v>
      </c>
      <c r="L269" s="423" t="s">
        <v>32</v>
      </c>
      <c r="M269" s="423" t="s">
        <v>939</v>
      </c>
      <c r="N269" s="470">
        <v>44438</v>
      </c>
      <c r="O269" s="79">
        <f t="shared" si="20"/>
        <v>2</v>
      </c>
      <c r="P269" s="79">
        <f t="shared" si="21"/>
        <v>3</v>
      </c>
      <c r="Q269" s="536" t="str">
        <f t="shared" si="22"/>
        <v>Gastos_com_Pessoal</v>
      </c>
    </row>
    <row r="270" spans="1:17" ht="24" x14ac:dyDescent="0.2">
      <c r="A270" s="438">
        <f t="shared" si="19"/>
        <v>266</v>
      </c>
      <c r="B270" s="470">
        <v>44434</v>
      </c>
      <c r="C270" s="469">
        <v>44409</v>
      </c>
      <c r="D270" s="107" t="s">
        <v>270</v>
      </c>
      <c r="E270" s="107" t="s">
        <v>216</v>
      </c>
      <c r="F270" s="288">
        <v>404.2</v>
      </c>
      <c r="G270" s="107" t="s">
        <v>1021</v>
      </c>
      <c r="H270" s="107" t="s">
        <v>312</v>
      </c>
      <c r="I270" s="107" t="s">
        <v>805</v>
      </c>
      <c r="J270" s="423" t="s">
        <v>806</v>
      </c>
      <c r="K270" s="423" t="s">
        <v>560</v>
      </c>
      <c r="L270" s="423" t="s">
        <v>571</v>
      </c>
      <c r="M270" s="423">
        <v>154728</v>
      </c>
      <c r="N270" s="470">
        <v>44434</v>
      </c>
      <c r="O270" s="79">
        <f t="shared" si="20"/>
        <v>2</v>
      </c>
      <c r="P270" s="79">
        <f t="shared" si="21"/>
        <v>2</v>
      </c>
      <c r="Q270" s="536" t="str">
        <f t="shared" si="22"/>
        <v>Gastos_Gerais</v>
      </c>
    </row>
    <row r="271" spans="1:17" ht="24" x14ac:dyDescent="0.2">
      <c r="A271" s="438">
        <f t="shared" si="19"/>
        <v>267</v>
      </c>
      <c r="B271" s="470">
        <v>44434</v>
      </c>
      <c r="C271" s="469">
        <v>44440</v>
      </c>
      <c r="D271" s="107" t="s">
        <v>181</v>
      </c>
      <c r="E271" s="107" t="s">
        <v>161</v>
      </c>
      <c r="F271" s="288">
        <v>310</v>
      </c>
      <c r="G271" s="107" t="s">
        <v>1551</v>
      </c>
      <c r="H271" s="107" t="s">
        <v>313</v>
      </c>
      <c r="I271" s="107" t="s">
        <v>1565</v>
      </c>
      <c r="J271" s="423" t="s">
        <v>624</v>
      </c>
      <c r="K271" s="423" t="s">
        <v>560</v>
      </c>
      <c r="L271" s="423" t="s">
        <v>571</v>
      </c>
      <c r="M271" s="423">
        <v>154728</v>
      </c>
      <c r="N271" s="470">
        <v>44434</v>
      </c>
      <c r="O271" s="79">
        <f t="shared" si="20"/>
        <v>2</v>
      </c>
      <c r="P271" s="79">
        <f t="shared" si="21"/>
        <v>3</v>
      </c>
      <c r="Q271" s="536" t="str">
        <f t="shared" si="22"/>
        <v>Gastos_com_Pessoal</v>
      </c>
    </row>
    <row r="272" spans="1:17" x14ac:dyDescent="0.2">
      <c r="A272" s="438">
        <f t="shared" si="19"/>
        <v>268</v>
      </c>
      <c r="B272" s="470">
        <v>44434</v>
      </c>
      <c r="C272" s="469">
        <v>44440</v>
      </c>
      <c r="D272" s="107" t="s">
        <v>181</v>
      </c>
      <c r="E272" s="107" t="s">
        <v>161</v>
      </c>
      <c r="F272" s="288">
        <v>966</v>
      </c>
      <c r="G272" s="107" t="s">
        <v>1550</v>
      </c>
      <c r="H272" s="107" t="s">
        <v>313</v>
      </c>
      <c r="I272" s="107" t="s">
        <v>1559</v>
      </c>
      <c r="J272" s="423" t="s">
        <v>663</v>
      </c>
      <c r="K272" s="423" t="s">
        <v>940</v>
      </c>
      <c r="L272" s="423" t="s">
        <v>32</v>
      </c>
      <c r="M272" s="423">
        <v>13216</v>
      </c>
      <c r="N272" s="470">
        <v>44439</v>
      </c>
      <c r="O272" s="79">
        <f t="shared" si="20"/>
        <v>2</v>
      </c>
      <c r="P272" s="79">
        <f t="shared" si="21"/>
        <v>3</v>
      </c>
      <c r="Q272" s="536" t="str">
        <f t="shared" si="22"/>
        <v>Gastos_com_Pessoal</v>
      </c>
    </row>
    <row r="273" spans="1:17" x14ac:dyDescent="0.2">
      <c r="A273" s="438">
        <f t="shared" si="19"/>
        <v>269</v>
      </c>
      <c r="B273" s="470">
        <v>44434</v>
      </c>
      <c r="C273" s="469">
        <v>44440</v>
      </c>
      <c r="D273" s="107" t="s">
        <v>181</v>
      </c>
      <c r="E273" s="107" t="s">
        <v>161</v>
      </c>
      <c r="F273" s="288">
        <v>864</v>
      </c>
      <c r="G273" s="107" t="s">
        <v>1549</v>
      </c>
      <c r="H273" s="107" t="s">
        <v>313</v>
      </c>
      <c r="I273" s="107" t="s">
        <v>1562</v>
      </c>
      <c r="J273" s="423" t="s">
        <v>614</v>
      </c>
      <c r="K273" s="423" t="s">
        <v>560</v>
      </c>
      <c r="L273" s="423" t="s">
        <v>664</v>
      </c>
      <c r="M273" s="423" t="s">
        <v>941</v>
      </c>
      <c r="N273" s="470">
        <v>44438</v>
      </c>
      <c r="O273" s="79">
        <f t="shared" si="20"/>
        <v>2</v>
      </c>
      <c r="P273" s="79">
        <f t="shared" si="21"/>
        <v>3</v>
      </c>
      <c r="Q273" s="536" t="str">
        <f t="shared" si="22"/>
        <v>Gastos_com_Pessoal</v>
      </c>
    </row>
    <row r="274" spans="1:17" ht="24" x14ac:dyDescent="0.2">
      <c r="A274" s="438">
        <f t="shared" si="19"/>
        <v>270</v>
      </c>
      <c r="B274" s="470">
        <v>44434</v>
      </c>
      <c r="C274" s="469">
        <v>44440</v>
      </c>
      <c r="D274" s="107" t="s">
        <v>181</v>
      </c>
      <c r="E274" s="107" t="s">
        <v>161</v>
      </c>
      <c r="F274" s="288">
        <v>866.4</v>
      </c>
      <c r="G274" s="107" t="s">
        <v>1548</v>
      </c>
      <c r="H274" s="107" t="s">
        <v>313</v>
      </c>
      <c r="I274" s="107" t="s">
        <v>615</v>
      </c>
      <c r="J274" s="423" t="s">
        <v>616</v>
      </c>
      <c r="K274" s="423" t="s">
        <v>560</v>
      </c>
      <c r="L274" s="423" t="s">
        <v>32</v>
      </c>
      <c r="M274" s="423">
        <v>55261</v>
      </c>
      <c r="N274" s="470">
        <v>44434</v>
      </c>
      <c r="O274" s="79">
        <f t="shared" si="20"/>
        <v>2</v>
      </c>
      <c r="P274" s="79">
        <f t="shared" si="21"/>
        <v>3</v>
      </c>
      <c r="Q274" s="536" t="str">
        <f t="shared" si="22"/>
        <v>Gastos_com_Pessoal</v>
      </c>
    </row>
    <row r="275" spans="1:17" ht="24" x14ac:dyDescent="0.2">
      <c r="A275" s="438">
        <f t="shared" si="19"/>
        <v>271</v>
      </c>
      <c r="B275" s="470">
        <v>44435</v>
      </c>
      <c r="C275" s="469">
        <v>44409</v>
      </c>
      <c r="D275" s="107" t="s">
        <v>270</v>
      </c>
      <c r="E275" s="107" t="s">
        <v>92</v>
      </c>
      <c r="F275" s="288">
        <v>232.26</v>
      </c>
      <c r="G275" s="107" t="s">
        <v>942</v>
      </c>
      <c r="H275" s="107" t="s">
        <v>474</v>
      </c>
      <c r="I275" s="107" t="s">
        <v>943</v>
      </c>
      <c r="J275" s="423" t="s">
        <v>944</v>
      </c>
      <c r="K275" s="423" t="s">
        <v>587</v>
      </c>
      <c r="L275" s="423" t="s">
        <v>664</v>
      </c>
      <c r="M275" s="423" t="s">
        <v>945</v>
      </c>
      <c r="N275" s="470">
        <v>44433</v>
      </c>
      <c r="O275" s="79">
        <f t="shared" si="20"/>
        <v>2</v>
      </c>
      <c r="P275" s="79">
        <f t="shared" si="21"/>
        <v>2</v>
      </c>
      <c r="Q275" s="536" t="str">
        <f t="shared" si="22"/>
        <v>Gastos_Gerais</v>
      </c>
    </row>
    <row r="276" spans="1:17" ht="24" x14ac:dyDescent="0.2">
      <c r="A276" s="438">
        <f t="shared" si="19"/>
        <v>272</v>
      </c>
      <c r="B276" s="470">
        <v>44435</v>
      </c>
      <c r="C276" s="469">
        <v>44409</v>
      </c>
      <c r="D276" s="107" t="s">
        <v>270</v>
      </c>
      <c r="E276" s="107" t="s">
        <v>92</v>
      </c>
      <c r="F276" s="288">
        <v>232.26</v>
      </c>
      <c r="G276" s="107" t="s">
        <v>946</v>
      </c>
      <c r="H276" s="107" t="s">
        <v>475</v>
      </c>
      <c r="I276" s="107" t="s">
        <v>943</v>
      </c>
      <c r="J276" s="423" t="s">
        <v>944</v>
      </c>
      <c r="K276" s="423" t="s">
        <v>587</v>
      </c>
      <c r="L276" s="423" t="s">
        <v>664</v>
      </c>
      <c r="M276" s="423" t="s">
        <v>945</v>
      </c>
      <c r="N276" s="470">
        <v>44433</v>
      </c>
      <c r="O276" s="79">
        <f t="shared" si="20"/>
        <v>2</v>
      </c>
      <c r="P276" s="79">
        <f t="shared" si="21"/>
        <v>2</v>
      </c>
      <c r="Q276" s="536" t="str">
        <f t="shared" si="22"/>
        <v>Gastos_Gerais</v>
      </c>
    </row>
    <row r="277" spans="1:17" ht="24" x14ac:dyDescent="0.2">
      <c r="A277" s="438">
        <f t="shared" si="19"/>
        <v>273</v>
      </c>
      <c r="B277" s="470">
        <v>44435</v>
      </c>
      <c r="C277" s="469">
        <v>44409</v>
      </c>
      <c r="D277" s="107" t="s">
        <v>270</v>
      </c>
      <c r="E277" s="107" t="s">
        <v>92</v>
      </c>
      <c r="F277" s="288">
        <v>232.26</v>
      </c>
      <c r="G277" s="107" t="s">
        <v>947</v>
      </c>
      <c r="H277" s="107" t="s">
        <v>478</v>
      </c>
      <c r="I277" s="442" t="s">
        <v>943</v>
      </c>
      <c r="J277" s="423" t="s">
        <v>944</v>
      </c>
      <c r="K277" s="423" t="s">
        <v>587</v>
      </c>
      <c r="L277" s="423" t="s">
        <v>664</v>
      </c>
      <c r="M277" s="423" t="s">
        <v>945</v>
      </c>
      <c r="N277" s="470">
        <v>44433</v>
      </c>
      <c r="O277" s="79">
        <f t="shared" si="20"/>
        <v>2</v>
      </c>
      <c r="P277" s="79">
        <f t="shared" si="21"/>
        <v>2</v>
      </c>
      <c r="Q277" s="536" t="str">
        <f t="shared" si="22"/>
        <v>Gastos_Gerais</v>
      </c>
    </row>
    <row r="278" spans="1:17" ht="24" x14ac:dyDescent="0.2">
      <c r="A278" s="438">
        <f t="shared" si="19"/>
        <v>274</v>
      </c>
      <c r="B278" s="470">
        <v>44435</v>
      </c>
      <c r="C278" s="469">
        <v>44409</v>
      </c>
      <c r="D278" s="107" t="s">
        <v>270</v>
      </c>
      <c r="E278" s="107" t="s">
        <v>92</v>
      </c>
      <c r="F278" s="288">
        <v>232.26</v>
      </c>
      <c r="G278" s="107" t="s">
        <v>948</v>
      </c>
      <c r="H278" s="107" t="s">
        <v>471</v>
      </c>
      <c r="I278" s="107" t="s">
        <v>943</v>
      </c>
      <c r="J278" s="423" t="s">
        <v>944</v>
      </c>
      <c r="K278" s="423" t="s">
        <v>587</v>
      </c>
      <c r="L278" s="423" t="s">
        <v>664</v>
      </c>
      <c r="M278" s="423" t="s">
        <v>945</v>
      </c>
      <c r="N278" s="470">
        <v>44433</v>
      </c>
      <c r="O278" s="79">
        <f t="shared" si="20"/>
        <v>2</v>
      </c>
      <c r="P278" s="79">
        <f t="shared" si="21"/>
        <v>2</v>
      </c>
      <c r="Q278" s="536" t="str">
        <f t="shared" si="22"/>
        <v>Gastos_Gerais</v>
      </c>
    </row>
    <row r="279" spans="1:17" ht="24" x14ac:dyDescent="0.2">
      <c r="A279" s="438">
        <f t="shared" ref="A279:A314" si="23">IF(B279="","",ROW()-4)</f>
        <v>275</v>
      </c>
      <c r="B279" s="470">
        <v>44435</v>
      </c>
      <c r="C279" s="469">
        <v>44409</v>
      </c>
      <c r="D279" s="107" t="s">
        <v>270</v>
      </c>
      <c r="E279" s="107" t="s">
        <v>92</v>
      </c>
      <c r="F279" s="288">
        <v>232.26</v>
      </c>
      <c r="G279" s="107" t="s">
        <v>949</v>
      </c>
      <c r="H279" s="107" t="s">
        <v>477</v>
      </c>
      <c r="I279" s="107" t="s">
        <v>943</v>
      </c>
      <c r="J279" s="423" t="s">
        <v>944</v>
      </c>
      <c r="K279" s="423" t="s">
        <v>587</v>
      </c>
      <c r="L279" s="423" t="s">
        <v>664</v>
      </c>
      <c r="M279" s="423" t="s">
        <v>945</v>
      </c>
      <c r="N279" s="470">
        <v>44433</v>
      </c>
      <c r="O279" s="79">
        <f t="shared" si="20"/>
        <v>2</v>
      </c>
      <c r="P279" s="79">
        <f t="shared" si="21"/>
        <v>2</v>
      </c>
      <c r="Q279" s="536" t="str">
        <f t="shared" si="22"/>
        <v>Gastos_Gerais</v>
      </c>
    </row>
    <row r="280" spans="1:17" ht="24" x14ac:dyDescent="0.2">
      <c r="A280" s="438">
        <f t="shared" si="23"/>
        <v>276</v>
      </c>
      <c r="B280" s="470">
        <v>44435</v>
      </c>
      <c r="C280" s="469">
        <v>44409</v>
      </c>
      <c r="D280" s="107" t="s">
        <v>270</v>
      </c>
      <c r="E280" s="107" t="s">
        <v>92</v>
      </c>
      <c r="F280" s="288">
        <v>348.39</v>
      </c>
      <c r="G280" s="107" t="s">
        <v>950</v>
      </c>
      <c r="H280" s="107" t="s">
        <v>476</v>
      </c>
      <c r="I280" s="107" t="s">
        <v>943</v>
      </c>
      <c r="J280" s="423" t="s">
        <v>944</v>
      </c>
      <c r="K280" s="423" t="s">
        <v>587</v>
      </c>
      <c r="L280" s="423" t="s">
        <v>664</v>
      </c>
      <c r="M280" s="423" t="s">
        <v>945</v>
      </c>
      <c r="N280" s="470">
        <v>44433</v>
      </c>
      <c r="O280" s="79">
        <f t="shared" si="20"/>
        <v>2</v>
      </c>
      <c r="P280" s="79">
        <f t="shared" si="21"/>
        <v>2</v>
      </c>
      <c r="Q280" s="536" t="str">
        <f t="shared" si="22"/>
        <v>Gastos_Gerais</v>
      </c>
    </row>
    <row r="281" spans="1:17" ht="24" x14ac:dyDescent="0.2">
      <c r="A281" s="438">
        <f t="shared" si="23"/>
        <v>277</v>
      </c>
      <c r="B281" s="470">
        <v>44435</v>
      </c>
      <c r="C281" s="469">
        <v>44409</v>
      </c>
      <c r="D281" s="107" t="s">
        <v>270</v>
      </c>
      <c r="E281" s="107" t="s">
        <v>92</v>
      </c>
      <c r="F281" s="288">
        <v>354.84</v>
      </c>
      <c r="G281" s="107" t="s">
        <v>1032</v>
      </c>
      <c r="H281" s="107" t="s">
        <v>312</v>
      </c>
      <c r="I281" s="107" t="s">
        <v>943</v>
      </c>
      <c r="J281" s="423" t="s">
        <v>944</v>
      </c>
      <c r="K281" s="423" t="s">
        <v>587</v>
      </c>
      <c r="L281" s="423" t="s">
        <v>664</v>
      </c>
      <c r="M281" s="423" t="s">
        <v>951</v>
      </c>
      <c r="N281" s="470">
        <v>44433</v>
      </c>
      <c r="O281" s="79">
        <f t="shared" si="20"/>
        <v>2</v>
      </c>
      <c r="P281" s="79">
        <f t="shared" si="21"/>
        <v>2</v>
      </c>
      <c r="Q281" s="536" t="str">
        <f t="shared" si="22"/>
        <v>Gastos_Gerais</v>
      </c>
    </row>
    <row r="282" spans="1:17" x14ac:dyDescent="0.2">
      <c r="A282" s="438">
        <f t="shared" si="23"/>
        <v>278</v>
      </c>
      <c r="B282" s="470">
        <v>44435</v>
      </c>
      <c r="C282" s="469">
        <v>44409</v>
      </c>
      <c r="D282" s="107" t="s">
        <v>270</v>
      </c>
      <c r="E282" s="107" t="s">
        <v>99</v>
      </c>
      <c r="F282" s="288">
        <v>386.36</v>
      </c>
      <c r="G282" s="107" t="s">
        <v>1022</v>
      </c>
      <c r="H282" s="107" t="s">
        <v>476</v>
      </c>
      <c r="I282" s="107" t="s">
        <v>952</v>
      </c>
      <c r="J282" s="423" t="s">
        <v>559</v>
      </c>
      <c r="K282" s="423" t="s">
        <v>587</v>
      </c>
      <c r="L282" s="423" t="s">
        <v>32</v>
      </c>
      <c r="M282" s="423">
        <v>58564</v>
      </c>
      <c r="N282" s="470">
        <v>44427</v>
      </c>
      <c r="O282" s="79">
        <f t="shared" si="20"/>
        <v>2</v>
      </c>
      <c r="P282" s="79">
        <f t="shared" si="21"/>
        <v>2</v>
      </c>
      <c r="Q282" s="536" t="str">
        <f t="shared" si="22"/>
        <v>Gastos_Gerais</v>
      </c>
    </row>
    <row r="283" spans="1:17" x14ac:dyDescent="0.2">
      <c r="A283" s="438">
        <f t="shared" si="23"/>
        <v>279</v>
      </c>
      <c r="B283" s="470">
        <v>44435</v>
      </c>
      <c r="C283" s="469">
        <v>44409</v>
      </c>
      <c r="D283" s="107" t="s">
        <v>270</v>
      </c>
      <c r="E283" s="442" t="s">
        <v>385</v>
      </c>
      <c r="F283" s="288">
        <v>605</v>
      </c>
      <c r="G283" s="107" t="s">
        <v>953</v>
      </c>
      <c r="H283" s="107" t="s">
        <v>474</v>
      </c>
      <c r="I283" s="107" t="s">
        <v>954</v>
      </c>
      <c r="J283" s="423" t="s">
        <v>955</v>
      </c>
      <c r="K283" s="423" t="s">
        <v>587</v>
      </c>
      <c r="L283" s="423" t="s">
        <v>32</v>
      </c>
      <c r="M283" s="423">
        <v>8218</v>
      </c>
      <c r="N283" s="470">
        <v>44417</v>
      </c>
      <c r="O283" s="79">
        <f t="shared" si="20"/>
        <v>2</v>
      </c>
      <c r="P283" s="79">
        <f t="shared" si="21"/>
        <v>2</v>
      </c>
      <c r="Q283" s="536" t="str">
        <f t="shared" si="22"/>
        <v>Gastos_Gerais</v>
      </c>
    </row>
    <row r="284" spans="1:17" x14ac:dyDescent="0.2">
      <c r="A284" s="438">
        <f t="shared" si="23"/>
        <v>280</v>
      </c>
      <c r="B284" s="470">
        <v>44435</v>
      </c>
      <c r="C284" s="469">
        <v>44409</v>
      </c>
      <c r="D284" s="107" t="s">
        <v>270</v>
      </c>
      <c r="E284" s="107" t="s">
        <v>385</v>
      </c>
      <c r="F284" s="288">
        <v>810.24</v>
      </c>
      <c r="G284" s="107" t="s">
        <v>956</v>
      </c>
      <c r="H284" s="107" t="s">
        <v>471</v>
      </c>
      <c r="I284" s="107" t="s">
        <v>957</v>
      </c>
      <c r="J284" s="423" t="s">
        <v>958</v>
      </c>
      <c r="K284" s="423" t="s">
        <v>587</v>
      </c>
      <c r="L284" s="423" t="s">
        <v>32</v>
      </c>
      <c r="M284" s="423">
        <v>91</v>
      </c>
      <c r="N284" s="470">
        <v>44428</v>
      </c>
      <c r="O284" s="79">
        <f t="shared" si="20"/>
        <v>2</v>
      </c>
      <c r="P284" s="79">
        <f t="shared" si="21"/>
        <v>2</v>
      </c>
      <c r="Q284" s="536" t="str">
        <f t="shared" si="22"/>
        <v>Gastos_Gerais</v>
      </c>
    </row>
    <row r="285" spans="1:17" ht="24" x14ac:dyDescent="0.2">
      <c r="A285" s="438">
        <f t="shared" si="23"/>
        <v>281</v>
      </c>
      <c r="B285" s="470">
        <v>44435</v>
      </c>
      <c r="C285" s="469">
        <v>44409</v>
      </c>
      <c r="D285" s="107" t="s">
        <v>270</v>
      </c>
      <c r="E285" s="107" t="s">
        <v>384</v>
      </c>
      <c r="F285" s="288">
        <v>1331.5</v>
      </c>
      <c r="G285" s="107" t="s">
        <v>959</v>
      </c>
      <c r="H285" s="107" t="s">
        <v>471</v>
      </c>
      <c r="I285" s="107" t="s">
        <v>960</v>
      </c>
      <c r="J285" s="423" t="s">
        <v>961</v>
      </c>
      <c r="K285" s="423" t="s">
        <v>587</v>
      </c>
      <c r="L285" s="423" t="s">
        <v>32</v>
      </c>
      <c r="M285" s="423">
        <v>19927</v>
      </c>
      <c r="N285" s="470">
        <v>44433</v>
      </c>
      <c r="O285" s="79">
        <f t="shared" si="20"/>
        <v>2</v>
      </c>
      <c r="P285" s="79">
        <f t="shared" si="21"/>
        <v>2</v>
      </c>
      <c r="Q285" s="536" t="str">
        <f t="shared" si="22"/>
        <v>Gastos_Gerais</v>
      </c>
    </row>
    <row r="286" spans="1:17" ht="24" x14ac:dyDescent="0.2">
      <c r="A286" s="438">
        <f t="shared" si="23"/>
        <v>282</v>
      </c>
      <c r="B286" s="470">
        <v>44435</v>
      </c>
      <c r="C286" s="469">
        <v>44440</v>
      </c>
      <c r="D286" s="107" t="s">
        <v>181</v>
      </c>
      <c r="E286" s="107" t="s">
        <v>161</v>
      </c>
      <c r="F286" s="288">
        <v>33746.879999999997</v>
      </c>
      <c r="G286" s="107" t="s">
        <v>1547</v>
      </c>
      <c r="H286" s="107" t="s">
        <v>313</v>
      </c>
      <c r="I286" s="107" t="s">
        <v>1564</v>
      </c>
      <c r="J286" s="423" t="s">
        <v>617</v>
      </c>
      <c r="K286" s="423" t="s">
        <v>659</v>
      </c>
      <c r="L286" s="423" t="s">
        <v>962</v>
      </c>
      <c r="M286" s="423" t="s">
        <v>963</v>
      </c>
      <c r="N286" s="470">
        <v>44438</v>
      </c>
      <c r="O286" s="79">
        <f t="shared" si="20"/>
        <v>2</v>
      </c>
      <c r="P286" s="79">
        <f t="shared" si="21"/>
        <v>3</v>
      </c>
      <c r="Q286" s="536" t="str">
        <f t="shared" si="22"/>
        <v>Gastos_com_Pessoal</v>
      </c>
    </row>
    <row r="287" spans="1:17" ht="24" x14ac:dyDescent="0.2">
      <c r="A287" s="438">
        <f t="shared" si="23"/>
        <v>283</v>
      </c>
      <c r="B287" s="470">
        <v>44435</v>
      </c>
      <c r="C287" s="469">
        <v>44440</v>
      </c>
      <c r="D287" s="107" t="s">
        <v>181</v>
      </c>
      <c r="E287" s="107" t="s">
        <v>6</v>
      </c>
      <c r="F287" s="288">
        <v>6596.8</v>
      </c>
      <c r="G287" s="107" t="s">
        <v>650</v>
      </c>
      <c r="H287" s="107" t="s">
        <v>312</v>
      </c>
      <c r="I287" s="107" t="s">
        <v>605</v>
      </c>
      <c r="J287" s="423" t="s">
        <v>606</v>
      </c>
      <c r="K287" s="423" t="s">
        <v>587</v>
      </c>
      <c r="L287" s="423" t="s">
        <v>587</v>
      </c>
      <c r="M287" s="423">
        <v>1216233</v>
      </c>
      <c r="N287" s="470">
        <v>44433</v>
      </c>
      <c r="O287" s="79">
        <f t="shared" si="20"/>
        <v>2</v>
      </c>
      <c r="P287" s="79">
        <f t="shared" si="21"/>
        <v>3</v>
      </c>
      <c r="Q287" s="536" t="str">
        <f t="shared" si="22"/>
        <v>Gastos_com_Pessoal</v>
      </c>
    </row>
    <row r="288" spans="1:17" ht="48" x14ac:dyDescent="0.2">
      <c r="A288" s="438">
        <f t="shared" si="23"/>
        <v>284</v>
      </c>
      <c r="B288" s="470">
        <v>44435</v>
      </c>
      <c r="C288" s="469">
        <v>44440</v>
      </c>
      <c r="D288" s="107" t="s">
        <v>181</v>
      </c>
      <c r="E288" s="107" t="s">
        <v>161</v>
      </c>
      <c r="F288" s="288">
        <v>39840.93</v>
      </c>
      <c r="G288" s="107" t="s">
        <v>1546</v>
      </c>
      <c r="H288" s="107" t="s">
        <v>313</v>
      </c>
      <c r="I288" s="107" t="s">
        <v>1558</v>
      </c>
      <c r="J288" s="423" t="s">
        <v>622</v>
      </c>
      <c r="K288" s="423" t="s">
        <v>659</v>
      </c>
      <c r="L288" s="423" t="s">
        <v>755</v>
      </c>
      <c r="M288" s="423" t="s">
        <v>964</v>
      </c>
      <c r="N288" s="470">
        <v>44439</v>
      </c>
      <c r="O288" s="79">
        <f t="shared" si="20"/>
        <v>2</v>
      </c>
      <c r="P288" s="79">
        <f t="shared" si="21"/>
        <v>3</v>
      </c>
      <c r="Q288" s="536" t="str">
        <f t="shared" si="22"/>
        <v>Gastos_com_Pessoal</v>
      </c>
    </row>
    <row r="289" spans="1:17" ht="24" x14ac:dyDescent="0.2">
      <c r="A289" s="438">
        <f t="shared" si="23"/>
        <v>285</v>
      </c>
      <c r="B289" s="470">
        <v>44435</v>
      </c>
      <c r="C289" s="469">
        <v>44378</v>
      </c>
      <c r="D289" s="107" t="s">
        <v>270</v>
      </c>
      <c r="E289" s="107" t="s">
        <v>84</v>
      </c>
      <c r="F289" s="288">
        <v>125.65</v>
      </c>
      <c r="G289" s="107" t="s">
        <v>965</v>
      </c>
      <c r="H289" s="107" t="s">
        <v>479</v>
      </c>
      <c r="I289" s="107" t="s">
        <v>890</v>
      </c>
      <c r="J289" s="423" t="s">
        <v>891</v>
      </c>
      <c r="K289" s="423" t="s">
        <v>659</v>
      </c>
      <c r="L289" s="423" t="s">
        <v>664</v>
      </c>
      <c r="M289" s="423" t="s">
        <v>966</v>
      </c>
      <c r="N289" s="470">
        <v>44435</v>
      </c>
      <c r="O289" s="79">
        <f t="shared" si="20"/>
        <v>2</v>
      </c>
      <c r="P289" s="79">
        <f t="shared" si="21"/>
        <v>1</v>
      </c>
      <c r="Q289" s="536" t="str">
        <f t="shared" si="22"/>
        <v>Gastos_Gerais</v>
      </c>
    </row>
    <row r="290" spans="1:17" ht="24" x14ac:dyDescent="0.2">
      <c r="A290" s="438">
        <f t="shared" si="23"/>
        <v>286</v>
      </c>
      <c r="B290" s="470">
        <v>44435</v>
      </c>
      <c r="C290" s="469">
        <v>44378</v>
      </c>
      <c r="D290" s="107" t="s">
        <v>270</v>
      </c>
      <c r="E290" s="107" t="s">
        <v>84</v>
      </c>
      <c r="F290" s="288">
        <v>425.08</v>
      </c>
      <c r="G290" s="107" t="s">
        <v>965</v>
      </c>
      <c r="H290" s="107" t="s">
        <v>479</v>
      </c>
      <c r="I290" s="107" t="s">
        <v>890</v>
      </c>
      <c r="J290" s="423" t="s">
        <v>891</v>
      </c>
      <c r="K290" s="423" t="s">
        <v>659</v>
      </c>
      <c r="L290" s="423" t="s">
        <v>664</v>
      </c>
      <c r="M290" s="423" t="s">
        <v>967</v>
      </c>
      <c r="N290" s="470">
        <v>44435</v>
      </c>
      <c r="O290" s="79">
        <f t="shared" si="20"/>
        <v>2</v>
      </c>
      <c r="P290" s="79">
        <f t="shared" si="21"/>
        <v>1</v>
      </c>
      <c r="Q290" s="536" t="str">
        <f t="shared" si="22"/>
        <v>Gastos_Gerais</v>
      </c>
    </row>
    <row r="291" spans="1:17" ht="24" x14ac:dyDescent="0.2">
      <c r="A291" s="438">
        <f t="shared" si="23"/>
        <v>287</v>
      </c>
      <c r="B291" s="470">
        <v>44435</v>
      </c>
      <c r="C291" s="469">
        <v>44409</v>
      </c>
      <c r="D291" s="107" t="s">
        <v>270</v>
      </c>
      <c r="E291" s="107" t="s">
        <v>0</v>
      </c>
      <c r="F291" s="288">
        <v>79.2</v>
      </c>
      <c r="G291" s="107" t="s">
        <v>968</v>
      </c>
      <c r="H291" s="107" t="s">
        <v>475</v>
      </c>
      <c r="I291" s="107" t="s">
        <v>969</v>
      </c>
      <c r="J291" s="423" t="s">
        <v>970</v>
      </c>
      <c r="K291" s="423" t="s">
        <v>560</v>
      </c>
      <c r="L291" s="423">
        <v>134250</v>
      </c>
      <c r="M291" s="423">
        <v>134250</v>
      </c>
      <c r="N291" s="470">
        <v>44434</v>
      </c>
      <c r="O291" s="79">
        <f t="shared" si="20"/>
        <v>2</v>
      </c>
      <c r="P291" s="79">
        <f t="shared" si="21"/>
        <v>2</v>
      </c>
      <c r="Q291" s="536" t="str">
        <f t="shared" si="22"/>
        <v>Gastos_Gerais</v>
      </c>
    </row>
    <row r="292" spans="1:17" x14ac:dyDescent="0.2">
      <c r="A292" s="438">
        <f t="shared" si="23"/>
        <v>288</v>
      </c>
      <c r="B292" s="470">
        <v>44435</v>
      </c>
      <c r="C292" s="469">
        <v>44409</v>
      </c>
      <c r="D292" s="107" t="s">
        <v>181</v>
      </c>
      <c r="E292" s="107" t="s">
        <v>1</v>
      </c>
      <c r="F292" s="288">
        <v>416.25</v>
      </c>
      <c r="G292" s="107" t="s">
        <v>574</v>
      </c>
      <c r="H292" s="107" t="s">
        <v>313</v>
      </c>
      <c r="I292" s="107" t="s">
        <v>971</v>
      </c>
      <c r="J292" s="423" t="s">
        <v>972</v>
      </c>
      <c r="K292" s="423" t="s">
        <v>560</v>
      </c>
      <c r="L292" s="423" t="s">
        <v>630</v>
      </c>
      <c r="M292" s="423">
        <v>377641</v>
      </c>
      <c r="N292" s="470">
        <v>44435</v>
      </c>
      <c r="O292" s="79">
        <f t="shared" si="20"/>
        <v>2</v>
      </c>
      <c r="P292" s="79">
        <f t="shared" si="21"/>
        <v>2</v>
      </c>
      <c r="Q292" s="536" t="str">
        <f t="shared" si="22"/>
        <v>Gastos_com_Pessoal</v>
      </c>
    </row>
    <row r="293" spans="1:17" ht="24" x14ac:dyDescent="0.2">
      <c r="A293" s="438">
        <f t="shared" si="23"/>
        <v>289</v>
      </c>
      <c r="B293" s="470">
        <v>44438</v>
      </c>
      <c r="C293" s="469">
        <v>44409</v>
      </c>
      <c r="D293" s="107" t="s">
        <v>270</v>
      </c>
      <c r="E293" s="107" t="s">
        <v>0</v>
      </c>
      <c r="F293" s="288">
        <v>739.58</v>
      </c>
      <c r="G293" s="107" t="s">
        <v>973</v>
      </c>
      <c r="H293" s="107" t="s">
        <v>312</v>
      </c>
      <c r="I293" s="107" t="s">
        <v>969</v>
      </c>
      <c r="J293" s="423" t="s">
        <v>970</v>
      </c>
      <c r="K293" s="423" t="s">
        <v>659</v>
      </c>
      <c r="L293" s="423" t="s">
        <v>32</v>
      </c>
      <c r="M293" s="423">
        <v>133480</v>
      </c>
      <c r="N293" s="470">
        <v>44417</v>
      </c>
      <c r="O293" s="79">
        <f t="shared" si="20"/>
        <v>2</v>
      </c>
      <c r="P293" s="79">
        <f t="shared" si="21"/>
        <v>2</v>
      </c>
      <c r="Q293" s="536" t="str">
        <f t="shared" si="22"/>
        <v>Gastos_Gerais</v>
      </c>
    </row>
    <row r="294" spans="1:17" ht="24" x14ac:dyDescent="0.2">
      <c r="A294" s="438">
        <f t="shared" si="23"/>
        <v>290</v>
      </c>
      <c r="B294" s="470">
        <v>44438</v>
      </c>
      <c r="C294" s="469">
        <v>44409</v>
      </c>
      <c r="D294" s="107" t="s">
        <v>270</v>
      </c>
      <c r="E294" s="107" t="s">
        <v>83</v>
      </c>
      <c r="F294" s="288">
        <v>1000</v>
      </c>
      <c r="G294" s="442" t="s">
        <v>1577</v>
      </c>
      <c r="H294" s="107" t="s">
        <v>476</v>
      </c>
      <c r="I294" s="107" t="s">
        <v>1579</v>
      </c>
      <c r="J294" s="423" t="s">
        <v>586</v>
      </c>
      <c r="K294" s="423" t="s">
        <v>659</v>
      </c>
      <c r="L294" s="423" t="s">
        <v>32</v>
      </c>
      <c r="M294" s="423">
        <v>1717609</v>
      </c>
      <c r="N294" s="470">
        <v>44439</v>
      </c>
      <c r="O294" s="79">
        <f t="shared" si="20"/>
        <v>2</v>
      </c>
      <c r="P294" s="79">
        <f t="shared" si="21"/>
        <v>2</v>
      </c>
      <c r="Q294" s="536" t="str">
        <f t="shared" si="22"/>
        <v>Gastos_Gerais</v>
      </c>
    </row>
    <row r="295" spans="1:17" ht="24" x14ac:dyDescent="0.2">
      <c r="A295" s="438">
        <f t="shared" si="23"/>
        <v>291</v>
      </c>
      <c r="B295" s="470">
        <v>44439</v>
      </c>
      <c r="C295" s="469">
        <v>44409</v>
      </c>
      <c r="D295" s="107" t="s">
        <v>34</v>
      </c>
      <c r="E295" s="107" t="s">
        <v>167</v>
      </c>
      <c r="F295" s="288">
        <v>586.44000000000005</v>
      </c>
      <c r="G295" s="107" t="s">
        <v>1028</v>
      </c>
      <c r="H295" s="107" t="s">
        <v>313</v>
      </c>
      <c r="I295" s="107" t="s">
        <v>558</v>
      </c>
      <c r="J295" s="423" t="s">
        <v>559</v>
      </c>
      <c r="K295" s="423" t="s">
        <v>847</v>
      </c>
      <c r="L295" s="423" t="s">
        <v>565</v>
      </c>
      <c r="M295" s="423">
        <v>341</v>
      </c>
      <c r="N295" s="470">
        <v>44439</v>
      </c>
      <c r="O295" s="79">
        <f t="shared" si="20"/>
        <v>2</v>
      </c>
      <c r="P295" s="79">
        <f t="shared" si="21"/>
        <v>2</v>
      </c>
      <c r="Q295" s="536" t="str">
        <f t="shared" si="22"/>
        <v>Receitas</v>
      </c>
    </row>
    <row r="296" spans="1:17" ht="36" x14ac:dyDescent="0.2">
      <c r="A296" s="438">
        <f t="shared" si="23"/>
        <v>292</v>
      </c>
      <c r="B296" s="470">
        <v>44439</v>
      </c>
      <c r="C296" s="469">
        <v>44409</v>
      </c>
      <c r="D296" s="107" t="s">
        <v>270</v>
      </c>
      <c r="E296" s="107" t="s">
        <v>216</v>
      </c>
      <c r="F296" s="288">
        <v>-219.68</v>
      </c>
      <c r="G296" s="107" t="s">
        <v>1025</v>
      </c>
      <c r="H296" s="107" t="s">
        <v>312</v>
      </c>
      <c r="I296" s="107" t="s">
        <v>807</v>
      </c>
      <c r="J296" s="423" t="s">
        <v>808</v>
      </c>
      <c r="K296" s="423" t="s">
        <v>847</v>
      </c>
      <c r="L296" s="423" t="s">
        <v>565</v>
      </c>
      <c r="M296" s="423">
        <v>144584</v>
      </c>
      <c r="N296" s="470">
        <v>44439</v>
      </c>
      <c r="O296" s="79">
        <f t="shared" si="20"/>
        <v>2</v>
      </c>
      <c r="P296" s="79">
        <f t="shared" si="21"/>
        <v>2</v>
      </c>
      <c r="Q296" s="536" t="str">
        <f t="shared" si="22"/>
        <v>Gastos_Gerais</v>
      </c>
    </row>
    <row r="297" spans="1:17" x14ac:dyDescent="0.2">
      <c r="A297" s="438">
        <f t="shared" si="23"/>
        <v>293</v>
      </c>
      <c r="B297" s="470">
        <v>44439</v>
      </c>
      <c r="C297" s="469">
        <v>44409</v>
      </c>
      <c r="D297" s="107" t="s">
        <v>270</v>
      </c>
      <c r="E297" s="107" t="s">
        <v>384</v>
      </c>
      <c r="F297" s="288">
        <v>993.4</v>
      </c>
      <c r="G297" s="107" t="s">
        <v>1614</v>
      </c>
      <c r="H297" s="107" t="s">
        <v>472</v>
      </c>
      <c r="I297" s="107" t="s">
        <v>974</v>
      </c>
      <c r="J297" s="423" t="s">
        <v>975</v>
      </c>
      <c r="K297" s="423" t="s">
        <v>659</v>
      </c>
      <c r="L297" s="423" t="s">
        <v>32</v>
      </c>
      <c r="M297" s="423">
        <v>4884</v>
      </c>
      <c r="N297" s="470">
        <v>44434</v>
      </c>
      <c r="O297" s="79">
        <f t="shared" si="20"/>
        <v>2</v>
      </c>
      <c r="P297" s="79">
        <f t="shared" si="21"/>
        <v>2</v>
      </c>
      <c r="Q297" s="536" t="str">
        <f t="shared" si="22"/>
        <v>Gastos_Gerais</v>
      </c>
    </row>
    <row r="298" spans="1:17" ht="24" x14ac:dyDescent="0.2">
      <c r="A298" s="438">
        <f t="shared" si="23"/>
        <v>294</v>
      </c>
      <c r="B298" s="470">
        <v>44439</v>
      </c>
      <c r="C298" s="469">
        <v>44409</v>
      </c>
      <c r="D298" s="107" t="s">
        <v>270</v>
      </c>
      <c r="E298" s="107" t="s">
        <v>92</v>
      </c>
      <c r="F298" s="288">
        <v>360</v>
      </c>
      <c r="G298" s="107" t="s">
        <v>1023</v>
      </c>
      <c r="H298" s="107" t="s">
        <v>472</v>
      </c>
      <c r="I298" s="107" t="s">
        <v>943</v>
      </c>
      <c r="J298" s="423" t="s">
        <v>944</v>
      </c>
      <c r="K298" s="423" t="s">
        <v>659</v>
      </c>
      <c r="L298" s="423" t="s">
        <v>664</v>
      </c>
      <c r="M298" s="423" t="s">
        <v>976</v>
      </c>
      <c r="N298" s="470">
        <v>44427</v>
      </c>
      <c r="O298" s="79">
        <f t="shared" si="20"/>
        <v>2</v>
      </c>
      <c r="P298" s="79">
        <f t="shared" si="21"/>
        <v>2</v>
      </c>
      <c r="Q298" s="536" t="str">
        <f t="shared" si="22"/>
        <v>Gastos_Gerais</v>
      </c>
    </row>
    <row r="299" spans="1:17" ht="24" x14ac:dyDescent="0.2">
      <c r="A299" s="438">
        <f t="shared" si="23"/>
        <v>295</v>
      </c>
      <c r="B299" s="470">
        <v>44439</v>
      </c>
      <c r="C299" s="469">
        <v>44409</v>
      </c>
      <c r="D299" s="107" t="s">
        <v>270</v>
      </c>
      <c r="E299" s="107" t="s">
        <v>301</v>
      </c>
      <c r="F299" s="288">
        <v>360</v>
      </c>
      <c r="G299" s="107" t="s">
        <v>1024</v>
      </c>
      <c r="H299" s="107" t="s">
        <v>312</v>
      </c>
      <c r="I299" s="107" t="s">
        <v>805</v>
      </c>
      <c r="J299" s="423" t="s">
        <v>806</v>
      </c>
      <c r="K299" s="423" t="s">
        <v>560</v>
      </c>
      <c r="L299" s="423" t="s">
        <v>571</v>
      </c>
      <c r="M299" s="423">
        <v>135962</v>
      </c>
      <c r="N299" s="470">
        <v>44439</v>
      </c>
      <c r="O299" s="79">
        <f t="shared" si="20"/>
        <v>2</v>
      </c>
      <c r="P299" s="79">
        <f t="shared" si="21"/>
        <v>2</v>
      </c>
      <c r="Q299" s="536" t="str">
        <f t="shared" si="22"/>
        <v>Gastos_Gerais</v>
      </c>
    </row>
    <row r="300" spans="1:17" ht="36" x14ac:dyDescent="0.2">
      <c r="A300" s="438">
        <f t="shared" si="23"/>
        <v>296</v>
      </c>
      <c r="B300" s="470">
        <v>44439</v>
      </c>
      <c r="C300" s="469">
        <v>44409</v>
      </c>
      <c r="D300" s="107" t="s">
        <v>270</v>
      </c>
      <c r="E300" s="107" t="s">
        <v>216</v>
      </c>
      <c r="F300" s="288">
        <v>219.68</v>
      </c>
      <c r="G300" s="107" t="s">
        <v>1026</v>
      </c>
      <c r="H300" s="107" t="s">
        <v>312</v>
      </c>
      <c r="I300" s="107" t="s">
        <v>807</v>
      </c>
      <c r="J300" s="423" t="s">
        <v>977</v>
      </c>
      <c r="K300" s="423" t="s">
        <v>560</v>
      </c>
      <c r="L300" s="423" t="s">
        <v>571</v>
      </c>
      <c r="M300" s="423">
        <v>144584</v>
      </c>
      <c r="N300" s="470">
        <v>44439</v>
      </c>
      <c r="O300" s="79">
        <f t="shared" si="20"/>
        <v>2</v>
      </c>
      <c r="P300" s="79">
        <f t="shared" si="21"/>
        <v>2</v>
      </c>
      <c r="Q300" s="536" t="str">
        <f t="shared" si="22"/>
        <v>Gastos_Gerais</v>
      </c>
    </row>
    <row r="301" spans="1:17" ht="24" x14ac:dyDescent="0.2">
      <c r="A301" s="438">
        <f t="shared" si="23"/>
        <v>297</v>
      </c>
      <c r="B301" s="470">
        <v>44439</v>
      </c>
      <c r="C301" s="469">
        <v>44409</v>
      </c>
      <c r="D301" s="107" t="s">
        <v>270</v>
      </c>
      <c r="E301" s="107" t="s">
        <v>301</v>
      </c>
      <c r="F301" s="288">
        <v>300</v>
      </c>
      <c r="G301" s="107" t="s">
        <v>1027</v>
      </c>
      <c r="H301" s="107" t="s">
        <v>312</v>
      </c>
      <c r="I301" s="107" t="s">
        <v>807</v>
      </c>
      <c r="J301" s="423" t="s">
        <v>977</v>
      </c>
      <c r="K301" s="423" t="s">
        <v>560</v>
      </c>
      <c r="L301" s="423" t="s">
        <v>571</v>
      </c>
      <c r="M301" s="423">
        <v>144920</v>
      </c>
      <c r="N301" s="470">
        <v>44439</v>
      </c>
      <c r="O301" s="79">
        <f t="shared" si="20"/>
        <v>2</v>
      </c>
      <c r="P301" s="79">
        <f t="shared" si="21"/>
        <v>2</v>
      </c>
      <c r="Q301" s="536" t="str">
        <f t="shared" si="22"/>
        <v>Gastos_Gerais</v>
      </c>
    </row>
    <row r="302" spans="1:17" ht="24" x14ac:dyDescent="0.2">
      <c r="A302" s="438">
        <f t="shared" si="23"/>
        <v>298</v>
      </c>
      <c r="B302" s="470">
        <v>44439</v>
      </c>
      <c r="C302" s="469">
        <v>44409</v>
      </c>
      <c r="D302" s="107" t="s">
        <v>270</v>
      </c>
      <c r="E302" s="107" t="s">
        <v>216</v>
      </c>
      <c r="F302" s="288">
        <v>69.680000000000007</v>
      </c>
      <c r="G302" s="107" t="s">
        <v>1592</v>
      </c>
      <c r="H302" s="107" t="s">
        <v>478</v>
      </c>
      <c r="I302" s="107" t="s">
        <v>752</v>
      </c>
      <c r="J302" s="423" t="s">
        <v>634</v>
      </c>
      <c r="K302" s="423" t="s">
        <v>560</v>
      </c>
      <c r="L302" s="423" t="s">
        <v>571</v>
      </c>
      <c r="M302" s="423">
        <v>145966</v>
      </c>
      <c r="N302" s="470">
        <v>44439</v>
      </c>
      <c r="O302" s="79">
        <f t="shared" si="20"/>
        <v>2</v>
      </c>
      <c r="P302" s="79">
        <f t="shared" si="21"/>
        <v>2</v>
      </c>
      <c r="Q302" s="536" t="str">
        <f t="shared" si="22"/>
        <v>Gastos_Gerais</v>
      </c>
    </row>
    <row r="303" spans="1:17" ht="24" x14ac:dyDescent="0.2">
      <c r="A303" s="438">
        <f t="shared" si="23"/>
        <v>299</v>
      </c>
      <c r="B303" s="470">
        <v>44439</v>
      </c>
      <c r="C303" s="469">
        <v>44409</v>
      </c>
      <c r="D303" s="107" t="s">
        <v>270</v>
      </c>
      <c r="E303" s="107" t="s">
        <v>216</v>
      </c>
      <c r="F303" s="288">
        <v>105.01</v>
      </c>
      <c r="G303" s="107" t="s">
        <v>1592</v>
      </c>
      <c r="H303" s="107" t="s">
        <v>476</v>
      </c>
      <c r="I303" s="107" t="s">
        <v>752</v>
      </c>
      <c r="J303" s="423" t="s">
        <v>634</v>
      </c>
      <c r="K303" s="423" t="s">
        <v>560</v>
      </c>
      <c r="L303" s="423" t="s">
        <v>571</v>
      </c>
      <c r="M303" s="423">
        <v>146178</v>
      </c>
      <c r="N303" s="470">
        <v>44439</v>
      </c>
      <c r="O303" s="79">
        <f t="shared" si="20"/>
        <v>2</v>
      </c>
      <c r="P303" s="79">
        <f t="shared" si="21"/>
        <v>2</v>
      </c>
      <c r="Q303" s="536" t="str">
        <f t="shared" si="22"/>
        <v>Gastos_Gerais</v>
      </c>
    </row>
    <row r="304" spans="1:17" ht="24" x14ac:dyDescent="0.2">
      <c r="A304" s="438">
        <f t="shared" si="23"/>
        <v>300</v>
      </c>
      <c r="B304" s="470">
        <v>44439</v>
      </c>
      <c r="C304" s="469">
        <v>44409</v>
      </c>
      <c r="D304" s="107" t="s">
        <v>270</v>
      </c>
      <c r="E304" s="107" t="s">
        <v>216</v>
      </c>
      <c r="F304" s="288">
        <v>122.54</v>
      </c>
      <c r="G304" s="107" t="s">
        <v>1592</v>
      </c>
      <c r="H304" s="107" t="s">
        <v>478</v>
      </c>
      <c r="I304" s="107" t="s">
        <v>752</v>
      </c>
      <c r="J304" s="423" t="s">
        <v>634</v>
      </c>
      <c r="K304" s="423" t="s">
        <v>560</v>
      </c>
      <c r="L304" s="423" t="s">
        <v>571</v>
      </c>
      <c r="M304" s="423">
        <v>146475</v>
      </c>
      <c r="N304" s="470">
        <v>44439</v>
      </c>
      <c r="O304" s="79">
        <f t="shared" si="20"/>
        <v>2</v>
      </c>
      <c r="P304" s="79">
        <f t="shared" si="21"/>
        <v>2</v>
      </c>
      <c r="Q304" s="536" t="str">
        <f t="shared" si="22"/>
        <v>Gastos_Gerais</v>
      </c>
    </row>
    <row r="305" spans="1:17" ht="60" x14ac:dyDescent="0.2">
      <c r="A305" s="438">
        <f t="shared" si="23"/>
        <v>301</v>
      </c>
      <c r="B305" s="470">
        <v>44439</v>
      </c>
      <c r="C305" s="469">
        <v>44409</v>
      </c>
      <c r="D305" s="107" t="s">
        <v>270</v>
      </c>
      <c r="E305" s="107" t="s">
        <v>296</v>
      </c>
      <c r="F305" s="288">
        <v>50.87</v>
      </c>
      <c r="G305" s="107" t="s">
        <v>1612</v>
      </c>
      <c r="H305" s="107" t="s">
        <v>312</v>
      </c>
      <c r="I305" s="107" t="s">
        <v>752</v>
      </c>
      <c r="J305" s="423" t="s">
        <v>634</v>
      </c>
      <c r="K305" s="423" t="s">
        <v>560</v>
      </c>
      <c r="L305" s="423" t="s">
        <v>571</v>
      </c>
      <c r="M305" s="423">
        <v>147363</v>
      </c>
      <c r="N305" s="470">
        <v>44439</v>
      </c>
      <c r="O305" s="79">
        <f t="shared" si="20"/>
        <v>2</v>
      </c>
      <c r="P305" s="79">
        <f t="shared" si="21"/>
        <v>2</v>
      </c>
      <c r="Q305" s="536" t="str">
        <f t="shared" si="22"/>
        <v>Gastos_Gerais</v>
      </c>
    </row>
    <row r="306" spans="1:17" ht="36" x14ac:dyDescent="0.2">
      <c r="A306" s="438">
        <f t="shared" si="23"/>
        <v>302</v>
      </c>
      <c r="B306" s="470">
        <v>44439</v>
      </c>
      <c r="C306" s="469">
        <v>44409</v>
      </c>
      <c r="D306" s="107" t="s">
        <v>270</v>
      </c>
      <c r="E306" s="107" t="s">
        <v>216</v>
      </c>
      <c r="F306" s="288">
        <v>94.73</v>
      </c>
      <c r="G306" s="107" t="s">
        <v>1593</v>
      </c>
      <c r="H306" s="107" t="s">
        <v>470</v>
      </c>
      <c r="I306" s="107" t="s">
        <v>978</v>
      </c>
      <c r="J306" s="423" t="s">
        <v>979</v>
      </c>
      <c r="K306" s="423" t="s">
        <v>560</v>
      </c>
      <c r="L306" s="423" t="s">
        <v>571</v>
      </c>
      <c r="M306" s="423">
        <v>46179066</v>
      </c>
      <c r="N306" s="470">
        <v>44439</v>
      </c>
      <c r="O306" s="79">
        <f t="shared" si="20"/>
        <v>2</v>
      </c>
      <c r="P306" s="79">
        <f t="shared" si="21"/>
        <v>2</v>
      </c>
      <c r="Q306" s="536" t="str">
        <f t="shared" si="22"/>
        <v>Gastos_Gerais</v>
      </c>
    </row>
    <row r="307" spans="1:17" ht="36" x14ac:dyDescent="0.2">
      <c r="A307" s="438">
        <f t="shared" si="23"/>
        <v>303</v>
      </c>
      <c r="B307" s="470">
        <v>44439</v>
      </c>
      <c r="C307" s="469">
        <v>44409</v>
      </c>
      <c r="D307" s="107" t="s">
        <v>270</v>
      </c>
      <c r="E307" s="107" t="s">
        <v>301</v>
      </c>
      <c r="F307" s="288">
        <v>180</v>
      </c>
      <c r="G307" s="107" t="s">
        <v>1594</v>
      </c>
      <c r="H307" s="107" t="s">
        <v>470</v>
      </c>
      <c r="I307" s="107" t="s">
        <v>978</v>
      </c>
      <c r="J307" s="423" t="s">
        <v>979</v>
      </c>
      <c r="K307" s="423" t="s">
        <v>560</v>
      </c>
      <c r="L307" s="423" t="s">
        <v>571</v>
      </c>
      <c r="M307" s="423">
        <v>46190574</v>
      </c>
      <c r="N307" s="470">
        <v>44439</v>
      </c>
      <c r="O307" s="79">
        <f t="shared" si="20"/>
        <v>2</v>
      </c>
      <c r="P307" s="79">
        <f t="shared" si="21"/>
        <v>2</v>
      </c>
      <c r="Q307" s="536" t="str">
        <f t="shared" si="22"/>
        <v>Gastos_Gerais</v>
      </c>
    </row>
    <row r="308" spans="1:17" ht="36" x14ac:dyDescent="0.2">
      <c r="A308" s="438">
        <f t="shared" si="23"/>
        <v>304</v>
      </c>
      <c r="B308" s="470">
        <v>44439</v>
      </c>
      <c r="C308" s="469">
        <v>44409</v>
      </c>
      <c r="D308" s="107" t="s">
        <v>270</v>
      </c>
      <c r="E308" s="107" t="s">
        <v>301</v>
      </c>
      <c r="F308" s="288">
        <v>240</v>
      </c>
      <c r="G308" s="107" t="s">
        <v>1595</v>
      </c>
      <c r="H308" s="107" t="s">
        <v>473</v>
      </c>
      <c r="I308" s="107" t="s">
        <v>980</v>
      </c>
      <c r="J308" s="423" t="s">
        <v>981</v>
      </c>
      <c r="K308" s="423" t="s">
        <v>560</v>
      </c>
      <c r="L308" s="423" t="s">
        <v>571</v>
      </c>
      <c r="M308" s="423">
        <v>51302816</v>
      </c>
      <c r="N308" s="470">
        <v>44439</v>
      </c>
      <c r="O308" s="79">
        <f t="shared" si="20"/>
        <v>2</v>
      </c>
      <c r="P308" s="79">
        <f t="shared" si="21"/>
        <v>2</v>
      </c>
      <c r="Q308" s="536" t="str">
        <f t="shared" si="22"/>
        <v>Gastos_Gerais</v>
      </c>
    </row>
    <row r="309" spans="1:17" ht="36" x14ac:dyDescent="0.2">
      <c r="A309" s="438">
        <f t="shared" si="23"/>
        <v>305</v>
      </c>
      <c r="B309" s="470">
        <v>44439</v>
      </c>
      <c r="C309" s="469">
        <v>44409</v>
      </c>
      <c r="D309" s="107" t="s">
        <v>270</v>
      </c>
      <c r="E309" s="107" t="s">
        <v>216</v>
      </c>
      <c r="F309" s="288">
        <v>202.1</v>
      </c>
      <c r="G309" s="107" t="s">
        <v>1596</v>
      </c>
      <c r="H309" s="107" t="s">
        <v>473</v>
      </c>
      <c r="I309" s="107" t="s">
        <v>980</v>
      </c>
      <c r="J309" s="423" t="s">
        <v>981</v>
      </c>
      <c r="K309" s="423" t="s">
        <v>560</v>
      </c>
      <c r="L309" s="423" t="s">
        <v>571</v>
      </c>
      <c r="M309" s="423">
        <v>51326397</v>
      </c>
      <c r="N309" s="470">
        <v>44439</v>
      </c>
      <c r="O309" s="79">
        <f t="shared" si="20"/>
        <v>2</v>
      </c>
      <c r="P309" s="79">
        <f t="shared" si="21"/>
        <v>2</v>
      </c>
      <c r="Q309" s="536" t="str">
        <f t="shared" si="22"/>
        <v>Gastos_Gerais</v>
      </c>
    </row>
    <row r="310" spans="1:17" ht="36" x14ac:dyDescent="0.2">
      <c r="A310" s="438">
        <f t="shared" si="23"/>
        <v>306</v>
      </c>
      <c r="B310" s="470">
        <v>44439</v>
      </c>
      <c r="C310" s="469">
        <v>44409</v>
      </c>
      <c r="D310" s="107" t="s">
        <v>270</v>
      </c>
      <c r="E310" s="107" t="s">
        <v>216</v>
      </c>
      <c r="F310" s="288">
        <v>415.79</v>
      </c>
      <c r="G310" s="107" t="s">
        <v>1029</v>
      </c>
      <c r="H310" s="107" t="s">
        <v>476</v>
      </c>
      <c r="I310" s="107" t="s">
        <v>982</v>
      </c>
      <c r="J310" s="423" t="s">
        <v>983</v>
      </c>
      <c r="K310" s="423" t="s">
        <v>560</v>
      </c>
      <c r="L310" s="423" t="s">
        <v>571</v>
      </c>
      <c r="M310" s="423">
        <v>752740208</v>
      </c>
      <c r="N310" s="470">
        <v>44439</v>
      </c>
      <c r="O310" s="79">
        <f t="shared" si="20"/>
        <v>2</v>
      </c>
      <c r="P310" s="79">
        <f t="shared" si="21"/>
        <v>2</v>
      </c>
      <c r="Q310" s="536" t="str">
        <f t="shared" si="22"/>
        <v>Gastos_Gerais</v>
      </c>
    </row>
    <row r="311" spans="1:17" ht="36" x14ac:dyDescent="0.2">
      <c r="A311" s="438">
        <f t="shared" si="23"/>
        <v>307</v>
      </c>
      <c r="B311" s="470">
        <v>44439</v>
      </c>
      <c r="C311" s="469">
        <v>44409</v>
      </c>
      <c r="D311" s="107" t="s">
        <v>270</v>
      </c>
      <c r="E311" s="107" t="s">
        <v>216</v>
      </c>
      <c r="F311" s="288">
        <v>141.31</v>
      </c>
      <c r="G311" s="107" t="s">
        <v>1030</v>
      </c>
      <c r="H311" s="107" t="s">
        <v>476</v>
      </c>
      <c r="I311" s="107" t="s">
        <v>982</v>
      </c>
      <c r="J311" s="423" t="s">
        <v>983</v>
      </c>
      <c r="K311" s="423" t="s">
        <v>560</v>
      </c>
      <c r="L311" s="423" t="s">
        <v>571</v>
      </c>
      <c r="M311" s="423">
        <v>752754378</v>
      </c>
      <c r="N311" s="470">
        <v>44439</v>
      </c>
      <c r="O311" s="79">
        <f t="shared" si="20"/>
        <v>2</v>
      </c>
      <c r="P311" s="79">
        <f t="shared" si="21"/>
        <v>2</v>
      </c>
      <c r="Q311" s="536" t="str">
        <f t="shared" si="22"/>
        <v>Gastos_Gerais</v>
      </c>
    </row>
    <row r="312" spans="1:17" x14ac:dyDescent="0.2">
      <c r="A312" s="438">
        <f t="shared" si="23"/>
        <v>308</v>
      </c>
      <c r="B312" s="470">
        <v>44439</v>
      </c>
      <c r="C312" s="469">
        <v>44409</v>
      </c>
      <c r="D312" s="107" t="s">
        <v>270</v>
      </c>
      <c r="E312" s="107" t="s">
        <v>301</v>
      </c>
      <c r="F312" s="288">
        <v>360</v>
      </c>
      <c r="G312" s="107" t="s">
        <v>1586</v>
      </c>
      <c r="H312" s="107" t="s">
        <v>476</v>
      </c>
      <c r="I312" s="107" t="s">
        <v>982</v>
      </c>
      <c r="J312" s="423" t="s">
        <v>983</v>
      </c>
      <c r="K312" s="423" t="s">
        <v>560</v>
      </c>
      <c r="L312" s="423" t="s">
        <v>561</v>
      </c>
      <c r="M312" s="423">
        <v>752766949</v>
      </c>
      <c r="N312" s="470">
        <v>44439</v>
      </c>
      <c r="O312" s="79">
        <f t="shared" si="20"/>
        <v>2</v>
      </c>
      <c r="P312" s="79">
        <f t="shared" si="21"/>
        <v>2</v>
      </c>
      <c r="Q312" s="536" t="str">
        <f t="shared" si="22"/>
        <v>Gastos_Gerais</v>
      </c>
    </row>
    <row r="313" spans="1:17" x14ac:dyDescent="0.2">
      <c r="A313" s="438">
        <f t="shared" si="23"/>
        <v>309</v>
      </c>
      <c r="B313" s="470">
        <v>44439</v>
      </c>
      <c r="C313" s="469">
        <v>44409</v>
      </c>
      <c r="D313" s="107" t="s">
        <v>181</v>
      </c>
      <c r="E313" s="107" t="s">
        <v>286</v>
      </c>
      <c r="F313" s="288">
        <v>600</v>
      </c>
      <c r="G313" s="107" t="s">
        <v>572</v>
      </c>
      <c r="H313" s="107" t="s">
        <v>313</v>
      </c>
      <c r="I313" s="107" t="s">
        <v>984</v>
      </c>
      <c r="J313" s="423" t="s">
        <v>985</v>
      </c>
      <c r="K313" s="423" t="s">
        <v>560</v>
      </c>
      <c r="L313" s="423" t="s">
        <v>630</v>
      </c>
      <c r="M313" s="423">
        <v>377641</v>
      </c>
      <c r="N313" s="470">
        <v>44439</v>
      </c>
      <c r="O313" s="79">
        <f t="shared" si="20"/>
        <v>2</v>
      </c>
      <c r="P313" s="79">
        <f t="shared" si="21"/>
        <v>2</v>
      </c>
      <c r="Q313" s="536" t="str">
        <f t="shared" si="22"/>
        <v>Gastos_com_Pessoal</v>
      </c>
    </row>
    <row r="314" spans="1:17" x14ac:dyDescent="0.2">
      <c r="A314" s="438">
        <f t="shared" si="23"/>
        <v>310</v>
      </c>
      <c r="B314" s="470">
        <v>44439</v>
      </c>
      <c r="C314" s="469">
        <v>44409</v>
      </c>
      <c r="D314" s="107" t="s">
        <v>181</v>
      </c>
      <c r="E314" s="107" t="s">
        <v>268</v>
      </c>
      <c r="F314" s="288">
        <v>200</v>
      </c>
      <c r="G314" s="107" t="s">
        <v>573</v>
      </c>
      <c r="H314" s="107" t="s">
        <v>313</v>
      </c>
      <c r="I314" s="107" t="s">
        <v>984</v>
      </c>
      <c r="J314" s="423" t="s">
        <v>985</v>
      </c>
      <c r="K314" s="423" t="s">
        <v>560</v>
      </c>
      <c r="L314" s="423" t="s">
        <v>630</v>
      </c>
      <c r="M314" s="423">
        <v>377641</v>
      </c>
      <c r="N314" s="470">
        <v>44439</v>
      </c>
      <c r="O314" s="79">
        <f t="shared" si="20"/>
        <v>2</v>
      </c>
      <c r="P314" s="79">
        <f t="shared" si="21"/>
        <v>2</v>
      </c>
      <c r="Q314" s="536" t="str">
        <f t="shared" si="22"/>
        <v>Gastos_com_Pessoal</v>
      </c>
    </row>
    <row r="315" spans="1:17" x14ac:dyDescent="0.2">
      <c r="A315" s="438">
        <f t="shared" ref="A315:A379" si="24">IF(B315="","",ROW()-4)</f>
        <v>311</v>
      </c>
      <c r="B315" s="470">
        <v>44439</v>
      </c>
      <c r="C315" s="469">
        <v>44409</v>
      </c>
      <c r="D315" s="107" t="s">
        <v>181</v>
      </c>
      <c r="E315" s="107" t="s">
        <v>1</v>
      </c>
      <c r="F315" s="288">
        <v>232.95</v>
      </c>
      <c r="G315" s="107" t="s">
        <v>574</v>
      </c>
      <c r="H315" s="107" t="s">
        <v>313</v>
      </c>
      <c r="I315" s="107" t="s">
        <v>984</v>
      </c>
      <c r="J315" s="423" t="s">
        <v>985</v>
      </c>
      <c r="K315" s="423" t="s">
        <v>560</v>
      </c>
      <c r="L315" s="423" t="s">
        <v>630</v>
      </c>
      <c r="M315" s="423">
        <v>377641</v>
      </c>
      <c r="N315" s="470">
        <v>44439</v>
      </c>
      <c r="O315" s="79">
        <f t="shared" si="20"/>
        <v>2</v>
      </c>
      <c r="P315" s="79">
        <f t="shared" si="21"/>
        <v>2</v>
      </c>
      <c r="Q315" s="536" t="str">
        <f t="shared" si="22"/>
        <v>Gastos_com_Pessoal</v>
      </c>
    </row>
    <row r="316" spans="1:17" x14ac:dyDescent="0.2">
      <c r="A316" s="438">
        <f t="shared" si="24"/>
        <v>312</v>
      </c>
      <c r="B316" s="470">
        <v>44439</v>
      </c>
      <c r="C316" s="469">
        <v>44409</v>
      </c>
      <c r="D316" s="107" t="s">
        <v>270</v>
      </c>
      <c r="E316" s="107" t="s">
        <v>71</v>
      </c>
      <c r="F316" s="288">
        <v>0.5</v>
      </c>
      <c r="G316" s="107" t="s">
        <v>562</v>
      </c>
      <c r="H316" s="107" t="s">
        <v>312</v>
      </c>
      <c r="I316" s="107" t="s">
        <v>563</v>
      </c>
      <c r="J316" s="423" t="s">
        <v>482</v>
      </c>
      <c r="K316" s="423" t="s">
        <v>708</v>
      </c>
      <c r="L316" s="423" t="s">
        <v>565</v>
      </c>
      <c r="M316" s="423">
        <v>377641</v>
      </c>
      <c r="N316" s="470">
        <v>44439</v>
      </c>
      <c r="O316" s="79">
        <f t="shared" si="20"/>
        <v>2</v>
      </c>
      <c r="P316" s="79">
        <f t="shared" si="21"/>
        <v>2</v>
      </c>
      <c r="Q316" s="536" t="str">
        <f t="shared" si="22"/>
        <v>Gastos_Gerais</v>
      </c>
    </row>
    <row r="317" spans="1:17" ht="24" x14ac:dyDescent="0.2">
      <c r="A317" s="438">
        <f t="shared" si="24"/>
        <v>313</v>
      </c>
      <c r="B317" s="470">
        <v>44439</v>
      </c>
      <c r="C317" s="469">
        <v>44409</v>
      </c>
      <c r="D317" s="107" t="s">
        <v>295</v>
      </c>
      <c r="E317" s="107" t="s">
        <v>295</v>
      </c>
      <c r="F317" s="288">
        <v>2099.67</v>
      </c>
      <c r="G317" s="476" t="s">
        <v>1034</v>
      </c>
      <c r="H317" s="107" t="s">
        <v>313</v>
      </c>
      <c r="I317" s="107" t="s">
        <v>558</v>
      </c>
      <c r="J317" s="423" t="s">
        <v>559</v>
      </c>
      <c r="K317" s="423" t="s">
        <v>482</v>
      </c>
      <c r="L317" s="444" t="s">
        <v>1033</v>
      </c>
      <c r="M317" s="422" t="s">
        <v>1035</v>
      </c>
      <c r="N317" s="470">
        <v>44439</v>
      </c>
      <c r="O317" s="79">
        <f t="shared" si="20"/>
        <v>2</v>
      </c>
      <c r="P317" s="79">
        <f t="shared" si="21"/>
        <v>2</v>
      </c>
      <c r="Q317" s="536" t="str">
        <f t="shared" si="22"/>
        <v>Rendimentos_de_Aplicações_Fin.</v>
      </c>
    </row>
    <row r="318" spans="1:17" ht="24" x14ac:dyDescent="0.2">
      <c r="A318" s="438">
        <f t="shared" si="24"/>
        <v>314</v>
      </c>
      <c r="B318" s="470">
        <v>44439</v>
      </c>
      <c r="C318" s="469">
        <v>44409</v>
      </c>
      <c r="D318" s="107" t="s">
        <v>295</v>
      </c>
      <c r="E318" s="107" t="s">
        <v>295</v>
      </c>
      <c r="F318" s="288">
        <v>1524.59</v>
      </c>
      <c r="G318" s="476" t="s">
        <v>1514</v>
      </c>
      <c r="H318" s="107" t="s">
        <v>313</v>
      </c>
      <c r="I318" s="107" t="s">
        <v>558</v>
      </c>
      <c r="J318" s="423" t="s">
        <v>559</v>
      </c>
      <c r="K318" s="423" t="s">
        <v>482</v>
      </c>
      <c r="L318" s="444" t="s">
        <v>1033</v>
      </c>
      <c r="M318" s="423" t="s">
        <v>1036</v>
      </c>
      <c r="N318" s="470">
        <v>44439</v>
      </c>
      <c r="O318" s="79">
        <f t="shared" si="20"/>
        <v>2</v>
      </c>
      <c r="P318" s="79">
        <f t="shared" si="21"/>
        <v>2</v>
      </c>
      <c r="Q318" s="536" t="str">
        <f t="shared" si="22"/>
        <v>Rendimentos_de_Aplicações_Fin.</v>
      </c>
    </row>
    <row r="319" spans="1:17" x14ac:dyDescent="0.2">
      <c r="A319" s="438">
        <f t="shared" si="24"/>
        <v>315</v>
      </c>
      <c r="B319" s="470">
        <v>44440</v>
      </c>
      <c r="C319" s="469">
        <v>44378</v>
      </c>
      <c r="D319" s="107" t="s">
        <v>34</v>
      </c>
      <c r="E319" s="107" t="s">
        <v>167</v>
      </c>
      <c r="F319" s="288">
        <v>2249.7399999999998</v>
      </c>
      <c r="G319" s="107" t="s">
        <v>1041</v>
      </c>
      <c r="H319" s="107" t="s">
        <v>313</v>
      </c>
      <c r="I319" s="107" t="s">
        <v>558</v>
      </c>
      <c r="J319" s="423" t="s">
        <v>559</v>
      </c>
      <c r="K319" s="423" t="s">
        <v>560</v>
      </c>
      <c r="L319" s="423" t="s">
        <v>565</v>
      </c>
      <c r="M319" s="423">
        <v>62344406</v>
      </c>
      <c r="N319" s="470">
        <v>44440</v>
      </c>
      <c r="O319" s="79">
        <f t="shared" si="20"/>
        <v>3</v>
      </c>
      <c r="P319" s="79">
        <f t="shared" si="21"/>
        <v>1</v>
      </c>
      <c r="Q319" s="536" t="str">
        <f t="shared" si="22"/>
        <v>Receitas</v>
      </c>
    </row>
    <row r="320" spans="1:17" ht="24" x14ac:dyDescent="0.2">
      <c r="A320" s="438">
        <f t="shared" si="24"/>
        <v>316</v>
      </c>
      <c r="B320" s="470">
        <v>44440</v>
      </c>
      <c r="C320" s="469">
        <v>44378</v>
      </c>
      <c r="D320" s="107" t="s">
        <v>34</v>
      </c>
      <c r="E320" s="107" t="s">
        <v>167</v>
      </c>
      <c r="F320" s="288">
        <v>24072.26</v>
      </c>
      <c r="G320" s="107" t="s">
        <v>1466</v>
      </c>
      <c r="H320" s="107" t="s">
        <v>313</v>
      </c>
      <c r="I320" s="107" t="s">
        <v>558</v>
      </c>
      <c r="J320" s="423" t="s">
        <v>559</v>
      </c>
      <c r="K320" s="423" t="s">
        <v>560</v>
      </c>
      <c r="L320" s="423" t="s">
        <v>565</v>
      </c>
      <c r="M320" s="423">
        <v>62351422</v>
      </c>
      <c r="N320" s="470">
        <v>44440</v>
      </c>
      <c r="O320" s="79">
        <f t="shared" si="20"/>
        <v>3</v>
      </c>
      <c r="P320" s="79">
        <f t="shared" si="21"/>
        <v>1</v>
      </c>
      <c r="Q320" s="536" t="str">
        <f t="shared" si="22"/>
        <v>Receitas</v>
      </c>
    </row>
    <row r="321" spans="1:17" x14ac:dyDescent="0.2">
      <c r="A321" s="438">
        <f t="shared" si="24"/>
        <v>317</v>
      </c>
      <c r="B321" s="470">
        <v>44440</v>
      </c>
      <c r="C321" s="469">
        <v>44378</v>
      </c>
      <c r="D321" s="107" t="s">
        <v>34</v>
      </c>
      <c r="E321" s="107" t="s">
        <v>167</v>
      </c>
      <c r="F321" s="288">
        <v>30.87</v>
      </c>
      <c r="G321" s="107" t="s">
        <v>1467</v>
      </c>
      <c r="H321" s="107" t="s">
        <v>313</v>
      </c>
      <c r="I321" s="107" t="s">
        <v>558</v>
      </c>
      <c r="J321" s="423" t="s">
        <v>559</v>
      </c>
      <c r="K321" s="423" t="s">
        <v>560</v>
      </c>
      <c r="L321" s="423" t="s">
        <v>565</v>
      </c>
      <c r="M321" s="423">
        <v>62367133</v>
      </c>
      <c r="N321" s="470">
        <v>44440</v>
      </c>
      <c r="O321" s="79">
        <f t="shared" si="20"/>
        <v>3</v>
      </c>
      <c r="P321" s="79">
        <f t="shared" si="21"/>
        <v>1</v>
      </c>
      <c r="Q321" s="536" t="str">
        <f t="shared" si="22"/>
        <v>Receitas</v>
      </c>
    </row>
    <row r="322" spans="1:17" x14ac:dyDescent="0.2">
      <c r="A322" s="438">
        <f t="shared" si="24"/>
        <v>318</v>
      </c>
      <c r="B322" s="470">
        <v>44440</v>
      </c>
      <c r="C322" s="469">
        <v>44378</v>
      </c>
      <c r="D322" s="107" t="s">
        <v>34</v>
      </c>
      <c r="E322" s="107" t="s">
        <v>167</v>
      </c>
      <c r="F322" s="288">
        <v>17.010000000000002</v>
      </c>
      <c r="G322" s="107" t="s">
        <v>1468</v>
      </c>
      <c r="H322" s="107" t="s">
        <v>313</v>
      </c>
      <c r="I322" s="107" t="s">
        <v>558</v>
      </c>
      <c r="J322" s="423" t="s">
        <v>559</v>
      </c>
      <c r="K322" s="423" t="s">
        <v>560</v>
      </c>
      <c r="L322" s="423" t="s">
        <v>565</v>
      </c>
      <c r="M322" s="423">
        <v>62376165</v>
      </c>
      <c r="N322" s="470">
        <v>44440</v>
      </c>
      <c r="O322" s="79">
        <f t="shared" si="20"/>
        <v>3</v>
      </c>
      <c r="P322" s="79">
        <f t="shared" si="21"/>
        <v>1</v>
      </c>
      <c r="Q322" s="536" t="str">
        <f t="shared" si="22"/>
        <v>Receitas</v>
      </c>
    </row>
    <row r="323" spans="1:17" ht="24" x14ac:dyDescent="0.2">
      <c r="A323" s="438">
        <f t="shared" si="24"/>
        <v>319</v>
      </c>
      <c r="B323" s="470">
        <v>44440</v>
      </c>
      <c r="C323" s="469">
        <v>44440</v>
      </c>
      <c r="D323" s="107" t="s">
        <v>270</v>
      </c>
      <c r="E323" s="107" t="s">
        <v>62</v>
      </c>
      <c r="F323" s="288">
        <v>301.55</v>
      </c>
      <c r="G323" s="107" t="s">
        <v>1469</v>
      </c>
      <c r="H323" s="107" t="s">
        <v>470</v>
      </c>
      <c r="I323" s="107" t="s">
        <v>1042</v>
      </c>
      <c r="J323" s="423" t="s">
        <v>1043</v>
      </c>
      <c r="K323" s="423" t="s">
        <v>587</v>
      </c>
      <c r="L323" s="423" t="s">
        <v>32</v>
      </c>
      <c r="M323" s="423">
        <v>7005</v>
      </c>
      <c r="N323" s="470">
        <v>44440</v>
      </c>
      <c r="O323" s="79">
        <f t="shared" si="20"/>
        <v>3</v>
      </c>
      <c r="P323" s="79">
        <f t="shared" si="21"/>
        <v>3</v>
      </c>
      <c r="Q323" s="536" t="str">
        <f t="shared" si="22"/>
        <v>Gastos_Gerais</v>
      </c>
    </row>
    <row r="324" spans="1:17" ht="24" x14ac:dyDescent="0.2">
      <c r="A324" s="438">
        <f t="shared" si="24"/>
        <v>320</v>
      </c>
      <c r="B324" s="470">
        <v>44440</v>
      </c>
      <c r="C324" s="469">
        <v>44440</v>
      </c>
      <c r="D324" s="107" t="s">
        <v>270</v>
      </c>
      <c r="E324" s="107" t="s">
        <v>253</v>
      </c>
      <c r="F324" s="288">
        <v>738.4</v>
      </c>
      <c r="G324" s="107" t="s">
        <v>1044</v>
      </c>
      <c r="H324" s="107" t="s">
        <v>471</v>
      </c>
      <c r="I324" s="107" t="s">
        <v>789</v>
      </c>
      <c r="J324" s="423" t="s">
        <v>790</v>
      </c>
      <c r="K324" s="423" t="s">
        <v>587</v>
      </c>
      <c r="L324" s="423" t="s">
        <v>32</v>
      </c>
      <c r="M324" s="423">
        <v>748</v>
      </c>
      <c r="N324" s="470">
        <v>44434</v>
      </c>
      <c r="O324" s="79">
        <f t="shared" si="20"/>
        <v>3</v>
      </c>
      <c r="P324" s="79">
        <f t="shared" si="21"/>
        <v>3</v>
      </c>
      <c r="Q324" s="536" t="str">
        <f t="shared" si="22"/>
        <v>Gastos_Gerais</v>
      </c>
    </row>
    <row r="325" spans="1:17" ht="48" x14ac:dyDescent="0.2">
      <c r="A325" s="438">
        <f t="shared" si="24"/>
        <v>321</v>
      </c>
      <c r="B325" s="470">
        <v>44441</v>
      </c>
      <c r="C325" s="469">
        <v>44378</v>
      </c>
      <c r="D325" s="107" t="s">
        <v>34</v>
      </c>
      <c r="E325" s="107" t="s">
        <v>167</v>
      </c>
      <c r="F325" s="288">
        <v>60</v>
      </c>
      <c r="G325" s="107" t="s">
        <v>1470</v>
      </c>
      <c r="H325" s="107" t="s">
        <v>313</v>
      </c>
      <c r="I325" s="107" t="s">
        <v>558</v>
      </c>
      <c r="J325" s="423" t="s">
        <v>559</v>
      </c>
      <c r="K325" s="423" t="s">
        <v>560</v>
      </c>
      <c r="L325" s="423" t="s">
        <v>571</v>
      </c>
      <c r="M325" s="423">
        <v>71697581</v>
      </c>
      <c r="N325" s="470">
        <v>44441</v>
      </c>
      <c r="O325" s="79">
        <f t="shared" si="20"/>
        <v>3</v>
      </c>
      <c r="P325" s="79">
        <f t="shared" si="21"/>
        <v>1</v>
      </c>
      <c r="Q325" s="536" t="str">
        <f t="shared" si="22"/>
        <v>Receitas</v>
      </c>
    </row>
    <row r="326" spans="1:17" ht="24" x14ac:dyDescent="0.2">
      <c r="A326" s="438">
        <f t="shared" si="24"/>
        <v>322</v>
      </c>
      <c r="B326" s="470">
        <v>44441</v>
      </c>
      <c r="C326" s="469">
        <v>44378</v>
      </c>
      <c r="D326" s="107" t="s">
        <v>34</v>
      </c>
      <c r="E326" s="107" t="s">
        <v>167</v>
      </c>
      <c r="F326" s="288">
        <v>14507.57</v>
      </c>
      <c r="G326" s="107" t="s">
        <v>1466</v>
      </c>
      <c r="H326" s="107" t="s">
        <v>313</v>
      </c>
      <c r="I326" s="107" t="s">
        <v>558</v>
      </c>
      <c r="J326" s="423" t="s">
        <v>559</v>
      </c>
      <c r="K326" s="423" t="s">
        <v>560</v>
      </c>
      <c r="L326" s="423" t="s">
        <v>565</v>
      </c>
      <c r="M326" s="423">
        <v>21703</v>
      </c>
      <c r="N326" s="470">
        <v>44441</v>
      </c>
      <c r="O326" s="79">
        <f t="shared" si="20"/>
        <v>3</v>
      </c>
      <c r="P326" s="79">
        <f t="shared" si="21"/>
        <v>1</v>
      </c>
      <c r="Q326" s="536" t="str">
        <f t="shared" si="22"/>
        <v>Receitas</v>
      </c>
    </row>
    <row r="327" spans="1:17" x14ac:dyDescent="0.2">
      <c r="A327" s="438">
        <f t="shared" si="24"/>
        <v>323</v>
      </c>
      <c r="B327" s="470">
        <v>44441</v>
      </c>
      <c r="C327" s="469">
        <v>44440</v>
      </c>
      <c r="D327" s="107" t="s">
        <v>270</v>
      </c>
      <c r="E327" s="107" t="s">
        <v>83</v>
      </c>
      <c r="F327" s="288">
        <v>1000</v>
      </c>
      <c r="G327" s="442" t="s">
        <v>638</v>
      </c>
      <c r="H327" s="107" t="s">
        <v>469</v>
      </c>
      <c r="I327" s="107" t="s">
        <v>1579</v>
      </c>
      <c r="J327" s="423" t="s">
        <v>586</v>
      </c>
      <c r="K327" s="423" t="s">
        <v>587</v>
      </c>
      <c r="L327" s="423" t="s">
        <v>32</v>
      </c>
      <c r="M327" s="423">
        <v>176705</v>
      </c>
      <c r="N327" s="470">
        <v>44441</v>
      </c>
      <c r="O327" s="79">
        <f t="shared" si="20"/>
        <v>3</v>
      </c>
      <c r="P327" s="79">
        <f t="shared" si="21"/>
        <v>3</v>
      </c>
      <c r="Q327" s="536" t="str">
        <f t="shared" si="22"/>
        <v>Gastos_Gerais</v>
      </c>
    </row>
    <row r="328" spans="1:17" x14ac:dyDescent="0.2">
      <c r="A328" s="438">
        <f t="shared" si="24"/>
        <v>324</v>
      </c>
      <c r="B328" s="470">
        <v>44441</v>
      </c>
      <c r="C328" s="469">
        <v>44440</v>
      </c>
      <c r="D328" s="107" t="s">
        <v>270</v>
      </c>
      <c r="E328" s="107" t="s">
        <v>83</v>
      </c>
      <c r="F328" s="288">
        <v>1000</v>
      </c>
      <c r="G328" s="107" t="s">
        <v>741</v>
      </c>
      <c r="H328" s="107" t="s">
        <v>473</v>
      </c>
      <c r="I328" s="107" t="s">
        <v>1579</v>
      </c>
      <c r="J328" s="423" t="s">
        <v>586</v>
      </c>
      <c r="K328" s="423" t="s">
        <v>587</v>
      </c>
      <c r="L328" s="423" t="s">
        <v>32</v>
      </c>
      <c r="M328" s="423">
        <v>176705</v>
      </c>
      <c r="N328" s="470">
        <v>44441</v>
      </c>
      <c r="O328" s="79">
        <f t="shared" si="20"/>
        <v>3</v>
      </c>
      <c r="P328" s="79">
        <f t="shared" si="21"/>
        <v>3</v>
      </c>
      <c r="Q328" s="536" t="str">
        <f t="shared" si="22"/>
        <v>Gastos_Gerais</v>
      </c>
    </row>
    <row r="329" spans="1:17" ht="24" x14ac:dyDescent="0.2">
      <c r="A329" s="438">
        <f t="shared" si="24"/>
        <v>325</v>
      </c>
      <c r="B329" s="470">
        <v>44441</v>
      </c>
      <c r="C329" s="469">
        <v>44440</v>
      </c>
      <c r="D329" s="107" t="s">
        <v>270</v>
      </c>
      <c r="E329" s="107" t="s">
        <v>83</v>
      </c>
      <c r="F329" s="288">
        <v>1000</v>
      </c>
      <c r="G329" s="107" t="s">
        <v>636</v>
      </c>
      <c r="H329" s="107" t="s">
        <v>472</v>
      </c>
      <c r="I329" s="107" t="s">
        <v>1579</v>
      </c>
      <c r="J329" s="423" t="s">
        <v>586</v>
      </c>
      <c r="K329" s="423" t="s">
        <v>587</v>
      </c>
      <c r="L329" s="423" t="s">
        <v>32</v>
      </c>
      <c r="M329" s="423">
        <v>176705</v>
      </c>
      <c r="N329" s="470">
        <v>44441</v>
      </c>
      <c r="O329" s="79">
        <f t="shared" ref="O329:O393" si="25">IF(B329=0,0,IF(YEAR(B329)=$P$1,MONTH(B329)-$O$1+1,(YEAR(B329)-$P$1)*12-$O$1+1+MONTH(B329)))</f>
        <v>3</v>
      </c>
      <c r="P329" s="79">
        <f t="shared" ref="P329:P393" si="26">IF(C329=0,0,IF(YEAR(C329)=$P$1,MONTH(C329)-$O$1+1,(YEAR(C329)-$P$1)*12-$O$1+1+MONTH(C329)))</f>
        <v>3</v>
      </c>
      <c r="Q329" s="536" t="str">
        <f t="shared" ref="Q329:Q393" si="27">SUBSTITUTE(D329," ","_")</f>
        <v>Gastos_Gerais</v>
      </c>
    </row>
    <row r="330" spans="1:17" ht="24" x14ac:dyDescent="0.2">
      <c r="A330" s="438">
        <f t="shared" si="24"/>
        <v>326</v>
      </c>
      <c r="B330" s="470">
        <v>44441</v>
      </c>
      <c r="C330" s="469">
        <v>44440</v>
      </c>
      <c r="D330" s="107" t="s">
        <v>270</v>
      </c>
      <c r="E330" s="107" t="s">
        <v>83</v>
      </c>
      <c r="F330" s="288">
        <v>1000</v>
      </c>
      <c r="G330" s="107" t="s">
        <v>740</v>
      </c>
      <c r="H330" s="107" t="s">
        <v>478</v>
      </c>
      <c r="I330" s="107" t="s">
        <v>1579</v>
      </c>
      <c r="J330" s="423" t="s">
        <v>586</v>
      </c>
      <c r="K330" s="423" t="s">
        <v>587</v>
      </c>
      <c r="L330" s="423" t="s">
        <v>32</v>
      </c>
      <c r="M330" s="423">
        <v>176705</v>
      </c>
      <c r="N330" s="470">
        <v>44441</v>
      </c>
      <c r="O330" s="79">
        <f t="shared" si="25"/>
        <v>3</v>
      </c>
      <c r="P330" s="79">
        <f t="shared" si="26"/>
        <v>3</v>
      </c>
      <c r="Q330" s="536" t="str">
        <f t="shared" si="27"/>
        <v>Gastos_Gerais</v>
      </c>
    </row>
    <row r="331" spans="1:17" ht="24" x14ac:dyDescent="0.2">
      <c r="A331" s="438">
        <f t="shared" si="24"/>
        <v>327</v>
      </c>
      <c r="B331" s="470">
        <v>44441</v>
      </c>
      <c r="C331" s="469">
        <v>44440</v>
      </c>
      <c r="D331" s="107" t="s">
        <v>270</v>
      </c>
      <c r="E331" s="107" t="s">
        <v>83</v>
      </c>
      <c r="F331" s="288">
        <v>1000</v>
      </c>
      <c r="G331" s="107" t="s">
        <v>1575</v>
      </c>
      <c r="H331" s="107" t="s">
        <v>471</v>
      </c>
      <c r="I331" s="107" t="s">
        <v>1579</v>
      </c>
      <c r="J331" s="423" t="s">
        <v>586</v>
      </c>
      <c r="K331" s="423" t="s">
        <v>587</v>
      </c>
      <c r="L331" s="423" t="s">
        <v>32</v>
      </c>
      <c r="M331" s="423">
        <v>176705</v>
      </c>
      <c r="N331" s="470">
        <v>44441</v>
      </c>
      <c r="O331" s="79">
        <f t="shared" si="25"/>
        <v>3</v>
      </c>
      <c r="P331" s="79">
        <f t="shared" si="26"/>
        <v>3</v>
      </c>
      <c r="Q331" s="536" t="str">
        <f t="shared" si="27"/>
        <v>Gastos_Gerais</v>
      </c>
    </row>
    <row r="332" spans="1:17" ht="24" x14ac:dyDescent="0.2">
      <c r="A332" s="438">
        <f t="shared" si="24"/>
        <v>328</v>
      </c>
      <c r="B332" s="470">
        <v>44441</v>
      </c>
      <c r="C332" s="469">
        <v>44440</v>
      </c>
      <c r="D332" s="107" t="s">
        <v>270</v>
      </c>
      <c r="E332" s="107" t="s">
        <v>83</v>
      </c>
      <c r="F332" s="288">
        <v>1000</v>
      </c>
      <c r="G332" s="107" t="s">
        <v>1045</v>
      </c>
      <c r="H332" s="107" t="s">
        <v>474</v>
      </c>
      <c r="I332" s="107" t="s">
        <v>1579</v>
      </c>
      <c r="J332" s="423" t="s">
        <v>586</v>
      </c>
      <c r="K332" s="423" t="s">
        <v>587</v>
      </c>
      <c r="L332" s="423" t="s">
        <v>32</v>
      </c>
      <c r="M332" s="423">
        <v>176705</v>
      </c>
      <c r="N332" s="470">
        <v>44441</v>
      </c>
      <c r="O332" s="79">
        <f t="shared" si="25"/>
        <v>3</v>
      </c>
      <c r="P332" s="79">
        <f t="shared" si="26"/>
        <v>3</v>
      </c>
      <c r="Q332" s="536" t="str">
        <f t="shared" si="27"/>
        <v>Gastos_Gerais</v>
      </c>
    </row>
    <row r="333" spans="1:17" x14ac:dyDescent="0.2">
      <c r="A333" s="438">
        <f t="shared" si="24"/>
        <v>329</v>
      </c>
      <c r="B333" s="470">
        <v>44441</v>
      </c>
      <c r="C333" s="469">
        <v>44440</v>
      </c>
      <c r="D333" s="107" t="s">
        <v>270</v>
      </c>
      <c r="E333" s="107" t="s">
        <v>83</v>
      </c>
      <c r="F333" s="288">
        <v>1000</v>
      </c>
      <c r="G333" s="107" t="s">
        <v>639</v>
      </c>
      <c r="H333" s="107" t="s">
        <v>475</v>
      </c>
      <c r="I333" s="107" t="s">
        <v>1579</v>
      </c>
      <c r="J333" s="423" t="s">
        <v>586</v>
      </c>
      <c r="K333" s="423" t="s">
        <v>587</v>
      </c>
      <c r="L333" s="423" t="s">
        <v>32</v>
      </c>
      <c r="M333" s="423">
        <v>176705</v>
      </c>
      <c r="N333" s="470">
        <v>44441</v>
      </c>
      <c r="O333" s="79">
        <f t="shared" si="25"/>
        <v>3</v>
      </c>
      <c r="P333" s="79">
        <f t="shared" si="26"/>
        <v>3</v>
      </c>
      <c r="Q333" s="536" t="str">
        <f t="shared" si="27"/>
        <v>Gastos_Gerais</v>
      </c>
    </row>
    <row r="334" spans="1:17" ht="24" x14ac:dyDescent="0.2">
      <c r="A334" s="438">
        <f t="shared" si="24"/>
        <v>330</v>
      </c>
      <c r="B334" s="470">
        <v>44441</v>
      </c>
      <c r="C334" s="469">
        <v>44440</v>
      </c>
      <c r="D334" s="107" t="s">
        <v>270</v>
      </c>
      <c r="E334" s="107" t="s">
        <v>83</v>
      </c>
      <c r="F334" s="288">
        <v>1000</v>
      </c>
      <c r="G334" s="442" t="s">
        <v>1577</v>
      </c>
      <c r="H334" s="107" t="s">
        <v>476</v>
      </c>
      <c r="I334" s="107" t="s">
        <v>1579</v>
      </c>
      <c r="J334" s="423" t="s">
        <v>586</v>
      </c>
      <c r="K334" s="423" t="s">
        <v>587</v>
      </c>
      <c r="L334" s="423" t="s">
        <v>32</v>
      </c>
      <c r="M334" s="423">
        <v>1726842</v>
      </c>
      <c r="N334" s="470">
        <v>44442</v>
      </c>
      <c r="O334" s="79">
        <f t="shared" si="25"/>
        <v>3</v>
      </c>
      <c r="P334" s="79">
        <f t="shared" si="26"/>
        <v>3</v>
      </c>
      <c r="Q334" s="536" t="str">
        <f t="shared" si="27"/>
        <v>Gastos_Gerais</v>
      </c>
    </row>
    <row r="335" spans="1:17" x14ac:dyDescent="0.2">
      <c r="A335" s="438">
        <f t="shared" si="24"/>
        <v>331</v>
      </c>
      <c r="B335" s="470">
        <v>44441</v>
      </c>
      <c r="C335" s="469">
        <v>44440</v>
      </c>
      <c r="D335" s="107" t="s">
        <v>270</v>
      </c>
      <c r="E335" s="107" t="s">
        <v>253</v>
      </c>
      <c r="F335" s="288">
        <v>82</v>
      </c>
      <c r="G335" s="107" t="s">
        <v>1471</v>
      </c>
      <c r="H335" s="107" t="s">
        <v>470</v>
      </c>
      <c r="I335" s="107" t="s">
        <v>1046</v>
      </c>
      <c r="J335" s="423" t="s">
        <v>1047</v>
      </c>
      <c r="K335" s="423" t="s">
        <v>587</v>
      </c>
      <c r="L335" s="423" t="s">
        <v>32</v>
      </c>
      <c r="M335" s="423">
        <v>6196</v>
      </c>
      <c r="N335" s="470">
        <v>44434</v>
      </c>
      <c r="O335" s="79">
        <f t="shared" si="25"/>
        <v>3</v>
      </c>
      <c r="P335" s="79">
        <f t="shared" si="26"/>
        <v>3</v>
      </c>
      <c r="Q335" s="536" t="str">
        <f t="shared" si="27"/>
        <v>Gastos_Gerais</v>
      </c>
    </row>
    <row r="336" spans="1:17" x14ac:dyDescent="0.2">
      <c r="A336" s="438">
        <f t="shared" si="24"/>
        <v>332</v>
      </c>
      <c r="B336" s="470">
        <v>44441</v>
      </c>
      <c r="C336" s="469">
        <v>44440</v>
      </c>
      <c r="D336" s="107" t="s">
        <v>270</v>
      </c>
      <c r="E336" s="107" t="s">
        <v>253</v>
      </c>
      <c r="F336" s="288">
        <v>82</v>
      </c>
      <c r="G336" s="107" t="s">
        <v>1471</v>
      </c>
      <c r="H336" s="107" t="s">
        <v>470</v>
      </c>
      <c r="I336" s="107" t="s">
        <v>1046</v>
      </c>
      <c r="J336" s="423" t="s">
        <v>1047</v>
      </c>
      <c r="K336" s="423" t="s">
        <v>587</v>
      </c>
      <c r="L336" s="423" t="s">
        <v>32</v>
      </c>
      <c r="M336" s="423">
        <v>6205</v>
      </c>
      <c r="N336" s="470">
        <v>44439</v>
      </c>
      <c r="O336" s="79">
        <f t="shared" si="25"/>
        <v>3</v>
      </c>
      <c r="P336" s="79">
        <f t="shared" si="26"/>
        <v>3</v>
      </c>
      <c r="Q336" s="536" t="str">
        <f t="shared" si="27"/>
        <v>Gastos_Gerais</v>
      </c>
    </row>
    <row r="337" spans="1:17" x14ac:dyDescent="0.2">
      <c r="A337" s="438">
        <f t="shared" si="24"/>
        <v>333</v>
      </c>
      <c r="B337" s="470">
        <v>44441</v>
      </c>
      <c r="C337" s="469">
        <v>44440</v>
      </c>
      <c r="D337" s="107" t="s">
        <v>270</v>
      </c>
      <c r="E337" s="107" t="s">
        <v>301</v>
      </c>
      <c r="F337" s="288">
        <v>120</v>
      </c>
      <c r="G337" s="107" t="s">
        <v>1586</v>
      </c>
      <c r="H337" s="107" t="s">
        <v>475</v>
      </c>
      <c r="I337" s="107" t="s">
        <v>1048</v>
      </c>
      <c r="J337" s="423" t="s">
        <v>1049</v>
      </c>
      <c r="K337" s="423" t="s">
        <v>560</v>
      </c>
      <c r="L337" s="423" t="s">
        <v>571</v>
      </c>
      <c r="M337" s="423">
        <v>24401868</v>
      </c>
      <c r="N337" s="470">
        <v>44441</v>
      </c>
      <c r="O337" s="79">
        <f t="shared" si="25"/>
        <v>3</v>
      </c>
      <c r="P337" s="79">
        <f t="shared" si="26"/>
        <v>3</v>
      </c>
      <c r="Q337" s="536" t="str">
        <f t="shared" si="27"/>
        <v>Gastos_Gerais</v>
      </c>
    </row>
    <row r="338" spans="1:17" x14ac:dyDescent="0.2">
      <c r="A338" s="438">
        <f t="shared" si="24"/>
        <v>334</v>
      </c>
      <c r="B338" s="470">
        <v>44441</v>
      </c>
      <c r="C338" s="469">
        <v>44440</v>
      </c>
      <c r="D338" s="107" t="s">
        <v>270</v>
      </c>
      <c r="E338" s="107" t="s">
        <v>301</v>
      </c>
      <c r="F338" s="288">
        <v>120</v>
      </c>
      <c r="G338" s="107" t="s">
        <v>1586</v>
      </c>
      <c r="H338" s="107" t="s">
        <v>475</v>
      </c>
      <c r="I338" s="107" t="s">
        <v>1050</v>
      </c>
      <c r="J338" s="423" t="s">
        <v>1051</v>
      </c>
      <c r="K338" s="423" t="s">
        <v>560</v>
      </c>
      <c r="L338" s="423" t="s">
        <v>571</v>
      </c>
      <c r="M338" s="423">
        <v>244011813</v>
      </c>
      <c r="N338" s="470">
        <v>44441</v>
      </c>
      <c r="O338" s="79">
        <f t="shared" si="25"/>
        <v>3</v>
      </c>
      <c r="P338" s="79">
        <f t="shared" si="26"/>
        <v>3</v>
      </c>
      <c r="Q338" s="536" t="str">
        <f t="shared" si="27"/>
        <v>Gastos_Gerais</v>
      </c>
    </row>
    <row r="339" spans="1:17" x14ac:dyDescent="0.2">
      <c r="A339" s="438">
        <f t="shared" si="24"/>
        <v>335</v>
      </c>
      <c r="B339" s="470">
        <v>44441</v>
      </c>
      <c r="C339" s="469">
        <v>44440</v>
      </c>
      <c r="D339" s="107" t="s">
        <v>270</v>
      </c>
      <c r="E339" s="107" t="s">
        <v>99</v>
      </c>
      <c r="F339" s="288">
        <v>160</v>
      </c>
      <c r="G339" s="107" t="s">
        <v>1472</v>
      </c>
      <c r="H339" s="107" t="s">
        <v>475</v>
      </c>
      <c r="I339" s="107" t="s">
        <v>1052</v>
      </c>
      <c r="J339" s="501" t="s">
        <v>1053</v>
      </c>
      <c r="K339" s="423" t="s">
        <v>560</v>
      </c>
      <c r="L339" s="423" t="s">
        <v>571</v>
      </c>
      <c r="M339" s="423">
        <v>196349</v>
      </c>
      <c r="N339" s="470">
        <v>44441</v>
      </c>
      <c r="O339" s="79">
        <f t="shared" si="25"/>
        <v>3</v>
      </c>
      <c r="P339" s="79">
        <f t="shared" si="26"/>
        <v>3</v>
      </c>
      <c r="Q339" s="536" t="str">
        <f t="shared" si="27"/>
        <v>Gastos_Gerais</v>
      </c>
    </row>
    <row r="340" spans="1:17" x14ac:dyDescent="0.2">
      <c r="A340" s="438">
        <f t="shared" si="24"/>
        <v>336</v>
      </c>
      <c r="B340" s="470">
        <v>44441</v>
      </c>
      <c r="C340" s="469">
        <v>44409</v>
      </c>
      <c r="D340" s="107" t="s">
        <v>181</v>
      </c>
      <c r="E340" s="107" t="s">
        <v>1</v>
      </c>
      <c r="F340" s="288">
        <v>20691</v>
      </c>
      <c r="G340" s="107" t="s">
        <v>1054</v>
      </c>
      <c r="H340" s="107" t="s">
        <v>313</v>
      </c>
      <c r="I340" s="107" t="s">
        <v>482</v>
      </c>
      <c r="J340" s="501" t="s">
        <v>482</v>
      </c>
      <c r="K340" s="423" t="s">
        <v>560</v>
      </c>
      <c r="L340" s="423" t="s">
        <v>630</v>
      </c>
      <c r="M340" s="423">
        <v>377641</v>
      </c>
      <c r="N340" s="470">
        <v>44441</v>
      </c>
      <c r="O340" s="79">
        <f t="shared" si="25"/>
        <v>3</v>
      </c>
      <c r="P340" s="79">
        <f t="shared" si="26"/>
        <v>2</v>
      </c>
      <c r="Q340" s="536" t="str">
        <f t="shared" si="27"/>
        <v>Gastos_com_Pessoal</v>
      </c>
    </row>
    <row r="341" spans="1:17" x14ac:dyDescent="0.2">
      <c r="A341" s="438">
        <f t="shared" si="24"/>
        <v>337</v>
      </c>
      <c r="B341" s="470">
        <v>44441</v>
      </c>
      <c r="C341" s="469">
        <v>44440</v>
      </c>
      <c r="D341" s="107" t="s">
        <v>181</v>
      </c>
      <c r="E341" s="107" t="s">
        <v>1</v>
      </c>
      <c r="F341" s="288">
        <v>15346</v>
      </c>
      <c r="G341" s="107" t="s">
        <v>1054</v>
      </c>
      <c r="H341" s="107" t="s">
        <v>313</v>
      </c>
      <c r="I341" s="107" t="s">
        <v>482</v>
      </c>
      <c r="J341" s="501" t="s">
        <v>482</v>
      </c>
      <c r="K341" s="423" t="s">
        <v>560</v>
      </c>
      <c r="L341" s="423" t="s">
        <v>630</v>
      </c>
      <c r="M341" s="423">
        <v>377641</v>
      </c>
      <c r="N341" s="470">
        <v>44441</v>
      </c>
      <c r="O341" s="79">
        <f t="shared" si="25"/>
        <v>3</v>
      </c>
      <c r="P341" s="79">
        <f t="shared" si="26"/>
        <v>3</v>
      </c>
      <c r="Q341" s="536" t="str">
        <f t="shared" si="27"/>
        <v>Gastos_com_Pessoal</v>
      </c>
    </row>
    <row r="342" spans="1:17" x14ac:dyDescent="0.2">
      <c r="A342" s="438">
        <f t="shared" si="24"/>
        <v>338</v>
      </c>
      <c r="B342" s="470">
        <v>44441</v>
      </c>
      <c r="C342" s="469">
        <v>44409</v>
      </c>
      <c r="D342" s="107" t="s">
        <v>181</v>
      </c>
      <c r="E342" s="107" t="s">
        <v>1</v>
      </c>
      <c r="F342" s="288">
        <v>1545075</v>
      </c>
      <c r="G342" s="107" t="s">
        <v>1054</v>
      </c>
      <c r="H342" s="107" t="s">
        <v>313</v>
      </c>
      <c r="I342" s="107" t="s">
        <v>482</v>
      </c>
      <c r="J342" s="423" t="s">
        <v>482</v>
      </c>
      <c r="K342" s="423" t="s">
        <v>560</v>
      </c>
      <c r="L342" s="423" t="s">
        <v>630</v>
      </c>
      <c r="M342" s="423">
        <v>377641</v>
      </c>
      <c r="N342" s="470">
        <v>44441</v>
      </c>
      <c r="O342" s="79">
        <f t="shared" si="25"/>
        <v>3</v>
      </c>
      <c r="P342" s="79">
        <f t="shared" si="26"/>
        <v>2</v>
      </c>
      <c r="Q342" s="536" t="str">
        <f t="shared" si="27"/>
        <v>Gastos_com_Pessoal</v>
      </c>
    </row>
    <row r="343" spans="1:17" ht="24" x14ac:dyDescent="0.2">
      <c r="A343" s="438">
        <f t="shared" si="24"/>
        <v>339</v>
      </c>
      <c r="B343" s="470">
        <v>44442</v>
      </c>
      <c r="C343" s="469">
        <v>44409</v>
      </c>
      <c r="D343" s="107" t="s">
        <v>270</v>
      </c>
      <c r="E343" s="107" t="s">
        <v>84</v>
      </c>
      <c r="F343" s="288">
        <v>1871.1</v>
      </c>
      <c r="G343" s="107" t="s">
        <v>1055</v>
      </c>
      <c r="H343" s="107" t="s">
        <v>472</v>
      </c>
      <c r="I343" s="107" t="s">
        <v>888</v>
      </c>
      <c r="J343" s="423" t="s">
        <v>889</v>
      </c>
      <c r="K343" s="423" t="s">
        <v>659</v>
      </c>
      <c r="L343" s="423" t="s">
        <v>664</v>
      </c>
      <c r="M343" s="423" t="s">
        <v>1056</v>
      </c>
      <c r="N343" s="470">
        <v>44442</v>
      </c>
      <c r="O343" s="79">
        <f t="shared" si="25"/>
        <v>3</v>
      </c>
      <c r="P343" s="79">
        <f t="shared" si="26"/>
        <v>2</v>
      </c>
      <c r="Q343" s="536" t="str">
        <f t="shared" si="27"/>
        <v>Gastos_Gerais</v>
      </c>
    </row>
    <row r="344" spans="1:17" x14ac:dyDescent="0.2">
      <c r="A344" s="438">
        <f t="shared" si="24"/>
        <v>340</v>
      </c>
      <c r="B344" s="470">
        <v>44442</v>
      </c>
      <c r="C344" s="469">
        <v>44409</v>
      </c>
      <c r="D344" s="107" t="s">
        <v>270</v>
      </c>
      <c r="E344" s="107" t="s">
        <v>85</v>
      </c>
      <c r="F344" s="288">
        <v>74.72</v>
      </c>
      <c r="G344" s="107" t="s">
        <v>1057</v>
      </c>
      <c r="H344" s="107" t="s">
        <v>479</v>
      </c>
      <c r="I344" s="107" t="s">
        <v>668</v>
      </c>
      <c r="J344" s="423" t="s">
        <v>669</v>
      </c>
      <c r="K344" s="423" t="s">
        <v>659</v>
      </c>
      <c r="L344" s="423" t="s">
        <v>32</v>
      </c>
      <c r="M344" s="423">
        <v>321430930</v>
      </c>
      <c r="N344" s="470">
        <v>44442</v>
      </c>
      <c r="O344" s="79">
        <f t="shared" si="25"/>
        <v>3</v>
      </c>
      <c r="P344" s="79">
        <f t="shared" si="26"/>
        <v>2</v>
      </c>
      <c r="Q344" s="536" t="str">
        <f t="shared" si="27"/>
        <v>Gastos_Gerais</v>
      </c>
    </row>
    <row r="345" spans="1:17" x14ac:dyDescent="0.2">
      <c r="A345" s="438">
        <f t="shared" si="24"/>
        <v>341</v>
      </c>
      <c r="B345" s="470">
        <v>44442</v>
      </c>
      <c r="C345" s="469">
        <v>44409</v>
      </c>
      <c r="D345" s="107" t="s">
        <v>270</v>
      </c>
      <c r="E345" s="107" t="s">
        <v>85</v>
      </c>
      <c r="F345" s="288">
        <v>1026.5999999999999</v>
      </c>
      <c r="G345" s="107" t="s">
        <v>1057</v>
      </c>
      <c r="H345" s="107" t="s">
        <v>479</v>
      </c>
      <c r="I345" s="107" t="s">
        <v>668</v>
      </c>
      <c r="J345" s="423" t="s">
        <v>669</v>
      </c>
      <c r="K345" s="423" t="s">
        <v>659</v>
      </c>
      <c r="L345" s="423" t="s">
        <v>32</v>
      </c>
      <c r="M345" s="423">
        <v>321422028</v>
      </c>
      <c r="N345" s="470">
        <v>44442</v>
      </c>
      <c r="O345" s="79">
        <f t="shared" si="25"/>
        <v>3</v>
      </c>
      <c r="P345" s="79">
        <f t="shared" si="26"/>
        <v>2</v>
      </c>
      <c r="Q345" s="536" t="str">
        <f t="shared" si="27"/>
        <v>Gastos_Gerais</v>
      </c>
    </row>
    <row r="346" spans="1:17" ht="36" x14ac:dyDescent="0.2">
      <c r="A346" s="438">
        <f t="shared" si="24"/>
        <v>342</v>
      </c>
      <c r="B346" s="470">
        <v>44442</v>
      </c>
      <c r="C346" s="469">
        <v>44409</v>
      </c>
      <c r="D346" s="107" t="s">
        <v>270</v>
      </c>
      <c r="E346" s="107" t="s">
        <v>67</v>
      </c>
      <c r="F346" s="288">
        <v>418.73</v>
      </c>
      <c r="G346" s="107" t="s">
        <v>1058</v>
      </c>
      <c r="H346" s="107" t="s">
        <v>312</v>
      </c>
      <c r="I346" s="107" t="s">
        <v>712</v>
      </c>
      <c r="J346" s="423" t="s">
        <v>482</v>
      </c>
      <c r="K346" s="423" t="s">
        <v>659</v>
      </c>
      <c r="L346" s="423" t="s">
        <v>714</v>
      </c>
      <c r="M346" s="423">
        <v>115</v>
      </c>
      <c r="N346" s="470">
        <v>44442</v>
      </c>
      <c r="O346" s="79">
        <f t="shared" si="25"/>
        <v>3</v>
      </c>
      <c r="P346" s="79">
        <f t="shared" si="26"/>
        <v>2</v>
      </c>
      <c r="Q346" s="536" t="str">
        <f t="shared" si="27"/>
        <v>Gastos_Gerais</v>
      </c>
    </row>
    <row r="347" spans="1:17" x14ac:dyDescent="0.2">
      <c r="A347" s="438">
        <f t="shared" si="24"/>
        <v>343</v>
      </c>
      <c r="B347" s="470">
        <v>44442</v>
      </c>
      <c r="C347" s="469">
        <v>44409</v>
      </c>
      <c r="D347" s="107" t="s">
        <v>270</v>
      </c>
      <c r="E347" s="107" t="s">
        <v>164</v>
      </c>
      <c r="F347" s="288">
        <v>116.98</v>
      </c>
      <c r="G347" s="107" t="s">
        <v>1473</v>
      </c>
      <c r="H347" s="107" t="s">
        <v>473</v>
      </c>
      <c r="I347" s="107" t="s">
        <v>865</v>
      </c>
      <c r="J347" s="423" t="s">
        <v>1060</v>
      </c>
      <c r="K347" s="423" t="s">
        <v>659</v>
      </c>
      <c r="L347" s="423" t="s">
        <v>664</v>
      </c>
      <c r="M347" s="423">
        <v>1309400135</v>
      </c>
      <c r="N347" s="470">
        <v>44442</v>
      </c>
      <c r="O347" s="79">
        <f t="shared" si="25"/>
        <v>3</v>
      </c>
      <c r="P347" s="79">
        <f t="shared" si="26"/>
        <v>2</v>
      </c>
      <c r="Q347" s="536" t="str">
        <f t="shared" si="27"/>
        <v>Gastos_Gerais</v>
      </c>
    </row>
    <row r="348" spans="1:17" x14ac:dyDescent="0.2">
      <c r="A348" s="438">
        <f t="shared" si="24"/>
        <v>344</v>
      </c>
      <c r="B348" s="470">
        <v>44442</v>
      </c>
      <c r="C348" s="469">
        <v>44440</v>
      </c>
      <c r="D348" s="107" t="s">
        <v>270</v>
      </c>
      <c r="E348" s="107" t="s">
        <v>330</v>
      </c>
      <c r="F348" s="288">
        <v>7300</v>
      </c>
      <c r="G348" s="107" t="s">
        <v>1061</v>
      </c>
      <c r="H348" s="107" t="s">
        <v>469</v>
      </c>
      <c r="I348" s="107" t="s">
        <v>1062</v>
      </c>
      <c r="J348" s="423" t="s">
        <v>1063</v>
      </c>
      <c r="K348" s="423" t="s">
        <v>659</v>
      </c>
      <c r="L348" s="423" t="s">
        <v>32</v>
      </c>
      <c r="M348" s="423">
        <v>334</v>
      </c>
      <c r="N348" s="470">
        <v>44442</v>
      </c>
      <c r="O348" s="79">
        <f t="shared" si="25"/>
        <v>3</v>
      </c>
      <c r="P348" s="79">
        <f t="shared" si="26"/>
        <v>3</v>
      </c>
      <c r="Q348" s="536" t="str">
        <f t="shared" si="27"/>
        <v>Gastos_Gerais</v>
      </c>
    </row>
    <row r="349" spans="1:17" ht="36" x14ac:dyDescent="0.2">
      <c r="A349" s="438">
        <f t="shared" si="24"/>
        <v>345</v>
      </c>
      <c r="B349" s="470">
        <v>44442</v>
      </c>
      <c r="C349" s="469">
        <v>44440</v>
      </c>
      <c r="D349" s="107" t="s">
        <v>270</v>
      </c>
      <c r="E349" s="107" t="s">
        <v>301</v>
      </c>
      <c r="F349" s="288">
        <v>494.4</v>
      </c>
      <c r="G349" s="107" t="s">
        <v>1064</v>
      </c>
      <c r="H349" s="107" t="s">
        <v>312</v>
      </c>
      <c r="I349" s="107" t="s">
        <v>1065</v>
      </c>
      <c r="J349" s="423" t="s">
        <v>1066</v>
      </c>
      <c r="K349" s="423" t="s">
        <v>659</v>
      </c>
      <c r="L349" s="423" t="s">
        <v>32</v>
      </c>
      <c r="M349" s="423">
        <v>20212640</v>
      </c>
      <c r="N349" s="470">
        <v>44442</v>
      </c>
      <c r="O349" s="79">
        <f t="shared" si="25"/>
        <v>3</v>
      </c>
      <c r="P349" s="79">
        <f t="shared" si="26"/>
        <v>3</v>
      </c>
      <c r="Q349" s="536" t="str">
        <f t="shared" si="27"/>
        <v>Gastos_Gerais</v>
      </c>
    </row>
    <row r="350" spans="1:17" x14ac:dyDescent="0.2">
      <c r="A350" s="438">
        <f t="shared" si="24"/>
        <v>346</v>
      </c>
      <c r="B350" s="470">
        <v>44442</v>
      </c>
      <c r="C350" s="469">
        <v>44440</v>
      </c>
      <c r="D350" s="107" t="s">
        <v>270</v>
      </c>
      <c r="E350" s="107" t="s">
        <v>378</v>
      </c>
      <c r="F350" s="288">
        <v>3612.7</v>
      </c>
      <c r="G350" s="107" t="s">
        <v>1067</v>
      </c>
      <c r="H350" s="107" t="s">
        <v>471</v>
      </c>
      <c r="I350" s="107" t="s">
        <v>1068</v>
      </c>
      <c r="J350" s="423" t="s">
        <v>1069</v>
      </c>
      <c r="K350" s="423" t="s">
        <v>659</v>
      </c>
      <c r="L350" s="423" t="s">
        <v>32</v>
      </c>
      <c r="M350" s="423">
        <v>8978</v>
      </c>
      <c r="N350" s="470">
        <v>44435</v>
      </c>
      <c r="O350" s="79">
        <f t="shared" si="25"/>
        <v>3</v>
      </c>
      <c r="P350" s="79">
        <f t="shared" si="26"/>
        <v>3</v>
      </c>
      <c r="Q350" s="536" t="str">
        <f t="shared" si="27"/>
        <v>Gastos_Gerais</v>
      </c>
    </row>
    <row r="351" spans="1:17" ht="24" x14ac:dyDescent="0.2">
      <c r="A351" s="438">
        <f t="shared" si="24"/>
        <v>347</v>
      </c>
      <c r="B351" s="470">
        <v>44442</v>
      </c>
      <c r="C351" s="469">
        <v>44440</v>
      </c>
      <c r="D351" s="107" t="s">
        <v>181</v>
      </c>
      <c r="E351" s="107" t="s">
        <v>6</v>
      </c>
      <c r="F351" s="288">
        <v>694.4</v>
      </c>
      <c r="G351" s="107" t="s">
        <v>650</v>
      </c>
      <c r="H351" s="107" t="s">
        <v>312</v>
      </c>
      <c r="I351" s="107" t="s">
        <v>605</v>
      </c>
      <c r="J351" s="423" t="s">
        <v>606</v>
      </c>
      <c r="K351" s="423" t="s">
        <v>587</v>
      </c>
      <c r="L351" s="423" t="s">
        <v>32</v>
      </c>
      <c r="M351" s="470">
        <v>44454</v>
      </c>
      <c r="N351" s="470">
        <v>44454</v>
      </c>
      <c r="O351" s="79">
        <f t="shared" si="25"/>
        <v>3</v>
      </c>
      <c r="P351" s="79">
        <f t="shared" si="26"/>
        <v>3</v>
      </c>
      <c r="Q351" s="536" t="str">
        <f t="shared" si="27"/>
        <v>Gastos_com_Pessoal</v>
      </c>
    </row>
    <row r="352" spans="1:17" x14ac:dyDescent="0.2">
      <c r="A352" s="438">
        <f t="shared" si="24"/>
        <v>348</v>
      </c>
      <c r="B352" s="470">
        <v>44442</v>
      </c>
      <c r="C352" s="469">
        <v>44409</v>
      </c>
      <c r="D352" s="107" t="s">
        <v>270</v>
      </c>
      <c r="E352" s="107" t="s">
        <v>2</v>
      </c>
      <c r="F352" s="288">
        <v>7794.56</v>
      </c>
      <c r="G352" s="107" t="s">
        <v>1567</v>
      </c>
      <c r="H352" s="107" t="s">
        <v>312</v>
      </c>
      <c r="I352" s="107" t="s">
        <v>1568</v>
      </c>
      <c r="J352" s="423" t="s">
        <v>592</v>
      </c>
      <c r="K352" s="423" t="s">
        <v>587</v>
      </c>
      <c r="L352" s="423" t="s">
        <v>587</v>
      </c>
      <c r="M352" s="423">
        <v>16401</v>
      </c>
      <c r="N352" s="470">
        <v>44442</v>
      </c>
      <c r="O352" s="79">
        <f t="shared" si="25"/>
        <v>3</v>
      </c>
      <c r="P352" s="79">
        <f t="shared" si="26"/>
        <v>2</v>
      </c>
      <c r="Q352" s="536" t="str">
        <f t="shared" si="27"/>
        <v>Gastos_Gerais</v>
      </c>
    </row>
    <row r="353" spans="1:17" x14ac:dyDescent="0.2">
      <c r="A353" s="438">
        <f t="shared" si="24"/>
        <v>349</v>
      </c>
      <c r="B353" s="470">
        <v>44442</v>
      </c>
      <c r="C353" s="469">
        <v>44440</v>
      </c>
      <c r="D353" s="107" t="s">
        <v>270</v>
      </c>
      <c r="E353" s="107" t="s">
        <v>384</v>
      </c>
      <c r="F353" s="288">
        <v>171.6</v>
      </c>
      <c r="G353" s="107" t="s">
        <v>1070</v>
      </c>
      <c r="H353" s="107" t="s">
        <v>476</v>
      </c>
      <c r="I353" s="107" t="s">
        <v>895</v>
      </c>
      <c r="J353" s="423" t="s">
        <v>896</v>
      </c>
      <c r="K353" s="423" t="s">
        <v>587</v>
      </c>
      <c r="L353" s="423" t="s">
        <v>32</v>
      </c>
      <c r="M353" s="423">
        <v>57795</v>
      </c>
      <c r="N353" s="470">
        <v>44442</v>
      </c>
      <c r="O353" s="79">
        <f t="shared" si="25"/>
        <v>3</v>
      </c>
      <c r="P353" s="79">
        <f t="shared" si="26"/>
        <v>3</v>
      </c>
      <c r="Q353" s="536" t="str">
        <f t="shared" si="27"/>
        <v>Gastos_Gerais</v>
      </c>
    </row>
    <row r="354" spans="1:17" x14ac:dyDescent="0.2">
      <c r="A354" s="438">
        <f t="shared" si="24"/>
        <v>350</v>
      </c>
      <c r="B354" s="470">
        <v>44442</v>
      </c>
      <c r="C354" s="469">
        <v>44440</v>
      </c>
      <c r="D354" s="107" t="s">
        <v>270</v>
      </c>
      <c r="E354" s="107" t="s">
        <v>384</v>
      </c>
      <c r="F354" s="288">
        <v>156</v>
      </c>
      <c r="G354" s="107" t="s">
        <v>1070</v>
      </c>
      <c r="H354" s="107" t="s">
        <v>478</v>
      </c>
      <c r="I354" s="107" t="s">
        <v>895</v>
      </c>
      <c r="J354" s="423" t="s">
        <v>896</v>
      </c>
      <c r="K354" s="423" t="s">
        <v>587</v>
      </c>
      <c r="L354" s="423" t="s">
        <v>32</v>
      </c>
      <c r="M354" s="423">
        <v>57794</v>
      </c>
      <c r="N354" s="470">
        <v>44438</v>
      </c>
      <c r="O354" s="79">
        <f t="shared" si="25"/>
        <v>3</v>
      </c>
      <c r="P354" s="79">
        <f t="shared" si="26"/>
        <v>3</v>
      </c>
      <c r="Q354" s="536" t="str">
        <f t="shared" si="27"/>
        <v>Gastos_Gerais</v>
      </c>
    </row>
    <row r="355" spans="1:17" ht="24" x14ac:dyDescent="0.2">
      <c r="A355" s="438">
        <f t="shared" si="24"/>
        <v>351</v>
      </c>
      <c r="B355" s="470">
        <v>44442</v>
      </c>
      <c r="C355" s="469">
        <v>44440</v>
      </c>
      <c r="D355" s="107" t="s">
        <v>144</v>
      </c>
      <c r="E355" s="107" t="s">
        <v>233</v>
      </c>
      <c r="F355" s="288">
        <v>32800</v>
      </c>
      <c r="G355" s="107" t="s">
        <v>1071</v>
      </c>
      <c r="H355" s="107" t="s">
        <v>312</v>
      </c>
      <c r="I355" s="107" t="s">
        <v>1072</v>
      </c>
      <c r="J355" s="423" t="s">
        <v>1073</v>
      </c>
      <c r="K355" s="423" t="s">
        <v>587</v>
      </c>
      <c r="L355" s="423" t="s">
        <v>32</v>
      </c>
      <c r="M355" s="423">
        <v>25669</v>
      </c>
      <c r="N355" s="470">
        <v>44441</v>
      </c>
      <c r="O355" s="79">
        <f t="shared" si="25"/>
        <v>3</v>
      </c>
      <c r="P355" s="79">
        <f t="shared" si="26"/>
        <v>3</v>
      </c>
      <c r="Q355" s="536" t="str">
        <f t="shared" si="27"/>
        <v>Aquisição_de_Bens_Permanentes</v>
      </c>
    </row>
    <row r="356" spans="1:17" x14ac:dyDescent="0.2">
      <c r="A356" s="438">
        <f t="shared" si="24"/>
        <v>352</v>
      </c>
      <c r="B356" s="470">
        <v>44409</v>
      </c>
      <c r="C356" s="469">
        <v>44440</v>
      </c>
      <c r="D356" s="107" t="s">
        <v>270</v>
      </c>
      <c r="E356" s="107" t="s">
        <v>62</v>
      </c>
      <c r="F356" s="288">
        <v>26626.43</v>
      </c>
      <c r="G356" s="107" t="s">
        <v>1074</v>
      </c>
      <c r="H356" s="107" t="s">
        <v>476</v>
      </c>
      <c r="I356" s="107" t="s">
        <v>676</v>
      </c>
      <c r="J356" s="423" t="s">
        <v>677</v>
      </c>
      <c r="K356" s="423" t="s">
        <v>587</v>
      </c>
      <c r="L356" s="423" t="s">
        <v>32</v>
      </c>
      <c r="M356" s="423">
        <v>34</v>
      </c>
      <c r="N356" s="470">
        <v>44440</v>
      </c>
      <c r="O356" s="79">
        <f t="shared" si="25"/>
        <v>2</v>
      </c>
      <c r="P356" s="79">
        <f t="shared" si="26"/>
        <v>3</v>
      </c>
      <c r="Q356" s="536" t="str">
        <f t="shared" si="27"/>
        <v>Gastos_Gerais</v>
      </c>
    </row>
    <row r="357" spans="1:17" x14ac:dyDescent="0.2">
      <c r="A357" s="438">
        <f t="shared" si="24"/>
        <v>353</v>
      </c>
      <c r="B357" s="470">
        <v>44442</v>
      </c>
      <c r="C357" s="469">
        <v>44409</v>
      </c>
      <c r="D357" s="107" t="s">
        <v>270</v>
      </c>
      <c r="E357" s="107" t="s">
        <v>62</v>
      </c>
      <c r="F357" s="288">
        <v>41863.660000000003</v>
      </c>
      <c r="G357" s="107" t="s">
        <v>1075</v>
      </c>
      <c r="H357" s="107" t="s">
        <v>471</v>
      </c>
      <c r="I357" s="107" t="s">
        <v>676</v>
      </c>
      <c r="J357" s="423" t="s">
        <v>677</v>
      </c>
      <c r="K357" s="423" t="s">
        <v>587</v>
      </c>
      <c r="L357" s="423" t="s">
        <v>32</v>
      </c>
      <c r="M357" s="423">
        <v>32</v>
      </c>
      <c r="N357" s="470">
        <v>44439</v>
      </c>
      <c r="O357" s="79">
        <f t="shared" si="25"/>
        <v>3</v>
      </c>
      <c r="P357" s="79">
        <f t="shared" si="26"/>
        <v>2</v>
      </c>
      <c r="Q357" s="536" t="str">
        <f t="shared" si="27"/>
        <v>Gastos_Gerais</v>
      </c>
    </row>
    <row r="358" spans="1:17" x14ac:dyDescent="0.2">
      <c r="A358" s="438">
        <f t="shared" si="24"/>
        <v>354</v>
      </c>
      <c r="B358" s="470">
        <v>44442</v>
      </c>
      <c r="C358" s="469">
        <v>44409</v>
      </c>
      <c r="D358" s="107" t="s">
        <v>270</v>
      </c>
      <c r="E358" s="107" t="s">
        <v>62</v>
      </c>
      <c r="F358" s="288">
        <v>18634.099999999999</v>
      </c>
      <c r="G358" s="107" t="s">
        <v>1076</v>
      </c>
      <c r="H358" s="107" t="s">
        <v>474</v>
      </c>
      <c r="I358" s="107" t="s">
        <v>676</v>
      </c>
      <c r="J358" s="423" t="s">
        <v>677</v>
      </c>
      <c r="K358" s="423" t="s">
        <v>587</v>
      </c>
      <c r="L358" s="423" t="s">
        <v>32</v>
      </c>
      <c r="M358" s="423">
        <v>33</v>
      </c>
      <c r="N358" s="470">
        <v>44439</v>
      </c>
      <c r="O358" s="79">
        <f t="shared" si="25"/>
        <v>3</v>
      </c>
      <c r="P358" s="79">
        <f t="shared" si="26"/>
        <v>2</v>
      </c>
      <c r="Q358" s="536" t="str">
        <f t="shared" si="27"/>
        <v>Gastos_Gerais</v>
      </c>
    </row>
    <row r="359" spans="1:17" x14ac:dyDescent="0.2">
      <c r="A359" s="438">
        <f t="shared" si="24"/>
        <v>355</v>
      </c>
      <c r="B359" s="470">
        <v>44442</v>
      </c>
      <c r="C359" s="469">
        <v>44409</v>
      </c>
      <c r="D359" s="107" t="s">
        <v>270</v>
      </c>
      <c r="E359" s="107" t="s">
        <v>62</v>
      </c>
      <c r="F359" s="288">
        <v>27939.48</v>
      </c>
      <c r="G359" s="107" t="s">
        <v>1077</v>
      </c>
      <c r="H359" s="107" t="s">
        <v>475</v>
      </c>
      <c r="I359" s="107" t="s">
        <v>676</v>
      </c>
      <c r="J359" s="423" t="s">
        <v>677</v>
      </c>
      <c r="K359" s="423" t="s">
        <v>587</v>
      </c>
      <c r="L359" s="423" t="s">
        <v>32</v>
      </c>
      <c r="M359" s="423">
        <v>35</v>
      </c>
      <c r="N359" s="470">
        <v>44440</v>
      </c>
      <c r="O359" s="79">
        <f t="shared" si="25"/>
        <v>3</v>
      </c>
      <c r="P359" s="79">
        <f t="shared" si="26"/>
        <v>2</v>
      </c>
      <c r="Q359" s="536" t="str">
        <f t="shared" si="27"/>
        <v>Gastos_Gerais</v>
      </c>
    </row>
    <row r="360" spans="1:17" x14ac:dyDescent="0.2">
      <c r="A360" s="438">
        <f t="shared" si="24"/>
        <v>356</v>
      </c>
      <c r="B360" s="470">
        <v>44442</v>
      </c>
      <c r="C360" s="469">
        <v>44409</v>
      </c>
      <c r="D360" s="107" t="s">
        <v>270</v>
      </c>
      <c r="E360" s="107" t="s">
        <v>62</v>
      </c>
      <c r="F360" s="288">
        <v>44320.800000000003</v>
      </c>
      <c r="G360" s="107" t="s">
        <v>1078</v>
      </c>
      <c r="H360" s="107" t="s">
        <v>473</v>
      </c>
      <c r="I360" s="107" t="s">
        <v>703</v>
      </c>
      <c r="J360" s="423" t="s">
        <v>704</v>
      </c>
      <c r="K360" s="423" t="s">
        <v>587</v>
      </c>
      <c r="L360" s="423" t="s">
        <v>32</v>
      </c>
      <c r="M360" s="423">
        <v>80</v>
      </c>
      <c r="N360" s="470">
        <v>44441</v>
      </c>
      <c r="O360" s="79">
        <f t="shared" si="25"/>
        <v>3</v>
      </c>
      <c r="P360" s="79">
        <f t="shared" si="26"/>
        <v>2</v>
      </c>
      <c r="Q360" s="536" t="str">
        <f t="shared" si="27"/>
        <v>Gastos_Gerais</v>
      </c>
    </row>
    <row r="361" spans="1:17" ht="24" x14ac:dyDescent="0.2">
      <c r="A361" s="438">
        <f t="shared" si="24"/>
        <v>357</v>
      </c>
      <c r="B361" s="470">
        <v>44442</v>
      </c>
      <c r="C361" s="469">
        <v>44409</v>
      </c>
      <c r="D361" s="107" t="s">
        <v>270</v>
      </c>
      <c r="E361" s="107" t="s">
        <v>141</v>
      </c>
      <c r="F361" s="288">
        <v>373.29</v>
      </c>
      <c r="G361" s="107" t="s">
        <v>1628</v>
      </c>
      <c r="H361" s="107" t="s">
        <v>312</v>
      </c>
      <c r="I361" s="107" t="s">
        <v>1629</v>
      </c>
      <c r="J361" s="423" t="s">
        <v>1080</v>
      </c>
      <c r="K361" s="423" t="s">
        <v>587</v>
      </c>
      <c r="L361" s="423" t="s">
        <v>32</v>
      </c>
      <c r="M361" s="423">
        <v>9745</v>
      </c>
      <c r="N361" s="470">
        <v>44442</v>
      </c>
      <c r="O361" s="79">
        <f t="shared" si="25"/>
        <v>3</v>
      </c>
      <c r="P361" s="79">
        <f t="shared" si="26"/>
        <v>2</v>
      </c>
      <c r="Q361" s="536" t="str">
        <f t="shared" si="27"/>
        <v>Gastos_Gerais</v>
      </c>
    </row>
    <row r="362" spans="1:17" x14ac:dyDescent="0.2">
      <c r="A362" s="438">
        <f t="shared" si="24"/>
        <v>358</v>
      </c>
      <c r="B362" s="470">
        <v>44442</v>
      </c>
      <c r="C362" s="469">
        <v>44409</v>
      </c>
      <c r="D362" s="107" t="s">
        <v>181</v>
      </c>
      <c r="E362" s="107" t="s">
        <v>4</v>
      </c>
      <c r="F362" s="288">
        <v>145523.98000000001</v>
      </c>
      <c r="G362" s="107" t="s">
        <v>1081</v>
      </c>
      <c r="H362" s="107" t="s">
        <v>313</v>
      </c>
      <c r="I362" s="107" t="s">
        <v>1523</v>
      </c>
      <c r="J362" s="423" t="s">
        <v>482</v>
      </c>
      <c r="K362" s="423" t="s">
        <v>560</v>
      </c>
      <c r="L362" s="423" t="s">
        <v>693</v>
      </c>
      <c r="M362" s="423" t="s">
        <v>694</v>
      </c>
      <c r="N362" s="470">
        <v>44442</v>
      </c>
      <c r="O362" s="79">
        <f t="shared" si="25"/>
        <v>3</v>
      </c>
      <c r="P362" s="79">
        <f t="shared" si="26"/>
        <v>2</v>
      </c>
      <c r="Q362" s="536" t="str">
        <f t="shared" si="27"/>
        <v>Gastos_com_Pessoal</v>
      </c>
    </row>
    <row r="363" spans="1:17" ht="24" x14ac:dyDescent="0.2">
      <c r="A363" s="438">
        <f t="shared" si="24"/>
        <v>359</v>
      </c>
      <c r="B363" s="470">
        <v>44442</v>
      </c>
      <c r="C363" s="469">
        <v>44409</v>
      </c>
      <c r="D363" s="107" t="s">
        <v>270</v>
      </c>
      <c r="E363" s="107" t="s">
        <v>89</v>
      </c>
      <c r="F363" s="288">
        <v>90</v>
      </c>
      <c r="G363" s="107" t="s">
        <v>1082</v>
      </c>
      <c r="H363" s="107" t="s">
        <v>474</v>
      </c>
      <c r="I363" s="107" t="s">
        <v>1083</v>
      </c>
      <c r="J363" s="423" t="s">
        <v>1084</v>
      </c>
      <c r="K363" s="423" t="s">
        <v>560</v>
      </c>
      <c r="L363" s="423" t="s">
        <v>32</v>
      </c>
      <c r="M363" s="423">
        <v>202144</v>
      </c>
      <c r="N363" s="470">
        <v>44442</v>
      </c>
      <c r="O363" s="79">
        <f t="shared" si="25"/>
        <v>3</v>
      </c>
      <c r="P363" s="79">
        <f t="shared" si="26"/>
        <v>2</v>
      </c>
      <c r="Q363" s="536" t="str">
        <f t="shared" si="27"/>
        <v>Gastos_Gerais</v>
      </c>
    </row>
    <row r="364" spans="1:17" ht="36" x14ac:dyDescent="0.2">
      <c r="A364" s="438">
        <f t="shared" si="24"/>
        <v>360</v>
      </c>
      <c r="B364" s="470">
        <v>44442</v>
      </c>
      <c r="C364" s="469">
        <v>44409</v>
      </c>
      <c r="D364" s="107" t="s">
        <v>181</v>
      </c>
      <c r="E364" s="107" t="s">
        <v>1</v>
      </c>
      <c r="F364" s="288">
        <v>642.66</v>
      </c>
      <c r="G364" s="107" t="s">
        <v>1085</v>
      </c>
      <c r="H364" s="107" t="s">
        <v>313</v>
      </c>
      <c r="I364" s="107" t="s">
        <v>700</v>
      </c>
      <c r="J364" s="423" t="s">
        <v>701</v>
      </c>
      <c r="K364" s="423" t="s">
        <v>560</v>
      </c>
      <c r="L364" s="423" t="s">
        <v>571</v>
      </c>
      <c r="M364" s="423">
        <v>91079604</v>
      </c>
      <c r="N364" s="470">
        <v>44442</v>
      </c>
      <c r="O364" s="79">
        <f t="shared" si="25"/>
        <v>3</v>
      </c>
      <c r="P364" s="79">
        <f t="shared" si="26"/>
        <v>2</v>
      </c>
      <c r="Q364" s="536" t="str">
        <f t="shared" si="27"/>
        <v>Gastos_com_Pessoal</v>
      </c>
    </row>
    <row r="365" spans="1:17" x14ac:dyDescent="0.2">
      <c r="A365" s="438">
        <f t="shared" si="24"/>
        <v>361</v>
      </c>
      <c r="B365" s="470">
        <v>44442</v>
      </c>
      <c r="C365" s="469">
        <v>44409</v>
      </c>
      <c r="D365" s="107" t="s">
        <v>270</v>
      </c>
      <c r="E365" s="107" t="s">
        <v>62</v>
      </c>
      <c r="F365" s="288">
        <v>29744.12</v>
      </c>
      <c r="G365" s="107" t="s">
        <v>681</v>
      </c>
      <c r="H365" s="107" t="s">
        <v>469</v>
      </c>
      <c r="I365" s="107" t="s">
        <v>682</v>
      </c>
      <c r="J365" s="423" t="s">
        <v>683</v>
      </c>
      <c r="K365" s="423" t="s">
        <v>630</v>
      </c>
      <c r="L365" s="423" t="s">
        <v>32</v>
      </c>
      <c r="M365" s="423">
        <v>620</v>
      </c>
      <c r="N365" s="470">
        <v>44439</v>
      </c>
      <c r="O365" s="79">
        <f t="shared" si="25"/>
        <v>3</v>
      </c>
      <c r="P365" s="79">
        <f t="shared" si="26"/>
        <v>2</v>
      </c>
      <c r="Q365" s="536" t="str">
        <f t="shared" si="27"/>
        <v>Gastos_Gerais</v>
      </c>
    </row>
    <row r="366" spans="1:17" x14ac:dyDescent="0.2">
      <c r="A366" s="438">
        <f t="shared" si="24"/>
        <v>362</v>
      </c>
      <c r="B366" s="470">
        <v>44442</v>
      </c>
      <c r="C366" s="469">
        <v>44440</v>
      </c>
      <c r="D366" s="107" t="s">
        <v>181</v>
      </c>
      <c r="E366" s="107" t="s">
        <v>267</v>
      </c>
      <c r="F366" s="288">
        <v>218.19</v>
      </c>
      <c r="G366" s="107" t="s">
        <v>568</v>
      </c>
      <c r="H366" s="107" t="s">
        <v>313</v>
      </c>
      <c r="I366" s="107" t="s">
        <v>1086</v>
      </c>
      <c r="J366" s="423" t="s">
        <v>1087</v>
      </c>
      <c r="K366" s="423" t="s">
        <v>560</v>
      </c>
      <c r="L366" s="423" t="s">
        <v>630</v>
      </c>
      <c r="M366" s="423">
        <v>377641</v>
      </c>
      <c r="N366" s="470">
        <v>44442</v>
      </c>
      <c r="O366" s="79">
        <f t="shared" si="25"/>
        <v>3</v>
      </c>
      <c r="P366" s="79">
        <f t="shared" si="26"/>
        <v>3</v>
      </c>
      <c r="Q366" s="536" t="str">
        <f t="shared" si="27"/>
        <v>Gastos_com_Pessoal</v>
      </c>
    </row>
    <row r="367" spans="1:17" x14ac:dyDescent="0.2">
      <c r="A367" s="438">
        <f t="shared" si="24"/>
        <v>363</v>
      </c>
      <c r="B367" s="470">
        <v>44442</v>
      </c>
      <c r="C367" s="469">
        <v>44440</v>
      </c>
      <c r="D367" s="107" t="s">
        <v>181</v>
      </c>
      <c r="E367" s="107" t="s">
        <v>286</v>
      </c>
      <c r="F367" s="288">
        <v>218.19</v>
      </c>
      <c r="G367" s="107" t="s">
        <v>572</v>
      </c>
      <c r="H367" s="107" t="s">
        <v>313</v>
      </c>
      <c r="I367" s="107" t="s">
        <v>1086</v>
      </c>
      <c r="J367" s="423" t="s">
        <v>1087</v>
      </c>
      <c r="K367" s="423" t="s">
        <v>560</v>
      </c>
      <c r="L367" s="423" t="s">
        <v>630</v>
      </c>
      <c r="M367" s="423">
        <v>377641</v>
      </c>
      <c r="N367" s="470">
        <v>44442</v>
      </c>
      <c r="O367" s="79">
        <f t="shared" si="25"/>
        <v>3</v>
      </c>
      <c r="P367" s="79">
        <f t="shared" si="26"/>
        <v>3</v>
      </c>
      <c r="Q367" s="536" t="str">
        <f t="shared" si="27"/>
        <v>Gastos_com_Pessoal</v>
      </c>
    </row>
    <row r="368" spans="1:17" x14ac:dyDescent="0.2">
      <c r="A368" s="438">
        <f t="shared" si="24"/>
        <v>364</v>
      </c>
      <c r="B368" s="470">
        <v>44442</v>
      </c>
      <c r="C368" s="469">
        <v>44440</v>
      </c>
      <c r="D368" s="107" t="s">
        <v>181</v>
      </c>
      <c r="E368" s="107" t="s">
        <v>268</v>
      </c>
      <c r="F368" s="288">
        <v>72.73</v>
      </c>
      <c r="G368" s="107" t="s">
        <v>573</v>
      </c>
      <c r="H368" s="107" t="s">
        <v>313</v>
      </c>
      <c r="I368" s="107" t="s">
        <v>1086</v>
      </c>
      <c r="J368" s="423" t="s">
        <v>1087</v>
      </c>
      <c r="K368" s="423" t="s">
        <v>560</v>
      </c>
      <c r="L368" s="423" t="s">
        <v>630</v>
      </c>
      <c r="M368" s="423">
        <v>377641</v>
      </c>
      <c r="N368" s="470">
        <v>44442</v>
      </c>
      <c r="O368" s="79">
        <f t="shared" si="25"/>
        <v>3</v>
      </c>
      <c r="P368" s="79">
        <f t="shared" si="26"/>
        <v>3</v>
      </c>
      <c r="Q368" s="536" t="str">
        <f t="shared" si="27"/>
        <v>Gastos_com_Pessoal</v>
      </c>
    </row>
    <row r="369" spans="1:17" x14ac:dyDescent="0.2">
      <c r="A369" s="438">
        <f t="shared" si="24"/>
        <v>365</v>
      </c>
      <c r="B369" s="470">
        <v>44442</v>
      </c>
      <c r="C369" s="469">
        <v>44440</v>
      </c>
      <c r="D369" s="107" t="s">
        <v>181</v>
      </c>
      <c r="E369" s="107" t="s">
        <v>1</v>
      </c>
      <c r="F369" s="288">
        <v>17.22</v>
      </c>
      <c r="G369" s="107" t="s">
        <v>574</v>
      </c>
      <c r="H369" s="107" t="s">
        <v>313</v>
      </c>
      <c r="I369" s="107" t="s">
        <v>1086</v>
      </c>
      <c r="J369" s="423" t="s">
        <v>1087</v>
      </c>
      <c r="K369" s="423" t="s">
        <v>560</v>
      </c>
      <c r="L369" s="423" t="s">
        <v>630</v>
      </c>
      <c r="M369" s="423">
        <v>377641</v>
      </c>
      <c r="N369" s="470">
        <v>44442</v>
      </c>
      <c r="O369" s="79">
        <f t="shared" si="25"/>
        <v>3</v>
      </c>
      <c r="P369" s="79">
        <f t="shared" si="26"/>
        <v>3</v>
      </c>
      <c r="Q369" s="536" t="str">
        <f t="shared" si="27"/>
        <v>Gastos_com_Pessoal</v>
      </c>
    </row>
    <row r="370" spans="1:17" x14ac:dyDescent="0.2">
      <c r="A370" s="438">
        <f t="shared" si="24"/>
        <v>366</v>
      </c>
      <c r="B370" s="470">
        <v>44445</v>
      </c>
      <c r="C370" s="469">
        <v>44409</v>
      </c>
      <c r="D370" s="107" t="s">
        <v>270</v>
      </c>
      <c r="E370" s="107" t="s">
        <v>62</v>
      </c>
      <c r="F370" s="288">
        <v>17220.8</v>
      </c>
      <c r="G370" s="107" t="s">
        <v>1088</v>
      </c>
      <c r="H370" s="107" t="s">
        <v>472</v>
      </c>
      <c r="I370" s="107" t="s">
        <v>706</v>
      </c>
      <c r="J370" s="423" t="s">
        <v>707</v>
      </c>
      <c r="K370" s="423" t="s">
        <v>587</v>
      </c>
      <c r="L370" s="423" t="s">
        <v>32</v>
      </c>
      <c r="M370" s="423">
        <v>7</v>
      </c>
      <c r="N370" s="470">
        <v>44442</v>
      </c>
      <c r="O370" s="79">
        <f t="shared" si="25"/>
        <v>3</v>
      </c>
      <c r="P370" s="79">
        <f t="shared" si="26"/>
        <v>2</v>
      </c>
      <c r="Q370" s="536" t="str">
        <f t="shared" si="27"/>
        <v>Gastos_Gerais</v>
      </c>
    </row>
    <row r="371" spans="1:17" x14ac:dyDescent="0.2">
      <c r="A371" s="438">
        <f t="shared" si="24"/>
        <v>367</v>
      </c>
      <c r="B371" s="470">
        <v>44445</v>
      </c>
      <c r="C371" s="469">
        <v>44440</v>
      </c>
      <c r="D371" s="107" t="s">
        <v>181</v>
      </c>
      <c r="E371" s="107" t="s">
        <v>10</v>
      </c>
      <c r="F371" s="288">
        <v>459.49</v>
      </c>
      <c r="G371" s="107" t="s">
        <v>1014</v>
      </c>
      <c r="H371" s="107" t="s">
        <v>313</v>
      </c>
      <c r="I371" s="107" t="s">
        <v>1089</v>
      </c>
      <c r="J371" s="423" t="s">
        <v>1090</v>
      </c>
      <c r="K371" s="423" t="s">
        <v>713</v>
      </c>
      <c r="L371" s="423" t="s">
        <v>693</v>
      </c>
      <c r="M371" s="423" t="s">
        <v>1091</v>
      </c>
      <c r="N371" s="470">
        <v>44445</v>
      </c>
      <c r="O371" s="79">
        <f t="shared" si="25"/>
        <v>3</v>
      </c>
      <c r="P371" s="79">
        <f t="shared" si="26"/>
        <v>3</v>
      </c>
      <c r="Q371" s="536" t="str">
        <f t="shared" si="27"/>
        <v>Gastos_com_Pessoal</v>
      </c>
    </row>
    <row r="372" spans="1:17" ht="36" x14ac:dyDescent="0.2">
      <c r="A372" s="438">
        <f t="shared" si="24"/>
        <v>368</v>
      </c>
      <c r="B372" s="470">
        <v>44445</v>
      </c>
      <c r="C372" s="469">
        <v>44409</v>
      </c>
      <c r="D372" s="107" t="s">
        <v>181</v>
      </c>
      <c r="E372" s="107" t="s">
        <v>1</v>
      </c>
      <c r="F372" s="288">
        <v>1148.18</v>
      </c>
      <c r="G372" s="107" t="s">
        <v>1092</v>
      </c>
      <c r="H372" s="107" t="s">
        <v>313</v>
      </c>
      <c r="I372" s="107" t="s">
        <v>690</v>
      </c>
      <c r="J372" s="423" t="s">
        <v>691</v>
      </c>
      <c r="K372" s="423" t="s">
        <v>560</v>
      </c>
      <c r="L372" s="423" t="s">
        <v>571</v>
      </c>
      <c r="M372" s="423">
        <v>24602574</v>
      </c>
      <c r="N372" s="470">
        <v>44445</v>
      </c>
      <c r="O372" s="79">
        <f t="shared" si="25"/>
        <v>3</v>
      </c>
      <c r="P372" s="79">
        <f t="shared" si="26"/>
        <v>2</v>
      </c>
      <c r="Q372" s="536" t="str">
        <f t="shared" si="27"/>
        <v>Gastos_com_Pessoal</v>
      </c>
    </row>
    <row r="373" spans="1:17" ht="36" x14ac:dyDescent="0.2">
      <c r="A373" s="438">
        <f t="shared" si="24"/>
        <v>369</v>
      </c>
      <c r="B373" s="470">
        <v>44445</v>
      </c>
      <c r="C373" s="469">
        <v>44440</v>
      </c>
      <c r="D373" s="107" t="s">
        <v>270</v>
      </c>
      <c r="E373" s="107" t="s">
        <v>216</v>
      </c>
      <c r="F373" s="288">
        <v>49.9</v>
      </c>
      <c r="G373" s="107" t="s">
        <v>1093</v>
      </c>
      <c r="H373" s="107" t="s">
        <v>474</v>
      </c>
      <c r="I373" s="107" t="s">
        <v>1094</v>
      </c>
      <c r="J373" s="423" t="s">
        <v>1095</v>
      </c>
      <c r="K373" s="423" t="s">
        <v>560</v>
      </c>
      <c r="L373" s="423" t="s">
        <v>571</v>
      </c>
      <c r="M373" s="423">
        <v>24603471</v>
      </c>
      <c r="N373" s="470">
        <v>44445</v>
      </c>
      <c r="O373" s="79">
        <f t="shared" si="25"/>
        <v>3</v>
      </c>
      <c r="P373" s="79">
        <f t="shared" si="26"/>
        <v>3</v>
      </c>
      <c r="Q373" s="536" t="str">
        <f t="shared" si="27"/>
        <v>Gastos_Gerais</v>
      </c>
    </row>
    <row r="374" spans="1:17" ht="24" x14ac:dyDescent="0.2">
      <c r="A374" s="438">
        <f t="shared" si="24"/>
        <v>370</v>
      </c>
      <c r="B374" s="470">
        <v>44445</v>
      </c>
      <c r="C374" s="469">
        <v>44440</v>
      </c>
      <c r="D374" s="107" t="s">
        <v>270</v>
      </c>
      <c r="E374" s="107" t="s">
        <v>87</v>
      </c>
      <c r="F374" s="288">
        <v>1764.82</v>
      </c>
      <c r="G374" s="107" t="s">
        <v>1096</v>
      </c>
      <c r="H374" s="107" t="s">
        <v>479</v>
      </c>
      <c r="I374" s="107" t="s">
        <v>593</v>
      </c>
      <c r="J374" s="423" t="s">
        <v>594</v>
      </c>
      <c r="K374" s="423" t="s">
        <v>560</v>
      </c>
      <c r="L374" s="423" t="s">
        <v>571</v>
      </c>
      <c r="M374" s="423">
        <v>24603444</v>
      </c>
      <c r="N374" s="470">
        <v>44445</v>
      </c>
      <c r="O374" s="79">
        <f t="shared" si="25"/>
        <v>3</v>
      </c>
      <c r="P374" s="79">
        <f t="shared" si="26"/>
        <v>3</v>
      </c>
      <c r="Q374" s="536" t="str">
        <f t="shared" si="27"/>
        <v>Gastos_Gerais</v>
      </c>
    </row>
    <row r="375" spans="1:17" x14ac:dyDescent="0.2">
      <c r="A375" s="438">
        <f t="shared" si="24"/>
        <v>371</v>
      </c>
      <c r="B375" s="470">
        <v>44445</v>
      </c>
      <c r="C375" s="469">
        <v>44440</v>
      </c>
      <c r="D375" s="107" t="s">
        <v>270</v>
      </c>
      <c r="E375" s="107" t="s">
        <v>384</v>
      </c>
      <c r="F375" s="288">
        <v>1503</v>
      </c>
      <c r="G375" s="107" t="s">
        <v>1474</v>
      </c>
      <c r="H375" s="107" t="s">
        <v>478</v>
      </c>
      <c r="I375" s="107" t="s">
        <v>1097</v>
      </c>
      <c r="J375" s="423" t="s">
        <v>1098</v>
      </c>
      <c r="K375" s="423" t="s">
        <v>560</v>
      </c>
      <c r="L375" s="423" t="s">
        <v>32</v>
      </c>
      <c r="M375" s="423">
        <v>41901</v>
      </c>
      <c r="N375" s="470">
        <v>44441</v>
      </c>
      <c r="O375" s="79">
        <f t="shared" si="25"/>
        <v>3</v>
      </c>
      <c r="P375" s="79">
        <f t="shared" si="26"/>
        <v>3</v>
      </c>
      <c r="Q375" s="536" t="str">
        <f t="shared" si="27"/>
        <v>Gastos_Gerais</v>
      </c>
    </row>
    <row r="376" spans="1:17" x14ac:dyDescent="0.2">
      <c r="A376" s="438">
        <f t="shared" si="24"/>
        <v>372</v>
      </c>
      <c r="B376" s="470">
        <v>44445</v>
      </c>
      <c r="C376" s="469">
        <v>44440</v>
      </c>
      <c r="D376" s="107" t="s">
        <v>270</v>
      </c>
      <c r="E376" s="107" t="s">
        <v>62</v>
      </c>
      <c r="F376" s="288">
        <v>322</v>
      </c>
      <c r="G376" s="107" t="s">
        <v>1099</v>
      </c>
      <c r="H376" s="107" t="s">
        <v>496</v>
      </c>
      <c r="I376" s="107" t="s">
        <v>1100</v>
      </c>
      <c r="J376" s="423" t="s">
        <v>1101</v>
      </c>
      <c r="K376" s="423" t="s">
        <v>560</v>
      </c>
      <c r="L376" s="423" t="s">
        <v>571</v>
      </c>
      <c r="M376" s="423">
        <v>24602744</v>
      </c>
      <c r="N376" s="470">
        <v>44445</v>
      </c>
      <c r="O376" s="79">
        <f t="shared" si="25"/>
        <v>3</v>
      </c>
      <c r="P376" s="79">
        <f t="shared" si="26"/>
        <v>3</v>
      </c>
      <c r="Q376" s="536" t="str">
        <f t="shared" si="27"/>
        <v>Gastos_Gerais</v>
      </c>
    </row>
    <row r="377" spans="1:17" ht="36" x14ac:dyDescent="0.2">
      <c r="A377" s="438">
        <f t="shared" si="24"/>
        <v>373</v>
      </c>
      <c r="B377" s="470">
        <v>44445</v>
      </c>
      <c r="C377" s="469">
        <v>44440</v>
      </c>
      <c r="D377" s="107" t="s">
        <v>270</v>
      </c>
      <c r="E377" s="107" t="s">
        <v>83</v>
      </c>
      <c r="F377" s="288">
        <v>210.56</v>
      </c>
      <c r="G377" s="107" t="s">
        <v>1573</v>
      </c>
      <c r="H377" s="107" t="s">
        <v>469</v>
      </c>
      <c r="I377" s="107" t="s">
        <v>1102</v>
      </c>
      <c r="J377" s="423" t="s">
        <v>1103</v>
      </c>
      <c r="K377" s="423" t="s">
        <v>560</v>
      </c>
      <c r="L377" s="423" t="s">
        <v>565</v>
      </c>
      <c r="M377" s="423">
        <v>122145</v>
      </c>
      <c r="N377" s="470">
        <v>44445</v>
      </c>
      <c r="O377" s="79">
        <f t="shared" si="25"/>
        <v>3</v>
      </c>
      <c r="P377" s="79">
        <f t="shared" si="26"/>
        <v>3</v>
      </c>
      <c r="Q377" s="536" t="str">
        <f t="shared" si="27"/>
        <v>Gastos_Gerais</v>
      </c>
    </row>
    <row r="378" spans="1:17" x14ac:dyDescent="0.2">
      <c r="A378" s="438">
        <f t="shared" si="24"/>
        <v>374</v>
      </c>
      <c r="B378" s="470">
        <v>44445</v>
      </c>
      <c r="C378" s="469">
        <v>44440</v>
      </c>
      <c r="D378" s="107" t="s">
        <v>181</v>
      </c>
      <c r="E378" s="107" t="s">
        <v>267</v>
      </c>
      <c r="F378" s="288">
        <v>685.49</v>
      </c>
      <c r="G378" s="107" t="s">
        <v>568</v>
      </c>
      <c r="H378" s="107" t="s">
        <v>313</v>
      </c>
      <c r="I378" s="107" t="s">
        <v>1089</v>
      </c>
      <c r="J378" s="423" t="s">
        <v>1090</v>
      </c>
      <c r="K378" s="423" t="s">
        <v>560</v>
      </c>
      <c r="L378" s="423" t="s">
        <v>630</v>
      </c>
      <c r="M378" s="423">
        <v>377641</v>
      </c>
      <c r="N378" s="470">
        <v>44445</v>
      </c>
      <c r="O378" s="79">
        <f t="shared" si="25"/>
        <v>3</v>
      </c>
      <c r="P378" s="79">
        <f t="shared" si="26"/>
        <v>3</v>
      </c>
      <c r="Q378" s="536" t="str">
        <f t="shared" si="27"/>
        <v>Gastos_com_Pessoal</v>
      </c>
    </row>
    <row r="379" spans="1:17" x14ac:dyDescent="0.2">
      <c r="A379" s="438">
        <f t="shared" si="24"/>
        <v>375</v>
      </c>
      <c r="B379" s="470">
        <v>44445</v>
      </c>
      <c r="C379" s="469">
        <v>44440</v>
      </c>
      <c r="D379" s="107" t="s">
        <v>181</v>
      </c>
      <c r="E379" s="107" t="s">
        <v>286</v>
      </c>
      <c r="F379" s="288">
        <v>685.49</v>
      </c>
      <c r="G379" s="107" t="s">
        <v>572</v>
      </c>
      <c r="H379" s="107" t="s">
        <v>313</v>
      </c>
      <c r="I379" s="107" t="s">
        <v>1089</v>
      </c>
      <c r="J379" s="423" t="s">
        <v>1090</v>
      </c>
      <c r="K379" s="423" t="s">
        <v>560</v>
      </c>
      <c r="L379" s="423" t="s">
        <v>630</v>
      </c>
      <c r="M379" s="423">
        <v>377641</v>
      </c>
      <c r="N379" s="470">
        <v>44445</v>
      </c>
      <c r="O379" s="79">
        <f t="shared" si="25"/>
        <v>3</v>
      </c>
      <c r="P379" s="79">
        <f t="shared" si="26"/>
        <v>3</v>
      </c>
      <c r="Q379" s="536" t="str">
        <f t="shared" si="27"/>
        <v>Gastos_com_Pessoal</v>
      </c>
    </row>
    <row r="380" spans="1:17" x14ac:dyDescent="0.2">
      <c r="A380" s="438">
        <f t="shared" ref="A380:A443" si="28">IF(B380="","",ROW()-4)</f>
        <v>376</v>
      </c>
      <c r="B380" s="470">
        <v>44445</v>
      </c>
      <c r="C380" s="469">
        <v>44440</v>
      </c>
      <c r="D380" s="107" t="s">
        <v>181</v>
      </c>
      <c r="E380" s="107" t="s">
        <v>268</v>
      </c>
      <c r="F380" s="288">
        <v>228.5</v>
      </c>
      <c r="G380" s="107" t="s">
        <v>573</v>
      </c>
      <c r="H380" s="107" t="s">
        <v>313</v>
      </c>
      <c r="I380" s="107" t="s">
        <v>1089</v>
      </c>
      <c r="J380" s="423" t="s">
        <v>1090</v>
      </c>
      <c r="K380" s="423" t="s">
        <v>560</v>
      </c>
      <c r="L380" s="423" t="s">
        <v>630</v>
      </c>
      <c r="M380" s="423">
        <v>377641</v>
      </c>
      <c r="N380" s="470">
        <v>44445</v>
      </c>
      <c r="O380" s="79">
        <f t="shared" si="25"/>
        <v>3</v>
      </c>
      <c r="P380" s="79">
        <f t="shared" si="26"/>
        <v>3</v>
      </c>
      <c r="Q380" s="536" t="str">
        <f t="shared" si="27"/>
        <v>Gastos_com_Pessoal</v>
      </c>
    </row>
    <row r="381" spans="1:17" x14ac:dyDescent="0.2">
      <c r="A381" s="438">
        <f t="shared" si="28"/>
        <v>377</v>
      </c>
      <c r="B381" s="470">
        <v>44445</v>
      </c>
      <c r="C381" s="469">
        <v>44440</v>
      </c>
      <c r="D381" s="107" t="s">
        <v>181</v>
      </c>
      <c r="E381" s="107" t="s">
        <v>1</v>
      </c>
      <c r="F381" s="288">
        <v>1707.76</v>
      </c>
      <c r="G381" s="107" t="s">
        <v>574</v>
      </c>
      <c r="H381" s="107" t="s">
        <v>313</v>
      </c>
      <c r="I381" s="107" t="s">
        <v>1089</v>
      </c>
      <c r="J381" s="423" t="s">
        <v>1090</v>
      </c>
      <c r="K381" s="423" t="s">
        <v>560</v>
      </c>
      <c r="L381" s="423" t="s">
        <v>630</v>
      </c>
      <c r="M381" s="423">
        <v>377641</v>
      </c>
      <c r="N381" s="470">
        <v>44445</v>
      </c>
      <c r="O381" s="79">
        <f t="shared" si="25"/>
        <v>3</v>
      </c>
      <c r="P381" s="79">
        <f t="shared" si="26"/>
        <v>3</v>
      </c>
      <c r="Q381" s="536" t="str">
        <f t="shared" si="27"/>
        <v>Gastos_com_Pessoal</v>
      </c>
    </row>
    <row r="382" spans="1:17" ht="24" x14ac:dyDescent="0.2">
      <c r="A382" s="438">
        <f t="shared" si="28"/>
        <v>378</v>
      </c>
      <c r="B382" s="470">
        <v>44447</v>
      </c>
      <c r="C382" s="469">
        <v>44440</v>
      </c>
      <c r="D382" s="107" t="s">
        <v>270</v>
      </c>
      <c r="E382" s="107" t="s">
        <v>67</v>
      </c>
      <c r="F382" s="288">
        <v>-4.5</v>
      </c>
      <c r="G382" s="107" t="s">
        <v>1104</v>
      </c>
      <c r="H382" s="107" t="s">
        <v>312</v>
      </c>
      <c r="I382" s="107" t="s">
        <v>558</v>
      </c>
      <c r="J382" s="423" t="s">
        <v>559</v>
      </c>
      <c r="K382" s="423" t="s">
        <v>560</v>
      </c>
      <c r="L382" s="423" t="s">
        <v>32</v>
      </c>
      <c r="M382" s="423" t="s">
        <v>1105</v>
      </c>
      <c r="N382" s="470">
        <v>44447</v>
      </c>
      <c r="O382" s="79">
        <f t="shared" si="25"/>
        <v>3</v>
      </c>
      <c r="P382" s="79">
        <f t="shared" si="26"/>
        <v>3</v>
      </c>
      <c r="Q382" s="536" t="str">
        <f t="shared" si="27"/>
        <v>Gastos_Gerais</v>
      </c>
    </row>
    <row r="383" spans="1:17" ht="36" x14ac:dyDescent="0.2">
      <c r="A383" s="438">
        <f t="shared" si="28"/>
        <v>379</v>
      </c>
      <c r="B383" s="470">
        <v>44447</v>
      </c>
      <c r="C383" s="469">
        <v>44409</v>
      </c>
      <c r="D383" s="107" t="s">
        <v>270</v>
      </c>
      <c r="E383" s="107" t="s">
        <v>84</v>
      </c>
      <c r="F383" s="288">
        <v>35.19</v>
      </c>
      <c r="G383" s="107" t="s">
        <v>1106</v>
      </c>
      <c r="H383" s="107" t="s">
        <v>470</v>
      </c>
      <c r="I383" s="107" t="s">
        <v>743</v>
      </c>
      <c r="J383" s="423" t="s">
        <v>744</v>
      </c>
      <c r="K383" s="423" t="s">
        <v>587</v>
      </c>
      <c r="L383" s="423" t="s">
        <v>664</v>
      </c>
      <c r="M383" s="423">
        <v>1150012</v>
      </c>
      <c r="N383" s="470">
        <v>44447</v>
      </c>
      <c r="O383" s="79">
        <f t="shared" si="25"/>
        <v>3</v>
      </c>
      <c r="P383" s="79">
        <f t="shared" si="26"/>
        <v>2</v>
      </c>
      <c r="Q383" s="536" t="str">
        <f t="shared" si="27"/>
        <v>Gastos_Gerais</v>
      </c>
    </row>
    <row r="384" spans="1:17" ht="24" x14ac:dyDescent="0.2">
      <c r="A384" s="438">
        <f t="shared" si="28"/>
        <v>380</v>
      </c>
      <c r="B384" s="470">
        <v>44447</v>
      </c>
      <c r="C384" s="469">
        <v>44409</v>
      </c>
      <c r="D384" s="107" t="s">
        <v>270</v>
      </c>
      <c r="E384" s="107" t="s">
        <v>84</v>
      </c>
      <c r="F384" s="288">
        <v>8542.75</v>
      </c>
      <c r="G384" s="107" t="s">
        <v>1107</v>
      </c>
      <c r="H384" s="107" t="s">
        <v>475</v>
      </c>
      <c r="I384" s="107" t="s">
        <v>890</v>
      </c>
      <c r="J384" s="423" t="s">
        <v>891</v>
      </c>
      <c r="K384" s="423" t="s">
        <v>587</v>
      </c>
      <c r="L384" s="423" t="s">
        <v>664</v>
      </c>
      <c r="M384" s="423" t="s">
        <v>1108</v>
      </c>
      <c r="N384" s="470">
        <v>44447</v>
      </c>
      <c r="O384" s="79">
        <f t="shared" si="25"/>
        <v>3</v>
      </c>
      <c r="P384" s="79">
        <f t="shared" si="26"/>
        <v>2</v>
      </c>
      <c r="Q384" s="536" t="str">
        <f t="shared" si="27"/>
        <v>Gastos_Gerais</v>
      </c>
    </row>
    <row r="385" spans="1:17" x14ac:dyDescent="0.2">
      <c r="A385" s="438">
        <f t="shared" si="28"/>
        <v>381</v>
      </c>
      <c r="B385" s="470">
        <v>44447</v>
      </c>
      <c r="C385" s="469">
        <v>44409</v>
      </c>
      <c r="D385" s="107" t="s">
        <v>270</v>
      </c>
      <c r="E385" s="107" t="s">
        <v>163</v>
      </c>
      <c r="F385" s="288">
        <v>118.02</v>
      </c>
      <c r="G385" s="107" t="s">
        <v>1059</v>
      </c>
      <c r="H385" s="107" t="s">
        <v>475</v>
      </c>
      <c r="I385" s="107" t="s">
        <v>799</v>
      </c>
      <c r="J385" s="423" t="s">
        <v>800</v>
      </c>
      <c r="K385" s="423" t="s">
        <v>587</v>
      </c>
      <c r="L385" s="423" t="s">
        <v>664</v>
      </c>
      <c r="M385" s="423" t="s">
        <v>1109</v>
      </c>
      <c r="N385" s="470">
        <v>44447</v>
      </c>
      <c r="O385" s="79">
        <f t="shared" si="25"/>
        <v>3</v>
      </c>
      <c r="P385" s="79">
        <f t="shared" si="26"/>
        <v>2</v>
      </c>
      <c r="Q385" s="536" t="str">
        <f t="shared" si="27"/>
        <v>Gastos_Gerais</v>
      </c>
    </row>
    <row r="386" spans="1:17" x14ac:dyDescent="0.2">
      <c r="A386" s="438">
        <f t="shared" si="28"/>
        <v>382</v>
      </c>
      <c r="B386" s="470">
        <v>44447</v>
      </c>
      <c r="C386" s="469">
        <v>44409</v>
      </c>
      <c r="D386" s="107" t="s">
        <v>270</v>
      </c>
      <c r="E386" s="107" t="s">
        <v>163</v>
      </c>
      <c r="F386" s="288">
        <v>118.02</v>
      </c>
      <c r="G386" s="107" t="s">
        <v>1059</v>
      </c>
      <c r="H386" s="107" t="s">
        <v>479</v>
      </c>
      <c r="I386" s="107" t="s">
        <v>799</v>
      </c>
      <c r="J386" s="423" t="s">
        <v>1110</v>
      </c>
      <c r="K386" s="423" t="s">
        <v>587</v>
      </c>
      <c r="L386" s="423" t="s">
        <v>664</v>
      </c>
      <c r="M386" s="423" t="s">
        <v>1111</v>
      </c>
      <c r="N386" s="470">
        <v>44447</v>
      </c>
      <c r="O386" s="79">
        <f t="shared" si="25"/>
        <v>3</v>
      </c>
      <c r="P386" s="79">
        <f t="shared" si="26"/>
        <v>2</v>
      </c>
      <c r="Q386" s="536" t="str">
        <f t="shared" si="27"/>
        <v>Gastos_Gerais</v>
      </c>
    </row>
    <row r="387" spans="1:17" x14ac:dyDescent="0.2">
      <c r="A387" s="438">
        <f t="shared" si="28"/>
        <v>383</v>
      </c>
      <c r="B387" s="470">
        <v>44447</v>
      </c>
      <c r="C387" s="469">
        <v>44409</v>
      </c>
      <c r="D387" s="107" t="s">
        <v>270</v>
      </c>
      <c r="E387" s="107" t="s">
        <v>163</v>
      </c>
      <c r="F387" s="288">
        <v>118.02</v>
      </c>
      <c r="G387" s="107" t="s">
        <v>1059</v>
      </c>
      <c r="H387" s="107" t="s">
        <v>471</v>
      </c>
      <c r="I387" s="107" t="s">
        <v>799</v>
      </c>
      <c r="J387" s="423" t="s">
        <v>1112</v>
      </c>
      <c r="K387" s="423" t="s">
        <v>587</v>
      </c>
      <c r="L387" s="423" t="s">
        <v>664</v>
      </c>
      <c r="M387" s="423" t="s">
        <v>1113</v>
      </c>
      <c r="N387" s="470">
        <v>44447</v>
      </c>
      <c r="O387" s="79">
        <f t="shared" si="25"/>
        <v>3</v>
      </c>
      <c r="P387" s="79">
        <f t="shared" si="26"/>
        <v>2</v>
      </c>
      <c r="Q387" s="536" t="str">
        <f t="shared" si="27"/>
        <v>Gastos_Gerais</v>
      </c>
    </row>
    <row r="388" spans="1:17" x14ac:dyDescent="0.2">
      <c r="A388" s="438">
        <f t="shared" si="28"/>
        <v>384</v>
      </c>
      <c r="B388" s="470">
        <v>44447</v>
      </c>
      <c r="C388" s="469">
        <v>44440</v>
      </c>
      <c r="D388" s="107" t="s">
        <v>144</v>
      </c>
      <c r="E388" s="107" t="s">
        <v>72</v>
      </c>
      <c r="F388" s="288">
        <v>73240</v>
      </c>
      <c r="G388" s="107" t="s">
        <v>1114</v>
      </c>
      <c r="H388" s="107" t="s">
        <v>479</v>
      </c>
      <c r="I388" s="107" t="s">
        <v>661</v>
      </c>
      <c r="J388" s="423" t="s">
        <v>662</v>
      </c>
      <c r="K388" s="423" t="s">
        <v>659</v>
      </c>
      <c r="L388" s="423" t="s">
        <v>32</v>
      </c>
      <c r="M388" s="423">
        <v>1180925</v>
      </c>
      <c r="N388" s="470">
        <v>44420</v>
      </c>
      <c r="O388" s="79">
        <f t="shared" si="25"/>
        <v>3</v>
      </c>
      <c r="P388" s="79">
        <f t="shared" si="26"/>
        <v>3</v>
      </c>
      <c r="Q388" s="536" t="str">
        <f t="shared" si="27"/>
        <v>Aquisição_de_Bens_Permanentes</v>
      </c>
    </row>
    <row r="389" spans="1:17" x14ac:dyDescent="0.2">
      <c r="A389" s="438">
        <f t="shared" si="28"/>
        <v>385</v>
      </c>
      <c r="B389" s="470">
        <v>44447</v>
      </c>
      <c r="C389" s="469">
        <v>44440</v>
      </c>
      <c r="D389" s="107" t="s">
        <v>144</v>
      </c>
      <c r="E389" s="107" t="s">
        <v>72</v>
      </c>
      <c r="F389" s="288">
        <v>73240</v>
      </c>
      <c r="G389" s="107" t="s">
        <v>1115</v>
      </c>
      <c r="H389" s="107" t="s">
        <v>469</v>
      </c>
      <c r="I389" s="107" t="s">
        <v>661</v>
      </c>
      <c r="J389" s="423" t="s">
        <v>662</v>
      </c>
      <c r="K389" s="423" t="s">
        <v>659</v>
      </c>
      <c r="L389" s="423" t="s">
        <v>32</v>
      </c>
      <c r="M389" s="423">
        <v>1180924</v>
      </c>
      <c r="N389" s="470">
        <v>44420</v>
      </c>
      <c r="O389" s="79">
        <f t="shared" si="25"/>
        <v>3</v>
      </c>
      <c r="P389" s="79">
        <f t="shared" si="26"/>
        <v>3</v>
      </c>
      <c r="Q389" s="536" t="str">
        <f t="shared" si="27"/>
        <v>Aquisição_de_Bens_Permanentes</v>
      </c>
    </row>
    <row r="390" spans="1:17" x14ac:dyDescent="0.2">
      <c r="A390" s="438">
        <f t="shared" si="28"/>
        <v>386</v>
      </c>
      <c r="B390" s="470">
        <v>44447</v>
      </c>
      <c r="C390" s="469">
        <v>44440</v>
      </c>
      <c r="D390" s="107" t="s">
        <v>144</v>
      </c>
      <c r="E390" s="107" t="s">
        <v>72</v>
      </c>
      <c r="F390" s="288">
        <v>73240</v>
      </c>
      <c r="G390" s="107" t="s">
        <v>1116</v>
      </c>
      <c r="H390" s="107" t="s">
        <v>472</v>
      </c>
      <c r="I390" s="107" t="s">
        <v>661</v>
      </c>
      <c r="J390" s="423" t="s">
        <v>662</v>
      </c>
      <c r="K390" s="423" t="s">
        <v>659</v>
      </c>
      <c r="L390" s="423" t="s">
        <v>32</v>
      </c>
      <c r="M390" s="423">
        <v>1180934</v>
      </c>
      <c r="N390" s="470">
        <v>44420</v>
      </c>
      <c r="O390" s="79">
        <f t="shared" si="25"/>
        <v>3</v>
      </c>
      <c r="P390" s="79">
        <f t="shared" si="26"/>
        <v>3</v>
      </c>
      <c r="Q390" s="536" t="str">
        <f t="shared" si="27"/>
        <v>Aquisição_de_Bens_Permanentes</v>
      </c>
    </row>
    <row r="391" spans="1:17" x14ac:dyDescent="0.2">
      <c r="A391" s="438">
        <f t="shared" si="28"/>
        <v>387</v>
      </c>
      <c r="B391" s="470">
        <v>44447</v>
      </c>
      <c r="C391" s="469">
        <v>44440</v>
      </c>
      <c r="D391" s="107" t="s">
        <v>144</v>
      </c>
      <c r="E391" s="107" t="s">
        <v>72</v>
      </c>
      <c r="F391" s="288">
        <v>73240</v>
      </c>
      <c r="G391" s="107" t="s">
        <v>1117</v>
      </c>
      <c r="H391" s="107" t="s">
        <v>470</v>
      </c>
      <c r="I391" s="107" t="s">
        <v>661</v>
      </c>
      <c r="J391" s="423" t="s">
        <v>662</v>
      </c>
      <c r="K391" s="423" t="s">
        <v>659</v>
      </c>
      <c r="L391" s="423" t="s">
        <v>32</v>
      </c>
      <c r="M391" s="423">
        <v>1180929</v>
      </c>
      <c r="N391" s="470">
        <v>44420</v>
      </c>
      <c r="O391" s="79">
        <f t="shared" si="25"/>
        <v>3</v>
      </c>
      <c r="P391" s="79">
        <f t="shared" si="26"/>
        <v>3</v>
      </c>
      <c r="Q391" s="536" t="str">
        <f t="shared" si="27"/>
        <v>Aquisição_de_Bens_Permanentes</v>
      </c>
    </row>
    <row r="392" spans="1:17" x14ac:dyDescent="0.2">
      <c r="A392" s="438">
        <f t="shared" si="28"/>
        <v>388</v>
      </c>
      <c r="B392" s="470">
        <v>44447</v>
      </c>
      <c r="C392" s="469">
        <v>44440</v>
      </c>
      <c r="D392" s="107" t="s">
        <v>181</v>
      </c>
      <c r="E392" s="107" t="s">
        <v>10</v>
      </c>
      <c r="F392" s="288">
        <v>812.62</v>
      </c>
      <c r="G392" s="107" t="s">
        <v>1014</v>
      </c>
      <c r="H392" s="107" t="s">
        <v>313</v>
      </c>
      <c r="I392" s="107" t="s">
        <v>1118</v>
      </c>
      <c r="J392" s="423" t="s">
        <v>1119</v>
      </c>
      <c r="K392" s="423" t="s">
        <v>713</v>
      </c>
      <c r="L392" s="423" t="s">
        <v>693</v>
      </c>
      <c r="M392" s="423" t="s">
        <v>1120</v>
      </c>
      <c r="N392" s="470">
        <v>44447</v>
      </c>
      <c r="O392" s="79">
        <f t="shared" si="25"/>
        <v>3</v>
      </c>
      <c r="P392" s="79">
        <f t="shared" si="26"/>
        <v>3</v>
      </c>
      <c r="Q392" s="536" t="str">
        <f t="shared" si="27"/>
        <v>Gastos_com_Pessoal</v>
      </c>
    </row>
    <row r="393" spans="1:17" x14ac:dyDescent="0.2">
      <c r="A393" s="438">
        <f t="shared" si="28"/>
        <v>389</v>
      </c>
      <c r="B393" s="470">
        <v>44447</v>
      </c>
      <c r="C393" s="469">
        <v>44440</v>
      </c>
      <c r="D393" s="107" t="s">
        <v>144</v>
      </c>
      <c r="E393" s="107" t="s">
        <v>72</v>
      </c>
      <c r="F393" s="288">
        <v>73240</v>
      </c>
      <c r="G393" s="107" t="s">
        <v>1121</v>
      </c>
      <c r="H393" s="107" t="s">
        <v>473</v>
      </c>
      <c r="I393" s="107" t="s">
        <v>661</v>
      </c>
      <c r="J393" s="423" t="s">
        <v>662</v>
      </c>
      <c r="K393" s="423" t="s">
        <v>659</v>
      </c>
      <c r="L393" s="423" t="s">
        <v>32</v>
      </c>
      <c r="M393" s="423">
        <v>1180927</v>
      </c>
      <c r="N393" s="470">
        <v>44420</v>
      </c>
      <c r="O393" s="79">
        <f t="shared" si="25"/>
        <v>3</v>
      </c>
      <c r="P393" s="79">
        <f t="shared" si="26"/>
        <v>3</v>
      </c>
      <c r="Q393" s="536" t="str">
        <f t="shared" si="27"/>
        <v>Aquisição_de_Bens_Permanentes</v>
      </c>
    </row>
    <row r="394" spans="1:17" x14ac:dyDescent="0.2">
      <c r="A394" s="438">
        <f t="shared" si="28"/>
        <v>390</v>
      </c>
      <c r="B394" s="470">
        <v>44447</v>
      </c>
      <c r="C394" s="469">
        <v>44440</v>
      </c>
      <c r="D394" s="107" t="s">
        <v>144</v>
      </c>
      <c r="E394" s="107" t="s">
        <v>72</v>
      </c>
      <c r="F394" s="288">
        <v>73240</v>
      </c>
      <c r="G394" s="107" t="s">
        <v>1122</v>
      </c>
      <c r="H394" s="107" t="s">
        <v>474</v>
      </c>
      <c r="I394" s="107" t="s">
        <v>661</v>
      </c>
      <c r="J394" s="423" t="s">
        <v>662</v>
      </c>
      <c r="K394" s="423" t="s">
        <v>659</v>
      </c>
      <c r="L394" s="423" t="s">
        <v>32</v>
      </c>
      <c r="M394" s="423">
        <v>1180754</v>
      </c>
      <c r="N394" s="470">
        <v>44419</v>
      </c>
      <c r="O394" s="79">
        <f t="shared" ref="O394:O457" si="29">IF(B394=0,0,IF(YEAR(B394)=$P$1,MONTH(B394)-$O$1+1,(YEAR(B394)-$P$1)*12-$O$1+1+MONTH(B394)))</f>
        <v>3</v>
      </c>
      <c r="P394" s="79">
        <f t="shared" ref="P394:P457" si="30">IF(C394=0,0,IF(YEAR(C394)=$P$1,MONTH(C394)-$O$1+1,(YEAR(C394)-$P$1)*12-$O$1+1+MONTH(C394)))</f>
        <v>3</v>
      </c>
      <c r="Q394" s="536" t="str">
        <f t="shared" ref="Q394:Q457" si="31">SUBSTITUTE(D394," ","_")</f>
        <v>Aquisição_de_Bens_Permanentes</v>
      </c>
    </row>
    <row r="395" spans="1:17" ht="24" x14ac:dyDescent="0.2">
      <c r="A395" s="438">
        <f t="shared" si="28"/>
        <v>391</v>
      </c>
      <c r="B395" s="470">
        <v>44447</v>
      </c>
      <c r="C395" s="469">
        <v>44409</v>
      </c>
      <c r="D395" s="107" t="s">
        <v>270</v>
      </c>
      <c r="E395" s="107" t="s">
        <v>141</v>
      </c>
      <c r="F395" s="288">
        <v>1198.46</v>
      </c>
      <c r="G395" s="107" t="s">
        <v>1123</v>
      </c>
      <c r="H395" s="107" t="s">
        <v>474</v>
      </c>
      <c r="I395" s="107" t="s">
        <v>1629</v>
      </c>
      <c r="J395" s="423" t="s">
        <v>1080</v>
      </c>
      <c r="K395" s="423" t="s">
        <v>659</v>
      </c>
      <c r="L395" s="423" t="s">
        <v>32</v>
      </c>
      <c r="M395" s="423">
        <v>9033</v>
      </c>
      <c r="N395" s="470">
        <v>44417</v>
      </c>
      <c r="O395" s="79">
        <f t="shared" si="29"/>
        <v>3</v>
      </c>
      <c r="P395" s="79">
        <f t="shared" si="30"/>
        <v>2</v>
      </c>
      <c r="Q395" s="536" t="str">
        <f t="shared" si="31"/>
        <v>Gastos_Gerais</v>
      </c>
    </row>
    <row r="396" spans="1:17" ht="24" x14ac:dyDescent="0.2">
      <c r="A396" s="438">
        <f t="shared" si="28"/>
        <v>392</v>
      </c>
      <c r="B396" s="470">
        <v>44447</v>
      </c>
      <c r="C396" s="469">
        <v>44440</v>
      </c>
      <c r="D396" s="107" t="s">
        <v>270</v>
      </c>
      <c r="E396" s="107" t="s">
        <v>0</v>
      </c>
      <c r="F396" s="288">
        <v>714</v>
      </c>
      <c r="G396" s="107" t="s">
        <v>1124</v>
      </c>
      <c r="H396" s="107" t="s">
        <v>475</v>
      </c>
      <c r="I396" s="107" t="s">
        <v>969</v>
      </c>
      <c r="J396" s="423" t="s">
        <v>970</v>
      </c>
      <c r="K396" s="423" t="s">
        <v>659</v>
      </c>
      <c r="L396" s="423" t="s">
        <v>32</v>
      </c>
      <c r="M396" s="423">
        <v>133896</v>
      </c>
      <c r="N396" s="470">
        <v>44426</v>
      </c>
      <c r="O396" s="79">
        <f t="shared" si="29"/>
        <v>3</v>
      </c>
      <c r="P396" s="79">
        <f t="shared" si="30"/>
        <v>3</v>
      </c>
      <c r="Q396" s="536" t="str">
        <f t="shared" si="31"/>
        <v>Gastos_Gerais</v>
      </c>
    </row>
    <row r="397" spans="1:17" ht="24" x14ac:dyDescent="0.2">
      <c r="A397" s="438">
        <f t="shared" si="28"/>
        <v>393</v>
      </c>
      <c r="B397" s="470">
        <v>44447</v>
      </c>
      <c r="C397" s="469">
        <v>44440</v>
      </c>
      <c r="D397" s="107" t="s">
        <v>270</v>
      </c>
      <c r="E397" s="107" t="s">
        <v>0</v>
      </c>
      <c r="F397" s="288">
        <v>838.4</v>
      </c>
      <c r="G397" s="107" t="s">
        <v>1125</v>
      </c>
      <c r="H397" s="107" t="s">
        <v>477</v>
      </c>
      <c r="I397" s="107" t="s">
        <v>969</v>
      </c>
      <c r="J397" s="423" t="s">
        <v>970</v>
      </c>
      <c r="K397" s="423" t="s">
        <v>659</v>
      </c>
      <c r="L397" s="423" t="s">
        <v>32</v>
      </c>
      <c r="M397" s="423">
        <v>133889</v>
      </c>
      <c r="N397" s="470">
        <v>44426</v>
      </c>
      <c r="O397" s="79">
        <f t="shared" si="29"/>
        <v>3</v>
      </c>
      <c r="P397" s="79">
        <f t="shared" si="30"/>
        <v>3</v>
      </c>
      <c r="Q397" s="536" t="str">
        <f t="shared" si="31"/>
        <v>Gastos_Gerais</v>
      </c>
    </row>
    <row r="398" spans="1:17" ht="24" x14ac:dyDescent="0.2">
      <c r="A398" s="438">
        <f t="shared" si="28"/>
        <v>394</v>
      </c>
      <c r="B398" s="470">
        <v>44447</v>
      </c>
      <c r="C398" s="469">
        <v>44440</v>
      </c>
      <c r="D398" s="107" t="s">
        <v>270</v>
      </c>
      <c r="E398" s="107" t="s">
        <v>187</v>
      </c>
      <c r="F398" s="288">
        <v>250</v>
      </c>
      <c r="G398" s="107" t="s">
        <v>1126</v>
      </c>
      <c r="H398" s="107" t="s">
        <v>470</v>
      </c>
      <c r="I398" s="107" t="s">
        <v>1127</v>
      </c>
      <c r="J398" s="423" t="s">
        <v>1128</v>
      </c>
      <c r="K398" s="423" t="s">
        <v>659</v>
      </c>
      <c r="L398" s="423" t="s">
        <v>32</v>
      </c>
      <c r="M398" s="423">
        <v>20211222</v>
      </c>
      <c r="N398" s="470">
        <v>44418</v>
      </c>
      <c r="O398" s="79">
        <f t="shared" si="29"/>
        <v>3</v>
      </c>
      <c r="P398" s="79">
        <f t="shared" si="30"/>
        <v>3</v>
      </c>
      <c r="Q398" s="536" t="str">
        <f t="shared" si="31"/>
        <v>Gastos_Gerais</v>
      </c>
    </row>
    <row r="399" spans="1:17" ht="24" x14ac:dyDescent="0.2">
      <c r="A399" s="438">
        <f t="shared" si="28"/>
        <v>395</v>
      </c>
      <c r="B399" s="470">
        <v>44447</v>
      </c>
      <c r="C399" s="469">
        <v>44409</v>
      </c>
      <c r="D399" s="107" t="s">
        <v>181</v>
      </c>
      <c r="E399" s="107" t="s">
        <v>8</v>
      </c>
      <c r="F399" s="288">
        <v>6560.4</v>
      </c>
      <c r="G399" s="107" t="s">
        <v>1129</v>
      </c>
      <c r="H399" s="107" t="s">
        <v>313</v>
      </c>
      <c r="I399" s="107" t="s">
        <v>1533</v>
      </c>
      <c r="J399" s="423" t="s">
        <v>731</v>
      </c>
      <c r="K399" s="423" t="s">
        <v>659</v>
      </c>
      <c r="L399" s="423" t="s">
        <v>587</v>
      </c>
      <c r="M399" s="423">
        <v>344321</v>
      </c>
      <c r="N399" s="470">
        <v>44438</v>
      </c>
      <c r="O399" s="79">
        <f t="shared" si="29"/>
        <v>3</v>
      </c>
      <c r="P399" s="79">
        <f t="shared" si="30"/>
        <v>2</v>
      </c>
      <c r="Q399" s="536" t="str">
        <f t="shared" si="31"/>
        <v>Gastos_com_Pessoal</v>
      </c>
    </row>
    <row r="400" spans="1:17" x14ac:dyDescent="0.2">
      <c r="A400" s="438">
        <f t="shared" si="28"/>
        <v>396</v>
      </c>
      <c r="B400" s="470">
        <v>44447</v>
      </c>
      <c r="C400" s="469">
        <v>44440</v>
      </c>
      <c r="D400" s="107" t="s">
        <v>181</v>
      </c>
      <c r="E400" s="107" t="s">
        <v>349</v>
      </c>
      <c r="F400" s="288">
        <v>14868</v>
      </c>
      <c r="G400" s="107" t="s">
        <v>1131</v>
      </c>
      <c r="H400" s="107" t="s">
        <v>313</v>
      </c>
      <c r="I400" s="107" t="s">
        <v>1130</v>
      </c>
      <c r="J400" s="423" t="s">
        <v>731</v>
      </c>
      <c r="K400" s="423" t="s">
        <v>659</v>
      </c>
      <c r="L400" s="423" t="s">
        <v>587</v>
      </c>
      <c r="M400" s="423">
        <v>350533</v>
      </c>
      <c r="N400" s="470">
        <v>44438</v>
      </c>
      <c r="O400" s="79">
        <f t="shared" si="29"/>
        <v>3</v>
      </c>
      <c r="P400" s="79">
        <f t="shared" si="30"/>
        <v>3</v>
      </c>
      <c r="Q400" s="536" t="str">
        <f t="shared" si="31"/>
        <v>Gastos_com_Pessoal</v>
      </c>
    </row>
    <row r="401" spans="1:17" ht="48" x14ac:dyDescent="0.2">
      <c r="A401" s="438">
        <f t="shared" si="28"/>
        <v>397</v>
      </c>
      <c r="B401" s="470">
        <v>44447</v>
      </c>
      <c r="C401" s="469">
        <v>44409</v>
      </c>
      <c r="D401" s="107" t="s">
        <v>181</v>
      </c>
      <c r="E401" s="107" t="s">
        <v>175</v>
      </c>
      <c r="F401" s="288">
        <v>3000</v>
      </c>
      <c r="G401" s="107" t="s">
        <v>1132</v>
      </c>
      <c r="H401" s="107" t="s">
        <v>313</v>
      </c>
      <c r="I401" s="107" t="s">
        <v>1525</v>
      </c>
      <c r="J401" s="423" t="s">
        <v>716</v>
      </c>
      <c r="K401" s="423" t="s">
        <v>587</v>
      </c>
      <c r="L401" s="423" t="s">
        <v>587</v>
      </c>
      <c r="M401" s="423">
        <v>30653</v>
      </c>
      <c r="N401" s="470">
        <v>44440</v>
      </c>
      <c r="O401" s="79">
        <f t="shared" si="29"/>
        <v>3</v>
      </c>
      <c r="P401" s="79">
        <f t="shared" si="30"/>
        <v>2</v>
      </c>
      <c r="Q401" s="536" t="str">
        <f t="shared" si="31"/>
        <v>Gastos_com_Pessoal</v>
      </c>
    </row>
    <row r="402" spans="1:17" ht="48" x14ac:dyDescent="0.2">
      <c r="A402" s="438">
        <f t="shared" si="28"/>
        <v>398</v>
      </c>
      <c r="B402" s="470">
        <v>44447</v>
      </c>
      <c r="C402" s="469">
        <v>44409</v>
      </c>
      <c r="D402" s="107" t="s">
        <v>181</v>
      </c>
      <c r="E402" s="107" t="s">
        <v>175</v>
      </c>
      <c r="F402" s="288">
        <v>3484.8</v>
      </c>
      <c r="G402" s="107" t="s">
        <v>1133</v>
      </c>
      <c r="H402" s="107" t="s">
        <v>313</v>
      </c>
      <c r="I402" s="107" t="s">
        <v>1525</v>
      </c>
      <c r="J402" s="423" t="s">
        <v>716</v>
      </c>
      <c r="K402" s="423" t="s">
        <v>587</v>
      </c>
      <c r="L402" s="423" t="s">
        <v>587</v>
      </c>
      <c r="M402" s="423">
        <v>29792</v>
      </c>
      <c r="N402" s="470">
        <v>44441</v>
      </c>
      <c r="O402" s="79">
        <f t="shared" si="29"/>
        <v>3</v>
      </c>
      <c r="P402" s="79">
        <f t="shared" si="30"/>
        <v>2</v>
      </c>
      <c r="Q402" s="536" t="str">
        <f t="shared" si="31"/>
        <v>Gastos_com_Pessoal</v>
      </c>
    </row>
    <row r="403" spans="1:17" ht="48" x14ac:dyDescent="0.2">
      <c r="A403" s="438">
        <f t="shared" si="28"/>
        <v>399</v>
      </c>
      <c r="B403" s="470">
        <v>44447</v>
      </c>
      <c r="C403" s="469">
        <v>44409</v>
      </c>
      <c r="D403" s="107" t="s">
        <v>181</v>
      </c>
      <c r="E403" s="107" t="s">
        <v>175</v>
      </c>
      <c r="F403" s="288">
        <v>17196.7</v>
      </c>
      <c r="G403" s="107" t="s">
        <v>1133</v>
      </c>
      <c r="H403" s="107" t="s">
        <v>313</v>
      </c>
      <c r="I403" s="107" t="s">
        <v>1525</v>
      </c>
      <c r="J403" s="423" t="s">
        <v>716</v>
      </c>
      <c r="K403" s="423" t="s">
        <v>587</v>
      </c>
      <c r="L403" s="423" t="s">
        <v>587</v>
      </c>
      <c r="M403" s="423" t="s">
        <v>1134</v>
      </c>
      <c r="N403" s="470">
        <v>44440</v>
      </c>
      <c r="O403" s="79">
        <f t="shared" si="29"/>
        <v>3</v>
      </c>
      <c r="P403" s="79">
        <f t="shared" si="30"/>
        <v>2</v>
      </c>
      <c r="Q403" s="536" t="str">
        <f t="shared" si="31"/>
        <v>Gastos_com_Pessoal</v>
      </c>
    </row>
    <row r="404" spans="1:17" s="551" customFormat="1" x14ac:dyDescent="0.2">
      <c r="A404" s="438">
        <f t="shared" si="28"/>
        <v>400</v>
      </c>
      <c r="B404" s="470">
        <v>44447</v>
      </c>
      <c r="C404" s="469">
        <v>44409</v>
      </c>
      <c r="D404" s="107" t="s">
        <v>270</v>
      </c>
      <c r="E404" s="107" t="s">
        <v>182</v>
      </c>
      <c r="F404" s="288">
        <v>299</v>
      </c>
      <c r="G404" s="107" t="s">
        <v>722</v>
      </c>
      <c r="H404" s="107" t="s">
        <v>473</v>
      </c>
      <c r="I404" s="107" t="s">
        <v>723</v>
      </c>
      <c r="J404" s="423" t="s">
        <v>724</v>
      </c>
      <c r="K404" s="423" t="s">
        <v>587</v>
      </c>
      <c r="L404" s="423" t="s">
        <v>587</v>
      </c>
      <c r="M404" s="423" t="s">
        <v>1135</v>
      </c>
      <c r="N404" s="470">
        <v>44285</v>
      </c>
      <c r="O404" s="79">
        <f t="shared" si="29"/>
        <v>3</v>
      </c>
      <c r="P404" s="79">
        <f t="shared" si="30"/>
        <v>2</v>
      </c>
      <c r="Q404" s="536" t="str">
        <f t="shared" si="31"/>
        <v>Gastos_Gerais</v>
      </c>
    </row>
    <row r="405" spans="1:17" ht="36" x14ac:dyDescent="0.2">
      <c r="A405" s="438">
        <f t="shared" si="28"/>
        <v>401</v>
      </c>
      <c r="B405" s="470">
        <v>44447</v>
      </c>
      <c r="C405" s="469">
        <v>44440</v>
      </c>
      <c r="D405" s="107" t="s">
        <v>270</v>
      </c>
      <c r="E405" s="107" t="s">
        <v>301</v>
      </c>
      <c r="F405" s="288">
        <v>97.1</v>
      </c>
      <c r="G405" s="107" t="s">
        <v>1597</v>
      </c>
      <c r="H405" s="107" t="s">
        <v>479</v>
      </c>
      <c r="I405" s="107" t="s">
        <v>833</v>
      </c>
      <c r="J405" s="423" t="s">
        <v>834</v>
      </c>
      <c r="K405" s="423" t="s">
        <v>560</v>
      </c>
      <c r="L405" s="423" t="s">
        <v>571</v>
      </c>
      <c r="M405" s="423">
        <v>17755</v>
      </c>
      <c r="N405" s="470">
        <v>44447</v>
      </c>
      <c r="O405" s="79">
        <f t="shared" si="29"/>
        <v>3</v>
      </c>
      <c r="P405" s="79">
        <f t="shared" si="30"/>
        <v>3</v>
      </c>
      <c r="Q405" s="536" t="str">
        <f t="shared" si="31"/>
        <v>Gastos_Gerais</v>
      </c>
    </row>
    <row r="406" spans="1:17" ht="24" x14ac:dyDescent="0.2">
      <c r="A406" s="438">
        <f t="shared" si="28"/>
        <v>402</v>
      </c>
      <c r="B406" s="470">
        <v>44447</v>
      </c>
      <c r="C406" s="469">
        <v>44440</v>
      </c>
      <c r="D406" s="107" t="s">
        <v>270</v>
      </c>
      <c r="E406" s="107" t="s">
        <v>216</v>
      </c>
      <c r="F406" s="288">
        <v>219.68</v>
      </c>
      <c r="G406" s="107" t="s">
        <v>1475</v>
      </c>
      <c r="H406" s="107" t="s">
        <v>312</v>
      </c>
      <c r="I406" s="107" t="s">
        <v>807</v>
      </c>
      <c r="J406" s="423" t="s">
        <v>808</v>
      </c>
      <c r="K406" s="423" t="s">
        <v>560</v>
      </c>
      <c r="L406" s="423" t="s">
        <v>571</v>
      </c>
      <c r="M406" s="423">
        <v>119005</v>
      </c>
      <c r="N406" s="470">
        <v>44447</v>
      </c>
      <c r="O406" s="79">
        <f t="shared" si="29"/>
        <v>3</v>
      </c>
      <c r="P406" s="79">
        <f t="shared" si="30"/>
        <v>3</v>
      </c>
      <c r="Q406" s="536" t="str">
        <f t="shared" si="31"/>
        <v>Gastos_Gerais</v>
      </c>
    </row>
    <row r="407" spans="1:17" ht="24" x14ac:dyDescent="0.2">
      <c r="A407" s="438">
        <f t="shared" si="28"/>
        <v>403</v>
      </c>
      <c r="B407" s="470">
        <v>44447</v>
      </c>
      <c r="C407" s="469">
        <v>44440</v>
      </c>
      <c r="D407" s="107" t="s">
        <v>181</v>
      </c>
      <c r="E407" s="107" t="s">
        <v>161</v>
      </c>
      <c r="F407" s="288">
        <v>289</v>
      </c>
      <c r="G407" s="107" t="s">
        <v>1545</v>
      </c>
      <c r="H407" s="107" t="s">
        <v>313</v>
      </c>
      <c r="I407" s="107" t="s">
        <v>1563</v>
      </c>
      <c r="J407" s="423" t="s">
        <v>625</v>
      </c>
      <c r="K407" s="423" t="s">
        <v>560</v>
      </c>
      <c r="L407" s="423" t="s">
        <v>32</v>
      </c>
      <c r="M407" s="423">
        <v>20219536</v>
      </c>
      <c r="N407" s="470">
        <v>44449</v>
      </c>
      <c r="O407" s="79">
        <f t="shared" si="29"/>
        <v>3</v>
      </c>
      <c r="P407" s="79">
        <f t="shared" si="30"/>
        <v>3</v>
      </c>
      <c r="Q407" s="536" t="str">
        <f t="shared" si="31"/>
        <v>Gastos_com_Pessoal</v>
      </c>
    </row>
    <row r="408" spans="1:17" ht="24" x14ac:dyDescent="0.2">
      <c r="A408" s="438">
        <f t="shared" si="28"/>
        <v>404</v>
      </c>
      <c r="B408" s="470">
        <v>44447</v>
      </c>
      <c r="C408" s="469">
        <v>44440</v>
      </c>
      <c r="D408" s="107" t="s">
        <v>270</v>
      </c>
      <c r="E408" s="107" t="s">
        <v>253</v>
      </c>
      <c r="F408" s="288">
        <v>39.99</v>
      </c>
      <c r="G408" s="107" t="s">
        <v>1136</v>
      </c>
      <c r="H408" s="107" t="s">
        <v>478</v>
      </c>
      <c r="I408" s="107" t="s">
        <v>1137</v>
      </c>
      <c r="J408" s="423" t="s">
        <v>1138</v>
      </c>
      <c r="K408" s="423" t="s">
        <v>560</v>
      </c>
      <c r="L408" s="423" t="s">
        <v>571</v>
      </c>
      <c r="M408" s="423">
        <v>38591394</v>
      </c>
      <c r="N408" s="470">
        <v>44447</v>
      </c>
      <c r="O408" s="79">
        <f t="shared" si="29"/>
        <v>3</v>
      </c>
      <c r="P408" s="79">
        <f t="shared" si="30"/>
        <v>3</v>
      </c>
      <c r="Q408" s="536" t="str">
        <f t="shared" si="31"/>
        <v>Gastos_Gerais</v>
      </c>
    </row>
    <row r="409" spans="1:17" x14ac:dyDescent="0.2">
      <c r="A409" s="438">
        <f t="shared" si="28"/>
        <v>405</v>
      </c>
      <c r="B409" s="470">
        <v>44447</v>
      </c>
      <c r="C409" s="469">
        <v>44440</v>
      </c>
      <c r="D409" s="107" t="s">
        <v>270</v>
      </c>
      <c r="E409" s="107" t="s">
        <v>301</v>
      </c>
      <c r="F409" s="288">
        <v>60</v>
      </c>
      <c r="G409" s="107" t="s">
        <v>1586</v>
      </c>
      <c r="H409" s="107" t="s">
        <v>478</v>
      </c>
      <c r="I409" s="107" t="s">
        <v>1139</v>
      </c>
      <c r="J409" s="423" t="s">
        <v>1140</v>
      </c>
      <c r="K409" s="423" t="s">
        <v>560</v>
      </c>
      <c r="L409" s="423" t="s">
        <v>571</v>
      </c>
      <c r="M409" s="423">
        <v>38897796</v>
      </c>
      <c r="N409" s="470">
        <v>44447</v>
      </c>
      <c r="O409" s="79">
        <f t="shared" si="29"/>
        <v>3</v>
      </c>
      <c r="P409" s="79">
        <f t="shared" si="30"/>
        <v>3</v>
      </c>
      <c r="Q409" s="536" t="str">
        <f t="shared" si="31"/>
        <v>Gastos_Gerais</v>
      </c>
    </row>
    <row r="410" spans="1:17" x14ac:dyDescent="0.2">
      <c r="A410" s="438">
        <f t="shared" si="28"/>
        <v>406</v>
      </c>
      <c r="B410" s="470">
        <v>44447</v>
      </c>
      <c r="C410" s="469">
        <v>44440</v>
      </c>
      <c r="D410" s="107" t="s">
        <v>181</v>
      </c>
      <c r="E410" s="107" t="s">
        <v>267</v>
      </c>
      <c r="F410" s="288">
        <v>1536.72</v>
      </c>
      <c r="G410" s="107" t="s">
        <v>568</v>
      </c>
      <c r="H410" s="107" t="s">
        <v>313</v>
      </c>
      <c r="I410" s="107" t="s">
        <v>1118</v>
      </c>
      <c r="J410" s="423" t="s">
        <v>1119</v>
      </c>
      <c r="K410" s="423" t="s">
        <v>560</v>
      </c>
      <c r="L410" s="423" t="s">
        <v>630</v>
      </c>
      <c r="M410" s="423">
        <v>377641</v>
      </c>
      <c r="N410" s="470">
        <v>44447</v>
      </c>
      <c r="O410" s="79">
        <f t="shared" si="29"/>
        <v>3</v>
      </c>
      <c r="P410" s="79">
        <f t="shared" si="30"/>
        <v>3</v>
      </c>
      <c r="Q410" s="536" t="str">
        <f t="shared" si="31"/>
        <v>Gastos_com_Pessoal</v>
      </c>
    </row>
    <row r="411" spans="1:17" x14ac:dyDescent="0.2">
      <c r="A411" s="438">
        <f t="shared" si="28"/>
        <v>407</v>
      </c>
      <c r="B411" s="470">
        <v>44447</v>
      </c>
      <c r="C411" s="469">
        <v>44440</v>
      </c>
      <c r="D411" s="107" t="s">
        <v>181</v>
      </c>
      <c r="E411" s="107" t="s">
        <v>286</v>
      </c>
      <c r="F411" s="288">
        <v>1536.72</v>
      </c>
      <c r="G411" s="107" t="s">
        <v>572</v>
      </c>
      <c r="H411" s="107" t="s">
        <v>313</v>
      </c>
      <c r="I411" s="107" t="s">
        <v>1118</v>
      </c>
      <c r="J411" s="423" t="s">
        <v>1119</v>
      </c>
      <c r="K411" s="423" t="s">
        <v>560</v>
      </c>
      <c r="L411" s="423" t="s">
        <v>630</v>
      </c>
      <c r="M411" s="423">
        <v>377641</v>
      </c>
      <c r="N411" s="470">
        <v>44447</v>
      </c>
      <c r="O411" s="79">
        <f t="shared" si="29"/>
        <v>3</v>
      </c>
      <c r="P411" s="79">
        <f t="shared" si="30"/>
        <v>3</v>
      </c>
      <c r="Q411" s="536" t="str">
        <f t="shared" si="31"/>
        <v>Gastos_com_Pessoal</v>
      </c>
    </row>
    <row r="412" spans="1:17" x14ac:dyDescent="0.2">
      <c r="A412" s="438">
        <f t="shared" si="28"/>
        <v>408</v>
      </c>
      <c r="B412" s="470">
        <v>44447</v>
      </c>
      <c r="C412" s="469">
        <v>44440</v>
      </c>
      <c r="D412" s="107" t="s">
        <v>181</v>
      </c>
      <c r="E412" s="107" t="s">
        <v>268</v>
      </c>
      <c r="F412" s="288">
        <v>512.24</v>
      </c>
      <c r="G412" s="107" t="s">
        <v>573</v>
      </c>
      <c r="H412" s="107" t="s">
        <v>313</v>
      </c>
      <c r="I412" s="107" t="s">
        <v>1118</v>
      </c>
      <c r="J412" s="423" t="s">
        <v>1119</v>
      </c>
      <c r="K412" s="423" t="s">
        <v>560</v>
      </c>
      <c r="L412" s="423" t="s">
        <v>630</v>
      </c>
      <c r="M412" s="423">
        <v>377641</v>
      </c>
      <c r="N412" s="470">
        <v>44447</v>
      </c>
      <c r="O412" s="79">
        <f t="shared" si="29"/>
        <v>3</v>
      </c>
      <c r="P412" s="79">
        <f t="shared" si="30"/>
        <v>3</v>
      </c>
      <c r="Q412" s="536" t="str">
        <f t="shared" si="31"/>
        <v>Gastos_com_Pessoal</v>
      </c>
    </row>
    <row r="413" spans="1:17" x14ac:dyDescent="0.2">
      <c r="A413" s="438">
        <f t="shared" si="28"/>
        <v>409</v>
      </c>
      <c r="B413" s="470">
        <v>44447</v>
      </c>
      <c r="C413" s="469">
        <v>44440</v>
      </c>
      <c r="D413" s="107" t="s">
        <v>181</v>
      </c>
      <c r="E413" s="107" t="s">
        <v>1</v>
      </c>
      <c r="F413" s="288">
        <v>2259.89</v>
      </c>
      <c r="G413" s="107" t="s">
        <v>574</v>
      </c>
      <c r="H413" s="107" t="s">
        <v>313</v>
      </c>
      <c r="I413" s="107" t="s">
        <v>1118</v>
      </c>
      <c r="J413" s="423" t="s">
        <v>1119</v>
      </c>
      <c r="K413" s="423" t="s">
        <v>560</v>
      </c>
      <c r="L413" s="423" t="s">
        <v>630</v>
      </c>
      <c r="M413" s="423">
        <v>377641</v>
      </c>
      <c r="N413" s="470">
        <v>44447</v>
      </c>
      <c r="O413" s="79">
        <f t="shared" si="29"/>
        <v>3</v>
      </c>
      <c r="P413" s="79">
        <f t="shared" si="30"/>
        <v>3</v>
      </c>
      <c r="Q413" s="536" t="str">
        <f t="shared" si="31"/>
        <v>Gastos_com_Pessoal</v>
      </c>
    </row>
    <row r="414" spans="1:17" x14ac:dyDescent="0.2">
      <c r="A414" s="438">
        <f t="shared" si="28"/>
        <v>410</v>
      </c>
      <c r="B414" s="470">
        <v>44447</v>
      </c>
      <c r="C414" s="469">
        <v>44440</v>
      </c>
      <c r="D414" s="107" t="s">
        <v>181</v>
      </c>
      <c r="E414" s="107" t="s">
        <v>267</v>
      </c>
      <c r="F414" s="288">
        <v>186.52</v>
      </c>
      <c r="G414" s="107" t="s">
        <v>568</v>
      </c>
      <c r="H414" s="107" t="s">
        <v>313</v>
      </c>
      <c r="I414" s="107" t="s">
        <v>1141</v>
      </c>
      <c r="J414" s="423" t="s">
        <v>1142</v>
      </c>
      <c r="K414" s="423" t="s">
        <v>560</v>
      </c>
      <c r="L414" s="423" t="s">
        <v>630</v>
      </c>
      <c r="M414" s="423">
        <v>377641</v>
      </c>
      <c r="N414" s="470">
        <v>44447</v>
      </c>
      <c r="O414" s="79">
        <f t="shared" si="29"/>
        <v>3</v>
      </c>
      <c r="P414" s="79">
        <f t="shared" si="30"/>
        <v>3</v>
      </c>
      <c r="Q414" s="536" t="str">
        <f t="shared" si="31"/>
        <v>Gastos_com_Pessoal</v>
      </c>
    </row>
    <row r="415" spans="1:17" x14ac:dyDescent="0.2">
      <c r="A415" s="438">
        <f t="shared" si="28"/>
        <v>411</v>
      </c>
      <c r="B415" s="470">
        <v>44447</v>
      </c>
      <c r="C415" s="469">
        <v>44440</v>
      </c>
      <c r="D415" s="107" t="s">
        <v>181</v>
      </c>
      <c r="E415" s="107" t="s">
        <v>286</v>
      </c>
      <c r="F415" s="288">
        <v>186.52</v>
      </c>
      <c r="G415" s="107" t="s">
        <v>572</v>
      </c>
      <c r="H415" s="107" t="s">
        <v>313</v>
      </c>
      <c r="I415" s="107" t="s">
        <v>1141</v>
      </c>
      <c r="J415" s="423" t="s">
        <v>1142</v>
      </c>
      <c r="K415" s="423" t="s">
        <v>560</v>
      </c>
      <c r="L415" s="423" t="s">
        <v>630</v>
      </c>
      <c r="M415" s="423">
        <v>377641</v>
      </c>
      <c r="N415" s="470">
        <v>44447</v>
      </c>
      <c r="O415" s="79">
        <f t="shared" si="29"/>
        <v>3</v>
      </c>
      <c r="P415" s="79">
        <f t="shared" si="30"/>
        <v>3</v>
      </c>
      <c r="Q415" s="536" t="str">
        <f t="shared" si="31"/>
        <v>Gastos_com_Pessoal</v>
      </c>
    </row>
    <row r="416" spans="1:17" x14ac:dyDescent="0.2">
      <c r="A416" s="438">
        <f t="shared" si="28"/>
        <v>412</v>
      </c>
      <c r="B416" s="470">
        <v>44447</v>
      </c>
      <c r="C416" s="469">
        <v>44440</v>
      </c>
      <c r="D416" s="107" t="s">
        <v>181</v>
      </c>
      <c r="E416" s="107" t="s">
        <v>268</v>
      </c>
      <c r="F416" s="288">
        <v>62.17</v>
      </c>
      <c r="G416" s="107" t="s">
        <v>573</v>
      </c>
      <c r="H416" s="107" t="s">
        <v>313</v>
      </c>
      <c r="I416" s="107" t="s">
        <v>1141</v>
      </c>
      <c r="J416" s="423" t="s">
        <v>1142</v>
      </c>
      <c r="K416" s="423" t="s">
        <v>560</v>
      </c>
      <c r="L416" s="423" t="s">
        <v>630</v>
      </c>
      <c r="M416" s="423">
        <v>377641</v>
      </c>
      <c r="N416" s="470">
        <v>44447</v>
      </c>
      <c r="O416" s="79">
        <f t="shared" si="29"/>
        <v>3</v>
      </c>
      <c r="P416" s="79">
        <f t="shared" si="30"/>
        <v>3</v>
      </c>
      <c r="Q416" s="536" t="str">
        <f t="shared" si="31"/>
        <v>Gastos_com_Pessoal</v>
      </c>
    </row>
    <row r="417" spans="1:17" x14ac:dyDescent="0.2">
      <c r="A417" s="438">
        <f t="shared" si="28"/>
        <v>413</v>
      </c>
      <c r="B417" s="470">
        <v>44447</v>
      </c>
      <c r="C417" s="469">
        <v>44440</v>
      </c>
      <c r="D417" s="107" t="s">
        <v>181</v>
      </c>
      <c r="E417" s="107" t="s">
        <v>1</v>
      </c>
      <c r="F417" s="288">
        <v>15.24</v>
      </c>
      <c r="G417" s="107" t="s">
        <v>574</v>
      </c>
      <c r="H417" s="107" t="s">
        <v>313</v>
      </c>
      <c r="I417" s="107" t="s">
        <v>1141</v>
      </c>
      <c r="J417" s="423" t="s">
        <v>1142</v>
      </c>
      <c r="K417" s="423" t="s">
        <v>560</v>
      </c>
      <c r="L417" s="423" t="s">
        <v>630</v>
      </c>
      <c r="M417" s="423">
        <v>377641</v>
      </c>
      <c r="N417" s="470">
        <v>44447</v>
      </c>
      <c r="O417" s="79">
        <f t="shared" si="29"/>
        <v>3</v>
      </c>
      <c r="P417" s="79">
        <f t="shared" si="30"/>
        <v>3</v>
      </c>
      <c r="Q417" s="536" t="str">
        <f t="shared" si="31"/>
        <v>Gastos_com_Pessoal</v>
      </c>
    </row>
    <row r="418" spans="1:17" x14ac:dyDescent="0.2">
      <c r="A418" s="438">
        <f t="shared" si="28"/>
        <v>414</v>
      </c>
      <c r="B418" s="470">
        <v>44447</v>
      </c>
      <c r="C418" s="469">
        <v>44440</v>
      </c>
      <c r="D418" s="107" t="s">
        <v>270</v>
      </c>
      <c r="E418" s="107" t="s">
        <v>71</v>
      </c>
      <c r="F418" s="288">
        <v>0.5</v>
      </c>
      <c r="G418" s="107" t="s">
        <v>562</v>
      </c>
      <c r="H418" s="107" t="s">
        <v>312</v>
      </c>
      <c r="I418" s="107" t="s">
        <v>563</v>
      </c>
      <c r="J418" s="423" t="s">
        <v>482</v>
      </c>
      <c r="K418" s="423" t="s">
        <v>708</v>
      </c>
      <c r="L418" s="423" t="s">
        <v>565</v>
      </c>
      <c r="M418" s="423">
        <v>377641</v>
      </c>
      <c r="N418" s="470">
        <v>44447</v>
      </c>
      <c r="O418" s="79">
        <f t="shared" si="29"/>
        <v>3</v>
      </c>
      <c r="P418" s="79">
        <f t="shared" si="30"/>
        <v>3</v>
      </c>
      <c r="Q418" s="536" t="str">
        <f t="shared" si="31"/>
        <v>Gastos_Gerais</v>
      </c>
    </row>
    <row r="419" spans="1:17" x14ac:dyDescent="0.2">
      <c r="A419" s="438">
        <f t="shared" si="28"/>
        <v>415</v>
      </c>
      <c r="B419" s="470">
        <v>44448</v>
      </c>
      <c r="C419" s="469">
        <v>44409</v>
      </c>
      <c r="D419" s="107" t="s">
        <v>270</v>
      </c>
      <c r="E419" s="107" t="s">
        <v>182</v>
      </c>
      <c r="F419" s="288">
        <v>899.94</v>
      </c>
      <c r="G419" s="107" t="s">
        <v>1143</v>
      </c>
      <c r="H419" s="107" t="s">
        <v>313</v>
      </c>
      <c r="I419" s="107" t="s">
        <v>775</v>
      </c>
      <c r="J419" s="423" t="s">
        <v>776</v>
      </c>
      <c r="K419" s="423" t="s">
        <v>587</v>
      </c>
      <c r="L419" s="423" t="s">
        <v>664</v>
      </c>
      <c r="M419" s="423">
        <v>4544533149</v>
      </c>
      <c r="N419" s="470">
        <v>44448</v>
      </c>
      <c r="O419" s="79">
        <f t="shared" si="29"/>
        <v>3</v>
      </c>
      <c r="P419" s="79">
        <f t="shared" si="30"/>
        <v>2</v>
      </c>
      <c r="Q419" s="536" t="str">
        <f t="shared" si="31"/>
        <v>Gastos_Gerais</v>
      </c>
    </row>
    <row r="420" spans="1:17" x14ac:dyDescent="0.2">
      <c r="A420" s="438">
        <f t="shared" si="28"/>
        <v>416</v>
      </c>
      <c r="B420" s="470">
        <v>44448</v>
      </c>
      <c r="C420" s="469">
        <v>44440</v>
      </c>
      <c r="D420" s="107" t="s">
        <v>270</v>
      </c>
      <c r="E420" s="107" t="s">
        <v>164</v>
      </c>
      <c r="F420" s="288">
        <v>299.39999999999998</v>
      </c>
      <c r="G420" s="107" t="s">
        <v>1144</v>
      </c>
      <c r="H420" s="107" t="s">
        <v>313</v>
      </c>
      <c r="I420" s="107" t="s">
        <v>775</v>
      </c>
      <c r="J420" s="423" t="s">
        <v>776</v>
      </c>
      <c r="K420" s="423" t="s">
        <v>587</v>
      </c>
      <c r="L420" s="423" t="s">
        <v>664</v>
      </c>
      <c r="M420" s="423">
        <v>4544532409</v>
      </c>
      <c r="N420" s="470">
        <v>44448</v>
      </c>
      <c r="O420" s="79">
        <f t="shared" si="29"/>
        <v>3</v>
      </c>
      <c r="P420" s="79">
        <f t="shared" si="30"/>
        <v>3</v>
      </c>
      <c r="Q420" s="536" t="str">
        <f t="shared" si="31"/>
        <v>Gastos_Gerais</v>
      </c>
    </row>
    <row r="421" spans="1:17" x14ac:dyDescent="0.2">
      <c r="A421" s="438">
        <f t="shared" si="28"/>
        <v>417</v>
      </c>
      <c r="B421" s="470">
        <v>44448</v>
      </c>
      <c r="C421" s="469">
        <v>44409</v>
      </c>
      <c r="D421" s="107" t="s">
        <v>270</v>
      </c>
      <c r="E421" s="107" t="s">
        <v>85</v>
      </c>
      <c r="F421" s="288">
        <v>3936.77</v>
      </c>
      <c r="G421" s="107" t="s">
        <v>1145</v>
      </c>
      <c r="H421" s="107" t="s">
        <v>470</v>
      </c>
      <c r="I421" s="107" t="s">
        <v>668</v>
      </c>
      <c r="J421" s="423" t="s">
        <v>669</v>
      </c>
      <c r="K421" s="423" t="s">
        <v>587</v>
      </c>
      <c r="L421" s="423" t="s">
        <v>32</v>
      </c>
      <c r="M421" s="423">
        <v>64167594</v>
      </c>
      <c r="N421" s="470">
        <v>44448</v>
      </c>
      <c r="O421" s="79">
        <f t="shared" si="29"/>
        <v>3</v>
      </c>
      <c r="P421" s="79">
        <f t="shared" si="30"/>
        <v>2</v>
      </c>
      <c r="Q421" s="536" t="str">
        <f t="shared" si="31"/>
        <v>Gastos_Gerais</v>
      </c>
    </row>
    <row r="422" spans="1:17" x14ac:dyDescent="0.2">
      <c r="A422" s="438">
        <f t="shared" si="28"/>
        <v>418</v>
      </c>
      <c r="B422" s="470">
        <v>44448</v>
      </c>
      <c r="C422" s="469">
        <v>44440</v>
      </c>
      <c r="D422" s="107" t="s">
        <v>270</v>
      </c>
      <c r="E422" s="107" t="s">
        <v>253</v>
      </c>
      <c r="F422" s="288">
        <v>60</v>
      </c>
      <c r="G422" s="107" t="s">
        <v>1476</v>
      </c>
      <c r="H422" s="107" t="s">
        <v>479</v>
      </c>
      <c r="I422" s="107" t="s">
        <v>1146</v>
      </c>
      <c r="J422" s="423" t="s">
        <v>435</v>
      </c>
      <c r="K422" s="423" t="s">
        <v>587</v>
      </c>
      <c r="L422" s="423" t="s">
        <v>32</v>
      </c>
      <c r="M422" s="423">
        <v>9425</v>
      </c>
      <c r="N422" s="470">
        <v>44448</v>
      </c>
      <c r="O422" s="79">
        <f t="shared" si="29"/>
        <v>3</v>
      </c>
      <c r="P422" s="79">
        <f t="shared" si="30"/>
        <v>3</v>
      </c>
      <c r="Q422" s="536" t="str">
        <f t="shared" si="31"/>
        <v>Gastos_Gerais</v>
      </c>
    </row>
    <row r="423" spans="1:17" x14ac:dyDescent="0.2">
      <c r="A423" s="438">
        <f t="shared" si="28"/>
        <v>419</v>
      </c>
      <c r="B423" s="470">
        <v>44448</v>
      </c>
      <c r="C423" s="469">
        <v>44440</v>
      </c>
      <c r="D423" s="107" t="s">
        <v>270</v>
      </c>
      <c r="E423" s="107" t="s">
        <v>83</v>
      </c>
      <c r="F423" s="288">
        <v>1000</v>
      </c>
      <c r="G423" s="107" t="s">
        <v>1147</v>
      </c>
      <c r="H423" s="107" t="s">
        <v>477</v>
      </c>
      <c r="I423" s="107" t="s">
        <v>1579</v>
      </c>
      <c r="J423" s="423" t="s">
        <v>586</v>
      </c>
      <c r="K423" s="423" t="s">
        <v>587</v>
      </c>
      <c r="L423" s="423" t="s">
        <v>587</v>
      </c>
      <c r="M423" s="423" t="s">
        <v>1148</v>
      </c>
      <c r="N423" s="470">
        <v>44448</v>
      </c>
      <c r="O423" s="79">
        <f t="shared" si="29"/>
        <v>3</v>
      </c>
      <c r="P423" s="79">
        <f t="shared" si="30"/>
        <v>3</v>
      </c>
      <c r="Q423" s="536" t="str">
        <f t="shared" si="31"/>
        <v>Gastos_Gerais</v>
      </c>
    </row>
    <row r="424" spans="1:17" x14ac:dyDescent="0.2">
      <c r="A424" s="438">
        <f t="shared" si="28"/>
        <v>420</v>
      </c>
      <c r="B424" s="470">
        <v>44448</v>
      </c>
      <c r="C424" s="469">
        <v>44440</v>
      </c>
      <c r="D424" s="107" t="s">
        <v>270</v>
      </c>
      <c r="E424" s="107" t="s">
        <v>83</v>
      </c>
      <c r="F424" s="288">
        <v>1000</v>
      </c>
      <c r="G424" s="107" t="s">
        <v>1149</v>
      </c>
      <c r="H424" s="107" t="s">
        <v>470</v>
      </c>
      <c r="I424" s="107" t="s">
        <v>1579</v>
      </c>
      <c r="J424" s="423" t="s">
        <v>586</v>
      </c>
      <c r="K424" s="423" t="s">
        <v>587</v>
      </c>
      <c r="L424" s="423" t="s">
        <v>587</v>
      </c>
      <c r="M424" s="423" t="s">
        <v>1150</v>
      </c>
      <c r="N424" s="470">
        <v>44448</v>
      </c>
      <c r="O424" s="79">
        <f t="shared" si="29"/>
        <v>3</v>
      </c>
      <c r="P424" s="79">
        <f t="shared" si="30"/>
        <v>3</v>
      </c>
      <c r="Q424" s="536" t="str">
        <f t="shared" si="31"/>
        <v>Gastos_Gerais</v>
      </c>
    </row>
    <row r="425" spans="1:17" x14ac:dyDescent="0.2">
      <c r="A425" s="438">
        <f t="shared" si="28"/>
        <v>421</v>
      </c>
      <c r="B425" s="470">
        <v>44448</v>
      </c>
      <c r="C425" s="469">
        <v>44440</v>
      </c>
      <c r="D425" s="107" t="s">
        <v>270</v>
      </c>
      <c r="E425" s="107" t="s">
        <v>83</v>
      </c>
      <c r="F425" s="288">
        <v>1500</v>
      </c>
      <c r="G425" s="107" t="s">
        <v>1151</v>
      </c>
      <c r="H425" s="107" t="s">
        <v>473</v>
      </c>
      <c r="I425" s="107" t="s">
        <v>1579</v>
      </c>
      <c r="J425" s="423" t="s">
        <v>586</v>
      </c>
      <c r="K425" s="423" t="s">
        <v>587</v>
      </c>
      <c r="L425" s="423" t="s">
        <v>587</v>
      </c>
      <c r="M425" s="423" t="s">
        <v>1152</v>
      </c>
      <c r="N425" s="470">
        <v>44448</v>
      </c>
      <c r="O425" s="79">
        <f t="shared" si="29"/>
        <v>3</v>
      </c>
      <c r="P425" s="79">
        <f t="shared" si="30"/>
        <v>3</v>
      </c>
      <c r="Q425" s="536" t="str">
        <f t="shared" si="31"/>
        <v>Gastos_Gerais</v>
      </c>
    </row>
    <row r="426" spans="1:17" x14ac:dyDescent="0.2">
      <c r="A426" s="438">
        <f t="shared" si="28"/>
        <v>422</v>
      </c>
      <c r="B426" s="470">
        <v>44448</v>
      </c>
      <c r="C426" s="469">
        <v>44440</v>
      </c>
      <c r="D426" s="107" t="s">
        <v>270</v>
      </c>
      <c r="E426" s="107" t="s">
        <v>386</v>
      </c>
      <c r="F426" s="288">
        <v>599.6</v>
      </c>
      <c r="G426" s="107" t="s">
        <v>1153</v>
      </c>
      <c r="H426" s="107" t="s">
        <v>475</v>
      </c>
      <c r="I426" s="107" t="s">
        <v>1154</v>
      </c>
      <c r="J426" s="423" t="s">
        <v>1155</v>
      </c>
      <c r="K426" s="423" t="s">
        <v>587</v>
      </c>
      <c r="L426" s="423" t="s">
        <v>32</v>
      </c>
      <c r="M426" s="423">
        <v>1</v>
      </c>
      <c r="N426" s="470">
        <v>44442</v>
      </c>
      <c r="O426" s="79">
        <f t="shared" si="29"/>
        <v>3</v>
      </c>
      <c r="P426" s="79">
        <f t="shared" si="30"/>
        <v>3</v>
      </c>
      <c r="Q426" s="536" t="str">
        <f t="shared" si="31"/>
        <v>Gastos_Gerais</v>
      </c>
    </row>
    <row r="427" spans="1:17" x14ac:dyDescent="0.2">
      <c r="A427" s="438">
        <f t="shared" si="28"/>
        <v>423</v>
      </c>
      <c r="B427" s="470">
        <v>44448</v>
      </c>
      <c r="C427" s="469">
        <v>44440</v>
      </c>
      <c r="D427" s="107" t="s">
        <v>270</v>
      </c>
      <c r="E427" s="107" t="s">
        <v>62</v>
      </c>
      <c r="F427" s="288">
        <v>17527.5</v>
      </c>
      <c r="G427" s="107" t="s">
        <v>1156</v>
      </c>
      <c r="H427" s="107" t="s">
        <v>472</v>
      </c>
      <c r="I427" s="107" t="s">
        <v>706</v>
      </c>
      <c r="J427" s="423" t="s">
        <v>707</v>
      </c>
      <c r="K427" s="423" t="s">
        <v>587</v>
      </c>
      <c r="L427" s="423" t="s">
        <v>32</v>
      </c>
      <c r="M427" s="423">
        <v>8</v>
      </c>
      <c r="N427" s="470">
        <v>44442</v>
      </c>
      <c r="O427" s="79">
        <f t="shared" si="29"/>
        <v>3</v>
      </c>
      <c r="P427" s="79">
        <f t="shared" si="30"/>
        <v>3</v>
      </c>
      <c r="Q427" s="536" t="str">
        <f t="shared" si="31"/>
        <v>Gastos_Gerais</v>
      </c>
    </row>
    <row r="428" spans="1:17" x14ac:dyDescent="0.2">
      <c r="A428" s="438">
        <f t="shared" si="28"/>
        <v>424</v>
      </c>
      <c r="B428" s="470">
        <v>44448</v>
      </c>
      <c r="C428" s="469">
        <v>44440</v>
      </c>
      <c r="D428" s="107" t="s">
        <v>270</v>
      </c>
      <c r="E428" s="107" t="s">
        <v>187</v>
      </c>
      <c r="F428" s="288">
        <v>367.46</v>
      </c>
      <c r="G428" s="107" t="s">
        <v>1157</v>
      </c>
      <c r="H428" s="107" t="s">
        <v>475</v>
      </c>
      <c r="I428" s="107" t="s">
        <v>1158</v>
      </c>
      <c r="J428" s="423" t="s">
        <v>1155</v>
      </c>
      <c r="K428" s="423" t="s">
        <v>587</v>
      </c>
      <c r="L428" s="423" t="s">
        <v>32</v>
      </c>
      <c r="M428" s="423">
        <v>20217</v>
      </c>
      <c r="N428" s="470">
        <v>44447</v>
      </c>
      <c r="O428" s="79">
        <f t="shared" si="29"/>
        <v>3</v>
      </c>
      <c r="P428" s="79">
        <f t="shared" si="30"/>
        <v>3</v>
      </c>
      <c r="Q428" s="536" t="str">
        <f t="shared" si="31"/>
        <v>Gastos_Gerais</v>
      </c>
    </row>
    <row r="429" spans="1:17" ht="24" x14ac:dyDescent="0.2">
      <c r="A429" s="438">
        <f t="shared" si="28"/>
        <v>425</v>
      </c>
      <c r="B429" s="470">
        <v>44448</v>
      </c>
      <c r="C429" s="469">
        <v>44440</v>
      </c>
      <c r="D429" s="107" t="s">
        <v>270</v>
      </c>
      <c r="E429" s="107" t="s">
        <v>216</v>
      </c>
      <c r="F429" s="288">
        <v>4.5999999999999996</v>
      </c>
      <c r="G429" s="107" t="s">
        <v>1159</v>
      </c>
      <c r="H429" s="107" t="s">
        <v>312</v>
      </c>
      <c r="I429" s="107" t="s">
        <v>805</v>
      </c>
      <c r="J429" s="423" t="s">
        <v>806</v>
      </c>
      <c r="K429" s="423" t="s">
        <v>560</v>
      </c>
      <c r="L429" s="423" t="s">
        <v>571</v>
      </c>
      <c r="M429" s="423">
        <v>134282</v>
      </c>
      <c r="N429" s="470">
        <v>44448</v>
      </c>
      <c r="O429" s="79">
        <f t="shared" si="29"/>
        <v>3</v>
      </c>
      <c r="P429" s="79">
        <f t="shared" si="30"/>
        <v>3</v>
      </c>
      <c r="Q429" s="536" t="str">
        <f t="shared" si="31"/>
        <v>Gastos_Gerais</v>
      </c>
    </row>
    <row r="430" spans="1:17" ht="36" x14ac:dyDescent="0.2">
      <c r="A430" s="438">
        <f t="shared" si="28"/>
        <v>426</v>
      </c>
      <c r="B430" s="470">
        <v>44448</v>
      </c>
      <c r="C430" s="469">
        <v>44440</v>
      </c>
      <c r="D430" s="107" t="s">
        <v>270</v>
      </c>
      <c r="E430" s="107" t="s">
        <v>216</v>
      </c>
      <c r="F430" s="288">
        <v>140.13</v>
      </c>
      <c r="G430" s="107" t="s">
        <v>1477</v>
      </c>
      <c r="H430" s="107" t="s">
        <v>312</v>
      </c>
      <c r="I430" s="107" t="s">
        <v>807</v>
      </c>
      <c r="J430" s="423" t="s">
        <v>808</v>
      </c>
      <c r="K430" s="423" t="s">
        <v>560</v>
      </c>
      <c r="L430" s="423" t="s">
        <v>571</v>
      </c>
      <c r="M430" s="423">
        <v>190243</v>
      </c>
      <c r="N430" s="470">
        <v>44448</v>
      </c>
      <c r="O430" s="79">
        <f t="shared" si="29"/>
        <v>3</v>
      </c>
      <c r="P430" s="79">
        <f t="shared" si="30"/>
        <v>3</v>
      </c>
      <c r="Q430" s="536" t="str">
        <f t="shared" si="31"/>
        <v>Gastos_Gerais</v>
      </c>
    </row>
    <row r="431" spans="1:17" ht="36" x14ac:dyDescent="0.2">
      <c r="A431" s="438">
        <f t="shared" si="28"/>
        <v>427</v>
      </c>
      <c r="B431" s="470">
        <v>44448</v>
      </c>
      <c r="C431" s="469">
        <v>44440</v>
      </c>
      <c r="D431" s="107" t="s">
        <v>270</v>
      </c>
      <c r="E431" s="107" t="s">
        <v>301</v>
      </c>
      <c r="F431" s="288">
        <v>240</v>
      </c>
      <c r="G431" s="107" t="s">
        <v>1478</v>
      </c>
      <c r="H431" s="107" t="s">
        <v>312</v>
      </c>
      <c r="I431" s="107" t="s">
        <v>807</v>
      </c>
      <c r="J431" s="423" t="s">
        <v>808</v>
      </c>
      <c r="K431" s="423" t="s">
        <v>560</v>
      </c>
      <c r="L431" s="423" t="s">
        <v>571</v>
      </c>
      <c r="M431" s="423">
        <v>190422</v>
      </c>
      <c r="N431" s="470">
        <v>44448</v>
      </c>
      <c r="O431" s="79">
        <f t="shared" si="29"/>
        <v>3</v>
      </c>
      <c r="P431" s="79">
        <f t="shared" si="30"/>
        <v>3</v>
      </c>
      <c r="Q431" s="536" t="str">
        <f t="shared" si="31"/>
        <v>Gastos_Gerais</v>
      </c>
    </row>
    <row r="432" spans="1:17" ht="24" x14ac:dyDescent="0.2">
      <c r="A432" s="438">
        <f t="shared" si="28"/>
        <v>428</v>
      </c>
      <c r="B432" s="470">
        <v>44448</v>
      </c>
      <c r="C432" s="469">
        <v>44440</v>
      </c>
      <c r="D432" s="107" t="s">
        <v>270</v>
      </c>
      <c r="E432" s="107" t="s">
        <v>216</v>
      </c>
      <c r="F432" s="288">
        <v>224.57</v>
      </c>
      <c r="G432" s="107" t="s">
        <v>1598</v>
      </c>
      <c r="H432" s="107" t="s">
        <v>312</v>
      </c>
      <c r="I432" s="107" t="s">
        <v>805</v>
      </c>
      <c r="J432" s="423" t="s">
        <v>806</v>
      </c>
      <c r="K432" s="423" t="s">
        <v>560</v>
      </c>
      <c r="L432" s="423" t="s">
        <v>571</v>
      </c>
      <c r="M432" s="423">
        <v>197877</v>
      </c>
      <c r="N432" s="470">
        <v>44448</v>
      </c>
      <c r="O432" s="79">
        <f t="shared" si="29"/>
        <v>3</v>
      </c>
      <c r="P432" s="79">
        <f t="shared" si="30"/>
        <v>3</v>
      </c>
      <c r="Q432" s="536" t="str">
        <f t="shared" si="31"/>
        <v>Gastos_Gerais</v>
      </c>
    </row>
    <row r="433" spans="1:17" ht="24" x14ac:dyDescent="0.2">
      <c r="A433" s="438">
        <f t="shared" si="28"/>
        <v>429</v>
      </c>
      <c r="B433" s="470">
        <v>44448</v>
      </c>
      <c r="C433" s="469">
        <v>44440</v>
      </c>
      <c r="D433" s="107" t="s">
        <v>270</v>
      </c>
      <c r="E433" s="107" t="s">
        <v>301</v>
      </c>
      <c r="F433" s="288">
        <v>420</v>
      </c>
      <c r="G433" s="107" t="s">
        <v>1599</v>
      </c>
      <c r="H433" s="107" t="s">
        <v>312</v>
      </c>
      <c r="I433" s="107" t="s">
        <v>805</v>
      </c>
      <c r="J433" s="423" t="s">
        <v>806</v>
      </c>
      <c r="K433" s="423" t="s">
        <v>560</v>
      </c>
      <c r="L433" s="423" t="s">
        <v>571</v>
      </c>
      <c r="M433" s="423">
        <v>198102</v>
      </c>
      <c r="N433" s="470">
        <v>44448</v>
      </c>
      <c r="O433" s="79">
        <f t="shared" si="29"/>
        <v>3</v>
      </c>
      <c r="P433" s="79">
        <f t="shared" si="30"/>
        <v>3</v>
      </c>
      <c r="Q433" s="536" t="str">
        <f t="shared" si="31"/>
        <v>Gastos_Gerais</v>
      </c>
    </row>
    <row r="434" spans="1:17" x14ac:dyDescent="0.2">
      <c r="A434" s="438">
        <f t="shared" si="28"/>
        <v>430</v>
      </c>
      <c r="B434" s="470">
        <v>44448</v>
      </c>
      <c r="C434" s="469">
        <v>44440</v>
      </c>
      <c r="D434" s="107" t="s">
        <v>144</v>
      </c>
      <c r="E434" s="107" t="s">
        <v>225</v>
      </c>
      <c r="F434" s="288">
        <v>44492</v>
      </c>
      <c r="G434" s="107" t="s">
        <v>1160</v>
      </c>
      <c r="H434" s="107" t="s">
        <v>312</v>
      </c>
      <c r="I434" s="107" t="s">
        <v>1161</v>
      </c>
      <c r="J434" s="423" t="s">
        <v>1162</v>
      </c>
      <c r="K434" s="423" t="s">
        <v>587</v>
      </c>
      <c r="L434" s="423" t="s">
        <v>32</v>
      </c>
      <c r="M434" s="423">
        <v>29</v>
      </c>
      <c r="N434" s="470">
        <v>44431</v>
      </c>
      <c r="O434" s="79">
        <f t="shared" si="29"/>
        <v>3</v>
      </c>
      <c r="P434" s="79">
        <f t="shared" si="30"/>
        <v>3</v>
      </c>
      <c r="Q434" s="536" t="str">
        <f t="shared" si="31"/>
        <v>Aquisição_de_Bens_Permanentes</v>
      </c>
    </row>
    <row r="435" spans="1:17" x14ac:dyDescent="0.2">
      <c r="A435" s="438">
        <f t="shared" si="28"/>
        <v>431</v>
      </c>
      <c r="B435" s="470">
        <v>44448</v>
      </c>
      <c r="C435" s="469">
        <v>44440</v>
      </c>
      <c r="D435" s="107" t="s">
        <v>144</v>
      </c>
      <c r="E435" s="107" t="s">
        <v>225</v>
      </c>
      <c r="F435" s="288">
        <v>31780</v>
      </c>
      <c r="G435" s="107" t="s">
        <v>1163</v>
      </c>
      <c r="H435" s="107" t="s">
        <v>496</v>
      </c>
      <c r="I435" s="107" t="s">
        <v>1161</v>
      </c>
      <c r="J435" s="423" t="s">
        <v>1162</v>
      </c>
      <c r="K435" s="423" t="s">
        <v>587</v>
      </c>
      <c r="L435" s="423" t="s">
        <v>32</v>
      </c>
      <c r="M435" s="423">
        <v>29</v>
      </c>
      <c r="N435" s="470">
        <v>44431</v>
      </c>
      <c r="O435" s="79">
        <f t="shared" si="29"/>
        <v>3</v>
      </c>
      <c r="P435" s="79">
        <f t="shared" si="30"/>
        <v>3</v>
      </c>
      <c r="Q435" s="536" t="str">
        <f t="shared" si="31"/>
        <v>Aquisição_de_Bens_Permanentes</v>
      </c>
    </row>
    <row r="436" spans="1:17" x14ac:dyDescent="0.2">
      <c r="A436" s="438">
        <f t="shared" si="28"/>
        <v>432</v>
      </c>
      <c r="B436" s="470">
        <v>44448</v>
      </c>
      <c r="C436" s="469">
        <v>44440</v>
      </c>
      <c r="D436" s="107" t="s">
        <v>144</v>
      </c>
      <c r="E436" s="107" t="s">
        <v>225</v>
      </c>
      <c r="F436" s="288">
        <v>7945</v>
      </c>
      <c r="G436" s="107" t="s">
        <v>1164</v>
      </c>
      <c r="H436" s="107" t="s">
        <v>469</v>
      </c>
      <c r="I436" s="107" t="s">
        <v>1161</v>
      </c>
      <c r="J436" s="423" t="s">
        <v>1162</v>
      </c>
      <c r="K436" s="423" t="s">
        <v>587</v>
      </c>
      <c r="L436" s="423" t="s">
        <v>32</v>
      </c>
      <c r="M436" s="423">
        <v>29</v>
      </c>
      <c r="N436" s="470">
        <v>44431</v>
      </c>
      <c r="O436" s="79">
        <f t="shared" si="29"/>
        <v>3</v>
      </c>
      <c r="P436" s="79">
        <f t="shared" si="30"/>
        <v>3</v>
      </c>
      <c r="Q436" s="536" t="str">
        <f t="shared" si="31"/>
        <v>Aquisição_de_Bens_Permanentes</v>
      </c>
    </row>
    <row r="437" spans="1:17" x14ac:dyDescent="0.2">
      <c r="A437" s="438">
        <f t="shared" si="28"/>
        <v>433</v>
      </c>
      <c r="B437" s="470">
        <v>44448</v>
      </c>
      <c r="C437" s="469">
        <v>44440</v>
      </c>
      <c r="D437" s="107" t="s">
        <v>144</v>
      </c>
      <c r="E437" s="107" t="s">
        <v>225</v>
      </c>
      <c r="F437" s="288">
        <v>7945</v>
      </c>
      <c r="G437" s="107" t="s">
        <v>1165</v>
      </c>
      <c r="H437" s="107" t="s">
        <v>470</v>
      </c>
      <c r="I437" s="107" t="s">
        <v>1161</v>
      </c>
      <c r="J437" s="423" t="s">
        <v>1162</v>
      </c>
      <c r="K437" s="423" t="s">
        <v>587</v>
      </c>
      <c r="L437" s="423" t="s">
        <v>32</v>
      </c>
      <c r="M437" s="423">
        <v>29</v>
      </c>
      <c r="N437" s="470">
        <v>44431</v>
      </c>
      <c r="O437" s="79">
        <f t="shared" si="29"/>
        <v>3</v>
      </c>
      <c r="P437" s="79">
        <f t="shared" si="30"/>
        <v>3</v>
      </c>
      <c r="Q437" s="536" t="str">
        <f t="shared" si="31"/>
        <v>Aquisição_de_Bens_Permanentes</v>
      </c>
    </row>
    <row r="438" spans="1:17" x14ac:dyDescent="0.2">
      <c r="A438" s="438">
        <f t="shared" si="28"/>
        <v>434</v>
      </c>
      <c r="B438" s="470">
        <v>44448</v>
      </c>
      <c r="C438" s="469">
        <v>44440</v>
      </c>
      <c r="D438" s="107" t="s">
        <v>144</v>
      </c>
      <c r="E438" s="107" t="s">
        <v>225</v>
      </c>
      <c r="F438" s="288">
        <v>7945</v>
      </c>
      <c r="G438" s="107" t="s">
        <v>1166</v>
      </c>
      <c r="H438" s="107" t="s">
        <v>471</v>
      </c>
      <c r="I438" s="107" t="s">
        <v>1161</v>
      </c>
      <c r="J438" s="423" t="s">
        <v>1162</v>
      </c>
      <c r="K438" s="423" t="s">
        <v>587</v>
      </c>
      <c r="L438" s="423" t="s">
        <v>32</v>
      </c>
      <c r="M438" s="423">
        <v>29</v>
      </c>
      <c r="N438" s="470">
        <v>44431</v>
      </c>
      <c r="O438" s="79">
        <f t="shared" si="29"/>
        <v>3</v>
      </c>
      <c r="P438" s="79">
        <f t="shared" si="30"/>
        <v>3</v>
      </c>
      <c r="Q438" s="536" t="str">
        <f t="shared" si="31"/>
        <v>Aquisição_de_Bens_Permanentes</v>
      </c>
    </row>
    <row r="439" spans="1:17" x14ac:dyDescent="0.2">
      <c r="A439" s="438">
        <f t="shared" si="28"/>
        <v>435</v>
      </c>
      <c r="B439" s="470">
        <v>44448</v>
      </c>
      <c r="C439" s="469">
        <v>44440</v>
      </c>
      <c r="D439" s="107" t="s">
        <v>144</v>
      </c>
      <c r="E439" s="107" t="s">
        <v>225</v>
      </c>
      <c r="F439" s="288">
        <v>7945</v>
      </c>
      <c r="G439" s="107" t="s">
        <v>1167</v>
      </c>
      <c r="H439" s="107" t="s">
        <v>472</v>
      </c>
      <c r="I439" s="107" t="s">
        <v>1161</v>
      </c>
      <c r="J439" s="423" t="s">
        <v>1162</v>
      </c>
      <c r="K439" s="423" t="s">
        <v>587</v>
      </c>
      <c r="L439" s="423" t="s">
        <v>32</v>
      </c>
      <c r="M439" s="423">
        <v>29</v>
      </c>
      <c r="N439" s="470">
        <v>44431</v>
      </c>
      <c r="O439" s="79">
        <f t="shared" si="29"/>
        <v>3</v>
      </c>
      <c r="P439" s="79">
        <f t="shared" si="30"/>
        <v>3</v>
      </c>
      <c r="Q439" s="536" t="str">
        <f t="shared" si="31"/>
        <v>Aquisição_de_Bens_Permanentes</v>
      </c>
    </row>
    <row r="440" spans="1:17" x14ac:dyDescent="0.2">
      <c r="A440" s="438">
        <f t="shared" si="28"/>
        <v>436</v>
      </c>
      <c r="B440" s="470">
        <v>44448</v>
      </c>
      <c r="C440" s="469">
        <v>44440</v>
      </c>
      <c r="D440" s="107" t="s">
        <v>144</v>
      </c>
      <c r="E440" s="107" t="s">
        <v>225</v>
      </c>
      <c r="F440" s="288">
        <v>7945</v>
      </c>
      <c r="G440" s="107" t="s">
        <v>1168</v>
      </c>
      <c r="H440" s="107" t="s">
        <v>473</v>
      </c>
      <c r="I440" s="107" t="s">
        <v>1161</v>
      </c>
      <c r="J440" s="423" t="s">
        <v>1162</v>
      </c>
      <c r="K440" s="423" t="s">
        <v>587</v>
      </c>
      <c r="L440" s="423" t="s">
        <v>32</v>
      </c>
      <c r="M440" s="423">
        <v>29</v>
      </c>
      <c r="N440" s="470">
        <v>44431</v>
      </c>
      <c r="O440" s="79">
        <f t="shared" si="29"/>
        <v>3</v>
      </c>
      <c r="P440" s="79">
        <f t="shared" si="30"/>
        <v>3</v>
      </c>
      <c r="Q440" s="536" t="str">
        <f t="shared" si="31"/>
        <v>Aquisição_de_Bens_Permanentes</v>
      </c>
    </row>
    <row r="441" spans="1:17" x14ac:dyDescent="0.2">
      <c r="A441" s="438">
        <f t="shared" si="28"/>
        <v>437</v>
      </c>
      <c r="B441" s="470">
        <v>44448</v>
      </c>
      <c r="C441" s="469">
        <v>44440</v>
      </c>
      <c r="D441" s="107" t="s">
        <v>144</v>
      </c>
      <c r="E441" s="107" t="s">
        <v>225</v>
      </c>
      <c r="F441" s="288">
        <v>7945</v>
      </c>
      <c r="G441" s="107" t="s">
        <v>1169</v>
      </c>
      <c r="H441" s="107" t="s">
        <v>474</v>
      </c>
      <c r="I441" s="107" t="s">
        <v>1161</v>
      </c>
      <c r="J441" s="423" t="s">
        <v>1162</v>
      </c>
      <c r="K441" s="423" t="s">
        <v>587</v>
      </c>
      <c r="L441" s="423" t="s">
        <v>32</v>
      </c>
      <c r="M441" s="423">
        <v>29</v>
      </c>
      <c r="N441" s="470">
        <v>44431</v>
      </c>
      <c r="O441" s="79">
        <f t="shared" si="29"/>
        <v>3</v>
      </c>
      <c r="P441" s="79">
        <f t="shared" si="30"/>
        <v>3</v>
      </c>
      <c r="Q441" s="536" t="str">
        <f t="shared" si="31"/>
        <v>Aquisição_de_Bens_Permanentes</v>
      </c>
    </row>
    <row r="442" spans="1:17" x14ac:dyDescent="0.2">
      <c r="A442" s="438">
        <f t="shared" si="28"/>
        <v>438</v>
      </c>
      <c r="B442" s="470">
        <v>44448</v>
      </c>
      <c r="C442" s="469">
        <v>44440</v>
      </c>
      <c r="D442" s="107" t="s">
        <v>144</v>
      </c>
      <c r="E442" s="107" t="s">
        <v>225</v>
      </c>
      <c r="F442" s="288">
        <v>7945</v>
      </c>
      <c r="G442" s="107" t="s">
        <v>1170</v>
      </c>
      <c r="H442" s="107" t="s">
        <v>475</v>
      </c>
      <c r="I442" s="107" t="s">
        <v>1161</v>
      </c>
      <c r="J442" s="423" t="s">
        <v>1162</v>
      </c>
      <c r="K442" s="423" t="s">
        <v>587</v>
      </c>
      <c r="L442" s="423" t="s">
        <v>32</v>
      </c>
      <c r="M442" s="423">
        <v>29</v>
      </c>
      <c r="N442" s="470">
        <v>44431</v>
      </c>
      <c r="O442" s="79">
        <f t="shared" si="29"/>
        <v>3</v>
      </c>
      <c r="P442" s="79">
        <f t="shared" si="30"/>
        <v>3</v>
      </c>
      <c r="Q442" s="536" t="str">
        <f t="shared" si="31"/>
        <v>Aquisição_de_Bens_Permanentes</v>
      </c>
    </row>
    <row r="443" spans="1:17" x14ac:dyDescent="0.2">
      <c r="A443" s="438">
        <f t="shared" si="28"/>
        <v>439</v>
      </c>
      <c r="B443" s="470">
        <v>44448</v>
      </c>
      <c r="C443" s="469">
        <v>44440</v>
      </c>
      <c r="D443" s="107" t="s">
        <v>144</v>
      </c>
      <c r="E443" s="107" t="s">
        <v>225</v>
      </c>
      <c r="F443" s="288">
        <v>15890</v>
      </c>
      <c r="G443" s="107" t="s">
        <v>1171</v>
      </c>
      <c r="H443" s="107" t="s">
        <v>476</v>
      </c>
      <c r="I443" s="107" t="s">
        <v>1161</v>
      </c>
      <c r="J443" s="423" t="s">
        <v>1162</v>
      </c>
      <c r="K443" s="423" t="s">
        <v>587</v>
      </c>
      <c r="L443" s="423" t="s">
        <v>32</v>
      </c>
      <c r="M443" s="423">
        <v>29</v>
      </c>
      <c r="N443" s="470">
        <v>44431</v>
      </c>
      <c r="O443" s="79">
        <f t="shared" si="29"/>
        <v>3</v>
      </c>
      <c r="P443" s="79">
        <f t="shared" si="30"/>
        <v>3</v>
      </c>
      <c r="Q443" s="536" t="str">
        <f t="shared" si="31"/>
        <v>Aquisição_de_Bens_Permanentes</v>
      </c>
    </row>
    <row r="444" spans="1:17" x14ac:dyDescent="0.2">
      <c r="A444" s="438">
        <f t="shared" ref="A444:A507" si="32">IF(B444="","",ROW()-4)</f>
        <v>440</v>
      </c>
      <c r="B444" s="470">
        <v>44448</v>
      </c>
      <c r="C444" s="469">
        <v>44440</v>
      </c>
      <c r="D444" s="107" t="s">
        <v>144</v>
      </c>
      <c r="E444" s="107" t="s">
        <v>225</v>
      </c>
      <c r="F444" s="288">
        <v>7945</v>
      </c>
      <c r="G444" s="107" t="s">
        <v>1172</v>
      </c>
      <c r="H444" s="107" t="s">
        <v>477</v>
      </c>
      <c r="I444" s="107" t="s">
        <v>1161</v>
      </c>
      <c r="J444" s="423" t="s">
        <v>1162</v>
      </c>
      <c r="K444" s="423" t="s">
        <v>587</v>
      </c>
      <c r="L444" s="423" t="s">
        <v>32</v>
      </c>
      <c r="M444" s="423">
        <v>29</v>
      </c>
      <c r="N444" s="470">
        <v>44431</v>
      </c>
      <c r="O444" s="79">
        <f t="shared" si="29"/>
        <v>3</v>
      </c>
      <c r="P444" s="79">
        <f t="shared" si="30"/>
        <v>3</v>
      </c>
      <c r="Q444" s="536" t="str">
        <f t="shared" si="31"/>
        <v>Aquisição_de_Bens_Permanentes</v>
      </c>
    </row>
    <row r="445" spans="1:17" x14ac:dyDescent="0.2">
      <c r="A445" s="438">
        <f t="shared" si="32"/>
        <v>441</v>
      </c>
      <c r="B445" s="470">
        <v>44448</v>
      </c>
      <c r="C445" s="469">
        <v>44440</v>
      </c>
      <c r="D445" s="107" t="s">
        <v>144</v>
      </c>
      <c r="E445" s="107" t="s">
        <v>225</v>
      </c>
      <c r="F445" s="288">
        <v>7945</v>
      </c>
      <c r="G445" s="107" t="s">
        <v>1173</v>
      </c>
      <c r="H445" s="107" t="s">
        <v>478</v>
      </c>
      <c r="I445" s="107" t="s">
        <v>1161</v>
      </c>
      <c r="J445" s="423" t="s">
        <v>1162</v>
      </c>
      <c r="K445" s="423" t="s">
        <v>587</v>
      </c>
      <c r="L445" s="423" t="s">
        <v>32</v>
      </c>
      <c r="M445" s="423">
        <v>29</v>
      </c>
      <c r="N445" s="470">
        <v>44431</v>
      </c>
      <c r="O445" s="79">
        <f t="shared" si="29"/>
        <v>3</v>
      </c>
      <c r="P445" s="79">
        <f t="shared" si="30"/>
        <v>3</v>
      </c>
      <c r="Q445" s="536" t="str">
        <f t="shared" si="31"/>
        <v>Aquisição_de_Bens_Permanentes</v>
      </c>
    </row>
    <row r="446" spans="1:17" x14ac:dyDescent="0.2">
      <c r="A446" s="438">
        <f t="shared" si="32"/>
        <v>442</v>
      </c>
      <c r="B446" s="470">
        <v>44448</v>
      </c>
      <c r="C446" s="469">
        <v>44440</v>
      </c>
      <c r="D446" s="107" t="s">
        <v>144</v>
      </c>
      <c r="E446" s="107" t="s">
        <v>225</v>
      </c>
      <c r="F446" s="288">
        <v>7945</v>
      </c>
      <c r="G446" s="107" t="s">
        <v>1174</v>
      </c>
      <c r="H446" s="107" t="s">
        <v>479</v>
      </c>
      <c r="I446" s="107" t="s">
        <v>1161</v>
      </c>
      <c r="J446" s="423" t="s">
        <v>1162</v>
      </c>
      <c r="K446" s="423" t="s">
        <v>587</v>
      </c>
      <c r="L446" s="423" t="s">
        <v>32</v>
      </c>
      <c r="M446" s="423">
        <v>29</v>
      </c>
      <c r="N446" s="470">
        <v>44431</v>
      </c>
      <c r="O446" s="79">
        <f t="shared" si="29"/>
        <v>3</v>
      </c>
      <c r="P446" s="79">
        <f t="shared" si="30"/>
        <v>3</v>
      </c>
      <c r="Q446" s="536" t="str">
        <f t="shared" si="31"/>
        <v>Aquisição_de_Bens_Permanentes</v>
      </c>
    </row>
    <row r="447" spans="1:17" x14ac:dyDescent="0.2">
      <c r="A447" s="438">
        <f t="shared" si="32"/>
        <v>443</v>
      </c>
      <c r="B447" s="470">
        <v>44448</v>
      </c>
      <c r="C447" s="469">
        <v>44440</v>
      </c>
      <c r="D447" s="107" t="s">
        <v>144</v>
      </c>
      <c r="E447" s="107" t="s">
        <v>225</v>
      </c>
      <c r="F447" s="288">
        <v>21000</v>
      </c>
      <c r="G447" s="107" t="s">
        <v>1175</v>
      </c>
      <c r="H447" s="107" t="s">
        <v>312</v>
      </c>
      <c r="I447" s="107" t="s">
        <v>1161</v>
      </c>
      <c r="J447" s="423" t="s">
        <v>1162</v>
      </c>
      <c r="K447" s="423" t="s">
        <v>587</v>
      </c>
      <c r="L447" s="423" t="s">
        <v>32</v>
      </c>
      <c r="M447" s="423">
        <v>29</v>
      </c>
      <c r="N447" s="470">
        <v>44431</v>
      </c>
      <c r="O447" s="79">
        <f t="shared" si="29"/>
        <v>3</v>
      </c>
      <c r="P447" s="79">
        <f t="shared" si="30"/>
        <v>3</v>
      </c>
      <c r="Q447" s="536" t="str">
        <f t="shared" si="31"/>
        <v>Aquisição_de_Bens_Permanentes</v>
      </c>
    </row>
    <row r="448" spans="1:17" x14ac:dyDescent="0.2">
      <c r="A448" s="438">
        <f t="shared" si="32"/>
        <v>444</v>
      </c>
      <c r="B448" s="470">
        <v>44448</v>
      </c>
      <c r="C448" s="469">
        <v>44440</v>
      </c>
      <c r="D448" s="107" t="s">
        <v>144</v>
      </c>
      <c r="E448" s="107" t="s">
        <v>225</v>
      </c>
      <c r="F448" s="288">
        <v>15000</v>
      </c>
      <c r="G448" s="107" t="s">
        <v>1176</v>
      </c>
      <c r="H448" s="107" t="s">
        <v>496</v>
      </c>
      <c r="I448" s="107" t="s">
        <v>1161</v>
      </c>
      <c r="J448" s="423" t="s">
        <v>1162</v>
      </c>
      <c r="K448" s="423" t="s">
        <v>587</v>
      </c>
      <c r="L448" s="423" t="s">
        <v>32</v>
      </c>
      <c r="M448" s="423">
        <v>29</v>
      </c>
      <c r="N448" s="470">
        <v>44431</v>
      </c>
      <c r="O448" s="79">
        <f t="shared" si="29"/>
        <v>3</v>
      </c>
      <c r="P448" s="79">
        <f t="shared" si="30"/>
        <v>3</v>
      </c>
      <c r="Q448" s="536" t="str">
        <f t="shared" si="31"/>
        <v>Aquisição_de_Bens_Permanentes</v>
      </c>
    </row>
    <row r="449" spans="1:17" x14ac:dyDescent="0.2">
      <c r="A449" s="438">
        <f t="shared" si="32"/>
        <v>445</v>
      </c>
      <c r="B449" s="470">
        <v>44448</v>
      </c>
      <c r="C449" s="469">
        <v>44440</v>
      </c>
      <c r="D449" s="107" t="s">
        <v>144</v>
      </c>
      <c r="E449" s="107" t="s">
        <v>225</v>
      </c>
      <c r="F449" s="288">
        <v>3750</v>
      </c>
      <c r="G449" s="107" t="s">
        <v>1177</v>
      </c>
      <c r="H449" s="107" t="s">
        <v>469</v>
      </c>
      <c r="I449" s="107" t="s">
        <v>1161</v>
      </c>
      <c r="J449" s="423" t="s">
        <v>1162</v>
      </c>
      <c r="K449" s="423" t="s">
        <v>587</v>
      </c>
      <c r="L449" s="423" t="s">
        <v>32</v>
      </c>
      <c r="M449" s="423">
        <v>29</v>
      </c>
      <c r="N449" s="470">
        <v>44431</v>
      </c>
      <c r="O449" s="79">
        <f t="shared" si="29"/>
        <v>3</v>
      </c>
      <c r="P449" s="79">
        <f t="shared" si="30"/>
        <v>3</v>
      </c>
      <c r="Q449" s="536" t="str">
        <f t="shared" si="31"/>
        <v>Aquisição_de_Bens_Permanentes</v>
      </c>
    </row>
    <row r="450" spans="1:17" x14ac:dyDescent="0.2">
      <c r="A450" s="438">
        <f t="shared" si="32"/>
        <v>446</v>
      </c>
      <c r="B450" s="470">
        <v>44448</v>
      </c>
      <c r="C450" s="469">
        <v>44440</v>
      </c>
      <c r="D450" s="107" t="s">
        <v>144</v>
      </c>
      <c r="E450" s="107" t="s">
        <v>225</v>
      </c>
      <c r="F450" s="288">
        <v>3750</v>
      </c>
      <c r="G450" s="107" t="s">
        <v>1178</v>
      </c>
      <c r="H450" s="107" t="s">
        <v>470</v>
      </c>
      <c r="I450" s="107" t="s">
        <v>1161</v>
      </c>
      <c r="J450" s="423" t="s">
        <v>1162</v>
      </c>
      <c r="K450" s="423" t="s">
        <v>587</v>
      </c>
      <c r="L450" s="423" t="s">
        <v>32</v>
      </c>
      <c r="M450" s="423">
        <v>29</v>
      </c>
      <c r="N450" s="470">
        <v>44431</v>
      </c>
      <c r="O450" s="79">
        <f t="shared" si="29"/>
        <v>3</v>
      </c>
      <c r="P450" s="79">
        <f t="shared" si="30"/>
        <v>3</v>
      </c>
      <c r="Q450" s="536" t="str">
        <f t="shared" si="31"/>
        <v>Aquisição_de_Bens_Permanentes</v>
      </c>
    </row>
    <row r="451" spans="1:17" x14ac:dyDescent="0.2">
      <c r="A451" s="438">
        <f t="shared" si="32"/>
        <v>447</v>
      </c>
      <c r="B451" s="470">
        <v>44448</v>
      </c>
      <c r="C451" s="469">
        <v>44440</v>
      </c>
      <c r="D451" s="107" t="s">
        <v>144</v>
      </c>
      <c r="E451" s="107" t="s">
        <v>225</v>
      </c>
      <c r="F451" s="288">
        <v>3750</v>
      </c>
      <c r="G451" s="107" t="s">
        <v>1179</v>
      </c>
      <c r="H451" s="107" t="s">
        <v>471</v>
      </c>
      <c r="I451" s="107" t="s">
        <v>1161</v>
      </c>
      <c r="J451" s="423" t="s">
        <v>1162</v>
      </c>
      <c r="K451" s="423" t="s">
        <v>587</v>
      </c>
      <c r="L451" s="423" t="s">
        <v>32</v>
      </c>
      <c r="M451" s="423">
        <v>29</v>
      </c>
      <c r="N451" s="470">
        <v>44431</v>
      </c>
      <c r="O451" s="79">
        <f t="shared" si="29"/>
        <v>3</v>
      </c>
      <c r="P451" s="79">
        <f t="shared" si="30"/>
        <v>3</v>
      </c>
      <c r="Q451" s="536" t="str">
        <f t="shared" si="31"/>
        <v>Aquisição_de_Bens_Permanentes</v>
      </c>
    </row>
    <row r="452" spans="1:17" x14ac:dyDescent="0.2">
      <c r="A452" s="438">
        <f t="shared" si="32"/>
        <v>448</v>
      </c>
      <c r="B452" s="470">
        <v>44448</v>
      </c>
      <c r="C452" s="469">
        <v>44440</v>
      </c>
      <c r="D452" s="107" t="s">
        <v>144</v>
      </c>
      <c r="E452" s="107" t="s">
        <v>225</v>
      </c>
      <c r="F452" s="288">
        <v>3750</v>
      </c>
      <c r="G452" s="107" t="s">
        <v>1180</v>
      </c>
      <c r="H452" s="107" t="s">
        <v>472</v>
      </c>
      <c r="I452" s="107" t="s">
        <v>1161</v>
      </c>
      <c r="J452" s="423" t="s">
        <v>1162</v>
      </c>
      <c r="K452" s="423" t="s">
        <v>587</v>
      </c>
      <c r="L452" s="423" t="s">
        <v>32</v>
      </c>
      <c r="M452" s="423">
        <v>29</v>
      </c>
      <c r="N452" s="470">
        <v>44431</v>
      </c>
      <c r="O452" s="79">
        <f t="shared" si="29"/>
        <v>3</v>
      </c>
      <c r="P452" s="79">
        <f t="shared" si="30"/>
        <v>3</v>
      </c>
      <c r="Q452" s="536" t="str">
        <f t="shared" si="31"/>
        <v>Aquisição_de_Bens_Permanentes</v>
      </c>
    </row>
    <row r="453" spans="1:17" x14ac:dyDescent="0.2">
      <c r="A453" s="438">
        <f t="shared" si="32"/>
        <v>449</v>
      </c>
      <c r="B453" s="470">
        <v>44448</v>
      </c>
      <c r="C453" s="469">
        <v>44440</v>
      </c>
      <c r="D453" s="107" t="s">
        <v>144</v>
      </c>
      <c r="E453" s="107" t="s">
        <v>225</v>
      </c>
      <c r="F453" s="288">
        <v>3750</v>
      </c>
      <c r="G453" s="107" t="s">
        <v>1181</v>
      </c>
      <c r="H453" s="107" t="s">
        <v>473</v>
      </c>
      <c r="I453" s="107" t="s">
        <v>1161</v>
      </c>
      <c r="J453" s="423" t="s">
        <v>1162</v>
      </c>
      <c r="K453" s="423" t="s">
        <v>587</v>
      </c>
      <c r="L453" s="423" t="s">
        <v>32</v>
      </c>
      <c r="M453" s="423">
        <v>29</v>
      </c>
      <c r="N453" s="470">
        <v>44431</v>
      </c>
      <c r="O453" s="79">
        <f t="shared" si="29"/>
        <v>3</v>
      </c>
      <c r="P453" s="79">
        <f t="shared" si="30"/>
        <v>3</v>
      </c>
      <c r="Q453" s="536" t="str">
        <f t="shared" si="31"/>
        <v>Aquisição_de_Bens_Permanentes</v>
      </c>
    </row>
    <row r="454" spans="1:17" x14ac:dyDescent="0.2">
      <c r="A454" s="438">
        <f t="shared" si="32"/>
        <v>450</v>
      </c>
      <c r="B454" s="470">
        <v>44448</v>
      </c>
      <c r="C454" s="469">
        <v>44440</v>
      </c>
      <c r="D454" s="107" t="s">
        <v>144</v>
      </c>
      <c r="E454" s="107" t="s">
        <v>225</v>
      </c>
      <c r="F454" s="288">
        <v>3750</v>
      </c>
      <c r="G454" s="107" t="s">
        <v>1182</v>
      </c>
      <c r="H454" s="107" t="s">
        <v>474</v>
      </c>
      <c r="I454" s="107" t="s">
        <v>1161</v>
      </c>
      <c r="J454" s="423" t="s">
        <v>1162</v>
      </c>
      <c r="K454" s="423" t="s">
        <v>587</v>
      </c>
      <c r="L454" s="423" t="s">
        <v>32</v>
      </c>
      <c r="M454" s="423">
        <v>29</v>
      </c>
      <c r="N454" s="470">
        <v>44431</v>
      </c>
      <c r="O454" s="79">
        <f t="shared" si="29"/>
        <v>3</v>
      </c>
      <c r="P454" s="79">
        <f t="shared" si="30"/>
        <v>3</v>
      </c>
      <c r="Q454" s="536" t="str">
        <f t="shared" si="31"/>
        <v>Aquisição_de_Bens_Permanentes</v>
      </c>
    </row>
    <row r="455" spans="1:17" x14ac:dyDescent="0.2">
      <c r="A455" s="438">
        <f t="shared" si="32"/>
        <v>451</v>
      </c>
      <c r="B455" s="470">
        <v>44448</v>
      </c>
      <c r="C455" s="469">
        <v>44440</v>
      </c>
      <c r="D455" s="107" t="s">
        <v>144</v>
      </c>
      <c r="E455" s="107" t="s">
        <v>225</v>
      </c>
      <c r="F455" s="288">
        <v>3750</v>
      </c>
      <c r="G455" s="107" t="s">
        <v>1183</v>
      </c>
      <c r="H455" s="107" t="s">
        <v>475</v>
      </c>
      <c r="I455" s="107" t="s">
        <v>1161</v>
      </c>
      <c r="J455" s="423" t="s">
        <v>1162</v>
      </c>
      <c r="K455" s="423" t="s">
        <v>587</v>
      </c>
      <c r="L455" s="423" t="s">
        <v>32</v>
      </c>
      <c r="M455" s="423">
        <v>29</v>
      </c>
      <c r="N455" s="470">
        <v>44431</v>
      </c>
      <c r="O455" s="79">
        <f t="shared" si="29"/>
        <v>3</v>
      </c>
      <c r="P455" s="79">
        <f t="shared" si="30"/>
        <v>3</v>
      </c>
      <c r="Q455" s="536" t="str">
        <f t="shared" si="31"/>
        <v>Aquisição_de_Bens_Permanentes</v>
      </c>
    </row>
    <row r="456" spans="1:17" x14ac:dyDescent="0.2">
      <c r="A456" s="438">
        <f t="shared" si="32"/>
        <v>452</v>
      </c>
      <c r="B456" s="470">
        <v>44448</v>
      </c>
      <c r="C456" s="469">
        <v>44440</v>
      </c>
      <c r="D456" s="107" t="s">
        <v>144</v>
      </c>
      <c r="E456" s="107" t="s">
        <v>225</v>
      </c>
      <c r="F456" s="288">
        <v>7500</v>
      </c>
      <c r="G456" s="107" t="s">
        <v>1184</v>
      </c>
      <c r="H456" s="107" t="s">
        <v>476</v>
      </c>
      <c r="I456" s="107" t="s">
        <v>1161</v>
      </c>
      <c r="J456" s="423" t="s">
        <v>1162</v>
      </c>
      <c r="K456" s="423" t="s">
        <v>587</v>
      </c>
      <c r="L456" s="423" t="s">
        <v>32</v>
      </c>
      <c r="M456" s="423">
        <v>29</v>
      </c>
      <c r="N456" s="470">
        <v>44431</v>
      </c>
      <c r="O456" s="79">
        <f t="shared" si="29"/>
        <v>3</v>
      </c>
      <c r="P456" s="79">
        <f t="shared" si="30"/>
        <v>3</v>
      </c>
      <c r="Q456" s="536" t="str">
        <f t="shared" si="31"/>
        <v>Aquisição_de_Bens_Permanentes</v>
      </c>
    </row>
    <row r="457" spans="1:17" x14ac:dyDescent="0.2">
      <c r="A457" s="438">
        <f t="shared" si="32"/>
        <v>453</v>
      </c>
      <c r="B457" s="470">
        <v>44448</v>
      </c>
      <c r="C457" s="469">
        <v>44440</v>
      </c>
      <c r="D457" s="107" t="s">
        <v>144</v>
      </c>
      <c r="E457" s="107" t="s">
        <v>225</v>
      </c>
      <c r="F457" s="288">
        <v>3750</v>
      </c>
      <c r="G457" s="107" t="s">
        <v>1185</v>
      </c>
      <c r="H457" s="107" t="s">
        <v>477</v>
      </c>
      <c r="I457" s="107" t="s">
        <v>1161</v>
      </c>
      <c r="J457" s="423" t="s">
        <v>1162</v>
      </c>
      <c r="K457" s="423" t="s">
        <v>587</v>
      </c>
      <c r="L457" s="423" t="s">
        <v>32</v>
      </c>
      <c r="M457" s="423">
        <v>29</v>
      </c>
      <c r="N457" s="470">
        <v>44431</v>
      </c>
      <c r="O457" s="79">
        <f t="shared" si="29"/>
        <v>3</v>
      </c>
      <c r="P457" s="79">
        <f t="shared" si="30"/>
        <v>3</v>
      </c>
      <c r="Q457" s="536" t="str">
        <f t="shared" si="31"/>
        <v>Aquisição_de_Bens_Permanentes</v>
      </c>
    </row>
    <row r="458" spans="1:17" x14ac:dyDescent="0.2">
      <c r="A458" s="438">
        <f t="shared" si="32"/>
        <v>454</v>
      </c>
      <c r="B458" s="470">
        <v>44448</v>
      </c>
      <c r="C458" s="469">
        <v>44440</v>
      </c>
      <c r="D458" s="107" t="s">
        <v>144</v>
      </c>
      <c r="E458" s="107" t="s">
        <v>225</v>
      </c>
      <c r="F458" s="288">
        <v>3750</v>
      </c>
      <c r="G458" s="107" t="s">
        <v>1186</v>
      </c>
      <c r="H458" s="107" t="s">
        <v>478</v>
      </c>
      <c r="I458" s="107" t="s">
        <v>1161</v>
      </c>
      <c r="J458" s="423" t="s">
        <v>1162</v>
      </c>
      <c r="K458" s="423" t="s">
        <v>587</v>
      </c>
      <c r="L458" s="423" t="s">
        <v>32</v>
      </c>
      <c r="M458" s="423">
        <v>29</v>
      </c>
      <c r="N458" s="470">
        <v>44431</v>
      </c>
      <c r="O458" s="79">
        <f t="shared" ref="O458:O521" si="33">IF(B458=0,0,IF(YEAR(B458)=$P$1,MONTH(B458)-$O$1+1,(YEAR(B458)-$P$1)*12-$O$1+1+MONTH(B458)))</f>
        <v>3</v>
      </c>
      <c r="P458" s="79">
        <f t="shared" ref="P458:P521" si="34">IF(C458=0,0,IF(YEAR(C458)=$P$1,MONTH(C458)-$O$1+1,(YEAR(C458)-$P$1)*12-$O$1+1+MONTH(C458)))</f>
        <v>3</v>
      </c>
      <c r="Q458" s="536" t="str">
        <f t="shared" ref="Q458:Q521" si="35">SUBSTITUTE(D458," ","_")</f>
        <v>Aquisição_de_Bens_Permanentes</v>
      </c>
    </row>
    <row r="459" spans="1:17" x14ac:dyDescent="0.2">
      <c r="A459" s="438">
        <f t="shared" si="32"/>
        <v>455</v>
      </c>
      <c r="B459" s="470">
        <v>44448</v>
      </c>
      <c r="C459" s="469">
        <v>44440</v>
      </c>
      <c r="D459" s="107" t="s">
        <v>144</v>
      </c>
      <c r="E459" s="107" t="s">
        <v>225</v>
      </c>
      <c r="F459" s="288">
        <v>3750</v>
      </c>
      <c r="G459" s="107" t="s">
        <v>1187</v>
      </c>
      <c r="H459" s="107" t="s">
        <v>479</v>
      </c>
      <c r="I459" s="107" t="s">
        <v>1161</v>
      </c>
      <c r="J459" s="423" t="s">
        <v>1162</v>
      </c>
      <c r="K459" s="423" t="s">
        <v>587</v>
      </c>
      <c r="L459" s="423" t="s">
        <v>32</v>
      </c>
      <c r="M459" s="423">
        <v>29</v>
      </c>
      <c r="N459" s="470">
        <v>44431</v>
      </c>
      <c r="O459" s="79">
        <f t="shared" si="33"/>
        <v>3</v>
      </c>
      <c r="P459" s="79">
        <f t="shared" si="34"/>
        <v>3</v>
      </c>
      <c r="Q459" s="536" t="str">
        <f t="shared" si="35"/>
        <v>Aquisição_de_Bens_Permanentes</v>
      </c>
    </row>
    <row r="460" spans="1:17" x14ac:dyDescent="0.2">
      <c r="A460" s="438">
        <f t="shared" si="32"/>
        <v>456</v>
      </c>
      <c r="B460" s="470">
        <v>44448</v>
      </c>
      <c r="C460" s="469">
        <v>44440</v>
      </c>
      <c r="D460" s="107" t="s">
        <v>270</v>
      </c>
      <c r="E460" s="107" t="s">
        <v>253</v>
      </c>
      <c r="F460" s="288">
        <v>700</v>
      </c>
      <c r="G460" s="107" t="s">
        <v>1188</v>
      </c>
      <c r="H460" s="107" t="s">
        <v>312</v>
      </c>
      <c r="I460" s="107" t="s">
        <v>1161</v>
      </c>
      <c r="J460" s="423" t="s">
        <v>1162</v>
      </c>
      <c r="K460" s="423" t="s">
        <v>587</v>
      </c>
      <c r="L460" s="423" t="s">
        <v>32</v>
      </c>
      <c r="M460" s="423">
        <v>29</v>
      </c>
      <c r="N460" s="470">
        <v>44431</v>
      </c>
      <c r="O460" s="79">
        <f t="shared" si="33"/>
        <v>3</v>
      </c>
      <c r="P460" s="79">
        <f t="shared" si="34"/>
        <v>3</v>
      </c>
      <c r="Q460" s="536" t="str">
        <f t="shared" si="35"/>
        <v>Gastos_Gerais</v>
      </c>
    </row>
    <row r="461" spans="1:17" ht="24" x14ac:dyDescent="0.2">
      <c r="A461" s="438">
        <f t="shared" si="32"/>
        <v>457</v>
      </c>
      <c r="B461" s="470">
        <v>44448</v>
      </c>
      <c r="C461" s="469">
        <v>44440</v>
      </c>
      <c r="D461" s="107" t="s">
        <v>270</v>
      </c>
      <c r="E461" s="107" t="s">
        <v>253</v>
      </c>
      <c r="F461" s="288">
        <v>500</v>
      </c>
      <c r="G461" s="107" t="s">
        <v>1189</v>
      </c>
      <c r="H461" s="107"/>
      <c r="I461" s="107" t="s">
        <v>1161</v>
      </c>
      <c r="J461" s="423" t="s">
        <v>1162</v>
      </c>
      <c r="K461" s="423" t="s">
        <v>587</v>
      </c>
      <c r="L461" s="423" t="s">
        <v>32</v>
      </c>
      <c r="M461" s="423">
        <v>29</v>
      </c>
      <c r="N461" s="470">
        <v>44431</v>
      </c>
      <c r="O461" s="79">
        <f t="shared" si="33"/>
        <v>3</v>
      </c>
      <c r="P461" s="79">
        <f t="shared" si="34"/>
        <v>3</v>
      </c>
      <c r="Q461" s="536" t="str">
        <f t="shared" si="35"/>
        <v>Gastos_Gerais</v>
      </c>
    </row>
    <row r="462" spans="1:17" x14ac:dyDescent="0.2">
      <c r="A462" s="438">
        <f t="shared" si="32"/>
        <v>458</v>
      </c>
      <c r="B462" s="470">
        <v>44448</v>
      </c>
      <c r="C462" s="469">
        <v>44440</v>
      </c>
      <c r="D462" s="107" t="s">
        <v>270</v>
      </c>
      <c r="E462" s="107" t="s">
        <v>253</v>
      </c>
      <c r="F462" s="288">
        <v>125</v>
      </c>
      <c r="G462" s="107" t="s">
        <v>1190</v>
      </c>
      <c r="H462" s="107" t="s">
        <v>469</v>
      </c>
      <c r="I462" s="107" t="s">
        <v>1161</v>
      </c>
      <c r="J462" s="423" t="s">
        <v>1162</v>
      </c>
      <c r="K462" s="423" t="s">
        <v>587</v>
      </c>
      <c r="L462" s="423" t="s">
        <v>32</v>
      </c>
      <c r="M462" s="423">
        <v>29</v>
      </c>
      <c r="N462" s="470">
        <v>44431</v>
      </c>
      <c r="O462" s="79">
        <f t="shared" si="33"/>
        <v>3</v>
      </c>
      <c r="P462" s="79">
        <f t="shared" si="34"/>
        <v>3</v>
      </c>
      <c r="Q462" s="536" t="str">
        <f t="shared" si="35"/>
        <v>Gastos_Gerais</v>
      </c>
    </row>
    <row r="463" spans="1:17" x14ac:dyDescent="0.2">
      <c r="A463" s="438">
        <f t="shared" si="32"/>
        <v>459</v>
      </c>
      <c r="B463" s="470">
        <v>44448</v>
      </c>
      <c r="C463" s="469">
        <v>44440</v>
      </c>
      <c r="D463" s="107" t="s">
        <v>270</v>
      </c>
      <c r="E463" s="107" t="s">
        <v>253</v>
      </c>
      <c r="F463" s="288">
        <v>125</v>
      </c>
      <c r="G463" s="107" t="s">
        <v>1191</v>
      </c>
      <c r="H463" s="107" t="s">
        <v>470</v>
      </c>
      <c r="I463" s="107" t="s">
        <v>1161</v>
      </c>
      <c r="J463" s="423" t="s">
        <v>1162</v>
      </c>
      <c r="K463" s="423" t="s">
        <v>587</v>
      </c>
      <c r="L463" s="423" t="s">
        <v>32</v>
      </c>
      <c r="M463" s="423">
        <v>29</v>
      </c>
      <c r="N463" s="470">
        <v>44431</v>
      </c>
      <c r="O463" s="79">
        <f t="shared" si="33"/>
        <v>3</v>
      </c>
      <c r="P463" s="79">
        <f t="shared" si="34"/>
        <v>3</v>
      </c>
      <c r="Q463" s="536" t="str">
        <f t="shared" si="35"/>
        <v>Gastos_Gerais</v>
      </c>
    </row>
    <row r="464" spans="1:17" x14ac:dyDescent="0.2">
      <c r="A464" s="438">
        <f t="shared" si="32"/>
        <v>460</v>
      </c>
      <c r="B464" s="470">
        <v>44448</v>
      </c>
      <c r="C464" s="469">
        <v>44440</v>
      </c>
      <c r="D464" s="107" t="s">
        <v>270</v>
      </c>
      <c r="E464" s="107" t="s">
        <v>253</v>
      </c>
      <c r="F464" s="288">
        <v>125</v>
      </c>
      <c r="G464" s="107" t="s">
        <v>1192</v>
      </c>
      <c r="H464" s="107" t="s">
        <v>471</v>
      </c>
      <c r="I464" s="107" t="s">
        <v>1161</v>
      </c>
      <c r="J464" s="423" t="s">
        <v>1162</v>
      </c>
      <c r="K464" s="423" t="s">
        <v>587</v>
      </c>
      <c r="L464" s="423" t="s">
        <v>32</v>
      </c>
      <c r="M464" s="423">
        <v>29</v>
      </c>
      <c r="N464" s="470">
        <v>44431</v>
      </c>
      <c r="O464" s="79">
        <f t="shared" si="33"/>
        <v>3</v>
      </c>
      <c r="P464" s="79">
        <f t="shared" si="34"/>
        <v>3</v>
      </c>
      <c r="Q464" s="536" t="str">
        <f t="shared" si="35"/>
        <v>Gastos_Gerais</v>
      </c>
    </row>
    <row r="465" spans="1:17" x14ac:dyDescent="0.2">
      <c r="A465" s="438">
        <f t="shared" si="32"/>
        <v>461</v>
      </c>
      <c r="B465" s="470">
        <v>44448</v>
      </c>
      <c r="C465" s="469">
        <v>44440</v>
      </c>
      <c r="D465" s="107" t="s">
        <v>270</v>
      </c>
      <c r="E465" s="107" t="s">
        <v>253</v>
      </c>
      <c r="F465" s="288">
        <v>125</v>
      </c>
      <c r="G465" s="107" t="s">
        <v>1193</v>
      </c>
      <c r="H465" s="107" t="s">
        <v>472</v>
      </c>
      <c r="I465" s="107" t="s">
        <v>1161</v>
      </c>
      <c r="J465" s="423" t="s">
        <v>1162</v>
      </c>
      <c r="K465" s="423" t="s">
        <v>587</v>
      </c>
      <c r="L465" s="423" t="s">
        <v>32</v>
      </c>
      <c r="M465" s="423">
        <v>29</v>
      </c>
      <c r="N465" s="470">
        <v>44431</v>
      </c>
      <c r="O465" s="79">
        <f t="shared" si="33"/>
        <v>3</v>
      </c>
      <c r="P465" s="79">
        <f t="shared" si="34"/>
        <v>3</v>
      </c>
      <c r="Q465" s="536" t="str">
        <f t="shared" si="35"/>
        <v>Gastos_Gerais</v>
      </c>
    </row>
    <row r="466" spans="1:17" x14ac:dyDescent="0.2">
      <c r="A466" s="438">
        <f t="shared" si="32"/>
        <v>462</v>
      </c>
      <c r="B466" s="470">
        <v>44448</v>
      </c>
      <c r="C466" s="469">
        <v>44440</v>
      </c>
      <c r="D466" s="107" t="s">
        <v>270</v>
      </c>
      <c r="E466" s="107" t="s">
        <v>253</v>
      </c>
      <c r="F466" s="288">
        <v>125</v>
      </c>
      <c r="G466" s="107" t="s">
        <v>1194</v>
      </c>
      <c r="H466" s="107" t="s">
        <v>473</v>
      </c>
      <c r="I466" s="107" t="s">
        <v>1161</v>
      </c>
      <c r="J466" s="423" t="s">
        <v>1162</v>
      </c>
      <c r="K466" s="423" t="s">
        <v>587</v>
      </c>
      <c r="L466" s="423" t="s">
        <v>32</v>
      </c>
      <c r="M466" s="423">
        <v>29</v>
      </c>
      <c r="N466" s="470">
        <v>44431</v>
      </c>
      <c r="O466" s="79">
        <f t="shared" si="33"/>
        <v>3</v>
      </c>
      <c r="P466" s="79">
        <f t="shared" si="34"/>
        <v>3</v>
      </c>
      <c r="Q466" s="536" t="str">
        <f t="shared" si="35"/>
        <v>Gastos_Gerais</v>
      </c>
    </row>
    <row r="467" spans="1:17" x14ac:dyDescent="0.2">
      <c r="A467" s="438">
        <f t="shared" si="32"/>
        <v>463</v>
      </c>
      <c r="B467" s="470">
        <v>44448</v>
      </c>
      <c r="C467" s="469">
        <v>44440</v>
      </c>
      <c r="D467" s="107" t="s">
        <v>270</v>
      </c>
      <c r="E467" s="107" t="s">
        <v>253</v>
      </c>
      <c r="F467" s="288">
        <v>125</v>
      </c>
      <c r="G467" s="107" t="s">
        <v>1195</v>
      </c>
      <c r="H467" s="107" t="s">
        <v>474</v>
      </c>
      <c r="I467" s="107" t="s">
        <v>1161</v>
      </c>
      <c r="J467" s="423" t="s">
        <v>1162</v>
      </c>
      <c r="K467" s="423" t="s">
        <v>587</v>
      </c>
      <c r="L467" s="423" t="s">
        <v>32</v>
      </c>
      <c r="M467" s="423">
        <v>29</v>
      </c>
      <c r="N467" s="470">
        <v>44431</v>
      </c>
      <c r="O467" s="79">
        <f t="shared" si="33"/>
        <v>3</v>
      </c>
      <c r="P467" s="79">
        <f t="shared" si="34"/>
        <v>3</v>
      </c>
      <c r="Q467" s="536" t="str">
        <f t="shared" si="35"/>
        <v>Gastos_Gerais</v>
      </c>
    </row>
    <row r="468" spans="1:17" x14ac:dyDescent="0.2">
      <c r="A468" s="438">
        <f t="shared" si="32"/>
        <v>464</v>
      </c>
      <c r="B468" s="470">
        <v>44448</v>
      </c>
      <c r="C468" s="469">
        <v>44440</v>
      </c>
      <c r="D468" s="107" t="s">
        <v>270</v>
      </c>
      <c r="E468" s="107" t="s">
        <v>253</v>
      </c>
      <c r="F468" s="288">
        <v>125</v>
      </c>
      <c r="G468" s="107" t="s">
        <v>1196</v>
      </c>
      <c r="H468" s="107" t="s">
        <v>475</v>
      </c>
      <c r="I468" s="107" t="s">
        <v>1161</v>
      </c>
      <c r="J468" s="423" t="s">
        <v>1162</v>
      </c>
      <c r="K468" s="423" t="s">
        <v>587</v>
      </c>
      <c r="L468" s="423" t="s">
        <v>32</v>
      </c>
      <c r="M468" s="423">
        <v>29</v>
      </c>
      <c r="N468" s="470">
        <v>44431</v>
      </c>
      <c r="O468" s="79">
        <f t="shared" si="33"/>
        <v>3</v>
      </c>
      <c r="P468" s="79">
        <f t="shared" si="34"/>
        <v>3</v>
      </c>
      <c r="Q468" s="536" t="str">
        <f t="shared" si="35"/>
        <v>Gastos_Gerais</v>
      </c>
    </row>
    <row r="469" spans="1:17" ht="24" x14ac:dyDescent="0.2">
      <c r="A469" s="438">
        <f t="shared" si="32"/>
        <v>465</v>
      </c>
      <c r="B469" s="470">
        <v>44448</v>
      </c>
      <c r="C469" s="469">
        <v>44440</v>
      </c>
      <c r="D469" s="107" t="s">
        <v>270</v>
      </c>
      <c r="E469" s="107" t="s">
        <v>253</v>
      </c>
      <c r="F469" s="288">
        <v>250</v>
      </c>
      <c r="G469" s="107" t="s">
        <v>1197</v>
      </c>
      <c r="H469" s="107" t="s">
        <v>476</v>
      </c>
      <c r="I469" s="107" t="s">
        <v>1161</v>
      </c>
      <c r="J469" s="423" t="s">
        <v>1162</v>
      </c>
      <c r="K469" s="423" t="s">
        <v>587</v>
      </c>
      <c r="L469" s="423" t="s">
        <v>32</v>
      </c>
      <c r="M469" s="423">
        <v>29</v>
      </c>
      <c r="N469" s="470">
        <v>44431</v>
      </c>
      <c r="O469" s="79">
        <f t="shared" si="33"/>
        <v>3</v>
      </c>
      <c r="P469" s="79">
        <f t="shared" si="34"/>
        <v>3</v>
      </c>
      <c r="Q469" s="536" t="str">
        <f t="shared" si="35"/>
        <v>Gastos_Gerais</v>
      </c>
    </row>
    <row r="470" spans="1:17" x14ac:dyDescent="0.2">
      <c r="A470" s="438">
        <f t="shared" si="32"/>
        <v>466</v>
      </c>
      <c r="B470" s="470">
        <v>44448</v>
      </c>
      <c r="C470" s="469">
        <v>44440</v>
      </c>
      <c r="D470" s="107" t="s">
        <v>270</v>
      </c>
      <c r="E470" s="107" t="s">
        <v>253</v>
      </c>
      <c r="F470" s="288">
        <v>125</v>
      </c>
      <c r="G470" s="107" t="s">
        <v>1198</v>
      </c>
      <c r="H470" s="107" t="s">
        <v>477</v>
      </c>
      <c r="I470" s="107" t="s">
        <v>1161</v>
      </c>
      <c r="J470" s="423" t="s">
        <v>1162</v>
      </c>
      <c r="K470" s="423" t="s">
        <v>587</v>
      </c>
      <c r="L470" s="423" t="s">
        <v>32</v>
      </c>
      <c r="M470" s="423">
        <v>29</v>
      </c>
      <c r="N470" s="470">
        <v>44431</v>
      </c>
      <c r="O470" s="79">
        <f t="shared" si="33"/>
        <v>3</v>
      </c>
      <c r="P470" s="79">
        <f t="shared" si="34"/>
        <v>3</v>
      </c>
      <c r="Q470" s="536" t="str">
        <f t="shared" si="35"/>
        <v>Gastos_Gerais</v>
      </c>
    </row>
    <row r="471" spans="1:17" ht="24" x14ac:dyDescent="0.2">
      <c r="A471" s="438">
        <f t="shared" si="32"/>
        <v>467</v>
      </c>
      <c r="B471" s="470">
        <v>44448</v>
      </c>
      <c r="C471" s="469">
        <v>44440</v>
      </c>
      <c r="D471" s="107" t="s">
        <v>270</v>
      </c>
      <c r="E471" s="107" t="s">
        <v>253</v>
      </c>
      <c r="F471" s="288">
        <v>125</v>
      </c>
      <c r="G471" s="107" t="s">
        <v>1199</v>
      </c>
      <c r="H471" s="107" t="s">
        <v>478</v>
      </c>
      <c r="I471" s="107" t="s">
        <v>1161</v>
      </c>
      <c r="J471" s="423" t="s">
        <v>1162</v>
      </c>
      <c r="K471" s="423" t="s">
        <v>587</v>
      </c>
      <c r="L471" s="423" t="s">
        <v>32</v>
      </c>
      <c r="M471" s="423">
        <v>29</v>
      </c>
      <c r="N471" s="470">
        <v>44431</v>
      </c>
      <c r="O471" s="79">
        <f t="shared" si="33"/>
        <v>3</v>
      </c>
      <c r="P471" s="79">
        <f t="shared" si="34"/>
        <v>3</v>
      </c>
      <c r="Q471" s="536" t="str">
        <f t="shared" si="35"/>
        <v>Gastos_Gerais</v>
      </c>
    </row>
    <row r="472" spans="1:17" x14ac:dyDescent="0.2">
      <c r="A472" s="438">
        <f t="shared" si="32"/>
        <v>468</v>
      </c>
      <c r="B472" s="470">
        <v>44448</v>
      </c>
      <c r="C472" s="469">
        <v>44440</v>
      </c>
      <c r="D472" s="107" t="s">
        <v>270</v>
      </c>
      <c r="E472" s="107" t="s">
        <v>253</v>
      </c>
      <c r="F472" s="288">
        <v>125</v>
      </c>
      <c r="G472" s="107" t="s">
        <v>1200</v>
      </c>
      <c r="H472" s="107" t="s">
        <v>479</v>
      </c>
      <c r="I472" s="107" t="s">
        <v>1161</v>
      </c>
      <c r="J472" s="423" t="s">
        <v>1162</v>
      </c>
      <c r="K472" s="423" t="s">
        <v>587</v>
      </c>
      <c r="L472" s="423" t="s">
        <v>32</v>
      </c>
      <c r="M472" s="423">
        <v>29</v>
      </c>
      <c r="N472" s="470">
        <v>44431</v>
      </c>
      <c r="O472" s="79">
        <f t="shared" si="33"/>
        <v>3</v>
      </c>
      <c r="P472" s="79">
        <f t="shared" si="34"/>
        <v>3</v>
      </c>
      <c r="Q472" s="536" t="str">
        <f t="shared" si="35"/>
        <v>Gastos_Gerais</v>
      </c>
    </row>
    <row r="473" spans="1:17" x14ac:dyDescent="0.2">
      <c r="A473" s="438">
        <f t="shared" si="32"/>
        <v>469</v>
      </c>
      <c r="B473" s="470">
        <v>44448</v>
      </c>
      <c r="C473" s="469">
        <v>44440</v>
      </c>
      <c r="D473" s="107" t="s">
        <v>270</v>
      </c>
      <c r="E473" s="107" t="s">
        <v>253</v>
      </c>
      <c r="F473" s="288">
        <v>420</v>
      </c>
      <c r="G473" s="107" t="s">
        <v>1201</v>
      </c>
      <c r="H473" s="107" t="s">
        <v>312</v>
      </c>
      <c r="I473" s="107" t="s">
        <v>1161</v>
      </c>
      <c r="J473" s="423" t="s">
        <v>1162</v>
      </c>
      <c r="K473" s="423" t="s">
        <v>587</v>
      </c>
      <c r="L473" s="423" t="s">
        <v>32</v>
      </c>
      <c r="M473" s="423">
        <v>29</v>
      </c>
      <c r="N473" s="470">
        <v>44431</v>
      </c>
      <c r="O473" s="79">
        <f t="shared" si="33"/>
        <v>3</v>
      </c>
      <c r="P473" s="79">
        <f t="shared" si="34"/>
        <v>3</v>
      </c>
      <c r="Q473" s="536" t="str">
        <f t="shared" si="35"/>
        <v>Gastos_Gerais</v>
      </c>
    </row>
    <row r="474" spans="1:17" x14ac:dyDescent="0.2">
      <c r="A474" s="438">
        <f t="shared" si="32"/>
        <v>470</v>
      </c>
      <c r="B474" s="470">
        <v>44448</v>
      </c>
      <c r="C474" s="469">
        <v>44440</v>
      </c>
      <c r="D474" s="107" t="s">
        <v>270</v>
      </c>
      <c r="E474" s="107" t="s">
        <v>253</v>
      </c>
      <c r="F474" s="288">
        <v>300</v>
      </c>
      <c r="G474" s="107" t="s">
        <v>1202</v>
      </c>
      <c r="H474" s="107"/>
      <c r="I474" s="107" t="s">
        <v>1161</v>
      </c>
      <c r="J474" s="423" t="s">
        <v>1162</v>
      </c>
      <c r="K474" s="423" t="s">
        <v>587</v>
      </c>
      <c r="L474" s="423" t="s">
        <v>32</v>
      </c>
      <c r="M474" s="423">
        <v>29</v>
      </c>
      <c r="N474" s="470">
        <v>44431</v>
      </c>
      <c r="O474" s="79">
        <f t="shared" si="33"/>
        <v>3</v>
      </c>
      <c r="P474" s="79">
        <f t="shared" si="34"/>
        <v>3</v>
      </c>
      <c r="Q474" s="536" t="str">
        <f t="shared" si="35"/>
        <v>Gastos_Gerais</v>
      </c>
    </row>
    <row r="475" spans="1:17" x14ac:dyDescent="0.2">
      <c r="A475" s="438">
        <f t="shared" si="32"/>
        <v>471</v>
      </c>
      <c r="B475" s="470">
        <v>44448</v>
      </c>
      <c r="C475" s="469">
        <v>44440</v>
      </c>
      <c r="D475" s="107" t="s">
        <v>270</v>
      </c>
      <c r="E475" s="107" t="s">
        <v>253</v>
      </c>
      <c r="F475" s="288">
        <v>75</v>
      </c>
      <c r="G475" s="107" t="s">
        <v>1203</v>
      </c>
      <c r="H475" s="107" t="s">
        <v>469</v>
      </c>
      <c r="I475" s="107" t="s">
        <v>1161</v>
      </c>
      <c r="J475" s="423" t="s">
        <v>1162</v>
      </c>
      <c r="K475" s="423" t="s">
        <v>587</v>
      </c>
      <c r="L475" s="423" t="s">
        <v>32</v>
      </c>
      <c r="M475" s="423">
        <v>29</v>
      </c>
      <c r="N475" s="470">
        <v>44431</v>
      </c>
      <c r="O475" s="79">
        <f t="shared" si="33"/>
        <v>3</v>
      </c>
      <c r="P475" s="79">
        <f t="shared" si="34"/>
        <v>3</v>
      </c>
      <c r="Q475" s="536" t="str">
        <f t="shared" si="35"/>
        <v>Gastos_Gerais</v>
      </c>
    </row>
    <row r="476" spans="1:17" x14ac:dyDescent="0.2">
      <c r="A476" s="438">
        <f t="shared" si="32"/>
        <v>472</v>
      </c>
      <c r="B476" s="470">
        <v>44448</v>
      </c>
      <c r="C476" s="469">
        <v>44440</v>
      </c>
      <c r="D476" s="107" t="s">
        <v>270</v>
      </c>
      <c r="E476" s="107" t="s">
        <v>253</v>
      </c>
      <c r="F476" s="288">
        <v>75</v>
      </c>
      <c r="G476" s="107" t="s">
        <v>1204</v>
      </c>
      <c r="H476" s="107" t="s">
        <v>470</v>
      </c>
      <c r="I476" s="107" t="s">
        <v>1161</v>
      </c>
      <c r="J476" s="423" t="s">
        <v>1162</v>
      </c>
      <c r="K476" s="423" t="s">
        <v>587</v>
      </c>
      <c r="L476" s="423" t="s">
        <v>32</v>
      </c>
      <c r="M476" s="423">
        <v>29</v>
      </c>
      <c r="N476" s="470">
        <v>44431</v>
      </c>
      <c r="O476" s="79">
        <f t="shared" si="33"/>
        <v>3</v>
      </c>
      <c r="P476" s="79">
        <f t="shared" si="34"/>
        <v>3</v>
      </c>
      <c r="Q476" s="536" t="str">
        <f t="shared" si="35"/>
        <v>Gastos_Gerais</v>
      </c>
    </row>
    <row r="477" spans="1:17" x14ac:dyDescent="0.2">
      <c r="A477" s="438">
        <f t="shared" si="32"/>
        <v>473</v>
      </c>
      <c r="B477" s="470">
        <v>44448</v>
      </c>
      <c r="C477" s="469">
        <v>44440</v>
      </c>
      <c r="D477" s="107" t="s">
        <v>270</v>
      </c>
      <c r="E477" s="107" t="s">
        <v>253</v>
      </c>
      <c r="F477" s="288">
        <v>75</v>
      </c>
      <c r="G477" s="107" t="s">
        <v>1205</v>
      </c>
      <c r="H477" s="107" t="s">
        <v>471</v>
      </c>
      <c r="I477" s="107" t="s">
        <v>1161</v>
      </c>
      <c r="J477" s="423" t="s">
        <v>1162</v>
      </c>
      <c r="K477" s="423" t="s">
        <v>587</v>
      </c>
      <c r="L477" s="423" t="s">
        <v>32</v>
      </c>
      <c r="M477" s="423">
        <v>29</v>
      </c>
      <c r="N477" s="470">
        <v>44431</v>
      </c>
      <c r="O477" s="79">
        <f t="shared" si="33"/>
        <v>3</v>
      </c>
      <c r="P477" s="79">
        <f t="shared" si="34"/>
        <v>3</v>
      </c>
      <c r="Q477" s="536" t="str">
        <f t="shared" si="35"/>
        <v>Gastos_Gerais</v>
      </c>
    </row>
    <row r="478" spans="1:17" x14ac:dyDescent="0.2">
      <c r="A478" s="438">
        <f t="shared" si="32"/>
        <v>474</v>
      </c>
      <c r="B478" s="470">
        <v>44448</v>
      </c>
      <c r="C478" s="469">
        <v>44440</v>
      </c>
      <c r="D478" s="107" t="s">
        <v>270</v>
      </c>
      <c r="E478" s="107" t="s">
        <v>253</v>
      </c>
      <c r="F478" s="288">
        <v>75</v>
      </c>
      <c r="G478" s="107" t="s">
        <v>1206</v>
      </c>
      <c r="H478" s="107" t="s">
        <v>472</v>
      </c>
      <c r="I478" s="107" t="s">
        <v>1161</v>
      </c>
      <c r="J478" s="423" t="s">
        <v>1162</v>
      </c>
      <c r="K478" s="423" t="s">
        <v>587</v>
      </c>
      <c r="L478" s="423" t="s">
        <v>32</v>
      </c>
      <c r="M478" s="423">
        <v>29</v>
      </c>
      <c r="N478" s="470">
        <v>44431</v>
      </c>
      <c r="O478" s="79">
        <f t="shared" si="33"/>
        <v>3</v>
      </c>
      <c r="P478" s="79">
        <f t="shared" si="34"/>
        <v>3</v>
      </c>
      <c r="Q478" s="536" t="str">
        <f t="shared" si="35"/>
        <v>Gastos_Gerais</v>
      </c>
    </row>
    <row r="479" spans="1:17" x14ac:dyDescent="0.2">
      <c r="A479" s="438">
        <f t="shared" si="32"/>
        <v>475</v>
      </c>
      <c r="B479" s="470">
        <v>44448</v>
      </c>
      <c r="C479" s="469">
        <v>44440</v>
      </c>
      <c r="D479" s="107" t="s">
        <v>270</v>
      </c>
      <c r="E479" s="107" t="s">
        <v>253</v>
      </c>
      <c r="F479" s="288">
        <v>75</v>
      </c>
      <c r="G479" s="107" t="s">
        <v>1207</v>
      </c>
      <c r="H479" s="107" t="s">
        <v>473</v>
      </c>
      <c r="I479" s="107" t="s">
        <v>1161</v>
      </c>
      <c r="J479" s="423" t="s">
        <v>1162</v>
      </c>
      <c r="K479" s="423" t="s">
        <v>587</v>
      </c>
      <c r="L479" s="423" t="s">
        <v>32</v>
      </c>
      <c r="M479" s="423">
        <v>29</v>
      </c>
      <c r="N479" s="470">
        <v>44431</v>
      </c>
      <c r="O479" s="79">
        <f t="shared" si="33"/>
        <v>3</v>
      </c>
      <c r="P479" s="79">
        <f t="shared" si="34"/>
        <v>3</v>
      </c>
      <c r="Q479" s="536" t="str">
        <f t="shared" si="35"/>
        <v>Gastos_Gerais</v>
      </c>
    </row>
    <row r="480" spans="1:17" x14ac:dyDescent="0.2">
      <c r="A480" s="438">
        <f t="shared" si="32"/>
        <v>476</v>
      </c>
      <c r="B480" s="470">
        <v>44448</v>
      </c>
      <c r="C480" s="469">
        <v>44440</v>
      </c>
      <c r="D480" s="107" t="s">
        <v>270</v>
      </c>
      <c r="E480" s="107" t="s">
        <v>253</v>
      </c>
      <c r="F480" s="288">
        <v>75</v>
      </c>
      <c r="G480" s="107" t="s">
        <v>1208</v>
      </c>
      <c r="H480" s="107" t="s">
        <v>474</v>
      </c>
      <c r="I480" s="107" t="s">
        <v>1161</v>
      </c>
      <c r="J480" s="423" t="s">
        <v>1162</v>
      </c>
      <c r="K480" s="423" t="s">
        <v>587</v>
      </c>
      <c r="L480" s="423" t="s">
        <v>32</v>
      </c>
      <c r="M480" s="423">
        <v>29</v>
      </c>
      <c r="N480" s="470">
        <v>44431</v>
      </c>
      <c r="O480" s="79">
        <f t="shared" si="33"/>
        <v>3</v>
      </c>
      <c r="P480" s="79">
        <f t="shared" si="34"/>
        <v>3</v>
      </c>
      <c r="Q480" s="536" t="str">
        <f t="shared" si="35"/>
        <v>Gastos_Gerais</v>
      </c>
    </row>
    <row r="481" spans="1:17" x14ac:dyDescent="0.2">
      <c r="A481" s="438">
        <f t="shared" si="32"/>
        <v>477</v>
      </c>
      <c r="B481" s="470">
        <v>44448</v>
      </c>
      <c r="C481" s="469">
        <v>44440</v>
      </c>
      <c r="D481" s="107" t="s">
        <v>270</v>
      </c>
      <c r="E481" s="107" t="s">
        <v>253</v>
      </c>
      <c r="F481" s="288">
        <v>75</v>
      </c>
      <c r="G481" s="107" t="s">
        <v>1209</v>
      </c>
      <c r="H481" s="107" t="s">
        <v>475</v>
      </c>
      <c r="I481" s="107" t="s">
        <v>1161</v>
      </c>
      <c r="J481" s="423" t="s">
        <v>1162</v>
      </c>
      <c r="K481" s="423" t="s">
        <v>587</v>
      </c>
      <c r="L481" s="423" t="s">
        <v>32</v>
      </c>
      <c r="M481" s="423">
        <v>29</v>
      </c>
      <c r="N481" s="470">
        <v>44431</v>
      </c>
      <c r="O481" s="79">
        <f t="shared" si="33"/>
        <v>3</v>
      </c>
      <c r="P481" s="79">
        <f t="shared" si="34"/>
        <v>3</v>
      </c>
      <c r="Q481" s="536" t="str">
        <f t="shared" si="35"/>
        <v>Gastos_Gerais</v>
      </c>
    </row>
    <row r="482" spans="1:17" x14ac:dyDescent="0.2">
      <c r="A482" s="438">
        <f t="shared" si="32"/>
        <v>478</v>
      </c>
      <c r="B482" s="470">
        <v>44448</v>
      </c>
      <c r="C482" s="469">
        <v>44440</v>
      </c>
      <c r="D482" s="107" t="s">
        <v>270</v>
      </c>
      <c r="E482" s="107" t="s">
        <v>253</v>
      </c>
      <c r="F482" s="288">
        <v>150</v>
      </c>
      <c r="G482" s="107" t="s">
        <v>1210</v>
      </c>
      <c r="H482" s="107" t="s">
        <v>476</v>
      </c>
      <c r="I482" s="107" t="s">
        <v>1161</v>
      </c>
      <c r="J482" s="423" t="s">
        <v>1162</v>
      </c>
      <c r="K482" s="423" t="s">
        <v>587</v>
      </c>
      <c r="L482" s="423" t="s">
        <v>32</v>
      </c>
      <c r="M482" s="423">
        <v>29</v>
      </c>
      <c r="N482" s="470">
        <v>44431</v>
      </c>
      <c r="O482" s="79">
        <f t="shared" si="33"/>
        <v>3</v>
      </c>
      <c r="P482" s="79">
        <f t="shared" si="34"/>
        <v>3</v>
      </c>
      <c r="Q482" s="536" t="str">
        <f t="shared" si="35"/>
        <v>Gastos_Gerais</v>
      </c>
    </row>
    <row r="483" spans="1:17" x14ac:dyDescent="0.2">
      <c r="A483" s="438">
        <f t="shared" si="32"/>
        <v>479</v>
      </c>
      <c r="B483" s="470">
        <v>44448</v>
      </c>
      <c r="C483" s="469">
        <v>44440</v>
      </c>
      <c r="D483" s="107" t="s">
        <v>270</v>
      </c>
      <c r="E483" s="107" t="s">
        <v>253</v>
      </c>
      <c r="F483" s="288">
        <v>75</v>
      </c>
      <c r="G483" s="107" t="s">
        <v>1211</v>
      </c>
      <c r="H483" s="107" t="s">
        <v>477</v>
      </c>
      <c r="I483" s="107" t="s">
        <v>1161</v>
      </c>
      <c r="J483" s="423" t="s">
        <v>1162</v>
      </c>
      <c r="K483" s="423" t="s">
        <v>587</v>
      </c>
      <c r="L483" s="423" t="s">
        <v>32</v>
      </c>
      <c r="M483" s="423">
        <v>29</v>
      </c>
      <c r="N483" s="470">
        <v>44431</v>
      </c>
      <c r="O483" s="79">
        <f t="shared" si="33"/>
        <v>3</v>
      </c>
      <c r="P483" s="79">
        <f t="shared" si="34"/>
        <v>3</v>
      </c>
      <c r="Q483" s="536" t="str">
        <f t="shared" si="35"/>
        <v>Gastos_Gerais</v>
      </c>
    </row>
    <row r="484" spans="1:17" x14ac:dyDescent="0.2">
      <c r="A484" s="438">
        <f t="shared" si="32"/>
        <v>480</v>
      </c>
      <c r="B484" s="470">
        <v>44448</v>
      </c>
      <c r="C484" s="469">
        <v>44440</v>
      </c>
      <c r="D484" s="107" t="s">
        <v>270</v>
      </c>
      <c r="E484" s="107" t="s">
        <v>253</v>
      </c>
      <c r="F484" s="288">
        <v>75</v>
      </c>
      <c r="G484" s="107" t="s">
        <v>1212</v>
      </c>
      <c r="H484" s="107" t="s">
        <v>478</v>
      </c>
      <c r="I484" s="107" t="s">
        <v>1161</v>
      </c>
      <c r="J484" s="423" t="s">
        <v>1162</v>
      </c>
      <c r="K484" s="423" t="s">
        <v>587</v>
      </c>
      <c r="L484" s="423" t="s">
        <v>32</v>
      </c>
      <c r="M484" s="423">
        <v>29</v>
      </c>
      <c r="N484" s="470">
        <v>44431</v>
      </c>
      <c r="O484" s="79">
        <f t="shared" si="33"/>
        <v>3</v>
      </c>
      <c r="P484" s="79">
        <f t="shared" si="34"/>
        <v>3</v>
      </c>
      <c r="Q484" s="536" t="str">
        <f t="shared" si="35"/>
        <v>Gastos_Gerais</v>
      </c>
    </row>
    <row r="485" spans="1:17" x14ac:dyDescent="0.2">
      <c r="A485" s="438">
        <f t="shared" si="32"/>
        <v>481</v>
      </c>
      <c r="B485" s="470">
        <v>44448</v>
      </c>
      <c r="C485" s="469">
        <v>44440</v>
      </c>
      <c r="D485" s="107" t="s">
        <v>270</v>
      </c>
      <c r="E485" s="107" t="s">
        <v>253</v>
      </c>
      <c r="F485" s="288">
        <v>75</v>
      </c>
      <c r="G485" s="107" t="s">
        <v>1213</v>
      </c>
      <c r="H485" s="107" t="s">
        <v>479</v>
      </c>
      <c r="I485" s="107" t="s">
        <v>1161</v>
      </c>
      <c r="J485" s="423" t="s">
        <v>1162</v>
      </c>
      <c r="K485" s="423" t="s">
        <v>587</v>
      </c>
      <c r="L485" s="423" t="s">
        <v>32</v>
      </c>
      <c r="M485" s="423">
        <v>29</v>
      </c>
      <c r="N485" s="470">
        <v>44431</v>
      </c>
      <c r="O485" s="79">
        <f t="shared" si="33"/>
        <v>3</v>
      </c>
      <c r="P485" s="79">
        <f t="shared" si="34"/>
        <v>3</v>
      </c>
      <c r="Q485" s="536" t="str">
        <f t="shared" si="35"/>
        <v>Gastos_Gerais</v>
      </c>
    </row>
    <row r="486" spans="1:17" x14ac:dyDescent="0.2">
      <c r="A486" s="438">
        <f t="shared" si="32"/>
        <v>482</v>
      </c>
      <c r="B486" s="470">
        <v>44448</v>
      </c>
      <c r="C486" s="469">
        <v>44440</v>
      </c>
      <c r="D486" s="107" t="s">
        <v>144</v>
      </c>
      <c r="E486" s="107" t="s">
        <v>225</v>
      </c>
      <c r="F486" s="288">
        <v>3360</v>
      </c>
      <c r="G486" s="107" t="s">
        <v>1214</v>
      </c>
      <c r="H486" s="107" t="s">
        <v>312</v>
      </c>
      <c r="I486" s="107" t="s">
        <v>1161</v>
      </c>
      <c r="J486" s="423" t="s">
        <v>1162</v>
      </c>
      <c r="K486" s="423" t="s">
        <v>587</v>
      </c>
      <c r="L486" s="423" t="s">
        <v>32</v>
      </c>
      <c r="M486" s="423">
        <v>29</v>
      </c>
      <c r="N486" s="470">
        <v>44431</v>
      </c>
      <c r="O486" s="79">
        <f t="shared" si="33"/>
        <v>3</v>
      </c>
      <c r="P486" s="79">
        <f t="shared" si="34"/>
        <v>3</v>
      </c>
      <c r="Q486" s="536" t="str">
        <f t="shared" si="35"/>
        <v>Aquisição_de_Bens_Permanentes</v>
      </c>
    </row>
    <row r="487" spans="1:17" x14ac:dyDescent="0.2">
      <c r="A487" s="438">
        <f t="shared" si="32"/>
        <v>483</v>
      </c>
      <c r="B487" s="470">
        <v>44448</v>
      </c>
      <c r="C487" s="469">
        <v>44440</v>
      </c>
      <c r="D487" s="107" t="s">
        <v>144</v>
      </c>
      <c r="E487" s="107" t="s">
        <v>225</v>
      </c>
      <c r="F487" s="288">
        <v>2400</v>
      </c>
      <c r="G487" s="107" t="s">
        <v>1215</v>
      </c>
      <c r="H487" s="107" t="s">
        <v>496</v>
      </c>
      <c r="I487" s="107" t="s">
        <v>1161</v>
      </c>
      <c r="J487" s="423" t="s">
        <v>1162</v>
      </c>
      <c r="K487" s="423" t="s">
        <v>587</v>
      </c>
      <c r="L487" s="423" t="s">
        <v>32</v>
      </c>
      <c r="M487" s="423">
        <v>29</v>
      </c>
      <c r="N487" s="470">
        <v>44431</v>
      </c>
      <c r="O487" s="79">
        <f t="shared" si="33"/>
        <v>3</v>
      </c>
      <c r="P487" s="79">
        <f t="shared" si="34"/>
        <v>3</v>
      </c>
      <c r="Q487" s="536" t="str">
        <f t="shared" si="35"/>
        <v>Aquisição_de_Bens_Permanentes</v>
      </c>
    </row>
    <row r="488" spans="1:17" x14ac:dyDescent="0.2">
      <c r="A488" s="438">
        <f t="shared" si="32"/>
        <v>484</v>
      </c>
      <c r="B488" s="470">
        <v>44448</v>
      </c>
      <c r="C488" s="469">
        <v>44440</v>
      </c>
      <c r="D488" s="107" t="s">
        <v>144</v>
      </c>
      <c r="E488" s="107" t="s">
        <v>225</v>
      </c>
      <c r="F488" s="288">
        <v>600</v>
      </c>
      <c r="G488" s="107" t="s">
        <v>1216</v>
      </c>
      <c r="H488" s="107" t="s">
        <v>469</v>
      </c>
      <c r="I488" s="107" t="s">
        <v>1161</v>
      </c>
      <c r="J488" s="423" t="s">
        <v>1162</v>
      </c>
      <c r="K488" s="423" t="s">
        <v>587</v>
      </c>
      <c r="L488" s="423" t="s">
        <v>32</v>
      </c>
      <c r="M488" s="423">
        <v>29</v>
      </c>
      <c r="N488" s="470">
        <v>44431</v>
      </c>
      <c r="O488" s="79">
        <f t="shared" si="33"/>
        <v>3</v>
      </c>
      <c r="P488" s="79">
        <f t="shared" si="34"/>
        <v>3</v>
      </c>
      <c r="Q488" s="536" t="str">
        <f t="shared" si="35"/>
        <v>Aquisição_de_Bens_Permanentes</v>
      </c>
    </row>
    <row r="489" spans="1:17" x14ac:dyDescent="0.2">
      <c r="A489" s="438">
        <f t="shared" si="32"/>
        <v>485</v>
      </c>
      <c r="B489" s="470">
        <v>44448</v>
      </c>
      <c r="C489" s="469">
        <v>44440</v>
      </c>
      <c r="D489" s="107" t="s">
        <v>144</v>
      </c>
      <c r="E489" s="107" t="s">
        <v>225</v>
      </c>
      <c r="F489" s="288">
        <v>600</v>
      </c>
      <c r="G489" s="107" t="s">
        <v>1217</v>
      </c>
      <c r="H489" s="107" t="s">
        <v>470</v>
      </c>
      <c r="I489" s="107" t="s">
        <v>1161</v>
      </c>
      <c r="J489" s="423" t="s">
        <v>1162</v>
      </c>
      <c r="K489" s="423" t="s">
        <v>587</v>
      </c>
      <c r="L489" s="423" t="s">
        <v>32</v>
      </c>
      <c r="M489" s="423">
        <v>29</v>
      </c>
      <c r="N489" s="470">
        <v>44431</v>
      </c>
      <c r="O489" s="79">
        <f t="shared" si="33"/>
        <v>3</v>
      </c>
      <c r="P489" s="79">
        <f t="shared" si="34"/>
        <v>3</v>
      </c>
      <c r="Q489" s="536" t="str">
        <f t="shared" si="35"/>
        <v>Aquisição_de_Bens_Permanentes</v>
      </c>
    </row>
    <row r="490" spans="1:17" x14ac:dyDescent="0.2">
      <c r="A490" s="438">
        <f t="shared" si="32"/>
        <v>486</v>
      </c>
      <c r="B490" s="470">
        <v>44448</v>
      </c>
      <c r="C490" s="469">
        <v>44440</v>
      </c>
      <c r="D490" s="107" t="s">
        <v>144</v>
      </c>
      <c r="E490" s="107" t="s">
        <v>225</v>
      </c>
      <c r="F490" s="288">
        <v>600</v>
      </c>
      <c r="G490" s="107" t="s">
        <v>1218</v>
      </c>
      <c r="H490" s="107" t="s">
        <v>471</v>
      </c>
      <c r="I490" s="107" t="s">
        <v>1161</v>
      </c>
      <c r="J490" s="423" t="s">
        <v>1162</v>
      </c>
      <c r="K490" s="423" t="s">
        <v>587</v>
      </c>
      <c r="L490" s="423" t="s">
        <v>32</v>
      </c>
      <c r="M490" s="423">
        <v>29</v>
      </c>
      <c r="N490" s="470">
        <v>44431</v>
      </c>
      <c r="O490" s="79">
        <f t="shared" si="33"/>
        <v>3</v>
      </c>
      <c r="P490" s="79">
        <f t="shared" si="34"/>
        <v>3</v>
      </c>
      <c r="Q490" s="536" t="str">
        <f t="shared" si="35"/>
        <v>Aquisição_de_Bens_Permanentes</v>
      </c>
    </row>
    <row r="491" spans="1:17" x14ac:dyDescent="0.2">
      <c r="A491" s="438">
        <f t="shared" si="32"/>
        <v>487</v>
      </c>
      <c r="B491" s="470">
        <v>44448</v>
      </c>
      <c r="C491" s="469">
        <v>44440</v>
      </c>
      <c r="D491" s="107" t="s">
        <v>144</v>
      </c>
      <c r="E491" s="107" t="s">
        <v>225</v>
      </c>
      <c r="F491" s="288">
        <v>600</v>
      </c>
      <c r="G491" s="107" t="s">
        <v>1219</v>
      </c>
      <c r="H491" s="107" t="s">
        <v>472</v>
      </c>
      <c r="I491" s="107" t="s">
        <v>1161</v>
      </c>
      <c r="J491" s="423" t="s">
        <v>1162</v>
      </c>
      <c r="K491" s="423" t="s">
        <v>587</v>
      </c>
      <c r="L491" s="423" t="s">
        <v>32</v>
      </c>
      <c r="M491" s="423">
        <v>29</v>
      </c>
      <c r="N491" s="470">
        <v>44431</v>
      </c>
      <c r="O491" s="79">
        <f t="shared" si="33"/>
        <v>3</v>
      </c>
      <c r="P491" s="79">
        <f t="shared" si="34"/>
        <v>3</v>
      </c>
      <c r="Q491" s="536" t="str">
        <f t="shared" si="35"/>
        <v>Aquisição_de_Bens_Permanentes</v>
      </c>
    </row>
    <row r="492" spans="1:17" x14ac:dyDescent="0.2">
      <c r="A492" s="438">
        <f t="shared" si="32"/>
        <v>488</v>
      </c>
      <c r="B492" s="470">
        <v>44448</v>
      </c>
      <c r="C492" s="469">
        <v>44440</v>
      </c>
      <c r="D492" s="107" t="s">
        <v>144</v>
      </c>
      <c r="E492" s="107" t="s">
        <v>225</v>
      </c>
      <c r="F492" s="288">
        <v>600</v>
      </c>
      <c r="G492" s="107" t="s">
        <v>1220</v>
      </c>
      <c r="H492" s="107" t="s">
        <v>473</v>
      </c>
      <c r="I492" s="107" t="s">
        <v>1161</v>
      </c>
      <c r="J492" s="423" t="s">
        <v>1162</v>
      </c>
      <c r="K492" s="423" t="s">
        <v>587</v>
      </c>
      <c r="L492" s="423" t="s">
        <v>32</v>
      </c>
      <c r="M492" s="423">
        <v>29</v>
      </c>
      <c r="N492" s="470">
        <v>44431</v>
      </c>
      <c r="O492" s="79">
        <f t="shared" si="33"/>
        <v>3</v>
      </c>
      <c r="P492" s="79">
        <f t="shared" si="34"/>
        <v>3</v>
      </c>
      <c r="Q492" s="536" t="str">
        <f t="shared" si="35"/>
        <v>Aquisição_de_Bens_Permanentes</v>
      </c>
    </row>
    <row r="493" spans="1:17" x14ac:dyDescent="0.2">
      <c r="A493" s="438">
        <f t="shared" si="32"/>
        <v>489</v>
      </c>
      <c r="B493" s="470">
        <v>44448</v>
      </c>
      <c r="C493" s="469">
        <v>44440</v>
      </c>
      <c r="D493" s="107" t="s">
        <v>144</v>
      </c>
      <c r="E493" s="107" t="s">
        <v>225</v>
      </c>
      <c r="F493" s="288">
        <v>600</v>
      </c>
      <c r="G493" s="107" t="s">
        <v>1221</v>
      </c>
      <c r="H493" s="107" t="s">
        <v>474</v>
      </c>
      <c r="I493" s="107" t="s">
        <v>1161</v>
      </c>
      <c r="J493" s="423" t="s">
        <v>1162</v>
      </c>
      <c r="K493" s="423" t="s">
        <v>587</v>
      </c>
      <c r="L493" s="423" t="s">
        <v>32</v>
      </c>
      <c r="M493" s="423">
        <v>29</v>
      </c>
      <c r="N493" s="470">
        <v>44431</v>
      </c>
      <c r="O493" s="79">
        <f t="shared" si="33"/>
        <v>3</v>
      </c>
      <c r="P493" s="79">
        <f t="shared" si="34"/>
        <v>3</v>
      </c>
      <c r="Q493" s="536" t="str">
        <f t="shared" si="35"/>
        <v>Aquisição_de_Bens_Permanentes</v>
      </c>
    </row>
    <row r="494" spans="1:17" x14ac:dyDescent="0.2">
      <c r="A494" s="438">
        <f t="shared" si="32"/>
        <v>490</v>
      </c>
      <c r="B494" s="470">
        <v>44448</v>
      </c>
      <c r="C494" s="469">
        <v>44440</v>
      </c>
      <c r="D494" s="107" t="s">
        <v>144</v>
      </c>
      <c r="E494" s="107" t="s">
        <v>225</v>
      </c>
      <c r="F494" s="288">
        <v>600</v>
      </c>
      <c r="G494" s="107" t="s">
        <v>1222</v>
      </c>
      <c r="H494" s="107" t="s">
        <v>475</v>
      </c>
      <c r="I494" s="107" t="s">
        <v>1161</v>
      </c>
      <c r="J494" s="423" t="s">
        <v>1162</v>
      </c>
      <c r="K494" s="423" t="s">
        <v>587</v>
      </c>
      <c r="L494" s="423" t="s">
        <v>32</v>
      </c>
      <c r="M494" s="423">
        <v>29</v>
      </c>
      <c r="N494" s="470">
        <v>44431</v>
      </c>
      <c r="O494" s="79">
        <f t="shared" si="33"/>
        <v>3</v>
      </c>
      <c r="P494" s="79">
        <f t="shared" si="34"/>
        <v>3</v>
      </c>
      <c r="Q494" s="536" t="str">
        <f t="shared" si="35"/>
        <v>Aquisição_de_Bens_Permanentes</v>
      </c>
    </row>
    <row r="495" spans="1:17" x14ac:dyDescent="0.2">
      <c r="A495" s="438">
        <f t="shared" si="32"/>
        <v>491</v>
      </c>
      <c r="B495" s="470">
        <v>44448</v>
      </c>
      <c r="C495" s="469">
        <v>44440</v>
      </c>
      <c r="D495" s="107" t="s">
        <v>144</v>
      </c>
      <c r="E495" s="107" t="s">
        <v>225</v>
      </c>
      <c r="F495" s="288">
        <v>1200</v>
      </c>
      <c r="G495" s="107" t="s">
        <v>1223</v>
      </c>
      <c r="H495" s="107" t="s">
        <v>476</v>
      </c>
      <c r="I495" s="107" t="s">
        <v>1161</v>
      </c>
      <c r="J495" s="423" t="s">
        <v>1162</v>
      </c>
      <c r="K495" s="423" t="s">
        <v>587</v>
      </c>
      <c r="L495" s="423" t="s">
        <v>32</v>
      </c>
      <c r="M495" s="423">
        <v>29</v>
      </c>
      <c r="N495" s="470">
        <v>44431</v>
      </c>
      <c r="O495" s="79">
        <f t="shared" si="33"/>
        <v>3</v>
      </c>
      <c r="P495" s="79">
        <f t="shared" si="34"/>
        <v>3</v>
      </c>
      <c r="Q495" s="536" t="str">
        <f t="shared" si="35"/>
        <v>Aquisição_de_Bens_Permanentes</v>
      </c>
    </row>
    <row r="496" spans="1:17" x14ac:dyDescent="0.2">
      <c r="A496" s="438">
        <f t="shared" si="32"/>
        <v>492</v>
      </c>
      <c r="B496" s="470">
        <v>44448</v>
      </c>
      <c r="C496" s="469">
        <v>44440</v>
      </c>
      <c r="D496" s="107" t="s">
        <v>144</v>
      </c>
      <c r="E496" s="107" t="s">
        <v>225</v>
      </c>
      <c r="F496" s="288">
        <v>600</v>
      </c>
      <c r="G496" s="107" t="s">
        <v>1224</v>
      </c>
      <c r="H496" s="107" t="s">
        <v>477</v>
      </c>
      <c r="I496" s="107" t="s">
        <v>1161</v>
      </c>
      <c r="J496" s="423" t="s">
        <v>1162</v>
      </c>
      <c r="K496" s="423" t="s">
        <v>587</v>
      </c>
      <c r="L496" s="423" t="s">
        <v>32</v>
      </c>
      <c r="M496" s="423">
        <v>29</v>
      </c>
      <c r="N496" s="470">
        <v>44431</v>
      </c>
      <c r="O496" s="79">
        <f t="shared" si="33"/>
        <v>3</v>
      </c>
      <c r="P496" s="79">
        <f t="shared" si="34"/>
        <v>3</v>
      </c>
      <c r="Q496" s="536" t="str">
        <f t="shared" si="35"/>
        <v>Aquisição_de_Bens_Permanentes</v>
      </c>
    </row>
    <row r="497" spans="1:17" x14ac:dyDescent="0.2">
      <c r="A497" s="438">
        <f t="shared" si="32"/>
        <v>493</v>
      </c>
      <c r="B497" s="470">
        <v>44448</v>
      </c>
      <c r="C497" s="469">
        <v>44440</v>
      </c>
      <c r="D497" s="107" t="s">
        <v>144</v>
      </c>
      <c r="E497" s="107" t="s">
        <v>225</v>
      </c>
      <c r="F497" s="288">
        <v>600</v>
      </c>
      <c r="G497" s="107" t="s">
        <v>1225</v>
      </c>
      <c r="H497" s="107" t="s">
        <v>478</v>
      </c>
      <c r="I497" s="107" t="s">
        <v>1161</v>
      </c>
      <c r="J497" s="423" t="s">
        <v>1162</v>
      </c>
      <c r="K497" s="423" t="s">
        <v>587</v>
      </c>
      <c r="L497" s="423" t="s">
        <v>32</v>
      </c>
      <c r="M497" s="423">
        <v>29</v>
      </c>
      <c r="N497" s="470">
        <v>44431</v>
      </c>
      <c r="O497" s="79">
        <f t="shared" si="33"/>
        <v>3</v>
      </c>
      <c r="P497" s="79">
        <f t="shared" si="34"/>
        <v>3</v>
      </c>
      <c r="Q497" s="536" t="str">
        <f t="shared" si="35"/>
        <v>Aquisição_de_Bens_Permanentes</v>
      </c>
    </row>
    <row r="498" spans="1:17" x14ac:dyDescent="0.2">
      <c r="A498" s="438">
        <f t="shared" si="32"/>
        <v>494</v>
      </c>
      <c r="B498" s="470">
        <v>44448</v>
      </c>
      <c r="C498" s="469">
        <v>44440</v>
      </c>
      <c r="D498" s="107" t="s">
        <v>144</v>
      </c>
      <c r="E498" s="107" t="s">
        <v>225</v>
      </c>
      <c r="F498" s="288">
        <v>600</v>
      </c>
      <c r="G498" s="107" t="s">
        <v>1226</v>
      </c>
      <c r="H498" s="107" t="s">
        <v>479</v>
      </c>
      <c r="I498" s="107" t="s">
        <v>1161</v>
      </c>
      <c r="J498" s="423" t="s">
        <v>1162</v>
      </c>
      <c r="K498" s="423" t="s">
        <v>587</v>
      </c>
      <c r="L498" s="423" t="s">
        <v>32</v>
      </c>
      <c r="M498" s="423">
        <v>29</v>
      </c>
      <c r="N498" s="470">
        <v>44431</v>
      </c>
      <c r="O498" s="79">
        <f t="shared" si="33"/>
        <v>3</v>
      </c>
      <c r="P498" s="79">
        <f t="shared" si="34"/>
        <v>3</v>
      </c>
      <c r="Q498" s="536" t="str">
        <f t="shared" si="35"/>
        <v>Aquisição_de_Bens_Permanentes</v>
      </c>
    </row>
    <row r="499" spans="1:17" ht="24" x14ac:dyDescent="0.2">
      <c r="A499" s="438">
        <f t="shared" si="32"/>
        <v>495</v>
      </c>
      <c r="B499" s="470">
        <v>44448</v>
      </c>
      <c r="C499" s="469">
        <v>44440</v>
      </c>
      <c r="D499" s="107" t="s">
        <v>144</v>
      </c>
      <c r="E499" s="107" t="s">
        <v>225</v>
      </c>
      <c r="F499" s="288">
        <v>9000</v>
      </c>
      <c r="G499" s="107" t="s">
        <v>1227</v>
      </c>
      <c r="H499" s="107" t="s">
        <v>469</v>
      </c>
      <c r="I499" s="107" t="s">
        <v>1228</v>
      </c>
      <c r="J499" s="423" t="s">
        <v>1229</v>
      </c>
      <c r="K499" s="423" t="s">
        <v>587</v>
      </c>
      <c r="L499" s="423" t="s">
        <v>32</v>
      </c>
      <c r="M499" s="423">
        <v>69</v>
      </c>
      <c r="N499" s="470">
        <v>44442</v>
      </c>
      <c r="O499" s="79">
        <f t="shared" si="33"/>
        <v>3</v>
      </c>
      <c r="P499" s="79">
        <f t="shared" si="34"/>
        <v>3</v>
      </c>
      <c r="Q499" s="536" t="str">
        <f t="shared" si="35"/>
        <v>Aquisição_de_Bens_Permanentes</v>
      </c>
    </row>
    <row r="500" spans="1:17" x14ac:dyDescent="0.2">
      <c r="A500" s="438">
        <f t="shared" si="32"/>
        <v>496</v>
      </c>
      <c r="B500" s="470">
        <v>44448</v>
      </c>
      <c r="C500" s="469">
        <v>44409</v>
      </c>
      <c r="D500" s="107" t="s">
        <v>270</v>
      </c>
      <c r="E500" s="107" t="s">
        <v>155</v>
      </c>
      <c r="F500" s="288">
        <v>1600.35</v>
      </c>
      <c r="G500" s="107" t="s">
        <v>1580</v>
      </c>
      <c r="H500" s="107" t="s">
        <v>312</v>
      </c>
      <c r="I500" s="107" t="s">
        <v>1581</v>
      </c>
      <c r="J500" s="423" t="s">
        <v>1230</v>
      </c>
      <c r="K500" s="423" t="s">
        <v>587</v>
      </c>
      <c r="L500" s="423" t="s">
        <v>587</v>
      </c>
      <c r="M500" s="423">
        <v>21080047</v>
      </c>
      <c r="N500" s="470">
        <v>44442</v>
      </c>
      <c r="O500" s="79">
        <f t="shared" si="33"/>
        <v>3</v>
      </c>
      <c r="P500" s="79">
        <f t="shared" si="34"/>
        <v>2</v>
      </c>
      <c r="Q500" s="536" t="str">
        <f t="shared" si="35"/>
        <v>Gastos_Gerais</v>
      </c>
    </row>
    <row r="501" spans="1:17" ht="24" x14ac:dyDescent="0.2">
      <c r="A501" s="438">
        <f t="shared" si="32"/>
        <v>497</v>
      </c>
      <c r="B501" s="470">
        <v>44449</v>
      </c>
      <c r="C501" s="469">
        <v>44440</v>
      </c>
      <c r="D501" s="107" t="s">
        <v>270</v>
      </c>
      <c r="E501" s="107" t="s">
        <v>0</v>
      </c>
      <c r="F501" s="288">
        <v>1232.32</v>
      </c>
      <c r="G501" s="107" t="s">
        <v>1231</v>
      </c>
      <c r="H501" s="107" t="s">
        <v>471</v>
      </c>
      <c r="I501" s="107" t="s">
        <v>969</v>
      </c>
      <c r="J501" s="423" t="s">
        <v>970</v>
      </c>
      <c r="K501" s="423" t="s">
        <v>587</v>
      </c>
      <c r="L501" s="423" t="s">
        <v>32</v>
      </c>
      <c r="M501" s="423">
        <v>133837</v>
      </c>
      <c r="N501" s="470">
        <v>44425</v>
      </c>
      <c r="O501" s="79">
        <f t="shared" si="33"/>
        <v>3</v>
      </c>
      <c r="P501" s="79">
        <f t="shared" si="34"/>
        <v>3</v>
      </c>
      <c r="Q501" s="536" t="str">
        <f t="shared" si="35"/>
        <v>Gastos_Gerais</v>
      </c>
    </row>
    <row r="502" spans="1:17" ht="24" x14ac:dyDescent="0.2">
      <c r="A502" s="438">
        <f t="shared" si="32"/>
        <v>498</v>
      </c>
      <c r="B502" s="470">
        <v>44449</v>
      </c>
      <c r="C502" s="469">
        <v>44440</v>
      </c>
      <c r="D502" s="107" t="s">
        <v>270</v>
      </c>
      <c r="E502" s="107" t="s">
        <v>0</v>
      </c>
      <c r="F502" s="288">
        <v>506.15</v>
      </c>
      <c r="G502" s="107" t="s">
        <v>1232</v>
      </c>
      <c r="H502" s="107" t="s">
        <v>476</v>
      </c>
      <c r="I502" s="107" t="s">
        <v>969</v>
      </c>
      <c r="J502" s="423" t="s">
        <v>970</v>
      </c>
      <c r="K502" s="423" t="s">
        <v>587</v>
      </c>
      <c r="L502" s="423" t="s">
        <v>32</v>
      </c>
      <c r="M502" s="423">
        <v>133780</v>
      </c>
      <c r="N502" s="470">
        <v>44424</v>
      </c>
      <c r="O502" s="79">
        <f t="shared" si="33"/>
        <v>3</v>
      </c>
      <c r="P502" s="79">
        <f t="shared" si="34"/>
        <v>3</v>
      </c>
      <c r="Q502" s="536" t="str">
        <f t="shared" si="35"/>
        <v>Gastos_Gerais</v>
      </c>
    </row>
    <row r="503" spans="1:17" ht="48" x14ac:dyDescent="0.2">
      <c r="A503" s="438">
        <f t="shared" si="32"/>
        <v>499</v>
      </c>
      <c r="B503" s="470">
        <v>44452</v>
      </c>
      <c r="C503" s="469">
        <v>44409</v>
      </c>
      <c r="D503" s="107" t="s">
        <v>270</v>
      </c>
      <c r="E503" s="107" t="s">
        <v>61</v>
      </c>
      <c r="F503" s="288">
        <v>993.71</v>
      </c>
      <c r="G503" s="107" t="s">
        <v>993</v>
      </c>
      <c r="H503" s="107" t="s">
        <v>312</v>
      </c>
      <c r="I503" s="107" t="s">
        <v>1582</v>
      </c>
      <c r="J503" s="423" t="s">
        <v>757</v>
      </c>
      <c r="K503" s="423" t="s">
        <v>587</v>
      </c>
      <c r="L503" s="423" t="s">
        <v>587</v>
      </c>
      <c r="M503" s="423">
        <v>1441024</v>
      </c>
      <c r="N503" s="470">
        <v>44434</v>
      </c>
      <c r="O503" s="79">
        <f t="shared" si="33"/>
        <v>3</v>
      </c>
      <c r="P503" s="79">
        <f t="shared" si="34"/>
        <v>2</v>
      </c>
      <c r="Q503" s="536" t="str">
        <f t="shared" si="35"/>
        <v>Gastos_Gerais</v>
      </c>
    </row>
    <row r="504" spans="1:17" ht="24" x14ac:dyDescent="0.2">
      <c r="A504" s="438">
        <f t="shared" si="32"/>
        <v>500</v>
      </c>
      <c r="B504" s="470">
        <v>44452</v>
      </c>
      <c r="C504" s="469">
        <v>44440</v>
      </c>
      <c r="D504" s="107" t="s">
        <v>270</v>
      </c>
      <c r="E504" s="107" t="s">
        <v>89</v>
      </c>
      <c r="F504" s="288">
        <v>1799.7</v>
      </c>
      <c r="G504" s="107" t="s">
        <v>1480</v>
      </c>
      <c r="H504" s="107" t="s">
        <v>471</v>
      </c>
      <c r="I504" s="107" t="s">
        <v>1233</v>
      </c>
      <c r="J504" s="423" t="s">
        <v>1234</v>
      </c>
      <c r="K504" s="423" t="s">
        <v>587</v>
      </c>
      <c r="L504" s="423" t="s">
        <v>32</v>
      </c>
      <c r="M504" s="423">
        <v>1913</v>
      </c>
      <c r="N504" s="470">
        <v>44445</v>
      </c>
      <c r="O504" s="79">
        <f t="shared" si="33"/>
        <v>3</v>
      </c>
      <c r="P504" s="79">
        <f t="shared" si="34"/>
        <v>3</v>
      </c>
      <c r="Q504" s="536" t="str">
        <f t="shared" si="35"/>
        <v>Gastos_Gerais</v>
      </c>
    </row>
    <row r="505" spans="1:17" x14ac:dyDescent="0.2">
      <c r="A505" s="438">
        <f t="shared" si="32"/>
        <v>501</v>
      </c>
      <c r="B505" s="470">
        <v>44452</v>
      </c>
      <c r="C505" s="469">
        <v>44440</v>
      </c>
      <c r="D505" s="107" t="s">
        <v>270</v>
      </c>
      <c r="E505" s="107" t="s">
        <v>213</v>
      </c>
      <c r="F505" s="288">
        <v>320</v>
      </c>
      <c r="G505" s="107" t="s">
        <v>1235</v>
      </c>
      <c r="H505" s="107" t="s">
        <v>470</v>
      </c>
      <c r="I505" s="107" t="s">
        <v>1236</v>
      </c>
      <c r="J505" s="423" t="s">
        <v>1237</v>
      </c>
      <c r="K505" s="423" t="s">
        <v>587</v>
      </c>
      <c r="L505" s="423" t="s">
        <v>32</v>
      </c>
      <c r="M505" s="423">
        <v>4876</v>
      </c>
      <c r="N505" s="470">
        <v>44448</v>
      </c>
      <c r="O505" s="79">
        <f t="shared" si="33"/>
        <v>3</v>
      </c>
      <c r="P505" s="79">
        <f t="shared" si="34"/>
        <v>3</v>
      </c>
      <c r="Q505" s="536" t="str">
        <f t="shared" si="35"/>
        <v>Gastos_Gerais</v>
      </c>
    </row>
    <row r="506" spans="1:17" x14ac:dyDescent="0.2">
      <c r="A506" s="438">
        <f t="shared" si="32"/>
        <v>502</v>
      </c>
      <c r="B506" s="470">
        <v>44452</v>
      </c>
      <c r="C506" s="469">
        <v>44409</v>
      </c>
      <c r="D506" s="107" t="s">
        <v>270</v>
      </c>
      <c r="E506" s="107" t="s">
        <v>390</v>
      </c>
      <c r="F506" s="288">
        <v>1277.26</v>
      </c>
      <c r="G506" s="107" t="s">
        <v>1238</v>
      </c>
      <c r="H506" s="107" t="s">
        <v>478</v>
      </c>
      <c r="I506" s="107" t="s">
        <v>1623</v>
      </c>
      <c r="J506" s="423" t="s">
        <v>821</v>
      </c>
      <c r="K506" s="423" t="s">
        <v>587</v>
      </c>
      <c r="L506" s="423" t="s">
        <v>32</v>
      </c>
      <c r="M506" s="423">
        <v>2021324</v>
      </c>
      <c r="N506" s="470">
        <v>44448</v>
      </c>
      <c r="O506" s="79">
        <f t="shared" si="33"/>
        <v>3</v>
      </c>
      <c r="P506" s="79">
        <f t="shared" si="34"/>
        <v>2</v>
      </c>
      <c r="Q506" s="536" t="str">
        <f t="shared" si="35"/>
        <v>Gastos_Gerais</v>
      </c>
    </row>
    <row r="507" spans="1:17" x14ac:dyDescent="0.2">
      <c r="A507" s="438">
        <f t="shared" si="32"/>
        <v>503</v>
      </c>
      <c r="B507" s="470">
        <v>44452</v>
      </c>
      <c r="C507" s="469">
        <v>44409</v>
      </c>
      <c r="D507" s="107" t="s">
        <v>270</v>
      </c>
      <c r="E507" s="107" t="s">
        <v>390</v>
      </c>
      <c r="F507" s="288">
        <v>3638.72</v>
      </c>
      <c r="G507" s="107" t="s">
        <v>1239</v>
      </c>
      <c r="H507" s="107" t="s">
        <v>476</v>
      </c>
      <c r="I507" s="107" t="s">
        <v>1623</v>
      </c>
      <c r="J507" s="423" t="s">
        <v>821</v>
      </c>
      <c r="K507" s="423" t="s">
        <v>587</v>
      </c>
      <c r="L507" s="423" t="s">
        <v>32</v>
      </c>
      <c r="M507" s="423">
        <v>2021323</v>
      </c>
      <c r="N507" s="470">
        <v>44448</v>
      </c>
      <c r="O507" s="79">
        <f t="shared" si="33"/>
        <v>3</v>
      </c>
      <c r="P507" s="79">
        <f t="shared" si="34"/>
        <v>2</v>
      </c>
      <c r="Q507" s="536" t="str">
        <f t="shared" si="35"/>
        <v>Gastos_Gerais</v>
      </c>
    </row>
    <row r="508" spans="1:17" x14ac:dyDescent="0.2">
      <c r="A508" s="438">
        <f t="shared" ref="A508:A571" si="36">IF(B508="","",ROW()-4)</f>
        <v>504</v>
      </c>
      <c r="B508" s="470">
        <v>44452</v>
      </c>
      <c r="C508" s="469">
        <v>44409</v>
      </c>
      <c r="D508" s="107" t="s">
        <v>270</v>
      </c>
      <c r="E508" s="107" t="s">
        <v>85</v>
      </c>
      <c r="F508" s="288">
        <v>97.06</v>
      </c>
      <c r="G508" s="107" t="s">
        <v>1479</v>
      </c>
      <c r="H508" s="107" t="s">
        <v>312</v>
      </c>
      <c r="I508" s="107" t="s">
        <v>668</v>
      </c>
      <c r="J508" s="423" t="s">
        <v>669</v>
      </c>
      <c r="K508" s="423" t="s">
        <v>587</v>
      </c>
      <c r="L508" s="423" t="s">
        <v>32</v>
      </c>
      <c r="M508" s="423">
        <v>326705838</v>
      </c>
      <c r="N508" s="470">
        <v>44452</v>
      </c>
      <c r="O508" s="79">
        <f t="shared" si="33"/>
        <v>3</v>
      </c>
      <c r="P508" s="79">
        <f t="shared" si="34"/>
        <v>2</v>
      </c>
      <c r="Q508" s="536" t="str">
        <f t="shared" si="35"/>
        <v>Gastos_Gerais</v>
      </c>
    </row>
    <row r="509" spans="1:17" x14ac:dyDescent="0.2">
      <c r="A509" s="438">
        <f t="shared" si="36"/>
        <v>505</v>
      </c>
      <c r="B509" s="470">
        <v>44452</v>
      </c>
      <c r="C509" s="469">
        <v>44409</v>
      </c>
      <c r="D509" s="107" t="s">
        <v>270</v>
      </c>
      <c r="E509" s="107" t="s">
        <v>390</v>
      </c>
      <c r="F509" s="288">
        <v>3181.69</v>
      </c>
      <c r="G509" s="107" t="s">
        <v>1241</v>
      </c>
      <c r="H509" s="107" t="s">
        <v>477</v>
      </c>
      <c r="I509" s="107" t="s">
        <v>1623</v>
      </c>
      <c r="J509" s="423" t="s">
        <v>821</v>
      </c>
      <c r="K509" s="423" t="s">
        <v>587</v>
      </c>
      <c r="L509" s="423" t="s">
        <v>32</v>
      </c>
      <c r="M509" s="423">
        <v>2021327</v>
      </c>
      <c r="N509" s="470">
        <v>44449</v>
      </c>
      <c r="O509" s="79">
        <f t="shared" si="33"/>
        <v>3</v>
      </c>
      <c r="P509" s="79">
        <f t="shared" si="34"/>
        <v>2</v>
      </c>
      <c r="Q509" s="536" t="str">
        <f t="shared" si="35"/>
        <v>Gastos_Gerais</v>
      </c>
    </row>
    <row r="510" spans="1:17" ht="38.25" customHeight="1" x14ac:dyDescent="0.2">
      <c r="A510" s="438">
        <f t="shared" si="36"/>
        <v>506</v>
      </c>
      <c r="B510" s="470">
        <v>44452</v>
      </c>
      <c r="C510" s="469">
        <v>44440</v>
      </c>
      <c r="D510" s="107" t="s">
        <v>270</v>
      </c>
      <c r="E510" s="107" t="s">
        <v>301</v>
      </c>
      <c r="F510" s="288">
        <v>91.67</v>
      </c>
      <c r="G510" s="107" t="s">
        <v>1481</v>
      </c>
      <c r="H510" s="107" t="s">
        <v>470</v>
      </c>
      <c r="I510" s="107" t="s">
        <v>841</v>
      </c>
      <c r="J510" s="423" t="s">
        <v>842</v>
      </c>
      <c r="K510" s="423" t="s">
        <v>587</v>
      </c>
      <c r="L510" s="423" t="s">
        <v>32</v>
      </c>
      <c r="M510" s="423">
        <v>20212518</v>
      </c>
      <c r="N510" s="470">
        <v>44441</v>
      </c>
      <c r="O510" s="79">
        <f t="shared" si="33"/>
        <v>3</v>
      </c>
      <c r="P510" s="79">
        <f t="shared" si="34"/>
        <v>3</v>
      </c>
      <c r="Q510" s="536" t="str">
        <f t="shared" si="35"/>
        <v>Gastos_Gerais</v>
      </c>
    </row>
    <row r="511" spans="1:17" ht="48" x14ac:dyDescent="0.2">
      <c r="A511" s="438">
        <f t="shared" si="36"/>
        <v>507</v>
      </c>
      <c r="B511" s="470">
        <v>44452</v>
      </c>
      <c r="C511" s="469">
        <v>44440</v>
      </c>
      <c r="D511" s="107" t="s">
        <v>270</v>
      </c>
      <c r="E511" s="107" t="s">
        <v>301</v>
      </c>
      <c r="F511" s="288">
        <v>91.67</v>
      </c>
      <c r="G511" s="107" t="s">
        <v>1482</v>
      </c>
      <c r="H511" s="107" t="s">
        <v>473</v>
      </c>
      <c r="I511" s="107" t="s">
        <v>841</v>
      </c>
      <c r="J511" s="423" t="s">
        <v>842</v>
      </c>
      <c r="K511" s="423" t="s">
        <v>587</v>
      </c>
      <c r="L511" s="423" t="s">
        <v>32</v>
      </c>
      <c r="M511" s="423">
        <v>20212517</v>
      </c>
      <c r="N511" s="470">
        <v>44441</v>
      </c>
      <c r="O511" s="79">
        <f t="shared" si="33"/>
        <v>3</v>
      </c>
      <c r="P511" s="79">
        <f t="shared" si="34"/>
        <v>3</v>
      </c>
      <c r="Q511" s="536" t="str">
        <f t="shared" si="35"/>
        <v>Gastos_Gerais</v>
      </c>
    </row>
    <row r="512" spans="1:17" x14ac:dyDescent="0.2">
      <c r="A512" s="438">
        <f t="shared" si="36"/>
        <v>508</v>
      </c>
      <c r="B512" s="470">
        <v>44452</v>
      </c>
      <c r="C512" s="469">
        <v>44409</v>
      </c>
      <c r="D512" s="107" t="s">
        <v>270</v>
      </c>
      <c r="E512" s="107" t="s">
        <v>85</v>
      </c>
      <c r="F512" s="288">
        <v>2628.85</v>
      </c>
      <c r="G512" s="107" t="s">
        <v>1240</v>
      </c>
      <c r="H512" s="107" t="s">
        <v>477</v>
      </c>
      <c r="I512" s="107" t="s">
        <v>668</v>
      </c>
      <c r="J512" s="423" t="s">
        <v>669</v>
      </c>
      <c r="K512" s="423" t="s">
        <v>587</v>
      </c>
      <c r="L512" s="423" t="s">
        <v>32</v>
      </c>
      <c r="M512" s="423">
        <v>328449626</v>
      </c>
      <c r="N512" s="470">
        <v>44452</v>
      </c>
      <c r="O512" s="79">
        <f t="shared" si="33"/>
        <v>3</v>
      </c>
      <c r="P512" s="79">
        <f t="shared" si="34"/>
        <v>2</v>
      </c>
      <c r="Q512" s="536" t="str">
        <f t="shared" si="35"/>
        <v>Gastos_Gerais</v>
      </c>
    </row>
    <row r="513" spans="1:17" ht="24" x14ac:dyDescent="0.2">
      <c r="A513" s="438">
        <f t="shared" si="36"/>
        <v>509</v>
      </c>
      <c r="B513" s="470">
        <v>44452</v>
      </c>
      <c r="C513" s="469">
        <v>44440</v>
      </c>
      <c r="D513" s="107" t="s">
        <v>270</v>
      </c>
      <c r="E513" s="107" t="s">
        <v>296</v>
      </c>
      <c r="F513" s="288">
        <v>1350</v>
      </c>
      <c r="G513" s="107" t="s">
        <v>1242</v>
      </c>
      <c r="H513" s="107" t="s">
        <v>313</v>
      </c>
      <c r="I513" s="107" t="s">
        <v>1243</v>
      </c>
      <c r="J513" s="423" t="s">
        <v>1244</v>
      </c>
      <c r="K513" s="423" t="s">
        <v>587</v>
      </c>
      <c r="L513" s="423" t="s">
        <v>32</v>
      </c>
      <c r="M513" s="423">
        <v>264305</v>
      </c>
      <c r="N513" s="470">
        <v>44449</v>
      </c>
      <c r="O513" s="79">
        <f t="shared" si="33"/>
        <v>3</v>
      </c>
      <c r="P513" s="79">
        <f t="shared" si="34"/>
        <v>3</v>
      </c>
      <c r="Q513" s="536" t="str">
        <f t="shared" si="35"/>
        <v>Gastos_Gerais</v>
      </c>
    </row>
    <row r="514" spans="1:17" ht="24" x14ac:dyDescent="0.2">
      <c r="A514" s="438">
        <f t="shared" si="36"/>
        <v>510</v>
      </c>
      <c r="B514" s="470">
        <v>44452</v>
      </c>
      <c r="C514" s="469">
        <v>44409</v>
      </c>
      <c r="D514" s="107" t="s">
        <v>181</v>
      </c>
      <c r="E514" s="107" t="s">
        <v>1</v>
      </c>
      <c r="F514" s="288">
        <v>300</v>
      </c>
      <c r="G514" s="107" t="s">
        <v>1245</v>
      </c>
      <c r="H514" s="107" t="s">
        <v>313</v>
      </c>
      <c r="I514" s="107" t="s">
        <v>1246</v>
      </c>
      <c r="J514" s="423" t="s">
        <v>1247</v>
      </c>
      <c r="K514" s="423" t="s">
        <v>560</v>
      </c>
      <c r="L514" s="423" t="s">
        <v>630</v>
      </c>
      <c r="M514" s="423">
        <v>377641</v>
      </c>
      <c r="N514" s="470">
        <v>44452</v>
      </c>
      <c r="O514" s="79">
        <f t="shared" si="33"/>
        <v>3</v>
      </c>
      <c r="P514" s="79">
        <f t="shared" si="34"/>
        <v>2</v>
      </c>
      <c r="Q514" s="536" t="str">
        <f t="shared" si="35"/>
        <v>Gastos_com_Pessoal</v>
      </c>
    </row>
    <row r="515" spans="1:17" x14ac:dyDescent="0.2">
      <c r="A515" s="438">
        <f t="shared" si="36"/>
        <v>511</v>
      </c>
      <c r="B515" s="470">
        <v>44452</v>
      </c>
      <c r="C515" s="469">
        <v>44440</v>
      </c>
      <c r="D515" s="107" t="s">
        <v>270</v>
      </c>
      <c r="E515" s="107" t="s">
        <v>62</v>
      </c>
      <c r="F515" s="288">
        <v>434</v>
      </c>
      <c r="G515" s="107" t="s">
        <v>1248</v>
      </c>
      <c r="H515" s="107" t="s">
        <v>496</v>
      </c>
      <c r="I515" s="107" t="s">
        <v>1100</v>
      </c>
      <c r="J515" s="423" t="s">
        <v>1101</v>
      </c>
      <c r="K515" s="423" t="s">
        <v>560</v>
      </c>
      <c r="L515" s="423" t="s">
        <v>571</v>
      </c>
      <c r="M515" s="423">
        <v>192701</v>
      </c>
      <c r="N515" s="470">
        <v>44452</v>
      </c>
      <c r="O515" s="79">
        <f t="shared" si="33"/>
        <v>3</v>
      </c>
      <c r="P515" s="79">
        <f t="shared" si="34"/>
        <v>3</v>
      </c>
      <c r="Q515" s="536" t="str">
        <f t="shared" si="35"/>
        <v>Gastos_Gerais</v>
      </c>
    </row>
    <row r="516" spans="1:17" x14ac:dyDescent="0.2">
      <c r="A516" s="438">
        <f t="shared" si="36"/>
        <v>512</v>
      </c>
      <c r="B516" s="470">
        <v>44452</v>
      </c>
      <c r="C516" s="469">
        <v>44440</v>
      </c>
      <c r="D516" s="107" t="s">
        <v>270</v>
      </c>
      <c r="E516" s="107" t="s">
        <v>213</v>
      </c>
      <c r="F516" s="288">
        <v>1530</v>
      </c>
      <c r="G516" s="107" t="s">
        <v>1249</v>
      </c>
      <c r="H516" s="107" t="s">
        <v>475</v>
      </c>
      <c r="I516" s="107" t="s">
        <v>1250</v>
      </c>
      <c r="J516" s="423" t="s">
        <v>1251</v>
      </c>
      <c r="K516" s="423" t="s">
        <v>560</v>
      </c>
      <c r="L516" s="423" t="s">
        <v>571</v>
      </c>
      <c r="M516" s="423">
        <v>192988</v>
      </c>
      <c r="N516" s="470">
        <v>44452</v>
      </c>
      <c r="O516" s="79">
        <f t="shared" si="33"/>
        <v>3</v>
      </c>
      <c r="P516" s="79">
        <f t="shared" si="34"/>
        <v>3</v>
      </c>
      <c r="Q516" s="536" t="str">
        <f t="shared" si="35"/>
        <v>Gastos_Gerais</v>
      </c>
    </row>
    <row r="517" spans="1:17" x14ac:dyDescent="0.2">
      <c r="A517" s="438">
        <f t="shared" si="36"/>
        <v>513</v>
      </c>
      <c r="B517" s="470">
        <v>44452</v>
      </c>
      <c r="C517" s="469">
        <v>44440</v>
      </c>
      <c r="D517" s="107" t="s">
        <v>270</v>
      </c>
      <c r="E517" s="107" t="s">
        <v>213</v>
      </c>
      <c r="F517" s="288">
        <v>225.4</v>
      </c>
      <c r="G517" s="107" t="s">
        <v>1252</v>
      </c>
      <c r="H517" s="107" t="s">
        <v>475</v>
      </c>
      <c r="I517" s="107" t="s">
        <v>1250</v>
      </c>
      <c r="J517" s="423" t="s">
        <v>1251</v>
      </c>
      <c r="K517" s="423" t="s">
        <v>560</v>
      </c>
      <c r="L517" s="423" t="s">
        <v>571</v>
      </c>
      <c r="M517" s="423">
        <v>194122</v>
      </c>
      <c r="N517" s="470">
        <v>44452</v>
      </c>
      <c r="O517" s="79">
        <f t="shared" si="33"/>
        <v>3</v>
      </c>
      <c r="P517" s="79">
        <f t="shared" si="34"/>
        <v>3</v>
      </c>
      <c r="Q517" s="536" t="str">
        <f t="shared" si="35"/>
        <v>Gastos_Gerais</v>
      </c>
    </row>
    <row r="518" spans="1:17" ht="57" customHeight="1" x14ac:dyDescent="0.2">
      <c r="A518" s="438">
        <f t="shared" si="36"/>
        <v>514</v>
      </c>
      <c r="B518" s="470">
        <v>44452</v>
      </c>
      <c r="C518" s="469">
        <v>44409</v>
      </c>
      <c r="D518" s="107" t="s">
        <v>318</v>
      </c>
      <c r="E518" s="107" t="s">
        <v>318</v>
      </c>
      <c r="F518" s="288">
        <v>3624.26</v>
      </c>
      <c r="G518" s="107" t="s">
        <v>1253</v>
      </c>
      <c r="H518" s="107" t="s">
        <v>313</v>
      </c>
      <c r="I518" s="107" t="s">
        <v>558</v>
      </c>
      <c r="J518" s="423" t="s">
        <v>559</v>
      </c>
      <c r="K518" s="423" t="s">
        <v>560</v>
      </c>
      <c r="L518" s="423" t="s">
        <v>571</v>
      </c>
      <c r="M518" s="423">
        <v>94914049</v>
      </c>
      <c r="N518" s="470">
        <v>44452</v>
      </c>
      <c r="O518" s="79">
        <f t="shared" si="33"/>
        <v>3</v>
      </c>
      <c r="P518" s="79">
        <f t="shared" si="34"/>
        <v>2</v>
      </c>
      <c r="Q518" s="536" t="str">
        <f t="shared" si="35"/>
        <v>Transferência_para_Reserva_de_Recursos</v>
      </c>
    </row>
    <row r="519" spans="1:17" ht="48" x14ac:dyDescent="0.2">
      <c r="A519" s="438">
        <f t="shared" si="36"/>
        <v>515</v>
      </c>
      <c r="B519" s="470">
        <v>44452</v>
      </c>
      <c r="C519" s="469">
        <v>44440</v>
      </c>
      <c r="D519" s="107" t="s">
        <v>270</v>
      </c>
      <c r="E519" s="107" t="s">
        <v>301</v>
      </c>
      <c r="F519" s="288">
        <v>60</v>
      </c>
      <c r="G519" s="107" t="s">
        <v>1483</v>
      </c>
      <c r="H519" s="107" t="s">
        <v>477</v>
      </c>
      <c r="I519" s="107" t="s">
        <v>1254</v>
      </c>
      <c r="J519" s="423" t="s">
        <v>1255</v>
      </c>
      <c r="K519" s="423" t="s">
        <v>560</v>
      </c>
      <c r="L519" s="423" t="s">
        <v>561</v>
      </c>
      <c r="M519" s="423">
        <v>95116003</v>
      </c>
      <c r="N519" s="470">
        <v>44452</v>
      </c>
      <c r="O519" s="79">
        <f t="shared" si="33"/>
        <v>3</v>
      </c>
      <c r="P519" s="79">
        <f t="shared" si="34"/>
        <v>3</v>
      </c>
      <c r="Q519" s="536" t="str">
        <f t="shared" si="35"/>
        <v>Gastos_Gerais</v>
      </c>
    </row>
    <row r="520" spans="1:17" ht="58.5" customHeight="1" x14ac:dyDescent="0.2">
      <c r="A520" s="438">
        <f t="shared" si="36"/>
        <v>516</v>
      </c>
      <c r="B520" s="470">
        <v>44452</v>
      </c>
      <c r="C520" s="469">
        <v>44440</v>
      </c>
      <c r="D520" s="107" t="s">
        <v>270</v>
      </c>
      <c r="E520" s="107" t="s">
        <v>301</v>
      </c>
      <c r="F520" s="288">
        <v>60</v>
      </c>
      <c r="G520" s="107" t="s">
        <v>1483</v>
      </c>
      <c r="H520" s="107" t="s">
        <v>477</v>
      </c>
      <c r="I520" s="107" t="s">
        <v>1256</v>
      </c>
      <c r="J520" s="423" t="s">
        <v>1257</v>
      </c>
      <c r="K520" s="423" t="s">
        <v>560</v>
      </c>
      <c r="L520" s="423" t="s">
        <v>561</v>
      </c>
      <c r="M520" s="423">
        <v>95130353</v>
      </c>
      <c r="N520" s="470">
        <v>44452</v>
      </c>
      <c r="O520" s="79">
        <f t="shared" si="33"/>
        <v>3</v>
      </c>
      <c r="P520" s="79">
        <f t="shared" si="34"/>
        <v>3</v>
      </c>
      <c r="Q520" s="536" t="str">
        <f t="shared" si="35"/>
        <v>Gastos_Gerais</v>
      </c>
    </row>
    <row r="521" spans="1:17" ht="58.5" customHeight="1" x14ac:dyDescent="0.2">
      <c r="A521" s="438">
        <f t="shared" si="36"/>
        <v>517</v>
      </c>
      <c r="B521" s="470">
        <v>44452</v>
      </c>
      <c r="C521" s="469">
        <v>44440</v>
      </c>
      <c r="D521" s="107" t="s">
        <v>270</v>
      </c>
      <c r="E521" s="107" t="s">
        <v>301</v>
      </c>
      <c r="F521" s="288">
        <v>118</v>
      </c>
      <c r="G521" s="107" t="s">
        <v>1484</v>
      </c>
      <c r="H521" s="107" t="s">
        <v>312</v>
      </c>
      <c r="I521" s="107" t="s">
        <v>1258</v>
      </c>
      <c r="J521" s="423" t="s">
        <v>1259</v>
      </c>
      <c r="K521" s="423" t="s">
        <v>560</v>
      </c>
      <c r="L521" s="423" t="s">
        <v>571</v>
      </c>
      <c r="M521" s="423">
        <v>96833511</v>
      </c>
      <c r="N521" s="470">
        <v>44452</v>
      </c>
      <c r="O521" s="79">
        <f t="shared" si="33"/>
        <v>3</v>
      </c>
      <c r="P521" s="79">
        <f t="shared" si="34"/>
        <v>3</v>
      </c>
      <c r="Q521" s="536" t="str">
        <f t="shared" si="35"/>
        <v>Gastos_Gerais</v>
      </c>
    </row>
    <row r="522" spans="1:17" x14ac:dyDescent="0.2">
      <c r="A522" s="438">
        <f t="shared" si="36"/>
        <v>518</v>
      </c>
      <c r="B522" s="470">
        <v>44452</v>
      </c>
      <c r="C522" s="469">
        <v>44440</v>
      </c>
      <c r="D522" s="107" t="s">
        <v>270</v>
      </c>
      <c r="E522" s="107" t="s">
        <v>296</v>
      </c>
      <c r="F522" s="288">
        <v>72.900000000000006</v>
      </c>
      <c r="G522" s="107" t="s">
        <v>1485</v>
      </c>
      <c r="H522" s="107" t="s">
        <v>312</v>
      </c>
      <c r="I522" s="107" t="s">
        <v>1260</v>
      </c>
      <c r="J522" s="423" t="s">
        <v>1261</v>
      </c>
      <c r="K522" s="423" t="s">
        <v>581</v>
      </c>
      <c r="L522" s="423" t="s">
        <v>565</v>
      </c>
      <c r="M522" s="423">
        <v>131530</v>
      </c>
      <c r="N522" s="470">
        <v>44452</v>
      </c>
      <c r="O522" s="79">
        <f t="shared" ref="O522:O585" si="37">IF(B522=0,0,IF(YEAR(B522)=$P$1,MONTH(B522)-$O$1+1,(YEAR(B522)-$P$1)*12-$O$1+1+MONTH(B522)))</f>
        <v>3</v>
      </c>
      <c r="P522" s="79">
        <f t="shared" ref="P522:P585" si="38">IF(C522=0,0,IF(YEAR(C522)=$P$1,MONTH(C522)-$O$1+1,(YEAR(C522)-$P$1)*12-$O$1+1+MONTH(C522)))</f>
        <v>3</v>
      </c>
      <c r="Q522" s="536" t="str">
        <f t="shared" ref="Q522:Q585" si="39">SUBSTITUTE(D522," ","_")</f>
        <v>Gastos_Gerais</v>
      </c>
    </row>
    <row r="523" spans="1:17" x14ac:dyDescent="0.2">
      <c r="A523" s="438">
        <f t="shared" si="36"/>
        <v>519</v>
      </c>
      <c r="B523" s="470">
        <v>44452</v>
      </c>
      <c r="C523" s="469">
        <v>44440</v>
      </c>
      <c r="D523" s="107" t="s">
        <v>270</v>
      </c>
      <c r="E523" s="107" t="s">
        <v>71</v>
      </c>
      <c r="F523" s="288">
        <v>1</v>
      </c>
      <c r="G523" s="107" t="s">
        <v>562</v>
      </c>
      <c r="H523" s="107" t="s">
        <v>312</v>
      </c>
      <c r="I523" s="107" t="s">
        <v>563</v>
      </c>
      <c r="J523" s="423" t="s">
        <v>482</v>
      </c>
      <c r="K523" s="423" t="s">
        <v>708</v>
      </c>
      <c r="L523" s="423" t="s">
        <v>565</v>
      </c>
      <c r="M523" s="423">
        <v>377641</v>
      </c>
      <c r="N523" s="470">
        <v>44452</v>
      </c>
      <c r="O523" s="79">
        <f t="shared" si="37"/>
        <v>3</v>
      </c>
      <c r="P523" s="79">
        <f t="shared" si="38"/>
        <v>3</v>
      </c>
      <c r="Q523" s="536" t="str">
        <f t="shared" si="39"/>
        <v>Gastos_Gerais</v>
      </c>
    </row>
    <row r="524" spans="1:17" ht="36" x14ac:dyDescent="0.2">
      <c r="A524" s="438">
        <f t="shared" si="36"/>
        <v>520</v>
      </c>
      <c r="B524" s="470">
        <v>44453</v>
      </c>
      <c r="C524" s="469">
        <v>44440</v>
      </c>
      <c r="D524" s="107" t="s">
        <v>270</v>
      </c>
      <c r="E524" s="107" t="s">
        <v>3</v>
      </c>
      <c r="F524" s="288">
        <v>520.13</v>
      </c>
      <c r="G524" s="107" t="s">
        <v>1487</v>
      </c>
      <c r="H524" s="107" t="s">
        <v>312</v>
      </c>
      <c r="I524" s="107" t="s">
        <v>712</v>
      </c>
      <c r="J524" s="423" t="s">
        <v>482</v>
      </c>
      <c r="K524" s="423" t="s">
        <v>587</v>
      </c>
      <c r="L524" s="423" t="s">
        <v>714</v>
      </c>
      <c r="M524" s="423" t="s">
        <v>1262</v>
      </c>
      <c r="N524" s="470">
        <v>44453</v>
      </c>
      <c r="O524" s="79">
        <f t="shared" si="37"/>
        <v>3</v>
      </c>
      <c r="P524" s="79">
        <f t="shared" si="38"/>
        <v>3</v>
      </c>
      <c r="Q524" s="536" t="str">
        <f t="shared" si="39"/>
        <v>Gastos_Gerais</v>
      </c>
    </row>
    <row r="525" spans="1:17" ht="24" x14ac:dyDescent="0.2">
      <c r="A525" s="438">
        <f t="shared" si="36"/>
        <v>521</v>
      </c>
      <c r="B525" s="470">
        <v>44453</v>
      </c>
      <c r="C525" s="469">
        <v>44409</v>
      </c>
      <c r="D525" s="107" t="s">
        <v>270</v>
      </c>
      <c r="E525" s="107" t="s">
        <v>59</v>
      </c>
      <c r="F525" s="288">
        <v>40800</v>
      </c>
      <c r="G525" s="107" t="s">
        <v>1570</v>
      </c>
      <c r="H525" s="107" t="s">
        <v>312</v>
      </c>
      <c r="I525" s="107" t="s">
        <v>1571</v>
      </c>
      <c r="J525" s="423" t="s">
        <v>784</v>
      </c>
      <c r="K525" s="423" t="s">
        <v>587</v>
      </c>
      <c r="L525" s="423" t="s">
        <v>32</v>
      </c>
      <c r="M525" s="423">
        <v>2021399</v>
      </c>
      <c r="N525" s="470">
        <v>44441</v>
      </c>
      <c r="O525" s="79">
        <f t="shared" si="37"/>
        <v>3</v>
      </c>
      <c r="P525" s="79">
        <f t="shared" si="38"/>
        <v>2</v>
      </c>
      <c r="Q525" s="536" t="str">
        <f t="shared" si="39"/>
        <v>Gastos_Gerais</v>
      </c>
    </row>
    <row r="526" spans="1:17" ht="24" x14ac:dyDescent="0.2">
      <c r="A526" s="438">
        <f t="shared" si="36"/>
        <v>522</v>
      </c>
      <c r="B526" s="470">
        <v>44453</v>
      </c>
      <c r="C526" s="469">
        <v>44409</v>
      </c>
      <c r="D526" s="107" t="s">
        <v>270</v>
      </c>
      <c r="E526" s="107" t="s">
        <v>141</v>
      </c>
      <c r="F526" s="288">
        <v>2670.13</v>
      </c>
      <c r="G526" s="107" t="s">
        <v>1263</v>
      </c>
      <c r="H526" s="107" t="s">
        <v>475</v>
      </c>
      <c r="I526" s="107" t="s">
        <v>1629</v>
      </c>
      <c r="J526" s="423" t="s">
        <v>1080</v>
      </c>
      <c r="K526" s="423" t="s">
        <v>587</v>
      </c>
      <c r="L526" s="423" t="s">
        <v>32</v>
      </c>
      <c r="M526" s="423">
        <v>9299</v>
      </c>
      <c r="N526" s="470">
        <v>44453</v>
      </c>
      <c r="O526" s="79">
        <f t="shared" si="37"/>
        <v>3</v>
      </c>
      <c r="P526" s="79">
        <f t="shared" si="38"/>
        <v>2</v>
      </c>
      <c r="Q526" s="536" t="str">
        <f t="shared" si="39"/>
        <v>Gastos_Gerais</v>
      </c>
    </row>
    <row r="527" spans="1:17" ht="24" x14ac:dyDescent="0.2">
      <c r="A527" s="438">
        <f t="shared" si="36"/>
        <v>523</v>
      </c>
      <c r="B527" s="470">
        <v>44453</v>
      </c>
      <c r="C527" s="469">
        <v>44440</v>
      </c>
      <c r="D527" s="107" t="s">
        <v>270</v>
      </c>
      <c r="E527" s="107" t="s">
        <v>141</v>
      </c>
      <c r="F527" s="288">
        <v>2481</v>
      </c>
      <c r="G527" s="107" t="s">
        <v>1264</v>
      </c>
      <c r="H527" s="107" t="s">
        <v>476</v>
      </c>
      <c r="I527" s="107" t="s">
        <v>1629</v>
      </c>
      <c r="J527" s="423" t="s">
        <v>1080</v>
      </c>
      <c r="K527" s="423" t="s">
        <v>587</v>
      </c>
      <c r="L527" s="423" t="s">
        <v>32</v>
      </c>
      <c r="M527" s="423">
        <v>9361</v>
      </c>
      <c r="N527" s="470">
        <v>44425</v>
      </c>
      <c r="O527" s="79">
        <f t="shared" si="37"/>
        <v>3</v>
      </c>
      <c r="P527" s="79">
        <f t="shared" si="38"/>
        <v>3</v>
      </c>
      <c r="Q527" s="536" t="str">
        <f t="shared" si="39"/>
        <v>Gastos_Gerais</v>
      </c>
    </row>
    <row r="528" spans="1:17" ht="24" x14ac:dyDescent="0.2">
      <c r="A528" s="438">
        <f t="shared" si="36"/>
        <v>524</v>
      </c>
      <c r="B528" s="470">
        <v>44453</v>
      </c>
      <c r="C528" s="469">
        <v>44440</v>
      </c>
      <c r="D528" s="107" t="s">
        <v>270</v>
      </c>
      <c r="E528" s="107" t="s">
        <v>141</v>
      </c>
      <c r="F528" s="288">
        <v>1384.4</v>
      </c>
      <c r="G528" s="107" t="s">
        <v>1265</v>
      </c>
      <c r="H528" s="107" t="s">
        <v>479</v>
      </c>
      <c r="I528" s="107" t="s">
        <v>1629</v>
      </c>
      <c r="J528" s="423" t="s">
        <v>1080</v>
      </c>
      <c r="K528" s="423" t="s">
        <v>587</v>
      </c>
      <c r="L528" s="423" t="s">
        <v>32</v>
      </c>
      <c r="M528" s="423">
        <v>9345</v>
      </c>
      <c r="N528" s="470">
        <v>44425</v>
      </c>
      <c r="O528" s="79">
        <f t="shared" si="37"/>
        <v>3</v>
      </c>
      <c r="P528" s="79">
        <f t="shared" si="38"/>
        <v>3</v>
      </c>
      <c r="Q528" s="536" t="str">
        <f t="shared" si="39"/>
        <v>Gastos_Gerais</v>
      </c>
    </row>
    <row r="529" spans="1:17" ht="24" x14ac:dyDescent="0.2">
      <c r="A529" s="438">
        <f t="shared" si="36"/>
        <v>525</v>
      </c>
      <c r="B529" s="470">
        <v>44453</v>
      </c>
      <c r="C529" s="469">
        <v>44440</v>
      </c>
      <c r="D529" s="107" t="s">
        <v>270</v>
      </c>
      <c r="E529" s="107" t="s">
        <v>0</v>
      </c>
      <c r="F529" s="288">
        <v>1236.82</v>
      </c>
      <c r="G529" s="107" t="s">
        <v>1266</v>
      </c>
      <c r="H529" s="107" t="s">
        <v>478</v>
      </c>
      <c r="I529" s="107" t="s">
        <v>969</v>
      </c>
      <c r="J529" s="423" t="s">
        <v>970</v>
      </c>
      <c r="K529" s="423" t="s">
        <v>587</v>
      </c>
      <c r="L529" s="423" t="s">
        <v>32</v>
      </c>
      <c r="M529" s="423">
        <v>134246</v>
      </c>
      <c r="N529" s="470">
        <v>44434</v>
      </c>
      <c r="O529" s="79">
        <f t="shared" si="37"/>
        <v>3</v>
      </c>
      <c r="P529" s="79">
        <f t="shared" si="38"/>
        <v>3</v>
      </c>
      <c r="Q529" s="536" t="str">
        <f t="shared" si="39"/>
        <v>Gastos_Gerais</v>
      </c>
    </row>
    <row r="530" spans="1:17" x14ac:dyDescent="0.2">
      <c r="A530" s="438">
        <f t="shared" si="36"/>
        <v>526</v>
      </c>
      <c r="B530" s="470">
        <v>44453</v>
      </c>
      <c r="C530" s="469">
        <v>44440</v>
      </c>
      <c r="D530" s="107" t="s">
        <v>270</v>
      </c>
      <c r="E530" s="107" t="s">
        <v>62</v>
      </c>
      <c r="F530" s="288">
        <v>15546.7</v>
      </c>
      <c r="G530" s="107" t="s">
        <v>901</v>
      </c>
      <c r="H530" s="107" t="s">
        <v>479</v>
      </c>
      <c r="I530" s="107" t="s">
        <v>902</v>
      </c>
      <c r="J530" s="423" t="s">
        <v>903</v>
      </c>
      <c r="K530" s="423" t="s">
        <v>587</v>
      </c>
      <c r="L530" s="423" t="s">
        <v>32</v>
      </c>
      <c r="M530" s="423">
        <v>118</v>
      </c>
      <c r="N530" s="470">
        <v>44442</v>
      </c>
      <c r="O530" s="79">
        <f t="shared" si="37"/>
        <v>3</v>
      </c>
      <c r="P530" s="79">
        <f t="shared" si="38"/>
        <v>3</v>
      </c>
      <c r="Q530" s="536" t="str">
        <f t="shared" si="39"/>
        <v>Gastos_Gerais</v>
      </c>
    </row>
    <row r="531" spans="1:17" ht="24" x14ac:dyDescent="0.2">
      <c r="A531" s="438">
        <f t="shared" si="36"/>
        <v>527</v>
      </c>
      <c r="B531" s="470">
        <v>44453</v>
      </c>
      <c r="C531" s="469">
        <v>44440</v>
      </c>
      <c r="D531" s="107" t="s">
        <v>181</v>
      </c>
      <c r="E531" s="107" t="s">
        <v>161</v>
      </c>
      <c r="F531" s="288">
        <v>110.5</v>
      </c>
      <c r="G531" s="107" t="s">
        <v>1544</v>
      </c>
      <c r="H531" s="107" t="s">
        <v>313</v>
      </c>
      <c r="I531" s="107" t="s">
        <v>1563</v>
      </c>
      <c r="J531" s="423" t="s">
        <v>625</v>
      </c>
      <c r="K531" s="423" t="s">
        <v>587</v>
      </c>
      <c r="L531" s="423" t="s">
        <v>32</v>
      </c>
      <c r="M531" s="423">
        <v>20219647</v>
      </c>
      <c r="N531" s="470">
        <v>44453</v>
      </c>
      <c r="O531" s="79">
        <f t="shared" si="37"/>
        <v>3</v>
      </c>
      <c r="P531" s="79">
        <f t="shared" si="38"/>
        <v>3</v>
      </c>
      <c r="Q531" s="536" t="str">
        <f t="shared" si="39"/>
        <v>Gastos_com_Pessoal</v>
      </c>
    </row>
    <row r="532" spans="1:17" ht="31.5" customHeight="1" x14ac:dyDescent="0.2">
      <c r="A532" s="438">
        <f t="shared" si="36"/>
        <v>528</v>
      </c>
      <c r="B532" s="470">
        <v>44453</v>
      </c>
      <c r="C532" s="469">
        <v>44440</v>
      </c>
      <c r="D532" s="107" t="s">
        <v>270</v>
      </c>
      <c r="E532" s="107" t="s">
        <v>301</v>
      </c>
      <c r="F532" s="288">
        <v>120</v>
      </c>
      <c r="G532" s="107" t="s">
        <v>1586</v>
      </c>
      <c r="H532" s="107" t="s">
        <v>472</v>
      </c>
      <c r="I532" s="107" t="s">
        <v>1267</v>
      </c>
      <c r="J532" s="423" t="s">
        <v>1268</v>
      </c>
      <c r="K532" s="423" t="s">
        <v>560</v>
      </c>
      <c r="L532" s="423" t="s">
        <v>571</v>
      </c>
      <c r="M532" s="423">
        <v>907383966</v>
      </c>
      <c r="N532" s="470">
        <v>44453</v>
      </c>
      <c r="O532" s="79">
        <f t="shared" si="37"/>
        <v>3</v>
      </c>
      <c r="P532" s="79">
        <f t="shared" si="38"/>
        <v>3</v>
      </c>
      <c r="Q532" s="536" t="str">
        <f t="shared" si="39"/>
        <v>Gastos_Gerais</v>
      </c>
    </row>
    <row r="533" spans="1:17" ht="24" x14ac:dyDescent="0.2">
      <c r="A533" s="438">
        <f t="shared" si="36"/>
        <v>529</v>
      </c>
      <c r="B533" s="470">
        <v>44453</v>
      </c>
      <c r="C533" s="469">
        <v>44440</v>
      </c>
      <c r="D533" s="107" t="s">
        <v>270</v>
      </c>
      <c r="E533" s="107" t="s">
        <v>301</v>
      </c>
      <c r="F533" s="288">
        <v>130</v>
      </c>
      <c r="G533" s="107" t="s">
        <v>1488</v>
      </c>
      <c r="H533" s="107" t="s">
        <v>312</v>
      </c>
      <c r="I533" s="107" t="s">
        <v>1269</v>
      </c>
      <c r="J533" s="423" t="s">
        <v>1270</v>
      </c>
      <c r="K533" s="423" t="s">
        <v>560</v>
      </c>
      <c r="L533" s="423" t="s">
        <v>571</v>
      </c>
      <c r="M533" s="423">
        <v>907411395</v>
      </c>
      <c r="N533" s="470">
        <v>44453</v>
      </c>
      <c r="O533" s="79">
        <f t="shared" si="37"/>
        <v>3</v>
      </c>
      <c r="P533" s="79">
        <f t="shared" si="38"/>
        <v>3</v>
      </c>
      <c r="Q533" s="536" t="str">
        <f t="shared" si="39"/>
        <v>Gastos_Gerais</v>
      </c>
    </row>
    <row r="534" spans="1:17" x14ac:dyDescent="0.2">
      <c r="A534" s="438">
        <f t="shared" si="36"/>
        <v>530</v>
      </c>
      <c r="B534" s="470">
        <v>44453</v>
      </c>
      <c r="C534" s="469">
        <v>44440</v>
      </c>
      <c r="D534" s="107" t="s">
        <v>181</v>
      </c>
      <c r="E534" s="107" t="s">
        <v>286</v>
      </c>
      <c r="F534" s="288">
        <v>298.29000000000002</v>
      </c>
      <c r="G534" s="107" t="s">
        <v>572</v>
      </c>
      <c r="H534" s="107" t="s">
        <v>313</v>
      </c>
      <c r="I534" s="107" t="s">
        <v>1271</v>
      </c>
      <c r="J534" s="423" t="s">
        <v>1272</v>
      </c>
      <c r="K534" s="423" t="s">
        <v>560</v>
      </c>
      <c r="L534" s="423" t="s">
        <v>630</v>
      </c>
      <c r="M534" s="423">
        <v>377641</v>
      </c>
      <c r="N534" s="470">
        <v>44453</v>
      </c>
      <c r="O534" s="79">
        <f t="shared" si="37"/>
        <v>3</v>
      </c>
      <c r="P534" s="79">
        <f t="shared" si="38"/>
        <v>3</v>
      </c>
      <c r="Q534" s="536" t="str">
        <f t="shared" si="39"/>
        <v>Gastos_com_Pessoal</v>
      </c>
    </row>
    <row r="535" spans="1:17" x14ac:dyDescent="0.2">
      <c r="A535" s="438">
        <f t="shared" si="36"/>
        <v>531</v>
      </c>
      <c r="B535" s="470">
        <v>44453</v>
      </c>
      <c r="C535" s="469">
        <v>44440</v>
      </c>
      <c r="D535" s="107" t="s">
        <v>181</v>
      </c>
      <c r="E535" s="107" t="s">
        <v>268</v>
      </c>
      <c r="F535" s="288">
        <v>99.43</v>
      </c>
      <c r="G535" s="107" t="s">
        <v>573</v>
      </c>
      <c r="H535" s="107" t="s">
        <v>313</v>
      </c>
      <c r="I535" s="107" t="s">
        <v>1271</v>
      </c>
      <c r="J535" s="423" t="s">
        <v>1272</v>
      </c>
      <c r="K535" s="423" t="s">
        <v>560</v>
      </c>
      <c r="L535" s="423" t="s">
        <v>630</v>
      </c>
      <c r="M535" s="423">
        <v>377641</v>
      </c>
      <c r="N535" s="470">
        <v>44453</v>
      </c>
      <c r="O535" s="79">
        <f t="shared" si="37"/>
        <v>3</v>
      </c>
      <c r="P535" s="79">
        <f t="shared" si="38"/>
        <v>3</v>
      </c>
      <c r="Q535" s="536" t="str">
        <f t="shared" si="39"/>
        <v>Gastos_com_Pessoal</v>
      </c>
    </row>
    <row r="536" spans="1:17" x14ac:dyDescent="0.2">
      <c r="A536" s="438">
        <f t="shared" si="36"/>
        <v>532</v>
      </c>
      <c r="B536" s="470">
        <v>44453</v>
      </c>
      <c r="C536" s="469">
        <v>44440</v>
      </c>
      <c r="D536" s="107" t="s">
        <v>181</v>
      </c>
      <c r="E536" s="107" t="s">
        <v>1</v>
      </c>
      <c r="F536" s="288">
        <v>1101.53</v>
      </c>
      <c r="G536" s="107" t="s">
        <v>574</v>
      </c>
      <c r="H536" s="107" t="s">
        <v>313</v>
      </c>
      <c r="I536" s="107" t="s">
        <v>1271</v>
      </c>
      <c r="J536" s="423" t="s">
        <v>1272</v>
      </c>
      <c r="K536" s="423" t="s">
        <v>560</v>
      </c>
      <c r="L536" s="423" t="s">
        <v>630</v>
      </c>
      <c r="M536" s="423">
        <v>377641</v>
      </c>
      <c r="N536" s="470">
        <v>44453</v>
      </c>
      <c r="O536" s="79">
        <f t="shared" si="37"/>
        <v>3</v>
      </c>
      <c r="P536" s="79">
        <f t="shared" si="38"/>
        <v>3</v>
      </c>
      <c r="Q536" s="536" t="str">
        <f t="shared" si="39"/>
        <v>Gastos_com_Pessoal</v>
      </c>
    </row>
    <row r="537" spans="1:17" x14ac:dyDescent="0.2">
      <c r="A537" s="438">
        <f t="shared" si="36"/>
        <v>533</v>
      </c>
      <c r="B537" s="470">
        <v>44454</v>
      </c>
      <c r="C537" s="469">
        <v>44440</v>
      </c>
      <c r="D537" s="107" t="s">
        <v>270</v>
      </c>
      <c r="E537" s="107" t="s">
        <v>301</v>
      </c>
      <c r="F537" s="288">
        <v>-91.67</v>
      </c>
      <c r="G537" s="107" t="s">
        <v>1489</v>
      </c>
      <c r="H537" s="107" t="s">
        <v>313</v>
      </c>
      <c r="I537" s="107" t="s">
        <v>558</v>
      </c>
      <c r="J537" s="423" t="s">
        <v>559</v>
      </c>
      <c r="K537" s="423" t="s">
        <v>847</v>
      </c>
      <c r="L537" s="423" t="s">
        <v>565</v>
      </c>
      <c r="M537" s="423">
        <v>1002</v>
      </c>
      <c r="N537" s="470">
        <v>44454</v>
      </c>
      <c r="O537" s="79">
        <f t="shared" si="37"/>
        <v>3</v>
      </c>
      <c r="P537" s="79">
        <f t="shared" si="38"/>
        <v>3</v>
      </c>
      <c r="Q537" s="536" t="str">
        <f t="shared" si="39"/>
        <v>Gastos_Gerais</v>
      </c>
    </row>
    <row r="538" spans="1:17" x14ac:dyDescent="0.2">
      <c r="A538" s="438">
        <f t="shared" si="36"/>
        <v>534</v>
      </c>
      <c r="B538" s="470">
        <v>44454</v>
      </c>
      <c r="C538" s="469">
        <v>44440</v>
      </c>
      <c r="D538" s="107" t="s">
        <v>270</v>
      </c>
      <c r="E538" s="107" t="s">
        <v>301</v>
      </c>
      <c r="F538" s="288">
        <v>-91.67</v>
      </c>
      <c r="G538" s="107" t="s">
        <v>1600</v>
      </c>
      <c r="H538" s="107" t="s">
        <v>313</v>
      </c>
      <c r="I538" s="107" t="s">
        <v>558</v>
      </c>
      <c r="J538" s="423" t="s">
        <v>559</v>
      </c>
      <c r="K538" s="423" t="s">
        <v>847</v>
      </c>
      <c r="L538" s="423" t="s">
        <v>565</v>
      </c>
      <c r="M538" s="423">
        <v>1002</v>
      </c>
      <c r="N538" s="470">
        <v>44454</v>
      </c>
      <c r="O538" s="79">
        <f t="shared" si="37"/>
        <v>3</v>
      </c>
      <c r="P538" s="79">
        <f t="shared" si="38"/>
        <v>3</v>
      </c>
      <c r="Q538" s="536" t="str">
        <f t="shared" si="39"/>
        <v>Gastos_Gerais</v>
      </c>
    </row>
    <row r="539" spans="1:17" x14ac:dyDescent="0.2">
      <c r="A539" s="438">
        <f t="shared" si="36"/>
        <v>535</v>
      </c>
      <c r="B539" s="470">
        <v>44454</v>
      </c>
      <c r="C539" s="469">
        <v>44440</v>
      </c>
      <c r="D539" s="107" t="s">
        <v>270</v>
      </c>
      <c r="E539" s="107" t="s">
        <v>163</v>
      </c>
      <c r="F539" s="288">
        <v>599</v>
      </c>
      <c r="G539" s="107" t="s">
        <v>1273</v>
      </c>
      <c r="H539" s="107" t="s">
        <v>470</v>
      </c>
      <c r="I539" s="107" t="s">
        <v>797</v>
      </c>
      <c r="J539" s="423" t="s">
        <v>559</v>
      </c>
      <c r="K539" s="423" t="s">
        <v>560</v>
      </c>
      <c r="L539" s="423" t="s">
        <v>32</v>
      </c>
      <c r="M539" s="423">
        <v>29138</v>
      </c>
      <c r="N539" s="470">
        <v>44454</v>
      </c>
      <c r="O539" s="79">
        <f t="shared" si="37"/>
        <v>3</v>
      </c>
      <c r="P539" s="79">
        <f t="shared" si="38"/>
        <v>3</v>
      </c>
      <c r="Q539" s="536" t="str">
        <f t="shared" si="39"/>
        <v>Gastos_Gerais</v>
      </c>
    </row>
    <row r="540" spans="1:17" x14ac:dyDescent="0.2">
      <c r="A540" s="438">
        <f t="shared" si="36"/>
        <v>536</v>
      </c>
      <c r="B540" s="470">
        <v>44454</v>
      </c>
      <c r="C540" s="469">
        <v>44409</v>
      </c>
      <c r="D540" s="107" t="s">
        <v>270</v>
      </c>
      <c r="E540" s="107" t="s">
        <v>85</v>
      </c>
      <c r="F540" s="288">
        <v>1209.1400000000001</v>
      </c>
      <c r="G540" s="107" t="s">
        <v>1057</v>
      </c>
      <c r="H540" s="107" t="s">
        <v>476</v>
      </c>
      <c r="I540" s="107" t="s">
        <v>668</v>
      </c>
      <c r="J540" s="423" t="s">
        <v>669</v>
      </c>
      <c r="K540" s="423" t="s">
        <v>560</v>
      </c>
      <c r="L540" s="423" t="s">
        <v>32</v>
      </c>
      <c r="M540" s="423">
        <v>63369482</v>
      </c>
      <c r="N540" s="470">
        <v>44454</v>
      </c>
      <c r="O540" s="79">
        <f t="shared" si="37"/>
        <v>3</v>
      </c>
      <c r="P540" s="79">
        <f t="shared" si="38"/>
        <v>2</v>
      </c>
      <c r="Q540" s="536" t="str">
        <f t="shared" si="39"/>
        <v>Gastos_Gerais</v>
      </c>
    </row>
    <row r="541" spans="1:17" x14ac:dyDescent="0.2">
      <c r="A541" s="438">
        <f t="shared" si="36"/>
        <v>537</v>
      </c>
      <c r="B541" s="470">
        <v>44454</v>
      </c>
      <c r="C541" s="469">
        <v>44440</v>
      </c>
      <c r="D541" s="107" t="s">
        <v>270</v>
      </c>
      <c r="E541" s="107" t="s">
        <v>330</v>
      </c>
      <c r="F541" s="288">
        <v>7300</v>
      </c>
      <c r="G541" s="107" t="s">
        <v>1490</v>
      </c>
      <c r="H541" s="107" t="s">
        <v>469</v>
      </c>
      <c r="I541" s="107" t="s">
        <v>1062</v>
      </c>
      <c r="J541" s="423" t="s">
        <v>1274</v>
      </c>
      <c r="K541" s="423" t="s">
        <v>587</v>
      </c>
      <c r="L541" s="423" t="s">
        <v>32</v>
      </c>
      <c r="M541" s="423">
        <v>336</v>
      </c>
      <c r="N541" s="470">
        <v>44449</v>
      </c>
      <c r="O541" s="79">
        <f t="shared" si="37"/>
        <v>3</v>
      </c>
      <c r="P541" s="79">
        <f t="shared" si="38"/>
        <v>3</v>
      </c>
      <c r="Q541" s="536" t="str">
        <f t="shared" si="39"/>
        <v>Gastos_Gerais</v>
      </c>
    </row>
    <row r="542" spans="1:17" ht="24" x14ac:dyDescent="0.2">
      <c r="A542" s="438">
        <f t="shared" si="36"/>
        <v>538</v>
      </c>
      <c r="B542" s="470">
        <v>44454</v>
      </c>
      <c r="C542" s="469">
        <v>44440</v>
      </c>
      <c r="D542" s="107" t="s">
        <v>270</v>
      </c>
      <c r="E542" s="107" t="s">
        <v>141</v>
      </c>
      <c r="F542" s="288">
        <v>3047.03</v>
      </c>
      <c r="G542" s="107" t="s">
        <v>1275</v>
      </c>
      <c r="H542" s="107" t="s">
        <v>470</v>
      </c>
      <c r="I542" s="107" t="s">
        <v>1629</v>
      </c>
      <c r="J542" s="423" t="s">
        <v>1080</v>
      </c>
      <c r="K542" s="423" t="s">
        <v>587</v>
      </c>
      <c r="L542" s="423" t="s">
        <v>32</v>
      </c>
      <c r="M542" s="423">
        <v>9416</v>
      </c>
      <c r="N542" s="470">
        <v>44426</v>
      </c>
      <c r="O542" s="79">
        <f t="shared" si="37"/>
        <v>3</v>
      </c>
      <c r="P542" s="79">
        <f t="shared" si="38"/>
        <v>3</v>
      </c>
      <c r="Q542" s="536" t="str">
        <f t="shared" si="39"/>
        <v>Gastos_Gerais</v>
      </c>
    </row>
    <row r="543" spans="1:17" ht="24" x14ac:dyDescent="0.2">
      <c r="A543" s="438">
        <f t="shared" si="36"/>
        <v>539</v>
      </c>
      <c r="B543" s="470">
        <v>44454</v>
      </c>
      <c r="C543" s="469">
        <v>44440</v>
      </c>
      <c r="D543" s="107" t="s">
        <v>270</v>
      </c>
      <c r="E543" s="107" t="s">
        <v>62</v>
      </c>
      <c r="F543" s="288">
        <v>34039.839999999997</v>
      </c>
      <c r="G543" s="107" t="s">
        <v>1276</v>
      </c>
      <c r="H543" s="107" t="s">
        <v>478</v>
      </c>
      <c r="I543" s="107" t="s">
        <v>686</v>
      </c>
      <c r="J543" s="423" t="s">
        <v>687</v>
      </c>
      <c r="K543" s="423" t="s">
        <v>587</v>
      </c>
      <c r="L543" s="423" t="s">
        <v>32</v>
      </c>
      <c r="M543" s="423">
        <v>833</v>
      </c>
      <c r="N543" s="470">
        <v>44452</v>
      </c>
      <c r="O543" s="79">
        <f t="shared" si="37"/>
        <v>3</v>
      </c>
      <c r="P543" s="79">
        <f t="shared" si="38"/>
        <v>3</v>
      </c>
      <c r="Q543" s="536" t="str">
        <f t="shared" si="39"/>
        <v>Gastos_Gerais</v>
      </c>
    </row>
    <row r="544" spans="1:17" ht="24" x14ac:dyDescent="0.2">
      <c r="A544" s="438">
        <f t="shared" si="36"/>
        <v>540</v>
      </c>
      <c r="B544" s="470">
        <v>44454</v>
      </c>
      <c r="C544" s="469">
        <v>44440</v>
      </c>
      <c r="D544" s="107" t="s">
        <v>270</v>
      </c>
      <c r="E544" s="107" t="s">
        <v>62</v>
      </c>
      <c r="F544" s="288">
        <v>29033.54</v>
      </c>
      <c r="G544" s="107" t="s">
        <v>1277</v>
      </c>
      <c r="H544" s="107" t="s">
        <v>477</v>
      </c>
      <c r="I544" s="107" t="s">
        <v>686</v>
      </c>
      <c r="J544" s="423" t="s">
        <v>687</v>
      </c>
      <c r="K544" s="423" t="s">
        <v>587</v>
      </c>
      <c r="L544" s="423" t="s">
        <v>32</v>
      </c>
      <c r="M544" s="423">
        <v>830</v>
      </c>
      <c r="N544" s="470">
        <v>44449</v>
      </c>
      <c r="O544" s="79">
        <f t="shared" si="37"/>
        <v>3</v>
      </c>
      <c r="P544" s="79">
        <f t="shared" si="38"/>
        <v>3</v>
      </c>
      <c r="Q544" s="536" t="str">
        <f t="shared" si="39"/>
        <v>Gastos_Gerais</v>
      </c>
    </row>
    <row r="545" spans="1:17" x14ac:dyDescent="0.2">
      <c r="A545" s="438">
        <f t="shared" si="36"/>
        <v>541</v>
      </c>
      <c r="B545" s="470">
        <v>44454</v>
      </c>
      <c r="C545" s="469">
        <v>44409</v>
      </c>
      <c r="D545" s="107" t="s">
        <v>270</v>
      </c>
      <c r="E545" s="107" t="s">
        <v>62</v>
      </c>
      <c r="F545" s="288">
        <v>16673.34</v>
      </c>
      <c r="G545" s="107" t="s">
        <v>1278</v>
      </c>
      <c r="H545" s="107" t="s">
        <v>470</v>
      </c>
      <c r="I545" s="107" t="s">
        <v>1279</v>
      </c>
      <c r="J545" s="423" t="s">
        <v>1280</v>
      </c>
      <c r="K545" s="423" t="s">
        <v>587</v>
      </c>
      <c r="L545" s="423" t="s">
        <v>32</v>
      </c>
      <c r="M545" s="423">
        <v>786</v>
      </c>
      <c r="N545" s="470">
        <v>44452</v>
      </c>
      <c r="O545" s="79">
        <f t="shared" si="37"/>
        <v>3</v>
      </c>
      <c r="P545" s="79">
        <f t="shared" si="38"/>
        <v>2</v>
      </c>
      <c r="Q545" s="536" t="str">
        <f t="shared" si="39"/>
        <v>Gastos_Gerais</v>
      </c>
    </row>
    <row r="546" spans="1:17" x14ac:dyDescent="0.2">
      <c r="A546" s="438">
        <f t="shared" si="36"/>
        <v>542</v>
      </c>
      <c r="B546" s="470">
        <v>44454</v>
      </c>
      <c r="C546" s="469">
        <v>44440</v>
      </c>
      <c r="D546" s="107" t="s">
        <v>270</v>
      </c>
      <c r="E546" s="107" t="s">
        <v>83</v>
      </c>
      <c r="F546" s="288">
        <v>1000</v>
      </c>
      <c r="G546" s="107" t="s">
        <v>856</v>
      </c>
      <c r="H546" s="107" t="s">
        <v>470</v>
      </c>
      <c r="I546" s="107" t="s">
        <v>1579</v>
      </c>
      <c r="J546" s="423" t="s">
        <v>586</v>
      </c>
      <c r="K546" s="423" t="s">
        <v>587</v>
      </c>
      <c r="L546" s="423" t="s">
        <v>32</v>
      </c>
      <c r="M546" s="423">
        <v>173528</v>
      </c>
      <c r="N546" s="470">
        <v>44455</v>
      </c>
      <c r="O546" s="79">
        <f t="shared" si="37"/>
        <v>3</v>
      </c>
      <c r="P546" s="79">
        <f t="shared" si="38"/>
        <v>3</v>
      </c>
      <c r="Q546" s="536" t="str">
        <f t="shared" si="39"/>
        <v>Gastos_Gerais</v>
      </c>
    </row>
    <row r="547" spans="1:17" ht="24" x14ac:dyDescent="0.2">
      <c r="A547" s="438">
        <f t="shared" si="36"/>
        <v>543</v>
      </c>
      <c r="B547" s="470">
        <v>44454</v>
      </c>
      <c r="C547" s="469">
        <v>44440</v>
      </c>
      <c r="D547" s="107" t="s">
        <v>270</v>
      </c>
      <c r="E547" s="107" t="s">
        <v>83</v>
      </c>
      <c r="F547" s="288">
        <v>1000</v>
      </c>
      <c r="G547" s="107" t="s">
        <v>1575</v>
      </c>
      <c r="H547" s="107" t="s">
        <v>471</v>
      </c>
      <c r="I547" s="107" t="s">
        <v>1579</v>
      </c>
      <c r="J547" s="423" t="s">
        <v>586</v>
      </c>
      <c r="K547" s="423" t="s">
        <v>587</v>
      </c>
      <c r="L547" s="423" t="s">
        <v>32</v>
      </c>
      <c r="M547" s="423">
        <v>1735285</v>
      </c>
      <c r="N547" s="470">
        <v>44455</v>
      </c>
      <c r="O547" s="79">
        <f t="shared" si="37"/>
        <v>3</v>
      </c>
      <c r="P547" s="79">
        <f t="shared" si="38"/>
        <v>3</v>
      </c>
      <c r="Q547" s="536" t="str">
        <f t="shared" si="39"/>
        <v>Gastos_Gerais</v>
      </c>
    </row>
    <row r="548" spans="1:17" x14ac:dyDescent="0.2">
      <c r="A548" s="438">
        <f t="shared" si="36"/>
        <v>544</v>
      </c>
      <c r="B548" s="470">
        <v>44454</v>
      </c>
      <c r="C548" s="469">
        <v>44440</v>
      </c>
      <c r="D548" s="107" t="s">
        <v>270</v>
      </c>
      <c r="E548" s="107" t="s">
        <v>83</v>
      </c>
      <c r="F548" s="288">
        <v>1000</v>
      </c>
      <c r="G548" s="107" t="s">
        <v>1281</v>
      </c>
      <c r="H548" s="107" t="s">
        <v>477</v>
      </c>
      <c r="I548" s="107" t="s">
        <v>1579</v>
      </c>
      <c r="J548" s="423" t="s">
        <v>586</v>
      </c>
      <c r="K548" s="423" t="s">
        <v>587</v>
      </c>
      <c r="L548" s="423" t="s">
        <v>32</v>
      </c>
      <c r="M548" s="423">
        <v>1735285</v>
      </c>
      <c r="N548" s="470">
        <v>44455</v>
      </c>
      <c r="O548" s="79">
        <f t="shared" si="37"/>
        <v>3</v>
      </c>
      <c r="P548" s="79">
        <f t="shared" si="38"/>
        <v>3</v>
      </c>
      <c r="Q548" s="536" t="str">
        <f t="shared" si="39"/>
        <v>Gastos_Gerais</v>
      </c>
    </row>
    <row r="549" spans="1:17" x14ac:dyDescent="0.2">
      <c r="A549" s="438">
        <f t="shared" si="36"/>
        <v>545</v>
      </c>
      <c r="B549" s="470">
        <v>44454</v>
      </c>
      <c r="C549" s="469">
        <v>44440</v>
      </c>
      <c r="D549" s="107" t="s">
        <v>270</v>
      </c>
      <c r="E549" s="107" t="s">
        <v>83</v>
      </c>
      <c r="F549" s="288">
        <v>4</v>
      </c>
      <c r="G549" s="107" t="s">
        <v>1574</v>
      </c>
      <c r="H549" s="107" t="s">
        <v>469</v>
      </c>
      <c r="I549" s="107" t="s">
        <v>1579</v>
      </c>
      <c r="J549" s="423" t="s">
        <v>586</v>
      </c>
      <c r="K549" s="423" t="s">
        <v>587</v>
      </c>
      <c r="L549" s="423" t="s">
        <v>32</v>
      </c>
      <c r="M549" s="423">
        <v>1735285</v>
      </c>
      <c r="N549" s="470">
        <v>44455</v>
      </c>
      <c r="O549" s="79">
        <f t="shared" si="37"/>
        <v>3</v>
      </c>
      <c r="P549" s="79">
        <f t="shared" si="38"/>
        <v>3</v>
      </c>
      <c r="Q549" s="536" t="str">
        <f t="shared" si="39"/>
        <v>Gastos_Gerais</v>
      </c>
    </row>
    <row r="550" spans="1:17" ht="36" x14ac:dyDescent="0.2">
      <c r="A550" s="438">
        <f t="shared" si="36"/>
        <v>546</v>
      </c>
      <c r="B550" s="470">
        <v>44454</v>
      </c>
      <c r="C550" s="469">
        <v>44440</v>
      </c>
      <c r="D550" s="107" t="s">
        <v>270</v>
      </c>
      <c r="E550" s="107" t="s">
        <v>216</v>
      </c>
      <c r="F550" s="288">
        <v>263</v>
      </c>
      <c r="G550" s="107" t="s">
        <v>1282</v>
      </c>
      <c r="H550" s="107" t="s">
        <v>476</v>
      </c>
      <c r="I550" s="107" t="s">
        <v>593</v>
      </c>
      <c r="J550" s="423" t="s">
        <v>594</v>
      </c>
      <c r="K550" s="423" t="s">
        <v>560</v>
      </c>
      <c r="L550" s="423" t="s">
        <v>571</v>
      </c>
      <c r="M550" s="423">
        <v>20704527</v>
      </c>
      <c r="N550" s="470">
        <v>44454</v>
      </c>
      <c r="O550" s="79">
        <f t="shared" si="37"/>
        <v>3</v>
      </c>
      <c r="P550" s="79">
        <f t="shared" si="38"/>
        <v>3</v>
      </c>
      <c r="Q550" s="536" t="str">
        <f t="shared" si="39"/>
        <v>Gastos_Gerais</v>
      </c>
    </row>
    <row r="551" spans="1:17" ht="24" x14ac:dyDescent="0.2">
      <c r="A551" s="438">
        <f t="shared" si="36"/>
        <v>547</v>
      </c>
      <c r="B551" s="470">
        <v>44409</v>
      </c>
      <c r="C551" s="469">
        <v>44440</v>
      </c>
      <c r="D551" s="107" t="s">
        <v>270</v>
      </c>
      <c r="E551" s="107" t="s">
        <v>141</v>
      </c>
      <c r="F551" s="288">
        <v>1411.26</v>
      </c>
      <c r="G551" s="107" t="s">
        <v>1283</v>
      </c>
      <c r="H551" s="107" t="s">
        <v>477</v>
      </c>
      <c r="I551" s="107" t="s">
        <v>1629</v>
      </c>
      <c r="J551" s="423" t="s">
        <v>1080</v>
      </c>
      <c r="K551" s="423" t="s">
        <v>587</v>
      </c>
      <c r="L551" s="423" t="s">
        <v>32</v>
      </c>
      <c r="M551" s="423">
        <v>9439</v>
      </c>
      <c r="N551" s="470">
        <v>44427</v>
      </c>
      <c r="O551" s="79">
        <f t="shared" si="37"/>
        <v>2</v>
      </c>
      <c r="P551" s="79">
        <f t="shared" si="38"/>
        <v>3</v>
      </c>
      <c r="Q551" s="536" t="str">
        <f t="shared" si="39"/>
        <v>Gastos_Gerais</v>
      </c>
    </row>
    <row r="552" spans="1:17" ht="24" x14ac:dyDescent="0.2">
      <c r="A552" s="438">
        <f t="shared" si="36"/>
        <v>548</v>
      </c>
      <c r="B552" s="502">
        <v>44455</v>
      </c>
      <c r="C552" s="469">
        <v>44440</v>
      </c>
      <c r="D552" s="107" t="s">
        <v>270</v>
      </c>
      <c r="E552" s="107" t="s">
        <v>384</v>
      </c>
      <c r="F552" s="288">
        <v>249.6</v>
      </c>
      <c r="G552" s="107" t="s">
        <v>1284</v>
      </c>
      <c r="H552" s="107" t="s">
        <v>474</v>
      </c>
      <c r="I552" s="107" t="s">
        <v>1285</v>
      </c>
      <c r="J552" s="423" t="s">
        <v>1286</v>
      </c>
      <c r="K552" s="423" t="s">
        <v>587</v>
      </c>
      <c r="L552" s="423" t="s">
        <v>32</v>
      </c>
      <c r="M552" s="423">
        <v>4119</v>
      </c>
      <c r="N552" s="470">
        <v>44448</v>
      </c>
      <c r="O552" s="79">
        <f t="shared" si="37"/>
        <v>3</v>
      </c>
      <c r="P552" s="79">
        <f t="shared" si="38"/>
        <v>3</v>
      </c>
      <c r="Q552" s="536" t="str">
        <f t="shared" si="39"/>
        <v>Gastos_Gerais</v>
      </c>
    </row>
    <row r="553" spans="1:17" x14ac:dyDescent="0.2">
      <c r="A553" s="438">
        <f t="shared" si="36"/>
        <v>549</v>
      </c>
      <c r="B553" s="470">
        <v>44455</v>
      </c>
      <c r="C553" s="474">
        <v>44409</v>
      </c>
      <c r="D553" s="442" t="s">
        <v>270</v>
      </c>
      <c r="E553" s="442" t="s">
        <v>163</v>
      </c>
      <c r="F553" s="443">
        <v>102.07</v>
      </c>
      <c r="G553" s="107" t="s">
        <v>1059</v>
      </c>
      <c r="H553" s="107" t="s">
        <v>477</v>
      </c>
      <c r="I553" s="107" t="s">
        <v>799</v>
      </c>
      <c r="J553" s="423" t="s">
        <v>800</v>
      </c>
      <c r="K553" s="423" t="s">
        <v>587</v>
      </c>
      <c r="L553" s="423" t="s">
        <v>664</v>
      </c>
      <c r="M553" s="423" t="s">
        <v>1287</v>
      </c>
      <c r="N553" s="470">
        <v>44455</v>
      </c>
      <c r="O553" s="79">
        <f t="shared" si="37"/>
        <v>3</v>
      </c>
      <c r="P553" s="79">
        <f t="shared" si="38"/>
        <v>2</v>
      </c>
      <c r="Q553" s="536" t="str">
        <f t="shared" si="39"/>
        <v>Gastos_Gerais</v>
      </c>
    </row>
    <row r="554" spans="1:17" ht="24" x14ac:dyDescent="0.2">
      <c r="A554" s="438">
        <f t="shared" si="36"/>
        <v>550</v>
      </c>
      <c r="B554" s="470">
        <v>44455</v>
      </c>
      <c r="C554" s="469">
        <v>44440</v>
      </c>
      <c r="D554" s="107" t="s">
        <v>270</v>
      </c>
      <c r="E554" s="107" t="s">
        <v>216</v>
      </c>
      <c r="F554" s="288">
        <v>248.16</v>
      </c>
      <c r="G554" s="107" t="s">
        <v>1592</v>
      </c>
      <c r="H554" s="107" t="s">
        <v>478</v>
      </c>
      <c r="I554" s="107" t="s">
        <v>752</v>
      </c>
      <c r="J554" s="423" t="s">
        <v>634</v>
      </c>
      <c r="K554" s="423" t="s">
        <v>560</v>
      </c>
      <c r="L554" s="423" t="s">
        <v>571</v>
      </c>
      <c r="M554" s="423">
        <v>25801450</v>
      </c>
      <c r="N554" s="470">
        <v>44455</v>
      </c>
      <c r="O554" s="79">
        <f t="shared" si="37"/>
        <v>3</v>
      </c>
      <c r="P554" s="79">
        <f t="shared" si="38"/>
        <v>3</v>
      </c>
      <c r="Q554" s="536" t="str">
        <f t="shared" si="39"/>
        <v>Gastos_Gerais</v>
      </c>
    </row>
    <row r="555" spans="1:17" ht="24" x14ac:dyDescent="0.2">
      <c r="A555" s="438">
        <f t="shared" si="36"/>
        <v>551</v>
      </c>
      <c r="B555" s="470">
        <v>44455</v>
      </c>
      <c r="C555" s="469">
        <v>44440</v>
      </c>
      <c r="D555" s="107" t="s">
        <v>270</v>
      </c>
      <c r="E555" s="107" t="s">
        <v>216</v>
      </c>
      <c r="F555" s="288">
        <v>378.48</v>
      </c>
      <c r="G555" s="107" t="s">
        <v>1592</v>
      </c>
      <c r="H555" s="107" t="s">
        <v>477</v>
      </c>
      <c r="I555" s="107" t="s">
        <v>752</v>
      </c>
      <c r="J555" s="423" t="s">
        <v>634</v>
      </c>
      <c r="K555" s="423" t="s">
        <v>560</v>
      </c>
      <c r="L555" s="423" t="s">
        <v>571</v>
      </c>
      <c r="M555" s="423">
        <v>25801470</v>
      </c>
      <c r="N555" s="470">
        <v>44455</v>
      </c>
      <c r="O555" s="79">
        <f t="shared" si="37"/>
        <v>3</v>
      </c>
      <c r="P555" s="79">
        <f t="shared" si="38"/>
        <v>3</v>
      </c>
      <c r="Q555" s="536" t="str">
        <f t="shared" si="39"/>
        <v>Gastos_Gerais</v>
      </c>
    </row>
    <row r="556" spans="1:17" x14ac:dyDescent="0.2">
      <c r="A556" s="438">
        <f t="shared" si="36"/>
        <v>552</v>
      </c>
      <c r="B556" s="470">
        <v>44455</v>
      </c>
      <c r="C556" s="469">
        <v>44440</v>
      </c>
      <c r="D556" s="107" t="s">
        <v>270</v>
      </c>
      <c r="E556" s="107" t="s">
        <v>380</v>
      </c>
      <c r="F556" s="288">
        <v>98</v>
      </c>
      <c r="G556" s="107" t="s">
        <v>1491</v>
      </c>
      <c r="H556" s="107" t="s">
        <v>472</v>
      </c>
      <c r="I556" s="107" t="s">
        <v>1288</v>
      </c>
      <c r="J556" s="423" t="s">
        <v>1289</v>
      </c>
      <c r="K556" s="423" t="s">
        <v>560</v>
      </c>
      <c r="L556" s="423" t="s">
        <v>32</v>
      </c>
      <c r="M556" s="423">
        <v>17493</v>
      </c>
      <c r="N556" s="470">
        <v>44454</v>
      </c>
      <c r="O556" s="79">
        <f t="shared" si="37"/>
        <v>3</v>
      </c>
      <c r="P556" s="79">
        <f t="shared" si="38"/>
        <v>3</v>
      </c>
      <c r="Q556" s="536" t="str">
        <f t="shared" si="39"/>
        <v>Gastos_Gerais</v>
      </c>
    </row>
    <row r="557" spans="1:17" ht="24" x14ac:dyDescent="0.2">
      <c r="A557" s="438">
        <f t="shared" si="36"/>
        <v>553</v>
      </c>
      <c r="B557" s="470">
        <v>44455</v>
      </c>
      <c r="C557" s="469">
        <v>44440</v>
      </c>
      <c r="D557" s="107" t="s">
        <v>270</v>
      </c>
      <c r="E557" s="107" t="s">
        <v>386</v>
      </c>
      <c r="F557" s="288">
        <v>336.75</v>
      </c>
      <c r="G557" s="107" t="s">
        <v>1290</v>
      </c>
      <c r="H557" s="107" t="s">
        <v>470</v>
      </c>
      <c r="I557" s="107" t="s">
        <v>1291</v>
      </c>
      <c r="J557" s="423" t="s">
        <v>1292</v>
      </c>
      <c r="K557" s="423" t="s">
        <v>560</v>
      </c>
      <c r="L557" s="423" t="s">
        <v>32</v>
      </c>
      <c r="M557" s="423">
        <v>14507</v>
      </c>
      <c r="N557" s="470">
        <v>44453</v>
      </c>
      <c r="O557" s="79">
        <f t="shared" si="37"/>
        <v>3</v>
      </c>
      <c r="P557" s="79">
        <f t="shared" si="38"/>
        <v>3</v>
      </c>
      <c r="Q557" s="536" t="str">
        <f t="shared" si="39"/>
        <v>Gastos_Gerais</v>
      </c>
    </row>
    <row r="558" spans="1:17" x14ac:dyDescent="0.2">
      <c r="A558" s="438">
        <f t="shared" si="36"/>
        <v>554</v>
      </c>
      <c r="B558" s="470">
        <v>44455</v>
      </c>
      <c r="C558" s="469">
        <v>44440</v>
      </c>
      <c r="D558" s="107" t="s">
        <v>270</v>
      </c>
      <c r="E558" s="107" t="s">
        <v>296</v>
      </c>
      <c r="F558" s="288">
        <v>199.8</v>
      </c>
      <c r="G558" s="107" t="s">
        <v>1293</v>
      </c>
      <c r="H558" s="107" t="s">
        <v>470</v>
      </c>
      <c r="I558" s="107" t="s">
        <v>1291</v>
      </c>
      <c r="J558" s="423" t="s">
        <v>1292</v>
      </c>
      <c r="K558" s="423" t="s">
        <v>560</v>
      </c>
      <c r="L558" s="423" t="s">
        <v>32</v>
      </c>
      <c r="M558" s="423">
        <v>14506</v>
      </c>
      <c r="N558" s="470">
        <v>44453</v>
      </c>
      <c r="O558" s="79">
        <f t="shared" si="37"/>
        <v>3</v>
      </c>
      <c r="P558" s="79">
        <f t="shared" si="38"/>
        <v>3</v>
      </c>
      <c r="Q558" s="536" t="str">
        <f t="shared" si="39"/>
        <v>Gastos_Gerais</v>
      </c>
    </row>
    <row r="559" spans="1:17" ht="24" x14ac:dyDescent="0.2">
      <c r="A559" s="438">
        <f t="shared" si="36"/>
        <v>555</v>
      </c>
      <c r="B559" s="470">
        <v>44455</v>
      </c>
      <c r="C559" s="469">
        <v>44440</v>
      </c>
      <c r="D559" s="107" t="s">
        <v>270</v>
      </c>
      <c r="E559" s="107" t="s">
        <v>83</v>
      </c>
      <c r="F559" s="288">
        <v>47.36</v>
      </c>
      <c r="G559" s="107" t="s">
        <v>1492</v>
      </c>
      <c r="H559" s="107" t="s">
        <v>477</v>
      </c>
      <c r="I559" s="107" t="s">
        <v>1294</v>
      </c>
      <c r="J559" s="423" t="s">
        <v>1295</v>
      </c>
      <c r="K559" s="423" t="s">
        <v>560</v>
      </c>
      <c r="L559" s="423" t="s">
        <v>571</v>
      </c>
      <c r="M559" s="423">
        <v>144474</v>
      </c>
      <c r="N559" s="470">
        <v>44455</v>
      </c>
      <c r="O559" s="79">
        <f t="shared" si="37"/>
        <v>3</v>
      </c>
      <c r="P559" s="79">
        <f t="shared" si="38"/>
        <v>3</v>
      </c>
      <c r="Q559" s="536" t="str">
        <f t="shared" si="39"/>
        <v>Gastos_Gerais</v>
      </c>
    </row>
    <row r="560" spans="1:17" x14ac:dyDescent="0.2">
      <c r="A560" s="438">
        <f t="shared" si="36"/>
        <v>556</v>
      </c>
      <c r="B560" s="470">
        <v>44455</v>
      </c>
      <c r="C560" s="469">
        <v>44440</v>
      </c>
      <c r="D560" s="107" t="s">
        <v>270</v>
      </c>
      <c r="E560" s="107" t="s">
        <v>0</v>
      </c>
      <c r="F560" s="288">
        <v>57</v>
      </c>
      <c r="G560" s="107" t="s">
        <v>1296</v>
      </c>
      <c r="H560" s="107" t="s">
        <v>312</v>
      </c>
      <c r="I560" s="107" t="s">
        <v>1297</v>
      </c>
      <c r="J560" s="423" t="s">
        <v>1298</v>
      </c>
      <c r="K560" s="423" t="s">
        <v>560</v>
      </c>
      <c r="L560" s="423" t="s">
        <v>32</v>
      </c>
      <c r="M560" s="423">
        <v>15799</v>
      </c>
      <c r="N560" s="470">
        <v>44455</v>
      </c>
      <c r="O560" s="79">
        <f t="shared" si="37"/>
        <v>3</v>
      </c>
      <c r="P560" s="79">
        <f t="shared" si="38"/>
        <v>3</v>
      </c>
      <c r="Q560" s="536" t="str">
        <f t="shared" si="39"/>
        <v>Gastos_Gerais</v>
      </c>
    </row>
    <row r="561" spans="1:17" ht="24" x14ac:dyDescent="0.2">
      <c r="A561" s="438">
        <f t="shared" si="36"/>
        <v>557</v>
      </c>
      <c r="B561" s="470">
        <v>44455</v>
      </c>
      <c r="C561" s="469">
        <v>44440</v>
      </c>
      <c r="D561" s="107" t="s">
        <v>270</v>
      </c>
      <c r="E561" s="107" t="s">
        <v>301</v>
      </c>
      <c r="F561" s="288">
        <v>130</v>
      </c>
      <c r="G561" s="107" t="s">
        <v>1493</v>
      </c>
      <c r="H561" s="107" t="s">
        <v>479</v>
      </c>
      <c r="I561" s="107" t="s">
        <v>1269</v>
      </c>
      <c r="J561" s="423" t="s">
        <v>1270</v>
      </c>
      <c r="K561" s="423" t="s">
        <v>560</v>
      </c>
      <c r="L561" s="423" t="s">
        <v>32</v>
      </c>
      <c r="M561" s="423">
        <v>5579</v>
      </c>
      <c r="N561" s="470">
        <v>44455</v>
      </c>
      <c r="O561" s="79">
        <f t="shared" si="37"/>
        <v>3</v>
      </c>
      <c r="P561" s="79">
        <f t="shared" si="38"/>
        <v>3</v>
      </c>
      <c r="Q561" s="536" t="str">
        <f t="shared" si="39"/>
        <v>Gastos_Gerais</v>
      </c>
    </row>
    <row r="562" spans="1:17" ht="36" x14ac:dyDescent="0.2">
      <c r="A562" s="438">
        <f t="shared" si="36"/>
        <v>558</v>
      </c>
      <c r="B562" s="470">
        <v>44455</v>
      </c>
      <c r="C562" s="469">
        <v>44440</v>
      </c>
      <c r="D562" s="107" t="s">
        <v>270</v>
      </c>
      <c r="E562" s="107" t="s">
        <v>301</v>
      </c>
      <c r="F562" s="288">
        <v>42.23</v>
      </c>
      <c r="G562" s="107" t="s">
        <v>1494</v>
      </c>
      <c r="H562" s="107" t="s">
        <v>476</v>
      </c>
      <c r="I562" s="107" t="s">
        <v>982</v>
      </c>
      <c r="J562" s="423" t="s">
        <v>983</v>
      </c>
      <c r="K562" s="423" t="s">
        <v>560</v>
      </c>
      <c r="L562" s="423" t="s">
        <v>571</v>
      </c>
      <c r="M562" s="423">
        <v>29421352</v>
      </c>
      <c r="N562" s="470">
        <v>44455</v>
      </c>
      <c r="O562" s="79">
        <f t="shared" si="37"/>
        <v>3</v>
      </c>
      <c r="P562" s="79">
        <f t="shared" si="38"/>
        <v>3</v>
      </c>
      <c r="Q562" s="536" t="str">
        <f t="shared" si="39"/>
        <v>Gastos_Gerais</v>
      </c>
    </row>
    <row r="563" spans="1:17" ht="24" x14ac:dyDescent="0.2">
      <c r="A563" s="438">
        <f t="shared" si="36"/>
        <v>559</v>
      </c>
      <c r="B563" s="470">
        <v>44455</v>
      </c>
      <c r="C563" s="469">
        <v>44440</v>
      </c>
      <c r="D563" s="107" t="s">
        <v>181</v>
      </c>
      <c r="E563" s="107" t="s">
        <v>267</v>
      </c>
      <c r="F563" s="288">
        <v>261.06</v>
      </c>
      <c r="G563" s="107" t="s">
        <v>568</v>
      </c>
      <c r="H563" s="107" t="s">
        <v>313</v>
      </c>
      <c r="I563" s="107" t="s">
        <v>1299</v>
      </c>
      <c r="J563" s="423" t="s">
        <v>1300</v>
      </c>
      <c r="K563" s="423" t="s">
        <v>560</v>
      </c>
      <c r="L563" s="423" t="s">
        <v>630</v>
      </c>
      <c r="M563" s="423">
        <v>377641</v>
      </c>
      <c r="N563" s="470">
        <v>44455</v>
      </c>
      <c r="O563" s="79">
        <f t="shared" si="37"/>
        <v>3</v>
      </c>
      <c r="P563" s="79">
        <f t="shared" si="38"/>
        <v>3</v>
      </c>
      <c r="Q563" s="536" t="str">
        <f t="shared" si="39"/>
        <v>Gastos_com_Pessoal</v>
      </c>
    </row>
    <row r="564" spans="1:17" ht="24" x14ac:dyDescent="0.2">
      <c r="A564" s="438">
        <f t="shared" si="36"/>
        <v>560</v>
      </c>
      <c r="B564" s="470">
        <v>44455</v>
      </c>
      <c r="C564" s="469">
        <v>44440</v>
      </c>
      <c r="D564" s="107" t="s">
        <v>181</v>
      </c>
      <c r="E564" s="107" t="s">
        <v>286</v>
      </c>
      <c r="F564" s="288">
        <v>261.06</v>
      </c>
      <c r="G564" s="107" t="s">
        <v>572</v>
      </c>
      <c r="H564" s="107" t="s">
        <v>313</v>
      </c>
      <c r="I564" s="107" t="s">
        <v>1299</v>
      </c>
      <c r="J564" s="423" t="s">
        <v>1300</v>
      </c>
      <c r="K564" s="423" t="s">
        <v>560</v>
      </c>
      <c r="L564" s="423" t="s">
        <v>630</v>
      </c>
      <c r="M564" s="423">
        <v>377641</v>
      </c>
      <c r="N564" s="470">
        <v>44455</v>
      </c>
      <c r="O564" s="79">
        <f t="shared" si="37"/>
        <v>3</v>
      </c>
      <c r="P564" s="79">
        <f t="shared" si="38"/>
        <v>3</v>
      </c>
      <c r="Q564" s="536" t="str">
        <f t="shared" si="39"/>
        <v>Gastos_com_Pessoal</v>
      </c>
    </row>
    <row r="565" spans="1:17" ht="24" x14ac:dyDescent="0.2">
      <c r="A565" s="438">
        <f t="shared" si="36"/>
        <v>561</v>
      </c>
      <c r="B565" s="470">
        <v>44455</v>
      </c>
      <c r="C565" s="469">
        <v>44440</v>
      </c>
      <c r="D565" s="107" t="s">
        <v>181</v>
      </c>
      <c r="E565" s="107" t="s">
        <v>268</v>
      </c>
      <c r="F565" s="288">
        <v>87.02</v>
      </c>
      <c r="G565" s="107" t="s">
        <v>573</v>
      </c>
      <c r="H565" s="107" t="s">
        <v>313</v>
      </c>
      <c r="I565" s="107" t="s">
        <v>1299</v>
      </c>
      <c r="J565" s="423" t="s">
        <v>1300</v>
      </c>
      <c r="K565" s="423" t="s">
        <v>560</v>
      </c>
      <c r="L565" s="423" t="s">
        <v>630</v>
      </c>
      <c r="M565" s="423">
        <v>377641</v>
      </c>
      <c r="N565" s="470">
        <v>44455</v>
      </c>
      <c r="O565" s="79">
        <f t="shared" si="37"/>
        <v>3</v>
      </c>
      <c r="P565" s="79">
        <f t="shared" si="38"/>
        <v>3</v>
      </c>
      <c r="Q565" s="536" t="str">
        <f t="shared" si="39"/>
        <v>Gastos_com_Pessoal</v>
      </c>
    </row>
    <row r="566" spans="1:17" ht="24" x14ac:dyDescent="0.2">
      <c r="A566" s="438">
        <f t="shared" si="36"/>
        <v>562</v>
      </c>
      <c r="B566" s="470">
        <v>44455</v>
      </c>
      <c r="C566" s="469">
        <v>44440</v>
      </c>
      <c r="D566" s="107" t="s">
        <v>181</v>
      </c>
      <c r="E566" s="107" t="s">
        <v>1</v>
      </c>
      <c r="F566" s="288">
        <v>251.98</v>
      </c>
      <c r="G566" s="107" t="s">
        <v>574</v>
      </c>
      <c r="H566" s="107" t="s">
        <v>313</v>
      </c>
      <c r="I566" s="107" t="s">
        <v>1299</v>
      </c>
      <c r="J566" s="423" t="s">
        <v>1300</v>
      </c>
      <c r="K566" s="423" t="s">
        <v>560</v>
      </c>
      <c r="L566" s="423" t="s">
        <v>630</v>
      </c>
      <c r="M566" s="423">
        <v>377641</v>
      </c>
      <c r="N566" s="470">
        <v>44455</v>
      </c>
      <c r="O566" s="79">
        <f t="shared" si="37"/>
        <v>3</v>
      </c>
      <c r="P566" s="79">
        <f t="shared" si="38"/>
        <v>3</v>
      </c>
      <c r="Q566" s="536" t="str">
        <f t="shared" si="39"/>
        <v>Gastos_com_Pessoal</v>
      </c>
    </row>
    <row r="567" spans="1:17" x14ac:dyDescent="0.2">
      <c r="A567" s="438">
        <f t="shared" si="36"/>
        <v>563</v>
      </c>
      <c r="B567" s="470">
        <v>44456</v>
      </c>
      <c r="C567" s="469">
        <v>44378</v>
      </c>
      <c r="D567" s="107" t="s">
        <v>34</v>
      </c>
      <c r="E567" s="107" t="s">
        <v>333</v>
      </c>
      <c r="F567" s="288">
        <v>5604587.75</v>
      </c>
      <c r="G567" s="107" t="s">
        <v>1495</v>
      </c>
      <c r="H567" s="107" t="s">
        <v>313</v>
      </c>
      <c r="I567" s="107" t="s">
        <v>558</v>
      </c>
      <c r="J567" s="423" t="s">
        <v>559</v>
      </c>
      <c r="K567" s="423"/>
      <c r="L567" s="423"/>
      <c r="M567" s="423"/>
      <c r="N567" s="470">
        <v>44456</v>
      </c>
      <c r="O567" s="79">
        <f t="shared" si="37"/>
        <v>3</v>
      </c>
      <c r="P567" s="79">
        <f t="shared" si="38"/>
        <v>1</v>
      </c>
      <c r="Q567" s="536" t="str">
        <f t="shared" si="39"/>
        <v>Receitas</v>
      </c>
    </row>
    <row r="568" spans="1:17" x14ac:dyDescent="0.2">
      <c r="A568" s="438">
        <f t="shared" si="36"/>
        <v>564</v>
      </c>
      <c r="B568" s="470">
        <v>44456</v>
      </c>
      <c r="C568" s="469">
        <v>44440</v>
      </c>
      <c r="D568" s="107" t="s">
        <v>270</v>
      </c>
      <c r="E568" s="107" t="s">
        <v>211</v>
      </c>
      <c r="F568" s="288">
        <v>1936.44</v>
      </c>
      <c r="G568" s="107" t="s">
        <v>934</v>
      </c>
      <c r="H568" s="107" t="s">
        <v>313</v>
      </c>
      <c r="I568" s="107" t="s">
        <v>935</v>
      </c>
      <c r="J568" s="423" t="s">
        <v>936</v>
      </c>
      <c r="K568" s="423" t="s">
        <v>587</v>
      </c>
      <c r="L568" s="423" t="s">
        <v>587</v>
      </c>
      <c r="M568" s="423" t="s">
        <v>1301</v>
      </c>
      <c r="N568" s="470">
        <v>44420</v>
      </c>
      <c r="O568" s="79">
        <f t="shared" si="37"/>
        <v>3</v>
      </c>
      <c r="P568" s="79">
        <f t="shared" si="38"/>
        <v>3</v>
      </c>
      <c r="Q568" s="536" t="str">
        <f t="shared" si="39"/>
        <v>Gastos_Gerais</v>
      </c>
    </row>
    <row r="569" spans="1:17" ht="24" x14ac:dyDescent="0.2">
      <c r="A569" s="438">
        <f t="shared" si="36"/>
        <v>565</v>
      </c>
      <c r="B569" s="470">
        <v>44456</v>
      </c>
      <c r="C569" s="469">
        <v>44440</v>
      </c>
      <c r="D569" s="107" t="s">
        <v>181</v>
      </c>
      <c r="E569" s="107" t="s">
        <v>57</v>
      </c>
      <c r="F569" s="288">
        <v>13282.73</v>
      </c>
      <c r="G569" s="107" t="s">
        <v>1302</v>
      </c>
      <c r="H569" s="107" t="s">
        <v>313</v>
      </c>
      <c r="I569" s="107" t="s">
        <v>813</v>
      </c>
      <c r="J569" s="423" t="s">
        <v>814</v>
      </c>
      <c r="K569" s="423" t="s">
        <v>587</v>
      </c>
      <c r="L569" s="423" t="s">
        <v>32</v>
      </c>
      <c r="M569" s="423">
        <v>270272</v>
      </c>
      <c r="N569" s="470">
        <v>44440</v>
      </c>
      <c r="O569" s="79">
        <f t="shared" si="37"/>
        <v>3</v>
      </c>
      <c r="P569" s="79">
        <f t="shared" si="38"/>
        <v>3</v>
      </c>
      <c r="Q569" s="536" t="str">
        <f t="shared" si="39"/>
        <v>Gastos_com_Pessoal</v>
      </c>
    </row>
    <row r="570" spans="1:17" ht="24" x14ac:dyDescent="0.2">
      <c r="A570" s="438">
        <f t="shared" si="36"/>
        <v>566</v>
      </c>
      <c r="B570" s="470">
        <v>44456</v>
      </c>
      <c r="C570" s="469">
        <v>44440</v>
      </c>
      <c r="D570" s="107" t="s">
        <v>270</v>
      </c>
      <c r="E570" s="107" t="s">
        <v>377</v>
      </c>
      <c r="F570" s="288">
        <v>700</v>
      </c>
      <c r="G570" s="107" t="s">
        <v>1303</v>
      </c>
      <c r="H570" s="107" t="s">
        <v>496</v>
      </c>
      <c r="I570" s="107" t="s">
        <v>1304</v>
      </c>
      <c r="J570" s="423" t="s">
        <v>1305</v>
      </c>
      <c r="K570" s="423" t="s">
        <v>587</v>
      </c>
      <c r="L570" s="423" t="s">
        <v>32</v>
      </c>
      <c r="M570" s="423">
        <v>5474</v>
      </c>
      <c r="N570" s="470">
        <v>44445</v>
      </c>
      <c r="O570" s="79">
        <f t="shared" si="37"/>
        <v>3</v>
      </c>
      <c r="P570" s="79">
        <f t="shared" si="38"/>
        <v>3</v>
      </c>
      <c r="Q570" s="536" t="str">
        <f t="shared" si="39"/>
        <v>Gastos_Gerais</v>
      </c>
    </row>
    <row r="571" spans="1:17" ht="24" x14ac:dyDescent="0.2">
      <c r="A571" s="438">
        <f t="shared" si="36"/>
        <v>567</v>
      </c>
      <c r="B571" s="470">
        <v>44456</v>
      </c>
      <c r="C571" s="469">
        <v>44409</v>
      </c>
      <c r="D571" s="107" t="s">
        <v>270</v>
      </c>
      <c r="E571" s="107" t="s">
        <v>141</v>
      </c>
      <c r="F571" s="288">
        <v>1647.5</v>
      </c>
      <c r="G571" s="107" t="s">
        <v>1442</v>
      </c>
      <c r="H571" s="107" t="s">
        <v>473</v>
      </c>
      <c r="I571" s="107" t="s">
        <v>1306</v>
      </c>
      <c r="J571" s="423" t="s">
        <v>1307</v>
      </c>
      <c r="K571" s="423" t="s">
        <v>587</v>
      </c>
      <c r="L571" s="423" t="s">
        <v>32</v>
      </c>
      <c r="M571" s="423">
        <v>30027</v>
      </c>
      <c r="N571" s="470">
        <v>44452</v>
      </c>
      <c r="O571" s="79">
        <f t="shared" si="37"/>
        <v>3</v>
      </c>
      <c r="P571" s="79">
        <f t="shared" si="38"/>
        <v>2</v>
      </c>
      <c r="Q571" s="536" t="str">
        <f t="shared" si="39"/>
        <v>Gastos_Gerais</v>
      </c>
    </row>
    <row r="572" spans="1:17" x14ac:dyDescent="0.2">
      <c r="A572" s="438">
        <f t="shared" ref="A572:A635" si="40">IF(B572="","",ROW()-4)</f>
        <v>568</v>
      </c>
      <c r="B572" s="470">
        <v>44456</v>
      </c>
      <c r="C572" s="469">
        <v>44440</v>
      </c>
      <c r="D572" s="107" t="s">
        <v>270</v>
      </c>
      <c r="E572" s="107" t="s">
        <v>62</v>
      </c>
      <c r="F572" s="288">
        <v>36660.28</v>
      </c>
      <c r="G572" s="107" t="s">
        <v>678</v>
      </c>
      <c r="H572" s="107" t="s">
        <v>471</v>
      </c>
      <c r="I572" s="107" t="s">
        <v>676</v>
      </c>
      <c r="J572" s="423" t="s">
        <v>677</v>
      </c>
      <c r="K572" s="423" t="s">
        <v>587</v>
      </c>
      <c r="L572" s="423" t="s">
        <v>32</v>
      </c>
      <c r="M572" s="423">
        <v>36</v>
      </c>
      <c r="N572" s="470">
        <v>44454</v>
      </c>
      <c r="O572" s="79">
        <f t="shared" si="37"/>
        <v>3</v>
      </c>
      <c r="P572" s="79">
        <f t="shared" si="38"/>
        <v>3</v>
      </c>
      <c r="Q572" s="536" t="str">
        <f t="shared" si="39"/>
        <v>Gastos_Gerais</v>
      </c>
    </row>
    <row r="573" spans="1:17" ht="24" x14ac:dyDescent="0.2">
      <c r="A573" s="438">
        <f t="shared" si="40"/>
        <v>569</v>
      </c>
      <c r="B573" s="470">
        <v>44456</v>
      </c>
      <c r="C573" s="469">
        <v>44440</v>
      </c>
      <c r="D573" s="107" t="s">
        <v>144</v>
      </c>
      <c r="E573" s="107" t="s">
        <v>233</v>
      </c>
      <c r="F573" s="288">
        <v>49500</v>
      </c>
      <c r="G573" s="107" t="s">
        <v>1308</v>
      </c>
      <c r="H573" s="107" t="s">
        <v>496</v>
      </c>
      <c r="I573" s="107" t="s">
        <v>1072</v>
      </c>
      <c r="J573" s="423" t="s">
        <v>1073</v>
      </c>
      <c r="K573" s="423" t="s">
        <v>587</v>
      </c>
      <c r="L573" s="423" t="s">
        <v>32</v>
      </c>
      <c r="M573" s="423">
        <v>25995</v>
      </c>
      <c r="N573" s="470">
        <v>44454</v>
      </c>
      <c r="O573" s="79">
        <f t="shared" si="37"/>
        <v>3</v>
      </c>
      <c r="P573" s="79">
        <f t="shared" si="38"/>
        <v>3</v>
      </c>
      <c r="Q573" s="536" t="str">
        <f t="shared" si="39"/>
        <v>Aquisição_de_Bens_Permanentes</v>
      </c>
    </row>
    <row r="574" spans="1:17" x14ac:dyDescent="0.2">
      <c r="A574" s="438">
        <f t="shared" si="40"/>
        <v>570</v>
      </c>
      <c r="B574" s="470">
        <v>44456</v>
      </c>
      <c r="C574" s="469">
        <v>44440</v>
      </c>
      <c r="D574" s="107" t="s">
        <v>270</v>
      </c>
      <c r="E574" s="107" t="s">
        <v>0</v>
      </c>
      <c r="F574" s="288">
        <v>1481</v>
      </c>
      <c r="G574" s="107" t="s">
        <v>1309</v>
      </c>
      <c r="H574" s="107" t="s">
        <v>472</v>
      </c>
      <c r="I574" s="107" t="s">
        <v>1310</v>
      </c>
      <c r="J574" s="423" t="s">
        <v>1311</v>
      </c>
      <c r="K574" s="423" t="s">
        <v>587</v>
      </c>
      <c r="L574" s="423" t="s">
        <v>32</v>
      </c>
      <c r="M574" s="423">
        <v>14467</v>
      </c>
      <c r="N574" s="470">
        <v>44455</v>
      </c>
      <c r="O574" s="79">
        <f t="shared" si="37"/>
        <v>3</v>
      </c>
      <c r="P574" s="79">
        <f t="shared" si="38"/>
        <v>3</v>
      </c>
      <c r="Q574" s="536" t="str">
        <f t="shared" si="39"/>
        <v>Gastos_Gerais</v>
      </c>
    </row>
    <row r="575" spans="1:17" ht="24" x14ac:dyDescent="0.2">
      <c r="A575" s="438">
        <f t="shared" si="40"/>
        <v>571</v>
      </c>
      <c r="B575" s="470">
        <v>44456</v>
      </c>
      <c r="C575" s="469">
        <v>44409</v>
      </c>
      <c r="D575" s="107" t="s">
        <v>270</v>
      </c>
      <c r="E575" s="107" t="s">
        <v>182</v>
      </c>
      <c r="F575" s="288">
        <v>109.9</v>
      </c>
      <c r="G575" s="107" t="s">
        <v>1496</v>
      </c>
      <c r="H575" s="107" t="s">
        <v>479</v>
      </c>
      <c r="I575" s="107" t="s">
        <v>851</v>
      </c>
      <c r="J575" s="423" t="s">
        <v>852</v>
      </c>
      <c r="K575" s="423" t="s">
        <v>587</v>
      </c>
      <c r="L575" s="423" t="s">
        <v>587</v>
      </c>
      <c r="M575" s="423">
        <v>6936603</v>
      </c>
      <c r="N575" s="470">
        <v>44237</v>
      </c>
      <c r="O575" s="79">
        <f t="shared" si="37"/>
        <v>3</v>
      </c>
      <c r="P575" s="79">
        <f t="shared" si="38"/>
        <v>2</v>
      </c>
      <c r="Q575" s="536" t="str">
        <f t="shared" si="39"/>
        <v>Gastos_Gerais</v>
      </c>
    </row>
    <row r="576" spans="1:17" x14ac:dyDescent="0.2">
      <c r="A576" s="438">
        <f t="shared" si="40"/>
        <v>572</v>
      </c>
      <c r="B576" s="470">
        <v>44456</v>
      </c>
      <c r="C576" s="469">
        <v>44440</v>
      </c>
      <c r="D576" s="107" t="s">
        <v>270</v>
      </c>
      <c r="E576" s="107" t="s">
        <v>163</v>
      </c>
      <c r="F576" s="288">
        <v>780.13</v>
      </c>
      <c r="G576" s="107" t="s">
        <v>1312</v>
      </c>
      <c r="H576" s="107" t="s">
        <v>477</v>
      </c>
      <c r="I576" s="107" t="s">
        <v>799</v>
      </c>
      <c r="J576" s="423" t="s">
        <v>800</v>
      </c>
      <c r="K576" s="423" t="s">
        <v>587</v>
      </c>
      <c r="L576" s="423" t="s">
        <v>664</v>
      </c>
      <c r="M576" s="423" t="s">
        <v>1313</v>
      </c>
      <c r="N576" s="470">
        <v>44456</v>
      </c>
      <c r="O576" s="79">
        <f t="shared" si="37"/>
        <v>3</v>
      </c>
      <c r="P576" s="79">
        <f t="shared" si="38"/>
        <v>3</v>
      </c>
      <c r="Q576" s="536" t="str">
        <f t="shared" si="39"/>
        <v>Gastos_Gerais</v>
      </c>
    </row>
    <row r="577" spans="1:18" x14ac:dyDescent="0.2">
      <c r="A577" s="438">
        <f t="shared" si="40"/>
        <v>573</v>
      </c>
      <c r="B577" s="470">
        <v>44456</v>
      </c>
      <c r="C577" s="469">
        <v>44440</v>
      </c>
      <c r="D577" s="107" t="s">
        <v>270</v>
      </c>
      <c r="E577" s="107" t="s">
        <v>182</v>
      </c>
      <c r="F577" s="288">
        <v>129.99</v>
      </c>
      <c r="G577" s="107" t="s">
        <v>1619</v>
      </c>
      <c r="H577" s="107" t="s">
        <v>474</v>
      </c>
      <c r="I577" s="107" t="s">
        <v>865</v>
      </c>
      <c r="J577" s="423" t="s">
        <v>866</v>
      </c>
      <c r="K577" s="423" t="s">
        <v>587</v>
      </c>
      <c r="L577" s="423" t="s">
        <v>32</v>
      </c>
      <c r="M577" s="423">
        <v>11515119</v>
      </c>
      <c r="N577" s="470">
        <v>44456</v>
      </c>
      <c r="O577" s="79">
        <f t="shared" si="37"/>
        <v>3</v>
      </c>
      <c r="P577" s="79">
        <f t="shared" si="38"/>
        <v>3</v>
      </c>
      <c r="Q577" s="571" t="str">
        <f t="shared" si="39"/>
        <v>Gastos_Gerais</v>
      </c>
      <c r="R577" s="572"/>
    </row>
    <row r="578" spans="1:18" x14ac:dyDescent="0.2">
      <c r="A578" s="438">
        <f t="shared" si="40"/>
        <v>574</v>
      </c>
      <c r="B578" s="470">
        <v>44456</v>
      </c>
      <c r="C578" s="469">
        <v>44409</v>
      </c>
      <c r="D578" s="107" t="s">
        <v>270</v>
      </c>
      <c r="E578" s="107" t="s">
        <v>163</v>
      </c>
      <c r="F578" s="288">
        <v>129.99</v>
      </c>
      <c r="G578" s="107" t="s">
        <v>1314</v>
      </c>
      <c r="H578" s="107" t="s">
        <v>476</v>
      </c>
      <c r="I578" s="107" t="s">
        <v>865</v>
      </c>
      <c r="J578" s="423" t="s">
        <v>866</v>
      </c>
      <c r="K578" s="423" t="s">
        <v>587</v>
      </c>
      <c r="L578" s="423" t="s">
        <v>32</v>
      </c>
      <c r="M578" s="423">
        <v>11515092</v>
      </c>
      <c r="N578" s="470">
        <v>44456</v>
      </c>
      <c r="O578" s="79">
        <f t="shared" si="37"/>
        <v>3</v>
      </c>
      <c r="P578" s="79">
        <f t="shared" si="38"/>
        <v>2</v>
      </c>
      <c r="Q578" s="536" t="str">
        <f t="shared" si="39"/>
        <v>Gastos_Gerais</v>
      </c>
    </row>
    <row r="579" spans="1:18" x14ac:dyDescent="0.2">
      <c r="A579" s="438">
        <f t="shared" si="40"/>
        <v>575</v>
      </c>
      <c r="B579" s="470">
        <v>44456</v>
      </c>
      <c r="C579" s="469">
        <v>44409</v>
      </c>
      <c r="D579" s="107" t="s">
        <v>270</v>
      </c>
      <c r="E579" s="107" t="s">
        <v>163</v>
      </c>
      <c r="F579" s="288">
        <v>129.99</v>
      </c>
      <c r="G579" s="107" t="s">
        <v>1312</v>
      </c>
      <c r="H579" s="107" t="s">
        <v>478</v>
      </c>
      <c r="I579" s="107" t="s">
        <v>865</v>
      </c>
      <c r="J579" s="423" t="s">
        <v>866</v>
      </c>
      <c r="K579" s="423" t="s">
        <v>587</v>
      </c>
      <c r="L579" s="423" t="s">
        <v>32</v>
      </c>
      <c r="M579" s="423">
        <v>11515098</v>
      </c>
      <c r="N579" s="470">
        <v>44456</v>
      </c>
      <c r="O579" s="79">
        <f t="shared" si="37"/>
        <v>3</v>
      </c>
      <c r="P579" s="79">
        <f t="shared" si="38"/>
        <v>2</v>
      </c>
      <c r="Q579" s="536" t="str">
        <f t="shared" si="39"/>
        <v>Gastos_Gerais</v>
      </c>
    </row>
    <row r="580" spans="1:18" x14ac:dyDescent="0.2">
      <c r="A580" s="438">
        <f t="shared" si="40"/>
        <v>576</v>
      </c>
      <c r="B580" s="470">
        <v>44456</v>
      </c>
      <c r="C580" s="469">
        <v>44409</v>
      </c>
      <c r="D580" s="107" t="s">
        <v>270</v>
      </c>
      <c r="E580" s="107" t="s">
        <v>163</v>
      </c>
      <c r="F580" s="288">
        <v>149.99</v>
      </c>
      <c r="G580" s="107" t="s">
        <v>1312</v>
      </c>
      <c r="H580" s="107" t="s">
        <v>472</v>
      </c>
      <c r="I580" s="107" t="s">
        <v>865</v>
      </c>
      <c r="J580" s="423" t="s">
        <v>866</v>
      </c>
      <c r="K580" s="423" t="s">
        <v>587</v>
      </c>
      <c r="L580" s="423" t="s">
        <v>32</v>
      </c>
      <c r="M580" s="423">
        <v>11515120</v>
      </c>
      <c r="N580" s="470">
        <v>44456</v>
      </c>
      <c r="O580" s="79">
        <f t="shared" si="37"/>
        <v>3</v>
      </c>
      <c r="P580" s="79">
        <f t="shared" si="38"/>
        <v>2</v>
      </c>
      <c r="Q580" s="536" t="str">
        <f t="shared" si="39"/>
        <v>Gastos_Gerais</v>
      </c>
    </row>
    <row r="581" spans="1:18" x14ac:dyDescent="0.2">
      <c r="A581" s="438">
        <f t="shared" si="40"/>
        <v>577</v>
      </c>
      <c r="B581" s="470">
        <v>44456</v>
      </c>
      <c r="C581" s="469">
        <v>44409</v>
      </c>
      <c r="D581" s="107" t="s">
        <v>270</v>
      </c>
      <c r="E581" s="107" t="s">
        <v>163</v>
      </c>
      <c r="F581" s="288">
        <v>129.99</v>
      </c>
      <c r="G581" s="107" t="s">
        <v>1007</v>
      </c>
      <c r="H581" s="107" t="s">
        <v>469</v>
      </c>
      <c r="I581" s="107" t="s">
        <v>865</v>
      </c>
      <c r="J581" s="423" t="s">
        <v>866</v>
      </c>
      <c r="K581" s="423" t="s">
        <v>587</v>
      </c>
      <c r="L581" s="423" t="s">
        <v>32</v>
      </c>
      <c r="M581" s="423">
        <v>11515083</v>
      </c>
      <c r="N581" s="470">
        <v>44456</v>
      </c>
      <c r="O581" s="79">
        <f t="shared" si="37"/>
        <v>3</v>
      </c>
      <c r="P581" s="79">
        <f t="shared" si="38"/>
        <v>2</v>
      </c>
      <c r="Q581" s="536" t="str">
        <f t="shared" si="39"/>
        <v>Gastos_Gerais</v>
      </c>
    </row>
    <row r="582" spans="1:18" ht="24" x14ac:dyDescent="0.2">
      <c r="A582" s="438">
        <f t="shared" si="40"/>
        <v>578</v>
      </c>
      <c r="B582" s="470">
        <v>44456</v>
      </c>
      <c r="C582" s="469">
        <v>44409</v>
      </c>
      <c r="D582" s="107" t="s">
        <v>270</v>
      </c>
      <c r="E582" s="107" t="s">
        <v>84</v>
      </c>
      <c r="F582" s="288">
        <v>20978.84</v>
      </c>
      <c r="G582" s="107" t="s">
        <v>1497</v>
      </c>
      <c r="H582" s="107" t="s">
        <v>473</v>
      </c>
      <c r="I582" s="107" t="s">
        <v>1315</v>
      </c>
      <c r="J582" s="423" t="s">
        <v>849</v>
      </c>
      <c r="K582" s="423" t="s">
        <v>587</v>
      </c>
      <c r="L582" s="423" t="s">
        <v>587</v>
      </c>
      <c r="M582" s="423" t="s">
        <v>1316</v>
      </c>
      <c r="N582" s="470">
        <v>44456</v>
      </c>
      <c r="O582" s="79">
        <f t="shared" si="37"/>
        <v>3</v>
      </c>
      <c r="P582" s="79">
        <f t="shared" si="38"/>
        <v>2</v>
      </c>
      <c r="Q582" s="536" t="str">
        <f t="shared" si="39"/>
        <v>Gastos_Gerais</v>
      </c>
    </row>
    <row r="583" spans="1:18" ht="24" x14ac:dyDescent="0.2">
      <c r="A583" s="438">
        <f t="shared" si="40"/>
        <v>579</v>
      </c>
      <c r="B583" s="470">
        <v>44456</v>
      </c>
      <c r="C583" s="469">
        <v>44409</v>
      </c>
      <c r="D583" s="107" t="s">
        <v>270</v>
      </c>
      <c r="E583" s="107" t="s">
        <v>67</v>
      </c>
      <c r="F583" s="288">
        <v>62.31</v>
      </c>
      <c r="G583" s="107" t="s">
        <v>1317</v>
      </c>
      <c r="H583" s="107" t="s">
        <v>313</v>
      </c>
      <c r="I583" s="107" t="s">
        <v>835</v>
      </c>
      <c r="J583" s="423" t="s">
        <v>482</v>
      </c>
      <c r="K583" s="423" t="s">
        <v>587</v>
      </c>
      <c r="L583" s="423" t="s">
        <v>1318</v>
      </c>
      <c r="M583" s="423">
        <v>1708</v>
      </c>
      <c r="N583" s="470">
        <v>44456</v>
      </c>
      <c r="O583" s="79">
        <f t="shared" si="37"/>
        <v>3</v>
      </c>
      <c r="P583" s="79">
        <f t="shared" si="38"/>
        <v>2</v>
      </c>
      <c r="Q583" s="536" t="str">
        <f t="shared" si="39"/>
        <v>Gastos_Gerais</v>
      </c>
    </row>
    <row r="584" spans="1:18" ht="24" x14ac:dyDescent="0.2">
      <c r="A584" s="438">
        <f t="shared" si="40"/>
        <v>580</v>
      </c>
      <c r="B584" s="470">
        <v>44456</v>
      </c>
      <c r="C584" s="469">
        <v>44409</v>
      </c>
      <c r="D584" s="107" t="s">
        <v>270</v>
      </c>
      <c r="E584" s="107" t="s">
        <v>67</v>
      </c>
      <c r="F584" s="288">
        <v>193.16</v>
      </c>
      <c r="G584" s="107" t="s">
        <v>1319</v>
      </c>
      <c r="H584" s="107" t="s">
        <v>313</v>
      </c>
      <c r="I584" s="107" t="s">
        <v>835</v>
      </c>
      <c r="J584" s="423" t="s">
        <v>482</v>
      </c>
      <c r="K584" s="423" t="s">
        <v>587</v>
      </c>
      <c r="L584" s="423" t="s">
        <v>1318</v>
      </c>
      <c r="M584" s="423">
        <v>5952</v>
      </c>
      <c r="N584" s="470">
        <v>44456</v>
      </c>
      <c r="O584" s="79">
        <f t="shared" si="37"/>
        <v>3</v>
      </c>
      <c r="P584" s="79">
        <f t="shared" si="38"/>
        <v>2</v>
      </c>
      <c r="Q584" s="536" t="str">
        <f t="shared" si="39"/>
        <v>Gastos_Gerais</v>
      </c>
    </row>
    <row r="585" spans="1:18" ht="24" x14ac:dyDescent="0.2">
      <c r="A585" s="438">
        <f t="shared" si="40"/>
        <v>581</v>
      </c>
      <c r="B585" s="470">
        <v>44456</v>
      </c>
      <c r="C585" s="469">
        <v>44440</v>
      </c>
      <c r="D585" s="107" t="s">
        <v>270</v>
      </c>
      <c r="E585" s="107" t="s">
        <v>301</v>
      </c>
      <c r="F585" s="288">
        <v>248</v>
      </c>
      <c r="G585" s="107" t="s">
        <v>1601</v>
      </c>
      <c r="H585" s="107" t="s">
        <v>312</v>
      </c>
      <c r="I585" s="107" t="s">
        <v>1320</v>
      </c>
      <c r="J585" s="423" t="s">
        <v>1321</v>
      </c>
      <c r="K585" s="423" t="s">
        <v>587</v>
      </c>
      <c r="L585" s="423" t="s">
        <v>32</v>
      </c>
      <c r="M585" s="423">
        <v>21759</v>
      </c>
      <c r="N585" s="470">
        <v>44456</v>
      </c>
      <c r="O585" s="79">
        <f t="shared" si="37"/>
        <v>3</v>
      </c>
      <c r="P585" s="79">
        <f t="shared" si="38"/>
        <v>3</v>
      </c>
      <c r="Q585" s="536" t="str">
        <f t="shared" si="39"/>
        <v>Gastos_Gerais</v>
      </c>
    </row>
    <row r="586" spans="1:18" ht="24" x14ac:dyDescent="0.2">
      <c r="A586" s="438">
        <f t="shared" si="40"/>
        <v>582</v>
      </c>
      <c r="B586" s="470">
        <v>44456</v>
      </c>
      <c r="C586" s="469">
        <v>44409</v>
      </c>
      <c r="D586" s="107" t="s">
        <v>181</v>
      </c>
      <c r="E586" s="107" t="s">
        <v>1</v>
      </c>
      <c r="F586" s="288">
        <v>81785.55</v>
      </c>
      <c r="G586" s="107" t="s">
        <v>1526</v>
      </c>
      <c r="H586" s="107" t="s">
        <v>313</v>
      </c>
      <c r="I586" s="107" t="s">
        <v>1527</v>
      </c>
      <c r="J586" s="423" t="s">
        <v>482</v>
      </c>
      <c r="K586" s="423" t="s">
        <v>560</v>
      </c>
      <c r="L586" s="423" t="s">
        <v>561</v>
      </c>
      <c r="M586" s="423">
        <v>35679723</v>
      </c>
      <c r="N586" s="470">
        <v>44456</v>
      </c>
      <c r="O586" s="79">
        <f t="shared" ref="O586:O649" si="41">IF(B586=0,0,IF(YEAR(B586)=$P$1,MONTH(B586)-$O$1+1,(YEAR(B586)-$P$1)*12-$O$1+1+MONTH(B586)))</f>
        <v>3</v>
      </c>
      <c r="P586" s="79">
        <f t="shared" ref="P586:P649" si="42">IF(C586=0,0,IF(YEAR(C586)=$P$1,MONTH(C586)-$O$1+1,(YEAR(C586)-$P$1)*12-$O$1+1+MONTH(C586)))</f>
        <v>2</v>
      </c>
      <c r="Q586" s="536" t="str">
        <f t="shared" ref="Q586:Q649" si="43">SUBSTITUTE(D586," ","_")</f>
        <v>Gastos_com_Pessoal</v>
      </c>
    </row>
    <row r="587" spans="1:18" ht="24" x14ac:dyDescent="0.2">
      <c r="A587" s="438">
        <f t="shared" si="40"/>
        <v>583</v>
      </c>
      <c r="B587" s="470">
        <v>44456</v>
      </c>
      <c r="C587" s="469">
        <v>44409</v>
      </c>
      <c r="D587" s="107" t="s">
        <v>181</v>
      </c>
      <c r="E587" s="107" t="s">
        <v>1</v>
      </c>
      <c r="F587" s="288">
        <v>157796.64000000001</v>
      </c>
      <c r="G587" s="107" t="s">
        <v>1526</v>
      </c>
      <c r="H587" s="107" t="s">
        <v>313</v>
      </c>
      <c r="I587" s="107" t="s">
        <v>1527</v>
      </c>
      <c r="J587" s="423" t="s">
        <v>482</v>
      </c>
      <c r="K587" s="423" t="s">
        <v>560</v>
      </c>
      <c r="L587" s="423" t="s">
        <v>571</v>
      </c>
      <c r="M587" s="423">
        <v>35689843</v>
      </c>
      <c r="N587" s="470">
        <v>44456</v>
      </c>
      <c r="O587" s="79">
        <f t="shared" si="41"/>
        <v>3</v>
      </c>
      <c r="P587" s="79">
        <f t="shared" si="42"/>
        <v>2</v>
      </c>
      <c r="Q587" s="536" t="str">
        <f t="shared" si="43"/>
        <v>Gastos_com_Pessoal</v>
      </c>
    </row>
    <row r="588" spans="1:18" ht="24" x14ac:dyDescent="0.2">
      <c r="A588" s="438">
        <f t="shared" si="40"/>
        <v>584</v>
      </c>
      <c r="B588" s="470">
        <v>44456</v>
      </c>
      <c r="C588" s="469">
        <v>44409</v>
      </c>
      <c r="D588" s="107" t="s">
        <v>181</v>
      </c>
      <c r="E588" s="107" t="s">
        <v>1</v>
      </c>
      <c r="F588" s="288">
        <v>36981.379999999997</v>
      </c>
      <c r="G588" s="107" t="s">
        <v>1530</v>
      </c>
      <c r="H588" s="107" t="s">
        <v>313</v>
      </c>
      <c r="I588" s="107" t="s">
        <v>1528</v>
      </c>
      <c r="J588" s="423" t="s">
        <v>482</v>
      </c>
      <c r="K588" s="423" t="s">
        <v>560</v>
      </c>
      <c r="L588" s="423" t="s">
        <v>571</v>
      </c>
      <c r="M588" s="423">
        <v>35707080</v>
      </c>
      <c r="N588" s="470">
        <v>44456</v>
      </c>
      <c r="O588" s="79">
        <f t="shared" si="41"/>
        <v>3</v>
      </c>
      <c r="P588" s="79">
        <f t="shared" si="42"/>
        <v>2</v>
      </c>
      <c r="Q588" s="536" t="str">
        <f t="shared" si="43"/>
        <v>Gastos_com_Pessoal</v>
      </c>
    </row>
    <row r="589" spans="1:18" ht="24" x14ac:dyDescent="0.2">
      <c r="A589" s="438">
        <f t="shared" si="40"/>
        <v>585</v>
      </c>
      <c r="B589" s="470">
        <v>44456</v>
      </c>
      <c r="C589" s="469">
        <v>44440</v>
      </c>
      <c r="D589" s="107" t="s">
        <v>270</v>
      </c>
      <c r="E589" s="107" t="s">
        <v>378</v>
      </c>
      <c r="F589" s="288">
        <v>365</v>
      </c>
      <c r="G589" s="107" t="s">
        <v>1498</v>
      </c>
      <c r="H589" s="107" t="s">
        <v>470</v>
      </c>
      <c r="I589" s="107" t="s">
        <v>1322</v>
      </c>
      <c r="J589" s="423" t="s">
        <v>1323</v>
      </c>
      <c r="K589" s="423" t="s">
        <v>560</v>
      </c>
      <c r="L589" s="423" t="s">
        <v>32</v>
      </c>
      <c r="M589" s="423">
        <v>202122</v>
      </c>
      <c r="N589" s="470">
        <v>44456</v>
      </c>
      <c r="O589" s="79">
        <f t="shared" si="41"/>
        <v>3</v>
      </c>
      <c r="P589" s="79">
        <f t="shared" si="42"/>
        <v>3</v>
      </c>
      <c r="Q589" s="536" t="str">
        <f t="shared" si="43"/>
        <v>Gastos_Gerais</v>
      </c>
    </row>
    <row r="590" spans="1:18" x14ac:dyDescent="0.2">
      <c r="A590" s="438">
        <f t="shared" si="40"/>
        <v>586</v>
      </c>
      <c r="B590" s="470">
        <v>44456</v>
      </c>
      <c r="C590" s="469">
        <v>44440</v>
      </c>
      <c r="D590" s="107" t="s">
        <v>270</v>
      </c>
      <c r="E590" s="107" t="s">
        <v>62</v>
      </c>
      <c r="F590" s="288">
        <v>28195.47</v>
      </c>
      <c r="G590" s="107" t="s">
        <v>1324</v>
      </c>
      <c r="H590" s="107" t="s">
        <v>469</v>
      </c>
      <c r="I590" s="107" t="s">
        <v>682</v>
      </c>
      <c r="J590" s="423" t="s">
        <v>683</v>
      </c>
      <c r="K590" s="423" t="s">
        <v>630</v>
      </c>
      <c r="L590" s="423" t="s">
        <v>32</v>
      </c>
      <c r="M590" s="423">
        <v>628</v>
      </c>
      <c r="N590" s="470">
        <v>44456</v>
      </c>
      <c r="O590" s="79">
        <f t="shared" si="41"/>
        <v>3</v>
      </c>
      <c r="P590" s="79">
        <f t="shared" si="42"/>
        <v>3</v>
      </c>
      <c r="Q590" s="536" t="str">
        <f t="shared" si="43"/>
        <v>Gastos_Gerais</v>
      </c>
    </row>
    <row r="591" spans="1:18" ht="24" x14ac:dyDescent="0.2">
      <c r="A591" s="438">
        <f t="shared" si="40"/>
        <v>587</v>
      </c>
      <c r="B591" s="470">
        <v>44459</v>
      </c>
      <c r="C591" s="469">
        <v>44440</v>
      </c>
      <c r="D591" s="107" t="s">
        <v>270</v>
      </c>
      <c r="E591" s="107" t="s">
        <v>83</v>
      </c>
      <c r="F591" s="288">
        <v>1000</v>
      </c>
      <c r="G591" s="107" t="s">
        <v>1325</v>
      </c>
      <c r="H591" s="107" t="s">
        <v>478</v>
      </c>
      <c r="I591" s="107" t="s">
        <v>1579</v>
      </c>
      <c r="J591" s="423" t="s">
        <v>586</v>
      </c>
      <c r="K591" s="423" t="s">
        <v>587</v>
      </c>
      <c r="L591" s="423" t="s">
        <v>32</v>
      </c>
      <c r="M591" s="423">
        <v>1737561</v>
      </c>
      <c r="N591" s="470">
        <v>44460</v>
      </c>
      <c r="O591" s="79">
        <f t="shared" si="41"/>
        <v>3</v>
      </c>
      <c r="P591" s="79">
        <f t="shared" si="42"/>
        <v>3</v>
      </c>
      <c r="Q591" s="536" t="str">
        <f t="shared" si="43"/>
        <v>Gastos_Gerais</v>
      </c>
    </row>
    <row r="592" spans="1:18" ht="24" x14ac:dyDescent="0.2">
      <c r="A592" s="438">
        <f t="shared" si="40"/>
        <v>588</v>
      </c>
      <c r="B592" s="470">
        <v>44459</v>
      </c>
      <c r="C592" s="469">
        <v>44440</v>
      </c>
      <c r="D592" s="107" t="s">
        <v>270</v>
      </c>
      <c r="E592" s="107" t="s">
        <v>83</v>
      </c>
      <c r="F592" s="288">
        <v>1000</v>
      </c>
      <c r="G592" s="107" t="s">
        <v>636</v>
      </c>
      <c r="H592" s="107" t="s">
        <v>472</v>
      </c>
      <c r="I592" s="107" t="s">
        <v>1579</v>
      </c>
      <c r="J592" s="423" t="s">
        <v>586</v>
      </c>
      <c r="K592" s="423" t="s">
        <v>587</v>
      </c>
      <c r="L592" s="423" t="s">
        <v>32</v>
      </c>
      <c r="M592" s="423">
        <v>1737561</v>
      </c>
      <c r="N592" s="470">
        <v>44460</v>
      </c>
      <c r="O592" s="79">
        <f t="shared" si="41"/>
        <v>3</v>
      </c>
      <c r="P592" s="79">
        <f t="shared" si="42"/>
        <v>3</v>
      </c>
      <c r="Q592" s="536" t="str">
        <f t="shared" si="43"/>
        <v>Gastos_Gerais</v>
      </c>
    </row>
    <row r="593" spans="1:17" x14ac:dyDescent="0.2">
      <c r="A593" s="438">
        <f t="shared" si="40"/>
        <v>589</v>
      </c>
      <c r="B593" s="470">
        <v>44459</v>
      </c>
      <c r="C593" s="469">
        <v>44440</v>
      </c>
      <c r="D593" s="107" t="s">
        <v>270</v>
      </c>
      <c r="E593" s="107" t="s">
        <v>62</v>
      </c>
      <c r="F593" s="288">
        <v>18079.52</v>
      </c>
      <c r="G593" s="107" t="s">
        <v>679</v>
      </c>
      <c r="H593" s="107" t="s">
        <v>476</v>
      </c>
      <c r="I593" s="107" t="s">
        <v>676</v>
      </c>
      <c r="J593" s="423" t="s">
        <v>559</v>
      </c>
      <c r="K593" s="423" t="s">
        <v>587</v>
      </c>
      <c r="L593" s="423" t="s">
        <v>32</v>
      </c>
      <c r="M593" s="423">
        <v>38</v>
      </c>
      <c r="N593" s="470">
        <v>44455</v>
      </c>
      <c r="O593" s="79">
        <f t="shared" si="41"/>
        <v>3</v>
      </c>
      <c r="P593" s="79">
        <f t="shared" si="42"/>
        <v>3</v>
      </c>
      <c r="Q593" s="536" t="str">
        <f t="shared" si="43"/>
        <v>Gastos_Gerais</v>
      </c>
    </row>
    <row r="594" spans="1:17" x14ac:dyDescent="0.2">
      <c r="A594" s="438">
        <f t="shared" si="40"/>
        <v>590</v>
      </c>
      <c r="B594" s="470">
        <v>44459</v>
      </c>
      <c r="C594" s="469">
        <v>44440</v>
      </c>
      <c r="D594" s="107" t="s">
        <v>270</v>
      </c>
      <c r="E594" s="107" t="s">
        <v>62</v>
      </c>
      <c r="F594" s="288">
        <v>16627.57</v>
      </c>
      <c r="G594" s="107" t="s">
        <v>680</v>
      </c>
      <c r="H594" s="107" t="s">
        <v>474</v>
      </c>
      <c r="I594" s="107" t="s">
        <v>676</v>
      </c>
      <c r="J594" s="423" t="s">
        <v>559</v>
      </c>
      <c r="K594" s="423" t="s">
        <v>587</v>
      </c>
      <c r="L594" s="423" t="s">
        <v>32</v>
      </c>
      <c r="M594" s="423">
        <v>39</v>
      </c>
      <c r="N594" s="470">
        <v>44455</v>
      </c>
      <c r="O594" s="79">
        <f t="shared" si="41"/>
        <v>3</v>
      </c>
      <c r="P594" s="79">
        <f t="shared" si="42"/>
        <v>3</v>
      </c>
      <c r="Q594" s="536" t="str">
        <f t="shared" si="43"/>
        <v>Gastos_Gerais</v>
      </c>
    </row>
    <row r="595" spans="1:17" x14ac:dyDescent="0.2">
      <c r="A595" s="438">
        <f t="shared" si="40"/>
        <v>591</v>
      </c>
      <c r="B595" s="470">
        <v>44459</v>
      </c>
      <c r="C595" s="469">
        <v>44440</v>
      </c>
      <c r="D595" s="107" t="s">
        <v>270</v>
      </c>
      <c r="E595" s="107" t="s">
        <v>62</v>
      </c>
      <c r="F595" s="288">
        <v>23108.15</v>
      </c>
      <c r="G595" s="107" t="s">
        <v>675</v>
      </c>
      <c r="H595" s="107" t="s">
        <v>475</v>
      </c>
      <c r="I595" s="107" t="s">
        <v>676</v>
      </c>
      <c r="J595" s="423" t="s">
        <v>559</v>
      </c>
      <c r="K595" s="423" t="s">
        <v>587</v>
      </c>
      <c r="L595" s="423" t="s">
        <v>32</v>
      </c>
      <c r="M595" s="423">
        <v>37</v>
      </c>
      <c r="N595" s="470">
        <v>44454</v>
      </c>
      <c r="O595" s="79">
        <f t="shared" si="41"/>
        <v>3</v>
      </c>
      <c r="P595" s="79">
        <f t="shared" si="42"/>
        <v>3</v>
      </c>
      <c r="Q595" s="536" t="str">
        <f t="shared" si="43"/>
        <v>Gastos_Gerais</v>
      </c>
    </row>
    <row r="596" spans="1:17" x14ac:dyDescent="0.2">
      <c r="A596" s="438">
        <f t="shared" si="40"/>
        <v>592</v>
      </c>
      <c r="B596" s="470">
        <v>44459</v>
      </c>
      <c r="C596" s="469">
        <v>44440</v>
      </c>
      <c r="D596" s="107" t="s">
        <v>270</v>
      </c>
      <c r="E596" s="107" t="s">
        <v>253</v>
      </c>
      <c r="F596" s="288">
        <v>710</v>
      </c>
      <c r="G596" s="107" t="s">
        <v>1326</v>
      </c>
      <c r="H596" s="107" t="s">
        <v>470</v>
      </c>
      <c r="I596" s="107" t="s">
        <v>1327</v>
      </c>
      <c r="J596" s="423" t="s">
        <v>1328</v>
      </c>
      <c r="K596" s="423" t="s">
        <v>587</v>
      </c>
      <c r="L596" s="423" t="s">
        <v>32</v>
      </c>
      <c r="M596" s="423">
        <v>208</v>
      </c>
      <c r="N596" s="470">
        <v>44449</v>
      </c>
      <c r="O596" s="79">
        <f t="shared" si="41"/>
        <v>3</v>
      </c>
      <c r="P596" s="79">
        <f t="shared" si="42"/>
        <v>3</v>
      </c>
      <c r="Q596" s="536" t="str">
        <f t="shared" si="43"/>
        <v>Gastos_Gerais</v>
      </c>
    </row>
    <row r="597" spans="1:17" ht="36" x14ac:dyDescent="0.2">
      <c r="A597" s="438">
        <f t="shared" si="40"/>
        <v>593</v>
      </c>
      <c r="B597" s="470">
        <v>44459</v>
      </c>
      <c r="C597" s="469">
        <v>44440</v>
      </c>
      <c r="D597" s="107" t="s">
        <v>270</v>
      </c>
      <c r="E597" s="107" t="s">
        <v>301</v>
      </c>
      <c r="F597" s="288">
        <v>91.67</v>
      </c>
      <c r="G597" s="107" t="s">
        <v>1481</v>
      </c>
      <c r="H597" s="107" t="s">
        <v>470</v>
      </c>
      <c r="I597" s="107" t="s">
        <v>841</v>
      </c>
      <c r="J597" s="423" t="s">
        <v>842</v>
      </c>
      <c r="K597" s="423" t="s">
        <v>587</v>
      </c>
      <c r="L597" s="423" t="s">
        <v>32</v>
      </c>
      <c r="M597" s="423">
        <v>20212517</v>
      </c>
      <c r="N597" s="470">
        <v>44441</v>
      </c>
      <c r="O597" s="79">
        <f t="shared" si="41"/>
        <v>3</v>
      </c>
      <c r="P597" s="79">
        <f t="shared" si="42"/>
        <v>3</v>
      </c>
      <c r="Q597" s="536" t="str">
        <f t="shared" si="43"/>
        <v>Gastos_Gerais</v>
      </c>
    </row>
    <row r="598" spans="1:17" ht="48" x14ac:dyDescent="0.2">
      <c r="A598" s="438">
        <f t="shared" si="40"/>
        <v>594</v>
      </c>
      <c r="B598" s="470">
        <v>44459</v>
      </c>
      <c r="C598" s="469">
        <v>44440</v>
      </c>
      <c r="D598" s="107" t="s">
        <v>270</v>
      </c>
      <c r="E598" s="107" t="s">
        <v>301</v>
      </c>
      <c r="F598" s="288">
        <v>91.67</v>
      </c>
      <c r="G598" s="107" t="s">
        <v>1482</v>
      </c>
      <c r="H598" s="107" t="s">
        <v>473</v>
      </c>
      <c r="I598" s="107" t="s">
        <v>841</v>
      </c>
      <c r="J598" s="423" t="s">
        <v>842</v>
      </c>
      <c r="K598" s="423" t="s">
        <v>587</v>
      </c>
      <c r="L598" s="423" t="s">
        <v>32</v>
      </c>
      <c r="M598" s="423">
        <v>20212518</v>
      </c>
      <c r="N598" s="470">
        <v>44441</v>
      </c>
      <c r="O598" s="79">
        <f t="shared" si="41"/>
        <v>3</v>
      </c>
      <c r="P598" s="79">
        <f t="shared" si="42"/>
        <v>3</v>
      </c>
      <c r="Q598" s="536" t="str">
        <f t="shared" si="43"/>
        <v>Gastos_Gerais</v>
      </c>
    </row>
    <row r="599" spans="1:17" ht="24" x14ac:dyDescent="0.2">
      <c r="A599" s="438">
        <f t="shared" si="40"/>
        <v>595</v>
      </c>
      <c r="B599" s="470">
        <v>44459</v>
      </c>
      <c r="C599" s="469">
        <v>44378</v>
      </c>
      <c r="D599" s="107" t="s">
        <v>181</v>
      </c>
      <c r="E599" s="107" t="s">
        <v>1</v>
      </c>
      <c r="F599" s="288">
        <v>26.07</v>
      </c>
      <c r="G599" s="107" t="s">
        <v>1499</v>
      </c>
      <c r="H599" s="107" t="s">
        <v>313</v>
      </c>
      <c r="I599" s="107" t="s">
        <v>1527</v>
      </c>
      <c r="J599" s="423" t="s">
        <v>482</v>
      </c>
      <c r="K599" s="423" t="s">
        <v>587</v>
      </c>
      <c r="L599" s="423" t="s">
        <v>565</v>
      </c>
      <c r="M599" s="423">
        <v>826019</v>
      </c>
      <c r="N599" s="470">
        <v>44459</v>
      </c>
      <c r="O599" s="79">
        <f t="shared" si="41"/>
        <v>3</v>
      </c>
      <c r="P599" s="79">
        <f t="shared" si="42"/>
        <v>1</v>
      </c>
      <c r="Q599" s="536" t="str">
        <f t="shared" si="43"/>
        <v>Gastos_com_Pessoal</v>
      </c>
    </row>
    <row r="600" spans="1:17" x14ac:dyDescent="0.2">
      <c r="A600" s="438">
        <f t="shared" si="40"/>
        <v>596</v>
      </c>
      <c r="B600" s="470">
        <v>44459</v>
      </c>
      <c r="C600" s="469">
        <v>44409</v>
      </c>
      <c r="D600" s="107" t="s">
        <v>270</v>
      </c>
      <c r="E600" s="107" t="s">
        <v>85</v>
      </c>
      <c r="F600" s="288">
        <v>5046.47</v>
      </c>
      <c r="G600" s="107" t="s">
        <v>1145</v>
      </c>
      <c r="H600" s="107" t="s">
        <v>469</v>
      </c>
      <c r="I600" s="107" t="s">
        <v>668</v>
      </c>
      <c r="J600" s="423" t="s">
        <v>669</v>
      </c>
      <c r="K600" s="423" t="s">
        <v>587</v>
      </c>
      <c r="L600" s="423" t="s">
        <v>32</v>
      </c>
      <c r="M600" s="423">
        <v>330470464</v>
      </c>
      <c r="N600" s="470">
        <v>44459</v>
      </c>
      <c r="O600" s="79">
        <f t="shared" si="41"/>
        <v>3</v>
      </c>
      <c r="P600" s="79">
        <f t="shared" si="42"/>
        <v>2</v>
      </c>
      <c r="Q600" s="536" t="str">
        <f t="shared" si="43"/>
        <v>Gastos_Gerais</v>
      </c>
    </row>
    <row r="601" spans="1:17" x14ac:dyDescent="0.2">
      <c r="A601" s="438">
        <f t="shared" si="40"/>
        <v>597</v>
      </c>
      <c r="B601" s="470">
        <v>44459</v>
      </c>
      <c r="C601" s="469">
        <v>44409</v>
      </c>
      <c r="D601" s="107" t="s">
        <v>270</v>
      </c>
      <c r="E601" s="107" t="s">
        <v>164</v>
      </c>
      <c r="F601" s="288">
        <v>3341.94</v>
      </c>
      <c r="G601" s="107" t="s">
        <v>1329</v>
      </c>
      <c r="H601" s="107" t="s">
        <v>313</v>
      </c>
      <c r="I601" s="107" t="s">
        <v>775</v>
      </c>
      <c r="J601" s="423" t="s">
        <v>776</v>
      </c>
      <c r="K601" s="423" t="s">
        <v>587</v>
      </c>
      <c r="L601" s="423" t="s">
        <v>664</v>
      </c>
      <c r="M601" s="423">
        <v>4552189307</v>
      </c>
      <c r="N601" s="470">
        <v>44459</v>
      </c>
      <c r="O601" s="79">
        <f t="shared" si="41"/>
        <v>3</v>
      </c>
      <c r="P601" s="79">
        <f t="shared" si="42"/>
        <v>2</v>
      </c>
      <c r="Q601" s="536" t="str">
        <f t="shared" si="43"/>
        <v>Gastos_Gerais</v>
      </c>
    </row>
    <row r="602" spans="1:17" ht="24" x14ac:dyDescent="0.2">
      <c r="A602" s="438">
        <f t="shared" si="40"/>
        <v>598</v>
      </c>
      <c r="B602" s="470">
        <v>44459</v>
      </c>
      <c r="C602" s="469">
        <v>44440</v>
      </c>
      <c r="D602" s="107" t="s">
        <v>270</v>
      </c>
      <c r="E602" s="107" t="s">
        <v>213</v>
      </c>
      <c r="F602" s="288">
        <v>675.4</v>
      </c>
      <c r="G602" s="107" t="s">
        <v>1330</v>
      </c>
      <c r="H602" s="107" t="s">
        <v>475</v>
      </c>
      <c r="I602" s="107" t="s">
        <v>1331</v>
      </c>
      <c r="J602" s="423" t="s">
        <v>1332</v>
      </c>
      <c r="K602" s="423" t="s">
        <v>560</v>
      </c>
      <c r="L602" s="423" t="s">
        <v>32</v>
      </c>
      <c r="M602" s="423">
        <v>1838</v>
      </c>
      <c r="N602" s="470">
        <v>44456</v>
      </c>
      <c r="O602" s="79">
        <f t="shared" si="41"/>
        <v>3</v>
      </c>
      <c r="P602" s="79">
        <f t="shared" si="42"/>
        <v>3</v>
      </c>
      <c r="Q602" s="536" t="str">
        <f t="shared" si="43"/>
        <v>Gastos_Gerais</v>
      </c>
    </row>
    <row r="603" spans="1:17" ht="24" x14ac:dyDescent="0.2">
      <c r="A603" s="438">
        <f t="shared" si="40"/>
        <v>599</v>
      </c>
      <c r="B603" s="470">
        <v>44459</v>
      </c>
      <c r="C603" s="469">
        <v>44440</v>
      </c>
      <c r="D603" s="107" t="s">
        <v>270</v>
      </c>
      <c r="E603" s="107" t="s">
        <v>213</v>
      </c>
      <c r="F603" s="288">
        <v>94.9</v>
      </c>
      <c r="G603" s="107" t="s">
        <v>1333</v>
      </c>
      <c r="H603" s="107" t="s">
        <v>475</v>
      </c>
      <c r="I603" s="107" t="s">
        <v>1331</v>
      </c>
      <c r="J603" s="423" t="s">
        <v>1332</v>
      </c>
      <c r="K603" s="423" t="s">
        <v>560</v>
      </c>
      <c r="L603" s="423" t="s">
        <v>32</v>
      </c>
      <c r="M603" s="423">
        <v>20211791</v>
      </c>
      <c r="N603" s="470">
        <v>44456</v>
      </c>
      <c r="O603" s="79">
        <f t="shared" si="41"/>
        <v>3</v>
      </c>
      <c r="P603" s="79">
        <f t="shared" si="42"/>
        <v>3</v>
      </c>
      <c r="Q603" s="536" t="str">
        <f t="shared" si="43"/>
        <v>Gastos_Gerais</v>
      </c>
    </row>
    <row r="604" spans="1:17" ht="36" x14ac:dyDescent="0.2">
      <c r="A604" s="438">
        <f t="shared" si="40"/>
        <v>600</v>
      </c>
      <c r="B604" s="470">
        <v>44460</v>
      </c>
      <c r="C604" s="469">
        <v>44440</v>
      </c>
      <c r="D604" s="107" t="s">
        <v>270</v>
      </c>
      <c r="E604" s="107" t="s">
        <v>384</v>
      </c>
      <c r="F604" s="288">
        <v>540</v>
      </c>
      <c r="G604" s="107" t="s">
        <v>1334</v>
      </c>
      <c r="H604" s="107" t="s">
        <v>496</v>
      </c>
      <c r="I604" s="107" t="s">
        <v>1500</v>
      </c>
      <c r="J604" s="423" t="s">
        <v>1335</v>
      </c>
      <c r="K604" s="423" t="s">
        <v>587</v>
      </c>
      <c r="L604" s="423" t="s">
        <v>32</v>
      </c>
      <c r="M604" s="423">
        <v>3623</v>
      </c>
      <c r="N604" s="470">
        <v>44459</v>
      </c>
      <c r="O604" s="79">
        <f t="shared" si="41"/>
        <v>3</v>
      </c>
      <c r="P604" s="79">
        <f t="shared" si="42"/>
        <v>3</v>
      </c>
      <c r="Q604" s="536" t="str">
        <f t="shared" si="43"/>
        <v>Gastos_Gerais</v>
      </c>
    </row>
    <row r="605" spans="1:17" ht="24" x14ac:dyDescent="0.2">
      <c r="A605" s="438">
        <f t="shared" si="40"/>
        <v>601</v>
      </c>
      <c r="B605" s="470">
        <v>44460</v>
      </c>
      <c r="C605" s="469">
        <v>44440</v>
      </c>
      <c r="D605" s="107" t="s">
        <v>270</v>
      </c>
      <c r="E605" s="107" t="s">
        <v>0</v>
      </c>
      <c r="F605" s="288">
        <v>924.6</v>
      </c>
      <c r="G605" s="107" t="s">
        <v>1336</v>
      </c>
      <c r="H605" s="107" t="s">
        <v>312</v>
      </c>
      <c r="I605" s="107" t="s">
        <v>969</v>
      </c>
      <c r="J605" s="423" t="s">
        <v>970</v>
      </c>
      <c r="K605" s="423" t="s">
        <v>587</v>
      </c>
      <c r="L605" s="423" t="s">
        <v>32</v>
      </c>
      <c r="M605" s="423">
        <v>134629</v>
      </c>
      <c r="N605" s="470">
        <v>44441</v>
      </c>
      <c r="O605" s="79">
        <f t="shared" si="41"/>
        <v>3</v>
      </c>
      <c r="P605" s="79">
        <f t="shared" si="42"/>
        <v>3</v>
      </c>
      <c r="Q605" s="536" t="str">
        <f t="shared" si="43"/>
        <v>Gastos_Gerais</v>
      </c>
    </row>
    <row r="606" spans="1:17" ht="24" x14ac:dyDescent="0.2">
      <c r="A606" s="438">
        <f t="shared" si="40"/>
        <v>602</v>
      </c>
      <c r="B606" s="470">
        <v>44460</v>
      </c>
      <c r="C606" s="469">
        <v>44440</v>
      </c>
      <c r="D606" s="107" t="s">
        <v>270</v>
      </c>
      <c r="E606" s="107" t="s">
        <v>383</v>
      </c>
      <c r="F606" s="288">
        <v>388.87</v>
      </c>
      <c r="G606" s="107" t="s">
        <v>1337</v>
      </c>
      <c r="H606" s="107" t="s">
        <v>472</v>
      </c>
      <c r="I606" s="107" t="s">
        <v>1338</v>
      </c>
      <c r="J606" s="423" t="s">
        <v>1339</v>
      </c>
      <c r="K606" s="423" t="s">
        <v>587</v>
      </c>
      <c r="L606" s="423" t="s">
        <v>32</v>
      </c>
      <c r="M606" s="423">
        <v>692</v>
      </c>
      <c r="N606" s="470">
        <v>44448</v>
      </c>
      <c r="O606" s="79">
        <f t="shared" si="41"/>
        <v>3</v>
      </c>
      <c r="P606" s="79">
        <f t="shared" si="42"/>
        <v>3</v>
      </c>
      <c r="Q606" s="536" t="str">
        <f t="shared" si="43"/>
        <v>Gastos_Gerais</v>
      </c>
    </row>
    <row r="607" spans="1:17" x14ac:dyDescent="0.2">
      <c r="A607" s="438">
        <f t="shared" si="40"/>
        <v>603</v>
      </c>
      <c r="B607" s="470">
        <v>44460</v>
      </c>
      <c r="C607" s="469">
        <v>44440</v>
      </c>
      <c r="D607" s="107" t="s">
        <v>270</v>
      </c>
      <c r="E607" s="107" t="s">
        <v>62</v>
      </c>
      <c r="F607" s="288">
        <v>42183.5</v>
      </c>
      <c r="G607" s="107" t="s">
        <v>702</v>
      </c>
      <c r="H607" s="107" t="s">
        <v>473</v>
      </c>
      <c r="I607" s="107" t="s">
        <v>703</v>
      </c>
      <c r="J607" s="423" t="s">
        <v>704</v>
      </c>
      <c r="K607" s="423" t="s">
        <v>587</v>
      </c>
      <c r="L607" s="423" t="s">
        <v>32</v>
      </c>
      <c r="M607" s="423">
        <v>82</v>
      </c>
      <c r="N607" s="470">
        <v>44456</v>
      </c>
      <c r="O607" s="79">
        <f t="shared" si="41"/>
        <v>3</v>
      </c>
      <c r="P607" s="79">
        <f t="shared" si="42"/>
        <v>3</v>
      </c>
      <c r="Q607" s="536" t="str">
        <f t="shared" si="43"/>
        <v>Gastos_Gerais</v>
      </c>
    </row>
    <row r="608" spans="1:17" ht="24" x14ac:dyDescent="0.2">
      <c r="A608" s="438">
        <f t="shared" si="40"/>
        <v>604</v>
      </c>
      <c r="B608" s="470">
        <v>44460</v>
      </c>
      <c r="C608" s="469">
        <v>44440</v>
      </c>
      <c r="D608" s="107" t="s">
        <v>144</v>
      </c>
      <c r="E608" s="107" t="s">
        <v>233</v>
      </c>
      <c r="F608" s="288">
        <v>3977</v>
      </c>
      <c r="G608" s="107" t="s">
        <v>1340</v>
      </c>
      <c r="H608" s="107" t="s">
        <v>474</v>
      </c>
      <c r="I608" s="107" t="s">
        <v>1341</v>
      </c>
      <c r="J608" s="423" t="s">
        <v>1342</v>
      </c>
      <c r="K608" s="423" t="s">
        <v>587</v>
      </c>
      <c r="L608" s="423" t="s">
        <v>32</v>
      </c>
      <c r="M608" s="423">
        <v>6714</v>
      </c>
      <c r="N608" s="470">
        <v>44455</v>
      </c>
      <c r="O608" s="79">
        <f t="shared" si="41"/>
        <v>3</v>
      </c>
      <c r="P608" s="79">
        <f t="shared" si="42"/>
        <v>3</v>
      </c>
      <c r="Q608" s="536" t="str">
        <f t="shared" si="43"/>
        <v>Aquisição_de_Bens_Permanentes</v>
      </c>
    </row>
    <row r="609" spans="1:17" x14ac:dyDescent="0.2">
      <c r="A609" s="438">
        <f t="shared" si="40"/>
        <v>605</v>
      </c>
      <c r="B609" s="470">
        <v>44460</v>
      </c>
      <c r="C609" s="469">
        <v>44440</v>
      </c>
      <c r="D609" s="107" t="s">
        <v>270</v>
      </c>
      <c r="E609" s="107" t="s">
        <v>384</v>
      </c>
      <c r="F609" s="288">
        <v>141.68</v>
      </c>
      <c r="G609" s="107" t="s">
        <v>1615</v>
      </c>
      <c r="H609" s="107" t="s">
        <v>312</v>
      </c>
      <c r="I609" s="107" t="s">
        <v>1343</v>
      </c>
      <c r="J609" s="423" t="s">
        <v>1344</v>
      </c>
      <c r="K609" s="423" t="s">
        <v>587</v>
      </c>
      <c r="L609" s="423" t="s">
        <v>32</v>
      </c>
      <c r="M609" s="423">
        <v>1941</v>
      </c>
      <c r="N609" s="470">
        <v>44456</v>
      </c>
      <c r="O609" s="79">
        <f t="shared" si="41"/>
        <v>3</v>
      </c>
      <c r="P609" s="79">
        <f t="shared" si="42"/>
        <v>3</v>
      </c>
      <c r="Q609" s="536" t="str">
        <f t="shared" si="43"/>
        <v>Gastos_Gerais</v>
      </c>
    </row>
    <row r="610" spans="1:17" ht="24" x14ac:dyDescent="0.2">
      <c r="A610" s="438">
        <f t="shared" si="40"/>
        <v>606</v>
      </c>
      <c r="B610" s="470">
        <v>44460</v>
      </c>
      <c r="C610" s="469">
        <v>44440</v>
      </c>
      <c r="D610" s="107" t="s">
        <v>270</v>
      </c>
      <c r="E610" s="107" t="s">
        <v>82</v>
      </c>
      <c r="F610" s="288">
        <v>895.6</v>
      </c>
      <c r="G610" s="107" t="s">
        <v>1345</v>
      </c>
      <c r="H610" s="107" t="s">
        <v>469</v>
      </c>
      <c r="I610" s="107" t="s">
        <v>1346</v>
      </c>
      <c r="J610" s="423" t="s">
        <v>1347</v>
      </c>
      <c r="K610" s="423"/>
      <c r="L610" s="423"/>
      <c r="M610" s="423"/>
      <c r="N610" s="470"/>
      <c r="O610" s="79">
        <f t="shared" si="41"/>
        <v>3</v>
      </c>
      <c r="P610" s="79">
        <f t="shared" si="42"/>
        <v>3</v>
      </c>
      <c r="Q610" s="536" t="str">
        <f t="shared" si="43"/>
        <v>Gastos_Gerais</v>
      </c>
    </row>
    <row r="611" spans="1:17" x14ac:dyDescent="0.2">
      <c r="A611" s="438">
        <f t="shared" si="40"/>
        <v>607</v>
      </c>
      <c r="B611" s="470">
        <v>44460</v>
      </c>
      <c r="C611" s="469">
        <v>44440</v>
      </c>
      <c r="D611" s="107" t="s">
        <v>270</v>
      </c>
      <c r="E611" s="107" t="s">
        <v>71</v>
      </c>
      <c r="F611" s="288">
        <v>0.5</v>
      </c>
      <c r="G611" s="107" t="s">
        <v>562</v>
      </c>
      <c r="H611" s="107" t="s">
        <v>312</v>
      </c>
      <c r="I611" s="107" t="s">
        <v>563</v>
      </c>
      <c r="J611" s="423" t="s">
        <v>482</v>
      </c>
      <c r="K611" s="423" t="s">
        <v>708</v>
      </c>
      <c r="L611" s="423" t="s">
        <v>565</v>
      </c>
      <c r="M611" s="423">
        <v>377641</v>
      </c>
      <c r="N611" s="470">
        <v>44460</v>
      </c>
      <c r="O611" s="79">
        <f t="shared" si="41"/>
        <v>3</v>
      </c>
      <c r="P611" s="79">
        <f t="shared" si="42"/>
        <v>3</v>
      </c>
      <c r="Q611" s="536" t="str">
        <f t="shared" si="43"/>
        <v>Gastos_Gerais</v>
      </c>
    </row>
    <row r="612" spans="1:17" ht="36" x14ac:dyDescent="0.2">
      <c r="A612" s="438">
        <f t="shared" si="40"/>
        <v>608</v>
      </c>
      <c r="B612" s="470">
        <v>44461</v>
      </c>
      <c r="C612" s="469">
        <v>44440</v>
      </c>
      <c r="D612" s="107" t="s">
        <v>270</v>
      </c>
      <c r="E612" s="107" t="s">
        <v>301</v>
      </c>
      <c r="F612" s="288">
        <v>236</v>
      </c>
      <c r="G612" s="107" t="s">
        <v>1501</v>
      </c>
      <c r="H612" s="107" t="s">
        <v>312</v>
      </c>
      <c r="I612" s="107" t="s">
        <v>1258</v>
      </c>
      <c r="J612" s="423" t="s">
        <v>1259</v>
      </c>
      <c r="K612" s="423" t="s">
        <v>587</v>
      </c>
      <c r="L612" s="423" t="s">
        <v>32</v>
      </c>
      <c r="M612" s="423">
        <v>20211005</v>
      </c>
      <c r="N612" s="470">
        <v>44448</v>
      </c>
      <c r="O612" s="79">
        <f t="shared" si="41"/>
        <v>3</v>
      </c>
      <c r="P612" s="79">
        <f t="shared" si="42"/>
        <v>3</v>
      </c>
      <c r="Q612" s="536" t="str">
        <f t="shared" si="43"/>
        <v>Gastos_Gerais</v>
      </c>
    </row>
    <row r="613" spans="1:17" ht="24" x14ac:dyDescent="0.2">
      <c r="A613" s="438">
        <f t="shared" si="40"/>
        <v>609</v>
      </c>
      <c r="B613" s="470">
        <v>44461</v>
      </c>
      <c r="C613" s="469">
        <v>44409</v>
      </c>
      <c r="D613" s="107" t="s">
        <v>270</v>
      </c>
      <c r="E613" s="107" t="s">
        <v>92</v>
      </c>
      <c r="F613" s="288">
        <v>391.56</v>
      </c>
      <c r="G613" s="107" t="s">
        <v>1502</v>
      </c>
      <c r="H613" s="107" t="s">
        <v>470</v>
      </c>
      <c r="I613" s="107" t="s">
        <v>1348</v>
      </c>
      <c r="J613" s="423" t="s">
        <v>1349</v>
      </c>
      <c r="K613" s="423" t="s">
        <v>587</v>
      </c>
      <c r="L613" s="423" t="s">
        <v>32</v>
      </c>
      <c r="M613" s="423">
        <v>202168</v>
      </c>
      <c r="N613" s="470">
        <v>44453</v>
      </c>
      <c r="O613" s="79">
        <f t="shared" si="41"/>
        <v>3</v>
      </c>
      <c r="P613" s="79">
        <f t="shared" si="42"/>
        <v>2</v>
      </c>
      <c r="Q613" s="536" t="str">
        <f t="shared" si="43"/>
        <v>Gastos_Gerais</v>
      </c>
    </row>
    <row r="614" spans="1:17" x14ac:dyDescent="0.2">
      <c r="A614" s="438">
        <f t="shared" si="40"/>
        <v>610</v>
      </c>
      <c r="B614" s="470">
        <v>44461</v>
      </c>
      <c r="C614" s="469">
        <v>44440</v>
      </c>
      <c r="D614" s="107" t="s">
        <v>270</v>
      </c>
      <c r="E614" s="107" t="s">
        <v>83</v>
      </c>
      <c r="F614" s="288">
        <v>12.99</v>
      </c>
      <c r="G614" s="107" t="s">
        <v>1578</v>
      </c>
      <c r="H614" s="107" t="s">
        <v>496</v>
      </c>
      <c r="I614" s="107" t="s">
        <v>1579</v>
      </c>
      <c r="J614" s="423" t="s">
        <v>586</v>
      </c>
      <c r="K614" s="423" t="s">
        <v>587</v>
      </c>
      <c r="L614" s="423" t="s">
        <v>32</v>
      </c>
      <c r="M614" s="423">
        <v>1738427</v>
      </c>
      <c r="N614" s="470">
        <v>44462</v>
      </c>
      <c r="O614" s="79">
        <f t="shared" si="41"/>
        <v>3</v>
      </c>
      <c r="P614" s="79">
        <f t="shared" si="42"/>
        <v>3</v>
      </c>
      <c r="Q614" s="536" t="str">
        <f t="shared" si="43"/>
        <v>Gastos_Gerais</v>
      </c>
    </row>
    <row r="615" spans="1:17" ht="24" x14ac:dyDescent="0.2">
      <c r="A615" s="438">
        <f t="shared" si="40"/>
        <v>611</v>
      </c>
      <c r="B615" s="470">
        <v>44461</v>
      </c>
      <c r="C615" s="469">
        <v>44440</v>
      </c>
      <c r="D615" s="107" t="s">
        <v>270</v>
      </c>
      <c r="E615" s="107" t="s">
        <v>378</v>
      </c>
      <c r="F615" s="288">
        <v>1871.95</v>
      </c>
      <c r="G615" s="107" t="s">
        <v>1350</v>
      </c>
      <c r="H615" s="107" t="s">
        <v>496</v>
      </c>
      <c r="I615" s="107" t="s">
        <v>1351</v>
      </c>
      <c r="J615" s="423" t="s">
        <v>1352</v>
      </c>
      <c r="K615" s="423" t="s">
        <v>587</v>
      </c>
      <c r="L615" s="423" t="s">
        <v>32</v>
      </c>
      <c r="M615" s="423">
        <v>27944</v>
      </c>
      <c r="N615" s="470">
        <v>44460</v>
      </c>
      <c r="O615" s="79">
        <f t="shared" si="41"/>
        <v>3</v>
      </c>
      <c r="P615" s="79">
        <f t="shared" si="42"/>
        <v>3</v>
      </c>
      <c r="Q615" s="536" t="str">
        <f t="shared" si="43"/>
        <v>Gastos_Gerais</v>
      </c>
    </row>
    <row r="616" spans="1:17" ht="24" x14ac:dyDescent="0.2">
      <c r="A616" s="438">
        <f t="shared" si="40"/>
        <v>612</v>
      </c>
      <c r="B616" s="470">
        <v>44461</v>
      </c>
      <c r="C616" s="469">
        <v>44440</v>
      </c>
      <c r="D616" s="107" t="s">
        <v>270</v>
      </c>
      <c r="E616" s="107" t="s">
        <v>384</v>
      </c>
      <c r="F616" s="288">
        <v>1995</v>
      </c>
      <c r="G616" s="107" t="s">
        <v>1616</v>
      </c>
      <c r="H616" s="107" t="s">
        <v>473</v>
      </c>
      <c r="I616" s="107" t="s">
        <v>1306</v>
      </c>
      <c r="J616" s="423" t="s">
        <v>1307</v>
      </c>
      <c r="K616" s="423" t="s">
        <v>587</v>
      </c>
      <c r="L616" s="423" t="s">
        <v>32</v>
      </c>
      <c r="M616" s="423">
        <v>30168</v>
      </c>
      <c r="N616" s="470">
        <v>44455</v>
      </c>
      <c r="O616" s="79">
        <f t="shared" si="41"/>
        <v>3</v>
      </c>
      <c r="P616" s="79">
        <f t="shared" si="42"/>
        <v>3</v>
      </c>
      <c r="Q616" s="536" t="str">
        <f t="shared" si="43"/>
        <v>Gastos_Gerais</v>
      </c>
    </row>
    <row r="617" spans="1:17" ht="24" x14ac:dyDescent="0.2">
      <c r="A617" s="438">
        <f t="shared" si="40"/>
        <v>613</v>
      </c>
      <c r="B617" s="470">
        <v>44461</v>
      </c>
      <c r="C617" s="469">
        <v>44440</v>
      </c>
      <c r="D617" s="107" t="s">
        <v>144</v>
      </c>
      <c r="E617" s="107" t="s">
        <v>229</v>
      </c>
      <c r="F617" s="288">
        <v>670</v>
      </c>
      <c r="G617" s="107" t="s">
        <v>1353</v>
      </c>
      <c r="H617" s="107" t="s">
        <v>312</v>
      </c>
      <c r="I617" s="107" t="s">
        <v>1354</v>
      </c>
      <c r="J617" s="423" t="s">
        <v>1355</v>
      </c>
      <c r="K617" s="423" t="s">
        <v>587</v>
      </c>
      <c r="L617" s="423" t="s">
        <v>32</v>
      </c>
      <c r="M617" s="423">
        <v>4370</v>
      </c>
      <c r="N617" s="470">
        <v>44455</v>
      </c>
      <c r="O617" s="79">
        <f t="shared" si="41"/>
        <v>3</v>
      </c>
      <c r="P617" s="79">
        <f t="shared" si="42"/>
        <v>3</v>
      </c>
      <c r="Q617" s="536" t="str">
        <f t="shared" si="43"/>
        <v>Aquisição_de_Bens_Permanentes</v>
      </c>
    </row>
    <row r="618" spans="1:17" x14ac:dyDescent="0.2">
      <c r="A618" s="438">
        <f t="shared" si="40"/>
        <v>614</v>
      </c>
      <c r="B618" s="470">
        <v>44461</v>
      </c>
      <c r="C618" s="469">
        <v>44440</v>
      </c>
      <c r="D618" s="107" t="s">
        <v>270</v>
      </c>
      <c r="E618" s="107" t="s">
        <v>186</v>
      </c>
      <c r="F618" s="288">
        <v>4143.5</v>
      </c>
      <c r="G618" s="107" t="s">
        <v>1356</v>
      </c>
      <c r="H618" s="107" t="s">
        <v>312</v>
      </c>
      <c r="I618" s="107" t="s">
        <v>1357</v>
      </c>
      <c r="J618" s="423" t="s">
        <v>1358</v>
      </c>
      <c r="K618" s="423" t="s">
        <v>587</v>
      </c>
      <c r="L618" s="423" t="s">
        <v>32</v>
      </c>
      <c r="M618" s="423">
        <v>1691</v>
      </c>
      <c r="N618" s="470">
        <v>44461</v>
      </c>
      <c r="O618" s="79">
        <f t="shared" si="41"/>
        <v>3</v>
      </c>
      <c r="P618" s="79">
        <f t="shared" si="42"/>
        <v>3</v>
      </c>
      <c r="Q618" s="536" t="str">
        <f t="shared" si="43"/>
        <v>Gastos_Gerais</v>
      </c>
    </row>
    <row r="619" spans="1:17" ht="24" x14ac:dyDescent="0.2">
      <c r="A619" s="438">
        <f t="shared" si="40"/>
        <v>615</v>
      </c>
      <c r="B619" s="470">
        <v>44461</v>
      </c>
      <c r="C619" s="469">
        <v>44440</v>
      </c>
      <c r="D619" s="107" t="s">
        <v>270</v>
      </c>
      <c r="E619" s="107" t="s">
        <v>186</v>
      </c>
      <c r="F619" s="288">
        <v>17602</v>
      </c>
      <c r="G619" s="107" t="s">
        <v>1359</v>
      </c>
      <c r="H619" s="107" t="s">
        <v>312</v>
      </c>
      <c r="I619" s="107" t="s">
        <v>1357</v>
      </c>
      <c r="J619" s="423" t="s">
        <v>1358</v>
      </c>
      <c r="K619" s="423" t="s">
        <v>587</v>
      </c>
      <c r="L619" s="423" t="s">
        <v>32</v>
      </c>
      <c r="M619" s="423">
        <v>2142</v>
      </c>
      <c r="N619" s="470">
        <v>44460</v>
      </c>
      <c r="O619" s="79">
        <f t="shared" si="41"/>
        <v>3</v>
      </c>
      <c r="P619" s="79">
        <f t="shared" si="42"/>
        <v>3</v>
      </c>
      <c r="Q619" s="536" t="str">
        <f t="shared" si="43"/>
        <v>Gastos_Gerais</v>
      </c>
    </row>
    <row r="620" spans="1:17" ht="24" x14ac:dyDescent="0.2">
      <c r="A620" s="438">
        <f t="shared" si="40"/>
        <v>616</v>
      </c>
      <c r="B620" s="470">
        <v>44461</v>
      </c>
      <c r="C620" s="469">
        <v>44440</v>
      </c>
      <c r="D620" s="107" t="s">
        <v>270</v>
      </c>
      <c r="E620" s="107" t="s">
        <v>141</v>
      </c>
      <c r="F620" s="288">
        <v>1152.9100000000001</v>
      </c>
      <c r="G620" s="107" t="s">
        <v>1360</v>
      </c>
      <c r="H620" s="107" t="s">
        <v>472</v>
      </c>
      <c r="I620" s="107" t="s">
        <v>1361</v>
      </c>
      <c r="J620" s="423" t="s">
        <v>559</v>
      </c>
      <c r="K620" s="423" t="s">
        <v>587</v>
      </c>
      <c r="L620" s="423" t="s">
        <v>32</v>
      </c>
      <c r="M620" s="423">
        <v>612069</v>
      </c>
      <c r="N620" s="470">
        <v>44434</v>
      </c>
      <c r="O620" s="79">
        <f t="shared" si="41"/>
        <v>3</v>
      </c>
      <c r="P620" s="79">
        <f t="shared" si="42"/>
        <v>3</v>
      </c>
      <c r="Q620" s="536" t="str">
        <f t="shared" si="43"/>
        <v>Gastos_Gerais</v>
      </c>
    </row>
    <row r="621" spans="1:17" ht="24" x14ac:dyDescent="0.2">
      <c r="A621" s="438">
        <f t="shared" si="40"/>
        <v>617</v>
      </c>
      <c r="B621" s="470">
        <v>44461</v>
      </c>
      <c r="C621" s="469">
        <v>44440</v>
      </c>
      <c r="D621" s="107" t="s">
        <v>181</v>
      </c>
      <c r="E621" s="107" t="s">
        <v>10</v>
      </c>
      <c r="F621" s="288">
        <v>190.9</v>
      </c>
      <c r="G621" s="107" t="s">
        <v>1014</v>
      </c>
      <c r="H621" s="107" t="s">
        <v>313</v>
      </c>
      <c r="I621" s="107" t="s">
        <v>1362</v>
      </c>
      <c r="J621" s="423" t="s">
        <v>1363</v>
      </c>
      <c r="K621" s="423" t="s">
        <v>713</v>
      </c>
      <c r="L621" s="423" t="s">
        <v>693</v>
      </c>
      <c r="M621" s="423" t="s">
        <v>1364</v>
      </c>
      <c r="N621" s="470">
        <v>44461</v>
      </c>
      <c r="O621" s="79">
        <f t="shared" si="41"/>
        <v>3</v>
      </c>
      <c r="P621" s="79">
        <f t="shared" si="42"/>
        <v>3</v>
      </c>
      <c r="Q621" s="536" t="str">
        <f t="shared" si="43"/>
        <v>Gastos_com_Pessoal</v>
      </c>
    </row>
    <row r="622" spans="1:17" ht="36" x14ac:dyDescent="0.2">
      <c r="A622" s="438">
        <f t="shared" si="40"/>
        <v>618</v>
      </c>
      <c r="B622" s="470">
        <v>44461</v>
      </c>
      <c r="C622" s="469">
        <v>44440</v>
      </c>
      <c r="D622" s="107" t="s">
        <v>270</v>
      </c>
      <c r="E622" s="107" t="s">
        <v>301</v>
      </c>
      <c r="F622" s="449">
        <v>120</v>
      </c>
      <c r="G622" s="107" t="s">
        <v>1602</v>
      </c>
      <c r="H622" s="107" t="s">
        <v>475</v>
      </c>
      <c r="I622" s="107" t="s">
        <v>1365</v>
      </c>
      <c r="J622" s="423" t="s">
        <v>1366</v>
      </c>
      <c r="K622" s="423" t="s">
        <v>560</v>
      </c>
      <c r="L622" s="423" t="s">
        <v>571</v>
      </c>
      <c r="M622" s="423">
        <v>26401403</v>
      </c>
      <c r="N622" s="470">
        <v>44461</v>
      </c>
      <c r="O622" s="79">
        <f t="shared" si="41"/>
        <v>3</v>
      </c>
      <c r="P622" s="79">
        <f t="shared" si="42"/>
        <v>3</v>
      </c>
      <c r="Q622" s="536" t="str">
        <f t="shared" si="43"/>
        <v>Gastos_Gerais</v>
      </c>
    </row>
    <row r="623" spans="1:17" ht="36" x14ac:dyDescent="0.2">
      <c r="A623" s="438">
        <f t="shared" si="40"/>
        <v>619</v>
      </c>
      <c r="B623" s="470">
        <v>44461</v>
      </c>
      <c r="C623" s="469">
        <v>44440</v>
      </c>
      <c r="D623" s="107" t="s">
        <v>270</v>
      </c>
      <c r="E623" s="107" t="s">
        <v>301</v>
      </c>
      <c r="F623" s="288">
        <v>120</v>
      </c>
      <c r="G623" s="107" t="s">
        <v>1602</v>
      </c>
      <c r="H623" s="107" t="s">
        <v>475</v>
      </c>
      <c r="I623" s="107" t="s">
        <v>1367</v>
      </c>
      <c r="J623" s="423" t="s">
        <v>1368</v>
      </c>
      <c r="K623" s="423" t="s">
        <v>560</v>
      </c>
      <c r="L623" s="423" t="s">
        <v>571</v>
      </c>
      <c r="M623" s="423">
        <v>26401452</v>
      </c>
      <c r="N623" s="470">
        <v>44461</v>
      </c>
      <c r="O623" s="79">
        <f t="shared" si="41"/>
        <v>3</v>
      </c>
      <c r="P623" s="79">
        <f t="shared" si="42"/>
        <v>3</v>
      </c>
      <c r="Q623" s="536" t="str">
        <f t="shared" si="43"/>
        <v>Gastos_Gerais</v>
      </c>
    </row>
    <row r="624" spans="1:17" x14ac:dyDescent="0.2">
      <c r="A624" s="438">
        <f t="shared" si="40"/>
        <v>620</v>
      </c>
      <c r="B624" s="470">
        <v>44461</v>
      </c>
      <c r="C624" s="469">
        <v>44440</v>
      </c>
      <c r="D624" s="107" t="s">
        <v>270</v>
      </c>
      <c r="E624" s="107" t="s">
        <v>187</v>
      </c>
      <c r="F624" s="288">
        <v>300</v>
      </c>
      <c r="G624" s="107" t="s">
        <v>1369</v>
      </c>
      <c r="H624" s="107" t="s">
        <v>477</v>
      </c>
      <c r="I624" s="107" t="s">
        <v>1370</v>
      </c>
      <c r="J624" s="423" t="s">
        <v>1371</v>
      </c>
      <c r="K624" s="423" t="s">
        <v>560</v>
      </c>
      <c r="L624" s="423" t="s">
        <v>32</v>
      </c>
      <c r="M624" s="423">
        <v>501</v>
      </c>
      <c r="N624" s="470">
        <v>44453</v>
      </c>
      <c r="O624" s="79">
        <f t="shared" si="41"/>
        <v>3</v>
      </c>
      <c r="P624" s="79">
        <f t="shared" si="42"/>
        <v>3</v>
      </c>
      <c r="Q624" s="536" t="str">
        <f t="shared" si="43"/>
        <v>Gastos_Gerais</v>
      </c>
    </row>
    <row r="625" spans="1:18" x14ac:dyDescent="0.2">
      <c r="A625" s="438">
        <f t="shared" si="40"/>
        <v>621</v>
      </c>
      <c r="B625" s="470">
        <v>44461</v>
      </c>
      <c r="C625" s="469">
        <v>44440</v>
      </c>
      <c r="D625" s="107" t="s">
        <v>270</v>
      </c>
      <c r="E625" s="107" t="s">
        <v>141</v>
      </c>
      <c r="F625" s="288">
        <v>378.81</v>
      </c>
      <c r="G625" s="107" t="s">
        <v>1372</v>
      </c>
      <c r="H625" s="107" t="s">
        <v>496</v>
      </c>
      <c r="I625" s="107" t="s">
        <v>601</v>
      </c>
      <c r="J625" s="423" t="s">
        <v>602</v>
      </c>
      <c r="K625" s="423" t="s">
        <v>560</v>
      </c>
      <c r="L625" s="423" t="s">
        <v>571</v>
      </c>
      <c r="M625" s="423">
        <v>50</v>
      </c>
      <c r="N625" s="470">
        <v>44456</v>
      </c>
      <c r="O625" s="79">
        <f t="shared" si="41"/>
        <v>3</v>
      </c>
      <c r="P625" s="79">
        <f t="shared" si="42"/>
        <v>3</v>
      </c>
      <c r="Q625" s="536" t="str">
        <f t="shared" si="43"/>
        <v>Gastos_Gerais</v>
      </c>
    </row>
    <row r="626" spans="1:18" ht="36" x14ac:dyDescent="0.2">
      <c r="A626" s="438">
        <f t="shared" si="40"/>
        <v>622</v>
      </c>
      <c r="B626" s="470">
        <v>44461</v>
      </c>
      <c r="C626" s="469">
        <v>44440</v>
      </c>
      <c r="D626" s="107" t="s">
        <v>270</v>
      </c>
      <c r="E626" s="107" t="s">
        <v>301</v>
      </c>
      <c r="F626" s="288">
        <v>120</v>
      </c>
      <c r="G626" s="107" t="s">
        <v>1602</v>
      </c>
      <c r="H626" s="107" t="s">
        <v>475</v>
      </c>
      <c r="I626" s="107" t="s">
        <v>1048</v>
      </c>
      <c r="J626" s="423" t="s">
        <v>1049</v>
      </c>
      <c r="K626" s="423" t="s">
        <v>560</v>
      </c>
      <c r="L626" s="423" t="s">
        <v>571</v>
      </c>
      <c r="M626" s="423">
        <v>264017427</v>
      </c>
      <c r="N626" s="470">
        <v>44461</v>
      </c>
      <c r="O626" s="79">
        <f t="shared" si="41"/>
        <v>3</v>
      </c>
      <c r="P626" s="79">
        <f t="shared" si="42"/>
        <v>3</v>
      </c>
      <c r="Q626" s="536" t="str">
        <f t="shared" si="43"/>
        <v>Gastos_Gerais</v>
      </c>
    </row>
    <row r="627" spans="1:18" x14ac:dyDescent="0.2">
      <c r="A627" s="438">
        <f t="shared" si="40"/>
        <v>623</v>
      </c>
      <c r="B627" s="470">
        <v>44461</v>
      </c>
      <c r="C627" s="469">
        <v>44440</v>
      </c>
      <c r="D627" s="107" t="s">
        <v>270</v>
      </c>
      <c r="E627" s="107" t="s">
        <v>62</v>
      </c>
      <c r="F627" s="288">
        <v>574</v>
      </c>
      <c r="G627" s="107" t="s">
        <v>1099</v>
      </c>
      <c r="H627" s="107" t="s">
        <v>496</v>
      </c>
      <c r="I627" s="107" t="s">
        <v>1100</v>
      </c>
      <c r="J627" s="423" t="s">
        <v>1101</v>
      </c>
      <c r="K627" s="423" t="s">
        <v>560</v>
      </c>
      <c r="L627" s="423" t="s">
        <v>571</v>
      </c>
      <c r="M627" s="423">
        <v>156577</v>
      </c>
      <c r="N627" s="470">
        <v>44461</v>
      </c>
      <c r="O627" s="79">
        <f t="shared" si="41"/>
        <v>3</v>
      </c>
      <c r="P627" s="79">
        <f t="shared" si="42"/>
        <v>3</v>
      </c>
      <c r="Q627" s="536" t="str">
        <f t="shared" si="43"/>
        <v>Gastos_Gerais</v>
      </c>
    </row>
    <row r="628" spans="1:18" x14ac:dyDescent="0.2">
      <c r="A628" s="438">
        <f t="shared" si="40"/>
        <v>624</v>
      </c>
      <c r="B628" s="470">
        <v>44461</v>
      </c>
      <c r="C628" s="469">
        <v>44440</v>
      </c>
      <c r="D628" s="107" t="s">
        <v>270</v>
      </c>
      <c r="E628" s="107" t="s">
        <v>62</v>
      </c>
      <c r="F628" s="288">
        <v>266</v>
      </c>
      <c r="G628" s="107" t="s">
        <v>1099</v>
      </c>
      <c r="H628" s="107" t="s">
        <v>496</v>
      </c>
      <c r="I628" s="107" t="s">
        <v>1100</v>
      </c>
      <c r="J628" s="423" t="s">
        <v>1101</v>
      </c>
      <c r="K628" s="423" t="s">
        <v>560</v>
      </c>
      <c r="L628" s="423" t="s">
        <v>571</v>
      </c>
      <c r="M628" s="423">
        <v>156736</v>
      </c>
      <c r="N628" s="470">
        <v>44461</v>
      </c>
      <c r="O628" s="79">
        <f t="shared" si="41"/>
        <v>3</v>
      </c>
      <c r="P628" s="79">
        <f t="shared" si="42"/>
        <v>3</v>
      </c>
      <c r="Q628" s="536" t="str">
        <f t="shared" si="43"/>
        <v>Gastos_Gerais</v>
      </c>
    </row>
    <row r="629" spans="1:18" x14ac:dyDescent="0.2">
      <c r="A629" s="438">
        <f t="shared" si="40"/>
        <v>625</v>
      </c>
      <c r="B629" s="470">
        <v>44461</v>
      </c>
      <c r="C629" s="469">
        <v>44440</v>
      </c>
      <c r="D629" s="107" t="s">
        <v>270</v>
      </c>
      <c r="E629" s="107" t="s">
        <v>301</v>
      </c>
      <c r="F629" s="288">
        <v>31.96</v>
      </c>
      <c r="G629" s="107" t="s">
        <v>1604</v>
      </c>
      <c r="H629" s="107" t="s">
        <v>478</v>
      </c>
      <c r="I629" s="107" t="s">
        <v>579</v>
      </c>
      <c r="J629" s="423" t="s">
        <v>580</v>
      </c>
      <c r="K629" s="423" t="s">
        <v>560</v>
      </c>
      <c r="L629" s="423" t="s">
        <v>571</v>
      </c>
      <c r="M629" s="423">
        <v>158066</v>
      </c>
      <c r="N629" s="470">
        <v>44461</v>
      </c>
      <c r="O629" s="79">
        <f t="shared" si="41"/>
        <v>3</v>
      </c>
      <c r="P629" s="79">
        <f t="shared" si="42"/>
        <v>3</v>
      </c>
      <c r="Q629" s="536" t="str">
        <f t="shared" si="43"/>
        <v>Gastos_Gerais</v>
      </c>
    </row>
    <row r="630" spans="1:18" ht="24" x14ac:dyDescent="0.2">
      <c r="A630" s="438">
        <f t="shared" si="40"/>
        <v>626</v>
      </c>
      <c r="B630" s="470">
        <v>44461</v>
      </c>
      <c r="C630" s="469">
        <v>44470</v>
      </c>
      <c r="D630" s="107" t="s">
        <v>181</v>
      </c>
      <c r="E630" s="107" t="s">
        <v>161</v>
      </c>
      <c r="F630" s="288">
        <v>76.5</v>
      </c>
      <c r="G630" s="107" t="s">
        <v>1543</v>
      </c>
      <c r="H630" s="107" t="s">
        <v>313</v>
      </c>
      <c r="I630" s="107" t="s">
        <v>1563</v>
      </c>
      <c r="J630" s="423" t="s">
        <v>625</v>
      </c>
      <c r="K630" s="423" t="s">
        <v>587</v>
      </c>
      <c r="L630" s="423" t="s">
        <v>32</v>
      </c>
      <c r="M630" s="423">
        <v>20219850</v>
      </c>
      <c r="N630" s="470">
        <v>44461</v>
      </c>
      <c r="O630" s="79">
        <f t="shared" si="41"/>
        <v>3</v>
      </c>
      <c r="P630" s="79">
        <f t="shared" si="42"/>
        <v>4</v>
      </c>
      <c r="Q630" s="536" t="str">
        <f t="shared" si="43"/>
        <v>Gastos_com_Pessoal</v>
      </c>
    </row>
    <row r="631" spans="1:18" ht="24" x14ac:dyDescent="0.2">
      <c r="A631" s="438">
        <f t="shared" si="40"/>
        <v>627</v>
      </c>
      <c r="B631" s="470">
        <v>44461</v>
      </c>
      <c r="C631" s="469">
        <v>44440</v>
      </c>
      <c r="D631" s="107" t="s">
        <v>270</v>
      </c>
      <c r="E631" s="107" t="s">
        <v>216</v>
      </c>
      <c r="F631" s="288">
        <v>69.680000000000007</v>
      </c>
      <c r="G631" s="107" t="s">
        <v>1592</v>
      </c>
      <c r="H631" s="107" t="s">
        <v>312</v>
      </c>
      <c r="I631" s="107" t="s">
        <v>752</v>
      </c>
      <c r="J631" s="423" t="s">
        <v>634</v>
      </c>
      <c r="K631" s="423" t="s">
        <v>560</v>
      </c>
      <c r="L631" s="423" t="s">
        <v>571</v>
      </c>
      <c r="M631" s="423">
        <v>158763</v>
      </c>
      <c r="N631" s="470">
        <v>44461</v>
      </c>
      <c r="O631" s="79">
        <f t="shared" si="41"/>
        <v>3</v>
      </c>
      <c r="P631" s="79">
        <f t="shared" si="42"/>
        <v>3</v>
      </c>
      <c r="Q631" s="571" t="str">
        <f t="shared" si="43"/>
        <v>Gastos_Gerais</v>
      </c>
      <c r="R631" s="572"/>
    </row>
    <row r="632" spans="1:18" ht="24" x14ac:dyDescent="0.2">
      <c r="A632" s="438">
        <f t="shared" si="40"/>
        <v>628</v>
      </c>
      <c r="B632" s="470">
        <v>44461</v>
      </c>
      <c r="C632" s="469">
        <v>44409</v>
      </c>
      <c r="D632" s="107" t="s">
        <v>270</v>
      </c>
      <c r="E632" s="107" t="s">
        <v>92</v>
      </c>
      <c r="F632" s="288">
        <v>839.6</v>
      </c>
      <c r="G632" s="107" t="s">
        <v>1373</v>
      </c>
      <c r="H632" s="107" t="s">
        <v>469</v>
      </c>
      <c r="I632" s="107" t="s">
        <v>1374</v>
      </c>
      <c r="J632" s="423" t="s">
        <v>1375</v>
      </c>
      <c r="K632" s="423" t="s">
        <v>560</v>
      </c>
      <c r="L632" s="423" t="s">
        <v>32</v>
      </c>
      <c r="M632" s="423">
        <v>2021148</v>
      </c>
      <c r="N632" s="470">
        <v>44461</v>
      </c>
      <c r="O632" s="79">
        <f t="shared" si="41"/>
        <v>3</v>
      </c>
      <c r="P632" s="79">
        <f t="shared" si="42"/>
        <v>2</v>
      </c>
      <c r="Q632" s="536" t="str">
        <f t="shared" si="43"/>
        <v>Gastos_Gerais</v>
      </c>
    </row>
    <row r="633" spans="1:18" x14ac:dyDescent="0.2">
      <c r="A633" s="438">
        <f t="shared" si="40"/>
        <v>629</v>
      </c>
      <c r="B633" s="470">
        <v>44461</v>
      </c>
      <c r="C633" s="469">
        <v>44440</v>
      </c>
      <c r="D633" s="107" t="s">
        <v>270</v>
      </c>
      <c r="E633" s="107" t="s">
        <v>301</v>
      </c>
      <c r="F633" s="288">
        <v>120</v>
      </c>
      <c r="G633" s="107" t="s">
        <v>1603</v>
      </c>
      <c r="H633" s="107" t="s">
        <v>476</v>
      </c>
      <c r="I633" s="107" t="s">
        <v>1376</v>
      </c>
      <c r="J633" s="423" t="s">
        <v>1377</v>
      </c>
      <c r="K633" s="423" t="s">
        <v>560</v>
      </c>
      <c r="L633" s="423" t="s">
        <v>571</v>
      </c>
      <c r="M633" s="423">
        <v>14560832</v>
      </c>
      <c r="N633" s="470">
        <v>44461</v>
      </c>
      <c r="O633" s="79">
        <f t="shared" si="41"/>
        <v>3</v>
      </c>
      <c r="P633" s="79">
        <f t="shared" si="42"/>
        <v>3</v>
      </c>
      <c r="Q633" s="536" t="str">
        <f t="shared" si="43"/>
        <v>Gastos_Gerais</v>
      </c>
    </row>
    <row r="634" spans="1:18" x14ac:dyDescent="0.2">
      <c r="A634" s="438">
        <f t="shared" si="40"/>
        <v>630</v>
      </c>
      <c r="B634" s="470">
        <v>44462</v>
      </c>
      <c r="C634" s="469">
        <v>44440</v>
      </c>
      <c r="D634" s="107" t="s">
        <v>270</v>
      </c>
      <c r="E634" s="107" t="s">
        <v>384</v>
      </c>
      <c r="F634" s="288">
        <v>-1460</v>
      </c>
      <c r="G634" s="107" t="s">
        <v>1617</v>
      </c>
      <c r="H634" s="107" t="s">
        <v>496</v>
      </c>
      <c r="I634" s="107" t="s">
        <v>558</v>
      </c>
      <c r="J634" s="423" t="s">
        <v>559</v>
      </c>
      <c r="K634" s="423" t="s">
        <v>1378</v>
      </c>
      <c r="L634" s="423" t="s">
        <v>565</v>
      </c>
      <c r="M634" s="423">
        <v>161227</v>
      </c>
      <c r="N634" s="470">
        <v>44462</v>
      </c>
      <c r="O634" s="79">
        <f t="shared" si="41"/>
        <v>3</v>
      </c>
      <c r="P634" s="79">
        <f t="shared" si="42"/>
        <v>3</v>
      </c>
      <c r="Q634" s="536" t="str">
        <f t="shared" si="43"/>
        <v>Gastos_Gerais</v>
      </c>
    </row>
    <row r="635" spans="1:18" ht="24" x14ac:dyDescent="0.2">
      <c r="A635" s="438">
        <f t="shared" si="40"/>
        <v>631</v>
      </c>
      <c r="B635" s="470">
        <v>44462</v>
      </c>
      <c r="C635" s="469">
        <v>44440</v>
      </c>
      <c r="D635" s="107" t="s">
        <v>270</v>
      </c>
      <c r="E635" s="107" t="s">
        <v>71</v>
      </c>
      <c r="F635" s="288">
        <v>-36.5</v>
      </c>
      <c r="G635" s="107" t="s">
        <v>1505</v>
      </c>
      <c r="H635" s="107" t="s">
        <v>312</v>
      </c>
      <c r="I635" s="107" t="s">
        <v>558</v>
      </c>
      <c r="J635" s="423" t="s">
        <v>559</v>
      </c>
      <c r="K635" s="423" t="s">
        <v>847</v>
      </c>
      <c r="L635" s="423" t="s">
        <v>565</v>
      </c>
      <c r="M635" s="423">
        <v>91</v>
      </c>
      <c r="N635" s="470">
        <v>44462</v>
      </c>
      <c r="O635" s="79">
        <f t="shared" si="41"/>
        <v>3</v>
      </c>
      <c r="P635" s="79">
        <f t="shared" si="42"/>
        <v>3</v>
      </c>
      <c r="Q635" s="536" t="str">
        <f t="shared" si="43"/>
        <v>Gastos_Gerais</v>
      </c>
    </row>
    <row r="636" spans="1:18" ht="36" x14ac:dyDescent="0.2">
      <c r="A636" s="438">
        <f t="shared" ref="A636:A699" si="44">IF(B636="","",ROW()-4)</f>
        <v>632</v>
      </c>
      <c r="B636" s="470">
        <v>44462</v>
      </c>
      <c r="C636" s="469">
        <v>44440</v>
      </c>
      <c r="D636" s="442" t="s">
        <v>270</v>
      </c>
      <c r="E636" s="442" t="s">
        <v>71</v>
      </c>
      <c r="F636" s="443">
        <v>-4.5</v>
      </c>
      <c r="G636" s="107" t="s">
        <v>1583</v>
      </c>
      <c r="H636" s="107"/>
      <c r="I636" s="107" t="s">
        <v>558</v>
      </c>
      <c r="J636" s="423" t="s">
        <v>559</v>
      </c>
      <c r="K636" s="423" t="s">
        <v>847</v>
      </c>
      <c r="L636" s="423" t="s">
        <v>565</v>
      </c>
      <c r="M636" s="423">
        <v>91</v>
      </c>
      <c r="N636" s="470">
        <v>44462</v>
      </c>
      <c r="O636" s="79">
        <f t="shared" si="41"/>
        <v>3</v>
      </c>
      <c r="P636" s="79">
        <f t="shared" si="42"/>
        <v>3</v>
      </c>
      <c r="Q636" s="536" t="str">
        <f t="shared" si="43"/>
        <v>Gastos_Gerais</v>
      </c>
    </row>
    <row r="637" spans="1:18" ht="36" x14ac:dyDescent="0.2">
      <c r="A637" s="438">
        <f t="shared" si="44"/>
        <v>633</v>
      </c>
      <c r="B637" s="470">
        <v>44462</v>
      </c>
      <c r="C637" s="469">
        <v>44440</v>
      </c>
      <c r="D637" s="107" t="s">
        <v>270</v>
      </c>
      <c r="E637" s="107" t="s">
        <v>186</v>
      </c>
      <c r="F637" s="288">
        <v>7960</v>
      </c>
      <c r="G637" s="107" t="s">
        <v>1379</v>
      </c>
      <c r="H637" s="107" t="s">
        <v>472</v>
      </c>
      <c r="I637" s="107" t="s">
        <v>1380</v>
      </c>
      <c r="J637" s="423" t="s">
        <v>1381</v>
      </c>
      <c r="K637" s="423" t="s">
        <v>587</v>
      </c>
      <c r="L637" s="423" t="s">
        <v>32</v>
      </c>
      <c r="M637" s="423">
        <v>3061</v>
      </c>
      <c r="N637" s="470">
        <v>44455</v>
      </c>
      <c r="O637" s="79">
        <f t="shared" si="41"/>
        <v>3</v>
      </c>
      <c r="P637" s="79">
        <f t="shared" si="42"/>
        <v>3</v>
      </c>
      <c r="Q637" s="536" t="str">
        <f t="shared" si="43"/>
        <v>Gastos_Gerais</v>
      </c>
    </row>
    <row r="638" spans="1:18" ht="24" x14ac:dyDescent="0.2">
      <c r="A638" s="438">
        <f t="shared" si="44"/>
        <v>634</v>
      </c>
      <c r="B638" s="470">
        <v>44462</v>
      </c>
      <c r="C638" s="469">
        <v>44440</v>
      </c>
      <c r="D638" s="107" t="s">
        <v>270</v>
      </c>
      <c r="E638" s="107" t="s">
        <v>378</v>
      </c>
      <c r="F638" s="288">
        <v>2563.33</v>
      </c>
      <c r="G638" s="107" t="s">
        <v>1382</v>
      </c>
      <c r="H638" s="107" t="s">
        <v>496</v>
      </c>
      <c r="I638" s="107" t="s">
        <v>1383</v>
      </c>
      <c r="J638" s="423" t="s">
        <v>1384</v>
      </c>
      <c r="K638" s="423" t="s">
        <v>587</v>
      </c>
      <c r="L638" s="423" t="s">
        <v>32</v>
      </c>
      <c r="M638" s="423">
        <v>41</v>
      </c>
      <c r="N638" s="470">
        <v>44461</v>
      </c>
      <c r="O638" s="79">
        <f t="shared" si="41"/>
        <v>3</v>
      </c>
      <c r="P638" s="79">
        <f t="shared" si="42"/>
        <v>3</v>
      </c>
      <c r="Q638" s="536" t="str">
        <f t="shared" si="43"/>
        <v>Gastos_Gerais</v>
      </c>
    </row>
    <row r="639" spans="1:18" x14ac:dyDescent="0.2">
      <c r="A639" s="438">
        <f t="shared" si="44"/>
        <v>635</v>
      </c>
      <c r="B639" s="470">
        <v>44462</v>
      </c>
      <c r="C639" s="469">
        <v>44409</v>
      </c>
      <c r="D639" s="107" t="s">
        <v>270</v>
      </c>
      <c r="E639" s="107" t="s">
        <v>390</v>
      </c>
      <c r="F639" s="288">
        <v>1438.92</v>
      </c>
      <c r="G639" s="107" t="s">
        <v>1385</v>
      </c>
      <c r="H639" s="107" t="s">
        <v>475</v>
      </c>
      <c r="I639" s="107" t="s">
        <v>1623</v>
      </c>
      <c r="J639" s="423" t="s">
        <v>1386</v>
      </c>
      <c r="K639" s="423" t="s">
        <v>587</v>
      </c>
      <c r="L639" s="423" t="s">
        <v>32</v>
      </c>
      <c r="M639" s="423">
        <v>2021336</v>
      </c>
      <c r="N639" s="470">
        <v>44462</v>
      </c>
      <c r="O639" s="79">
        <f t="shared" si="41"/>
        <v>3</v>
      </c>
      <c r="P639" s="79">
        <f t="shared" si="42"/>
        <v>2</v>
      </c>
      <c r="Q639" s="536" t="str">
        <f t="shared" si="43"/>
        <v>Gastos_Gerais</v>
      </c>
    </row>
    <row r="640" spans="1:18" x14ac:dyDescent="0.2">
      <c r="A640" s="438">
        <f t="shared" si="44"/>
        <v>636</v>
      </c>
      <c r="B640" s="470">
        <v>44462</v>
      </c>
      <c r="C640" s="469">
        <v>44409</v>
      </c>
      <c r="D640" s="107" t="s">
        <v>270</v>
      </c>
      <c r="E640" s="107" t="s">
        <v>390</v>
      </c>
      <c r="F640" s="288">
        <v>1281.6099999999999</v>
      </c>
      <c r="G640" s="107" t="s">
        <v>1387</v>
      </c>
      <c r="H640" s="107" t="s">
        <v>472</v>
      </c>
      <c r="I640" s="107" t="s">
        <v>670</v>
      </c>
      <c r="J640" s="423" t="s">
        <v>671</v>
      </c>
      <c r="K640" s="423" t="s">
        <v>587</v>
      </c>
      <c r="L640" s="423" t="s">
        <v>32</v>
      </c>
      <c r="M640" s="423">
        <v>26631</v>
      </c>
      <c r="N640" s="470">
        <v>44438</v>
      </c>
      <c r="O640" s="79">
        <f t="shared" si="41"/>
        <v>3</v>
      </c>
      <c r="P640" s="79">
        <f t="shared" si="42"/>
        <v>2</v>
      </c>
      <c r="Q640" s="536" t="str">
        <f t="shared" si="43"/>
        <v>Gastos_Gerais</v>
      </c>
    </row>
    <row r="641" spans="1:17" x14ac:dyDescent="0.2">
      <c r="A641" s="438">
        <f t="shared" si="44"/>
        <v>637</v>
      </c>
      <c r="B641" s="470">
        <v>44462</v>
      </c>
      <c r="C641" s="469">
        <v>44409</v>
      </c>
      <c r="D641" s="107" t="s">
        <v>270</v>
      </c>
      <c r="E641" s="107" t="s">
        <v>85</v>
      </c>
      <c r="F641" s="288">
        <v>2000.2</v>
      </c>
      <c r="G641" s="107" t="s">
        <v>1240</v>
      </c>
      <c r="H641" s="107" t="s">
        <v>476</v>
      </c>
      <c r="I641" s="107" t="s">
        <v>668</v>
      </c>
      <c r="J641" s="423" t="s">
        <v>669</v>
      </c>
      <c r="K641" s="423" t="s">
        <v>587</v>
      </c>
      <c r="L641" s="423" t="s">
        <v>32</v>
      </c>
      <c r="M641" s="423">
        <v>326756425</v>
      </c>
      <c r="N641" s="470">
        <v>44462</v>
      </c>
      <c r="O641" s="79">
        <f t="shared" si="41"/>
        <v>3</v>
      </c>
      <c r="P641" s="79">
        <f t="shared" si="42"/>
        <v>2</v>
      </c>
      <c r="Q641" s="536" t="str">
        <f t="shared" si="43"/>
        <v>Gastos_Gerais</v>
      </c>
    </row>
    <row r="642" spans="1:17" x14ac:dyDescent="0.2">
      <c r="A642" s="438">
        <f t="shared" si="44"/>
        <v>638</v>
      </c>
      <c r="B642" s="470">
        <v>44462</v>
      </c>
      <c r="C642" s="469">
        <v>44440</v>
      </c>
      <c r="D642" s="107" t="s">
        <v>270</v>
      </c>
      <c r="E642" s="107" t="s">
        <v>384</v>
      </c>
      <c r="F642" s="288">
        <v>1460</v>
      </c>
      <c r="G642" s="107" t="s">
        <v>1503</v>
      </c>
      <c r="H642" s="107" t="s">
        <v>496</v>
      </c>
      <c r="I642" s="107"/>
      <c r="J642" s="423" t="s">
        <v>1390</v>
      </c>
      <c r="K642" s="423" t="s">
        <v>587</v>
      </c>
      <c r="L642" s="423" t="s">
        <v>32</v>
      </c>
      <c r="M642" s="423" t="s">
        <v>1504</v>
      </c>
      <c r="N642" s="470">
        <v>44462</v>
      </c>
      <c r="O642" s="79">
        <f t="shared" si="41"/>
        <v>3</v>
      </c>
      <c r="P642" s="79">
        <f t="shared" si="42"/>
        <v>3</v>
      </c>
      <c r="Q642" s="536" t="str">
        <f t="shared" si="43"/>
        <v>Gastos_Gerais</v>
      </c>
    </row>
    <row r="643" spans="1:17" ht="24" x14ac:dyDescent="0.2">
      <c r="A643" s="438">
        <f t="shared" si="44"/>
        <v>639</v>
      </c>
      <c r="B643" s="470">
        <v>44462</v>
      </c>
      <c r="C643" s="469">
        <v>44440</v>
      </c>
      <c r="D643" s="107" t="s">
        <v>270</v>
      </c>
      <c r="E643" s="107" t="s">
        <v>384</v>
      </c>
      <c r="F643" s="288">
        <v>358</v>
      </c>
      <c r="G643" s="107" t="s">
        <v>1388</v>
      </c>
      <c r="H643" s="107" t="s">
        <v>496</v>
      </c>
      <c r="I643" s="107" t="s">
        <v>1389</v>
      </c>
      <c r="J643" s="423" t="s">
        <v>1390</v>
      </c>
      <c r="K643" s="423" t="s">
        <v>560</v>
      </c>
      <c r="L643" s="423" t="s">
        <v>32</v>
      </c>
      <c r="M643" s="423">
        <v>10361</v>
      </c>
      <c r="N643" s="470">
        <v>44462</v>
      </c>
      <c r="O643" s="79">
        <f t="shared" si="41"/>
        <v>3</v>
      </c>
      <c r="P643" s="79">
        <f t="shared" si="42"/>
        <v>3</v>
      </c>
      <c r="Q643" s="536" t="str">
        <f t="shared" si="43"/>
        <v>Gastos_Gerais</v>
      </c>
    </row>
    <row r="644" spans="1:17" x14ac:dyDescent="0.2">
      <c r="A644" s="438">
        <f t="shared" si="44"/>
        <v>640</v>
      </c>
      <c r="B644" s="470">
        <v>44462</v>
      </c>
      <c r="C644" s="469">
        <v>44440</v>
      </c>
      <c r="D644" s="107" t="s">
        <v>270</v>
      </c>
      <c r="E644" s="107" t="s">
        <v>301</v>
      </c>
      <c r="F644" s="288">
        <v>71.099999999999994</v>
      </c>
      <c r="G644" s="107" t="s">
        <v>1604</v>
      </c>
      <c r="H644" s="107" t="s">
        <v>478</v>
      </c>
      <c r="I644" s="107" t="s">
        <v>1391</v>
      </c>
      <c r="J644" s="423" t="s">
        <v>1392</v>
      </c>
      <c r="K644" s="423" t="s">
        <v>560</v>
      </c>
      <c r="L644" s="423" t="s">
        <v>571</v>
      </c>
      <c r="M644" s="423">
        <v>25521014</v>
      </c>
      <c r="N644" s="470">
        <v>44462</v>
      </c>
      <c r="O644" s="79">
        <f t="shared" si="41"/>
        <v>3</v>
      </c>
      <c r="P644" s="79">
        <f t="shared" si="42"/>
        <v>3</v>
      </c>
      <c r="Q644" s="536" t="str">
        <f t="shared" si="43"/>
        <v>Gastos_Gerais</v>
      </c>
    </row>
    <row r="645" spans="1:17" ht="24" x14ac:dyDescent="0.2">
      <c r="A645" s="438">
        <f t="shared" si="44"/>
        <v>641</v>
      </c>
      <c r="B645" s="470">
        <v>44462</v>
      </c>
      <c r="C645" s="469">
        <v>44440</v>
      </c>
      <c r="D645" s="107" t="s">
        <v>181</v>
      </c>
      <c r="E645" s="107" t="s">
        <v>267</v>
      </c>
      <c r="F645" s="288">
        <v>596.58000000000004</v>
      </c>
      <c r="G645" s="107" t="s">
        <v>568</v>
      </c>
      <c r="H645" s="107" t="s">
        <v>313</v>
      </c>
      <c r="I645" s="107" t="s">
        <v>1362</v>
      </c>
      <c r="J645" s="423" t="s">
        <v>1363</v>
      </c>
      <c r="K645" s="423" t="s">
        <v>560</v>
      </c>
      <c r="L645" s="423" t="s">
        <v>630</v>
      </c>
      <c r="M645" s="423">
        <v>377641</v>
      </c>
      <c r="N645" s="470">
        <v>44462</v>
      </c>
      <c r="O645" s="79">
        <f t="shared" si="41"/>
        <v>3</v>
      </c>
      <c r="P645" s="79">
        <f t="shared" si="42"/>
        <v>3</v>
      </c>
      <c r="Q645" s="536" t="str">
        <f t="shared" si="43"/>
        <v>Gastos_com_Pessoal</v>
      </c>
    </row>
    <row r="646" spans="1:17" ht="24" x14ac:dyDescent="0.2">
      <c r="A646" s="438">
        <f t="shared" si="44"/>
        <v>642</v>
      </c>
      <c r="B646" s="470">
        <v>44462</v>
      </c>
      <c r="C646" s="469">
        <v>44440</v>
      </c>
      <c r="D646" s="107" t="s">
        <v>181</v>
      </c>
      <c r="E646" s="107" t="s">
        <v>286</v>
      </c>
      <c r="F646" s="288">
        <v>298.29000000000002</v>
      </c>
      <c r="G646" s="107" t="s">
        <v>572</v>
      </c>
      <c r="H646" s="107" t="s">
        <v>313</v>
      </c>
      <c r="I646" s="107" t="s">
        <v>1362</v>
      </c>
      <c r="J646" s="423" t="s">
        <v>1363</v>
      </c>
      <c r="K646" s="423" t="s">
        <v>560</v>
      </c>
      <c r="L646" s="423" t="s">
        <v>630</v>
      </c>
      <c r="M646" s="423">
        <v>377641</v>
      </c>
      <c r="N646" s="470">
        <v>44462</v>
      </c>
      <c r="O646" s="79">
        <f t="shared" si="41"/>
        <v>3</v>
      </c>
      <c r="P646" s="79">
        <f t="shared" si="42"/>
        <v>3</v>
      </c>
      <c r="Q646" s="536" t="str">
        <f t="shared" si="43"/>
        <v>Gastos_com_Pessoal</v>
      </c>
    </row>
    <row r="647" spans="1:17" ht="24" x14ac:dyDescent="0.2">
      <c r="A647" s="438">
        <f t="shared" si="44"/>
        <v>643</v>
      </c>
      <c r="B647" s="470">
        <v>44462</v>
      </c>
      <c r="C647" s="469">
        <v>44440</v>
      </c>
      <c r="D647" s="107" t="s">
        <v>181</v>
      </c>
      <c r="E647" s="107" t="s">
        <v>268</v>
      </c>
      <c r="F647" s="288">
        <v>99.43</v>
      </c>
      <c r="G647" s="107" t="s">
        <v>573</v>
      </c>
      <c r="H647" s="107" t="s">
        <v>313</v>
      </c>
      <c r="I647" s="107" t="s">
        <v>1362</v>
      </c>
      <c r="J647" s="423" t="s">
        <v>1363</v>
      </c>
      <c r="K647" s="423" t="s">
        <v>560</v>
      </c>
      <c r="L647" s="423" t="s">
        <v>630</v>
      </c>
      <c r="M647" s="423">
        <v>377641</v>
      </c>
      <c r="N647" s="470">
        <v>44462</v>
      </c>
      <c r="O647" s="79">
        <f t="shared" si="41"/>
        <v>3</v>
      </c>
      <c r="P647" s="79">
        <f t="shared" si="42"/>
        <v>3</v>
      </c>
      <c r="Q647" s="536" t="str">
        <f t="shared" si="43"/>
        <v>Gastos_com_Pessoal</v>
      </c>
    </row>
    <row r="648" spans="1:17" ht="24" x14ac:dyDescent="0.2">
      <c r="A648" s="438">
        <f t="shared" si="44"/>
        <v>644</v>
      </c>
      <c r="B648" s="470">
        <v>44462</v>
      </c>
      <c r="C648" s="469">
        <v>44440</v>
      </c>
      <c r="D648" s="107" t="s">
        <v>181</v>
      </c>
      <c r="E648" s="107" t="s">
        <v>1</v>
      </c>
      <c r="F648" s="288">
        <v>1326.25</v>
      </c>
      <c r="G648" s="107" t="s">
        <v>574</v>
      </c>
      <c r="H648" s="107" t="s">
        <v>313</v>
      </c>
      <c r="I648" s="107" t="s">
        <v>1362</v>
      </c>
      <c r="J648" s="423" t="s">
        <v>1363</v>
      </c>
      <c r="K648" s="423" t="s">
        <v>560</v>
      </c>
      <c r="L648" s="423" t="s">
        <v>630</v>
      </c>
      <c r="M648" s="423">
        <v>377641</v>
      </c>
      <c r="N648" s="470">
        <v>44462</v>
      </c>
      <c r="O648" s="79">
        <f t="shared" si="41"/>
        <v>3</v>
      </c>
      <c r="P648" s="79">
        <f t="shared" si="42"/>
        <v>3</v>
      </c>
      <c r="Q648" s="536" t="str">
        <f t="shared" si="43"/>
        <v>Gastos_com_Pessoal</v>
      </c>
    </row>
    <row r="649" spans="1:17" ht="48" x14ac:dyDescent="0.2">
      <c r="A649" s="438">
        <f t="shared" si="44"/>
        <v>645</v>
      </c>
      <c r="B649" s="470">
        <v>44462</v>
      </c>
      <c r="C649" s="469">
        <v>44440</v>
      </c>
      <c r="D649" s="107" t="s">
        <v>270</v>
      </c>
      <c r="E649" s="107" t="s">
        <v>216</v>
      </c>
      <c r="F649" s="288">
        <v>83.67</v>
      </c>
      <c r="G649" s="107" t="s">
        <v>1506</v>
      </c>
      <c r="H649" s="107" t="s">
        <v>312</v>
      </c>
      <c r="I649" s="107" t="s">
        <v>631</v>
      </c>
      <c r="J649" s="423" t="s">
        <v>632</v>
      </c>
      <c r="K649" s="423" t="s">
        <v>560</v>
      </c>
      <c r="L649" s="423" t="s">
        <v>630</v>
      </c>
      <c r="M649" s="423">
        <v>377641</v>
      </c>
      <c r="N649" s="470">
        <v>44462</v>
      </c>
      <c r="O649" s="79">
        <f t="shared" si="41"/>
        <v>3</v>
      </c>
      <c r="P649" s="79">
        <f t="shared" si="42"/>
        <v>3</v>
      </c>
      <c r="Q649" s="536" t="str">
        <f t="shared" si="43"/>
        <v>Gastos_Gerais</v>
      </c>
    </row>
    <row r="650" spans="1:17" ht="48" x14ac:dyDescent="0.2">
      <c r="A650" s="438">
        <f t="shared" si="44"/>
        <v>646</v>
      </c>
      <c r="B650" s="470">
        <v>44462</v>
      </c>
      <c r="C650" s="469">
        <v>44440</v>
      </c>
      <c r="D650" s="107" t="s">
        <v>270</v>
      </c>
      <c r="E650" s="107" t="s">
        <v>301</v>
      </c>
      <c r="F650" s="288">
        <v>420</v>
      </c>
      <c r="G650" s="107" t="s">
        <v>1507</v>
      </c>
      <c r="H650" s="107" t="s">
        <v>312</v>
      </c>
      <c r="I650" s="107" t="s">
        <v>631</v>
      </c>
      <c r="J650" s="423" t="s">
        <v>632</v>
      </c>
      <c r="K650" s="423" t="s">
        <v>560</v>
      </c>
      <c r="L650" s="423" t="s">
        <v>630</v>
      </c>
      <c r="M650" s="423">
        <v>377641</v>
      </c>
      <c r="N650" s="470">
        <v>44462</v>
      </c>
      <c r="O650" s="79">
        <f t="shared" ref="O650:O713" si="45">IF(B650=0,0,IF(YEAR(B650)=$P$1,MONTH(B650)-$O$1+1,(YEAR(B650)-$P$1)*12-$O$1+1+MONTH(B650)))</f>
        <v>3</v>
      </c>
      <c r="P650" s="79">
        <f t="shared" ref="P650:P713" si="46">IF(C650=0,0,IF(YEAR(C650)=$P$1,MONTH(C650)-$O$1+1,(YEAR(C650)-$P$1)*12-$O$1+1+MONTH(C650)))</f>
        <v>3</v>
      </c>
      <c r="Q650" s="536" t="str">
        <f t="shared" ref="Q650:Q713" si="47">SUBSTITUTE(D650," ","_")</f>
        <v>Gastos_Gerais</v>
      </c>
    </row>
    <row r="651" spans="1:17" ht="72" x14ac:dyDescent="0.2">
      <c r="A651" s="438">
        <f t="shared" si="44"/>
        <v>647</v>
      </c>
      <c r="B651" s="470">
        <v>44462</v>
      </c>
      <c r="C651" s="469">
        <v>44440</v>
      </c>
      <c r="D651" s="107" t="s">
        <v>270</v>
      </c>
      <c r="E651" s="107" t="s">
        <v>216</v>
      </c>
      <c r="F651" s="288">
        <v>83.67</v>
      </c>
      <c r="G651" s="107" t="s">
        <v>1605</v>
      </c>
      <c r="H651" s="107" t="s">
        <v>312</v>
      </c>
      <c r="I651" s="107" t="s">
        <v>807</v>
      </c>
      <c r="J651" s="423" t="s">
        <v>808</v>
      </c>
      <c r="K651" s="423" t="s">
        <v>560</v>
      </c>
      <c r="L651" s="423" t="s">
        <v>630</v>
      </c>
      <c r="M651" s="423">
        <v>377641</v>
      </c>
      <c r="N651" s="470">
        <v>44462</v>
      </c>
      <c r="O651" s="79">
        <f t="shared" si="45"/>
        <v>3</v>
      </c>
      <c r="P651" s="79">
        <f t="shared" si="46"/>
        <v>3</v>
      </c>
      <c r="Q651" s="536" t="str">
        <f t="shared" si="47"/>
        <v>Gastos_Gerais</v>
      </c>
    </row>
    <row r="652" spans="1:17" ht="72" x14ac:dyDescent="0.2">
      <c r="A652" s="438">
        <f t="shared" si="44"/>
        <v>648</v>
      </c>
      <c r="B652" s="470">
        <v>44462</v>
      </c>
      <c r="C652" s="469">
        <v>44440</v>
      </c>
      <c r="D652" s="107" t="s">
        <v>270</v>
      </c>
      <c r="E652" s="107" t="s">
        <v>301</v>
      </c>
      <c r="F652" s="288">
        <v>420</v>
      </c>
      <c r="G652" s="107" t="s">
        <v>1606</v>
      </c>
      <c r="H652" s="107" t="s">
        <v>312</v>
      </c>
      <c r="I652" s="107" t="s">
        <v>807</v>
      </c>
      <c r="J652" s="423" t="s">
        <v>808</v>
      </c>
      <c r="K652" s="423" t="s">
        <v>560</v>
      </c>
      <c r="L652" s="423" t="s">
        <v>630</v>
      </c>
      <c r="M652" s="423">
        <v>377641</v>
      </c>
      <c r="N652" s="470">
        <v>44462</v>
      </c>
      <c r="O652" s="79">
        <f t="shared" si="45"/>
        <v>3</v>
      </c>
      <c r="P652" s="79">
        <f t="shared" si="46"/>
        <v>3</v>
      </c>
      <c r="Q652" s="536" t="str">
        <f t="shared" si="47"/>
        <v>Gastos_Gerais</v>
      </c>
    </row>
    <row r="653" spans="1:17" ht="24" x14ac:dyDescent="0.2">
      <c r="A653" s="438">
        <f t="shared" si="44"/>
        <v>649</v>
      </c>
      <c r="B653" s="470">
        <v>44463</v>
      </c>
      <c r="C653" s="469">
        <v>44440</v>
      </c>
      <c r="D653" s="107" t="s">
        <v>270</v>
      </c>
      <c r="E653" s="107" t="s">
        <v>83</v>
      </c>
      <c r="F653" s="288">
        <v>1000</v>
      </c>
      <c r="G653" s="107" t="s">
        <v>1575</v>
      </c>
      <c r="H653" s="107" t="s">
        <v>471</v>
      </c>
      <c r="I653" s="107" t="s">
        <v>1579</v>
      </c>
      <c r="J653" s="423" t="s">
        <v>586</v>
      </c>
      <c r="K653" s="423" t="s">
        <v>587</v>
      </c>
      <c r="L653" s="423" t="s">
        <v>32</v>
      </c>
      <c r="M653" s="423">
        <v>1739885</v>
      </c>
      <c r="N653" s="470">
        <v>44466</v>
      </c>
      <c r="O653" s="79">
        <f t="shared" si="45"/>
        <v>3</v>
      </c>
      <c r="P653" s="79">
        <f t="shared" si="46"/>
        <v>3</v>
      </c>
      <c r="Q653" s="536" t="str">
        <f t="shared" si="47"/>
        <v>Gastos_Gerais</v>
      </c>
    </row>
    <row r="654" spans="1:17" ht="36" x14ac:dyDescent="0.2">
      <c r="A654" s="438">
        <f t="shared" si="44"/>
        <v>650</v>
      </c>
      <c r="B654" s="470">
        <v>44463</v>
      </c>
      <c r="C654" s="469">
        <v>44440</v>
      </c>
      <c r="D654" s="107" t="s">
        <v>270</v>
      </c>
      <c r="E654" s="442" t="s">
        <v>186</v>
      </c>
      <c r="F654" s="443">
        <v>3350</v>
      </c>
      <c r="G654" s="442" t="s">
        <v>1393</v>
      </c>
      <c r="H654" s="107" t="s">
        <v>472</v>
      </c>
      <c r="I654" s="107" t="s">
        <v>1380</v>
      </c>
      <c r="J654" s="423" t="s">
        <v>1381</v>
      </c>
      <c r="K654" s="423" t="s">
        <v>587</v>
      </c>
      <c r="L654" s="423" t="s">
        <v>32</v>
      </c>
      <c r="M654" s="423">
        <v>21897</v>
      </c>
      <c r="N654" s="470">
        <v>44455</v>
      </c>
      <c r="O654" s="79">
        <f t="shared" si="45"/>
        <v>3</v>
      </c>
      <c r="P654" s="79">
        <f t="shared" si="46"/>
        <v>3</v>
      </c>
      <c r="Q654" s="536" t="str">
        <f t="shared" si="47"/>
        <v>Gastos_Gerais</v>
      </c>
    </row>
    <row r="655" spans="1:17" ht="24" x14ac:dyDescent="0.2">
      <c r="A655" s="438">
        <f t="shared" si="44"/>
        <v>651</v>
      </c>
      <c r="B655" s="470">
        <v>44463</v>
      </c>
      <c r="C655" s="469">
        <v>44440</v>
      </c>
      <c r="D655" s="107" t="s">
        <v>270</v>
      </c>
      <c r="E655" s="107" t="s">
        <v>141</v>
      </c>
      <c r="F655" s="288">
        <v>1882.66</v>
      </c>
      <c r="G655" s="107" t="s">
        <v>1394</v>
      </c>
      <c r="H655" s="107" t="s">
        <v>469</v>
      </c>
      <c r="I655" s="107" t="s">
        <v>1629</v>
      </c>
      <c r="J655" s="423" t="s">
        <v>1080</v>
      </c>
      <c r="K655" s="423" t="s">
        <v>587</v>
      </c>
      <c r="L655" s="423" t="s">
        <v>32</v>
      </c>
      <c r="M655" s="423">
        <v>9695</v>
      </c>
      <c r="N655" s="470">
        <v>44435</v>
      </c>
      <c r="O655" s="79">
        <f t="shared" si="45"/>
        <v>3</v>
      </c>
      <c r="P655" s="79">
        <f t="shared" si="46"/>
        <v>3</v>
      </c>
      <c r="Q655" s="536" t="str">
        <f t="shared" si="47"/>
        <v>Gastos_Gerais</v>
      </c>
    </row>
    <row r="656" spans="1:17" s="551" customFormat="1" ht="24" x14ac:dyDescent="0.2">
      <c r="A656" s="438">
        <f t="shared" si="44"/>
        <v>652</v>
      </c>
      <c r="B656" s="470">
        <v>44463</v>
      </c>
      <c r="C656" s="469">
        <v>44440</v>
      </c>
      <c r="D656" s="107" t="s">
        <v>270</v>
      </c>
      <c r="E656" s="107" t="s">
        <v>92</v>
      </c>
      <c r="F656" s="288">
        <v>360</v>
      </c>
      <c r="G656" s="107" t="s">
        <v>1502</v>
      </c>
      <c r="H656" s="107" t="s">
        <v>472</v>
      </c>
      <c r="I656" s="107" t="s">
        <v>943</v>
      </c>
      <c r="J656" s="423" t="s">
        <v>944</v>
      </c>
      <c r="K656" s="423" t="s">
        <v>587</v>
      </c>
      <c r="L656" s="423" t="s">
        <v>664</v>
      </c>
      <c r="M656" s="423" t="s">
        <v>1395</v>
      </c>
      <c r="N656" s="470">
        <v>44454</v>
      </c>
      <c r="O656" s="79">
        <f t="shared" si="45"/>
        <v>3</v>
      </c>
      <c r="P656" s="79">
        <f t="shared" si="46"/>
        <v>3</v>
      </c>
      <c r="Q656" s="536" t="str">
        <f t="shared" si="47"/>
        <v>Gastos_Gerais</v>
      </c>
    </row>
    <row r="657" spans="1:17" ht="24" x14ac:dyDescent="0.2">
      <c r="A657" s="438">
        <f t="shared" si="44"/>
        <v>653</v>
      </c>
      <c r="B657" s="470">
        <v>44463</v>
      </c>
      <c r="C657" s="469">
        <v>44440</v>
      </c>
      <c r="D657" s="107" t="s">
        <v>270</v>
      </c>
      <c r="E657" s="107" t="s">
        <v>92</v>
      </c>
      <c r="F657" s="288">
        <v>324</v>
      </c>
      <c r="G657" s="107" t="s">
        <v>1502</v>
      </c>
      <c r="H657" s="107" t="s">
        <v>312</v>
      </c>
      <c r="I657" s="107" t="s">
        <v>1396</v>
      </c>
      <c r="J657" s="423" t="s">
        <v>1397</v>
      </c>
      <c r="K657" s="423" t="s">
        <v>587</v>
      </c>
      <c r="L657" s="423" t="s">
        <v>664</v>
      </c>
      <c r="M657" s="423">
        <v>23093</v>
      </c>
      <c r="N657" s="470">
        <v>44454</v>
      </c>
      <c r="O657" s="79">
        <f t="shared" si="45"/>
        <v>3</v>
      </c>
      <c r="P657" s="79">
        <f t="shared" si="46"/>
        <v>3</v>
      </c>
      <c r="Q657" s="536" t="str">
        <f t="shared" si="47"/>
        <v>Gastos_Gerais</v>
      </c>
    </row>
    <row r="658" spans="1:17" x14ac:dyDescent="0.2">
      <c r="A658" s="438">
        <f t="shared" si="44"/>
        <v>654</v>
      </c>
      <c r="B658" s="470">
        <v>44463</v>
      </c>
      <c r="C658" s="469">
        <v>44440</v>
      </c>
      <c r="D658" s="107" t="s">
        <v>270</v>
      </c>
      <c r="E658" s="107" t="s">
        <v>378</v>
      </c>
      <c r="F658" s="288">
        <v>6960</v>
      </c>
      <c r="G658" s="107" t="s">
        <v>1398</v>
      </c>
      <c r="H658" s="107" t="s">
        <v>496</v>
      </c>
      <c r="I658" s="107" t="s">
        <v>1399</v>
      </c>
      <c r="J658" s="423" t="s">
        <v>1400</v>
      </c>
      <c r="K658" s="423" t="s">
        <v>587</v>
      </c>
      <c r="L658" s="423" t="s">
        <v>32</v>
      </c>
      <c r="M658" s="423">
        <v>3628</v>
      </c>
      <c r="N658" s="470">
        <v>44456</v>
      </c>
      <c r="O658" s="79">
        <f t="shared" si="45"/>
        <v>3</v>
      </c>
      <c r="P658" s="79">
        <f t="shared" si="46"/>
        <v>3</v>
      </c>
      <c r="Q658" s="536" t="str">
        <f t="shared" si="47"/>
        <v>Gastos_Gerais</v>
      </c>
    </row>
    <row r="659" spans="1:17" x14ac:dyDescent="0.2">
      <c r="A659" s="438">
        <f t="shared" si="44"/>
        <v>655</v>
      </c>
      <c r="B659" s="470">
        <v>44463</v>
      </c>
      <c r="C659" s="469">
        <v>44409</v>
      </c>
      <c r="D659" s="107" t="s">
        <v>270</v>
      </c>
      <c r="E659" s="107" t="s">
        <v>85</v>
      </c>
      <c r="F659" s="288">
        <v>7643.09</v>
      </c>
      <c r="G659" s="107" t="s">
        <v>1145</v>
      </c>
      <c r="H659" s="107" t="s">
        <v>473</v>
      </c>
      <c r="I659" s="107" t="s">
        <v>668</v>
      </c>
      <c r="J659" s="423" t="s">
        <v>669</v>
      </c>
      <c r="K659" s="423" t="s">
        <v>587</v>
      </c>
      <c r="L659" s="423" t="s">
        <v>32</v>
      </c>
      <c r="M659" s="423">
        <v>64037721</v>
      </c>
      <c r="N659" s="470">
        <v>44463</v>
      </c>
      <c r="O659" s="79">
        <f t="shared" si="45"/>
        <v>3</v>
      </c>
      <c r="P659" s="79">
        <f t="shared" si="46"/>
        <v>2</v>
      </c>
      <c r="Q659" s="536" t="str">
        <f t="shared" si="47"/>
        <v>Gastos_Gerais</v>
      </c>
    </row>
    <row r="660" spans="1:17" ht="24" x14ac:dyDescent="0.2">
      <c r="A660" s="438">
        <f t="shared" si="44"/>
        <v>656</v>
      </c>
      <c r="B660" s="470">
        <v>44463</v>
      </c>
      <c r="C660" s="469">
        <v>44440</v>
      </c>
      <c r="D660" s="107" t="s">
        <v>270</v>
      </c>
      <c r="E660" s="107" t="s">
        <v>384</v>
      </c>
      <c r="F660" s="288">
        <v>1460</v>
      </c>
      <c r="G660" s="107" t="s">
        <v>1401</v>
      </c>
      <c r="H660" s="107" t="s">
        <v>496</v>
      </c>
      <c r="I660" s="107" t="s">
        <v>1389</v>
      </c>
      <c r="J660" s="423" t="s">
        <v>1390</v>
      </c>
      <c r="K660" s="423" t="s">
        <v>587</v>
      </c>
      <c r="L660" s="423" t="s">
        <v>32</v>
      </c>
      <c r="M660" s="423">
        <v>10360</v>
      </c>
      <c r="N660" s="470">
        <v>44462</v>
      </c>
      <c r="O660" s="79">
        <f t="shared" si="45"/>
        <v>3</v>
      </c>
      <c r="P660" s="79">
        <f t="shared" si="46"/>
        <v>3</v>
      </c>
      <c r="Q660" s="536" t="str">
        <f t="shared" si="47"/>
        <v>Gastos_Gerais</v>
      </c>
    </row>
    <row r="661" spans="1:17" ht="24" x14ac:dyDescent="0.2">
      <c r="A661" s="438">
        <f t="shared" si="44"/>
        <v>657</v>
      </c>
      <c r="B661" s="470">
        <v>44463</v>
      </c>
      <c r="C661" s="469">
        <v>44440</v>
      </c>
      <c r="D661" s="107" t="s">
        <v>270</v>
      </c>
      <c r="E661" s="107" t="s">
        <v>91</v>
      </c>
      <c r="F661" s="288">
        <v>2000</v>
      </c>
      <c r="G661" s="107" t="s">
        <v>1402</v>
      </c>
      <c r="H661" s="107" t="s">
        <v>496</v>
      </c>
      <c r="I661" s="107" t="s">
        <v>1403</v>
      </c>
      <c r="J661" s="423" t="s">
        <v>1404</v>
      </c>
      <c r="K661" s="423" t="s">
        <v>560</v>
      </c>
      <c r="L661" s="423" t="s">
        <v>1405</v>
      </c>
      <c r="M661" s="423">
        <v>115574</v>
      </c>
      <c r="N661" s="470">
        <v>44460</v>
      </c>
      <c r="O661" s="79">
        <f t="shared" si="45"/>
        <v>3</v>
      </c>
      <c r="P661" s="79">
        <f t="shared" si="46"/>
        <v>3</v>
      </c>
      <c r="Q661" s="536" t="str">
        <f t="shared" si="47"/>
        <v>Gastos_Gerais</v>
      </c>
    </row>
    <row r="662" spans="1:17" x14ac:dyDescent="0.2">
      <c r="A662" s="438">
        <f t="shared" si="44"/>
        <v>658</v>
      </c>
      <c r="B662" s="470">
        <v>44463</v>
      </c>
      <c r="C662" s="469">
        <v>44440</v>
      </c>
      <c r="D662" s="107" t="s">
        <v>270</v>
      </c>
      <c r="E662" s="107" t="s">
        <v>380</v>
      </c>
      <c r="F662" s="288">
        <v>109</v>
      </c>
      <c r="G662" s="107" t="s">
        <v>1406</v>
      </c>
      <c r="H662" s="107" t="s">
        <v>476</v>
      </c>
      <c r="I662" s="107" t="s">
        <v>1407</v>
      </c>
      <c r="J662" s="423" t="s">
        <v>1408</v>
      </c>
      <c r="K662" s="423" t="s">
        <v>581</v>
      </c>
      <c r="L662" s="423" t="s">
        <v>565</v>
      </c>
      <c r="M662" s="423">
        <v>241717</v>
      </c>
      <c r="N662" s="470">
        <v>44463</v>
      </c>
      <c r="O662" s="79">
        <f t="shared" si="45"/>
        <v>3</v>
      </c>
      <c r="P662" s="79">
        <f t="shared" si="46"/>
        <v>3</v>
      </c>
      <c r="Q662" s="536" t="str">
        <f t="shared" si="47"/>
        <v>Gastos_Gerais</v>
      </c>
    </row>
    <row r="663" spans="1:17" ht="48" x14ac:dyDescent="0.2">
      <c r="A663" s="438">
        <f t="shared" si="44"/>
        <v>659</v>
      </c>
      <c r="B663" s="470">
        <v>44466</v>
      </c>
      <c r="C663" s="469">
        <v>44470</v>
      </c>
      <c r="D663" s="107" t="s">
        <v>181</v>
      </c>
      <c r="E663" s="107" t="s">
        <v>161</v>
      </c>
      <c r="F663" s="288">
        <v>41120.550000000003</v>
      </c>
      <c r="G663" s="107" t="s">
        <v>1542</v>
      </c>
      <c r="H663" s="107" t="s">
        <v>313</v>
      </c>
      <c r="I663" s="107" t="s">
        <v>1558</v>
      </c>
      <c r="J663" s="423" t="s">
        <v>622</v>
      </c>
      <c r="K663" s="423" t="s">
        <v>587</v>
      </c>
      <c r="L663" s="423" t="s">
        <v>962</v>
      </c>
      <c r="M663" s="423" t="s">
        <v>1409</v>
      </c>
      <c r="N663" s="470">
        <v>44468</v>
      </c>
      <c r="O663" s="79">
        <f t="shared" si="45"/>
        <v>3</v>
      </c>
      <c r="P663" s="79">
        <f t="shared" si="46"/>
        <v>4</v>
      </c>
      <c r="Q663" s="536" t="str">
        <f t="shared" si="47"/>
        <v>Gastos_com_Pessoal</v>
      </c>
    </row>
    <row r="664" spans="1:17" x14ac:dyDescent="0.2">
      <c r="A664" s="438">
        <f t="shared" si="44"/>
        <v>660</v>
      </c>
      <c r="B664" s="470">
        <v>44466</v>
      </c>
      <c r="C664" s="469">
        <v>44440</v>
      </c>
      <c r="D664" s="107" t="s">
        <v>181</v>
      </c>
      <c r="E664" s="107" t="s">
        <v>161</v>
      </c>
      <c r="F664" s="288">
        <v>2458.46</v>
      </c>
      <c r="G664" s="107" t="s">
        <v>1508</v>
      </c>
      <c r="H664" s="107" t="s">
        <v>313</v>
      </c>
      <c r="I664" s="107" t="s">
        <v>607</v>
      </c>
      <c r="J664" s="423" t="s">
        <v>608</v>
      </c>
      <c r="K664" s="423" t="s">
        <v>587</v>
      </c>
      <c r="L664" s="423" t="s">
        <v>587</v>
      </c>
      <c r="M664" s="423">
        <v>1000069011</v>
      </c>
      <c r="N664" s="470">
        <v>44466</v>
      </c>
      <c r="O664" s="79">
        <f t="shared" si="45"/>
        <v>3</v>
      </c>
      <c r="P664" s="79">
        <f t="shared" si="46"/>
        <v>3</v>
      </c>
      <c r="Q664" s="536" t="str">
        <f t="shared" si="47"/>
        <v>Gastos_com_Pessoal</v>
      </c>
    </row>
    <row r="665" spans="1:17" ht="24" x14ac:dyDescent="0.2">
      <c r="A665" s="438">
        <f t="shared" si="44"/>
        <v>661</v>
      </c>
      <c r="B665" s="470">
        <v>44466</v>
      </c>
      <c r="C665" s="469">
        <v>44470</v>
      </c>
      <c r="D665" s="107" t="s">
        <v>181</v>
      </c>
      <c r="E665" s="107" t="s">
        <v>161</v>
      </c>
      <c r="F665" s="288">
        <v>2336</v>
      </c>
      <c r="G665" s="107" t="s">
        <v>1541</v>
      </c>
      <c r="H665" s="107" t="s">
        <v>313</v>
      </c>
      <c r="I665" s="107" t="s">
        <v>1561</v>
      </c>
      <c r="J665" s="423" t="s">
        <v>620</v>
      </c>
      <c r="K665" s="423" t="s">
        <v>587</v>
      </c>
      <c r="L665" s="423" t="s">
        <v>32</v>
      </c>
      <c r="M665" s="423">
        <v>202116635</v>
      </c>
      <c r="N665" s="470">
        <v>44469</v>
      </c>
      <c r="O665" s="79">
        <f t="shared" si="45"/>
        <v>3</v>
      </c>
      <c r="P665" s="79">
        <f t="shared" si="46"/>
        <v>4</v>
      </c>
      <c r="Q665" s="536" t="str">
        <f t="shared" si="47"/>
        <v>Gastos_com_Pessoal</v>
      </c>
    </row>
    <row r="666" spans="1:17" x14ac:dyDescent="0.2">
      <c r="A666" s="438">
        <f t="shared" si="44"/>
        <v>662</v>
      </c>
      <c r="B666" s="470">
        <v>44466</v>
      </c>
      <c r="C666" s="469">
        <v>44440</v>
      </c>
      <c r="D666" s="107" t="s">
        <v>270</v>
      </c>
      <c r="E666" s="107" t="s">
        <v>83</v>
      </c>
      <c r="F666" s="288">
        <v>1000</v>
      </c>
      <c r="G666" s="107" t="s">
        <v>1410</v>
      </c>
      <c r="H666" s="107" t="s">
        <v>477</v>
      </c>
      <c r="I666" s="107" t="s">
        <v>1579</v>
      </c>
      <c r="J666" s="423" t="s">
        <v>586</v>
      </c>
      <c r="K666" s="423" t="s">
        <v>587</v>
      </c>
      <c r="L666" s="423" t="s">
        <v>32</v>
      </c>
      <c r="M666" s="423">
        <v>1740518</v>
      </c>
      <c r="N666" s="470">
        <v>44467</v>
      </c>
      <c r="O666" s="79">
        <f t="shared" si="45"/>
        <v>3</v>
      </c>
      <c r="P666" s="79">
        <f t="shared" si="46"/>
        <v>3</v>
      </c>
      <c r="Q666" s="536" t="str">
        <f t="shared" si="47"/>
        <v>Gastos_Gerais</v>
      </c>
    </row>
    <row r="667" spans="1:17" ht="24" x14ac:dyDescent="0.2">
      <c r="A667" s="438">
        <f t="shared" si="44"/>
        <v>663</v>
      </c>
      <c r="B667" s="470">
        <v>44466</v>
      </c>
      <c r="C667" s="469">
        <v>44470</v>
      </c>
      <c r="D667" s="107" t="s">
        <v>181</v>
      </c>
      <c r="E667" s="107" t="s">
        <v>6</v>
      </c>
      <c r="F667" s="288">
        <v>208.32</v>
      </c>
      <c r="G667" s="107" t="s">
        <v>650</v>
      </c>
      <c r="H667" s="107" t="s">
        <v>312</v>
      </c>
      <c r="I667" s="107" t="s">
        <v>605</v>
      </c>
      <c r="J667" s="423" t="s">
        <v>606</v>
      </c>
      <c r="K667" s="423" t="s">
        <v>587</v>
      </c>
      <c r="L667" s="423" t="s">
        <v>32</v>
      </c>
      <c r="M667" s="423">
        <v>2390760</v>
      </c>
      <c r="N667" s="470">
        <v>44467</v>
      </c>
      <c r="O667" s="79">
        <f t="shared" si="45"/>
        <v>3</v>
      </c>
      <c r="P667" s="79">
        <f t="shared" si="46"/>
        <v>4</v>
      </c>
      <c r="Q667" s="536" t="str">
        <f t="shared" si="47"/>
        <v>Gastos_com_Pessoal</v>
      </c>
    </row>
    <row r="668" spans="1:17" ht="24" x14ac:dyDescent="0.2">
      <c r="A668" s="438">
        <f t="shared" si="44"/>
        <v>664</v>
      </c>
      <c r="B668" s="470">
        <v>44466</v>
      </c>
      <c r="C668" s="469">
        <v>44470</v>
      </c>
      <c r="D668" s="107" t="s">
        <v>181</v>
      </c>
      <c r="E668" s="107" t="s">
        <v>161</v>
      </c>
      <c r="F668" s="288">
        <v>35919.589999999997</v>
      </c>
      <c r="G668" s="107" t="s">
        <v>1540</v>
      </c>
      <c r="H668" s="107" t="s">
        <v>313</v>
      </c>
      <c r="I668" s="107" t="s">
        <v>1564</v>
      </c>
      <c r="J668" s="423" t="s">
        <v>617</v>
      </c>
      <c r="K668" s="423" t="s">
        <v>587</v>
      </c>
      <c r="L668" s="423" t="s">
        <v>962</v>
      </c>
      <c r="M668" s="423" t="s">
        <v>1411</v>
      </c>
      <c r="N668" s="470">
        <v>44468</v>
      </c>
      <c r="O668" s="79">
        <f t="shared" si="45"/>
        <v>3</v>
      </c>
      <c r="P668" s="79">
        <f t="shared" si="46"/>
        <v>4</v>
      </c>
      <c r="Q668" s="536" t="str">
        <f t="shared" si="47"/>
        <v>Gastos_com_Pessoal</v>
      </c>
    </row>
    <row r="669" spans="1:17" ht="24" x14ac:dyDescent="0.2">
      <c r="A669" s="438">
        <f t="shared" si="44"/>
        <v>665</v>
      </c>
      <c r="B669" s="470">
        <v>44466</v>
      </c>
      <c r="C669" s="469">
        <v>44470</v>
      </c>
      <c r="D669" s="107" t="s">
        <v>181</v>
      </c>
      <c r="E669" s="107" t="s">
        <v>6</v>
      </c>
      <c r="F669" s="288">
        <v>7291.2</v>
      </c>
      <c r="G669" s="107" t="s">
        <v>650</v>
      </c>
      <c r="H669" s="107" t="s">
        <v>312</v>
      </c>
      <c r="I669" s="107" t="s">
        <v>605</v>
      </c>
      <c r="J669" s="423" t="s">
        <v>606</v>
      </c>
      <c r="K669" s="423" t="s">
        <v>587</v>
      </c>
      <c r="L669" s="423" t="s">
        <v>32</v>
      </c>
      <c r="M669" s="423">
        <v>2390761</v>
      </c>
      <c r="N669" s="470">
        <v>44467</v>
      </c>
      <c r="O669" s="79">
        <f t="shared" si="45"/>
        <v>3</v>
      </c>
      <c r="P669" s="79">
        <f t="shared" si="46"/>
        <v>4</v>
      </c>
      <c r="Q669" s="536" t="str">
        <f t="shared" si="47"/>
        <v>Gastos_com_Pessoal</v>
      </c>
    </row>
    <row r="670" spans="1:17" ht="24" x14ac:dyDescent="0.2">
      <c r="A670" s="438">
        <f t="shared" si="44"/>
        <v>666</v>
      </c>
      <c r="B670" s="470">
        <v>44466</v>
      </c>
      <c r="C670" s="469">
        <v>44440</v>
      </c>
      <c r="D670" s="107" t="s">
        <v>270</v>
      </c>
      <c r="E670" s="107" t="s">
        <v>187</v>
      </c>
      <c r="F670" s="288">
        <v>1000</v>
      </c>
      <c r="G670" s="107" t="s">
        <v>1509</v>
      </c>
      <c r="H670" s="107" t="s">
        <v>470</v>
      </c>
      <c r="I670" s="107" t="s">
        <v>1127</v>
      </c>
      <c r="J670" s="423" t="s">
        <v>1128</v>
      </c>
      <c r="K670" s="423" t="s">
        <v>587</v>
      </c>
      <c r="L670" s="423" t="s">
        <v>32</v>
      </c>
      <c r="M670" s="423">
        <v>20211432</v>
      </c>
      <c r="N670" s="470">
        <v>44456</v>
      </c>
      <c r="O670" s="79">
        <f t="shared" si="45"/>
        <v>3</v>
      </c>
      <c r="P670" s="79">
        <f t="shared" si="46"/>
        <v>3</v>
      </c>
      <c r="Q670" s="536" t="str">
        <f t="shared" si="47"/>
        <v>Gastos_Gerais</v>
      </c>
    </row>
    <row r="671" spans="1:17" x14ac:dyDescent="0.2">
      <c r="A671" s="438">
        <f t="shared" si="44"/>
        <v>667</v>
      </c>
      <c r="B671" s="470">
        <v>44466</v>
      </c>
      <c r="C671" s="469">
        <v>44440</v>
      </c>
      <c r="D671" s="107" t="s">
        <v>181</v>
      </c>
      <c r="E671" s="107" t="s">
        <v>10</v>
      </c>
      <c r="F671" s="288">
        <v>711.59</v>
      </c>
      <c r="G671" s="107" t="s">
        <v>1014</v>
      </c>
      <c r="H671" s="107" t="s">
        <v>313</v>
      </c>
      <c r="I671" s="107" t="s">
        <v>1412</v>
      </c>
      <c r="J671" s="423" t="s">
        <v>1413</v>
      </c>
      <c r="K671" s="423" t="s">
        <v>713</v>
      </c>
      <c r="L671" s="423" t="s">
        <v>693</v>
      </c>
      <c r="M671" s="423" t="s">
        <v>1414</v>
      </c>
      <c r="N671" s="470">
        <v>44466</v>
      </c>
      <c r="O671" s="79">
        <f t="shared" si="45"/>
        <v>3</v>
      </c>
      <c r="P671" s="79">
        <f t="shared" si="46"/>
        <v>3</v>
      </c>
      <c r="Q671" s="536" t="str">
        <f t="shared" si="47"/>
        <v>Gastos_com_Pessoal</v>
      </c>
    </row>
    <row r="672" spans="1:17" x14ac:dyDescent="0.2">
      <c r="A672" s="438">
        <f t="shared" si="44"/>
        <v>668</v>
      </c>
      <c r="B672" s="470">
        <v>44466</v>
      </c>
      <c r="C672" s="469">
        <v>44440</v>
      </c>
      <c r="D672" s="107" t="s">
        <v>181</v>
      </c>
      <c r="E672" s="107" t="s">
        <v>10</v>
      </c>
      <c r="F672" s="288">
        <v>101.96</v>
      </c>
      <c r="G672" s="107" t="s">
        <v>1014</v>
      </c>
      <c r="H672" s="107" t="s">
        <v>313</v>
      </c>
      <c r="I672" s="107" t="s">
        <v>1415</v>
      </c>
      <c r="J672" s="423" t="s">
        <v>1416</v>
      </c>
      <c r="K672" s="423" t="s">
        <v>713</v>
      </c>
      <c r="L672" s="423" t="s">
        <v>693</v>
      </c>
      <c r="M672" s="423" t="s">
        <v>1417</v>
      </c>
      <c r="N672" s="470">
        <v>44466</v>
      </c>
      <c r="O672" s="79">
        <f t="shared" si="45"/>
        <v>3</v>
      </c>
      <c r="P672" s="79">
        <f t="shared" si="46"/>
        <v>3</v>
      </c>
      <c r="Q672" s="536" t="str">
        <f t="shared" si="47"/>
        <v>Gastos_com_Pessoal</v>
      </c>
    </row>
    <row r="673" spans="1:17" ht="24" x14ac:dyDescent="0.2">
      <c r="A673" s="438">
        <f t="shared" si="44"/>
        <v>669</v>
      </c>
      <c r="B673" s="470">
        <v>44466</v>
      </c>
      <c r="C673" s="469">
        <v>44470</v>
      </c>
      <c r="D673" s="107" t="s">
        <v>181</v>
      </c>
      <c r="E673" s="107" t="s">
        <v>161</v>
      </c>
      <c r="F673" s="288">
        <v>292.7</v>
      </c>
      <c r="G673" s="107" t="s">
        <v>1539</v>
      </c>
      <c r="H673" s="107" t="s">
        <v>313</v>
      </c>
      <c r="I673" s="107" t="s">
        <v>1565</v>
      </c>
      <c r="J673" s="423" t="s">
        <v>624</v>
      </c>
      <c r="K673" s="423" t="s">
        <v>587</v>
      </c>
      <c r="L673" s="423" t="s">
        <v>32</v>
      </c>
      <c r="M673" s="423">
        <v>13345</v>
      </c>
      <c r="N673" s="470">
        <v>44468</v>
      </c>
      <c r="O673" s="79">
        <f t="shared" si="45"/>
        <v>3</v>
      </c>
      <c r="P673" s="79">
        <f t="shared" si="46"/>
        <v>4</v>
      </c>
      <c r="Q673" s="536" t="str">
        <f t="shared" si="47"/>
        <v>Gastos_com_Pessoal</v>
      </c>
    </row>
    <row r="674" spans="1:17" ht="24" x14ac:dyDescent="0.2">
      <c r="A674" s="438">
        <f t="shared" si="44"/>
        <v>670</v>
      </c>
      <c r="B674" s="470">
        <v>44466</v>
      </c>
      <c r="C674" s="469">
        <v>44470</v>
      </c>
      <c r="D674" s="107" t="s">
        <v>181</v>
      </c>
      <c r="E674" s="107" t="s">
        <v>161</v>
      </c>
      <c r="F674" s="288">
        <v>986</v>
      </c>
      <c r="G674" s="107" t="s">
        <v>1538</v>
      </c>
      <c r="H674" s="107" t="s">
        <v>313</v>
      </c>
      <c r="I674" s="107" t="s">
        <v>1563</v>
      </c>
      <c r="J674" s="423" t="s">
        <v>625</v>
      </c>
      <c r="K674" s="423" t="s">
        <v>587</v>
      </c>
      <c r="L674" s="423" t="s">
        <v>32</v>
      </c>
      <c r="M674" s="423">
        <v>202110126</v>
      </c>
      <c r="N674" s="470">
        <v>44468</v>
      </c>
      <c r="O674" s="79">
        <f t="shared" si="45"/>
        <v>3</v>
      </c>
      <c r="P674" s="79">
        <f t="shared" si="46"/>
        <v>4</v>
      </c>
      <c r="Q674" s="536" t="str">
        <f t="shared" si="47"/>
        <v>Gastos_com_Pessoal</v>
      </c>
    </row>
    <row r="675" spans="1:17" x14ac:dyDescent="0.2">
      <c r="A675" s="438">
        <f t="shared" si="44"/>
        <v>671</v>
      </c>
      <c r="B675" s="470">
        <v>44466</v>
      </c>
      <c r="C675" s="469">
        <v>44470</v>
      </c>
      <c r="D675" s="107" t="s">
        <v>181</v>
      </c>
      <c r="E675" s="107" t="s">
        <v>161</v>
      </c>
      <c r="F675" s="288">
        <v>930</v>
      </c>
      <c r="G675" s="107" t="s">
        <v>1537</v>
      </c>
      <c r="H675" s="107" t="s">
        <v>313</v>
      </c>
      <c r="I675" s="107" t="s">
        <v>1559</v>
      </c>
      <c r="J675" s="423" t="s">
        <v>663</v>
      </c>
      <c r="K675" s="423" t="s">
        <v>587</v>
      </c>
      <c r="L675" s="423" t="s">
        <v>664</v>
      </c>
      <c r="M675" s="423" t="s">
        <v>1418</v>
      </c>
      <c r="N675" s="470">
        <v>44466</v>
      </c>
      <c r="O675" s="79">
        <f t="shared" si="45"/>
        <v>3</v>
      </c>
      <c r="P675" s="79">
        <f t="shared" si="46"/>
        <v>4</v>
      </c>
      <c r="Q675" s="536" t="str">
        <f t="shared" si="47"/>
        <v>Gastos_com_Pessoal</v>
      </c>
    </row>
    <row r="676" spans="1:17" x14ac:dyDescent="0.2">
      <c r="A676" s="438">
        <f t="shared" si="44"/>
        <v>672</v>
      </c>
      <c r="B676" s="470">
        <v>44466</v>
      </c>
      <c r="C676" s="469">
        <v>44470</v>
      </c>
      <c r="D676" s="107" t="s">
        <v>181</v>
      </c>
      <c r="E676" s="107" t="s">
        <v>161</v>
      </c>
      <c r="F676" s="288">
        <v>704</v>
      </c>
      <c r="G676" s="107" t="s">
        <v>1536</v>
      </c>
      <c r="H676" s="107" t="s">
        <v>313</v>
      </c>
      <c r="I676" s="107" t="s">
        <v>1562</v>
      </c>
      <c r="J676" s="423" t="s">
        <v>614</v>
      </c>
      <c r="K676" s="423" t="s">
        <v>560</v>
      </c>
      <c r="L676" s="423" t="s">
        <v>32</v>
      </c>
      <c r="M676" s="423">
        <v>55802</v>
      </c>
      <c r="N676" s="470">
        <v>44466</v>
      </c>
      <c r="O676" s="79">
        <f t="shared" si="45"/>
        <v>3</v>
      </c>
      <c r="P676" s="79">
        <f t="shared" si="46"/>
        <v>4</v>
      </c>
      <c r="Q676" s="536" t="str">
        <f t="shared" si="47"/>
        <v>Gastos_com_Pessoal</v>
      </c>
    </row>
    <row r="677" spans="1:17" ht="24" x14ac:dyDescent="0.2">
      <c r="A677" s="438">
        <f t="shared" si="44"/>
        <v>673</v>
      </c>
      <c r="B677" s="470">
        <v>44466</v>
      </c>
      <c r="C677" s="469">
        <v>44470</v>
      </c>
      <c r="D677" s="107" t="s">
        <v>181</v>
      </c>
      <c r="E677" s="107" t="s">
        <v>161</v>
      </c>
      <c r="F677" s="288">
        <v>1067.8</v>
      </c>
      <c r="G677" s="107" t="s">
        <v>1535</v>
      </c>
      <c r="H677" s="107" t="s">
        <v>313</v>
      </c>
      <c r="I677" s="107" t="s">
        <v>615</v>
      </c>
      <c r="J677" s="423" t="s">
        <v>616</v>
      </c>
      <c r="K677" s="423" t="s">
        <v>560</v>
      </c>
      <c r="L677" s="423" t="s">
        <v>32</v>
      </c>
      <c r="M677" s="423">
        <v>171510</v>
      </c>
      <c r="N677" s="470">
        <v>44466</v>
      </c>
      <c r="O677" s="79">
        <f t="shared" si="45"/>
        <v>3</v>
      </c>
      <c r="P677" s="79">
        <f t="shared" si="46"/>
        <v>4</v>
      </c>
      <c r="Q677" s="536" t="str">
        <f t="shared" si="47"/>
        <v>Gastos_com_Pessoal</v>
      </c>
    </row>
    <row r="678" spans="1:17" x14ac:dyDescent="0.2">
      <c r="A678" s="438">
        <f t="shared" si="44"/>
        <v>674</v>
      </c>
      <c r="B678" s="470">
        <v>44466</v>
      </c>
      <c r="C678" s="469">
        <v>44440</v>
      </c>
      <c r="D678" s="107" t="s">
        <v>181</v>
      </c>
      <c r="E678" s="107" t="s">
        <v>267</v>
      </c>
      <c r="F678" s="288">
        <v>1041.83</v>
      </c>
      <c r="G678" s="107" t="s">
        <v>568</v>
      </c>
      <c r="H678" s="107" t="s">
        <v>313</v>
      </c>
      <c r="I678" s="107" t="s">
        <v>1412</v>
      </c>
      <c r="J678" s="423" t="s">
        <v>1413</v>
      </c>
      <c r="K678" s="423" t="s">
        <v>630</v>
      </c>
      <c r="L678" s="423" t="s">
        <v>630</v>
      </c>
      <c r="M678" s="423">
        <v>377641</v>
      </c>
      <c r="N678" s="470">
        <v>44466</v>
      </c>
      <c r="O678" s="79">
        <f t="shared" si="45"/>
        <v>3</v>
      </c>
      <c r="P678" s="79">
        <f t="shared" si="46"/>
        <v>3</v>
      </c>
      <c r="Q678" s="536" t="str">
        <f t="shared" si="47"/>
        <v>Gastos_com_Pessoal</v>
      </c>
    </row>
    <row r="679" spans="1:17" x14ac:dyDescent="0.2">
      <c r="A679" s="438">
        <f t="shared" si="44"/>
        <v>675</v>
      </c>
      <c r="B679" s="470">
        <v>44466</v>
      </c>
      <c r="C679" s="469">
        <v>44440</v>
      </c>
      <c r="D679" s="107" t="s">
        <v>181</v>
      </c>
      <c r="E679" s="107" t="s">
        <v>286</v>
      </c>
      <c r="F679" s="288">
        <v>893</v>
      </c>
      <c r="G679" s="107" t="s">
        <v>572</v>
      </c>
      <c r="H679" s="107" t="s">
        <v>313</v>
      </c>
      <c r="I679" s="107" t="s">
        <v>1412</v>
      </c>
      <c r="J679" s="423" t="s">
        <v>1413</v>
      </c>
      <c r="K679" s="423" t="s">
        <v>630</v>
      </c>
      <c r="L679" s="423" t="s">
        <v>630</v>
      </c>
      <c r="M679" s="423">
        <v>377641</v>
      </c>
      <c r="N679" s="470">
        <v>44466</v>
      </c>
      <c r="O679" s="79">
        <f t="shared" si="45"/>
        <v>3</v>
      </c>
      <c r="P679" s="79">
        <f t="shared" si="46"/>
        <v>3</v>
      </c>
      <c r="Q679" s="536" t="str">
        <f t="shared" si="47"/>
        <v>Gastos_com_Pessoal</v>
      </c>
    </row>
    <row r="680" spans="1:17" x14ac:dyDescent="0.2">
      <c r="A680" s="438">
        <f t="shared" si="44"/>
        <v>676</v>
      </c>
      <c r="B680" s="470">
        <v>44466</v>
      </c>
      <c r="C680" s="469">
        <v>44440</v>
      </c>
      <c r="D680" s="107" t="s">
        <v>181</v>
      </c>
      <c r="E680" s="107" t="s">
        <v>268</v>
      </c>
      <c r="F680" s="288">
        <v>297.67</v>
      </c>
      <c r="G680" s="107" t="s">
        <v>573</v>
      </c>
      <c r="H680" s="107" t="s">
        <v>313</v>
      </c>
      <c r="I680" s="107" t="s">
        <v>1412</v>
      </c>
      <c r="J680" s="423" t="s">
        <v>1413</v>
      </c>
      <c r="K680" s="423" t="s">
        <v>630</v>
      </c>
      <c r="L680" s="423" t="s">
        <v>630</v>
      </c>
      <c r="M680" s="423">
        <v>377641</v>
      </c>
      <c r="N680" s="470">
        <v>44466</v>
      </c>
      <c r="O680" s="79">
        <f t="shared" si="45"/>
        <v>3</v>
      </c>
      <c r="P680" s="79">
        <f t="shared" si="46"/>
        <v>3</v>
      </c>
      <c r="Q680" s="536" t="str">
        <f t="shared" si="47"/>
        <v>Gastos_com_Pessoal</v>
      </c>
    </row>
    <row r="681" spans="1:17" x14ac:dyDescent="0.2">
      <c r="A681" s="438">
        <f t="shared" si="44"/>
        <v>677</v>
      </c>
      <c r="B681" s="470">
        <v>44466</v>
      </c>
      <c r="C681" s="469">
        <v>44440</v>
      </c>
      <c r="D681" s="107" t="s">
        <v>181</v>
      </c>
      <c r="E681" s="107" t="s">
        <v>1</v>
      </c>
      <c r="F681" s="288">
        <v>2537.9899999999998</v>
      </c>
      <c r="G681" s="107" t="s">
        <v>574</v>
      </c>
      <c r="H681" s="107" t="s">
        <v>313</v>
      </c>
      <c r="I681" s="107" t="s">
        <v>1412</v>
      </c>
      <c r="J681" s="423" t="s">
        <v>1413</v>
      </c>
      <c r="K681" s="423" t="s">
        <v>630</v>
      </c>
      <c r="L681" s="423" t="s">
        <v>630</v>
      </c>
      <c r="M681" s="423">
        <v>377641</v>
      </c>
      <c r="N681" s="470">
        <v>44466</v>
      </c>
      <c r="O681" s="79">
        <f t="shared" si="45"/>
        <v>3</v>
      </c>
      <c r="P681" s="79">
        <f t="shared" si="46"/>
        <v>3</v>
      </c>
      <c r="Q681" s="536" t="str">
        <f t="shared" si="47"/>
        <v>Gastos_com_Pessoal</v>
      </c>
    </row>
    <row r="682" spans="1:17" x14ac:dyDescent="0.2">
      <c r="A682" s="438">
        <f t="shared" si="44"/>
        <v>678</v>
      </c>
      <c r="B682" s="470">
        <v>44466</v>
      </c>
      <c r="C682" s="469">
        <v>44440</v>
      </c>
      <c r="D682" s="107" t="s">
        <v>181</v>
      </c>
      <c r="E682" s="107" t="s">
        <v>267</v>
      </c>
      <c r="F682" s="288">
        <v>250</v>
      </c>
      <c r="G682" s="107" t="s">
        <v>568</v>
      </c>
      <c r="H682" s="107" t="s">
        <v>313</v>
      </c>
      <c r="I682" s="107" t="s">
        <v>1415</v>
      </c>
      <c r="J682" s="423" t="s">
        <v>1416</v>
      </c>
      <c r="K682" s="423" t="s">
        <v>630</v>
      </c>
      <c r="L682" s="423" t="s">
        <v>630</v>
      </c>
      <c r="M682" s="423">
        <v>377641</v>
      </c>
      <c r="N682" s="470">
        <v>44466</v>
      </c>
      <c r="O682" s="79">
        <f t="shared" si="45"/>
        <v>3</v>
      </c>
      <c r="P682" s="79">
        <f t="shared" si="46"/>
        <v>3</v>
      </c>
      <c r="Q682" s="536" t="str">
        <f t="shared" si="47"/>
        <v>Gastos_com_Pessoal</v>
      </c>
    </row>
    <row r="683" spans="1:17" x14ac:dyDescent="0.2">
      <c r="A683" s="438">
        <f t="shared" si="44"/>
        <v>679</v>
      </c>
      <c r="B683" s="470">
        <v>44466</v>
      </c>
      <c r="C683" s="469">
        <v>44440</v>
      </c>
      <c r="D683" s="107" t="s">
        <v>181</v>
      </c>
      <c r="E683" s="107" t="s">
        <v>286</v>
      </c>
      <c r="F683" s="288">
        <v>125</v>
      </c>
      <c r="G683" s="107" t="s">
        <v>572</v>
      </c>
      <c r="H683" s="107" t="s">
        <v>313</v>
      </c>
      <c r="I683" s="107" t="s">
        <v>1415</v>
      </c>
      <c r="J683" s="423" t="s">
        <v>1416</v>
      </c>
      <c r="K683" s="423" t="s">
        <v>630</v>
      </c>
      <c r="L683" s="423" t="s">
        <v>630</v>
      </c>
      <c r="M683" s="423">
        <v>377641</v>
      </c>
      <c r="N683" s="470">
        <v>44466</v>
      </c>
      <c r="O683" s="79">
        <f t="shared" si="45"/>
        <v>3</v>
      </c>
      <c r="P683" s="79">
        <f t="shared" si="46"/>
        <v>3</v>
      </c>
      <c r="Q683" s="536" t="str">
        <f t="shared" si="47"/>
        <v>Gastos_com_Pessoal</v>
      </c>
    </row>
    <row r="684" spans="1:17" x14ac:dyDescent="0.2">
      <c r="A684" s="438">
        <f t="shared" si="44"/>
        <v>680</v>
      </c>
      <c r="B684" s="502">
        <v>44466</v>
      </c>
      <c r="C684" s="474">
        <v>44440</v>
      </c>
      <c r="D684" s="442" t="s">
        <v>181</v>
      </c>
      <c r="E684" s="442" t="s">
        <v>268</v>
      </c>
      <c r="F684" s="443">
        <v>41.67</v>
      </c>
      <c r="G684" s="442" t="s">
        <v>573</v>
      </c>
      <c r="H684" s="442" t="s">
        <v>313</v>
      </c>
      <c r="I684" s="442" t="s">
        <v>1415</v>
      </c>
      <c r="J684" s="444" t="s">
        <v>1416</v>
      </c>
      <c r="K684" s="444" t="s">
        <v>630</v>
      </c>
      <c r="L684" s="444" t="s">
        <v>630</v>
      </c>
      <c r="M684" s="444">
        <v>377641</v>
      </c>
      <c r="N684" s="502">
        <v>44466</v>
      </c>
      <c r="O684" s="79">
        <f t="shared" si="45"/>
        <v>3</v>
      </c>
      <c r="P684" s="79">
        <f t="shared" si="46"/>
        <v>3</v>
      </c>
      <c r="Q684" s="536" t="str">
        <f t="shared" si="47"/>
        <v>Gastos_com_Pessoal</v>
      </c>
    </row>
    <row r="685" spans="1:17" x14ac:dyDescent="0.2">
      <c r="A685" s="438">
        <f t="shared" si="44"/>
        <v>681</v>
      </c>
      <c r="B685" s="502">
        <v>44466</v>
      </c>
      <c r="C685" s="474">
        <v>44440</v>
      </c>
      <c r="D685" s="442" t="s">
        <v>181</v>
      </c>
      <c r="E685" s="442" t="s">
        <v>1</v>
      </c>
      <c r="F685" s="443">
        <v>862.21</v>
      </c>
      <c r="G685" s="442" t="s">
        <v>574</v>
      </c>
      <c r="H685" s="442" t="s">
        <v>313</v>
      </c>
      <c r="I685" s="442" t="s">
        <v>1415</v>
      </c>
      <c r="J685" s="444" t="s">
        <v>1416</v>
      </c>
      <c r="K685" s="444" t="s">
        <v>630</v>
      </c>
      <c r="L685" s="444" t="s">
        <v>630</v>
      </c>
      <c r="M685" s="444">
        <v>377641</v>
      </c>
      <c r="N685" s="502">
        <v>44466</v>
      </c>
      <c r="O685" s="79">
        <f t="shared" si="45"/>
        <v>3</v>
      </c>
      <c r="P685" s="79">
        <f t="shared" si="46"/>
        <v>3</v>
      </c>
      <c r="Q685" s="536" t="str">
        <f t="shared" si="47"/>
        <v>Gastos_com_Pessoal</v>
      </c>
    </row>
    <row r="686" spans="1:17" x14ac:dyDescent="0.2">
      <c r="A686" s="438">
        <f t="shared" si="44"/>
        <v>682</v>
      </c>
      <c r="B686" s="470">
        <v>44466</v>
      </c>
      <c r="C686" s="469">
        <v>44440</v>
      </c>
      <c r="D686" s="107" t="s">
        <v>270</v>
      </c>
      <c r="E686" s="107" t="s">
        <v>71</v>
      </c>
      <c r="F686" s="288">
        <v>0.5</v>
      </c>
      <c r="G686" s="442" t="s">
        <v>1486</v>
      </c>
      <c r="H686" s="107" t="s">
        <v>312</v>
      </c>
      <c r="I686" s="107" t="s">
        <v>563</v>
      </c>
      <c r="J686" s="423" t="s">
        <v>482</v>
      </c>
      <c r="K686" s="444" t="s">
        <v>708</v>
      </c>
      <c r="L686" s="444" t="s">
        <v>565</v>
      </c>
      <c r="M686" s="444">
        <v>377641</v>
      </c>
      <c r="N686" s="502">
        <v>44466</v>
      </c>
      <c r="O686" s="79">
        <f t="shared" si="45"/>
        <v>3</v>
      </c>
      <c r="P686" s="79">
        <f t="shared" si="46"/>
        <v>3</v>
      </c>
      <c r="Q686" s="536" t="str">
        <f t="shared" si="47"/>
        <v>Gastos_Gerais</v>
      </c>
    </row>
    <row r="687" spans="1:17" x14ac:dyDescent="0.2">
      <c r="A687" s="438">
        <f t="shared" si="44"/>
        <v>683</v>
      </c>
      <c r="B687" s="470">
        <v>44467</v>
      </c>
      <c r="C687" s="469">
        <v>44440</v>
      </c>
      <c r="D687" s="107" t="s">
        <v>270</v>
      </c>
      <c r="E687" s="107" t="s">
        <v>92</v>
      </c>
      <c r="F687" s="288">
        <v>640</v>
      </c>
      <c r="G687" s="442" t="s">
        <v>1502</v>
      </c>
      <c r="H687" s="107" t="s">
        <v>473</v>
      </c>
      <c r="I687" s="107" t="s">
        <v>905</v>
      </c>
      <c r="J687" s="423" t="s">
        <v>906</v>
      </c>
      <c r="K687" s="444" t="s">
        <v>587</v>
      </c>
      <c r="L687" s="444" t="s">
        <v>32</v>
      </c>
      <c r="M687" s="444">
        <v>747</v>
      </c>
      <c r="N687" s="502">
        <v>44460</v>
      </c>
      <c r="O687" s="79">
        <f t="shared" si="45"/>
        <v>3</v>
      </c>
      <c r="P687" s="79">
        <f t="shared" si="46"/>
        <v>3</v>
      </c>
      <c r="Q687" s="536" t="str">
        <f t="shared" si="47"/>
        <v>Gastos_Gerais</v>
      </c>
    </row>
    <row r="688" spans="1:17" ht="24" x14ac:dyDescent="0.2">
      <c r="A688" s="438">
        <f t="shared" si="44"/>
        <v>684</v>
      </c>
      <c r="B688" s="470">
        <v>44467</v>
      </c>
      <c r="C688" s="469">
        <v>44440</v>
      </c>
      <c r="D688" s="107" t="s">
        <v>270</v>
      </c>
      <c r="E688" s="107" t="s">
        <v>92</v>
      </c>
      <c r="F688" s="288">
        <v>550</v>
      </c>
      <c r="G688" s="442" t="s">
        <v>1510</v>
      </c>
      <c r="H688" s="107" t="s">
        <v>312</v>
      </c>
      <c r="I688" s="107" t="s">
        <v>943</v>
      </c>
      <c r="J688" s="423" t="s">
        <v>944</v>
      </c>
      <c r="K688" s="444" t="s">
        <v>587</v>
      </c>
      <c r="L688" s="444" t="s">
        <v>664</v>
      </c>
      <c r="M688" s="444" t="s">
        <v>1419</v>
      </c>
      <c r="N688" s="502">
        <v>44446</v>
      </c>
      <c r="O688" s="79">
        <f t="shared" si="45"/>
        <v>3</v>
      </c>
      <c r="P688" s="79">
        <f t="shared" si="46"/>
        <v>3</v>
      </c>
      <c r="Q688" s="536" t="str">
        <f t="shared" si="47"/>
        <v>Gastos_Gerais</v>
      </c>
    </row>
    <row r="689" spans="1:18" ht="36" x14ac:dyDescent="0.2">
      <c r="A689" s="438">
        <f t="shared" si="44"/>
        <v>685</v>
      </c>
      <c r="B689" s="470">
        <v>44467</v>
      </c>
      <c r="C689" s="469">
        <v>44440</v>
      </c>
      <c r="D689" s="107" t="s">
        <v>270</v>
      </c>
      <c r="E689" s="107" t="s">
        <v>92</v>
      </c>
      <c r="F689" s="288">
        <v>2340</v>
      </c>
      <c r="G689" s="442" t="s">
        <v>1420</v>
      </c>
      <c r="H689" s="107" t="s">
        <v>313</v>
      </c>
      <c r="I689" s="107" t="s">
        <v>943</v>
      </c>
      <c r="J689" s="423" t="s">
        <v>944</v>
      </c>
      <c r="K689" s="444" t="s">
        <v>587</v>
      </c>
      <c r="L689" s="444" t="s">
        <v>664</v>
      </c>
      <c r="M689" s="444" t="s">
        <v>1421</v>
      </c>
      <c r="N689" s="502">
        <v>44446</v>
      </c>
      <c r="O689" s="79">
        <f t="shared" si="45"/>
        <v>3</v>
      </c>
      <c r="P689" s="79">
        <f t="shared" si="46"/>
        <v>3</v>
      </c>
      <c r="Q689" s="536" t="str">
        <f t="shared" si="47"/>
        <v>Gastos_Gerais</v>
      </c>
    </row>
    <row r="690" spans="1:18" ht="24" x14ac:dyDescent="0.2">
      <c r="A690" s="438">
        <f t="shared" si="44"/>
        <v>686</v>
      </c>
      <c r="B690" s="470">
        <v>44467</v>
      </c>
      <c r="C690" s="469">
        <v>44440</v>
      </c>
      <c r="D690" s="107" t="s">
        <v>270</v>
      </c>
      <c r="E690" s="107" t="s">
        <v>83</v>
      </c>
      <c r="F690" s="288">
        <v>1000</v>
      </c>
      <c r="G690" s="107" t="s">
        <v>636</v>
      </c>
      <c r="H690" s="107" t="s">
        <v>472</v>
      </c>
      <c r="I690" s="107" t="s">
        <v>1579</v>
      </c>
      <c r="J690" s="423" t="s">
        <v>586</v>
      </c>
      <c r="K690" s="444" t="s">
        <v>587</v>
      </c>
      <c r="L690" s="444" t="s">
        <v>32</v>
      </c>
      <c r="M690" s="444">
        <v>1740951</v>
      </c>
      <c r="N690" s="502">
        <v>44468</v>
      </c>
      <c r="O690" s="79">
        <f t="shared" si="45"/>
        <v>3</v>
      </c>
      <c r="P690" s="79">
        <f t="shared" si="46"/>
        <v>3</v>
      </c>
      <c r="Q690" s="536" t="str">
        <f t="shared" si="47"/>
        <v>Gastos_Gerais</v>
      </c>
    </row>
    <row r="691" spans="1:18" x14ac:dyDescent="0.2">
      <c r="A691" s="438">
        <f t="shared" si="44"/>
        <v>687</v>
      </c>
      <c r="B691" s="470">
        <v>44467</v>
      </c>
      <c r="C691" s="469">
        <v>44440</v>
      </c>
      <c r="D691" s="107" t="s">
        <v>270</v>
      </c>
      <c r="E691" s="107" t="s">
        <v>301</v>
      </c>
      <c r="F691" s="288">
        <v>120</v>
      </c>
      <c r="G691" s="442" t="s">
        <v>1603</v>
      </c>
      <c r="H691" s="107" t="s">
        <v>478</v>
      </c>
      <c r="I691" s="107" t="s">
        <v>1139</v>
      </c>
      <c r="J691" s="423" t="s">
        <v>1422</v>
      </c>
      <c r="K691" s="444" t="s">
        <v>560</v>
      </c>
      <c r="L691" s="444" t="s">
        <v>571</v>
      </c>
      <c r="M691" s="444">
        <v>76601176</v>
      </c>
      <c r="N691" s="502">
        <v>44467</v>
      </c>
      <c r="O691" s="79">
        <f t="shared" si="45"/>
        <v>3</v>
      </c>
      <c r="P691" s="79">
        <f t="shared" si="46"/>
        <v>3</v>
      </c>
      <c r="Q691" s="536" t="str">
        <f t="shared" si="47"/>
        <v>Gastos_Gerais</v>
      </c>
    </row>
    <row r="692" spans="1:18" x14ac:dyDescent="0.2">
      <c r="A692" s="438">
        <f t="shared" si="44"/>
        <v>688</v>
      </c>
      <c r="B692" s="470">
        <v>44467</v>
      </c>
      <c r="C692" s="469">
        <v>44440</v>
      </c>
      <c r="D692" s="107" t="s">
        <v>270</v>
      </c>
      <c r="E692" s="107" t="s">
        <v>301</v>
      </c>
      <c r="F692" s="288">
        <v>120</v>
      </c>
      <c r="G692" s="442" t="s">
        <v>1603</v>
      </c>
      <c r="H692" s="107" t="s">
        <v>478</v>
      </c>
      <c r="I692" s="107" t="s">
        <v>1423</v>
      </c>
      <c r="J692" s="423" t="s">
        <v>1424</v>
      </c>
      <c r="K692" s="444" t="s">
        <v>560</v>
      </c>
      <c r="L692" s="444" t="s">
        <v>571</v>
      </c>
      <c r="M692" s="444">
        <v>160443</v>
      </c>
      <c r="N692" s="502">
        <v>44467</v>
      </c>
      <c r="O692" s="79">
        <f t="shared" si="45"/>
        <v>3</v>
      </c>
      <c r="P692" s="79">
        <f t="shared" si="46"/>
        <v>3</v>
      </c>
      <c r="Q692" s="536" t="str">
        <f t="shared" si="47"/>
        <v>Gastos_Gerais</v>
      </c>
    </row>
    <row r="693" spans="1:18" x14ac:dyDescent="0.2">
      <c r="A693" s="438">
        <f t="shared" si="44"/>
        <v>689</v>
      </c>
      <c r="B693" s="470">
        <v>44468</v>
      </c>
      <c r="C693" s="469">
        <v>44440</v>
      </c>
      <c r="D693" s="107" t="s">
        <v>270</v>
      </c>
      <c r="E693" s="107" t="s">
        <v>378</v>
      </c>
      <c r="F693" s="288">
        <v>-500</v>
      </c>
      <c r="G693" s="442" t="s">
        <v>1631</v>
      </c>
      <c r="H693" s="107" t="s">
        <v>496</v>
      </c>
      <c r="I693" s="107" t="s">
        <v>558</v>
      </c>
      <c r="J693" s="423" t="s">
        <v>559</v>
      </c>
      <c r="K693" s="444" t="s">
        <v>847</v>
      </c>
      <c r="L693" s="444" t="s">
        <v>565</v>
      </c>
      <c r="M693" s="444">
        <v>160648</v>
      </c>
      <c r="N693" s="502">
        <v>44468</v>
      </c>
      <c r="O693" s="79">
        <f t="shared" si="45"/>
        <v>3</v>
      </c>
      <c r="P693" s="79">
        <f t="shared" si="46"/>
        <v>3</v>
      </c>
      <c r="Q693" s="536" t="str">
        <f t="shared" si="47"/>
        <v>Gastos_Gerais</v>
      </c>
    </row>
    <row r="694" spans="1:18" ht="24" x14ac:dyDescent="0.2">
      <c r="A694" s="438">
        <f t="shared" si="44"/>
        <v>690</v>
      </c>
      <c r="B694" s="470">
        <v>44468</v>
      </c>
      <c r="C694" s="469">
        <v>44440</v>
      </c>
      <c r="D694" s="107" t="s">
        <v>270</v>
      </c>
      <c r="E694" s="107" t="s">
        <v>378</v>
      </c>
      <c r="F694" s="288">
        <v>58.2</v>
      </c>
      <c r="G694" s="442" t="s">
        <v>1425</v>
      </c>
      <c r="H694" s="107" t="s">
        <v>476</v>
      </c>
      <c r="I694" s="107" t="s">
        <v>854</v>
      </c>
      <c r="J694" s="423" t="s">
        <v>855</v>
      </c>
      <c r="K694" s="444" t="s">
        <v>587</v>
      </c>
      <c r="L694" s="444" t="s">
        <v>32</v>
      </c>
      <c r="M694" s="444">
        <v>3266</v>
      </c>
      <c r="N694" s="502">
        <v>44468</v>
      </c>
      <c r="O694" s="79">
        <f t="shared" si="45"/>
        <v>3</v>
      </c>
      <c r="P694" s="79">
        <f t="shared" si="46"/>
        <v>3</v>
      </c>
      <c r="Q694" s="536" t="str">
        <f t="shared" si="47"/>
        <v>Gastos_Gerais</v>
      </c>
    </row>
    <row r="695" spans="1:18" ht="24" x14ac:dyDescent="0.2">
      <c r="A695" s="438">
        <f t="shared" si="44"/>
        <v>691</v>
      </c>
      <c r="B695" s="470">
        <v>44468</v>
      </c>
      <c r="C695" s="469">
        <v>44440</v>
      </c>
      <c r="D695" s="107" t="s">
        <v>144</v>
      </c>
      <c r="E695" s="107" t="s">
        <v>233</v>
      </c>
      <c r="F695" s="288">
        <v>7400</v>
      </c>
      <c r="G695" s="442" t="s">
        <v>1426</v>
      </c>
      <c r="H695" s="107" t="s">
        <v>474</v>
      </c>
      <c r="I695" s="107" t="s">
        <v>1072</v>
      </c>
      <c r="J695" s="423" t="s">
        <v>1073</v>
      </c>
      <c r="K695" s="444" t="s">
        <v>587</v>
      </c>
      <c r="L695" s="444" t="s">
        <v>32</v>
      </c>
      <c r="M695" s="444">
        <v>26281</v>
      </c>
      <c r="N695" s="502">
        <v>44462</v>
      </c>
      <c r="O695" s="79">
        <f t="shared" si="45"/>
        <v>3</v>
      </c>
      <c r="P695" s="79">
        <f t="shared" si="46"/>
        <v>3</v>
      </c>
      <c r="Q695" s="536" t="str">
        <f t="shared" si="47"/>
        <v>Aquisição_de_Bens_Permanentes</v>
      </c>
    </row>
    <row r="696" spans="1:18" ht="24" x14ac:dyDescent="0.2">
      <c r="A696" s="438">
        <f t="shared" si="44"/>
        <v>692</v>
      </c>
      <c r="B696" s="470">
        <v>44468</v>
      </c>
      <c r="C696" s="469">
        <v>44440</v>
      </c>
      <c r="D696" s="107" t="s">
        <v>270</v>
      </c>
      <c r="E696" s="107" t="s">
        <v>83</v>
      </c>
      <c r="F696" s="288">
        <v>1000</v>
      </c>
      <c r="G696" s="442" t="s">
        <v>1325</v>
      </c>
      <c r="H696" s="107" t="s">
        <v>478</v>
      </c>
      <c r="I696" s="107" t="s">
        <v>1579</v>
      </c>
      <c r="J696" s="423" t="s">
        <v>586</v>
      </c>
      <c r="K696" s="444" t="s">
        <v>587</v>
      </c>
      <c r="L696" s="444" t="s">
        <v>32</v>
      </c>
      <c r="M696" s="444">
        <v>1741799</v>
      </c>
      <c r="N696" s="502">
        <v>44469</v>
      </c>
      <c r="O696" s="79">
        <f t="shared" si="45"/>
        <v>3</v>
      </c>
      <c r="P696" s="79">
        <f t="shared" si="46"/>
        <v>3</v>
      </c>
      <c r="Q696" s="536" t="str">
        <f t="shared" si="47"/>
        <v>Gastos_Gerais</v>
      </c>
    </row>
    <row r="697" spans="1:18" x14ac:dyDescent="0.2">
      <c r="A697" s="438">
        <f t="shared" si="44"/>
        <v>693</v>
      </c>
      <c r="B697" s="470">
        <v>44468</v>
      </c>
      <c r="C697" s="469">
        <v>44409</v>
      </c>
      <c r="D697" s="107" t="s">
        <v>270</v>
      </c>
      <c r="E697" s="107" t="s">
        <v>163</v>
      </c>
      <c r="F697" s="288">
        <v>145.16</v>
      </c>
      <c r="G697" s="442" t="s">
        <v>1312</v>
      </c>
      <c r="H697" s="107" t="s">
        <v>312</v>
      </c>
      <c r="I697" s="107" t="s">
        <v>1427</v>
      </c>
      <c r="J697" s="423" t="s">
        <v>1428</v>
      </c>
      <c r="K697" s="444" t="s">
        <v>587</v>
      </c>
      <c r="L697" s="444" t="s">
        <v>32</v>
      </c>
      <c r="M697" s="444">
        <v>827756</v>
      </c>
      <c r="N697" s="502">
        <v>44433</v>
      </c>
      <c r="O697" s="79">
        <f t="shared" si="45"/>
        <v>3</v>
      </c>
      <c r="P697" s="79">
        <f t="shared" si="46"/>
        <v>2</v>
      </c>
      <c r="Q697" s="536" t="str">
        <f t="shared" si="47"/>
        <v>Gastos_Gerais</v>
      </c>
    </row>
    <row r="698" spans="1:18" x14ac:dyDescent="0.2">
      <c r="A698" s="438">
        <f t="shared" si="44"/>
        <v>694</v>
      </c>
      <c r="B698" s="502">
        <v>44468</v>
      </c>
      <c r="C698" s="474">
        <v>44409</v>
      </c>
      <c r="D698" s="442" t="s">
        <v>270</v>
      </c>
      <c r="E698" s="442" t="s">
        <v>182</v>
      </c>
      <c r="F698" s="443">
        <v>105</v>
      </c>
      <c r="G698" s="442" t="s">
        <v>1429</v>
      </c>
      <c r="H698" s="442" t="s">
        <v>312</v>
      </c>
      <c r="I698" s="442" t="s">
        <v>1427</v>
      </c>
      <c r="J698" s="444" t="s">
        <v>1428</v>
      </c>
      <c r="K698" s="444" t="s">
        <v>587</v>
      </c>
      <c r="L698" s="444" t="s">
        <v>32</v>
      </c>
      <c r="M698" s="444">
        <v>827756</v>
      </c>
      <c r="N698" s="502">
        <v>44436</v>
      </c>
      <c r="O698" s="79">
        <f t="shared" si="45"/>
        <v>3</v>
      </c>
      <c r="P698" s="79">
        <f t="shared" si="46"/>
        <v>2</v>
      </c>
      <c r="Q698" s="536" t="str">
        <f t="shared" si="47"/>
        <v>Gastos_Gerais</v>
      </c>
    </row>
    <row r="699" spans="1:18" x14ac:dyDescent="0.2">
      <c r="A699" s="438">
        <f t="shared" si="44"/>
        <v>695</v>
      </c>
      <c r="B699" s="502">
        <v>44468</v>
      </c>
      <c r="C699" s="469">
        <v>44409</v>
      </c>
      <c r="D699" s="107" t="s">
        <v>270</v>
      </c>
      <c r="E699" s="107" t="s">
        <v>85</v>
      </c>
      <c r="F699" s="288">
        <v>767.77</v>
      </c>
      <c r="G699" s="107" t="s">
        <v>1430</v>
      </c>
      <c r="H699" s="107"/>
      <c r="I699" s="107" t="s">
        <v>668</v>
      </c>
      <c r="J699" s="423" t="s">
        <v>1431</v>
      </c>
      <c r="K699" s="423" t="s">
        <v>587</v>
      </c>
      <c r="L699" s="423" t="s">
        <v>32</v>
      </c>
      <c r="M699" s="423">
        <v>65409215</v>
      </c>
      <c r="N699" s="470">
        <v>44468</v>
      </c>
      <c r="O699" s="79">
        <f t="shared" si="45"/>
        <v>3</v>
      </c>
      <c r="P699" s="79">
        <f t="shared" si="46"/>
        <v>2</v>
      </c>
      <c r="Q699" s="571" t="str">
        <f t="shared" si="47"/>
        <v>Gastos_Gerais</v>
      </c>
      <c r="R699" s="572"/>
    </row>
    <row r="700" spans="1:18" x14ac:dyDescent="0.2">
      <c r="A700" s="438">
        <f t="shared" ref="A700:A763" si="48">IF(B700="","",ROW()-4)</f>
        <v>696</v>
      </c>
      <c r="B700" s="470">
        <v>44468</v>
      </c>
      <c r="C700" s="469">
        <v>44409</v>
      </c>
      <c r="D700" s="107" t="s">
        <v>270</v>
      </c>
      <c r="E700" s="107" t="s">
        <v>85</v>
      </c>
      <c r="F700" s="288">
        <v>541.58000000000004</v>
      </c>
      <c r="G700" s="442" t="s">
        <v>1240</v>
      </c>
      <c r="H700" s="107" t="s">
        <v>312</v>
      </c>
      <c r="I700" s="107" t="s">
        <v>668</v>
      </c>
      <c r="J700" s="422" t="s">
        <v>669</v>
      </c>
      <c r="K700" s="422" t="s">
        <v>587</v>
      </c>
      <c r="L700" s="423" t="s">
        <v>32</v>
      </c>
      <c r="M700" s="423">
        <v>325878265</v>
      </c>
      <c r="N700" s="470">
        <v>44468</v>
      </c>
      <c r="O700" s="79">
        <f t="shared" si="45"/>
        <v>3</v>
      </c>
      <c r="P700" s="79">
        <f t="shared" si="46"/>
        <v>2</v>
      </c>
      <c r="Q700" s="536" t="str">
        <f t="shared" si="47"/>
        <v>Gastos_Gerais</v>
      </c>
    </row>
    <row r="701" spans="1:18" ht="48" x14ac:dyDescent="0.2">
      <c r="A701" s="438">
        <f t="shared" si="48"/>
        <v>697</v>
      </c>
      <c r="B701" s="470">
        <v>44468</v>
      </c>
      <c r="C701" s="469">
        <v>44440</v>
      </c>
      <c r="D701" s="107" t="s">
        <v>270</v>
      </c>
      <c r="E701" s="107" t="s">
        <v>378</v>
      </c>
      <c r="F701" s="288">
        <v>500</v>
      </c>
      <c r="G701" s="107" t="s">
        <v>1432</v>
      </c>
      <c r="H701" s="107" t="s">
        <v>496</v>
      </c>
      <c r="I701" s="107" t="s">
        <v>1433</v>
      </c>
      <c r="J701" s="423" t="s">
        <v>1434</v>
      </c>
      <c r="K701" s="444" t="s">
        <v>587</v>
      </c>
      <c r="L701" s="444" t="s">
        <v>32</v>
      </c>
      <c r="M701" s="444">
        <v>6</v>
      </c>
      <c r="N701" s="502">
        <v>44462</v>
      </c>
      <c r="O701" s="79">
        <f t="shared" si="45"/>
        <v>3</v>
      </c>
      <c r="P701" s="79">
        <f t="shared" si="46"/>
        <v>3</v>
      </c>
      <c r="Q701" s="536" t="str">
        <f t="shared" si="47"/>
        <v>Gastos_Gerais</v>
      </c>
    </row>
    <row r="702" spans="1:18" ht="24" x14ac:dyDescent="0.2">
      <c r="A702" s="438">
        <f t="shared" si="48"/>
        <v>698</v>
      </c>
      <c r="B702" s="470">
        <v>44468</v>
      </c>
      <c r="C702" s="469">
        <v>44440</v>
      </c>
      <c r="D702" s="107" t="s">
        <v>270</v>
      </c>
      <c r="E702" s="107" t="s">
        <v>82</v>
      </c>
      <c r="F702" s="288">
        <v>507</v>
      </c>
      <c r="G702" s="107" t="s">
        <v>1511</v>
      </c>
      <c r="H702" s="107" t="s">
        <v>474</v>
      </c>
      <c r="I702" s="107" t="s">
        <v>1435</v>
      </c>
      <c r="J702" s="423" t="s">
        <v>1436</v>
      </c>
      <c r="K702" s="444" t="s">
        <v>587</v>
      </c>
      <c r="L702" s="444" t="s">
        <v>32</v>
      </c>
      <c r="M702" s="444">
        <v>824</v>
      </c>
      <c r="N702" s="502">
        <v>44467</v>
      </c>
      <c r="O702" s="79">
        <f t="shared" si="45"/>
        <v>3</v>
      </c>
      <c r="P702" s="79">
        <f t="shared" si="46"/>
        <v>3</v>
      </c>
      <c r="Q702" s="536" t="str">
        <f t="shared" si="47"/>
        <v>Gastos_Gerais</v>
      </c>
    </row>
    <row r="703" spans="1:18" ht="60" x14ac:dyDescent="0.2">
      <c r="A703" s="438">
        <f t="shared" si="48"/>
        <v>699</v>
      </c>
      <c r="B703" s="470">
        <v>44468</v>
      </c>
      <c r="C703" s="469">
        <v>44440</v>
      </c>
      <c r="D703" s="107" t="s">
        <v>270</v>
      </c>
      <c r="E703" s="107" t="s">
        <v>301</v>
      </c>
      <c r="F703" s="288">
        <v>360</v>
      </c>
      <c r="G703" s="107" t="s">
        <v>1607</v>
      </c>
      <c r="H703" s="107" t="s">
        <v>312</v>
      </c>
      <c r="I703" s="107" t="s">
        <v>805</v>
      </c>
      <c r="J703" s="423" t="s">
        <v>806</v>
      </c>
      <c r="K703" s="444" t="s">
        <v>560</v>
      </c>
      <c r="L703" s="444" t="s">
        <v>571</v>
      </c>
      <c r="M703" s="444">
        <v>162515</v>
      </c>
      <c r="N703" s="502">
        <v>44468</v>
      </c>
      <c r="O703" s="79">
        <f t="shared" si="45"/>
        <v>3</v>
      </c>
      <c r="P703" s="79">
        <f t="shared" si="46"/>
        <v>3</v>
      </c>
      <c r="Q703" s="536" t="str">
        <f t="shared" si="47"/>
        <v>Gastos_Gerais</v>
      </c>
    </row>
    <row r="704" spans="1:18" ht="24" x14ac:dyDescent="0.2">
      <c r="A704" s="438">
        <f t="shared" si="48"/>
        <v>700</v>
      </c>
      <c r="B704" s="470">
        <v>44468</v>
      </c>
      <c r="C704" s="469">
        <v>44440</v>
      </c>
      <c r="D704" s="107" t="s">
        <v>270</v>
      </c>
      <c r="E704" s="107" t="s">
        <v>301</v>
      </c>
      <c r="F704" s="288">
        <v>58.08</v>
      </c>
      <c r="G704" s="107" t="s">
        <v>1159</v>
      </c>
      <c r="H704" s="107" t="s">
        <v>312</v>
      </c>
      <c r="I704" s="107" t="s">
        <v>805</v>
      </c>
      <c r="J704" s="423" t="s">
        <v>806</v>
      </c>
      <c r="K704" s="444" t="s">
        <v>560</v>
      </c>
      <c r="L704" s="444" t="s">
        <v>571</v>
      </c>
      <c r="M704" s="444">
        <v>163307</v>
      </c>
      <c r="N704" s="502">
        <v>44468</v>
      </c>
      <c r="O704" s="79">
        <f t="shared" si="45"/>
        <v>3</v>
      </c>
      <c r="P704" s="79">
        <f t="shared" si="46"/>
        <v>3</v>
      </c>
      <c r="Q704" s="536" t="str">
        <f t="shared" si="47"/>
        <v>Gastos_Gerais</v>
      </c>
    </row>
    <row r="705" spans="1:17" ht="36" x14ac:dyDescent="0.2">
      <c r="A705" s="438">
        <f t="shared" si="48"/>
        <v>701</v>
      </c>
      <c r="B705" s="470">
        <v>44468</v>
      </c>
      <c r="C705" s="474">
        <v>44440</v>
      </c>
      <c r="D705" s="442" t="s">
        <v>270</v>
      </c>
      <c r="E705" s="107" t="s">
        <v>216</v>
      </c>
      <c r="F705" s="443">
        <v>408.8</v>
      </c>
      <c r="G705" s="107" t="s">
        <v>1512</v>
      </c>
      <c r="H705" s="107" t="s">
        <v>312</v>
      </c>
      <c r="I705" s="107" t="s">
        <v>805</v>
      </c>
      <c r="J705" s="423" t="s">
        <v>806</v>
      </c>
      <c r="K705" s="444" t="s">
        <v>560</v>
      </c>
      <c r="L705" s="444" t="s">
        <v>571</v>
      </c>
      <c r="M705" s="444">
        <v>169434</v>
      </c>
      <c r="N705" s="502">
        <v>44468</v>
      </c>
      <c r="O705" s="79">
        <f t="shared" si="45"/>
        <v>3</v>
      </c>
      <c r="P705" s="79">
        <f t="shared" si="46"/>
        <v>3</v>
      </c>
      <c r="Q705" s="536" t="str">
        <f t="shared" si="47"/>
        <v>Gastos_Gerais</v>
      </c>
    </row>
    <row r="706" spans="1:17" ht="36" x14ac:dyDescent="0.2">
      <c r="A706" s="438">
        <f t="shared" si="48"/>
        <v>702</v>
      </c>
      <c r="B706" s="470">
        <v>44468</v>
      </c>
      <c r="C706" s="474">
        <v>44440</v>
      </c>
      <c r="D706" s="442" t="s">
        <v>270</v>
      </c>
      <c r="E706" s="442" t="s">
        <v>301</v>
      </c>
      <c r="F706" s="443">
        <v>13.8</v>
      </c>
      <c r="G706" s="442" t="s">
        <v>1608</v>
      </c>
      <c r="H706" s="442" t="s">
        <v>478</v>
      </c>
      <c r="I706" s="107" t="s">
        <v>1139</v>
      </c>
      <c r="J706" s="423" t="s">
        <v>1422</v>
      </c>
      <c r="K706" s="444" t="s">
        <v>560</v>
      </c>
      <c r="L706" s="444" t="s">
        <v>571</v>
      </c>
      <c r="M706" s="444">
        <v>88199987</v>
      </c>
      <c r="N706" s="502">
        <v>44468</v>
      </c>
      <c r="O706" s="79">
        <f t="shared" si="45"/>
        <v>3</v>
      </c>
      <c r="P706" s="79">
        <f t="shared" si="46"/>
        <v>3</v>
      </c>
      <c r="Q706" s="536" t="str">
        <f t="shared" si="47"/>
        <v>Gastos_Gerais</v>
      </c>
    </row>
    <row r="707" spans="1:17" ht="48" x14ac:dyDescent="0.2">
      <c r="A707" s="438">
        <f t="shared" si="48"/>
        <v>703</v>
      </c>
      <c r="B707" s="470">
        <v>44468</v>
      </c>
      <c r="C707" s="474">
        <v>44440</v>
      </c>
      <c r="D707" s="442" t="s">
        <v>270</v>
      </c>
      <c r="E707" s="442" t="s">
        <v>83</v>
      </c>
      <c r="F707" s="443">
        <v>250</v>
      </c>
      <c r="G707" s="107" t="s">
        <v>1576</v>
      </c>
      <c r="H707" s="442" t="s">
        <v>478</v>
      </c>
      <c r="I707" s="442" t="s">
        <v>1139</v>
      </c>
      <c r="J707" s="444" t="s">
        <v>1437</v>
      </c>
      <c r="K707" s="444" t="s">
        <v>560</v>
      </c>
      <c r="L707" s="444" t="s">
        <v>571</v>
      </c>
      <c r="M707" s="444">
        <v>89330179</v>
      </c>
      <c r="N707" s="502">
        <v>44468</v>
      </c>
      <c r="O707" s="79">
        <f t="shared" si="45"/>
        <v>3</v>
      </c>
      <c r="P707" s="79">
        <f t="shared" si="46"/>
        <v>3</v>
      </c>
      <c r="Q707" s="536" t="str">
        <f t="shared" si="47"/>
        <v>Gastos_Gerais</v>
      </c>
    </row>
    <row r="708" spans="1:17" ht="24" x14ac:dyDescent="0.2">
      <c r="A708" s="438">
        <f t="shared" si="48"/>
        <v>704</v>
      </c>
      <c r="B708" s="470">
        <v>44468</v>
      </c>
      <c r="C708" s="469">
        <v>44440</v>
      </c>
      <c r="D708" s="107" t="s">
        <v>270</v>
      </c>
      <c r="E708" s="107" t="s">
        <v>378</v>
      </c>
      <c r="F708" s="288">
        <v>58000</v>
      </c>
      <c r="G708" s="442" t="s">
        <v>1513</v>
      </c>
      <c r="H708" s="107" t="s">
        <v>476</v>
      </c>
      <c r="I708" s="442" t="s">
        <v>1438</v>
      </c>
      <c r="J708" s="444" t="s">
        <v>1439</v>
      </c>
      <c r="K708" s="444" t="s">
        <v>630</v>
      </c>
      <c r="L708" s="444" t="s">
        <v>32</v>
      </c>
      <c r="M708" s="444">
        <v>13</v>
      </c>
      <c r="N708" s="502">
        <v>44466</v>
      </c>
      <c r="O708" s="79">
        <f t="shared" si="45"/>
        <v>3</v>
      </c>
      <c r="P708" s="79">
        <f t="shared" si="46"/>
        <v>3</v>
      </c>
      <c r="Q708" s="536" t="str">
        <f t="shared" si="47"/>
        <v>Gastos_Gerais</v>
      </c>
    </row>
    <row r="709" spans="1:17" ht="24" x14ac:dyDescent="0.2">
      <c r="A709" s="438">
        <f t="shared" si="48"/>
        <v>705</v>
      </c>
      <c r="B709" s="470">
        <v>44469</v>
      </c>
      <c r="C709" s="469">
        <v>44409</v>
      </c>
      <c r="D709" s="107" t="s">
        <v>270</v>
      </c>
      <c r="E709" s="107" t="s">
        <v>84</v>
      </c>
      <c r="F709" s="288">
        <v>650.02</v>
      </c>
      <c r="G709" s="107" t="s">
        <v>1440</v>
      </c>
      <c r="H709" s="107" t="s">
        <v>479</v>
      </c>
      <c r="I709" s="107" t="s">
        <v>890</v>
      </c>
      <c r="J709" s="423" t="s">
        <v>891</v>
      </c>
      <c r="K709" s="444" t="s">
        <v>587</v>
      </c>
      <c r="L709" s="444" t="s">
        <v>664</v>
      </c>
      <c r="M709" s="444" t="s">
        <v>1441</v>
      </c>
      <c r="N709" s="502">
        <v>44469</v>
      </c>
      <c r="O709" s="79">
        <f t="shared" si="45"/>
        <v>3</v>
      </c>
      <c r="P709" s="79">
        <f t="shared" si="46"/>
        <v>2</v>
      </c>
      <c r="Q709" s="536" t="str">
        <f t="shared" si="47"/>
        <v>Gastos_Gerais</v>
      </c>
    </row>
    <row r="710" spans="1:17" x14ac:dyDescent="0.2">
      <c r="A710" s="438">
        <f t="shared" si="48"/>
        <v>706</v>
      </c>
      <c r="B710" s="470">
        <v>44469</v>
      </c>
      <c r="C710" s="469">
        <v>44440</v>
      </c>
      <c r="D710" s="107" t="s">
        <v>270</v>
      </c>
      <c r="E710" s="107" t="s">
        <v>141</v>
      </c>
      <c r="F710" s="288">
        <v>6349.72</v>
      </c>
      <c r="G710" s="107" t="s">
        <v>1442</v>
      </c>
      <c r="H710" s="107" t="s">
        <v>473</v>
      </c>
      <c r="I710" s="107" t="s">
        <v>1443</v>
      </c>
      <c r="J710" s="423" t="s">
        <v>1444</v>
      </c>
      <c r="K710" s="444" t="s">
        <v>587</v>
      </c>
      <c r="L710" s="444" t="s">
        <v>32</v>
      </c>
      <c r="M710" s="444">
        <v>30008256</v>
      </c>
      <c r="N710" s="502">
        <v>44468</v>
      </c>
      <c r="O710" s="79">
        <f t="shared" si="45"/>
        <v>3</v>
      </c>
      <c r="P710" s="79">
        <f t="shared" si="46"/>
        <v>3</v>
      </c>
      <c r="Q710" s="536" t="str">
        <f t="shared" si="47"/>
        <v>Gastos_Gerais</v>
      </c>
    </row>
    <row r="711" spans="1:17" ht="24" x14ac:dyDescent="0.2">
      <c r="A711" s="438">
        <f t="shared" si="48"/>
        <v>707</v>
      </c>
      <c r="B711" s="470">
        <v>44469</v>
      </c>
      <c r="C711" s="469">
        <v>44440</v>
      </c>
      <c r="D711" s="107" t="s">
        <v>270</v>
      </c>
      <c r="E711" s="107" t="s">
        <v>141</v>
      </c>
      <c r="F711" s="288">
        <v>410.04</v>
      </c>
      <c r="G711" s="107" t="s">
        <v>1628</v>
      </c>
      <c r="H711" s="107" t="s">
        <v>312</v>
      </c>
      <c r="I711" s="107" t="s">
        <v>1629</v>
      </c>
      <c r="J711" s="423" t="s">
        <v>1080</v>
      </c>
      <c r="K711" s="444" t="s">
        <v>587</v>
      </c>
      <c r="L711" s="444" t="s">
        <v>32</v>
      </c>
      <c r="M711" s="444">
        <v>9972</v>
      </c>
      <c r="N711" s="502">
        <v>44441</v>
      </c>
      <c r="O711" s="79">
        <f t="shared" si="45"/>
        <v>3</v>
      </c>
      <c r="P711" s="79">
        <f t="shared" si="46"/>
        <v>3</v>
      </c>
      <c r="Q711" s="536" t="str">
        <f t="shared" si="47"/>
        <v>Gastos_Gerais</v>
      </c>
    </row>
    <row r="712" spans="1:17" ht="24" x14ac:dyDescent="0.2">
      <c r="A712" s="438">
        <f t="shared" si="48"/>
        <v>708</v>
      </c>
      <c r="B712" s="470">
        <v>44469</v>
      </c>
      <c r="C712" s="469">
        <v>44440</v>
      </c>
      <c r="D712" s="107" t="s">
        <v>270</v>
      </c>
      <c r="E712" s="107" t="s">
        <v>378</v>
      </c>
      <c r="F712" s="288">
        <v>906.45</v>
      </c>
      <c r="G712" s="107" t="s">
        <v>1445</v>
      </c>
      <c r="H712" s="107" t="s">
        <v>476</v>
      </c>
      <c r="I712" s="107" t="s">
        <v>854</v>
      </c>
      <c r="J712" s="423" t="s">
        <v>855</v>
      </c>
      <c r="K712" s="444" t="s">
        <v>587</v>
      </c>
      <c r="L712" s="444" t="s">
        <v>32</v>
      </c>
      <c r="M712" s="444">
        <v>3269</v>
      </c>
      <c r="N712" s="502">
        <v>44461</v>
      </c>
      <c r="O712" s="79">
        <f t="shared" si="45"/>
        <v>3</v>
      </c>
      <c r="P712" s="79">
        <f t="shared" si="46"/>
        <v>3</v>
      </c>
      <c r="Q712" s="536" t="str">
        <f t="shared" si="47"/>
        <v>Gastos_Gerais</v>
      </c>
    </row>
    <row r="713" spans="1:17" ht="24" x14ac:dyDescent="0.2">
      <c r="A713" s="438">
        <f t="shared" si="48"/>
        <v>709</v>
      </c>
      <c r="B713" s="470">
        <v>44469</v>
      </c>
      <c r="C713" s="469">
        <v>44440</v>
      </c>
      <c r="D713" s="107" t="s">
        <v>270</v>
      </c>
      <c r="E713" s="107" t="s">
        <v>188</v>
      </c>
      <c r="F713" s="288">
        <v>439.8</v>
      </c>
      <c r="G713" s="107" t="s">
        <v>1446</v>
      </c>
      <c r="H713" s="107" t="s">
        <v>472</v>
      </c>
      <c r="I713" s="107" t="s">
        <v>1447</v>
      </c>
      <c r="J713" s="423" t="s">
        <v>1448</v>
      </c>
      <c r="K713" s="444" t="s">
        <v>587</v>
      </c>
      <c r="L713" s="444" t="s">
        <v>32</v>
      </c>
      <c r="M713" s="444">
        <v>115</v>
      </c>
      <c r="N713" s="502">
        <v>44468</v>
      </c>
      <c r="O713" s="79">
        <f t="shared" si="45"/>
        <v>3</v>
      </c>
      <c r="P713" s="79">
        <f t="shared" si="46"/>
        <v>3</v>
      </c>
      <c r="Q713" s="536" t="str">
        <f t="shared" si="47"/>
        <v>Gastos_Gerais</v>
      </c>
    </row>
    <row r="714" spans="1:17" ht="36" x14ac:dyDescent="0.2">
      <c r="A714" s="438">
        <f t="shared" si="48"/>
        <v>710</v>
      </c>
      <c r="B714" s="470">
        <v>44469</v>
      </c>
      <c r="C714" s="469">
        <v>44409</v>
      </c>
      <c r="D714" s="107" t="s">
        <v>181</v>
      </c>
      <c r="E714" s="107" t="s">
        <v>178</v>
      </c>
      <c r="F714" s="288">
        <v>9886.7900000000009</v>
      </c>
      <c r="G714" s="105" t="s">
        <v>1532</v>
      </c>
      <c r="H714" s="107" t="s">
        <v>313</v>
      </c>
      <c r="I714" s="107" t="s">
        <v>1524</v>
      </c>
      <c r="J714" s="423" t="s">
        <v>1449</v>
      </c>
      <c r="K714" s="444" t="s">
        <v>587</v>
      </c>
      <c r="L714" s="444" t="s">
        <v>32</v>
      </c>
      <c r="M714" s="444">
        <v>20211313</v>
      </c>
      <c r="N714" s="502">
        <v>44469</v>
      </c>
      <c r="O714" s="79">
        <f t="shared" ref="O714:O777" si="49">IF(B714=0,0,IF(YEAR(B714)=$P$1,MONTH(B714)-$O$1+1,(YEAR(B714)-$P$1)*12-$O$1+1+MONTH(B714)))</f>
        <v>3</v>
      </c>
      <c r="P714" s="79">
        <f t="shared" ref="P714:P777" si="50">IF(C714=0,0,IF(YEAR(C714)=$P$1,MONTH(C714)-$O$1+1,(YEAR(C714)-$P$1)*12-$O$1+1+MONTH(C714)))</f>
        <v>2</v>
      </c>
      <c r="Q714" s="536" t="str">
        <f t="shared" ref="Q714:Q777" si="51">SUBSTITUTE(D714," ","_")</f>
        <v>Gastos_com_Pessoal</v>
      </c>
    </row>
    <row r="715" spans="1:17" x14ac:dyDescent="0.2">
      <c r="A715" s="438">
        <f t="shared" si="48"/>
        <v>711</v>
      </c>
      <c r="B715" s="470">
        <v>44469</v>
      </c>
      <c r="C715" s="469">
        <v>44440</v>
      </c>
      <c r="D715" s="107" t="s">
        <v>270</v>
      </c>
      <c r="E715" s="107" t="s">
        <v>378</v>
      </c>
      <c r="F715" s="288">
        <v>433.6</v>
      </c>
      <c r="G715" s="107" t="s">
        <v>1067</v>
      </c>
      <c r="H715" s="107" t="s">
        <v>471</v>
      </c>
      <c r="I715" s="107" t="s">
        <v>1068</v>
      </c>
      <c r="J715" s="423" t="s">
        <v>1069</v>
      </c>
      <c r="K715" s="444" t="s">
        <v>587</v>
      </c>
      <c r="L715" s="444" t="s">
        <v>32</v>
      </c>
      <c r="M715" s="444">
        <v>9167</v>
      </c>
      <c r="N715" s="502">
        <v>44463</v>
      </c>
      <c r="O715" s="79">
        <f t="shared" si="49"/>
        <v>3</v>
      </c>
      <c r="P715" s="79">
        <f t="shared" si="50"/>
        <v>3</v>
      </c>
      <c r="Q715" s="536" t="str">
        <f t="shared" si="51"/>
        <v>Gastos_Gerais</v>
      </c>
    </row>
    <row r="716" spans="1:17" ht="24" x14ac:dyDescent="0.2">
      <c r="A716" s="438">
        <f t="shared" si="48"/>
        <v>712</v>
      </c>
      <c r="B716" s="470">
        <v>44469</v>
      </c>
      <c r="C716" s="469">
        <v>44440</v>
      </c>
      <c r="D716" s="107" t="s">
        <v>181</v>
      </c>
      <c r="E716" s="107" t="s">
        <v>161</v>
      </c>
      <c r="F716" s="288">
        <v>157.36000000000001</v>
      </c>
      <c r="G716" s="107" t="s">
        <v>1534</v>
      </c>
      <c r="H716" s="107" t="s">
        <v>313</v>
      </c>
      <c r="I716" s="107" t="s">
        <v>1564</v>
      </c>
      <c r="J716" s="423" t="s">
        <v>617</v>
      </c>
      <c r="K716" s="444" t="s">
        <v>587</v>
      </c>
      <c r="L716" s="444" t="s">
        <v>755</v>
      </c>
      <c r="M716" s="444" t="s">
        <v>1450</v>
      </c>
      <c r="N716" s="502">
        <v>44469</v>
      </c>
      <c r="O716" s="79">
        <f t="shared" si="49"/>
        <v>3</v>
      </c>
      <c r="P716" s="79">
        <f t="shared" si="50"/>
        <v>3</v>
      </c>
      <c r="Q716" s="536" t="str">
        <f t="shared" si="51"/>
        <v>Gastos_com_Pessoal</v>
      </c>
    </row>
    <row r="717" spans="1:17" x14ac:dyDescent="0.2">
      <c r="A717" s="438">
        <f t="shared" si="48"/>
        <v>713</v>
      </c>
      <c r="B717" s="470">
        <v>44469</v>
      </c>
      <c r="C717" s="469">
        <v>44440</v>
      </c>
      <c r="D717" s="107" t="s">
        <v>270</v>
      </c>
      <c r="E717" s="107" t="s">
        <v>62</v>
      </c>
      <c r="F717" s="288">
        <v>434</v>
      </c>
      <c r="G717" s="107" t="s">
        <v>1099</v>
      </c>
      <c r="H717" s="107" t="s">
        <v>496</v>
      </c>
      <c r="I717" s="107" t="s">
        <v>1100</v>
      </c>
      <c r="J717" s="423" t="s">
        <v>1101</v>
      </c>
      <c r="K717" s="444" t="s">
        <v>560</v>
      </c>
      <c r="L717" s="444" t="s">
        <v>571</v>
      </c>
      <c r="M717" s="444">
        <v>27201612</v>
      </c>
      <c r="N717" s="502">
        <v>44469</v>
      </c>
      <c r="O717" s="79">
        <f t="shared" si="49"/>
        <v>3</v>
      </c>
      <c r="P717" s="79">
        <f t="shared" si="50"/>
        <v>3</v>
      </c>
      <c r="Q717" s="536" t="str">
        <f t="shared" si="51"/>
        <v>Gastos_Gerais</v>
      </c>
    </row>
    <row r="718" spans="1:17" ht="36" x14ac:dyDescent="0.2">
      <c r="A718" s="438">
        <f t="shared" si="48"/>
        <v>714</v>
      </c>
      <c r="B718" s="470">
        <v>44469</v>
      </c>
      <c r="C718" s="469">
        <v>44440</v>
      </c>
      <c r="D718" s="107" t="s">
        <v>270</v>
      </c>
      <c r="E718" s="107" t="s">
        <v>296</v>
      </c>
      <c r="F718" s="288">
        <v>1066.8</v>
      </c>
      <c r="G718" s="107" t="s">
        <v>1451</v>
      </c>
      <c r="H718" s="107" t="s">
        <v>473</v>
      </c>
      <c r="I718" s="107" t="s">
        <v>1452</v>
      </c>
      <c r="J718" s="423" t="s">
        <v>1453</v>
      </c>
      <c r="K718" s="444" t="s">
        <v>560</v>
      </c>
      <c r="L718" s="444" t="s">
        <v>571</v>
      </c>
      <c r="M718" s="444">
        <v>27201561</v>
      </c>
      <c r="N718" s="502">
        <v>44469</v>
      </c>
      <c r="O718" s="79">
        <f t="shared" si="49"/>
        <v>3</v>
      </c>
      <c r="P718" s="79">
        <f t="shared" si="50"/>
        <v>3</v>
      </c>
      <c r="Q718" s="536" t="str">
        <f t="shared" si="51"/>
        <v>Gastos_Gerais</v>
      </c>
    </row>
    <row r="719" spans="1:17" ht="24" x14ac:dyDescent="0.2">
      <c r="A719" s="438">
        <f t="shared" si="48"/>
        <v>715</v>
      </c>
      <c r="B719" s="470">
        <v>44469</v>
      </c>
      <c r="C719" s="469">
        <v>44440</v>
      </c>
      <c r="D719" s="107" t="s">
        <v>144</v>
      </c>
      <c r="E719" s="107" t="s">
        <v>229</v>
      </c>
      <c r="F719" s="288">
        <v>1815.44</v>
      </c>
      <c r="G719" s="107" t="s">
        <v>1454</v>
      </c>
      <c r="H719" s="107" t="s">
        <v>474</v>
      </c>
      <c r="I719" s="107" t="s">
        <v>1455</v>
      </c>
      <c r="J719" s="423" t="s">
        <v>1456</v>
      </c>
      <c r="K719" s="444" t="s">
        <v>560</v>
      </c>
      <c r="L719" s="444" t="s">
        <v>32</v>
      </c>
      <c r="M719" s="444">
        <v>818672</v>
      </c>
      <c r="N719" s="502">
        <v>44468</v>
      </c>
      <c r="O719" s="79">
        <f t="shared" si="49"/>
        <v>3</v>
      </c>
      <c r="P719" s="79">
        <f t="shared" si="50"/>
        <v>3</v>
      </c>
      <c r="Q719" s="536" t="str">
        <f t="shared" si="51"/>
        <v>Aquisição_de_Bens_Permanentes</v>
      </c>
    </row>
    <row r="720" spans="1:17" ht="48" x14ac:dyDescent="0.2">
      <c r="A720" s="438">
        <f t="shared" si="48"/>
        <v>716</v>
      </c>
      <c r="B720" s="470">
        <v>44469</v>
      </c>
      <c r="C720" s="469">
        <v>44440</v>
      </c>
      <c r="D720" s="107" t="s">
        <v>270</v>
      </c>
      <c r="E720" s="107" t="s">
        <v>301</v>
      </c>
      <c r="F720" s="288">
        <v>21.2</v>
      </c>
      <c r="G720" s="107" t="s">
        <v>1609</v>
      </c>
      <c r="H720" s="107" t="s">
        <v>472</v>
      </c>
      <c r="I720" s="107" t="s">
        <v>1457</v>
      </c>
      <c r="J720" s="423" t="s">
        <v>1458</v>
      </c>
      <c r="K720" s="444" t="s">
        <v>560</v>
      </c>
      <c r="L720" s="444" t="s">
        <v>571</v>
      </c>
      <c r="M720" s="444">
        <v>191102</v>
      </c>
      <c r="N720" s="502">
        <v>44469</v>
      </c>
      <c r="O720" s="79">
        <f t="shared" si="49"/>
        <v>3</v>
      </c>
      <c r="P720" s="79">
        <f t="shared" si="50"/>
        <v>3</v>
      </c>
      <c r="Q720" s="536" t="str">
        <f t="shared" si="51"/>
        <v>Gastos_Gerais</v>
      </c>
    </row>
    <row r="721" spans="1:17" ht="24" x14ac:dyDescent="0.2">
      <c r="A721" s="438">
        <f t="shared" si="48"/>
        <v>717</v>
      </c>
      <c r="B721" s="470">
        <v>44469</v>
      </c>
      <c r="C721" s="469">
        <v>44440</v>
      </c>
      <c r="D721" s="107" t="s">
        <v>270</v>
      </c>
      <c r="E721" s="107" t="s">
        <v>301</v>
      </c>
      <c r="F721" s="288">
        <v>60</v>
      </c>
      <c r="G721" s="476" t="s">
        <v>1603</v>
      </c>
      <c r="H721" s="107" t="s">
        <v>478</v>
      </c>
      <c r="I721" s="107" t="s">
        <v>1459</v>
      </c>
      <c r="J721" s="422" t="s">
        <v>1437</v>
      </c>
      <c r="K721" s="422" t="s">
        <v>560</v>
      </c>
      <c r="L721" s="423" t="s">
        <v>571</v>
      </c>
      <c r="M721" s="422">
        <v>1821014</v>
      </c>
      <c r="N721" s="502">
        <v>44469</v>
      </c>
      <c r="O721" s="79">
        <f t="shared" si="49"/>
        <v>3</v>
      </c>
      <c r="P721" s="79">
        <f t="shared" si="50"/>
        <v>3</v>
      </c>
      <c r="Q721" s="536" t="str">
        <f t="shared" si="51"/>
        <v>Gastos_Gerais</v>
      </c>
    </row>
    <row r="722" spans="1:17" ht="36" x14ac:dyDescent="0.2">
      <c r="A722" s="438">
        <f t="shared" si="48"/>
        <v>718</v>
      </c>
      <c r="B722" s="470">
        <v>44469</v>
      </c>
      <c r="C722" s="469">
        <v>44440</v>
      </c>
      <c r="D722" s="107" t="s">
        <v>270</v>
      </c>
      <c r="E722" s="107" t="s">
        <v>301</v>
      </c>
      <c r="F722" s="288">
        <v>103</v>
      </c>
      <c r="G722" s="105" t="s">
        <v>1610</v>
      </c>
      <c r="H722" s="107" t="s">
        <v>474</v>
      </c>
      <c r="I722" s="107" t="s">
        <v>1094</v>
      </c>
      <c r="J722" s="422" t="s">
        <v>1095</v>
      </c>
      <c r="K722" s="422" t="s">
        <v>560</v>
      </c>
      <c r="L722" s="423" t="s">
        <v>571</v>
      </c>
      <c r="M722" s="422">
        <v>149996</v>
      </c>
      <c r="N722" s="502">
        <v>44469</v>
      </c>
      <c r="O722" s="79">
        <f t="shared" si="49"/>
        <v>3</v>
      </c>
      <c r="P722" s="79">
        <f t="shared" si="50"/>
        <v>3</v>
      </c>
      <c r="Q722" s="536" t="str">
        <f t="shared" si="51"/>
        <v>Gastos_Gerais</v>
      </c>
    </row>
    <row r="723" spans="1:17" ht="60" x14ac:dyDescent="0.2">
      <c r="A723" s="438">
        <f t="shared" si="48"/>
        <v>719</v>
      </c>
      <c r="B723" s="470">
        <v>44469</v>
      </c>
      <c r="C723" s="469">
        <v>44440</v>
      </c>
      <c r="D723" s="107" t="s">
        <v>270</v>
      </c>
      <c r="E723" s="107" t="s">
        <v>378</v>
      </c>
      <c r="F723" s="288">
        <v>3900</v>
      </c>
      <c r="G723" s="105" t="s">
        <v>1460</v>
      </c>
      <c r="H723" s="107" t="s">
        <v>496</v>
      </c>
      <c r="I723" s="107" t="s">
        <v>1461</v>
      </c>
      <c r="J723" s="422" t="s">
        <v>1462</v>
      </c>
      <c r="K723" s="422" t="s">
        <v>560</v>
      </c>
      <c r="L723" s="423" t="s">
        <v>32</v>
      </c>
      <c r="M723" s="422">
        <v>2</v>
      </c>
      <c r="N723" s="502">
        <v>44469</v>
      </c>
      <c r="O723" s="79">
        <f t="shared" si="49"/>
        <v>3</v>
      </c>
      <c r="P723" s="79">
        <f t="shared" si="50"/>
        <v>3</v>
      </c>
      <c r="Q723" s="536" t="str">
        <f t="shared" si="51"/>
        <v>Gastos_Gerais</v>
      </c>
    </row>
    <row r="724" spans="1:17" x14ac:dyDescent="0.2">
      <c r="A724" s="438">
        <f t="shared" si="48"/>
        <v>720</v>
      </c>
      <c r="B724" s="470">
        <v>44469</v>
      </c>
      <c r="C724" s="469">
        <v>44440</v>
      </c>
      <c r="D724" s="107" t="s">
        <v>270</v>
      </c>
      <c r="E724" s="107" t="s">
        <v>301</v>
      </c>
      <c r="F724" s="288">
        <v>60</v>
      </c>
      <c r="G724" s="476" t="s">
        <v>1603</v>
      </c>
      <c r="H724" s="107" t="s">
        <v>478</v>
      </c>
      <c r="I724" s="107" t="s">
        <v>1139</v>
      </c>
      <c r="J724" s="422" t="s">
        <v>1422</v>
      </c>
      <c r="K724" s="422" t="s">
        <v>560</v>
      </c>
      <c r="L724" s="423" t="s">
        <v>561</v>
      </c>
      <c r="M724" s="422">
        <v>191482</v>
      </c>
      <c r="N724" s="502">
        <v>44469</v>
      </c>
      <c r="O724" s="79">
        <f t="shared" si="49"/>
        <v>3</v>
      </c>
      <c r="P724" s="79">
        <f t="shared" si="50"/>
        <v>3</v>
      </c>
      <c r="Q724" s="536" t="str">
        <f t="shared" si="51"/>
        <v>Gastos_Gerais</v>
      </c>
    </row>
    <row r="725" spans="1:17" x14ac:dyDescent="0.2">
      <c r="A725" s="438">
        <f t="shared" si="48"/>
        <v>721</v>
      </c>
      <c r="B725" s="470">
        <v>44469</v>
      </c>
      <c r="C725" s="469">
        <v>44440</v>
      </c>
      <c r="D725" s="107" t="s">
        <v>270</v>
      </c>
      <c r="E725" s="107" t="s">
        <v>187</v>
      </c>
      <c r="F725" s="288">
        <v>3350</v>
      </c>
      <c r="G725" s="105" t="s">
        <v>1463</v>
      </c>
      <c r="H725" s="107" t="s">
        <v>496</v>
      </c>
      <c r="I725" s="107" t="s">
        <v>1464</v>
      </c>
      <c r="J725" s="422" t="s">
        <v>1465</v>
      </c>
      <c r="K725" s="422" t="s">
        <v>560</v>
      </c>
      <c r="L725" s="423" t="s">
        <v>32</v>
      </c>
      <c r="M725" s="422">
        <v>8</v>
      </c>
      <c r="N725" s="502">
        <v>44466</v>
      </c>
      <c r="O725" s="79">
        <f t="shared" si="49"/>
        <v>3</v>
      </c>
      <c r="P725" s="79">
        <f t="shared" si="50"/>
        <v>3</v>
      </c>
      <c r="Q725" s="536" t="str">
        <f t="shared" si="51"/>
        <v>Gastos_Gerais</v>
      </c>
    </row>
    <row r="726" spans="1:17" ht="24" x14ac:dyDescent="0.2">
      <c r="A726" s="438">
        <f t="shared" si="48"/>
        <v>722</v>
      </c>
      <c r="B726" s="470">
        <v>44469</v>
      </c>
      <c r="C726" s="469">
        <v>44440</v>
      </c>
      <c r="D726" s="107" t="s">
        <v>270</v>
      </c>
      <c r="E726" s="107" t="s">
        <v>301</v>
      </c>
      <c r="F726" s="288">
        <v>20</v>
      </c>
      <c r="G726" s="105" t="s">
        <v>1611</v>
      </c>
      <c r="H726" s="107" t="s">
        <v>476</v>
      </c>
      <c r="I726" s="107" t="s">
        <v>982</v>
      </c>
      <c r="J726" s="422" t="s">
        <v>983</v>
      </c>
      <c r="K726" s="422" t="s">
        <v>560</v>
      </c>
      <c r="L726" s="423" t="s">
        <v>571</v>
      </c>
      <c r="M726" s="422">
        <v>3400446</v>
      </c>
      <c r="N726" s="502">
        <v>44469</v>
      </c>
      <c r="O726" s="79">
        <f t="shared" si="49"/>
        <v>3</v>
      </c>
      <c r="P726" s="79">
        <f t="shared" si="50"/>
        <v>3</v>
      </c>
      <c r="Q726" s="536" t="str">
        <f t="shared" si="51"/>
        <v>Gastos_Gerais</v>
      </c>
    </row>
    <row r="727" spans="1:17" ht="24" x14ac:dyDescent="0.2">
      <c r="A727" s="438">
        <f t="shared" si="48"/>
        <v>723</v>
      </c>
      <c r="B727" s="470">
        <v>44469</v>
      </c>
      <c r="C727" s="469">
        <v>44440</v>
      </c>
      <c r="D727" s="107" t="s">
        <v>295</v>
      </c>
      <c r="E727" s="107" t="s">
        <v>295</v>
      </c>
      <c r="F727" s="288">
        <v>923.81</v>
      </c>
      <c r="G727" s="476" t="s">
        <v>1034</v>
      </c>
      <c r="H727" s="107" t="s">
        <v>313</v>
      </c>
      <c r="I727" s="107" t="s">
        <v>558</v>
      </c>
      <c r="J727" s="423" t="s">
        <v>559</v>
      </c>
      <c r="K727" s="423" t="s">
        <v>482</v>
      </c>
      <c r="L727" s="444" t="s">
        <v>1033</v>
      </c>
      <c r="M727" s="422" t="s">
        <v>1035</v>
      </c>
      <c r="N727" s="502">
        <v>44469</v>
      </c>
      <c r="O727" s="79">
        <f t="shared" si="49"/>
        <v>3</v>
      </c>
      <c r="P727" s="79">
        <f t="shared" si="50"/>
        <v>3</v>
      </c>
      <c r="Q727" s="536" t="str">
        <f t="shared" si="51"/>
        <v>Rendimentos_de_Aplicações_Fin.</v>
      </c>
    </row>
    <row r="728" spans="1:17" ht="24" x14ac:dyDescent="0.2">
      <c r="A728" s="438">
        <f t="shared" si="48"/>
        <v>724</v>
      </c>
      <c r="B728" s="470">
        <v>44469</v>
      </c>
      <c r="C728" s="469">
        <v>44440</v>
      </c>
      <c r="D728" s="107" t="s">
        <v>295</v>
      </c>
      <c r="E728" s="107" t="s">
        <v>295</v>
      </c>
      <c r="F728" s="288">
        <v>8278.86</v>
      </c>
      <c r="G728" s="476" t="s">
        <v>1514</v>
      </c>
      <c r="H728" s="107" t="s">
        <v>313</v>
      </c>
      <c r="I728" s="107" t="s">
        <v>558</v>
      </c>
      <c r="J728" s="423" t="s">
        <v>559</v>
      </c>
      <c r="K728" s="423" t="s">
        <v>482</v>
      </c>
      <c r="L728" s="444" t="s">
        <v>1033</v>
      </c>
      <c r="M728" s="423" t="s">
        <v>1036</v>
      </c>
      <c r="N728" s="470">
        <v>44469</v>
      </c>
      <c r="O728" s="79">
        <f t="shared" si="49"/>
        <v>3</v>
      </c>
      <c r="P728" s="79">
        <f t="shared" si="50"/>
        <v>3</v>
      </c>
      <c r="Q728" s="536" t="str">
        <f t="shared" si="51"/>
        <v>Rendimentos_de_Aplicações_Fin.</v>
      </c>
    </row>
    <row r="729" spans="1:17" ht="24" x14ac:dyDescent="0.2">
      <c r="A729" s="438">
        <f t="shared" si="48"/>
        <v>725</v>
      </c>
      <c r="B729" s="470">
        <v>44469</v>
      </c>
      <c r="C729" s="469">
        <v>44440</v>
      </c>
      <c r="D729" s="107" t="s">
        <v>295</v>
      </c>
      <c r="E729" s="107" t="s">
        <v>295</v>
      </c>
      <c r="F729" s="288">
        <v>6711.65</v>
      </c>
      <c r="G729" s="476" t="s">
        <v>1515</v>
      </c>
      <c r="H729" s="107" t="s">
        <v>313</v>
      </c>
      <c r="I729" s="107" t="s">
        <v>558</v>
      </c>
      <c r="J729" s="423" t="s">
        <v>559</v>
      </c>
      <c r="K729" s="423" t="s">
        <v>482</v>
      </c>
      <c r="L729" s="444" t="s">
        <v>1033</v>
      </c>
      <c r="M729" s="423" t="s">
        <v>1516</v>
      </c>
      <c r="N729" s="470">
        <v>44469</v>
      </c>
      <c r="O729" s="79">
        <f t="shared" si="49"/>
        <v>3</v>
      </c>
      <c r="P729" s="79">
        <f t="shared" si="50"/>
        <v>3</v>
      </c>
      <c r="Q729" s="536" t="str">
        <f t="shared" si="51"/>
        <v>Rendimentos_de_Aplicações_Fin.</v>
      </c>
    </row>
    <row r="730" spans="1:17" x14ac:dyDescent="0.2">
      <c r="A730" s="438" t="str">
        <f t="shared" si="48"/>
        <v/>
      </c>
      <c r="B730" s="470"/>
      <c r="C730" s="469"/>
      <c r="D730" s="107"/>
      <c r="E730" s="107"/>
      <c r="F730" s="288"/>
      <c r="G730" s="107"/>
      <c r="H730" s="107"/>
      <c r="I730" s="107"/>
      <c r="J730" s="423"/>
      <c r="K730" s="423"/>
      <c r="L730" s="423"/>
      <c r="M730" s="423"/>
      <c r="N730" s="470"/>
      <c r="O730" s="79">
        <f t="shared" si="49"/>
        <v>0</v>
      </c>
      <c r="P730" s="79">
        <f t="shared" si="50"/>
        <v>0</v>
      </c>
      <c r="Q730" s="536" t="str">
        <f t="shared" si="51"/>
        <v/>
      </c>
    </row>
    <row r="731" spans="1:17" x14ac:dyDescent="0.2">
      <c r="A731" s="438" t="str">
        <f t="shared" si="48"/>
        <v/>
      </c>
      <c r="B731" s="470"/>
      <c r="C731" s="469"/>
      <c r="D731" s="107"/>
      <c r="E731" s="107"/>
      <c r="F731" s="288"/>
      <c r="G731" s="107"/>
      <c r="H731" s="107"/>
      <c r="I731" s="107"/>
      <c r="J731" s="423"/>
      <c r="K731" s="423"/>
      <c r="L731" s="423"/>
      <c r="M731" s="423"/>
      <c r="N731" s="470"/>
      <c r="O731" s="79">
        <f t="shared" si="49"/>
        <v>0</v>
      </c>
      <c r="P731" s="79">
        <f t="shared" si="50"/>
        <v>0</v>
      </c>
      <c r="Q731" s="536" t="str">
        <f t="shared" si="51"/>
        <v/>
      </c>
    </row>
    <row r="732" spans="1:17" x14ac:dyDescent="0.2">
      <c r="A732" s="438" t="str">
        <f t="shared" si="48"/>
        <v/>
      </c>
      <c r="B732" s="470"/>
      <c r="C732" s="469"/>
      <c r="D732" s="107"/>
      <c r="E732" s="107"/>
      <c r="F732" s="288"/>
      <c r="G732" s="107"/>
      <c r="H732" s="107"/>
      <c r="I732" s="107"/>
      <c r="J732" s="423"/>
      <c r="K732" s="423"/>
      <c r="L732" s="423"/>
      <c r="M732" s="423"/>
      <c r="N732" s="470"/>
      <c r="O732" s="79">
        <f t="shared" si="49"/>
        <v>0</v>
      </c>
      <c r="P732" s="79">
        <f t="shared" si="50"/>
        <v>0</v>
      </c>
      <c r="Q732" s="536" t="str">
        <f t="shared" si="51"/>
        <v/>
      </c>
    </row>
    <row r="733" spans="1:17" x14ac:dyDescent="0.2">
      <c r="A733" s="438" t="str">
        <f t="shared" si="48"/>
        <v/>
      </c>
      <c r="B733" s="470"/>
      <c r="C733" s="469"/>
      <c r="D733" s="107"/>
      <c r="E733" s="107"/>
      <c r="F733" s="288"/>
      <c r="G733" s="107"/>
      <c r="H733" s="107"/>
      <c r="I733" s="107"/>
      <c r="J733" s="423"/>
      <c r="K733" s="423"/>
      <c r="L733" s="423"/>
      <c r="M733" s="423"/>
      <c r="N733" s="470"/>
      <c r="O733" s="79">
        <f t="shared" si="49"/>
        <v>0</v>
      </c>
      <c r="P733" s="79">
        <f t="shared" si="50"/>
        <v>0</v>
      </c>
      <c r="Q733" s="536" t="str">
        <f t="shared" si="51"/>
        <v/>
      </c>
    </row>
    <row r="734" spans="1:17" x14ac:dyDescent="0.2">
      <c r="A734" s="438" t="str">
        <f t="shared" si="48"/>
        <v/>
      </c>
      <c r="B734" s="470"/>
      <c r="C734" s="469"/>
      <c r="D734" s="107"/>
      <c r="E734" s="107"/>
      <c r="F734" s="288"/>
      <c r="G734" s="107"/>
      <c r="H734" s="107"/>
      <c r="I734" s="107"/>
      <c r="J734" s="423"/>
      <c r="K734" s="423"/>
      <c r="L734" s="423"/>
      <c r="M734" s="423"/>
      <c r="N734" s="470"/>
      <c r="O734" s="79">
        <f t="shared" si="49"/>
        <v>0</v>
      </c>
      <c r="P734" s="79">
        <f t="shared" si="50"/>
        <v>0</v>
      </c>
      <c r="Q734" s="536" t="str">
        <f t="shared" si="51"/>
        <v/>
      </c>
    </row>
    <row r="735" spans="1:17" x14ac:dyDescent="0.2">
      <c r="A735" s="438" t="str">
        <f t="shared" si="48"/>
        <v/>
      </c>
      <c r="B735" s="470"/>
      <c r="C735" s="469"/>
      <c r="D735" s="107"/>
      <c r="E735" s="107"/>
      <c r="F735" s="288"/>
      <c r="G735" s="105"/>
      <c r="H735" s="107"/>
      <c r="I735" s="107"/>
      <c r="J735" s="422"/>
      <c r="K735" s="422"/>
      <c r="L735" s="423"/>
      <c r="M735" s="423"/>
      <c r="N735" s="470"/>
      <c r="O735" s="79">
        <f t="shared" si="49"/>
        <v>0</v>
      </c>
      <c r="P735" s="79">
        <f t="shared" si="50"/>
        <v>0</v>
      </c>
      <c r="Q735" s="536" t="str">
        <f t="shared" si="51"/>
        <v/>
      </c>
    </row>
    <row r="736" spans="1:17" x14ac:dyDescent="0.2">
      <c r="A736" s="438" t="str">
        <f t="shared" si="48"/>
        <v/>
      </c>
      <c r="B736" s="470"/>
      <c r="C736" s="469"/>
      <c r="D736" s="107"/>
      <c r="E736" s="107"/>
      <c r="F736" s="288"/>
      <c r="G736" s="487"/>
      <c r="H736" s="107"/>
      <c r="I736" s="442"/>
      <c r="J736" s="444"/>
      <c r="K736" s="444"/>
      <c r="L736" s="444"/>
      <c r="M736" s="423"/>
      <c r="N736" s="470"/>
      <c r="O736" s="79">
        <f t="shared" si="49"/>
        <v>0</v>
      </c>
      <c r="P736" s="79">
        <f t="shared" si="50"/>
        <v>0</v>
      </c>
      <c r="Q736" s="536" t="str">
        <f t="shared" si="51"/>
        <v/>
      </c>
    </row>
    <row r="737" spans="1:17" x14ac:dyDescent="0.2">
      <c r="A737" s="438" t="str">
        <f t="shared" si="48"/>
        <v/>
      </c>
      <c r="B737" s="470"/>
      <c r="C737" s="469"/>
      <c r="D737" s="107"/>
      <c r="E737" s="107"/>
      <c r="F737" s="288"/>
      <c r="G737" s="487"/>
      <c r="H737" s="107"/>
      <c r="I737" s="442"/>
      <c r="J737" s="444"/>
      <c r="K737" s="444"/>
      <c r="L737" s="444"/>
      <c r="M737" s="423"/>
      <c r="N737" s="470"/>
      <c r="O737" s="79">
        <f t="shared" si="49"/>
        <v>0</v>
      </c>
      <c r="P737" s="79">
        <f t="shared" si="50"/>
        <v>0</v>
      </c>
      <c r="Q737" s="536" t="str">
        <f t="shared" si="51"/>
        <v/>
      </c>
    </row>
    <row r="738" spans="1:17" x14ac:dyDescent="0.2">
      <c r="A738" s="438" t="str">
        <f t="shared" si="48"/>
        <v/>
      </c>
      <c r="B738" s="470"/>
      <c r="C738" s="469"/>
      <c r="D738" s="107"/>
      <c r="E738" s="107"/>
      <c r="F738" s="288"/>
      <c r="G738" s="107"/>
      <c r="H738" s="107"/>
      <c r="I738" s="107"/>
      <c r="J738" s="423"/>
      <c r="K738" s="444"/>
      <c r="L738" s="444"/>
      <c r="M738" s="494"/>
      <c r="N738" s="470"/>
      <c r="O738" s="79">
        <f t="shared" si="49"/>
        <v>0</v>
      </c>
      <c r="P738" s="79">
        <f t="shared" si="50"/>
        <v>0</v>
      </c>
      <c r="Q738" s="536" t="str">
        <f t="shared" si="51"/>
        <v/>
      </c>
    </row>
    <row r="739" spans="1:17" x14ac:dyDescent="0.2">
      <c r="A739" s="438" t="str">
        <f t="shared" si="48"/>
        <v/>
      </c>
      <c r="B739" s="470"/>
      <c r="C739" s="469"/>
      <c r="D739" s="107"/>
      <c r="E739" s="107"/>
      <c r="F739" s="288"/>
      <c r="G739" s="107"/>
      <c r="H739" s="107"/>
      <c r="I739" s="107"/>
      <c r="J739" s="423"/>
      <c r="K739" s="444"/>
      <c r="L739" s="444"/>
      <c r="M739" s="494"/>
      <c r="N739" s="470"/>
      <c r="O739" s="79">
        <f t="shared" si="49"/>
        <v>0</v>
      </c>
      <c r="P739" s="79">
        <f t="shared" si="50"/>
        <v>0</v>
      </c>
      <c r="Q739" s="536" t="str">
        <f t="shared" si="51"/>
        <v/>
      </c>
    </row>
    <row r="740" spans="1:17" x14ac:dyDescent="0.2">
      <c r="A740" s="438" t="str">
        <f t="shared" si="48"/>
        <v/>
      </c>
      <c r="B740" s="470"/>
      <c r="C740" s="469"/>
      <c r="D740" s="107"/>
      <c r="E740" s="107"/>
      <c r="F740" s="288"/>
      <c r="G740" s="107"/>
      <c r="H740" s="107"/>
      <c r="I740" s="107"/>
      <c r="J740" s="423"/>
      <c r="K740" s="444"/>
      <c r="L740" s="444"/>
      <c r="M740" s="494"/>
      <c r="N740" s="470"/>
      <c r="O740" s="79">
        <f t="shared" si="49"/>
        <v>0</v>
      </c>
      <c r="P740" s="79">
        <f t="shared" si="50"/>
        <v>0</v>
      </c>
      <c r="Q740" s="536" t="str">
        <f t="shared" si="51"/>
        <v/>
      </c>
    </row>
    <row r="741" spans="1:17" x14ac:dyDescent="0.2">
      <c r="A741" s="438" t="str">
        <f t="shared" si="48"/>
        <v/>
      </c>
      <c r="B741" s="470"/>
      <c r="C741" s="469"/>
      <c r="D741" s="107"/>
      <c r="E741" s="107"/>
      <c r="F741" s="288"/>
      <c r="G741" s="107"/>
      <c r="H741" s="107"/>
      <c r="I741" s="107"/>
      <c r="J741" s="423"/>
      <c r="K741" s="444"/>
      <c r="L741" s="444"/>
      <c r="M741" s="494"/>
      <c r="N741" s="470"/>
      <c r="O741" s="79">
        <f t="shared" si="49"/>
        <v>0</v>
      </c>
      <c r="P741" s="79">
        <f t="shared" si="50"/>
        <v>0</v>
      </c>
      <c r="Q741" s="536" t="str">
        <f t="shared" si="51"/>
        <v/>
      </c>
    </row>
    <row r="742" spans="1:17" x14ac:dyDescent="0.2">
      <c r="A742" s="438" t="str">
        <f t="shared" si="48"/>
        <v/>
      </c>
      <c r="B742" s="470"/>
      <c r="C742" s="469"/>
      <c r="D742" s="107"/>
      <c r="E742" s="107"/>
      <c r="F742" s="288"/>
      <c r="G742" s="107"/>
      <c r="H742" s="107"/>
      <c r="I742" s="107"/>
      <c r="J742" s="423"/>
      <c r="K742" s="444"/>
      <c r="L742" s="444"/>
      <c r="M742" s="494"/>
      <c r="N742" s="470"/>
      <c r="O742" s="79">
        <f t="shared" si="49"/>
        <v>0</v>
      </c>
      <c r="P742" s="79">
        <f t="shared" si="50"/>
        <v>0</v>
      </c>
      <c r="Q742" s="536" t="str">
        <f t="shared" si="51"/>
        <v/>
      </c>
    </row>
    <row r="743" spans="1:17" x14ac:dyDescent="0.2">
      <c r="A743" s="438" t="str">
        <f t="shared" si="48"/>
        <v/>
      </c>
      <c r="B743" s="470"/>
      <c r="C743" s="469"/>
      <c r="D743" s="107"/>
      <c r="E743" s="107"/>
      <c r="F743" s="288"/>
      <c r="G743" s="107"/>
      <c r="H743" s="107"/>
      <c r="I743" s="107"/>
      <c r="J743" s="423"/>
      <c r="K743" s="444"/>
      <c r="L743" s="444"/>
      <c r="M743" s="494"/>
      <c r="N743" s="470"/>
      <c r="O743" s="79">
        <f t="shared" si="49"/>
        <v>0</v>
      </c>
      <c r="P743" s="79">
        <f t="shared" si="50"/>
        <v>0</v>
      </c>
      <c r="Q743" s="536" t="str">
        <f t="shared" si="51"/>
        <v/>
      </c>
    </row>
    <row r="744" spans="1:17" x14ac:dyDescent="0.2">
      <c r="A744" s="438" t="str">
        <f t="shared" si="48"/>
        <v/>
      </c>
      <c r="B744" s="470"/>
      <c r="C744" s="469"/>
      <c r="D744" s="107"/>
      <c r="E744" s="107"/>
      <c r="F744" s="288"/>
      <c r="G744" s="107"/>
      <c r="H744" s="107"/>
      <c r="I744" s="107"/>
      <c r="J744" s="423"/>
      <c r="K744" s="444"/>
      <c r="L744" s="444"/>
      <c r="M744" s="494"/>
      <c r="N744" s="470"/>
      <c r="O744" s="79">
        <f t="shared" si="49"/>
        <v>0</v>
      </c>
      <c r="P744" s="79">
        <f t="shared" si="50"/>
        <v>0</v>
      </c>
      <c r="Q744" s="536" t="str">
        <f t="shared" si="51"/>
        <v/>
      </c>
    </row>
    <row r="745" spans="1:17" x14ac:dyDescent="0.2">
      <c r="A745" s="438" t="str">
        <f t="shared" si="48"/>
        <v/>
      </c>
      <c r="B745" s="470"/>
      <c r="C745" s="469"/>
      <c r="D745" s="107"/>
      <c r="E745" s="107"/>
      <c r="F745" s="288"/>
      <c r="G745" s="107"/>
      <c r="H745" s="107"/>
      <c r="I745" s="107"/>
      <c r="J745" s="423"/>
      <c r="K745" s="444"/>
      <c r="L745" s="444"/>
      <c r="M745" s="494"/>
      <c r="N745" s="470"/>
      <c r="O745" s="79">
        <f t="shared" si="49"/>
        <v>0</v>
      </c>
      <c r="P745" s="79">
        <f t="shared" si="50"/>
        <v>0</v>
      </c>
      <c r="Q745" s="536" t="str">
        <f t="shared" si="51"/>
        <v/>
      </c>
    </row>
    <row r="746" spans="1:17" x14ac:dyDescent="0.2">
      <c r="A746" s="438" t="str">
        <f t="shared" si="48"/>
        <v/>
      </c>
      <c r="B746" s="470"/>
      <c r="C746" s="469"/>
      <c r="D746" s="107"/>
      <c r="E746" s="107"/>
      <c r="F746" s="288"/>
      <c r="G746" s="107"/>
      <c r="H746" s="107"/>
      <c r="I746" s="107"/>
      <c r="J746" s="423"/>
      <c r="K746" s="423"/>
      <c r="L746" s="444"/>
      <c r="M746" s="494"/>
      <c r="N746" s="470"/>
      <c r="O746" s="79">
        <f t="shared" si="49"/>
        <v>0</v>
      </c>
      <c r="P746" s="79">
        <f t="shared" si="50"/>
        <v>0</v>
      </c>
      <c r="Q746" s="536" t="str">
        <f t="shared" si="51"/>
        <v/>
      </c>
    </row>
    <row r="747" spans="1:17" x14ac:dyDescent="0.2">
      <c r="A747" s="438" t="str">
        <f t="shared" si="48"/>
        <v/>
      </c>
      <c r="B747" s="470"/>
      <c r="C747" s="469"/>
      <c r="D747" s="107"/>
      <c r="E747" s="107"/>
      <c r="F747" s="288"/>
      <c r="G747" s="107"/>
      <c r="H747" s="107"/>
      <c r="I747" s="107"/>
      <c r="J747" s="423"/>
      <c r="K747" s="423"/>
      <c r="L747" s="444"/>
      <c r="M747" s="494"/>
      <c r="N747" s="470"/>
      <c r="O747" s="79">
        <f t="shared" si="49"/>
        <v>0</v>
      </c>
      <c r="P747" s="79">
        <f t="shared" si="50"/>
        <v>0</v>
      </c>
      <c r="Q747" s="536" t="str">
        <f t="shared" si="51"/>
        <v/>
      </c>
    </row>
    <row r="748" spans="1:17" x14ac:dyDescent="0.2">
      <c r="A748" s="438" t="str">
        <f t="shared" si="48"/>
        <v/>
      </c>
      <c r="B748" s="470"/>
      <c r="C748" s="469"/>
      <c r="D748" s="107"/>
      <c r="E748" s="107"/>
      <c r="F748" s="288"/>
      <c r="G748" s="107"/>
      <c r="H748" s="107"/>
      <c r="I748" s="107"/>
      <c r="J748" s="423"/>
      <c r="K748" s="423"/>
      <c r="L748" s="444"/>
      <c r="M748" s="494"/>
      <c r="N748" s="470"/>
      <c r="O748" s="79">
        <f t="shared" si="49"/>
        <v>0</v>
      </c>
      <c r="P748" s="79">
        <f t="shared" si="50"/>
        <v>0</v>
      </c>
      <c r="Q748" s="536" t="str">
        <f t="shared" si="51"/>
        <v/>
      </c>
    </row>
    <row r="749" spans="1:17" x14ac:dyDescent="0.2">
      <c r="A749" s="438" t="str">
        <f t="shared" si="48"/>
        <v/>
      </c>
      <c r="B749" s="470"/>
      <c r="C749" s="469"/>
      <c r="D749" s="107"/>
      <c r="E749" s="107"/>
      <c r="F749" s="288"/>
      <c r="G749" s="107"/>
      <c r="H749" s="107"/>
      <c r="I749" s="107"/>
      <c r="J749" s="423"/>
      <c r="K749" s="423"/>
      <c r="L749" s="444"/>
      <c r="M749" s="494"/>
      <c r="N749" s="470"/>
      <c r="O749" s="79">
        <f t="shared" si="49"/>
        <v>0</v>
      </c>
      <c r="P749" s="79">
        <f t="shared" si="50"/>
        <v>0</v>
      </c>
      <c r="Q749" s="536" t="str">
        <f t="shared" si="51"/>
        <v/>
      </c>
    </row>
    <row r="750" spans="1:17" x14ac:dyDescent="0.2">
      <c r="A750" s="438" t="str">
        <f t="shared" si="48"/>
        <v/>
      </c>
      <c r="B750" s="470"/>
      <c r="C750" s="469"/>
      <c r="D750" s="107"/>
      <c r="E750" s="107"/>
      <c r="F750" s="288"/>
      <c r="G750" s="107"/>
      <c r="H750" s="107"/>
      <c r="I750" s="107"/>
      <c r="J750" s="423"/>
      <c r="K750" s="423"/>
      <c r="L750" s="444"/>
      <c r="M750" s="494"/>
      <c r="N750" s="470"/>
      <c r="O750" s="79">
        <f t="shared" si="49"/>
        <v>0</v>
      </c>
      <c r="P750" s="79">
        <f t="shared" si="50"/>
        <v>0</v>
      </c>
      <c r="Q750" s="536" t="str">
        <f t="shared" si="51"/>
        <v/>
      </c>
    </row>
    <row r="751" spans="1:17" x14ac:dyDescent="0.2">
      <c r="A751" s="438" t="str">
        <f t="shared" si="48"/>
        <v/>
      </c>
      <c r="B751" s="470"/>
      <c r="C751" s="469"/>
      <c r="D751" s="107"/>
      <c r="E751" s="107"/>
      <c r="F751" s="288"/>
      <c r="G751" s="107"/>
      <c r="H751" s="107"/>
      <c r="I751" s="107"/>
      <c r="J751" s="423"/>
      <c r="K751" s="423"/>
      <c r="L751" s="444"/>
      <c r="M751" s="494"/>
      <c r="N751" s="470"/>
      <c r="O751" s="79">
        <f t="shared" si="49"/>
        <v>0</v>
      </c>
      <c r="P751" s="79">
        <f t="shared" si="50"/>
        <v>0</v>
      </c>
      <c r="Q751" s="536" t="str">
        <f t="shared" si="51"/>
        <v/>
      </c>
    </row>
    <row r="752" spans="1:17" x14ac:dyDescent="0.2">
      <c r="A752" s="438" t="str">
        <f t="shared" si="48"/>
        <v/>
      </c>
      <c r="B752" s="470"/>
      <c r="C752" s="469"/>
      <c r="D752" s="107"/>
      <c r="E752" s="107"/>
      <c r="F752" s="288"/>
      <c r="G752" s="107"/>
      <c r="H752" s="107"/>
      <c r="I752" s="107"/>
      <c r="J752" s="423"/>
      <c r="K752" s="423"/>
      <c r="L752" s="444"/>
      <c r="M752" s="494"/>
      <c r="N752" s="470"/>
      <c r="O752" s="79">
        <f t="shared" si="49"/>
        <v>0</v>
      </c>
      <c r="P752" s="79">
        <f t="shared" si="50"/>
        <v>0</v>
      </c>
      <c r="Q752" s="536" t="str">
        <f t="shared" si="51"/>
        <v/>
      </c>
    </row>
    <row r="753" spans="1:17" x14ac:dyDescent="0.2">
      <c r="A753" s="438" t="str">
        <f t="shared" si="48"/>
        <v/>
      </c>
      <c r="B753" s="470"/>
      <c r="C753" s="469"/>
      <c r="D753" s="107"/>
      <c r="E753" s="107"/>
      <c r="F753" s="288"/>
      <c r="G753" s="107"/>
      <c r="H753" s="107"/>
      <c r="I753" s="107"/>
      <c r="J753" s="423"/>
      <c r="K753" s="423"/>
      <c r="L753" s="444"/>
      <c r="M753" s="494"/>
      <c r="N753" s="470"/>
      <c r="O753" s="79">
        <f t="shared" si="49"/>
        <v>0</v>
      </c>
      <c r="P753" s="79">
        <f t="shared" si="50"/>
        <v>0</v>
      </c>
      <c r="Q753" s="536" t="str">
        <f t="shared" si="51"/>
        <v/>
      </c>
    </row>
    <row r="754" spans="1:17" x14ac:dyDescent="0.2">
      <c r="A754" s="438" t="str">
        <f t="shared" si="48"/>
        <v/>
      </c>
      <c r="B754" s="470"/>
      <c r="C754" s="469"/>
      <c r="D754" s="107"/>
      <c r="E754" s="107"/>
      <c r="F754" s="288"/>
      <c r="G754" s="107"/>
      <c r="H754" s="107"/>
      <c r="I754" s="107"/>
      <c r="J754" s="423"/>
      <c r="K754" s="423"/>
      <c r="L754" s="444"/>
      <c r="M754" s="494"/>
      <c r="N754" s="470"/>
      <c r="O754" s="79">
        <f t="shared" si="49"/>
        <v>0</v>
      </c>
      <c r="P754" s="79">
        <f t="shared" si="50"/>
        <v>0</v>
      </c>
      <c r="Q754" s="536" t="str">
        <f t="shared" si="51"/>
        <v/>
      </c>
    </row>
    <row r="755" spans="1:17" x14ac:dyDescent="0.2">
      <c r="A755" s="438" t="str">
        <f t="shared" si="48"/>
        <v/>
      </c>
      <c r="B755" s="470"/>
      <c r="C755" s="469"/>
      <c r="D755" s="107"/>
      <c r="E755" s="107"/>
      <c r="F755" s="288"/>
      <c r="G755" s="107"/>
      <c r="H755" s="107"/>
      <c r="I755" s="107"/>
      <c r="J755" s="423"/>
      <c r="K755" s="423"/>
      <c r="L755" s="444"/>
      <c r="M755" s="494"/>
      <c r="N755" s="470"/>
      <c r="O755" s="79">
        <f t="shared" si="49"/>
        <v>0</v>
      </c>
      <c r="P755" s="79">
        <f t="shared" si="50"/>
        <v>0</v>
      </c>
      <c r="Q755" s="536" t="str">
        <f t="shared" si="51"/>
        <v/>
      </c>
    </row>
    <row r="756" spans="1:17" x14ac:dyDescent="0.2">
      <c r="A756" s="438" t="str">
        <f t="shared" si="48"/>
        <v/>
      </c>
      <c r="B756" s="470"/>
      <c r="C756" s="469"/>
      <c r="D756" s="107"/>
      <c r="E756" s="107"/>
      <c r="F756" s="288"/>
      <c r="G756" s="107"/>
      <c r="H756" s="107"/>
      <c r="I756" s="107"/>
      <c r="J756" s="423"/>
      <c r="K756" s="423"/>
      <c r="L756" s="444"/>
      <c r="M756" s="494"/>
      <c r="N756" s="470"/>
      <c r="O756" s="79">
        <f t="shared" si="49"/>
        <v>0</v>
      </c>
      <c r="P756" s="79">
        <f t="shared" si="50"/>
        <v>0</v>
      </c>
      <c r="Q756" s="536" t="str">
        <f t="shared" si="51"/>
        <v/>
      </c>
    </row>
    <row r="757" spans="1:17" x14ac:dyDescent="0.2">
      <c r="A757" s="438" t="str">
        <f t="shared" si="48"/>
        <v/>
      </c>
      <c r="B757" s="470"/>
      <c r="C757" s="469"/>
      <c r="D757" s="107"/>
      <c r="E757" s="107"/>
      <c r="F757" s="288"/>
      <c r="G757" s="107"/>
      <c r="H757" s="107"/>
      <c r="I757" s="107"/>
      <c r="J757" s="423"/>
      <c r="K757" s="423"/>
      <c r="L757" s="444"/>
      <c r="M757" s="494"/>
      <c r="N757" s="470"/>
      <c r="O757" s="79">
        <f t="shared" si="49"/>
        <v>0</v>
      </c>
      <c r="P757" s="79">
        <f t="shared" si="50"/>
        <v>0</v>
      </c>
      <c r="Q757" s="536" t="str">
        <f t="shared" si="51"/>
        <v/>
      </c>
    </row>
    <row r="758" spans="1:17" x14ac:dyDescent="0.2">
      <c r="A758" s="438" t="str">
        <f t="shared" si="48"/>
        <v/>
      </c>
      <c r="B758" s="470"/>
      <c r="C758" s="469"/>
      <c r="D758" s="107"/>
      <c r="E758" s="107"/>
      <c r="F758" s="288"/>
      <c r="G758" s="107"/>
      <c r="H758" s="107"/>
      <c r="I758" s="107"/>
      <c r="J758" s="423"/>
      <c r="K758" s="423"/>
      <c r="L758" s="444"/>
      <c r="M758" s="494"/>
      <c r="N758" s="470"/>
      <c r="O758" s="79">
        <f t="shared" si="49"/>
        <v>0</v>
      </c>
      <c r="P758" s="79">
        <f t="shared" si="50"/>
        <v>0</v>
      </c>
      <c r="Q758" s="536" t="str">
        <f t="shared" si="51"/>
        <v/>
      </c>
    </row>
    <row r="759" spans="1:17" x14ac:dyDescent="0.2">
      <c r="A759" s="438" t="str">
        <f t="shared" si="48"/>
        <v/>
      </c>
      <c r="B759" s="502"/>
      <c r="C759" s="474"/>
      <c r="D759" s="442"/>
      <c r="E759" s="442"/>
      <c r="F759" s="443"/>
      <c r="G759" s="442"/>
      <c r="H759" s="442"/>
      <c r="I759" s="107"/>
      <c r="J759" s="423"/>
      <c r="K759" s="423"/>
      <c r="L759" s="444"/>
      <c r="M759" s="494"/>
      <c r="N759" s="470"/>
      <c r="O759" s="79">
        <f t="shared" si="49"/>
        <v>0</v>
      </c>
      <c r="P759" s="79">
        <f t="shared" si="50"/>
        <v>0</v>
      </c>
      <c r="Q759" s="536" t="str">
        <f t="shared" si="51"/>
        <v/>
      </c>
    </row>
    <row r="760" spans="1:17" x14ac:dyDescent="0.2">
      <c r="A760" s="438" t="str">
        <f t="shared" si="48"/>
        <v/>
      </c>
      <c r="B760" s="470"/>
      <c r="C760" s="469"/>
      <c r="D760" s="107"/>
      <c r="E760" s="107"/>
      <c r="F760" s="288"/>
      <c r="G760" s="107"/>
      <c r="H760" s="107"/>
      <c r="I760" s="107"/>
      <c r="J760" s="423"/>
      <c r="K760" s="423"/>
      <c r="L760" s="444"/>
      <c r="M760" s="494"/>
      <c r="N760" s="470"/>
      <c r="O760" s="79">
        <f t="shared" si="49"/>
        <v>0</v>
      </c>
      <c r="P760" s="79">
        <f t="shared" si="50"/>
        <v>0</v>
      </c>
      <c r="Q760" s="536" t="str">
        <f t="shared" si="51"/>
        <v/>
      </c>
    </row>
    <row r="761" spans="1:17" x14ac:dyDescent="0.2">
      <c r="A761" s="438" t="str">
        <f t="shared" si="48"/>
        <v/>
      </c>
      <c r="B761" s="470"/>
      <c r="C761" s="469"/>
      <c r="D761" s="107"/>
      <c r="E761" s="107"/>
      <c r="F761" s="288"/>
      <c r="G761" s="107"/>
      <c r="H761" s="107"/>
      <c r="I761" s="107"/>
      <c r="J761" s="423"/>
      <c r="K761" s="423"/>
      <c r="L761" s="444"/>
      <c r="M761" s="494"/>
      <c r="N761" s="470"/>
      <c r="O761" s="79">
        <f t="shared" si="49"/>
        <v>0</v>
      </c>
      <c r="P761" s="79">
        <f t="shared" si="50"/>
        <v>0</v>
      </c>
      <c r="Q761" s="536" t="str">
        <f t="shared" si="51"/>
        <v/>
      </c>
    </row>
    <row r="762" spans="1:17" x14ac:dyDescent="0.2">
      <c r="A762" s="438" t="str">
        <f t="shared" si="48"/>
        <v/>
      </c>
      <c r="B762" s="470"/>
      <c r="C762" s="469"/>
      <c r="D762" s="107"/>
      <c r="E762" s="107"/>
      <c r="F762" s="288"/>
      <c r="G762" s="107"/>
      <c r="H762" s="107"/>
      <c r="I762" s="107"/>
      <c r="J762" s="423"/>
      <c r="K762" s="423"/>
      <c r="L762" s="444"/>
      <c r="M762" s="494"/>
      <c r="N762" s="470"/>
      <c r="O762" s="79">
        <f t="shared" si="49"/>
        <v>0</v>
      </c>
      <c r="P762" s="79">
        <f t="shared" si="50"/>
        <v>0</v>
      </c>
      <c r="Q762" s="536" t="str">
        <f t="shared" si="51"/>
        <v/>
      </c>
    </row>
    <row r="763" spans="1:17" x14ac:dyDescent="0.2">
      <c r="A763" s="438" t="str">
        <f t="shared" si="48"/>
        <v/>
      </c>
      <c r="B763" s="470"/>
      <c r="C763" s="469"/>
      <c r="D763" s="107"/>
      <c r="E763" s="107"/>
      <c r="F763" s="288"/>
      <c r="G763" s="107"/>
      <c r="H763" s="107"/>
      <c r="I763" s="107"/>
      <c r="J763" s="423"/>
      <c r="K763" s="423"/>
      <c r="L763" s="444"/>
      <c r="M763" s="494"/>
      <c r="N763" s="470"/>
      <c r="O763" s="79">
        <f t="shared" si="49"/>
        <v>0</v>
      </c>
      <c r="P763" s="79">
        <f t="shared" si="50"/>
        <v>0</v>
      </c>
      <c r="Q763" s="536" t="str">
        <f t="shared" si="51"/>
        <v/>
      </c>
    </row>
    <row r="764" spans="1:17" x14ac:dyDescent="0.2">
      <c r="A764" s="438" t="str">
        <f t="shared" ref="A764:A827" si="52">IF(B764="","",ROW()-4)</f>
        <v/>
      </c>
      <c r="B764" s="470"/>
      <c r="C764" s="469"/>
      <c r="D764" s="107"/>
      <c r="E764" s="107"/>
      <c r="F764" s="288"/>
      <c r="G764" s="107"/>
      <c r="H764" s="107"/>
      <c r="I764" s="107"/>
      <c r="J764" s="423"/>
      <c r="K764" s="423"/>
      <c r="L764" s="444"/>
      <c r="M764" s="494"/>
      <c r="N764" s="470"/>
      <c r="O764" s="79">
        <f t="shared" si="49"/>
        <v>0</v>
      </c>
      <c r="P764" s="79">
        <f t="shared" si="50"/>
        <v>0</v>
      </c>
      <c r="Q764" s="536" t="str">
        <f t="shared" si="51"/>
        <v/>
      </c>
    </row>
    <row r="765" spans="1:17" x14ac:dyDescent="0.2">
      <c r="A765" s="438" t="str">
        <f t="shared" si="52"/>
        <v/>
      </c>
      <c r="B765" s="470"/>
      <c r="C765" s="469"/>
      <c r="D765" s="107"/>
      <c r="E765" s="107"/>
      <c r="F765" s="288"/>
      <c r="G765" s="107"/>
      <c r="H765" s="107"/>
      <c r="I765" s="107"/>
      <c r="J765" s="423"/>
      <c r="K765" s="423"/>
      <c r="L765" s="444"/>
      <c r="M765" s="494"/>
      <c r="N765" s="470"/>
      <c r="O765" s="79">
        <f t="shared" si="49"/>
        <v>0</v>
      </c>
      <c r="P765" s="79">
        <f t="shared" si="50"/>
        <v>0</v>
      </c>
      <c r="Q765" s="536" t="str">
        <f t="shared" si="51"/>
        <v/>
      </c>
    </row>
    <row r="766" spans="1:17" x14ac:dyDescent="0.2">
      <c r="A766" s="438" t="str">
        <f t="shared" si="52"/>
        <v/>
      </c>
      <c r="B766" s="470"/>
      <c r="C766" s="469"/>
      <c r="D766" s="107"/>
      <c r="E766" s="107"/>
      <c r="F766" s="288"/>
      <c r="G766" s="107"/>
      <c r="H766" s="107"/>
      <c r="I766" s="107"/>
      <c r="J766" s="423"/>
      <c r="K766" s="423"/>
      <c r="L766" s="423"/>
      <c r="M766" s="423"/>
      <c r="N766" s="470"/>
      <c r="O766" s="79">
        <f t="shared" si="49"/>
        <v>0</v>
      </c>
      <c r="P766" s="79">
        <f t="shared" si="50"/>
        <v>0</v>
      </c>
      <c r="Q766" s="536" t="str">
        <f t="shared" si="51"/>
        <v/>
      </c>
    </row>
    <row r="767" spans="1:17" x14ac:dyDescent="0.2">
      <c r="A767" s="438" t="str">
        <f t="shared" si="52"/>
        <v/>
      </c>
      <c r="B767" s="470"/>
      <c r="C767" s="469"/>
      <c r="D767" s="107"/>
      <c r="E767" s="107"/>
      <c r="F767" s="288"/>
      <c r="G767" s="107"/>
      <c r="H767" s="107"/>
      <c r="I767" s="107"/>
      <c r="J767" s="423"/>
      <c r="K767" s="423"/>
      <c r="L767" s="423"/>
      <c r="M767" s="423"/>
      <c r="N767" s="470"/>
      <c r="O767" s="79">
        <f t="shared" si="49"/>
        <v>0</v>
      </c>
      <c r="P767" s="79">
        <f t="shared" si="50"/>
        <v>0</v>
      </c>
      <c r="Q767" s="536" t="str">
        <f t="shared" si="51"/>
        <v/>
      </c>
    </row>
    <row r="768" spans="1:17" x14ac:dyDescent="0.2">
      <c r="A768" s="438" t="str">
        <f t="shared" si="52"/>
        <v/>
      </c>
      <c r="B768" s="470"/>
      <c r="C768" s="469"/>
      <c r="D768" s="107"/>
      <c r="E768" s="107"/>
      <c r="F768" s="288"/>
      <c r="G768" s="107"/>
      <c r="H768" s="107"/>
      <c r="I768" s="107"/>
      <c r="J768" s="423"/>
      <c r="K768" s="423"/>
      <c r="L768" s="423"/>
      <c r="M768" s="423"/>
      <c r="N768" s="470"/>
      <c r="O768" s="79">
        <f t="shared" si="49"/>
        <v>0</v>
      </c>
      <c r="P768" s="79">
        <f t="shared" si="50"/>
        <v>0</v>
      </c>
      <c r="Q768" s="536" t="str">
        <f t="shared" si="51"/>
        <v/>
      </c>
    </row>
    <row r="769" spans="1:17" x14ac:dyDescent="0.2">
      <c r="A769" s="438" t="str">
        <f t="shared" si="52"/>
        <v/>
      </c>
      <c r="B769" s="470"/>
      <c r="C769" s="469"/>
      <c r="D769" s="107"/>
      <c r="E769" s="107"/>
      <c r="F769" s="288"/>
      <c r="G769" s="107"/>
      <c r="H769" s="107"/>
      <c r="I769" s="107"/>
      <c r="J769" s="423"/>
      <c r="K769" s="423"/>
      <c r="L769" s="423"/>
      <c r="M769" s="423"/>
      <c r="N769" s="470"/>
      <c r="O769" s="79">
        <f t="shared" si="49"/>
        <v>0</v>
      </c>
      <c r="P769" s="79">
        <f t="shared" si="50"/>
        <v>0</v>
      </c>
      <c r="Q769" s="536" t="str">
        <f t="shared" si="51"/>
        <v/>
      </c>
    </row>
    <row r="770" spans="1:17" x14ac:dyDescent="0.2">
      <c r="A770" s="438" t="str">
        <f t="shared" si="52"/>
        <v/>
      </c>
      <c r="B770" s="470"/>
      <c r="C770" s="469"/>
      <c r="D770" s="107"/>
      <c r="E770" s="107"/>
      <c r="F770" s="288"/>
      <c r="G770" s="107"/>
      <c r="H770" s="107"/>
      <c r="I770" s="107"/>
      <c r="J770" s="423"/>
      <c r="K770" s="423"/>
      <c r="L770" s="423"/>
      <c r="M770" s="423"/>
      <c r="N770" s="470"/>
      <c r="O770" s="79">
        <f t="shared" si="49"/>
        <v>0</v>
      </c>
      <c r="P770" s="79">
        <f t="shared" si="50"/>
        <v>0</v>
      </c>
      <c r="Q770" s="536" t="str">
        <f t="shared" si="51"/>
        <v/>
      </c>
    </row>
    <row r="771" spans="1:17" x14ac:dyDescent="0.2">
      <c r="A771" s="438" t="str">
        <f t="shared" si="52"/>
        <v/>
      </c>
      <c r="B771" s="470"/>
      <c r="C771" s="469"/>
      <c r="D771" s="107"/>
      <c r="E771" s="107"/>
      <c r="F771" s="288"/>
      <c r="G771" s="107"/>
      <c r="H771" s="107"/>
      <c r="I771" s="107"/>
      <c r="J771" s="423"/>
      <c r="K771" s="423"/>
      <c r="L771" s="423"/>
      <c r="M771" s="423"/>
      <c r="N771" s="470"/>
      <c r="O771" s="79">
        <f t="shared" si="49"/>
        <v>0</v>
      </c>
      <c r="P771" s="79">
        <f t="shared" si="50"/>
        <v>0</v>
      </c>
      <c r="Q771" s="536" t="str">
        <f t="shared" si="51"/>
        <v/>
      </c>
    </row>
    <row r="772" spans="1:17" x14ac:dyDescent="0.2">
      <c r="A772" s="438" t="str">
        <f t="shared" si="52"/>
        <v/>
      </c>
      <c r="B772" s="470"/>
      <c r="C772" s="469"/>
      <c r="D772" s="107"/>
      <c r="E772" s="107"/>
      <c r="F772" s="288"/>
      <c r="G772" s="107"/>
      <c r="H772" s="107"/>
      <c r="I772" s="107"/>
      <c r="J772" s="423"/>
      <c r="K772" s="423"/>
      <c r="L772" s="423"/>
      <c r="M772" s="423"/>
      <c r="N772" s="470"/>
      <c r="O772" s="79">
        <f t="shared" si="49"/>
        <v>0</v>
      </c>
      <c r="P772" s="79">
        <f t="shared" si="50"/>
        <v>0</v>
      </c>
      <c r="Q772" s="536" t="str">
        <f t="shared" si="51"/>
        <v/>
      </c>
    </row>
    <row r="773" spans="1:17" x14ac:dyDescent="0.2">
      <c r="A773" s="438" t="str">
        <f t="shared" si="52"/>
        <v/>
      </c>
      <c r="B773" s="470"/>
      <c r="C773" s="469"/>
      <c r="D773" s="107"/>
      <c r="E773" s="107"/>
      <c r="F773" s="288"/>
      <c r="G773" s="107"/>
      <c r="H773" s="107"/>
      <c r="I773" s="107"/>
      <c r="J773" s="423"/>
      <c r="K773" s="423"/>
      <c r="L773" s="423"/>
      <c r="M773" s="423"/>
      <c r="N773" s="470"/>
      <c r="O773" s="79">
        <f t="shared" si="49"/>
        <v>0</v>
      </c>
      <c r="P773" s="79">
        <f t="shared" si="50"/>
        <v>0</v>
      </c>
      <c r="Q773" s="536" t="str">
        <f t="shared" si="51"/>
        <v/>
      </c>
    </row>
    <row r="774" spans="1:17" x14ac:dyDescent="0.2">
      <c r="A774" s="438" t="str">
        <f t="shared" si="52"/>
        <v/>
      </c>
      <c r="B774" s="470"/>
      <c r="C774" s="469"/>
      <c r="D774" s="107"/>
      <c r="E774" s="107"/>
      <c r="F774" s="288"/>
      <c r="G774" s="107"/>
      <c r="H774" s="107"/>
      <c r="I774" s="107"/>
      <c r="J774" s="423"/>
      <c r="K774" s="423"/>
      <c r="L774" s="423"/>
      <c r="M774" s="423"/>
      <c r="N774" s="470"/>
      <c r="O774" s="79">
        <f t="shared" si="49"/>
        <v>0</v>
      </c>
      <c r="P774" s="79">
        <f t="shared" si="50"/>
        <v>0</v>
      </c>
      <c r="Q774" s="536" t="str">
        <f t="shared" si="51"/>
        <v/>
      </c>
    </row>
    <row r="775" spans="1:17" x14ac:dyDescent="0.2">
      <c r="A775" s="438" t="str">
        <f t="shared" si="52"/>
        <v/>
      </c>
      <c r="B775" s="470"/>
      <c r="C775" s="469"/>
      <c r="D775" s="107"/>
      <c r="E775" s="107"/>
      <c r="F775" s="288"/>
      <c r="G775" s="107"/>
      <c r="H775" s="107"/>
      <c r="I775" s="107"/>
      <c r="J775" s="423"/>
      <c r="K775" s="423"/>
      <c r="L775" s="423"/>
      <c r="M775" s="423"/>
      <c r="N775" s="470"/>
      <c r="O775" s="79">
        <f t="shared" si="49"/>
        <v>0</v>
      </c>
      <c r="P775" s="79">
        <f t="shared" si="50"/>
        <v>0</v>
      </c>
      <c r="Q775" s="536" t="str">
        <f t="shared" si="51"/>
        <v/>
      </c>
    </row>
    <row r="776" spans="1:17" x14ac:dyDescent="0.2">
      <c r="A776" s="438" t="str">
        <f t="shared" si="52"/>
        <v/>
      </c>
      <c r="B776" s="470"/>
      <c r="C776" s="469"/>
      <c r="D776" s="107"/>
      <c r="E776" s="107"/>
      <c r="F776" s="288"/>
      <c r="G776" s="107"/>
      <c r="H776" s="107"/>
      <c r="I776" s="107"/>
      <c r="J776" s="423"/>
      <c r="K776" s="423"/>
      <c r="L776" s="423"/>
      <c r="M776" s="423"/>
      <c r="N776" s="470"/>
      <c r="O776" s="79">
        <f t="shared" si="49"/>
        <v>0</v>
      </c>
      <c r="P776" s="79">
        <f t="shared" si="50"/>
        <v>0</v>
      </c>
      <c r="Q776" s="536" t="str">
        <f t="shared" si="51"/>
        <v/>
      </c>
    </row>
    <row r="777" spans="1:17" x14ac:dyDescent="0.2">
      <c r="A777" s="438" t="str">
        <f t="shared" si="52"/>
        <v/>
      </c>
      <c r="B777" s="470"/>
      <c r="C777" s="469"/>
      <c r="D777" s="107"/>
      <c r="E777" s="107"/>
      <c r="F777" s="288"/>
      <c r="G777" s="107"/>
      <c r="H777" s="107"/>
      <c r="I777" s="107"/>
      <c r="J777" s="423"/>
      <c r="K777" s="423"/>
      <c r="L777" s="423"/>
      <c r="M777" s="423"/>
      <c r="N777" s="470"/>
      <c r="O777" s="79">
        <f t="shared" si="49"/>
        <v>0</v>
      </c>
      <c r="P777" s="79">
        <f t="shared" si="50"/>
        <v>0</v>
      </c>
      <c r="Q777" s="536" t="str">
        <f t="shared" si="51"/>
        <v/>
      </c>
    </row>
    <row r="778" spans="1:17" x14ac:dyDescent="0.2">
      <c r="A778" s="438" t="str">
        <f t="shared" si="52"/>
        <v/>
      </c>
      <c r="B778" s="470"/>
      <c r="C778" s="469"/>
      <c r="D778" s="107"/>
      <c r="E778" s="107"/>
      <c r="F778" s="288"/>
      <c r="G778" s="107"/>
      <c r="H778" s="107"/>
      <c r="I778" s="107"/>
      <c r="J778" s="423"/>
      <c r="K778" s="423"/>
      <c r="L778" s="423"/>
      <c r="M778" s="423"/>
      <c r="N778" s="470"/>
      <c r="O778" s="79">
        <f t="shared" ref="O778:O841" si="53">IF(B778=0,0,IF(YEAR(B778)=$P$1,MONTH(B778)-$O$1+1,(YEAR(B778)-$P$1)*12-$O$1+1+MONTH(B778)))</f>
        <v>0</v>
      </c>
      <c r="P778" s="79">
        <f t="shared" ref="P778:P841" si="54">IF(C778=0,0,IF(YEAR(C778)=$P$1,MONTH(C778)-$O$1+1,(YEAR(C778)-$P$1)*12-$O$1+1+MONTH(C778)))</f>
        <v>0</v>
      </c>
      <c r="Q778" s="536" t="str">
        <f t="shared" ref="Q778:Q841" si="55">SUBSTITUTE(D778," ","_")</f>
        <v/>
      </c>
    </row>
    <row r="779" spans="1:17" x14ac:dyDescent="0.2">
      <c r="A779" s="438" t="str">
        <f t="shared" si="52"/>
        <v/>
      </c>
      <c r="B779" s="470"/>
      <c r="C779" s="469"/>
      <c r="D779" s="107"/>
      <c r="E779" s="107"/>
      <c r="F779" s="288"/>
      <c r="G779" s="107"/>
      <c r="H779" s="107"/>
      <c r="I779" s="107"/>
      <c r="J779" s="423"/>
      <c r="K779" s="423"/>
      <c r="L779" s="423"/>
      <c r="M779" s="423"/>
      <c r="N779" s="470"/>
      <c r="O779" s="79">
        <f t="shared" si="53"/>
        <v>0</v>
      </c>
      <c r="P779" s="79">
        <f t="shared" si="54"/>
        <v>0</v>
      </c>
      <c r="Q779" s="536" t="str">
        <f t="shared" si="55"/>
        <v/>
      </c>
    </row>
    <row r="780" spans="1:17" x14ac:dyDescent="0.2">
      <c r="A780" s="438" t="str">
        <f t="shared" si="52"/>
        <v/>
      </c>
      <c r="B780" s="470"/>
      <c r="C780" s="469"/>
      <c r="D780" s="107"/>
      <c r="E780" s="107"/>
      <c r="F780" s="288"/>
      <c r="G780" s="107"/>
      <c r="H780" s="107"/>
      <c r="I780" s="107"/>
      <c r="J780" s="423"/>
      <c r="K780" s="423"/>
      <c r="L780" s="423"/>
      <c r="M780" s="423"/>
      <c r="N780" s="470"/>
      <c r="O780" s="79">
        <f t="shared" si="53"/>
        <v>0</v>
      </c>
      <c r="P780" s="79">
        <f t="shared" si="54"/>
        <v>0</v>
      </c>
      <c r="Q780" s="536" t="str">
        <f t="shared" si="55"/>
        <v/>
      </c>
    </row>
    <row r="781" spans="1:17" x14ac:dyDescent="0.2">
      <c r="A781" s="438" t="str">
        <f t="shared" si="52"/>
        <v/>
      </c>
      <c r="B781" s="470"/>
      <c r="C781" s="469"/>
      <c r="D781" s="107"/>
      <c r="E781" s="107"/>
      <c r="F781" s="288"/>
      <c r="G781" s="107"/>
      <c r="H781" s="107"/>
      <c r="I781" s="107"/>
      <c r="J781" s="423"/>
      <c r="K781" s="423"/>
      <c r="L781" s="423"/>
      <c r="M781" s="423"/>
      <c r="N781" s="470"/>
      <c r="O781" s="79">
        <f t="shared" si="53"/>
        <v>0</v>
      </c>
      <c r="P781" s="79">
        <f t="shared" si="54"/>
        <v>0</v>
      </c>
      <c r="Q781" s="536" t="str">
        <f t="shared" si="55"/>
        <v/>
      </c>
    </row>
    <row r="782" spans="1:17" x14ac:dyDescent="0.2">
      <c r="A782" s="438" t="str">
        <f t="shared" si="52"/>
        <v/>
      </c>
      <c r="B782" s="470"/>
      <c r="C782" s="469"/>
      <c r="D782" s="107"/>
      <c r="E782" s="107"/>
      <c r="F782" s="288"/>
      <c r="G782" s="107"/>
      <c r="H782" s="107"/>
      <c r="I782" s="107"/>
      <c r="J782" s="423"/>
      <c r="K782" s="423"/>
      <c r="L782" s="423"/>
      <c r="M782" s="423"/>
      <c r="N782" s="470"/>
      <c r="O782" s="79">
        <f t="shared" si="53"/>
        <v>0</v>
      </c>
      <c r="P782" s="79">
        <f t="shared" si="54"/>
        <v>0</v>
      </c>
      <c r="Q782" s="536" t="str">
        <f t="shared" si="55"/>
        <v/>
      </c>
    </row>
    <row r="783" spans="1:17" x14ac:dyDescent="0.2">
      <c r="A783" s="438" t="str">
        <f t="shared" si="52"/>
        <v/>
      </c>
      <c r="B783" s="470"/>
      <c r="C783" s="469"/>
      <c r="D783" s="107"/>
      <c r="E783" s="107"/>
      <c r="F783" s="288"/>
      <c r="G783" s="107"/>
      <c r="H783" s="107"/>
      <c r="I783" s="107"/>
      <c r="J783" s="423"/>
      <c r="K783" s="423"/>
      <c r="L783" s="423"/>
      <c r="M783" s="423"/>
      <c r="N783" s="470"/>
      <c r="O783" s="79">
        <f t="shared" si="53"/>
        <v>0</v>
      </c>
      <c r="P783" s="79">
        <f t="shared" si="54"/>
        <v>0</v>
      </c>
      <c r="Q783" s="536" t="str">
        <f t="shared" si="55"/>
        <v/>
      </c>
    </row>
    <row r="784" spans="1:17" x14ac:dyDescent="0.2">
      <c r="A784" s="438" t="str">
        <f t="shared" si="52"/>
        <v/>
      </c>
      <c r="B784" s="470"/>
      <c r="C784" s="469"/>
      <c r="D784" s="107"/>
      <c r="E784" s="107"/>
      <c r="F784" s="288"/>
      <c r="G784" s="107"/>
      <c r="H784" s="107"/>
      <c r="I784" s="107"/>
      <c r="J784" s="423"/>
      <c r="K784" s="423"/>
      <c r="L784" s="423"/>
      <c r="M784" s="423"/>
      <c r="N784" s="470"/>
      <c r="O784" s="79">
        <f t="shared" si="53"/>
        <v>0</v>
      </c>
      <c r="P784" s="79">
        <f t="shared" si="54"/>
        <v>0</v>
      </c>
      <c r="Q784" s="536" t="str">
        <f t="shared" si="55"/>
        <v/>
      </c>
    </row>
    <row r="785" spans="1:17" x14ac:dyDescent="0.2">
      <c r="A785" s="438" t="str">
        <f t="shared" si="52"/>
        <v/>
      </c>
      <c r="B785" s="470"/>
      <c r="C785" s="469"/>
      <c r="D785" s="107"/>
      <c r="E785" s="107"/>
      <c r="F785" s="288"/>
      <c r="G785" s="107"/>
      <c r="H785" s="107"/>
      <c r="I785" s="107"/>
      <c r="J785" s="423"/>
      <c r="K785" s="423"/>
      <c r="L785" s="423"/>
      <c r="M785" s="423"/>
      <c r="N785" s="470"/>
      <c r="O785" s="79">
        <f t="shared" si="53"/>
        <v>0</v>
      </c>
      <c r="P785" s="79">
        <f t="shared" si="54"/>
        <v>0</v>
      </c>
      <c r="Q785" s="536" t="str">
        <f t="shared" si="55"/>
        <v/>
      </c>
    </row>
    <row r="786" spans="1:17" x14ac:dyDescent="0.2">
      <c r="A786" s="438" t="str">
        <f t="shared" si="52"/>
        <v/>
      </c>
      <c r="B786" s="470"/>
      <c r="C786" s="469"/>
      <c r="D786" s="107"/>
      <c r="E786" s="107"/>
      <c r="F786" s="288"/>
      <c r="G786" s="107"/>
      <c r="H786" s="107"/>
      <c r="I786" s="107"/>
      <c r="J786" s="423"/>
      <c r="K786" s="423"/>
      <c r="L786" s="423"/>
      <c r="M786" s="423"/>
      <c r="N786" s="470"/>
      <c r="O786" s="79">
        <f t="shared" si="53"/>
        <v>0</v>
      </c>
      <c r="P786" s="79">
        <f t="shared" si="54"/>
        <v>0</v>
      </c>
      <c r="Q786" s="536" t="str">
        <f t="shared" si="55"/>
        <v/>
      </c>
    </row>
    <row r="787" spans="1:17" x14ac:dyDescent="0.2">
      <c r="A787" s="438" t="str">
        <f t="shared" si="52"/>
        <v/>
      </c>
      <c r="B787" s="470"/>
      <c r="C787" s="469"/>
      <c r="D787" s="107"/>
      <c r="E787" s="107"/>
      <c r="F787" s="288"/>
      <c r="G787" s="107"/>
      <c r="H787" s="107"/>
      <c r="I787" s="107"/>
      <c r="J787" s="423"/>
      <c r="K787" s="423"/>
      <c r="L787" s="423"/>
      <c r="M787" s="423"/>
      <c r="N787" s="470"/>
      <c r="O787" s="79">
        <f t="shared" si="53"/>
        <v>0</v>
      </c>
      <c r="P787" s="79">
        <f t="shared" si="54"/>
        <v>0</v>
      </c>
      <c r="Q787" s="536" t="str">
        <f t="shared" si="55"/>
        <v/>
      </c>
    </row>
    <row r="788" spans="1:17" x14ac:dyDescent="0.2">
      <c r="A788" s="438" t="str">
        <f t="shared" si="52"/>
        <v/>
      </c>
      <c r="B788" s="470"/>
      <c r="C788" s="469"/>
      <c r="D788" s="107"/>
      <c r="E788" s="107"/>
      <c r="F788" s="288"/>
      <c r="G788" s="107"/>
      <c r="H788" s="107"/>
      <c r="I788" s="107"/>
      <c r="J788" s="423"/>
      <c r="K788" s="423"/>
      <c r="L788" s="423"/>
      <c r="M788" s="423"/>
      <c r="N788" s="470"/>
      <c r="O788" s="79">
        <f t="shared" si="53"/>
        <v>0</v>
      </c>
      <c r="P788" s="79">
        <f t="shared" si="54"/>
        <v>0</v>
      </c>
      <c r="Q788" s="536" t="str">
        <f t="shared" si="55"/>
        <v/>
      </c>
    </row>
    <row r="789" spans="1:17" x14ac:dyDescent="0.2">
      <c r="A789" s="438" t="str">
        <f t="shared" si="52"/>
        <v/>
      </c>
      <c r="B789" s="470"/>
      <c r="C789" s="469"/>
      <c r="D789" s="107"/>
      <c r="E789" s="107"/>
      <c r="F789" s="288"/>
      <c r="G789" s="107"/>
      <c r="H789" s="107"/>
      <c r="I789" s="107"/>
      <c r="J789" s="423"/>
      <c r="K789" s="423"/>
      <c r="L789" s="423"/>
      <c r="M789" s="423"/>
      <c r="N789" s="470"/>
      <c r="O789" s="79">
        <f t="shared" si="53"/>
        <v>0</v>
      </c>
      <c r="P789" s="79">
        <f t="shared" si="54"/>
        <v>0</v>
      </c>
      <c r="Q789" s="536" t="str">
        <f t="shared" si="55"/>
        <v/>
      </c>
    </row>
    <row r="790" spans="1:17" x14ac:dyDescent="0.2">
      <c r="A790" s="438" t="str">
        <f t="shared" si="52"/>
        <v/>
      </c>
      <c r="B790" s="470"/>
      <c r="C790" s="469"/>
      <c r="D790" s="107"/>
      <c r="E790" s="107"/>
      <c r="F790" s="288"/>
      <c r="G790" s="107"/>
      <c r="H790" s="107"/>
      <c r="I790" s="107"/>
      <c r="J790" s="423"/>
      <c r="K790" s="423"/>
      <c r="L790" s="423"/>
      <c r="M790" s="423"/>
      <c r="N790" s="470"/>
      <c r="O790" s="79">
        <f t="shared" si="53"/>
        <v>0</v>
      </c>
      <c r="P790" s="79">
        <f t="shared" si="54"/>
        <v>0</v>
      </c>
      <c r="Q790" s="536" t="str">
        <f t="shared" si="55"/>
        <v/>
      </c>
    </row>
    <row r="791" spans="1:17" x14ac:dyDescent="0.2">
      <c r="A791" s="438" t="str">
        <f t="shared" si="52"/>
        <v/>
      </c>
      <c r="B791" s="470"/>
      <c r="C791" s="469"/>
      <c r="D791" s="107"/>
      <c r="E791" s="107"/>
      <c r="F791" s="288"/>
      <c r="G791" s="107"/>
      <c r="H791" s="107"/>
      <c r="I791" s="107"/>
      <c r="J791" s="423"/>
      <c r="K791" s="423"/>
      <c r="L791" s="423"/>
      <c r="M791" s="423"/>
      <c r="N791" s="470"/>
      <c r="O791" s="79">
        <f t="shared" si="53"/>
        <v>0</v>
      </c>
      <c r="P791" s="79">
        <f t="shared" si="54"/>
        <v>0</v>
      </c>
      <c r="Q791" s="536" t="str">
        <f t="shared" si="55"/>
        <v/>
      </c>
    </row>
    <row r="792" spans="1:17" x14ac:dyDescent="0.2">
      <c r="A792" s="438" t="str">
        <f t="shared" si="52"/>
        <v/>
      </c>
      <c r="B792" s="470"/>
      <c r="C792" s="469"/>
      <c r="D792" s="107"/>
      <c r="E792" s="107"/>
      <c r="F792" s="288"/>
      <c r="G792" s="107"/>
      <c r="H792" s="107"/>
      <c r="I792" s="107"/>
      <c r="J792" s="423"/>
      <c r="K792" s="423"/>
      <c r="L792" s="423"/>
      <c r="M792" s="423"/>
      <c r="N792" s="470"/>
      <c r="O792" s="79">
        <f t="shared" si="53"/>
        <v>0</v>
      </c>
      <c r="P792" s="79">
        <f t="shared" si="54"/>
        <v>0</v>
      </c>
      <c r="Q792" s="536" t="str">
        <f t="shared" si="55"/>
        <v/>
      </c>
    </row>
    <row r="793" spans="1:17" x14ac:dyDescent="0.2">
      <c r="A793" s="438" t="str">
        <f t="shared" si="52"/>
        <v/>
      </c>
      <c r="B793" s="470"/>
      <c r="C793" s="469"/>
      <c r="D793" s="107"/>
      <c r="E793" s="107"/>
      <c r="F793" s="288"/>
      <c r="G793" s="107"/>
      <c r="H793" s="107"/>
      <c r="I793" s="107"/>
      <c r="J793" s="423"/>
      <c r="K793" s="423"/>
      <c r="L793" s="423"/>
      <c r="M793" s="423"/>
      <c r="N793" s="470"/>
      <c r="O793" s="79">
        <f t="shared" si="53"/>
        <v>0</v>
      </c>
      <c r="P793" s="79">
        <f t="shared" si="54"/>
        <v>0</v>
      </c>
      <c r="Q793" s="536" t="str">
        <f t="shared" si="55"/>
        <v/>
      </c>
    </row>
    <row r="794" spans="1:17" x14ac:dyDescent="0.2">
      <c r="A794" s="438" t="str">
        <f t="shared" si="52"/>
        <v/>
      </c>
      <c r="B794" s="470"/>
      <c r="C794" s="469"/>
      <c r="D794" s="107"/>
      <c r="E794" s="107"/>
      <c r="F794" s="288"/>
      <c r="G794" s="107"/>
      <c r="H794" s="107"/>
      <c r="I794" s="107"/>
      <c r="J794" s="423"/>
      <c r="K794" s="423"/>
      <c r="L794" s="423"/>
      <c r="M794" s="423"/>
      <c r="N794" s="470"/>
      <c r="O794" s="79">
        <f t="shared" si="53"/>
        <v>0</v>
      </c>
      <c r="P794" s="79">
        <f t="shared" si="54"/>
        <v>0</v>
      </c>
      <c r="Q794" s="536" t="str">
        <f t="shared" si="55"/>
        <v/>
      </c>
    </row>
    <row r="795" spans="1:17" x14ac:dyDescent="0.2">
      <c r="A795" s="438" t="str">
        <f t="shared" si="52"/>
        <v/>
      </c>
      <c r="B795" s="470"/>
      <c r="C795" s="469"/>
      <c r="D795" s="107"/>
      <c r="E795" s="107"/>
      <c r="F795" s="288"/>
      <c r="G795" s="107"/>
      <c r="H795" s="107"/>
      <c r="I795" s="107"/>
      <c r="J795" s="423"/>
      <c r="K795" s="423"/>
      <c r="L795" s="423"/>
      <c r="M795" s="423"/>
      <c r="N795" s="470"/>
      <c r="O795" s="79">
        <f t="shared" si="53"/>
        <v>0</v>
      </c>
      <c r="P795" s="79">
        <f t="shared" si="54"/>
        <v>0</v>
      </c>
      <c r="Q795" s="536" t="str">
        <f t="shared" si="55"/>
        <v/>
      </c>
    </row>
    <row r="796" spans="1:17" x14ac:dyDescent="0.2">
      <c r="A796" s="438" t="str">
        <f t="shared" si="52"/>
        <v/>
      </c>
      <c r="B796" s="470"/>
      <c r="C796" s="469"/>
      <c r="D796" s="107"/>
      <c r="E796" s="107"/>
      <c r="F796" s="288"/>
      <c r="G796" s="107"/>
      <c r="H796" s="107"/>
      <c r="I796" s="107"/>
      <c r="J796" s="423"/>
      <c r="K796" s="423"/>
      <c r="L796" s="423"/>
      <c r="M796" s="423"/>
      <c r="N796" s="470"/>
      <c r="O796" s="79">
        <f t="shared" si="53"/>
        <v>0</v>
      </c>
      <c r="P796" s="79">
        <f t="shared" si="54"/>
        <v>0</v>
      </c>
      <c r="Q796" s="536" t="str">
        <f t="shared" si="55"/>
        <v/>
      </c>
    </row>
    <row r="797" spans="1:17" x14ac:dyDescent="0.2">
      <c r="A797" s="438" t="str">
        <f t="shared" si="52"/>
        <v/>
      </c>
      <c r="B797" s="470"/>
      <c r="C797" s="469"/>
      <c r="D797" s="107"/>
      <c r="E797" s="107"/>
      <c r="F797" s="288"/>
      <c r="G797" s="107"/>
      <c r="H797" s="107"/>
      <c r="I797" s="107"/>
      <c r="J797" s="423"/>
      <c r="K797" s="423"/>
      <c r="L797" s="423"/>
      <c r="M797" s="423"/>
      <c r="N797" s="470"/>
      <c r="O797" s="79">
        <f t="shared" si="53"/>
        <v>0</v>
      </c>
      <c r="P797" s="79">
        <f t="shared" si="54"/>
        <v>0</v>
      </c>
      <c r="Q797" s="536" t="str">
        <f t="shared" si="55"/>
        <v/>
      </c>
    </row>
    <row r="798" spans="1:17" x14ac:dyDescent="0.2">
      <c r="A798" s="438" t="str">
        <f t="shared" si="52"/>
        <v/>
      </c>
      <c r="B798" s="470"/>
      <c r="C798" s="469"/>
      <c r="D798" s="107"/>
      <c r="E798" s="107"/>
      <c r="F798" s="288"/>
      <c r="G798" s="107"/>
      <c r="H798" s="107"/>
      <c r="I798" s="107"/>
      <c r="J798" s="423"/>
      <c r="K798" s="423"/>
      <c r="L798" s="423"/>
      <c r="M798" s="423"/>
      <c r="N798" s="470"/>
      <c r="O798" s="79">
        <f t="shared" si="53"/>
        <v>0</v>
      </c>
      <c r="P798" s="79">
        <f t="shared" si="54"/>
        <v>0</v>
      </c>
      <c r="Q798" s="536" t="str">
        <f t="shared" si="55"/>
        <v/>
      </c>
    </row>
    <row r="799" spans="1:17" x14ac:dyDescent="0.2">
      <c r="A799" s="438" t="str">
        <f t="shared" si="52"/>
        <v/>
      </c>
      <c r="B799" s="470"/>
      <c r="C799" s="469"/>
      <c r="D799" s="107"/>
      <c r="E799" s="107"/>
      <c r="F799" s="288"/>
      <c r="G799" s="107"/>
      <c r="H799" s="107"/>
      <c r="I799" s="107"/>
      <c r="J799" s="423"/>
      <c r="K799" s="423"/>
      <c r="L799" s="423"/>
      <c r="M799" s="423"/>
      <c r="N799" s="470"/>
      <c r="O799" s="79">
        <f t="shared" si="53"/>
        <v>0</v>
      </c>
      <c r="P799" s="79">
        <f t="shared" si="54"/>
        <v>0</v>
      </c>
      <c r="Q799" s="536" t="str">
        <f t="shared" si="55"/>
        <v/>
      </c>
    </row>
    <row r="800" spans="1:17" x14ac:dyDescent="0.2">
      <c r="A800" s="438" t="str">
        <f t="shared" si="52"/>
        <v/>
      </c>
      <c r="B800" s="470"/>
      <c r="C800" s="469"/>
      <c r="D800" s="107"/>
      <c r="E800" s="107"/>
      <c r="F800" s="288"/>
      <c r="G800" s="107"/>
      <c r="H800" s="107"/>
      <c r="I800" s="107"/>
      <c r="J800" s="423"/>
      <c r="K800" s="423"/>
      <c r="L800" s="423"/>
      <c r="M800" s="423"/>
      <c r="N800" s="470"/>
      <c r="O800" s="79">
        <f t="shared" si="53"/>
        <v>0</v>
      </c>
      <c r="P800" s="79">
        <f t="shared" si="54"/>
        <v>0</v>
      </c>
      <c r="Q800" s="536" t="str">
        <f t="shared" si="55"/>
        <v/>
      </c>
    </row>
    <row r="801" spans="1:17" x14ac:dyDescent="0.2">
      <c r="A801" s="438" t="str">
        <f t="shared" si="52"/>
        <v/>
      </c>
      <c r="B801" s="470"/>
      <c r="C801" s="469"/>
      <c r="D801" s="107"/>
      <c r="E801" s="107"/>
      <c r="F801" s="288"/>
      <c r="G801" s="107"/>
      <c r="H801" s="107"/>
      <c r="I801" s="107"/>
      <c r="J801" s="423"/>
      <c r="K801" s="423"/>
      <c r="L801" s="423"/>
      <c r="M801" s="423"/>
      <c r="N801" s="470"/>
      <c r="O801" s="79">
        <f t="shared" si="53"/>
        <v>0</v>
      </c>
      <c r="P801" s="79">
        <f t="shared" si="54"/>
        <v>0</v>
      </c>
      <c r="Q801" s="536" t="str">
        <f t="shared" si="55"/>
        <v/>
      </c>
    </row>
    <row r="802" spans="1:17" x14ac:dyDescent="0.2">
      <c r="A802" s="438" t="str">
        <f t="shared" si="52"/>
        <v/>
      </c>
      <c r="B802" s="470"/>
      <c r="C802" s="469"/>
      <c r="D802" s="107"/>
      <c r="E802" s="107"/>
      <c r="F802" s="288"/>
      <c r="G802" s="107"/>
      <c r="H802" s="107"/>
      <c r="I802" s="107"/>
      <c r="J802" s="423"/>
      <c r="K802" s="423"/>
      <c r="L802" s="423"/>
      <c r="M802" s="423"/>
      <c r="N802" s="470"/>
      <c r="O802" s="79">
        <f t="shared" si="53"/>
        <v>0</v>
      </c>
      <c r="P802" s="79">
        <f t="shared" si="54"/>
        <v>0</v>
      </c>
      <c r="Q802" s="536" t="str">
        <f t="shared" si="55"/>
        <v/>
      </c>
    </row>
    <row r="803" spans="1:17" x14ac:dyDescent="0.2">
      <c r="A803" s="438" t="str">
        <f t="shared" si="52"/>
        <v/>
      </c>
      <c r="B803" s="470"/>
      <c r="C803" s="469"/>
      <c r="D803" s="107"/>
      <c r="E803" s="107"/>
      <c r="F803" s="288"/>
      <c r="G803" s="107"/>
      <c r="H803" s="107"/>
      <c r="I803" s="107"/>
      <c r="J803" s="423"/>
      <c r="K803" s="423"/>
      <c r="L803" s="423"/>
      <c r="M803" s="423"/>
      <c r="N803" s="470"/>
      <c r="O803" s="79">
        <f t="shared" si="53"/>
        <v>0</v>
      </c>
      <c r="P803" s="79">
        <f t="shared" si="54"/>
        <v>0</v>
      </c>
      <c r="Q803" s="536" t="str">
        <f t="shared" si="55"/>
        <v/>
      </c>
    </row>
    <row r="804" spans="1:17" x14ac:dyDescent="0.2">
      <c r="A804" s="438" t="str">
        <f t="shared" si="52"/>
        <v/>
      </c>
      <c r="B804" s="470"/>
      <c r="C804" s="469"/>
      <c r="D804" s="107"/>
      <c r="E804" s="107"/>
      <c r="F804" s="288"/>
      <c r="G804" s="107"/>
      <c r="H804" s="107"/>
      <c r="I804" s="107"/>
      <c r="J804" s="423"/>
      <c r="K804" s="423"/>
      <c r="L804" s="423"/>
      <c r="M804" s="423"/>
      <c r="N804" s="470"/>
      <c r="O804" s="79">
        <f t="shared" si="53"/>
        <v>0</v>
      </c>
      <c r="P804" s="79">
        <f t="shared" si="54"/>
        <v>0</v>
      </c>
      <c r="Q804" s="536" t="str">
        <f t="shared" si="55"/>
        <v/>
      </c>
    </row>
    <row r="805" spans="1:17" x14ac:dyDescent="0.2">
      <c r="A805" s="438" t="str">
        <f t="shared" si="52"/>
        <v/>
      </c>
      <c r="B805" s="470"/>
      <c r="C805" s="469"/>
      <c r="D805" s="107"/>
      <c r="E805" s="107"/>
      <c r="F805" s="288"/>
      <c r="G805" s="107"/>
      <c r="H805" s="107"/>
      <c r="I805" s="107"/>
      <c r="J805" s="423"/>
      <c r="K805" s="423"/>
      <c r="L805" s="423"/>
      <c r="M805" s="423"/>
      <c r="N805" s="470"/>
      <c r="O805" s="79">
        <f t="shared" si="53"/>
        <v>0</v>
      </c>
      <c r="P805" s="79">
        <f t="shared" si="54"/>
        <v>0</v>
      </c>
      <c r="Q805" s="536" t="str">
        <f t="shared" si="55"/>
        <v/>
      </c>
    </row>
    <row r="806" spans="1:17" x14ac:dyDescent="0.2">
      <c r="A806" s="438" t="str">
        <f t="shared" si="52"/>
        <v/>
      </c>
      <c r="B806" s="470"/>
      <c r="C806" s="469"/>
      <c r="D806" s="107"/>
      <c r="E806" s="107"/>
      <c r="F806" s="288"/>
      <c r="G806" s="107"/>
      <c r="H806" s="107"/>
      <c r="I806" s="107"/>
      <c r="J806" s="423"/>
      <c r="K806" s="423"/>
      <c r="L806" s="423"/>
      <c r="M806" s="423"/>
      <c r="N806" s="470"/>
      <c r="O806" s="79">
        <f t="shared" si="53"/>
        <v>0</v>
      </c>
      <c r="P806" s="79">
        <f t="shared" si="54"/>
        <v>0</v>
      </c>
      <c r="Q806" s="536" t="str">
        <f t="shared" si="55"/>
        <v/>
      </c>
    </row>
    <row r="807" spans="1:17" x14ac:dyDescent="0.2">
      <c r="A807" s="438" t="str">
        <f t="shared" si="52"/>
        <v/>
      </c>
      <c r="B807" s="470"/>
      <c r="C807" s="469"/>
      <c r="D807" s="107"/>
      <c r="E807" s="107"/>
      <c r="F807" s="288"/>
      <c r="G807" s="107"/>
      <c r="H807" s="107"/>
      <c r="I807" s="107"/>
      <c r="J807" s="423"/>
      <c r="K807" s="423"/>
      <c r="L807" s="423"/>
      <c r="M807" s="423"/>
      <c r="N807" s="470"/>
      <c r="O807" s="79">
        <f t="shared" si="53"/>
        <v>0</v>
      </c>
      <c r="P807" s="79">
        <f t="shared" si="54"/>
        <v>0</v>
      </c>
      <c r="Q807" s="536" t="str">
        <f t="shared" si="55"/>
        <v/>
      </c>
    </row>
    <row r="808" spans="1:17" x14ac:dyDescent="0.2">
      <c r="A808" s="438" t="str">
        <f t="shared" si="52"/>
        <v/>
      </c>
      <c r="B808" s="470"/>
      <c r="C808" s="469"/>
      <c r="D808" s="107"/>
      <c r="E808" s="107"/>
      <c r="F808" s="288"/>
      <c r="G808" s="107"/>
      <c r="H808" s="107"/>
      <c r="I808" s="107"/>
      <c r="J808" s="423"/>
      <c r="K808" s="423"/>
      <c r="L808" s="423"/>
      <c r="M808" s="423"/>
      <c r="N808" s="470"/>
      <c r="O808" s="79">
        <f t="shared" si="53"/>
        <v>0</v>
      </c>
      <c r="P808" s="79">
        <f t="shared" si="54"/>
        <v>0</v>
      </c>
      <c r="Q808" s="536" t="str">
        <f t="shared" si="55"/>
        <v/>
      </c>
    </row>
    <row r="809" spans="1:17" x14ac:dyDescent="0.2">
      <c r="A809" s="438" t="str">
        <f t="shared" si="52"/>
        <v/>
      </c>
      <c r="B809" s="470"/>
      <c r="C809" s="469"/>
      <c r="D809" s="107"/>
      <c r="E809" s="107"/>
      <c r="F809" s="288"/>
      <c r="G809" s="107"/>
      <c r="H809" s="107"/>
      <c r="I809" s="107"/>
      <c r="J809" s="423"/>
      <c r="K809" s="423"/>
      <c r="L809" s="423"/>
      <c r="M809" s="423"/>
      <c r="N809" s="470"/>
      <c r="O809" s="79">
        <f t="shared" si="53"/>
        <v>0</v>
      </c>
      <c r="P809" s="79">
        <f t="shared" si="54"/>
        <v>0</v>
      </c>
      <c r="Q809" s="536" t="str">
        <f t="shared" si="55"/>
        <v/>
      </c>
    </row>
    <row r="810" spans="1:17" x14ac:dyDescent="0.2">
      <c r="A810" s="438" t="str">
        <f t="shared" si="52"/>
        <v/>
      </c>
      <c r="B810" s="470"/>
      <c r="C810" s="469"/>
      <c r="D810" s="107"/>
      <c r="E810" s="107"/>
      <c r="F810" s="288"/>
      <c r="G810" s="107"/>
      <c r="H810" s="107"/>
      <c r="I810" s="107"/>
      <c r="J810" s="423"/>
      <c r="K810" s="423"/>
      <c r="L810" s="423"/>
      <c r="M810" s="423"/>
      <c r="N810" s="470"/>
      <c r="O810" s="79">
        <f t="shared" si="53"/>
        <v>0</v>
      </c>
      <c r="P810" s="79">
        <f t="shared" si="54"/>
        <v>0</v>
      </c>
      <c r="Q810" s="536" t="str">
        <f t="shared" si="55"/>
        <v/>
      </c>
    </row>
    <row r="811" spans="1:17" x14ac:dyDescent="0.2">
      <c r="A811" s="438" t="str">
        <f t="shared" si="52"/>
        <v/>
      </c>
      <c r="B811" s="470"/>
      <c r="C811" s="469"/>
      <c r="D811" s="107"/>
      <c r="E811" s="107"/>
      <c r="F811" s="288"/>
      <c r="G811" s="107"/>
      <c r="H811" s="107"/>
      <c r="I811" s="107"/>
      <c r="J811" s="423"/>
      <c r="K811" s="423"/>
      <c r="L811" s="423"/>
      <c r="M811" s="423"/>
      <c r="N811" s="470"/>
      <c r="O811" s="79">
        <f t="shared" si="53"/>
        <v>0</v>
      </c>
      <c r="P811" s="79">
        <f t="shared" si="54"/>
        <v>0</v>
      </c>
      <c r="Q811" s="536" t="str">
        <f t="shared" si="55"/>
        <v/>
      </c>
    </row>
    <row r="812" spans="1:17" x14ac:dyDescent="0.2">
      <c r="A812" s="438" t="str">
        <f t="shared" si="52"/>
        <v/>
      </c>
      <c r="B812" s="470"/>
      <c r="C812" s="469"/>
      <c r="D812" s="107"/>
      <c r="E812" s="107"/>
      <c r="F812" s="288"/>
      <c r="G812" s="107"/>
      <c r="H812" s="107"/>
      <c r="I812" s="107"/>
      <c r="J812" s="423"/>
      <c r="K812" s="423"/>
      <c r="L812" s="423"/>
      <c r="M812" s="423"/>
      <c r="N812" s="470"/>
      <c r="O812" s="79">
        <f t="shared" si="53"/>
        <v>0</v>
      </c>
      <c r="P812" s="79">
        <f t="shared" si="54"/>
        <v>0</v>
      </c>
      <c r="Q812" s="536" t="str">
        <f t="shared" si="55"/>
        <v/>
      </c>
    </row>
    <row r="813" spans="1:17" x14ac:dyDescent="0.2">
      <c r="A813" s="438" t="str">
        <f t="shared" si="52"/>
        <v/>
      </c>
      <c r="B813" s="470"/>
      <c r="C813" s="469"/>
      <c r="D813" s="107"/>
      <c r="E813" s="107"/>
      <c r="F813" s="288"/>
      <c r="G813" s="107"/>
      <c r="H813" s="107"/>
      <c r="I813" s="107"/>
      <c r="J813" s="423"/>
      <c r="K813" s="423"/>
      <c r="L813" s="423"/>
      <c r="M813" s="423"/>
      <c r="N813" s="470"/>
      <c r="O813" s="79">
        <f t="shared" si="53"/>
        <v>0</v>
      </c>
      <c r="P813" s="79">
        <f t="shared" si="54"/>
        <v>0</v>
      </c>
      <c r="Q813" s="536" t="str">
        <f t="shared" si="55"/>
        <v/>
      </c>
    </row>
    <row r="814" spans="1:17" x14ac:dyDescent="0.2">
      <c r="A814" s="438" t="str">
        <f t="shared" si="52"/>
        <v/>
      </c>
      <c r="B814" s="470"/>
      <c r="C814" s="469"/>
      <c r="D814" s="107"/>
      <c r="E814" s="107"/>
      <c r="F814" s="288"/>
      <c r="G814" s="107"/>
      <c r="H814" s="107"/>
      <c r="I814" s="107"/>
      <c r="J814" s="423"/>
      <c r="K814" s="423"/>
      <c r="L814" s="423"/>
      <c r="M814" s="423"/>
      <c r="N814" s="470"/>
      <c r="O814" s="79">
        <f t="shared" si="53"/>
        <v>0</v>
      </c>
      <c r="P814" s="79">
        <f t="shared" si="54"/>
        <v>0</v>
      </c>
      <c r="Q814" s="536" t="str">
        <f t="shared" si="55"/>
        <v/>
      </c>
    </row>
    <row r="815" spans="1:17" x14ac:dyDescent="0.2">
      <c r="A815" s="438" t="str">
        <f t="shared" si="52"/>
        <v/>
      </c>
      <c r="B815" s="470"/>
      <c r="C815" s="469"/>
      <c r="D815" s="107"/>
      <c r="E815" s="107"/>
      <c r="F815" s="288"/>
      <c r="G815" s="107"/>
      <c r="H815" s="107"/>
      <c r="I815" s="107"/>
      <c r="J815" s="423"/>
      <c r="K815" s="423"/>
      <c r="L815" s="423"/>
      <c r="M815" s="423"/>
      <c r="N815" s="470"/>
      <c r="O815" s="79">
        <f t="shared" si="53"/>
        <v>0</v>
      </c>
      <c r="P815" s="79">
        <f t="shared" si="54"/>
        <v>0</v>
      </c>
      <c r="Q815" s="536" t="str">
        <f t="shared" si="55"/>
        <v/>
      </c>
    </row>
    <row r="816" spans="1:17" x14ac:dyDescent="0.2">
      <c r="A816" s="438" t="str">
        <f t="shared" si="52"/>
        <v/>
      </c>
      <c r="B816" s="470"/>
      <c r="C816" s="469"/>
      <c r="D816" s="107"/>
      <c r="E816" s="107"/>
      <c r="F816" s="288"/>
      <c r="G816" s="107"/>
      <c r="H816" s="107"/>
      <c r="I816" s="107"/>
      <c r="J816" s="423"/>
      <c r="K816" s="423"/>
      <c r="L816" s="423"/>
      <c r="M816" s="423"/>
      <c r="N816" s="470"/>
      <c r="O816" s="79">
        <f t="shared" si="53"/>
        <v>0</v>
      </c>
      <c r="P816" s="79">
        <f t="shared" si="54"/>
        <v>0</v>
      </c>
      <c r="Q816" s="536" t="str">
        <f t="shared" si="55"/>
        <v/>
      </c>
    </row>
    <row r="817" spans="1:17" x14ac:dyDescent="0.2">
      <c r="A817" s="438" t="str">
        <f t="shared" si="52"/>
        <v/>
      </c>
      <c r="B817" s="470"/>
      <c r="C817" s="469"/>
      <c r="D817" s="107"/>
      <c r="E817" s="107"/>
      <c r="F817" s="288"/>
      <c r="G817" s="107"/>
      <c r="H817" s="107"/>
      <c r="I817" s="107"/>
      <c r="J817" s="423"/>
      <c r="K817" s="423"/>
      <c r="L817" s="423"/>
      <c r="M817" s="423"/>
      <c r="N817" s="470"/>
      <c r="O817" s="79">
        <f t="shared" si="53"/>
        <v>0</v>
      </c>
      <c r="P817" s="79">
        <f t="shared" si="54"/>
        <v>0</v>
      </c>
      <c r="Q817" s="536" t="str">
        <f t="shared" si="55"/>
        <v/>
      </c>
    </row>
    <row r="818" spans="1:17" x14ac:dyDescent="0.2">
      <c r="A818" s="438" t="str">
        <f t="shared" si="52"/>
        <v/>
      </c>
      <c r="B818" s="470"/>
      <c r="C818" s="469"/>
      <c r="D818" s="107"/>
      <c r="E818" s="107"/>
      <c r="F818" s="288"/>
      <c r="G818" s="107"/>
      <c r="H818" s="107"/>
      <c r="I818" s="107"/>
      <c r="J818" s="423"/>
      <c r="K818" s="423"/>
      <c r="L818" s="423"/>
      <c r="M818" s="423"/>
      <c r="N818" s="470"/>
      <c r="O818" s="79">
        <f t="shared" si="53"/>
        <v>0</v>
      </c>
      <c r="P818" s="79">
        <f t="shared" si="54"/>
        <v>0</v>
      </c>
      <c r="Q818" s="536" t="str">
        <f t="shared" si="55"/>
        <v/>
      </c>
    </row>
    <row r="819" spans="1:17" x14ac:dyDescent="0.2">
      <c r="A819" s="438" t="str">
        <f t="shared" si="52"/>
        <v/>
      </c>
      <c r="B819" s="470"/>
      <c r="C819" s="469"/>
      <c r="D819" s="107"/>
      <c r="E819" s="107"/>
      <c r="F819" s="288"/>
      <c r="G819" s="107"/>
      <c r="H819" s="107"/>
      <c r="I819" s="107"/>
      <c r="J819" s="423"/>
      <c r="K819" s="423"/>
      <c r="L819" s="423"/>
      <c r="M819" s="423"/>
      <c r="N819" s="470"/>
      <c r="O819" s="79">
        <f t="shared" si="53"/>
        <v>0</v>
      </c>
      <c r="P819" s="79">
        <f t="shared" si="54"/>
        <v>0</v>
      </c>
      <c r="Q819" s="536" t="str">
        <f t="shared" si="55"/>
        <v/>
      </c>
    </row>
    <row r="820" spans="1:17" x14ac:dyDescent="0.2">
      <c r="A820" s="438" t="str">
        <f t="shared" si="52"/>
        <v/>
      </c>
      <c r="B820" s="470"/>
      <c r="C820" s="469"/>
      <c r="D820" s="107"/>
      <c r="E820" s="107"/>
      <c r="F820" s="288"/>
      <c r="G820" s="107"/>
      <c r="H820" s="107"/>
      <c r="I820" s="107"/>
      <c r="J820" s="423"/>
      <c r="K820" s="423"/>
      <c r="L820" s="423"/>
      <c r="M820" s="423"/>
      <c r="N820" s="470"/>
      <c r="O820" s="79">
        <f t="shared" si="53"/>
        <v>0</v>
      </c>
      <c r="P820" s="79">
        <f t="shared" si="54"/>
        <v>0</v>
      </c>
      <c r="Q820" s="536" t="str">
        <f t="shared" si="55"/>
        <v/>
      </c>
    </row>
    <row r="821" spans="1:17" x14ac:dyDescent="0.2">
      <c r="A821" s="438" t="str">
        <f t="shared" si="52"/>
        <v/>
      </c>
      <c r="B821" s="470"/>
      <c r="C821" s="469"/>
      <c r="D821" s="107"/>
      <c r="E821" s="107"/>
      <c r="F821" s="288"/>
      <c r="G821" s="107"/>
      <c r="H821" s="107"/>
      <c r="I821" s="107"/>
      <c r="J821" s="423"/>
      <c r="K821" s="423"/>
      <c r="L821" s="423"/>
      <c r="M821" s="423"/>
      <c r="N821" s="470"/>
      <c r="O821" s="79">
        <f t="shared" si="53"/>
        <v>0</v>
      </c>
      <c r="P821" s="79">
        <f t="shared" si="54"/>
        <v>0</v>
      </c>
      <c r="Q821" s="536" t="str">
        <f t="shared" si="55"/>
        <v/>
      </c>
    </row>
    <row r="822" spans="1:17" x14ac:dyDescent="0.2">
      <c r="A822" s="438" t="str">
        <f t="shared" si="52"/>
        <v/>
      </c>
      <c r="B822" s="470"/>
      <c r="C822" s="469"/>
      <c r="D822" s="107"/>
      <c r="E822" s="107"/>
      <c r="F822" s="288"/>
      <c r="G822" s="107"/>
      <c r="H822" s="107"/>
      <c r="I822" s="107"/>
      <c r="J822" s="423"/>
      <c r="K822" s="423"/>
      <c r="L822" s="423"/>
      <c r="M822" s="423"/>
      <c r="N822" s="470"/>
      <c r="O822" s="79">
        <f t="shared" si="53"/>
        <v>0</v>
      </c>
      <c r="P822" s="79">
        <f t="shared" si="54"/>
        <v>0</v>
      </c>
      <c r="Q822" s="536" t="str">
        <f t="shared" si="55"/>
        <v/>
      </c>
    </row>
    <row r="823" spans="1:17" x14ac:dyDescent="0.2">
      <c r="A823" s="438" t="str">
        <f t="shared" si="52"/>
        <v/>
      </c>
      <c r="B823" s="470"/>
      <c r="C823" s="469"/>
      <c r="D823" s="107"/>
      <c r="E823" s="107"/>
      <c r="F823" s="288"/>
      <c r="G823" s="107"/>
      <c r="H823" s="107"/>
      <c r="I823" s="107"/>
      <c r="J823" s="423"/>
      <c r="K823" s="423"/>
      <c r="L823" s="423"/>
      <c r="M823" s="423"/>
      <c r="N823" s="470"/>
      <c r="O823" s="79">
        <f t="shared" si="53"/>
        <v>0</v>
      </c>
      <c r="P823" s="79">
        <f t="shared" si="54"/>
        <v>0</v>
      </c>
      <c r="Q823" s="536" t="str">
        <f t="shared" si="55"/>
        <v/>
      </c>
    </row>
    <row r="824" spans="1:17" x14ac:dyDescent="0.2">
      <c r="A824" s="438" t="str">
        <f t="shared" si="52"/>
        <v/>
      </c>
      <c r="B824" s="470"/>
      <c r="C824" s="469"/>
      <c r="D824" s="107"/>
      <c r="E824" s="107"/>
      <c r="F824" s="288"/>
      <c r="G824" s="107"/>
      <c r="H824" s="107"/>
      <c r="I824" s="107"/>
      <c r="J824" s="423"/>
      <c r="K824" s="423"/>
      <c r="L824" s="423"/>
      <c r="M824" s="423"/>
      <c r="N824" s="470"/>
      <c r="O824" s="79">
        <f t="shared" si="53"/>
        <v>0</v>
      </c>
      <c r="P824" s="79">
        <f t="shared" si="54"/>
        <v>0</v>
      </c>
      <c r="Q824" s="536" t="str">
        <f t="shared" si="55"/>
        <v/>
      </c>
    </row>
    <row r="825" spans="1:17" x14ac:dyDescent="0.2">
      <c r="A825" s="438" t="str">
        <f t="shared" si="52"/>
        <v/>
      </c>
      <c r="B825" s="470"/>
      <c r="C825" s="469"/>
      <c r="D825" s="107"/>
      <c r="E825" s="107"/>
      <c r="F825" s="288"/>
      <c r="G825" s="107"/>
      <c r="H825" s="107"/>
      <c r="I825" s="107"/>
      <c r="J825" s="423"/>
      <c r="K825" s="423"/>
      <c r="L825" s="423"/>
      <c r="M825" s="423"/>
      <c r="N825" s="470"/>
      <c r="O825" s="79">
        <f t="shared" si="53"/>
        <v>0</v>
      </c>
      <c r="P825" s="79">
        <f t="shared" si="54"/>
        <v>0</v>
      </c>
      <c r="Q825" s="536" t="str">
        <f t="shared" si="55"/>
        <v/>
      </c>
    </row>
    <row r="826" spans="1:17" x14ac:dyDescent="0.2">
      <c r="A826" s="438" t="str">
        <f t="shared" si="52"/>
        <v/>
      </c>
      <c r="B826" s="470"/>
      <c r="C826" s="469"/>
      <c r="D826" s="107"/>
      <c r="E826" s="107"/>
      <c r="F826" s="288"/>
      <c r="G826" s="107"/>
      <c r="H826" s="107"/>
      <c r="I826" s="107"/>
      <c r="J826" s="423"/>
      <c r="K826" s="423"/>
      <c r="L826" s="423"/>
      <c r="M826" s="423"/>
      <c r="N826" s="470"/>
      <c r="O826" s="79">
        <f t="shared" si="53"/>
        <v>0</v>
      </c>
      <c r="P826" s="79">
        <f t="shared" si="54"/>
        <v>0</v>
      </c>
      <c r="Q826" s="536" t="str">
        <f t="shared" si="55"/>
        <v/>
      </c>
    </row>
    <row r="827" spans="1:17" x14ac:dyDescent="0.2">
      <c r="A827" s="438" t="str">
        <f t="shared" si="52"/>
        <v/>
      </c>
      <c r="B827" s="470"/>
      <c r="C827" s="469"/>
      <c r="D827" s="107"/>
      <c r="E827" s="107"/>
      <c r="F827" s="288"/>
      <c r="G827" s="107"/>
      <c r="H827" s="107"/>
      <c r="I827" s="107"/>
      <c r="J827" s="423"/>
      <c r="K827" s="423"/>
      <c r="L827" s="423"/>
      <c r="M827" s="423"/>
      <c r="N827" s="470"/>
      <c r="O827" s="79">
        <f t="shared" si="53"/>
        <v>0</v>
      </c>
      <c r="P827" s="79">
        <f t="shared" si="54"/>
        <v>0</v>
      </c>
      <c r="Q827" s="536" t="str">
        <f t="shared" si="55"/>
        <v/>
      </c>
    </row>
    <row r="828" spans="1:17" x14ac:dyDescent="0.2">
      <c r="A828" s="438" t="str">
        <f t="shared" ref="A828:A891" si="56">IF(B828="","",ROW()-4)</f>
        <v/>
      </c>
      <c r="B828" s="470"/>
      <c r="C828" s="469"/>
      <c r="D828" s="107"/>
      <c r="E828" s="107"/>
      <c r="F828" s="288"/>
      <c r="G828" s="107"/>
      <c r="H828" s="107"/>
      <c r="I828" s="107"/>
      <c r="J828" s="423"/>
      <c r="K828" s="423"/>
      <c r="L828" s="423"/>
      <c r="M828" s="423"/>
      <c r="N828" s="470"/>
      <c r="O828" s="79">
        <f t="shared" si="53"/>
        <v>0</v>
      </c>
      <c r="P828" s="79">
        <f t="shared" si="54"/>
        <v>0</v>
      </c>
      <c r="Q828" s="536" t="str">
        <f t="shared" si="55"/>
        <v/>
      </c>
    </row>
    <row r="829" spans="1:17" x14ac:dyDescent="0.2">
      <c r="A829" s="438" t="str">
        <f t="shared" si="56"/>
        <v/>
      </c>
      <c r="B829" s="470"/>
      <c r="C829" s="469"/>
      <c r="D829" s="107"/>
      <c r="E829" s="107"/>
      <c r="F829" s="288"/>
      <c r="G829" s="107"/>
      <c r="H829" s="107"/>
      <c r="I829" s="107"/>
      <c r="J829" s="423"/>
      <c r="K829" s="423"/>
      <c r="L829" s="423"/>
      <c r="M829" s="423"/>
      <c r="N829" s="470"/>
      <c r="O829" s="79">
        <f t="shared" si="53"/>
        <v>0</v>
      </c>
      <c r="P829" s="79">
        <f t="shared" si="54"/>
        <v>0</v>
      </c>
      <c r="Q829" s="536" t="str">
        <f t="shared" si="55"/>
        <v/>
      </c>
    </row>
    <row r="830" spans="1:17" x14ac:dyDescent="0.2">
      <c r="A830" s="438" t="str">
        <f t="shared" si="56"/>
        <v/>
      </c>
      <c r="B830" s="470"/>
      <c r="C830" s="469"/>
      <c r="D830" s="107"/>
      <c r="E830" s="107"/>
      <c r="F830" s="288"/>
      <c r="G830" s="107"/>
      <c r="H830" s="107"/>
      <c r="I830" s="107"/>
      <c r="J830" s="423"/>
      <c r="K830" s="423"/>
      <c r="L830" s="423"/>
      <c r="M830" s="423"/>
      <c r="N830" s="470"/>
      <c r="O830" s="79">
        <f t="shared" si="53"/>
        <v>0</v>
      </c>
      <c r="P830" s="79">
        <f t="shared" si="54"/>
        <v>0</v>
      </c>
      <c r="Q830" s="536" t="str">
        <f t="shared" si="55"/>
        <v/>
      </c>
    </row>
    <row r="831" spans="1:17" x14ac:dyDescent="0.2">
      <c r="A831" s="438" t="str">
        <f t="shared" si="56"/>
        <v/>
      </c>
      <c r="B831" s="470"/>
      <c r="C831" s="469"/>
      <c r="D831" s="107"/>
      <c r="E831" s="107"/>
      <c r="F831" s="288"/>
      <c r="G831" s="107"/>
      <c r="H831" s="107"/>
      <c r="I831" s="107"/>
      <c r="J831" s="423"/>
      <c r="K831" s="423"/>
      <c r="L831" s="423"/>
      <c r="M831" s="423"/>
      <c r="N831" s="470"/>
      <c r="O831" s="79">
        <f t="shared" si="53"/>
        <v>0</v>
      </c>
      <c r="P831" s="79">
        <f t="shared" si="54"/>
        <v>0</v>
      </c>
      <c r="Q831" s="536" t="str">
        <f t="shared" si="55"/>
        <v/>
      </c>
    </row>
    <row r="832" spans="1:17" x14ac:dyDescent="0.2">
      <c r="A832" s="438" t="str">
        <f t="shared" si="56"/>
        <v/>
      </c>
      <c r="B832" s="470"/>
      <c r="C832" s="469"/>
      <c r="D832" s="107"/>
      <c r="E832" s="107"/>
      <c r="F832" s="288"/>
      <c r="G832" s="107"/>
      <c r="H832" s="107"/>
      <c r="I832" s="107"/>
      <c r="J832" s="423"/>
      <c r="K832" s="423"/>
      <c r="L832" s="423"/>
      <c r="M832" s="423"/>
      <c r="N832" s="470"/>
      <c r="O832" s="79">
        <f t="shared" si="53"/>
        <v>0</v>
      </c>
      <c r="P832" s="79">
        <f t="shared" si="54"/>
        <v>0</v>
      </c>
      <c r="Q832" s="536" t="str">
        <f t="shared" si="55"/>
        <v/>
      </c>
    </row>
    <row r="833" spans="1:17" x14ac:dyDescent="0.2">
      <c r="A833" s="438" t="str">
        <f t="shared" si="56"/>
        <v/>
      </c>
      <c r="B833" s="470"/>
      <c r="C833" s="469"/>
      <c r="D833" s="107"/>
      <c r="E833" s="107"/>
      <c r="F833" s="288"/>
      <c r="G833" s="107"/>
      <c r="H833" s="107"/>
      <c r="I833" s="107"/>
      <c r="J833" s="423"/>
      <c r="K833" s="423"/>
      <c r="L833" s="423"/>
      <c r="M833" s="423"/>
      <c r="N833" s="470"/>
      <c r="O833" s="79">
        <f t="shared" si="53"/>
        <v>0</v>
      </c>
      <c r="P833" s="79">
        <f t="shared" si="54"/>
        <v>0</v>
      </c>
      <c r="Q833" s="536" t="str">
        <f t="shared" si="55"/>
        <v/>
      </c>
    </row>
    <row r="834" spans="1:17" x14ac:dyDescent="0.2">
      <c r="A834" s="438" t="str">
        <f t="shared" si="56"/>
        <v/>
      </c>
      <c r="B834" s="470"/>
      <c r="C834" s="469"/>
      <c r="D834" s="107"/>
      <c r="E834" s="107"/>
      <c r="F834" s="288"/>
      <c r="G834" s="107"/>
      <c r="H834" s="107"/>
      <c r="I834" s="107"/>
      <c r="J834" s="423"/>
      <c r="K834" s="423"/>
      <c r="L834" s="423"/>
      <c r="M834" s="423"/>
      <c r="N834" s="470"/>
      <c r="O834" s="79">
        <f t="shared" si="53"/>
        <v>0</v>
      </c>
      <c r="P834" s="79">
        <f t="shared" si="54"/>
        <v>0</v>
      </c>
      <c r="Q834" s="536" t="str">
        <f t="shared" si="55"/>
        <v/>
      </c>
    </row>
    <row r="835" spans="1:17" x14ac:dyDescent="0.2">
      <c r="A835" s="438" t="str">
        <f t="shared" si="56"/>
        <v/>
      </c>
      <c r="B835" s="470"/>
      <c r="C835" s="469"/>
      <c r="D835" s="107"/>
      <c r="E835" s="107"/>
      <c r="F835" s="288"/>
      <c r="G835" s="107"/>
      <c r="H835" s="107"/>
      <c r="I835" s="107"/>
      <c r="J835" s="423"/>
      <c r="K835" s="423"/>
      <c r="L835" s="423"/>
      <c r="M835" s="423"/>
      <c r="N835" s="470"/>
      <c r="O835" s="79">
        <f t="shared" si="53"/>
        <v>0</v>
      </c>
      <c r="P835" s="79">
        <f t="shared" si="54"/>
        <v>0</v>
      </c>
      <c r="Q835" s="536" t="str">
        <f t="shared" si="55"/>
        <v/>
      </c>
    </row>
    <row r="836" spans="1:17" x14ac:dyDescent="0.2">
      <c r="A836" s="438" t="str">
        <f t="shared" si="56"/>
        <v/>
      </c>
      <c r="B836" s="470"/>
      <c r="C836" s="469"/>
      <c r="D836" s="107"/>
      <c r="E836" s="107"/>
      <c r="F836" s="288"/>
      <c r="G836" s="107"/>
      <c r="H836" s="107"/>
      <c r="I836" s="107"/>
      <c r="J836" s="423"/>
      <c r="K836" s="423"/>
      <c r="L836" s="423"/>
      <c r="M836" s="423"/>
      <c r="N836" s="470"/>
      <c r="O836" s="79">
        <f t="shared" si="53"/>
        <v>0</v>
      </c>
      <c r="P836" s="79">
        <f t="shared" si="54"/>
        <v>0</v>
      </c>
      <c r="Q836" s="536" t="str">
        <f t="shared" si="55"/>
        <v/>
      </c>
    </row>
    <row r="837" spans="1:17" x14ac:dyDescent="0.2">
      <c r="A837" s="438" t="str">
        <f t="shared" si="56"/>
        <v/>
      </c>
      <c r="B837" s="470"/>
      <c r="C837" s="469"/>
      <c r="D837" s="107"/>
      <c r="E837" s="107"/>
      <c r="F837" s="288"/>
      <c r="G837" s="107"/>
      <c r="H837" s="107"/>
      <c r="I837" s="107"/>
      <c r="J837" s="423"/>
      <c r="K837" s="423"/>
      <c r="L837" s="423"/>
      <c r="M837" s="423"/>
      <c r="N837" s="470"/>
      <c r="O837" s="79">
        <f t="shared" si="53"/>
        <v>0</v>
      </c>
      <c r="P837" s="79">
        <f t="shared" si="54"/>
        <v>0</v>
      </c>
      <c r="Q837" s="536" t="str">
        <f t="shared" si="55"/>
        <v/>
      </c>
    </row>
    <row r="838" spans="1:17" x14ac:dyDescent="0.2">
      <c r="A838" s="438" t="str">
        <f t="shared" si="56"/>
        <v/>
      </c>
      <c r="B838" s="470"/>
      <c r="C838" s="469"/>
      <c r="D838" s="107"/>
      <c r="E838" s="107"/>
      <c r="F838" s="288"/>
      <c r="G838" s="107"/>
      <c r="H838" s="107"/>
      <c r="I838" s="107"/>
      <c r="J838" s="423"/>
      <c r="K838" s="423"/>
      <c r="L838" s="423"/>
      <c r="M838" s="423"/>
      <c r="N838" s="470"/>
      <c r="O838" s="79">
        <f t="shared" si="53"/>
        <v>0</v>
      </c>
      <c r="P838" s="79">
        <f t="shared" si="54"/>
        <v>0</v>
      </c>
      <c r="Q838" s="536" t="str">
        <f t="shared" si="55"/>
        <v/>
      </c>
    </row>
    <row r="839" spans="1:17" x14ac:dyDescent="0.2">
      <c r="A839" s="438" t="str">
        <f t="shared" si="56"/>
        <v/>
      </c>
      <c r="B839" s="470"/>
      <c r="C839" s="469"/>
      <c r="D839" s="107"/>
      <c r="E839" s="107"/>
      <c r="F839" s="288"/>
      <c r="G839" s="107"/>
      <c r="H839" s="107"/>
      <c r="I839" s="107"/>
      <c r="J839" s="423"/>
      <c r="K839" s="423"/>
      <c r="L839" s="423"/>
      <c r="M839" s="423"/>
      <c r="N839" s="470"/>
      <c r="O839" s="79">
        <f t="shared" si="53"/>
        <v>0</v>
      </c>
      <c r="P839" s="79">
        <f t="shared" si="54"/>
        <v>0</v>
      </c>
      <c r="Q839" s="536" t="str">
        <f t="shared" si="55"/>
        <v/>
      </c>
    </row>
    <row r="840" spans="1:17" x14ac:dyDescent="0.2">
      <c r="A840" s="438" t="str">
        <f t="shared" si="56"/>
        <v/>
      </c>
      <c r="B840" s="470"/>
      <c r="C840" s="469"/>
      <c r="D840" s="107"/>
      <c r="E840" s="107"/>
      <c r="F840" s="288"/>
      <c r="G840" s="107"/>
      <c r="H840" s="107"/>
      <c r="I840" s="107"/>
      <c r="J840" s="423"/>
      <c r="K840" s="423"/>
      <c r="L840" s="423"/>
      <c r="M840" s="423"/>
      <c r="N840" s="470"/>
      <c r="O840" s="79">
        <f t="shared" si="53"/>
        <v>0</v>
      </c>
      <c r="P840" s="79">
        <f t="shared" si="54"/>
        <v>0</v>
      </c>
      <c r="Q840" s="536" t="str">
        <f t="shared" si="55"/>
        <v/>
      </c>
    </row>
    <row r="841" spans="1:17" x14ac:dyDescent="0.2">
      <c r="A841" s="438" t="str">
        <f t="shared" si="56"/>
        <v/>
      </c>
      <c r="B841" s="470"/>
      <c r="C841" s="469"/>
      <c r="D841" s="107"/>
      <c r="E841" s="107"/>
      <c r="F841" s="288"/>
      <c r="G841" s="107"/>
      <c r="H841" s="107"/>
      <c r="I841" s="107"/>
      <c r="J841" s="423"/>
      <c r="K841" s="423"/>
      <c r="L841" s="423"/>
      <c r="M841" s="423"/>
      <c r="N841" s="470"/>
      <c r="O841" s="79">
        <f t="shared" si="53"/>
        <v>0</v>
      </c>
      <c r="P841" s="79">
        <f t="shared" si="54"/>
        <v>0</v>
      </c>
      <c r="Q841" s="536" t="str">
        <f t="shared" si="55"/>
        <v/>
      </c>
    </row>
    <row r="842" spans="1:17" x14ac:dyDescent="0.2">
      <c r="A842" s="438" t="str">
        <f t="shared" si="56"/>
        <v/>
      </c>
      <c r="B842" s="470"/>
      <c r="C842" s="469"/>
      <c r="D842" s="107"/>
      <c r="E842" s="107"/>
      <c r="F842" s="288"/>
      <c r="G842" s="107"/>
      <c r="H842" s="107"/>
      <c r="I842" s="107"/>
      <c r="J842" s="423"/>
      <c r="K842" s="423"/>
      <c r="L842" s="423"/>
      <c r="M842" s="423"/>
      <c r="N842" s="470"/>
      <c r="O842" s="79">
        <f t="shared" ref="O842:O905" si="57">IF(B842=0,0,IF(YEAR(B842)=$P$1,MONTH(B842)-$O$1+1,(YEAR(B842)-$P$1)*12-$O$1+1+MONTH(B842)))</f>
        <v>0</v>
      </c>
      <c r="P842" s="79">
        <f t="shared" ref="P842:P905" si="58">IF(C842=0,0,IF(YEAR(C842)=$P$1,MONTH(C842)-$O$1+1,(YEAR(C842)-$P$1)*12-$O$1+1+MONTH(C842)))</f>
        <v>0</v>
      </c>
      <c r="Q842" s="536" t="str">
        <f t="shared" ref="Q842:Q905" si="59">SUBSTITUTE(D842," ","_")</f>
        <v/>
      </c>
    </row>
    <row r="843" spans="1:17" x14ac:dyDescent="0.2">
      <c r="A843" s="438" t="str">
        <f t="shared" si="56"/>
        <v/>
      </c>
      <c r="B843" s="470"/>
      <c r="C843" s="469"/>
      <c r="D843" s="107"/>
      <c r="E843" s="107"/>
      <c r="F843" s="288"/>
      <c r="G843" s="107"/>
      <c r="H843" s="107"/>
      <c r="I843" s="107"/>
      <c r="J843" s="423"/>
      <c r="K843" s="423"/>
      <c r="L843" s="423"/>
      <c r="M843" s="423"/>
      <c r="N843" s="470"/>
      <c r="O843" s="79">
        <f t="shared" si="57"/>
        <v>0</v>
      </c>
      <c r="P843" s="79">
        <f t="shared" si="58"/>
        <v>0</v>
      </c>
      <c r="Q843" s="536" t="str">
        <f t="shared" si="59"/>
        <v/>
      </c>
    </row>
    <row r="844" spans="1:17" x14ac:dyDescent="0.2">
      <c r="A844" s="438" t="str">
        <f t="shared" si="56"/>
        <v/>
      </c>
      <c r="B844" s="470"/>
      <c r="C844" s="469"/>
      <c r="D844" s="107"/>
      <c r="E844" s="107"/>
      <c r="F844" s="288"/>
      <c r="G844" s="107"/>
      <c r="H844" s="107"/>
      <c r="I844" s="107"/>
      <c r="J844" s="423"/>
      <c r="K844" s="423"/>
      <c r="L844" s="423"/>
      <c r="M844" s="423"/>
      <c r="N844" s="470"/>
      <c r="O844" s="79">
        <f t="shared" si="57"/>
        <v>0</v>
      </c>
      <c r="P844" s="79">
        <f t="shared" si="58"/>
        <v>0</v>
      </c>
      <c r="Q844" s="536" t="str">
        <f t="shared" si="59"/>
        <v/>
      </c>
    </row>
    <row r="845" spans="1:17" x14ac:dyDescent="0.2">
      <c r="A845" s="438" t="str">
        <f t="shared" si="56"/>
        <v/>
      </c>
      <c r="B845" s="470"/>
      <c r="C845" s="469"/>
      <c r="D845" s="107"/>
      <c r="E845" s="107"/>
      <c r="F845" s="288"/>
      <c r="G845" s="107"/>
      <c r="H845" s="107"/>
      <c r="I845" s="107"/>
      <c r="J845" s="423"/>
      <c r="K845" s="423"/>
      <c r="L845" s="423"/>
      <c r="M845" s="423"/>
      <c r="N845" s="470"/>
      <c r="O845" s="79">
        <f t="shared" si="57"/>
        <v>0</v>
      </c>
      <c r="P845" s="79">
        <f t="shared" si="58"/>
        <v>0</v>
      </c>
      <c r="Q845" s="536" t="str">
        <f t="shared" si="59"/>
        <v/>
      </c>
    </row>
    <row r="846" spans="1:17" x14ac:dyDescent="0.2">
      <c r="A846" s="438" t="str">
        <f t="shared" si="56"/>
        <v/>
      </c>
      <c r="B846" s="470"/>
      <c r="C846" s="469"/>
      <c r="D846" s="107"/>
      <c r="E846" s="107"/>
      <c r="F846" s="288"/>
      <c r="G846" s="107"/>
      <c r="H846" s="107"/>
      <c r="I846" s="107"/>
      <c r="J846" s="423"/>
      <c r="K846" s="423"/>
      <c r="L846" s="423"/>
      <c r="M846" s="423"/>
      <c r="N846" s="470"/>
      <c r="O846" s="79">
        <f t="shared" si="57"/>
        <v>0</v>
      </c>
      <c r="P846" s="79">
        <f t="shared" si="58"/>
        <v>0</v>
      </c>
      <c r="Q846" s="536" t="str">
        <f t="shared" si="59"/>
        <v/>
      </c>
    </row>
    <row r="847" spans="1:17" x14ac:dyDescent="0.2">
      <c r="A847" s="438" t="str">
        <f t="shared" si="56"/>
        <v/>
      </c>
      <c r="B847" s="470"/>
      <c r="C847" s="469"/>
      <c r="D847" s="107"/>
      <c r="E847" s="107"/>
      <c r="F847" s="288"/>
      <c r="G847" s="107"/>
      <c r="H847" s="107"/>
      <c r="I847" s="107"/>
      <c r="J847" s="423"/>
      <c r="K847" s="423"/>
      <c r="L847" s="423"/>
      <c r="M847" s="423"/>
      <c r="N847" s="470"/>
      <c r="O847" s="79">
        <f t="shared" si="57"/>
        <v>0</v>
      </c>
      <c r="P847" s="79">
        <f t="shared" si="58"/>
        <v>0</v>
      </c>
      <c r="Q847" s="536" t="str">
        <f t="shared" si="59"/>
        <v/>
      </c>
    </row>
    <row r="848" spans="1:17" x14ac:dyDescent="0.2">
      <c r="A848" s="438" t="str">
        <f t="shared" si="56"/>
        <v/>
      </c>
      <c r="B848" s="470"/>
      <c r="C848" s="469"/>
      <c r="D848" s="107"/>
      <c r="E848" s="107"/>
      <c r="F848" s="288"/>
      <c r="G848" s="107"/>
      <c r="H848" s="107"/>
      <c r="I848" s="107"/>
      <c r="J848" s="423"/>
      <c r="K848" s="423"/>
      <c r="L848" s="423"/>
      <c r="M848" s="423"/>
      <c r="N848" s="470"/>
      <c r="O848" s="79">
        <f t="shared" si="57"/>
        <v>0</v>
      </c>
      <c r="P848" s="79">
        <f t="shared" si="58"/>
        <v>0</v>
      </c>
      <c r="Q848" s="536" t="str">
        <f t="shared" si="59"/>
        <v/>
      </c>
    </row>
    <row r="849" spans="1:17" x14ac:dyDescent="0.2">
      <c r="A849" s="438" t="str">
        <f t="shared" si="56"/>
        <v/>
      </c>
      <c r="B849" s="470"/>
      <c r="C849" s="469"/>
      <c r="D849" s="107"/>
      <c r="E849" s="107"/>
      <c r="F849" s="288"/>
      <c r="G849" s="107"/>
      <c r="H849" s="107"/>
      <c r="I849" s="107"/>
      <c r="J849" s="423"/>
      <c r="K849" s="423"/>
      <c r="L849" s="423"/>
      <c r="M849" s="423"/>
      <c r="N849" s="470"/>
      <c r="O849" s="79">
        <f t="shared" si="57"/>
        <v>0</v>
      </c>
      <c r="P849" s="79">
        <f t="shared" si="58"/>
        <v>0</v>
      </c>
      <c r="Q849" s="536" t="str">
        <f t="shared" si="59"/>
        <v/>
      </c>
    </row>
    <row r="850" spans="1:17" x14ac:dyDescent="0.2">
      <c r="A850" s="438" t="str">
        <f t="shared" si="56"/>
        <v/>
      </c>
      <c r="B850" s="470"/>
      <c r="C850" s="469"/>
      <c r="D850" s="107"/>
      <c r="E850" s="107"/>
      <c r="F850" s="288"/>
      <c r="G850" s="107"/>
      <c r="H850" s="107"/>
      <c r="I850" s="107"/>
      <c r="J850" s="423"/>
      <c r="K850" s="423"/>
      <c r="L850" s="423"/>
      <c r="M850" s="423"/>
      <c r="N850" s="470"/>
      <c r="O850" s="79">
        <f t="shared" si="57"/>
        <v>0</v>
      </c>
      <c r="P850" s="79">
        <f t="shared" si="58"/>
        <v>0</v>
      </c>
      <c r="Q850" s="536" t="str">
        <f t="shared" si="59"/>
        <v/>
      </c>
    </row>
    <row r="851" spans="1:17" x14ac:dyDescent="0.2">
      <c r="A851" s="438" t="str">
        <f t="shared" si="56"/>
        <v/>
      </c>
      <c r="B851" s="470"/>
      <c r="C851" s="469"/>
      <c r="D851" s="107"/>
      <c r="E851" s="107"/>
      <c r="F851" s="288"/>
      <c r="G851" s="107"/>
      <c r="H851" s="107"/>
      <c r="I851" s="107"/>
      <c r="J851" s="423"/>
      <c r="K851" s="423"/>
      <c r="L851" s="423"/>
      <c r="M851" s="423"/>
      <c r="N851" s="470"/>
      <c r="O851" s="79">
        <f t="shared" si="57"/>
        <v>0</v>
      </c>
      <c r="P851" s="79">
        <f t="shared" si="58"/>
        <v>0</v>
      </c>
      <c r="Q851" s="536" t="str">
        <f t="shared" si="59"/>
        <v/>
      </c>
    </row>
    <row r="852" spans="1:17" x14ac:dyDescent="0.2">
      <c r="A852" s="438" t="str">
        <f t="shared" si="56"/>
        <v/>
      </c>
      <c r="B852" s="470"/>
      <c r="C852" s="469"/>
      <c r="D852" s="107"/>
      <c r="E852" s="107"/>
      <c r="F852" s="288"/>
      <c r="G852" s="107"/>
      <c r="H852" s="107"/>
      <c r="I852" s="107"/>
      <c r="J852" s="423"/>
      <c r="K852" s="423"/>
      <c r="L852" s="423"/>
      <c r="M852" s="423"/>
      <c r="N852" s="470"/>
      <c r="O852" s="79">
        <f t="shared" si="57"/>
        <v>0</v>
      </c>
      <c r="P852" s="79">
        <f t="shared" si="58"/>
        <v>0</v>
      </c>
      <c r="Q852" s="536" t="str">
        <f t="shared" si="59"/>
        <v/>
      </c>
    </row>
    <row r="853" spans="1:17" x14ac:dyDescent="0.2">
      <c r="A853" s="438" t="str">
        <f t="shared" si="56"/>
        <v/>
      </c>
      <c r="B853" s="470"/>
      <c r="C853" s="469"/>
      <c r="D853" s="107"/>
      <c r="E853" s="107"/>
      <c r="F853" s="288"/>
      <c r="G853" s="107"/>
      <c r="H853" s="107"/>
      <c r="I853" s="107"/>
      <c r="J853" s="423"/>
      <c r="K853" s="423"/>
      <c r="L853" s="423"/>
      <c r="M853" s="423"/>
      <c r="N853" s="470"/>
      <c r="O853" s="79">
        <f t="shared" si="57"/>
        <v>0</v>
      </c>
      <c r="P853" s="79">
        <f t="shared" si="58"/>
        <v>0</v>
      </c>
      <c r="Q853" s="536" t="str">
        <f t="shared" si="59"/>
        <v/>
      </c>
    </row>
    <row r="854" spans="1:17" x14ac:dyDescent="0.2">
      <c r="A854" s="438" t="str">
        <f t="shared" si="56"/>
        <v/>
      </c>
      <c r="B854" s="470"/>
      <c r="C854" s="469"/>
      <c r="D854" s="107"/>
      <c r="E854" s="107"/>
      <c r="F854" s="288"/>
      <c r="G854" s="107"/>
      <c r="H854" s="107"/>
      <c r="I854" s="107"/>
      <c r="J854" s="423"/>
      <c r="K854" s="423"/>
      <c r="L854" s="423"/>
      <c r="M854" s="423"/>
      <c r="N854" s="470"/>
      <c r="O854" s="79">
        <f t="shared" si="57"/>
        <v>0</v>
      </c>
      <c r="P854" s="79">
        <f t="shared" si="58"/>
        <v>0</v>
      </c>
      <c r="Q854" s="536" t="str">
        <f t="shared" si="59"/>
        <v/>
      </c>
    </row>
    <row r="855" spans="1:17" x14ac:dyDescent="0.2">
      <c r="A855" s="438" t="str">
        <f t="shared" si="56"/>
        <v/>
      </c>
      <c r="B855" s="470"/>
      <c r="C855" s="469"/>
      <c r="D855" s="107"/>
      <c r="E855" s="107"/>
      <c r="F855" s="288"/>
      <c r="G855" s="107"/>
      <c r="H855" s="107"/>
      <c r="I855" s="107"/>
      <c r="J855" s="423"/>
      <c r="K855" s="423"/>
      <c r="L855" s="423"/>
      <c r="M855" s="423"/>
      <c r="N855" s="470"/>
      <c r="O855" s="79">
        <f t="shared" si="57"/>
        <v>0</v>
      </c>
      <c r="P855" s="79">
        <f t="shared" si="58"/>
        <v>0</v>
      </c>
      <c r="Q855" s="536" t="str">
        <f t="shared" si="59"/>
        <v/>
      </c>
    </row>
    <row r="856" spans="1:17" x14ac:dyDescent="0.2">
      <c r="A856" s="438" t="str">
        <f t="shared" si="56"/>
        <v/>
      </c>
      <c r="B856" s="470"/>
      <c r="C856" s="469"/>
      <c r="D856" s="107"/>
      <c r="E856" s="107"/>
      <c r="F856" s="288"/>
      <c r="G856" s="107"/>
      <c r="H856" s="107"/>
      <c r="I856" s="107"/>
      <c r="J856" s="423"/>
      <c r="K856" s="423"/>
      <c r="L856" s="423"/>
      <c r="M856" s="423"/>
      <c r="N856" s="470"/>
      <c r="O856" s="79">
        <f t="shared" si="57"/>
        <v>0</v>
      </c>
      <c r="P856" s="79">
        <f t="shared" si="58"/>
        <v>0</v>
      </c>
      <c r="Q856" s="536" t="str">
        <f t="shared" si="59"/>
        <v/>
      </c>
    </row>
    <row r="857" spans="1:17" x14ac:dyDescent="0.2">
      <c r="A857" s="438" t="str">
        <f t="shared" si="56"/>
        <v/>
      </c>
      <c r="B857" s="470"/>
      <c r="C857" s="469"/>
      <c r="D857" s="107"/>
      <c r="E857" s="107"/>
      <c r="F857" s="288"/>
      <c r="G857" s="107"/>
      <c r="H857" s="107"/>
      <c r="I857" s="107"/>
      <c r="J857" s="423"/>
      <c r="K857" s="423"/>
      <c r="L857" s="423"/>
      <c r="M857" s="423"/>
      <c r="N857" s="470"/>
      <c r="O857" s="79">
        <f t="shared" si="57"/>
        <v>0</v>
      </c>
      <c r="P857" s="79">
        <f t="shared" si="58"/>
        <v>0</v>
      </c>
      <c r="Q857" s="536" t="str">
        <f t="shared" si="59"/>
        <v/>
      </c>
    </row>
    <row r="858" spans="1:17" x14ac:dyDescent="0.2">
      <c r="A858" s="438" t="str">
        <f t="shared" si="56"/>
        <v/>
      </c>
      <c r="B858" s="470"/>
      <c r="C858" s="469"/>
      <c r="D858" s="107"/>
      <c r="E858" s="107"/>
      <c r="F858" s="288"/>
      <c r="G858" s="107"/>
      <c r="H858" s="107"/>
      <c r="I858" s="107"/>
      <c r="J858" s="423"/>
      <c r="K858" s="423"/>
      <c r="L858" s="423"/>
      <c r="M858" s="423"/>
      <c r="N858" s="470"/>
      <c r="O858" s="79">
        <f t="shared" si="57"/>
        <v>0</v>
      </c>
      <c r="P858" s="79">
        <f t="shared" si="58"/>
        <v>0</v>
      </c>
      <c r="Q858" s="536" t="str">
        <f t="shared" si="59"/>
        <v/>
      </c>
    </row>
    <row r="859" spans="1:17" x14ac:dyDescent="0.2">
      <c r="A859" s="438" t="str">
        <f t="shared" si="56"/>
        <v/>
      </c>
      <c r="B859" s="470"/>
      <c r="C859" s="469"/>
      <c r="D859" s="107"/>
      <c r="E859" s="107"/>
      <c r="F859" s="288"/>
      <c r="G859" s="107"/>
      <c r="H859" s="107"/>
      <c r="I859" s="107"/>
      <c r="J859" s="423"/>
      <c r="K859" s="423"/>
      <c r="L859" s="423"/>
      <c r="M859" s="423"/>
      <c r="N859" s="470"/>
      <c r="O859" s="79">
        <f t="shared" si="57"/>
        <v>0</v>
      </c>
      <c r="P859" s="79">
        <f t="shared" si="58"/>
        <v>0</v>
      </c>
      <c r="Q859" s="536" t="str">
        <f t="shared" si="59"/>
        <v/>
      </c>
    </row>
    <row r="860" spans="1:17" x14ac:dyDescent="0.2">
      <c r="A860" s="438" t="str">
        <f t="shared" si="56"/>
        <v/>
      </c>
      <c r="B860" s="470"/>
      <c r="C860" s="469"/>
      <c r="D860" s="107"/>
      <c r="E860" s="107"/>
      <c r="F860" s="288"/>
      <c r="G860" s="107"/>
      <c r="H860" s="107"/>
      <c r="I860" s="107"/>
      <c r="J860" s="423"/>
      <c r="K860" s="423"/>
      <c r="L860" s="423"/>
      <c r="M860" s="423"/>
      <c r="N860" s="470"/>
      <c r="O860" s="79">
        <f t="shared" si="57"/>
        <v>0</v>
      </c>
      <c r="P860" s="79">
        <f t="shared" si="58"/>
        <v>0</v>
      </c>
      <c r="Q860" s="536" t="str">
        <f t="shared" si="59"/>
        <v/>
      </c>
    </row>
    <row r="861" spans="1:17" x14ac:dyDescent="0.2">
      <c r="A861" s="438" t="str">
        <f t="shared" si="56"/>
        <v/>
      </c>
      <c r="B861" s="470"/>
      <c r="C861" s="469"/>
      <c r="D861" s="107"/>
      <c r="E861" s="107"/>
      <c r="F861" s="288"/>
      <c r="G861" s="107"/>
      <c r="H861" s="107"/>
      <c r="I861" s="107"/>
      <c r="J861" s="423"/>
      <c r="K861" s="423"/>
      <c r="L861" s="423"/>
      <c r="M861" s="423"/>
      <c r="N861" s="470"/>
      <c r="O861" s="79">
        <f t="shared" si="57"/>
        <v>0</v>
      </c>
      <c r="P861" s="79">
        <f t="shared" si="58"/>
        <v>0</v>
      </c>
      <c r="Q861" s="536" t="str">
        <f t="shared" si="59"/>
        <v/>
      </c>
    </row>
    <row r="862" spans="1:17" x14ac:dyDescent="0.2">
      <c r="A862" s="438" t="str">
        <f t="shared" si="56"/>
        <v/>
      </c>
      <c r="B862" s="470"/>
      <c r="C862" s="469"/>
      <c r="D862" s="107"/>
      <c r="E862" s="107"/>
      <c r="F862" s="288"/>
      <c r="G862" s="107"/>
      <c r="H862" s="107"/>
      <c r="I862" s="107"/>
      <c r="J862" s="423"/>
      <c r="K862" s="423"/>
      <c r="L862" s="423"/>
      <c r="M862" s="423"/>
      <c r="N862" s="470"/>
      <c r="O862" s="79">
        <f t="shared" si="57"/>
        <v>0</v>
      </c>
      <c r="P862" s="79">
        <f t="shared" si="58"/>
        <v>0</v>
      </c>
      <c r="Q862" s="536" t="str">
        <f t="shared" si="59"/>
        <v/>
      </c>
    </row>
    <row r="863" spans="1:17" x14ac:dyDescent="0.2">
      <c r="A863" s="438" t="str">
        <f t="shared" si="56"/>
        <v/>
      </c>
      <c r="B863" s="470"/>
      <c r="C863" s="469"/>
      <c r="D863" s="107"/>
      <c r="E863" s="107"/>
      <c r="F863" s="288"/>
      <c r="G863" s="107"/>
      <c r="H863" s="107"/>
      <c r="I863" s="107"/>
      <c r="J863" s="423"/>
      <c r="K863" s="423"/>
      <c r="L863" s="423"/>
      <c r="M863" s="423"/>
      <c r="N863" s="470"/>
      <c r="O863" s="79">
        <f t="shared" si="57"/>
        <v>0</v>
      </c>
      <c r="P863" s="79">
        <f t="shared" si="58"/>
        <v>0</v>
      </c>
      <c r="Q863" s="536" t="str">
        <f t="shared" si="59"/>
        <v/>
      </c>
    </row>
    <row r="864" spans="1:17" x14ac:dyDescent="0.2">
      <c r="A864" s="438" t="str">
        <f t="shared" si="56"/>
        <v/>
      </c>
      <c r="B864" s="470"/>
      <c r="C864" s="469"/>
      <c r="D864" s="107"/>
      <c r="E864" s="107"/>
      <c r="F864" s="288"/>
      <c r="G864" s="107"/>
      <c r="H864" s="107"/>
      <c r="I864" s="107"/>
      <c r="J864" s="423"/>
      <c r="K864" s="423"/>
      <c r="L864" s="423"/>
      <c r="M864" s="423"/>
      <c r="N864" s="470"/>
      <c r="O864" s="79">
        <f t="shared" si="57"/>
        <v>0</v>
      </c>
      <c r="P864" s="79">
        <f t="shared" si="58"/>
        <v>0</v>
      </c>
      <c r="Q864" s="536" t="str">
        <f t="shared" si="59"/>
        <v/>
      </c>
    </row>
    <row r="865" spans="1:17" x14ac:dyDescent="0.2">
      <c r="A865" s="438" t="str">
        <f t="shared" si="56"/>
        <v/>
      </c>
      <c r="B865" s="470"/>
      <c r="C865" s="469"/>
      <c r="D865" s="107"/>
      <c r="E865" s="107"/>
      <c r="F865" s="288"/>
      <c r="G865" s="107"/>
      <c r="H865" s="107"/>
      <c r="I865" s="107"/>
      <c r="J865" s="423"/>
      <c r="K865" s="423"/>
      <c r="L865" s="423"/>
      <c r="M865" s="423"/>
      <c r="N865" s="470"/>
      <c r="O865" s="79">
        <f t="shared" si="57"/>
        <v>0</v>
      </c>
      <c r="P865" s="79">
        <f t="shared" si="58"/>
        <v>0</v>
      </c>
      <c r="Q865" s="536" t="str">
        <f t="shared" si="59"/>
        <v/>
      </c>
    </row>
    <row r="866" spans="1:17" x14ac:dyDescent="0.2">
      <c r="A866" s="438" t="str">
        <f t="shared" si="56"/>
        <v/>
      </c>
      <c r="B866" s="470"/>
      <c r="C866" s="469"/>
      <c r="D866" s="107"/>
      <c r="E866" s="107"/>
      <c r="F866" s="288"/>
      <c r="G866" s="107"/>
      <c r="H866" s="107"/>
      <c r="I866" s="107"/>
      <c r="J866" s="423"/>
      <c r="K866" s="423"/>
      <c r="L866" s="423"/>
      <c r="M866" s="423"/>
      <c r="N866" s="470"/>
      <c r="O866" s="79">
        <f t="shared" si="57"/>
        <v>0</v>
      </c>
      <c r="P866" s="79">
        <f t="shared" si="58"/>
        <v>0</v>
      </c>
      <c r="Q866" s="536" t="str">
        <f t="shared" si="59"/>
        <v/>
      </c>
    </row>
    <row r="867" spans="1:17" x14ac:dyDescent="0.2">
      <c r="A867" s="438" t="str">
        <f t="shared" si="56"/>
        <v/>
      </c>
      <c r="B867" s="470"/>
      <c r="C867" s="469"/>
      <c r="D867" s="107"/>
      <c r="E867" s="107"/>
      <c r="F867" s="288"/>
      <c r="G867" s="107"/>
      <c r="H867" s="107"/>
      <c r="I867" s="107"/>
      <c r="J867" s="423"/>
      <c r="K867" s="423"/>
      <c r="L867" s="423"/>
      <c r="M867" s="423"/>
      <c r="N867" s="470"/>
      <c r="O867" s="79">
        <f t="shared" si="57"/>
        <v>0</v>
      </c>
      <c r="P867" s="79">
        <f t="shared" si="58"/>
        <v>0</v>
      </c>
      <c r="Q867" s="536" t="str">
        <f t="shared" si="59"/>
        <v/>
      </c>
    </row>
    <row r="868" spans="1:17" x14ac:dyDescent="0.2">
      <c r="A868" s="438" t="str">
        <f t="shared" si="56"/>
        <v/>
      </c>
      <c r="B868" s="470"/>
      <c r="C868" s="469"/>
      <c r="D868" s="107"/>
      <c r="E868" s="107"/>
      <c r="F868" s="288"/>
      <c r="G868" s="107"/>
      <c r="H868" s="107"/>
      <c r="I868" s="107"/>
      <c r="J868" s="423"/>
      <c r="K868" s="423"/>
      <c r="L868" s="423"/>
      <c r="M868" s="423"/>
      <c r="N868" s="470"/>
      <c r="O868" s="79">
        <f t="shared" si="57"/>
        <v>0</v>
      </c>
      <c r="P868" s="79">
        <f t="shared" si="58"/>
        <v>0</v>
      </c>
      <c r="Q868" s="536" t="str">
        <f t="shared" si="59"/>
        <v/>
      </c>
    </row>
    <row r="869" spans="1:17" x14ac:dyDescent="0.2">
      <c r="A869" s="438" t="str">
        <f t="shared" si="56"/>
        <v/>
      </c>
      <c r="B869" s="470"/>
      <c r="C869" s="469"/>
      <c r="D869" s="107"/>
      <c r="E869" s="107"/>
      <c r="F869" s="288"/>
      <c r="G869" s="107"/>
      <c r="H869" s="107"/>
      <c r="I869" s="107"/>
      <c r="J869" s="423"/>
      <c r="K869" s="423"/>
      <c r="L869" s="423"/>
      <c r="M869" s="423"/>
      <c r="N869" s="470"/>
      <c r="O869" s="79">
        <f t="shared" si="57"/>
        <v>0</v>
      </c>
      <c r="P869" s="79">
        <f t="shared" si="58"/>
        <v>0</v>
      </c>
      <c r="Q869" s="536" t="str">
        <f t="shared" si="59"/>
        <v/>
      </c>
    </row>
    <row r="870" spans="1:17" x14ac:dyDescent="0.2">
      <c r="A870" s="438" t="str">
        <f t="shared" si="56"/>
        <v/>
      </c>
      <c r="B870" s="470"/>
      <c r="C870" s="469"/>
      <c r="D870" s="107"/>
      <c r="E870" s="107"/>
      <c r="F870" s="443"/>
      <c r="G870" s="107"/>
      <c r="H870" s="107"/>
      <c r="I870" s="107"/>
      <c r="J870" s="423"/>
      <c r="K870" s="423"/>
      <c r="L870" s="423"/>
      <c r="M870" s="423"/>
      <c r="N870" s="470"/>
      <c r="O870" s="79">
        <f t="shared" si="57"/>
        <v>0</v>
      </c>
      <c r="P870" s="79">
        <f t="shared" si="58"/>
        <v>0</v>
      </c>
      <c r="Q870" s="536" t="str">
        <f t="shared" si="59"/>
        <v/>
      </c>
    </row>
    <row r="871" spans="1:17" x14ac:dyDescent="0.2">
      <c r="A871" s="438" t="str">
        <f t="shared" si="56"/>
        <v/>
      </c>
      <c r="B871" s="470"/>
      <c r="C871" s="469"/>
      <c r="D871" s="107"/>
      <c r="E871" s="107"/>
      <c r="F871" s="288"/>
      <c r="G871" s="107"/>
      <c r="H871" s="107"/>
      <c r="I871" s="107"/>
      <c r="J871" s="423"/>
      <c r="K871" s="423"/>
      <c r="L871" s="423"/>
      <c r="M871" s="423"/>
      <c r="N871" s="470"/>
      <c r="O871" s="79">
        <f t="shared" si="57"/>
        <v>0</v>
      </c>
      <c r="P871" s="79">
        <f t="shared" si="58"/>
        <v>0</v>
      </c>
      <c r="Q871" s="536" t="str">
        <f t="shared" si="59"/>
        <v/>
      </c>
    </row>
    <row r="872" spans="1:17" x14ac:dyDescent="0.2">
      <c r="A872" s="438" t="str">
        <f t="shared" si="56"/>
        <v/>
      </c>
      <c r="B872" s="470"/>
      <c r="C872" s="469"/>
      <c r="D872" s="107"/>
      <c r="E872" s="107"/>
      <c r="F872" s="288"/>
      <c r="G872" s="107"/>
      <c r="H872" s="107"/>
      <c r="I872" s="107"/>
      <c r="J872" s="423"/>
      <c r="K872" s="423"/>
      <c r="L872" s="423"/>
      <c r="M872" s="423"/>
      <c r="N872" s="470"/>
      <c r="O872" s="79">
        <f t="shared" si="57"/>
        <v>0</v>
      </c>
      <c r="P872" s="79">
        <f t="shared" si="58"/>
        <v>0</v>
      </c>
      <c r="Q872" s="536" t="str">
        <f t="shared" si="59"/>
        <v/>
      </c>
    </row>
    <row r="873" spans="1:17" x14ac:dyDescent="0.2">
      <c r="A873" s="438" t="str">
        <f t="shared" si="56"/>
        <v/>
      </c>
      <c r="B873" s="470"/>
      <c r="C873" s="469"/>
      <c r="D873" s="107"/>
      <c r="E873" s="107"/>
      <c r="F873" s="288"/>
      <c r="G873" s="107"/>
      <c r="H873" s="107"/>
      <c r="I873" s="107"/>
      <c r="J873" s="423"/>
      <c r="K873" s="423"/>
      <c r="L873" s="423"/>
      <c r="M873" s="423"/>
      <c r="N873" s="470"/>
      <c r="O873" s="79">
        <f t="shared" si="57"/>
        <v>0</v>
      </c>
      <c r="P873" s="79">
        <f t="shared" si="58"/>
        <v>0</v>
      </c>
      <c r="Q873" s="536" t="str">
        <f t="shared" si="59"/>
        <v/>
      </c>
    </row>
    <row r="874" spans="1:17" x14ac:dyDescent="0.2">
      <c r="A874" s="438" t="str">
        <f t="shared" si="56"/>
        <v/>
      </c>
      <c r="B874" s="470"/>
      <c r="C874" s="469"/>
      <c r="D874" s="107"/>
      <c r="E874" s="107"/>
      <c r="F874" s="288"/>
      <c r="G874" s="107"/>
      <c r="H874" s="107"/>
      <c r="I874" s="107"/>
      <c r="J874" s="423"/>
      <c r="K874" s="423"/>
      <c r="L874" s="423"/>
      <c r="M874" s="423"/>
      <c r="N874" s="470"/>
      <c r="O874" s="79">
        <f t="shared" si="57"/>
        <v>0</v>
      </c>
      <c r="P874" s="79">
        <f t="shared" si="58"/>
        <v>0</v>
      </c>
      <c r="Q874" s="536" t="str">
        <f t="shared" si="59"/>
        <v/>
      </c>
    </row>
    <row r="875" spans="1:17" x14ac:dyDescent="0.2">
      <c r="A875" s="438" t="str">
        <f t="shared" si="56"/>
        <v/>
      </c>
      <c r="B875" s="470"/>
      <c r="C875" s="469"/>
      <c r="D875" s="107"/>
      <c r="E875" s="107"/>
      <c r="F875" s="288"/>
      <c r="G875" s="107"/>
      <c r="H875" s="107"/>
      <c r="I875" s="107"/>
      <c r="J875" s="423"/>
      <c r="K875" s="423"/>
      <c r="L875" s="423"/>
      <c r="M875" s="423"/>
      <c r="N875" s="470"/>
      <c r="O875" s="79">
        <f t="shared" si="57"/>
        <v>0</v>
      </c>
      <c r="P875" s="79">
        <f t="shared" si="58"/>
        <v>0</v>
      </c>
      <c r="Q875" s="536" t="str">
        <f t="shared" si="59"/>
        <v/>
      </c>
    </row>
    <row r="876" spans="1:17" x14ac:dyDescent="0.2">
      <c r="A876" s="438" t="str">
        <f t="shared" si="56"/>
        <v/>
      </c>
      <c r="B876" s="470"/>
      <c r="C876" s="469"/>
      <c r="D876" s="107"/>
      <c r="E876" s="107"/>
      <c r="F876" s="288"/>
      <c r="G876" s="107"/>
      <c r="H876" s="107"/>
      <c r="I876" s="107"/>
      <c r="J876" s="423"/>
      <c r="K876" s="423"/>
      <c r="L876" s="423"/>
      <c r="M876" s="423"/>
      <c r="N876" s="470"/>
      <c r="O876" s="79">
        <f t="shared" si="57"/>
        <v>0</v>
      </c>
      <c r="P876" s="79">
        <f t="shared" si="58"/>
        <v>0</v>
      </c>
      <c r="Q876" s="536" t="str">
        <f t="shared" si="59"/>
        <v/>
      </c>
    </row>
    <row r="877" spans="1:17" x14ac:dyDescent="0.2">
      <c r="A877" s="438" t="str">
        <f t="shared" si="56"/>
        <v/>
      </c>
      <c r="B877" s="470"/>
      <c r="C877" s="469"/>
      <c r="D877" s="107"/>
      <c r="E877" s="107"/>
      <c r="F877" s="288"/>
      <c r="G877" s="107"/>
      <c r="H877" s="107"/>
      <c r="I877" s="107"/>
      <c r="J877" s="423"/>
      <c r="K877" s="423"/>
      <c r="L877" s="423"/>
      <c r="M877" s="423"/>
      <c r="N877" s="470"/>
      <c r="O877" s="79">
        <f t="shared" si="57"/>
        <v>0</v>
      </c>
      <c r="P877" s="79">
        <f t="shared" si="58"/>
        <v>0</v>
      </c>
      <c r="Q877" s="536" t="str">
        <f t="shared" si="59"/>
        <v/>
      </c>
    </row>
    <row r="878" spans="1:17" x14ac:dyDescent="0.2">
      <c r="A878" s="438" t="str">
        <f t="shared" si="56"/>
        <v/>
      </c>
      <c r="B878" s="470"/>
      <c r="C878" s="469"/>
      <c r="D878" s="107"/>
      <c r="E878" s="107"/>
      <c r="F878" s="288"/>
      <c r="G878" s="107"/>
      <c r="H878" s="107"/>
      <c r="I878" s="107"/>
      <c r="J878" s="423"/>
      <c r="K878" s="423"/>
      <c r="L878" s="444"/>
      <c r="M878" s="494"/>
      <c r="N878" s="470"/>
      <c r="O878" s="79">
        <f t="shared" si="57"/>
        <v>0</v>
      </c>
      <c r="P878" s="79">
        <f t="shared" si="58"/>
        <v>0</v>
      </c>
      <c r="Q878" s="536" t="str">
        <f t="shared" si="59"/>
        <v/>
      </c>
    </row>
    <row r="879" spans="1:17" x14ac:dyDescent="0.2">
      <c r="A879" s="438" t="str">
        <f t="shared" si="56"/>
        <v/>
      </c>
      <c r="B879" s="470"/>
      <c r="C879" s="469"/>
      <c r="D879" s="107"/>
      <c r="E879" s="107"/>
      <c r="F879" s="288"/>
      <c r="G879" s="107"/>
      <c r="H879" s="107"/>
      <c r="I879" s="107"/>
      <c r="J879" s="423"/>
      <c r="K879" s="423"/>
      <c r="L879" s="423"/>
      <c r="M879" s="423"/>
      <c r="N879" s="470"/>
      <c r="O879" s="79">
        <f t="shared" si="57"/>
        <v>0</v>
      </c>
      <c r="P879" s="79">
        <f t="shared" si="58"/>
        <v>0</v>
      </c>
      <c r="Q879" s="536" t="str">
        <f t="shared" si="59"/>
        <v/>
      </c>
    </row>
    <row r="880" spans="1:17" x14ac:dyDescent="0.2">
      <c r="A880" s="438" t="str">
        <f t="shared" si="56"/>
        <v/>
      </c>
      <c r="B880" s="470"/>
      <c r="C880" s="469"/>
      <c r="D880" s="107"/>
      <c r="E880" s="107"/>
      <c r="F880" s="288"/>
      <c r="G880" s="107"/>
      <c r="H880" s="107"/>
      <c r="I880" s="107"/>
      <c r="J880" s="423"/>
      <c r="K880" s="423"/>
      <c r="L880" s="423"/>
      <c r="M880" s="423"/>
      <c r="N880" s="470"/>
      <c r="O880" s="79">
        <f t="shared" si="57"/>
        <v>0</v>
      </c>
      <c r="P880" s="79">
        <f t="shared" si="58"/>
        <v>0</v>
      </c>
      <c r="Q880" s="536" t="str">
        <f t="shared" si="59"/>
        <v/>
      </c>
    </row>
    <row r="881" spans="1:17" x14ac:dyDescent="0.2">
      <c r="A881" s="438" t="str">
        <f t="shared" si="56"/>
        <v/>
      </c>
      <c r="B881" s="470"/>
      <c r="C881" s="469"/>
      <c r="D881" s="107"/>
      <c r="E881" s="107"/>
      <c r="F881" s="288"/>
      <c r="G881" s="107"/>
      <c r="H881" s="107"/>
      <c r="I881" s="107"/>
      <c r="J881" s="423"/>
      <c r="K881" s="423"/>
      <c r="L881" s="423"/>
      <c r="M881" s="423"/>
      <c r="N881" s="470"/>
      <c r="O881" s="79">
        <f t="shared" si="57"/>
        <v>0</v>
      </c>
      <c r="P881" s="79">
        <f t="shared" si="58"/>
        <v>0</v>
      </c>
      <c r="Q881" s="536" t="str">
        <f t="shared" si="59"/>
        <v/>
      </c>
    </row>
    <row r="882" spans="1:17" x14ac:dyDescent="0.2">
      <c r="A882" s="438" t="str">
        <f t="shared" si="56"/>
        <v/>
      </c>
      <c r="B882" s="470"/>
      <c r="C882" s="469"/>
      <c r="D882" s="107"/>
      <c r="E882" s="107"/>
      <c r="F882" s="288"/>
      <c r="G882" s="107"/>
      <c r="H882" s="107"/>
      <c r="I882" s="107"/>
      <c r="J882" s="423"/>
      <c r="K882" s="423"/>
      <c r="L882" s="423"/>
      <c r="M882" s="423"/>
      <c r="N882" s="470"/>
      <c r="O882" s="79">
        <f t="shared" si="57"/>
        <v>0</v>
      </c>
      <c r="P882" s="79">
        <f t="shared" si="58"/>
        <v>0</v>
      </c>
      <c r="Q882" s="536" t="str">
        <f t="shared" si="59"/>
        <v/>
      </c>
    </row>
    <row r="883" spans="1:17" x14ac:dyDescent="0.2">
      <c r="A883" s="438" t="str">
        <f t="shared" si="56"/>
        <v/>
      </c>
      <c r="B883" s="470"/>
      <c r="C883" s="469"/>
      <c r="D883" s="107"/>
      <c r="E883" s="107"/>
      <c r="F883" s="288"/>
      <c r="G883" s="105"/>
      <c r="H883" s="107"/>
      <c r="I883" s="107"/>
      <c r="J883" s="423"/>
      <c r="K883" s="423"/>
      <c r="L883" s="423"/>
      <c r="M883" s="423"/>
      <c r="N883" s="470"/>
      <c r="O883" s="79">
        <f t="shared" si="57"/>
        <v>0</v>
      </c>
      <c r="P883" s="79">
        <f t="shared" si="58"/>
        <v>0</v>
      </c>
      <c r="Q883" s="536" t="str">
        <f t="shared" si="59"/>
        <v/>
      </c>
    </row>
    <row r="884" spans="1:17" x14ac:dyDescent="0.2">
      <c r="A884" s="438" t="str">
        <f t="shared" si="56"/>
        <v/>
      </c>
      <c r="B884" s="470"/>
      <c r="C884" s="469"/>
      <c r="D884" s="107"/>
      <c r="E884" s="107"/>
      <c r="F884" s="288"/>
      <c r="G884" s="107"/>
      <c r="H884" s="107"/>
      <c r="I884" s="107"/>
      <c r="J884" s="423"/>
      <c r="K884" s="423"/>
      <c r="L884" s="423"/>
      <c r="M884" s="423"/>
      <c r="N884" s="470"/>
      <c r="O884" s="79">
        <f t="shared" si="57"/>
        <v>0</v>
      </c>
      <c r="P884" s="79">
        <f t="shared" si="58"/>
        <v>0</v>
      </c>
      <c r="Q884" s="536" t="str">
        <f t="shared" si="59"/>
        <v/>
      </c>
    </row>
    <row r="885" spans="1:17" x14ac:dyDescent="0.2">
      <c r="A885" s="438" t="str">
        <f t="shared" si="56"/>
        <v/>
      </c>
      <c r="B885" s="470"/>
      <c r="C885" s="469"/>
      <c r="D885" s="107"/>
      <c r="E885" s="107"/>
      <c r="F885" s="288"/>
      <c r="G885" s="107"/>
      <c r="H885" s="107"/>
      <c r="I885" s="107"/>
      <c r="J885" s="423"/>
      <c r="K885" s="423"/>
      <c r="L885" s="423"/>
      <c r="M885" s="423"/>
      <c r="N885" s="470"/>
      <c r="O885" s="79">
        <f t="shared" si="57"/>
        <v>0</v>
      </c>
      <c r="P885" s="79">
        <f t="shared" si="58"/>
        <v>0</v>
      </c>
      <c r="Q885" s="536" t="str">
        <f t="shared" si="59"/>
        <v/>
      </c>
    </row>
    <row r="886" spans="1:17" x14ac:dyDescent="0.2">
      <c r="A886" s="438" t="str">
        <f t="shared" si="56"/>
        <v/>
      </c>
      <c r="B886" s="470"/>
      <c r="C886" s="469"/>
      <c r="D886" s="107"/>
      <c r="E886" s="107"/>
      <c r="F886" s="288"/>
      <c r="G886" s="107"/>
      <c r="H886" s="107"/>
      <c r="I886" s="107"/>
      <c r="J886" s="423"/>
      <c r="K886" s="423"/>
      <c r="L886" s="423"/>
      <c r="M886" s="423"/>
      <c r="N886" s="470"/>
      <c r="O886" s="79">
        <f t="shared" si="57"/>
        <v>0</v>
      </c>
      <c r="P886" s="79">
        <f t="shared" si="58"/>
        <v>0</v>
      </c>
      <c r="Q886" s="536" t="str">
        <f t="shared" si="59"/>
        <v/>
      </c>
    </row>
    <row r="887" spans="1:17" x14ac:dyDescent="0.2">
      <c r="A887" s="438" t="str">
        <f t="shared" si="56"/>
        <v/>
      </c>
      <c r="B887" s="470"/>
      <c r="C887" s="469"/>
      <c r="D887" s="107"/>
      <c r="E887" s="107"/>
      <c r="F887" s="288"/>
      <c r="G887" s="107"/>
      <c r="H887" s="107"/>
      <c r="I887" s="107"/>
      <c r="J887" s="423"/>
      <c r="K887" s="423"/>
      <c r="L887" s="423"/>
      <c r="M887" s="422"/>
      <c r="N887" s="470"/>
      <c r="O887" s="79">
        <f t="shared" si="57"/>
        <v>0</v>
      </c>
      <c r="P887" s="79">
        <f t="shared" si="58"/>
        <v>0</v>
      </c>
      <c r="Q887" s="536" t="str">
        <f t="shared" si="59"/>
        <v/>
      </c>
    </row>
    <row r="888" spans="1:17" x14ac:dyDescent="0.2">
      <c r="A888" s="438" t="str">
        <f t="shared" si="56"/>
        <v/>
      </c>
      <c r="B888" s="470"/>
      <c r="C888" s="469"/>
      <c r="D888" s="107"/>
      <c r="E888" s="107"/>
      <c r="F888" s="288"/>
      <c r="G888" s="107"/>
      <c r="H888" s="107"/>
      <c r="I888" s="107"/>
      <c r="J888" s="423"/>
      <c r="K888" s="423"/>
      <c r="L888" s="423"/>
      <c r="M888" s="423"/>
      <c r="N888" s="470"/>
      <c r="O888" s="79">
        <f t="shared" si="57"/>
        <v>0</v>
      </c>
      <c r="P888" s="79">
        <f t="shared" si="58"/>
        <v>0</v>
      </c>
      <c r="Q888" s="536" t="str">
        <f t="shared" si="59"/>
        <v/>
      </c>
    </row>
    <row r="889" spans="1:17" x14ac:dyDescent="0.2">
      <c r="A889" s="438" t="str">
        <f t="shared" si="56"/>
        <v/>
      </c>
      <c r="B889" s="470"/>
      <c r="C889" s="469"/>
      <c r="D889" s="107"/>
      <c r="E889" s="107"/>
      <c r="F889" s="288"/>
      <c r="G889" s="107"/>
      <c r="H889" s="107"/>
      <c r="I889" s="107"/>
      <c r="J889" s="423"/>
      <c r="K889" s="423"/>
      <c r="L889" s="423"/>
      <c r="M889" s="423"/>
      <c r="N889" s="470"/>
      <c r="O889" s="79">
        <f t="shared" si="57"/>
        <v>0</v>
      </c>
      <c r="P889" s="79">
        <f t="shared" si="58"/>
        <v>0</v>
      </c>
      <c r="Q889" s="536" t="str">
        <f t="shared" si="59"/>
        <v/>
      </c>
    </row>
    <row r="890" spans="1:17" x14ac:dyDescent="0.2">
      <c r="A890" s="438" t="str">
        <f t="shared" si="56"/>
        <v/>
      </c>
      <c r="B890" s="470"/>
      <c r="C890" s="469"/>
      <c r="D890" s="107"/>
      <c r="E890" s="107"/>
      <c r="F890" s="288"/>
      <c r="G890" s="107"/>
      <c r="H890" s="107"/>
      <c r="I890" s="107"/>
      <c r="J890" s="423"/>
      <c r="K890" s="423"/>
      <c r="L890" s="423"/>
      <c r="M890" s="423"/>
      <c r="N890" s="470"/>
      <c r="O890" s="79">
        <f t="shared" si="57"/>
        <v>0</v>
      </c>
      <c r="P890" s="79">
        <f t="shared" si="58"/>
        <v>0</v>
      </c>
      <c r="Q890" s="536" t="str">
        <f t="shared" si="59"/>
        <v/>
      </c>
    </row>
    <row r="891" spans="1:17" x14ac:dyDescent="0.2">
      <c r="A891" s="438" t="str">
        <f t="shared" si="56"/>
        <v/>
      </c>
      <c r="B891" s="470"/>
      <c r="C891" s="469"/>
      <c r="D891" s="107"/>
      <c r="E891" s="107"/>
      <c r="F891" s="288"/>
      <c r="G891" s="107"/>
      <c r="H891" s="107"/>
      <c r="I891" s="107"/>
      <c r="J891" s="423"/>
      <c r="K891" s="423"/>
      <c r="L891" s="423"/>
      <c r="M891" s="423"/>
      <c r="N891" s="470"/>
      <c r="O891" s="79">
        <f t="shared" si="57"/>
        <v>0</v>
      </c>
      <c r="P891" s="79">
        <f t="shared" si="58"/>
        <v>0</v>
      </c>
      <c r="Q891" s="536" t="str">
        <f t="shared" si="59"/>
        <v/>
      </c>
    </row>
    <row r="892" spans="1:17" x14ac:dyDescent="0.2">
      <c r="A892" s="438" t="str">
        <f t="shared" ref="A892:A955" si="60">IF(B892="","",ROW()-4)</f>
        <v/>
      </c>
      <c r="B892" s="470"/>
      <c r="C892" s="469"/>
      <c r="D892" s="107"/>
      <c r="E892" s="107"/>
      <c r="F892" s="288"/>
      <c r="G892" s="107"/>
      <c r="H892" s="107"/>
      <c r="I892" s="107"/>
      <c r="J892" s="423"/>
      <c r="K892" s="423"/>
      <c r="L892" s="423"/>
      <c r="M892" s="423"/>
      <c r="N892" s="470"/>
      <c r="O892" s="79">
        <f t="shared" si="57"/>
        <v>0</v>
      </c>
      <c r="P892" s="79">
        <f t="shared" si="58"/>
        <v>0</v>
      </c>
      <c r="Q892" s="536" t="str">
        <f t="shared" si="59"/>
        <v/>
      </c>
    </row>
    <row r="893" spans="1:17" x14ac:dyDescent="0.2">
      <c r="A893" s="438" t="str">
        <f t="shared" si="60"/>
        <v/>
      </c>
      <c r="B893" s="502"/>
      <c r="C893" s="474"/>
      <c r="D893" s="442"/>
      <c r="E893" s="442"/>
      <c r="F893" s="443"/>
      <c r="G893" s="476"/>
      <c r="H893" s="442"/>
      <c r="I893" s="442"/>
      <c r="J893" s="480"/>
      <c r="K893" s="422"/>
      <c r="L893" s="423"/>
      <c r="M893" s="423"/>
      <c r="N893" s="470"/>
      <c r="O893" s="79">
        <f t="shared" si="57"/>
        <v>0</v>
      </c>
      <c r="P893" s="79">
        <f t="shared" si="58"/>
        <v>0</v>
      </c>
      <c r="Q893" s="536" t="str">
        <f t="shared" si="59"/>
        <v/>
      </c>
    </row>
    <row r="894" spans="1:17" x14ac:dyDescent="0.2">
      <c r="A894" s="438" t="str">
        <f t="shared" si="60"/>
        <v/>
      </c>
      <c r="B894" s="470"/>
      <c r="C894" s="469"/>
      <c r="D894" s="107"/>
      <c r="E894" s="107"/>
      <c r="F894" s="288"/>
      <c r="G894" s="107"/>
      <c r="H894" s="107"/>
      <c r="I894" s="107"/>
      <c r="J894" s="423"/>
      <c r="K894" s="423"/>
      <c r="L894" s="423"/>
      <c r="M894" s="423"/>
      <c r="N894" s="470"/>
      <c r="O894" s="79">
        <f t="shared" si="57"/>
        <v>0</v>
      </c>
      <c r="P894" s="79">
        <f t="shared" si="58"/>
        <v>0</v>
      </c>
      <c r="Q894" s="536" t="str">
        <f t="shared" si="59"/>
        <v/>
      </c>
    </row>
    <row r="895" spans="1:17" x14ac:dyDescent="0.2">
      <c r="A895" s="438" t="str">
        <f t="shared" si="60"/>
        <v/>
      </c>
      <c r="B895" s="470"/>
      <c r="C895" s="469"/>
      <c r="D895" s="107"/>
      <c r="E895" s="107"/>
      <c r="F895" s="288"/>
      <c r="G895" s="105"/>
      <c r="H895" s="107"/>
      <c r="I895" s="107"/>
      <c r="J895" s="423"/>
      <c r="K895" s="423"/>
      <c r="L895" s="423"/>
      <c r="M895" s="423"/>
      <c r="N895" s="470"/>
      <c r="O895" s="79">
        <f t="shared" si="57"/>
        <v>0</v>
      </c>
      <c r="P895" s="79">
        <f t="shared" si="58"/>
        <v>0</v>
      </c>
      <c r="Q895" s="536" t="str">
        <f t="shared" si="59"/>
        <v/>
      </c>
    </row>
    <row r="896" spans="1:17" x14ac:dyDescent="0.2">
      <c r="A896" s="438" t="str">
        <f t="shared" si="60"/>
        <v/>
      </c>
      <c r="B896" s="470"/>
      <c r="C896" s="469"/>
      <c r="D896" s="107"/>
      <c r="E896" s="107"/>
      <c r="F896" s="288"/>
      <c r="G896" s="107"/>
      <c r="H896" s="107"/>
      <c r="I896" s="107"/>
      <c r="J896" s="423"/>
      <c r="K896" s="423"/>
      <c r="L896" s="423"/>
      <c r="M896" s="423"/>
      <c r="N896" s="470"/>
      <c r="O896" s="79">
        <f t="shared" si="57"/>
        <v>0</v>
      </c>
      <c r="P896" s="79">
        <f t="shared" si="58"/>
        <v>0</v>
      </c>
      <c r="Q896" s="536" t="str">
        <f t="shared" si="59"/>
        <v/>
      </c>
    </row>
    <row r="897" spans="1:17" x14ac:dyDescent="0.2">
      <c r="A897" s="438" t="str">
        <f t="shared" si="60"/>
        <v/>
      </c>
      <c r="B897" s="470"/>
      <c r="C897" s="469"/>
      <c r="D897" s="107"/>
      <c r="E897" s="107"/>
      <c r="F897" s="288"/>
      <c r="G897" s="107"/>
      <c r="H897" s="107"/>
      <c r="I897" s="107"/>
      <c r="J897" s="423"/>
      <c r="K897" s="423"/>
      <c r="L897" s="423"/>
      <c r="M897" s="423"/>
      <c r="N897" s="470"/>
      <c r="O897" s="79">
        <f t="shared" si="57"/>
        <v>0</v>
      </c>
      <c r="P897" s="79">
        <f t="shared" si="58"/>
        <v>0</v>
      </c>
      <c r="Q897" s="536" t="str">
        <f t="shared" si="59"/>
        <v/>
      </c>
    </row>
    <row r="898" spans="1:17" x14ac:dyDescent="0.2">
      <c r="A898" s="438" t="str">
        <f t="shared" si="60"/>
        <v/>
      </c>
      <c r="B898" s="470"/>
      <c r="C898" s="469"/>
      <c r="D898" s="107"/>
      <c r="E898" s="107"/>
      <c r="F898" s="288"/>
      <c r="G898" s="107"/>
      <c r="H898" s="107"/>
      <c r="I898" s="107"/>
      <c r="J898" s="423"/>
      <c r="K898" s="423"/>
      <c r="L898" s="423"/>
      <c r="M898" s="423"/>
      <c r="N898" s="470"/>
      <c r="O898" s="79">
        <f t="shared" si="57"/>
        <v>0</v>
      </c>
      <c r="P898" s="79">
        <f t="shared" si="58"/>
        <v>0</v>
      </c>
      <c r="Q898" s="536" t="str">
        <f t="shared" si="59"/>
        <v/>
      </c>
    </row>
    <row r="899" spans="1:17" x14ac:dyDescent="0.2">
      <c r="A899" s="438" t="str">
        <f t="shared" si="60"/>
        <v/>
      </c>
      <c r="B899" s="470"/>
      <c r="C899" s="469"/>
      <c r="D899" s="107"/>
      <c r="E899" s="107"/>
      <c r="F899" s="288"/>
      <c r="G899" s="107"/>
      <c r="H899" s="107"/>
      <c r="I899" s="107"/>
      <c r="J899" s="423"/>
      <c r="K899" s="423"/>
      <c r="L899" s="423"/>
      <c r="M899" s="423"/>
      <c r="N899" s="470"/>
      <c r="O899" s="79">
        <f t="shared" si="57"/>
        <v>0</v>
      </c>
      <c r="P899" s="79">
        <f t="shared" si="58"/>
        <v>0</v>
      </c>
      <c r="Q899" s="536" t="str">
        <f t="shared" si="59"/>
        <v/>
      </c>
    </row>
    <row r="900" spans="1:17" x14ac:dyDescent="0.2">
      <c r="A900" s="438" t="str">
        <f t="shared" si="60"/>
        <v/>
      </c>
      <c r="B900" s="470"/>
      <c r="C900" s="469"/>
      <c r="D900" s="107"/>
      <c r="E900" s="107"/>
      <c r="F900" s="288"/>
      <c r="G900" s="107"/>
      <c r="H900" s="107"/>
      <c r="I900" s="107"/>
      <c r="J900" s="423"/>
      <c r="K900" s="423"/>
      <c r="L900" s="423"/>
      <c r="M900" s="423"/>
      <c r="N900" s="470"/>
      <c r="O900" s="79">
        <f t="shared" si="57"/>
        <v>0</v>
      </c>
      <c r="P900" s="79">
        <f t="shared" si="58"/>
        <v>0</v>
      </c>
      <c r="Q900" s="536" t="str">
        <f t="shared" si="59"/>
        <v/>
      </c>
    </row>
    <row r="901" spans="1:17" x14ac:dyDescent="0.2">
      <c r="A901" s="438" t="str">
        <f t="shared" si="60"/>
        <v/>
      </c>
      <c r="B901" s="470"/>
      <c r="C901" s="469"/>
      <c r="D901" s="107"/>
      <c r="E901" s="107"/>
      <c r="F901" s="288"/>
      <c r="G901" s="105"/>
      <c r="H901" s="107"/>
      <c r="I901" s="107"/>
      <c r="J901" s="423"/>
      <c r="K901" s="423"/>
      <c r="L901" s="423"/>
      <c r="M901" s="423"/>
      <c r="N901" s="470"/>
      <c r="O901" s="79">
        <f t="shared" si="57"/>
        <v>0</v>
      </c>
      <c r="P901" s="79">
        <f t="shared" si="58"/>
        <v>0</v>
      </c>
      <c r="Q901" s="536" t="str">
        <f t="shared" si="59"/>
        <v/>
      </c>
    </row>
    <row r="902" spans="1:17" x14ac:dyDescent="0.2">
      <c r="A902" s="438" t="str">
        <f t="shared" si="60"/>
        <v/>
      </c>
      <c r="B902" s="470"/>
      <c r="C902" s="469"/>
      <c r="D902" s="107"/>
      <c r="E902" s="107"/>
      <c r="F902" s="288"/>
      <c r="G902" s="107"/>
      <c r="H902" s="107"/>
      <c r="I902" s="107"/>
      <c r="J902" s="423"/>
      <c r="K902" s="423"/>
      <c r="L902" s="423"/>
      <c r="M902" s="423"/>
      <c r="N902" s="470"/>
      <c r="O902" s="79">
        <f t="shared" si="57"/>
        <v>0</v>
      </c>
      <c r="P902" s="79">
        <f t="shared" si="58"/>
        <v>0</v>
      </c>
      <c r="Q902" s="536" t="str">
        <f t="shared" si="59"/>
        <v/>
      </c>
    </row>
    <row r="903" spans="1:17" x14ac:dyDescent="0.2">
      <c r="A903" s="438" t="str">
        <f t="shared" si="60"/>
        <v/>
      </c>
      <c r="B903" s="470"/>
      <c r="C903" s="469"/>
      <c r="D903" s="107"/>
      <c r="E903" s="107"/>
      <c r="F903" s="288"/>
      <c r="G903" s="107"/>
      <c r="H903" s="107"/>
      <c r="I903" s="107"/>
      <c r="J903" s="423"/>
      <c r="K903" s="423"/>
      <c r="L903" s="423"/>
      <c r="M903" s="423"/>
      <c r="N903" s="470"/>
      <c r="O903" s="79">
        <f t="shared" si="57"/>
        <v>0</v>
      </c>
      <c r="P903" s="79">
        <f t="shared" si="58"/>
        <v>0</v>
      </c>
      <c r="Q903" s="536" t="str">
        <f t="shared" si="59"/>
        <v/>
      </c>
    </row>
    <row r="904" spans="1:17" x14ac:dyDescent="0.2">
      <c r="A904" s="438" t="str">
        <f t="shared" si="60"/>
        <v/>
      </c>
      <c r="B904" s="470"/>
      <c r="C904" s="469"/>
      <c r="D904" s="107"/>
      <c r="E904" s="107"/>
      <c r="F904" s="288"/>
      <c r="G904" s="107"/>
      <c r="H904" s="107"/>
      <c r="I904" s="107"/>
      <c r="J904" s="423"/>
      <c r="K904" s="423"/>
      <c r="L904" s="423"/>
      <c r="M904" s="423"/>
      <c r="N904" s="470"/>
      <c r="O904" s="79">
        <f t="shared" si="57"/>
        <v>0</v>
      </c>
      <c r="P904" s="79">
        <f t="shared" si="58"/>
        <v>0</v>
      </c>
      <c r="Q904" s="536" t="str">
        <f t="shared" si="59"/>
        <v/>
      </c>
    </row>
    <row r="905" spans="1:17" x14ac:dyDescent="0.2">
      <c r="A905" s="438" t="str">
        <f t="shared" si="60"/>
        <v/>
      </c>
      <c r="B905" s="470"/>
      <c r="C905" s="469"/>
      <c r="D905" s="107"/>
      <c r="E905" s="107"/>
      <c r="F905" s="288"/>
      <c r="G905" s="107"/>
      <c r="H905" s="107"/>
      <c r="I905" s="107"/>
      <c r="J905" s="423"/>
      <c r="K905" s="423"/>
      <c r="L905" s="423"/>
      <c r="M905" s="423"/>
      <c r="N905" s="470"/>
      <c r="O905" s="79">
        <f t="shared" si="57"/>
        <v>0</v>
      </c>
      <c r="P905" s="79">
        <f t="shared" si="58"/>
        <v>0</v>
      </c>
      <c r="Q905" s="536" t="str">
        <f t="shared" si="59"/>
        <v/>
      </c>
    </row>
    <row r="906" spans="1:17" x14ac:dyDescent="0.2">
      <c r="A906" s="438" t="str">
        <f t="shared" si="60"/>
        <v/>
      </c>
      <c r="B906" s="470"/>
      <c r="C906" s="469"/>
      <c r="D906" s="107"/>
      <c r="E906" s="107"/>
      <c r="F906" s="288"/>
      <c r="G906" s="107"/>
      <c r="H906" s="107"/>
      <c r="I906" s="107"/>
      <c r="J906" s="423"/>
      <c r="K906" s="423"/>
      <c r="L906" s="423"/>
      <c r="M906" s="423"/>
      <c r="N906" s="470"/>
      <c r="O906" s="79">
        <f t="shared" ref="O906:O969" si="61">IF(B906=0,0,IF(YEAR(B906)=$P$1,MONTH(B906)-$O$1+1,(YEAR(B906)-$P$1)*12-$O$1+1+MONTH(B906)))</f>
        <v>0</v>
      </c>
      <c r="P906" s="79">
        <f t="shared" ref="P906:P969" si="62">IF(C906=0,0,IF(YEAR(C906)=$P$1,MONTH(C906)-$O$1+1,(YEAR(C906)-$P$1)*12-$O$1+1+MONTH(C906)))</f>
        <v>0</v>
      </c>
      <c r="Q906" s="536" t="str">
        <f t="shared" ref="Q906:Q969" si="63">SUBSTITUTE(D906," ","_")</f>
        <v/>
      </c>
    </row>
    <row r="907" spans="1:17" x14ac:dyDescent="0.2">
      <c r="A907" s="438" t="str">
        <f t="shared" si="60"/>
        <v/>
      </c>
      <c r="B907" s="470"/>
      <c r="C907" s="469"/>
      <c r="D907" s="107"/>
      <c r="E907" s="107"/>
      <c r="F907" s="288"/>
      <c r="G907" s="107"/>
      <c r="H907" s="107"/>
      <c r="I907" s="107"/>
      <c r="J907" s="423"/>
      <c r="K907" s="423"/>
      <c r="L907" s="423"/>
      <c r="M907" s="423"/>
      <c r="N907" s="470"/>
      <c r="O907" s="79">
        <f t="shared" si="61"/>
        <v>0</v>
      </c>
      <c r="P907" s="79">
        <f t="shared" si="62"/>
        <v>0</v>
      </c>
      <c r="Q907" s="536" t="str">
        <f t="shared" si="63"/>
        <v/>
      </c>
    </row>
    <row r="908" spans="1:17" x14ac:dyDescent="0.2">
      <c r="A908" s="438" t="str">
        <f t="shared" si="60"/>
        <v/>
      </c>
      <c r="B908" s="470"/>
      <c r="C908" s="469"/>
      <c r="D908" s="107"/>
      <c r="E908" s="107"/>
      <c r="F908" s="288"/>
      <c r="G908" s="107"/>
      <c r="H908" s="107"/>
      <c r="I908" s="107"/>
      <c r="J908" s="423"/>
      <c r="K908" s="423"/>
      <c r="L908" s="423"/>
      <c r="M908" s="423"/>
      <c r="N908" s="470"/>
      <c r="O908" s="79">
        <f t="shared" si="61"/>
        <v>0</v>
      </c>
      <c r="P908" s="79">
        <f t="shared" si="62"/>
        <v>0</v>
      </c>
      <c r="Q908" s="536" t="str">
        <f t="shared" si="63"/>
        <v/>
      </c>
    </row>
    <row r="909" spans="1:17" x14ac:dyDescent="0.2">
      <c r="A909" s="438" t="str">
        <f t="shared" si="60"/>
        <v/>
      </c>
      <c r="B909" s="470"/>
      <c r="C909" s="469"/>
      <c r="D909" s="107"/>
      <c r="E909" s="107"/>
      <c r="F909" s="288"/>
      <c r="G909" s="107"/>
      <c r="H909" s="107"/>
      <c r="I909" s="107"/>
      <c r="J909" s="423"/>
      <c r="K909" s="423"/>
      <c r="L909" s="423"/>
      <c r="M909" s="423"/>
      <c r="N909" s="470"/>
      <c r="O909" s="79">
        <f t="shared" si="61"/>
        <v>0</v>
      </c>
      <c r="P909" s="79">
        <f t="shared" si="62"/>
        <v>0</v>
      </c>
      <c r="Q909" s="536" t="str">
        <f t="shared" si="63"/>
        <v/>
      </c>
    </row>
    <row r="910" spans="1:17" x14ac:dyDescent="0.2">
      <c r="A910" s="438" t="str">
        <f t="shared" si="60"/>
        <v/>
      </c>
      <c r="B910" s="470"/>
      <c r="C910" s="469"/>
      <c r="D910" s="107"/>
      <c r="E910" s="107"/>
      <c r="F910" s="288"/>
      <c r="G910" s="107"/>
      <c r="H910" s="107"/>
      <c r="I910" s="107"/>
      <c r="J910" s="423"/>
      <c r="K910" s="423"/>
      <c r="L910" s="423"/>
      <c r="M910" s="423"/>
      <c r="N910" s="470"/>
      <c r="O910" s="79">
        <f t="shared" si="61"/>
        <v>0</v>
      </c>
      <c r="P910" s="79">
        <f t="shared" si="62"/>
        <v>0</v>
      </c>
      <c r="Q910" s="536" t="str">
        <f t="shared" si="63"/>
        <v/>
      </c>
    </row>
    <row r="911" spans="1:17" x14ac:dyDescent="0.2">
      <c r="A911" s="438" t="str">
        <f t="shared" si="60"/>
        <v/>
      </c>
      <c r="B911" s="470"/>
      <c r="C911" s="469"/>
      <c r="D911" s="107"/>
      <c r="E911" s="107"/>
      <c r="F911" s="288"/>
      <c r="G911" s="107"/>
      <c r="H911" s="107"/>
      <c r="I911" s="107"/>
      <c r="J911" s="423"/>
      <c r="K911" s="423"/>
      <c r="L911" s="423"/>
      <c r="M911" s="423"/>
      <c r="N911" s="470"/>
      <c r="O911" s="79">
        <f t="shared" si="61"/>
        <v>0</v>
      </c>
      <c r="P911" s="79">
        <f t="shared" si="62"/>
        <v>0</v>
      </c>
      <c r="Q911" s="536" t="str">
        <f t="shared" si="63"/>
        <v/>
      </c>
    </row>
    <row r="912" spans="1:17" x14ac:dyDescent="0.2">
      <c r="A912" s="438" t="str">
        <f t="shared" si="60"/>
        <v/>
      </c>
      <c r="B912" s="470"/>
      <c r="C912" s="469"/>
      <c r="D912" s="107"/>
      <c r="E912" s="107"/>
      <c r="F912" s="288"/>
      <c r="G912" s="107"/>
      <c r="H912" s="107"/>
      <c r="I912" s="107"/>
      <c r="J912" s="501"/>
      <c r="K912" s="423"/>
      <c r="L912" s="423"/>
      <c r="M912" s="423"/>
      <c r="N912" s="470"/>
      <c r="O912" s="79">
        <f t="shared" si="61"/>
        <v>0</v>
      </c>
      <c r="P912" s="79">
        <f t="shared" si="62"/>
        <v>0</v>
      </c>
      <c r="Q912" s="536" t="str">
        <f t="shared" si="63"/>
        <v/>
      </c>
    </row>
    <row r="913" spans="1:17" x14ac:dyDescent="0.2">
      <c r="A913" s="438" t="str">
        <f t="shared" si="60"/>
        <v/>
      </c>
      <c r="B913" s="470"/>
      <c r="C913" s="469"/>
      <c r="D913" s="107"/>
      <c r="E913" s="107"/>
      <c r="F913" s="288"/>
      <c r="G913" s="107"/>
      <c r="H913" s="107"/>
      <c r="I913" s="107"/>
      <c r="J913" s="423"/>
      <c r="K913" s="423"/>
      <c r="L913" s="423"/>
      <c r="M913" s="423"/>
      <c r="N913" s="470"/>
      <c r="O913" s="79">
        <f t="shared" si="61"/>
        <v>0</v>
      </c>
      <c r="P913" s="79">
        <f t="shared" si="62"/>
        <v>0</v>
      </c>
      <c r="Q913" s="536" t="str">
        <f t="shared" si="63"/>
        <v/>
      </c>
    </row>
    <row r="914" spans="1:17" x14ac:dyDescent="0.2">
      <c r="A914" s="438" t="str">
        <f t="shared" si="60"/>
        <v/>
      </c>
      <c r="B914" s="470"/>
      <c r="C914" s="469"/>
      <c r="D914" s="107"/>
      <c r="E914" s="107"/>
      <c r="F914" s="288"/>
      <c r="G914" s="107"/>
      <c r="H914" s="107"/>
      <c r="I914" s="107"/>
      <c r="J914" s="423"/>
      <c r="K914" s="423"/>
      <c r="L914" s="423"/>
      <c r="M914" s="423"/>
      <c r="N914" s="470"/>
      <c r="O914" s="79">
        <f t="shared" si="61"/>
        <v>0</v>
      </c>
      <c r="P914" s="79">
        <f t="shared" si="62"/>
        <v>0</v>
      </c>
      <c r="Q914" s="536" t="str">
        <f t="shared" si="63"/>
        <v/>
      </c>
    </row>
    <row r="915" spans="1:17" x14ac:dyDescent="0.2">
      <c r="A915" s="438" t="str">
        <f t="shared" si="60"/>
        <v/>
      </c>
      <c r="B915" s="470"/>
      <c r="C915" s="469"/>
      <c r="D915" s="107"/>
      <c r="E915" s="107"/>
      <c r="F915" s="288"/>
      <c r="G915" s="107"/>
      <c r="H915" s="107"/>
      <c r="I915" s="107"/>
      <c r="J915" s="423"/>
      <c r="K915" s="423"/>
      <c r="L915" s="423"/>
      <c r="M915" s="423"/>
      <c r="N915" s="470"/>
      <c r="O915" s="79">
        <f t="shared" si="61"/>
        <v>0</v>
      </c>
      <c r="P915" s="79">
        <f t="shared" si="62"/>
        <v>0</v>
      </c>
      <c r="Q915" s="536" t="str">
        <f t="shared" si="63"/>
        <v/>
      </c>
    </row>
    <row r="916" spans="1:17" x14ac:dyDescent="0.2">
      <c r="A916" s="438" t="str">
        <f t="shared" si="60"/>
        <v/>
      </c>
      <c r="B916" s="470"/>
      <c r="C916" s="469"/>
      <c r="D916" s="107"/>
      <c r="E916" s="107"/>
      <c r="F916" s="288"/>
      <c r="G916" s="107"/>
      <c r="H916" s="107"/>
      <c r="I916" s="107"/>
      <c r="J916" s="423"/>
      <c r="K916" s="423"/>
      <c r="L916" s="423"/>
      <c r="M916" s="423"/>
      <c r="N916" s="470"/>
      <c r="O916" s="79">
        <f t="shared" si="61"/>
        <v>0</v>
      </c>
      <c r="P916" s="79">
        <f t="shared" si="62"/>
        <v>0</v>
      </c>
      <c r="Q916" s="536" t="str">
        <f t="shared" si="63"/>
        <v/>
      </c>
    </row>
    <row r="917" spans="1:17" x14ac:dyDescent="0.2">
      <c r="A917" s="438" t="str">
        <f t="shared" si="60"/>
        <v/>
      </c>
      <c r="B917" s="470"/>
      <c r="C917" s="469"/>
      <c r="D917" s="107"/>
      <c r="E917" s="107"/>
      <c r="F917" s="288"/>
      <c r="G917" s="107"/>
      <c r="H917" s="107"/>
      <c r="I917" s="107"/>
      <c r="J917" s="423"/>
      <c r="K917" s="423"/>
      <c r="L917" s="423"/>
      <c r="M917" s="423"/>
      <c r="N917" s="470"/>
      <c r="O917" s="79">
        <f t="shared" si="61"/>
        <v>0</v>
      </c>
      <c r="P917" s="79">
        <f t="shared" si="62"/>
        <v>0</v>
      </c>
      <c r="Q917" s="536" t="str">
        <f t="shared" si="63"/>
        <v/>
      </c>
    </row>
    <row r="918" spans="1:17" x14ac:dyDescent="0.2">
      <c r="A918" s="438" t="str">
        <f t="shared" si="60"/>
        <v/>
      </c>
      <c r="B918" s="470"/>
      <c r="C918" s="469"/>
      <c r="D918" s="107"/>
      <c r="E918" s="107"/>
      <c r="F918" s="288"/>
      <c r="G918" s="107"/>
      <c r="H918" s="107"/>
      <c r="I918" s="107"/>
      <c r="J918" s="423"/>
      <c r="K918" s="423"/>
      <c r="L918" s="423"/>
      <c r="M918" s="423"/>
      <c r="N918" s="470"/>
      <c r="O918" s="79">
        <f t="shared" si="61"/>
        <v>0</v>
      </c>
      <c r="P918" s="79">
        <f t="shared" si="62"/>
        <v>0</v>
      </c>
      <c r="Q918" s="536" t="str">
        <f t="shared" si="63"/>
        <v/>
      </c>
    </row>
    <row r="919" spans="1:17" x14ac:dyDescent="0.2">
      <c r="A919" s="438" t="str">
        <f t="shared" si="60"/>
        <v/>
      </c>
      <c r="B919" s="470"/>
      <c r="C919" s="469"/>
      <c r="D919" s="107"/>
      <c r="E919" s="107"/>
      <c r="F919" s="288"/>
      <c r="G919" s="107"/>
      <c r="H919" s="107"/>
      <c r="I919" s="107"/>
      <c r="J919" s="423"/>
      <c r="K919" s="423"/>
      <c r="L919" s="423"/>
      <c r="M919" s="423"/>
      <c r="N919" s="470"/>
      <c r="O919" s="79">
        <f t="shared" si="61"/>
        <v>0</v>
      </c>
      <c r="P919" s="79">
        <f t="shared" si="62"/>
        <v>0</v>
      </c>
      <c r="Q919" s="536" t="str">
        <f t="shared" si="63"/>
        <v/>
      </c>
    </row>
    <row r="920" spans="1:17" x14ac:dyDescent="0.2">
      <c r="A920" s="438" t="str">
        <f t="shared" si="60"/>
        <v/>
      </c>
      <c r="B920" s="470"/>
      <c r="C920" s="469"/>
      <c r="D920" s="107"/>
      <c r="E920" s="107"/>
      <c r="F920" s="288"/>
      <c r="G920" s="107"/>
      <c r="H920" s="107"/>
      <c r="I920" s="107"/>
      <c r="J920" s="423"/>
      <c r="K920" s="423"/>
      <c r="L920" s="423"/>
      <c r="M920" s="423"/>
      <c r="N920" s="470"/>
      <c r="O920" s="79">
        <f t="shared" si="61"/>
        <v>0</v>
      </c>
      <c r="P920" s="79">
        <f t="shared" si="62"/>
        <v>0</v>
      </c>
      <c r="Q920" s="536" t="str">
        <f t="shared" si="63"/>
        <v/>
      </c>
    </row>
    <row r="921" spans="1:17" x14ac:dyDescent="0.2">
      <c r="A921" s="438" t="str">
        <f t="shared" si="60"/>
        <v/>
      </c>
      <c r="B921" s="470"/>
      <c r="C921" s="469"/>
      <c r="D921" s="107"/>
      <c r="E921" s="107"/>
      <c r="F921" s="288"/>
      <c r="G921" s="107"/>
      <c r="H921" s="107"/>
      <c r="I921" s="107"/>
      <c r="J921" s="423"/>
      <c r="K921" s="423"/>
      <c r="L921" s="423"/>
      <c r="M921" s="423"/>
      <c r="N921" s="470"/>
      <c r="O921" s="79">
        <f t="shared" si="61"/>
        <v>0</v>
      </c>
      <c r="P921" s="79">
        <f t="shared" si="62"/>
        <v>0</v>
      </c>
      <c r="Q921" s="536" t="str">
        <f t="shared" si="63"/>
        <v/>
      </c>
    </row>
    <row r="922" spans="1:17" x14ac:dyDescent="0.2">
      <c r="A922" s="438" t="str">
        <f t="shared" si="60"/>
        <v/>
      </c>
      <c r="B922" s="470"/>
      <c r="C922" s="469"/>
      <c r="D922" s="107"/>
      <c r="E922" s="107"/>
      <c r="F922" s="288"/>
      <c r="G922" s="107"/>
      <c r="H922" s="107"/>
      <c r="I922" s="107"/>
      <c r="J922" s="423"/>
      <c r="K922" s="423"/>
      <c r="L922" s="423"/>
      <c r="M922" s="423"/>
      <c r="N922" s="470"/>
      <c r="O922" s="79">
        <f t="shared" si="61"/>
        <v>0</v>
      </c>
      <c r="P922" s="79">
        <f t="shared" si="62"/>
        <v>0</v>
      </c>
      <c r="Q922" s="536" t="str">
        <f t="shared" si="63"/>
        <v/>
      </c>
    </row>
    <row r="923" spans="1:17" x14ac:dyDescent="0.2">
      <c r="A923" s="438" t="str">
        <f t="shared" si="60"/>
        <v/>
      </c>
      <c r="B923" s="470"/>
      <c r="C923" s="469"/>
      <c r="D923" s="107"/>
      <c r="E923" s="107"/>
      <c r="F923" s="288"/>
      <c r="G923" s="107"/>
      <c r="H923" s="107"/>
      <c r="I923" s="107"/>
      <c r="J923" s="423"/>
      <c r="K923" s="423"/>
      <c r="L923" s="423"/>
      <c r="M923" s="423"/>
      <c r="N923" s="470"/>
      <c r="O923" s="79">
        <f t="shared" si="61"/>
        <v>0</v>
      </c>
      <c r="P923" s="79">
        <f t="shared" si="62"/>
        <v>0</v>
      </c>
      <c r="Q923" s="536" t="str">
        <f t="shared" si="63"/>
        <v/>
      </c>
    </row>
    <row r="924" spans="1:17" x14ac:dyDescent="0.2">
      <c r="A924" s="438" t="str">
        <f t="shared" si="60"/>
        <v/>
      </c>
      <c r="B924" s="470"/>
      <c r="C924" s="469"/>
      <c r="D924" s="107"/>
      <c r="E924" s="107"/>
      <c r="F924" s="288"/>
      <c r="G924" s="107"/>
      <c r="H924" s="107"/>
      <c r="I924" s="107"/>
      <c r="J924" s="423"/>
      <c r="K924" s="423"/>
      <c r="L924" s="423"/>
      <c r="M924" s="423"/>
      <c r="N924" s="470"/>
      <c r="O924" s="79">
        <f t="shared" si="61"/>
        <v>0</v>
      </c>
      <c r="P924" s="79">
        <f t="shared" si="62"/>
        <v>0</v>
      </c>
      <c r="Q924" s="536" t="str">
        <f t="shared" si="63"/>
        <v/>
      </c>
    </row>
    <row r="925" spans="1:17" x14ac:dyDescent="0.2">
      <c r="A925" s="438" t="str">
        <f t="shared" si="60"/>
        <v/>
      </c>
      <c r="B925" s="470"/>
      <c r="C925" s="469"/>
      <c r="D925" s="107"/>
      <c r="E925" s="107"/>
      <c r="F925" s="288"/>
      <c r="G925" s="107"/>
      <c r="H925" s="107"/>
      <c r="I925" s="107"/>
      <c r="J925" s="423"/>
      <c r="K925" s="423"/>
      <c r="L925" s="423"/>
      <c r="M925" s="423"/>
      <c r="N925" s="470"/>
      <c r="O925" s="79">
        <f t="shared" si="61"/>
        <v>0</v>
      </c>
      <c r="P925" s="79">
        <f t="shared" si="62"/>
        <v>0</v>
      </c>
      <c r="Q925" s="536" t="str">
        <f t="shared" si="63"/>
        <v/>
      </c>
    </row>
    <row r="926" spans="1:17" x14ac:dyDescent="0.2">
      <c r="A926" s="438" t="str">
        <f t="shared" si="60"/>
        <v/>
      </c>
      <c r="B926" s="470"/>
      <c r="C926" s="469"/>
      <c r="D926" s="107"/>
      <c r="E926" s="107"/>
      <c r="F926" s="288"/>
      <c r="G926" s="107"/>
      <c r="H926" s="107"/>
      <c r="I926" s="107"/>
      <c r="J926" s="423"/>
      <c r="K926" s="423"/>
      <c r="L926" s="423"/>
      <c r="M926" s="423"/>
      <c r="N926" s="470"/>
      <c r="O926" s="79">
        <f t="shared" si="61"/>
        <v>0</v>
      </c>
      <c r="P926" s="79">
        <f t="shared" si="62"/>
        <v>0</v>
      </c>
      <c r="Q926" s="536" t="str">
        <f t="shared" si="63"/>
        <v/>
      </c>
    </row>
    <row r="927" spans="1:17" x14ac:dyDescent="0.2">
      <c r="A927" s="438" t="str">
        <f t="shared" si="60"/>
        <v/>
      </c>
      <c r="B927" s="470"/>
      <c r="C927" s="469"/>
      <c r="D927" s="107"/>
      <c r="E927" s="107"/>
      <c r="F927" s="288"/>
      <c r="G927" s="107"/>
      <c r="H927" s="107"/>
      <c r="I927" s="107"/>
      <c r="J927" s="423"/>
      <c r="K927" s="423"/>
      <c r="L927" s="423"/>
      <c r="M927" s="423"/>
      <c r="N927" s="470"/>
      <c r="O927" s="79">
        <f t="shared" si="61"/>
        <v>0</v>
      </c>
      <c r="P927" s="79">
        <f t="shared" si="62"/>
        <v>0</v>
      </c>
      <c r="Q927" s="536" t="str">
        <f t="shared" si="63"/>
        <v/>
      </c>
    </row>
    <row r="928" spans="1:17" x14ac:dyDescent="0.2">
      <c r="A928" s="438" t="str">
        <f t="shared" si="60"/>
        <v/>
      </c>
      <c r="B928" s="470"/>
      <c r="C928" s="469"/>
      <c r="D928" s="107"/>
      <c r="E928" s="107"/>
      <c r="F928" s="288"/>
      <c r="G928" s="107"/>
      <c r="H928" s="107"/>
      <c r="I928" s="107"/>
      <c r="J928" s="423"/>
      <c r="K928" s="423"/>
      <c r="L928" s="423"/>
      <c r="M928" s="423"/>
      <c r="N928" s="470"/>
      <c r="O928" s="79">
        <f t="shared" si="61"/>
        <v>0</v>
      </c>
      <c r="P928" s="79">
        <f t="shared" si="62"/>
        <v>0</v>
      </c>
      <c r="Q928" s="536" t="str">
        <f t="shared" si="63"/>
        <v/>
      </c>
    </row>
    <row r="929" spans="1:17" x14ac:dyDescent="0.2">
      <c r="A929" s="438" t="str">
        <f t="shared" si="60"/>
        <v/>
      </c>
      <c r="B929" s="470"/>
      <c r="C929" s="469"/>
      <c r="D929" s="107"/>
      <c r="E929" s="107"/>
      <c r="F929" s="288"/>
      <c r="G929" s="107"/>
      <c r="H929" s="107"/>
      <c r="I929" s="107"/>
      <c r="J929" s="423"/>
      <c r="K929" s="423"/>
      <c r="L929" s="423"/>
      <c r="M929" s="423"/>
      <c r="N929" s="470"/>
      <c r="O929" s="79">
        <f t="shared" si="61"/>
        <v>0</v>
      </c>
      <c r="P929" s="79">
        <f t="shared" si="62"/>
        <v>0</v>
      </c>
      <c r="Q929" s="536" t="str">
        <f t="shared" si="63"/>
        <v/>
      </c>
    </row>
    <row r="930" spans="1:17" x14ac:dyDescent="0.2">
      <c r="A930" s="438" t="str">
        <f t="shared" si="60"/>
        <v/>
      </c>
      <c r="B930" s="470"/>
      <c r="C930" s="469"/>
      <c r="D930" s="107"/>
      <c r="E930" s="107"/>
      <c r="F930" s="288"/>
      <c r="G930" s="107"/>
      <c r="H930" s="107"/>
      <c r="I930" s="107"/>
      <c r="J930" s="423"/>
      <c r="K930" s="423"/>
      <c r="L930" s="423"/>
      <c r="M930" s="423"/>
      <c r="N930" s="470"/>
      <c r="O930" s="79">
        <f t="shared" si="61"/>
        <v>0</v>
      </c>
      <c r="P930" s="79">
        <f t="shared" si="62"/>
        <v>0</v>
      </c>
      <c r="Q930" s="536" t="str">
        <f t="shared" si="63"/>
        <v/>
      </c>
    </row>
    <row r="931" spans="1:17" x14ac:dyDescent="0.2">
      <c r="A931" s="438" t="str">
        <f t="shared" si="60"/>
        <v/>
      </c>
      <c r="B931" s="470"/>
      <c r="C931" s="469"/>
      <c r="D931" s="107"/>
      <c r="E931" s="107"/>
      <c r="F931" s="288"/>
      <c r="G931" s="107"/>
      <c r="H931" s="107"/>
      <c r="I931" s="107"/>
      <c r="J931" s="423"/>
      <c r="K931" s="423"/>
      <c r="L931" s="423"/>
      <c r="M931" s="423"/>
      <c r="N931" s="470"/>
      <c r="O931" s="79">
        <f t="shared" si="61"/>
        <v>0</v>
      </c>
      <c r="P931" s="79">
        <f t="shared" si="62"/>
        <v>0</v>
      </c>
      <c r="Q931" s="536" t="str">
        <f t="shared" si="63"/>
        <v/>
      </c>
    </row>
    <row r="932" spans="1:17" x14ac:dyDescent="0.2">
      <c r="A932" s="438" t="str">
        <f t="shared" si="60"/>
        <v/>
      </c>
      <c r="B932" s="470"/>
      <c r="C932" s="469"/>
      <c r="D932" s="107"/>
      <c r="E932" s="107"/>
      <c r="F932" s="288"/>
      <c r="G932" s="107"/>
      <c r="H932" s="107"/>
      <c r="I932" s="107"/>
      <c r="J932" s="423"/>
      <c r="K932" s="423"/>
      <c r="L932" s="423"/>
      <c r="M932" s="423"/>
      <c r="N932" s="470"/>
      <c r="O932" s="79">
        <f t="shared" si="61"/>
        <v>0</v>
      </c>
      <c r="P932" s="79">
        <f t="shared" si="62"/>
        <v>0</v>
      </c>
      <c r="Q932" s="536" t="str">
        <f t="shared" si="63"/>
        <v/>
      </c>
    </row>
    <row r="933" spans="1:17" x14ac:dyDescent="0.2">
      <c r="A933" s="438" t="str">
        <f t="shared" si="60"/>
        <v/>
      </c>
      <c r="B933" s="470"/>
      <c r="C933" s="469"/>
      <c r="D933" s="107"/>
      <c r="E933" s="107"/>
      <c r="F933" s="288"/>
      <c r="G933" s="107"/>
      <c r="H933" s="107"/>
      <c r="I933" s="107"/>
      <c r="J933" s="423"/>
      <c r="K933" s="423"/>
      <c r="L933" s="423"/>
      <c r="M933" s="423"/>
      <c r="N933" s="470"/>
      <c r="O933" s="79">
        <f t="shared" si="61"/>
        <v>0</v>
      </c>
      <c r="P933" s="79">
        <f t="shared" si="62"/>
        <v>0</v>
      </c>
      <c r="Q933" s="536" t="str">
        <f t="shared" si="63"/>
        <v/>
      </c>
    </row>
    <row r="934" spans="1:17" x14ac:dyDescent="0.2">
      <c r="A934" s="438" t="str">
        <f t="shared" si="60"/>
        <v/>
      </c>
      <c r="B934" s="470"/>
      <c r="C934" s="469"/>
      <c r="D934" s="107"/>
      <c r="E934" s="107"/>
      <c r="F934" s="288"/>
      <c r="G934" s="107"/>
      <c r="H934" s="107"/>
      <c r="I934" s="107"/>
      <c r="J934" s="423"/>
      <c r="K934" s="423"/>
      <c r="L934" s="423"/>
      <c r="M934" s="423"/>
      <c r="N934" s="470"/>
      <c r="O934" s="79">
        <f t="shared" si="61"/>
        <v>0</v>
      </c>
      <c r="P934" s="79">
        <f t="shared" si="62"/>
        <v>0</v>
      </c>
      <c r="Q934" s="536" t="str">
        <f t="shared" si="63"/>
        <v/>
      </c>
    </row>
    <row r="935" spans="1:17" x14ac:dyDescent="0.2">
      <c r="A935" s="438" t="str">
        <f t="shared" si="60"/>
        <v/>
      </c>
      <c r="B935" s="470"/>
      <c r="C935" s="469"/>
      <c r="D935" s="107"/>
      <c r="E935" s="107"/>
      <c r="F935" s="288"/>
      <c r="G935" s="107"/>
      <c r="H935" s="107"/>
      <c r="I935" s="107"/>
      <c r="J935" s="423"/>
      <c r="K935" s="423"/>
      <c r="L935" s="423"/>
      <c r="M935" s="423"/>
      <c r="N935" s="470"/>
      <c r="O935" s="79">
        <f t="shared" si="61"/>
        <v>0</v>
      </c>
      <c r="P935" s="79">
        <f t="shared" si="62"/>
        <v>0</v>
      </c>
      <c r="Q935" s="536" t="str">
        <f t="shared" si="63"/>
        <v/>
      </c>
    </row>
    <row r="936" spans="1:17" x14ac:dyDescent="0.2">
      <c r="A936" s="438" t="str">
        <f t="shared" si="60"/>
        <v/>
      </c>
      <c r="B936" s="470"/>
      <c r="C936" s="469"/>
      <c r="D936" s="107"/>
      <c r="E936" s="107"/>
      <c r="F936" s="288"/>
      <c r="G936" s="107"/>
      <c r="H936" s="107"/>
      <c r="I936" s="107"/>
      <c r="J936" s="423"/>
      <c r="K936" s="423"/>
      <c r="L936" s="423"/>
      <c r="M936" s="423"/>
      <c r="N936" s="470"/>
      <c r="O936" s="79">
        <f t="shared" si="61"/>
        <v>0</v>
      </c>
      <c r="P936" s="79">
        <f t="shared" si="62"/>
        <v>0</v>
      </c>
      <c r="Q936" s="536" t="str">
        <f t="shared" si="63"/>
        <v/>
      </c>
    </row>
    <row r="937" spans="1:17" x14ac:dyDescent="0.2">
      <c r="A937" s="438" t="str">
        <f t="shared" si="60"/>
        <v/>
      </c>
      <c r="B937" s="470"/>
      <c r="C937" s="469"/>
      <c r="D937" s="107"/>
      <c r="E937" s="107"/>
      <c r="F937" s="288"/>
      <c r="G937" s="107"/>
      <c r="H937" s="107"/>
      <c r="I937" s="107"/>
      <c r="J937" s="423"/>
      <c r="K937" s="423"/>
      <c r="L937" s="423"/>
      <c r="M937" s="423"/>
      <c r="N937" s="470"/>
      <c r="O937" s="79">
        <f t="shared" si="61"/>
        <v>0</v>
      </c>
      <c r="P937" s="79">
        <f t="shared" si="62"/>
        <v>0</v>
      </c>
      <c r="Q937" s="536" t="str">
        <f t="shared" si="63"/>
        <v/>
      </c>
    </row>
    <row r="938" spans="1:17" x14ac:dyDescent="0.2">
      <c r="A938" s="438" t="str">
        <f t="shared" si="60"/>
        <v/>
      </c>
      <c r="B938" s="470"/>
      <c r="C938" s="469"/>
      <c r="D938" s="107"/>
      <c r="E938" s="107"/>
      <c r="F938" s="288"/>
      <c r="G938" s="107"/>
      <c r="H938" s="107"/>
      <c r="I938" s="107"/>
      <c r="J938" s="423"/>
      <c r="K938" s="423"/>
      <c r="L938" s="423"/>
      <c r="M938" s="423"/>
      <c r="N938" s="470"/>
      <c r="O938" s="79">
        <f t="shared" si="61"/>
        <v>0</v>
      </c>
      <c r="P938" s="79">
        <f t="shared" si="62"/>
        <v>0</v>
      </c>
      <c r="Q938" s="536" t="str">
        <f t="shared" si="63"/>
        <v/>
      </c>
    </row>
    <row r="939" spans="1:17" x14ac:dyDescent="0.2">
      <c r="A939" s="438" t="str">
        <f t="shared" si="60"/>
        <v/>
      </c>
      <c r="B939" s="470"/>
      <c r="C939" s="469"/>
      <c r="D939" s="107"/>
      <c r="E939" s="107"/>
      <c r="F939" s="288"/>
      <c r="G939" s="107"/>
      <c r="H939" s="107"/>
      <c r="I939" s="107"/>
      <c r="J939" s="423"/>
      <c r="K939" s="423"/>
      <c r="L939" s="423"/>
      <c r="M939" s="423"/>
      <c r="N939" s="470"/>
      <c r="O939" s="79">
        <f t="shared" si="61"/>
        <v>0</v>
      </c>
      <c r="P939" s="79">
        <f t="shared" si="62"/>
        <v>0</v>
      </c>
      <c r="Q939" s="536" t="str">
        <f t="shared" si="63"/>
        <v/>
      </c>
    </row>
    <row r="940" spans="1:17" x14ac:dyDescent="0.2">
      <c r="A940" s="438" t="str">
        <f t="shared" si="60"/>
        <v/>
      </c>
      <c r="B940" s="470"/>
      <c r="C940" s="469"/>
      <c r="D940" s="107"/>
      <c r="E940" s="107"/>
      <c r="F940" s="288"/>
      <c r="G940" s="107"/>
      <c r="H940" s="107"/>
      <c r="I940" s="107"/>
      <c r="J940" s="423"/>
      <c r="K940" s="423"/>
      <c r="L940" s="423"/>
      <c r="M940" s="423"/>
      <c r="N940" s="470"/>
      <c r="O940" s="79">
        <f t="shared" si="61"/>
        <v>0</v>
      </c>
      <c r="P940" s="79">
        <f t="shared" si="62"/>
        <v>0</v>
      </c>
      <c r="Q940" s="536" t="str">
        <f t="shared" si="63"/>
        <v/>
      </c>
    </row>
    <row r="941" spans="1:17" x14ac:dyDescent="0.2">
      <c r="A941" s="438" t="str">
        <f t="shared" si="60"/>
        <v/>
      </c>
      <c r="B941" s="470"/>
      <c r="C941" s="469"/>
      <c r="D941" s="107"/>
      <c r="E941" s="107"/>
      <c r="F941" s="288"/>
      <c r="G941" s="107"/>
      <c r="H941" s="107"/>
      <c r="I941" s="107"/>
      <c r="J941" s="423"/>
      <c r="K941" s="423"/>
      <c r="L941" s="423"/>
      <c r="M941" s="423"/>
      <c r="N941" s="470"/>
      <c r="O941" s="79">
        <f t="shared" si="61"/>
        <v>0</v>
      </c>
      <c r="P941" s="79">
        <f t="shared" si="62"/>
        <v>0</v>
      </c>
      <c r="Q941" s="536" t="str">
        <f t="shared" si="63"/>
        <v/>
      </c>
    </row>
    <row r="942" spans="1:17" x14ac:dyDescent="0.2">
      <c r="A942" s="438" t="str">
        <f t="shared" si="60"/>
        <v/>
      </c>
      <c r="B942" s="470"/>
      <c r="C942" s="469"/>
      <c r="D942" s="107"/>
      <c r="E942" s="107"/>
      <c r="F942" s="288"/>
      <c r="G942" s="107"/>
      <c r="H942" s="107"/>
      <c r="I942" s="107"/>
      <c r="J942" s="423"/>
      <c r="K942" s="423"/>
      <c r="L942" s="423"/>
      <c r="M942" s="423"/>
      <c r="N942" s="470"/>
      <c r="O942" s="79">
        <f t="shared" si="61"/>
        <v>0</v>
      </c>
      <c r="P942" s="79">
        <f t="shared" si="62"/>
        <v>0</v>
      </c>
      <c r="Q942" s="536" t="str">
        <f t="shared" si="63"/>
        <v/>
      </c>
    </row>
    <row r="943" spans="1:17" x14ac:dyDescent="0.2">
      <c r="A943" s="438" t="str">
        <f t="shared" si="60"/>
        <v/>
      </c>
      <c r="B943" s="470"/>
      <c r="C943" s="469"/>
      <c r="D943" s="107"/>
      <c r="E943" s="107"/>
      <c r="F943" s="288"/>
      <c r="G943" s="107"/>
      <c r="H943" s="107"/>
      <c r="I943" s="107"/>
      <c r="J943" s="423"/>
      <c r="K943" s="423"/>
      <c r="L943" s="423"/>
      <c r="M943" s="423"/>
      <c r="N943" s="470"/>
      <c r="O943" s="79">
        <f t="shared" si="61"/>
        <v>0</v>
      </c>
      <c r="P943" s="79">
        <f t="shared" si="62"/>
        <v>0</v>
      </c>
      <c r="Q943" s="536" t="str">
        <f t="shared" si="63"/>
        <v/>
      </c>
    </row>
    <row r="944" spans="1:17" x14ac:dyDescent="0.2">
      <c r="A944" s="438" t="str">
        <f t="shared" si="60"/>
        <v/>
      </c>
      <c r="B944" s="470"/>
      <c r="C944" s="469"/>
      <c r="D944" s="107"/>
      <c r="E944" s="107"/>
      <c r="F944" s="288"/>
      <c r="G944" s="107"/>
      <c r="H944" s="107"/>
      <c r="I944" s="107"/>
      <c r="J944" s="423"/>
      <c r="K944" s="423"/>
      <c r="L944" s="423"/>
      <c r="M944" s="423"/>
      <c r="N944" s="470"/>
      <c r="O944" s="79">
        <f t="shared" si="61"/>
        <v>0</v>
      </c>
      <c r="P944" s="79">
        <f t="shared" si="62"/>
        <v>0</v>
      </c>
      <c r="Q944" s="536" t="str">
        <f t="shared" si="63"/>
        <v/>
      </c>
    </row>
    <row r="945" spans="1:17" x14ac:dyDescent="0.2">
      <c r="A945" s="438" t="str">
        <f t="shared" si="60"/>
        <v/>
      </c>
      <c r="B945" s="470"/>
      <c r="C945" s="469"/>
      <c r="D945" s="107"/>
      <c r="E945" s="107"/>
      <c r="F945" s="288"/>
      <c r="G945" s="107"/>
      <c r="H945" s="107"/>
      <c r="I945" s="107"/>
      <c r="J945" s="423"/>
      <c r="K945" s="423"/>
      <c r="L945" s="423"/>
      <c r="M945" s="423"/>
      <c r="N945" s="470"/>
      <c r="O945" s="79">
        <f t="shared" si="61"/>
        <v>0</v>
      </c>
      <c r="P945" s="79">
        <f t="shared" si="62"/>
        <v>0</v>
      </c>
      <c r="Q945" s="536" t="str">
        <f t="shared" si="63"/>
        <v/>
      </c>
    </row>
    <row r="946" spans="1:17" x14ac:dyDescent="0.2">
      <c r="A946" s="438" t="str">
        <f t="shared" si="60"/>
        <v/>
      </c>
      <c r="B946" s="470"/>
      <c r="C946" s="469"/>
      <c r="D946" s="107"/>
      <c r="E946" s="107"/>
      <c r="F946" s="288"/>
      <c r="G946" s="107"/>
      <c r="H946" s="107"/>
      <c r="I946" s="107"/>
      <c r="J946" s="423"/>
      <c r="K946" s="423"/>
      <c r="L946" s="423"/>
      <c r="M946" s="423"/>
      <c r="N946" s="470"/>
      <c r="O946" s="79">
        <f t="shared" si="61"/>
        <v>0</v>
      </c>
      <c r="P946" s="79">
        <f t="shared" si="62"/>
        <v>0</v>
      </c>
      <c r="Q946" s="536" t="str">
        <f t="shared" si="63"/>
        <v/>
      </c>
    </row>
    <row r="947" spans="1:17" x14ac:dyDescent="0.2">
      <c r="A947" s="438" t="str">
        <f t="shared" si="60"/>
        <v/>
      </c>
      <c r="B947" s="470"/>
      <c r="C947" s="469"/>
      <c r="D947" s="107"/>
      <c r="E947" s="107"/>
      <c r="F947" s="288"/>
      <c r="G947" s="107"/>
      <c r="H947" s="107"/>
      <c r="I947" s="107"/>
      <c r="J947" s="423"/>
      <c r="K947" s="423"/>
      <c r="L947" s="423"/>
      <c r="M947" s="423"/>
      <c r="N947" s="470"/>
      <c r="O947" s="79">
        <f t="shared" si="61"/>
        <v>0</v>
      </c>
      <c r="P947" s="79">
        <f t="shared" si="62"/>
        <v>0</v>
      </c>
      <c r="Q947" s="536" t="str">
        <f t="shared" si="63"/>
        <v/>
      </c>
    </row>
    <row r="948" spans="1:17" x14ac:dyDescent="0.2">
      <c r="A948" s="438" t="str">
        <f t="shared" si="60"/>
        <v/>
      </c>
      <c r="B948" s="470"/>
      <c r="C948" s="469"/>
      <c r="D948" s="107"/>
      <c r="E948" s="107"/>
      <c r="F948" s="288"/>
      <c r="G948" s="107"/>
      <c r="H948" s="107"/>
      <c r="I948" s="107"/>
      <c r="J948" s="423"/>
      <c r="K948" s="423"/>
      <c r="L948" s="423"/>
      <c r="M948" s="423"/>
      <c r="N948" s="470"/>
      <c r="O948" s="79">
        <f t="shared" si="61"/>
        <v>0</v>
      </c>
      <c r="P948" s="79">
        <f t="shared" si="62"/>
        <v>0</v>
      </c>
      <c r="Q948" s="536" t="str">
        <f t="shared" si="63"/>
        <v/>
      </c>
    </row>
    <row r="949" spans="1:17" x14ac:dyDescent="0.2">
      <c r="A949" s="438" t="str">
        <f t="shared" si="60"/>
        <v/>
      </c>
      <c r="B949" s="470"/>
      <c r="C949" s="469"/>
      <c r="D949" s="107"/>
      <c r="E949" s="107"/>
      <c r="F949" s="288"/>
      <c r="G949" s="107"/>
      <c r="H949" s="107"/>
      <c r="I949" s="107"/>
      <c r="J949" s="423"/>
      <c r="K949" s="423"/>
      <c r="L949" s="423"/>
      <c r="M949" s="423"/>
      <c r="N949" s="470"/>
      <c r="O949" s="79">
        <f t="shared" si="61"/>
        <v>0</v>
      </c>
      <c r="P949" s="79">
        <f t="shared" si="62"/>
        <v>0</v>
      </c>
      <c r="Q949" s="536" t="str">
        <f t="shared" si="63"/>
        <v/>
      </c>
    </row>
    <row r="950" spans="1:17" x14ac:dyDescent="0.2">
      <c r="A950" s="438" t="str">
        <f t="shared" si="60"/>
        <v/>
      </c>
      <c r="B950" s="470"/>
      <c r="C950" s="469"/>
      <c r="D950" s="107"/>
      <c r="E950" s="107"/>
      <c r="F950" s="288"/>
      <c r="G950" s="107"/>
      <c r="H950" s="107"/>
      <c r="I950" s="107"/>
      <c r="J950" s="423"/>
      <c r="K950" s="423"/>
      <c r="L950" s="423"/>
      <c r="M950" s="423"/>
      <c r="N950" s="470"/>
      <c r="O950" s="79">
        <f t="shared" si="61"/>
        <v>0</v>
      </c>
      <c r="P950" s="79">
        <f t="shared" si="62"/>
        <v>0</v>
      </c>
      <c r="Q950" s="536" t="str">
        <f t="shared" si="63"/>
        <v/>
      </c>
    </row>
    <row r="951" spans="1:17" x14ac:dyDescent="0.2">
      <c r="A951" s="438" t="str">
        <f t="shared" si="60"/>
        <v/>
      </c>
      <c r="B951" s="470"/>
      <c r="C951" s="469"/>
      <c r="D951" s="107"/>
      <c r="E951" s="107"/>
      <c r="F951" s="288"/>
      <c r="G951" s="107"/>
      <c r="H951" s="107"/>
      <c r="I951" s="107"/>
      <c r="J951" s="423"/>
      <c r="K951" s="423"/>
      <c r="L951" s="423"/>
      <c r="M951" s="423"/>
      <c r="N951" s="470"/>
      <c r="O951" s="79">
        <f t="shared" si="61"/>
        <v>0</v>
      </c>
      <c r="P951" s="79">
        <f t="shared" si="62"/>
        <v>0</v>
      </c>
      <c r="Q951" s="536" t="str">
        <f t="shared" si="63"/>
        <v/>
      </c>
    </row>
    <row r="952" spans="1:17" x14ac:dyDescent="0.2">
      <c r="A952" s="438" t="str">
        <f t="shared" si="60"/>
        <v/>
      </c>
      <c r="B952" s="470"/>
      <c r="C952" s="469"/>
      <c r="D952" s="107"/>
      <c r="E952" s="107"/>
      <c r="F952" s="288"/>
      <c r="G952" s="107"/>
      <c r="H952" s="107"/>
      <c r="I952" s="107"/>
      <c r="J952" s="423"/>
      <c r="K952" s="423"/>
      <c r="L952" s="423"/>
      <c r="M952" s="423"/>
      <c r="N952" s="470"/>
      <c r="O952" s="79">
        <f t="shared" si="61"/>
        <v>0</v>
      </c>
      <c r="P952" s="79">
        <f t="shared" si="62"/>
        <v>0</v>
      </c>
      <c r="Q952" s="536" t="str">
        <f t="shared" si="63"/>
        <v/>
      </c>
    </row>
    <row r="953" spans="1:17" x14ac:dyDescent="0.2">
      <c r="A953" s="438" t="str">
        <f t="shared" si="60"/>
        <v/>
      </c>
      <c r="B953" s="470"/>
      <c r="C953" s="469"/>
      <c r="D953" s="107"/>
      <c r="E953" s="107"/>
      <c r="F953" s="288"/>
      <c r="G953" s="107"/>
      <c r="H953" s="107"/>
      <c r="I953" s="107"/>
      <c r="J953" s="423"/>
      <c r="K953" s="423"/>
      <c r="L953" s="423"/>
      <c r="M953" s="423"/>
      <c r="N953" s="470"/>
      <c r="O953" s="79">
        <f t="shared" si="61"/>
        <v>0</v>
      </c>
      <c r="P953" s="79">
        <f t="shared" si="62"/>
        <v>0</v>
      </c>
      <c r="Q953" s="536" t="str">
        <f t="shared" si="63"/>
        <v/>
      </c>
    </row>
    <row r="954" spans="1:17" x14ac:dyDescent="0.2">
      <c r="A954" s="438" t="str">
        <f t="shared" si="60"/>
        <v/>
      </c>
      <c r="B954" s="470"/>
      <c r="C954" s="469"/>
      <c r="D954" s="107"/>
      <c r="E954" s="107"/>
      <c r="F954" s="288"/>
      <c r="G954" s="107"/>
      <c r="H954" s="107"/>
      <c r="I954" s="107"/>
      <c r="J954" s="423"/>
      <c r="K954" s="423"/>
      <c r="L954" s="423"/>
      <c r="M954" s="423"/>
      <c r="N954" s="470"/>
      <c r="O954" s="79">
        <f t="shared" si="61"/>
        <v>0</v>
      </c>
      <c r="P954" s="79">
        <f t="shared" si="62"/>
        <v>0</v>
      </c>
      <c r="Q954" s="536" t="str">
        <f t="shared" si="63"/>
        <v/>
      </c>
    </row>
    <row r="955" spans="1:17" x14ac:dyDescent="0.2">
      <c r="A955" s="438" t="str">
        <f t="shared" si="60"/>
        <v/>
      </c>
      <c r="B955" s="470"/>
      <c r="C955" s="469"/>
      <c r="D955" s="107"/>
      <c r="E955" s="107"/>
      <c r="F955" s="288"/>
      <c r="G955" s="107"/>
      <c r="H955" s="107"/>
      <c r="I955" s="107"/>
      <c r="J955" s="423"/>
      <c r="K955" s="423"/>
      <c r="L955" s="423"/>
      <c r="M955" s="423"/>
      <c r="N955" s="470"/>
      <c r="O955" s="79">
        <f t="shared" si="61"/>
        <v>0</v>
      </c>
      <c r="P955" s="79">
        <f t="shared" si="62"/>
        <v>0</v>
      </c>
      <c r="Q955" s="536" t="str">
        <f t="shared" si="63"/>
        <v/>
      </c>
    </row>
    <row r="956" spans="1:17" x14ac:dyDescent="0.2">
      <c r="A956" s="438" t="str">
        <f t="shared" ref="A956:A1019" si="64">IF(B956="","",ROW()-4)</f>
        <v/>
      </c>
      <c r="B956" s="470"/>
      <c r="C956" s="469"/>
      <c r="D956" s="107"/>
      <c r="E956" s="107"/>
      <c r="F956" s="288"/>
      <c r="G956" s="107"/>
      <c r="H956" s="107"/>
      <c r="I956" s="107"/>
      <c r="J956" s="423"/>
      <c r="K956" s="423"/>
      <c r="L956" s="423"/>
      <c r="M956" s="423"/>
      <c r="N956" s="470"/>
      <c r="O956" s="79">
        <f t="shared" si="61"/>
        <v>0</v>
      </c>
      <c r="P956" s="79">
        <f t="shared" si="62"/>
        <v>0</v>
      </c>
      <c r="Q956" s="536" t="str">
        <f t="shared" si="63"/>
        <v/>
      </c>
    </row>
    <row r="957" spans="1:17" x14ac:dyDescent="0.2">
      <c r="A957" s="438" t="str">
        <f t="shared" si="64"/>
        <v/>
      </c>
      <c r="B957" s="470"/>
      <c r="C957" s="469"/>
      <c r="D957" s="107"/>
      <c r="E957" s="107"/>
      <c r="F957" s="288"/>
      <c r="G957" s="107"/>
      <c r="H957" s="107"/>
      <c r="I957" s="107"/>
      <c r="J957" s="423"/>
      <c r="K957" s="423"/>
      <c r="L957" s="423"/>
      <c r="M957" s="423"/>
      <c r="N957" s="470"/>
      <c r="O957" s="79">
        <f t="shared" si="61"/>
        <v>0</v>
      </c>
      <c r="P957" s="79">
        <f t="shared" si="62"/>
        <v>0</v>
      </c>
      <c r="Q957" s="536" t="str">
        <f t="shared" si="63"/>
        <v/>
      </c>
    </row>
    <row r="958" spans="1:17" x14ac:dyDescent="0.2">
      <c r="A958" s="438" t="str">
        <f t="shared" si="64"/>
        <v/>
      </c>
      <c r="B958" s="470"/>
      <c r="C958" s="469"/>
      <c r="D958" s="107"/>
      <c r="E958" s="107"/>
      <c r="F958" s="288"/>
      <c r="G958" s="107"/>
      <c r="H958" s="107"/>
      <c r="I958" s="107"/>
      <c r="J958" s="423"/>
      <c r="K958" s="423"/>
      <c r="L958" s="423"/>
      <c r="M958" s="423"/>
      <c r="N958" s="470"/>
      <c r="O958" s="79">
        <f t="shared" si="61"/>
        <v>0</v>
      </c>
      <c r="P958" s="79">
        <f t="shared" si="62"/>
        <v>0</v>
      </c>
      <c r="Q958" s="536" t="str">
        <f t="shared" si="63"/>
        <v/>
      </c>
    </row>
    <row r="959" spans="1:17" x14ac:dyDescent="0.2">
      <c r="A959" s="438" t="str">
        <f t="shared" si="64"/>
        <v/>
      </c>
      <c r="B959" s="470"/>
      <c r="C959" s="469"/>
      <c r="D959" s="107"/>
      <c r="E959" s="107"/>
      <c r="F959" s="288"/>
      <c r="G959" s="107"/>
      <c r="H959" s="107"/>
      <c r="I959" s="107"/>
      <c r="J959" s="423"/>
      <c r="K959" s="423"/>
      <c r="L959" s="423"/>
      <c r="M959" s="423"/>
      <c r="N959" s="470"/>
      <c r="O959" s="79">
        <f t="shared" si="61"/>
        <v>0</v>
      </c>
      <c r="P959" s="79">
        <f t="shared" si="62"/>
        <v>0</v>
      </c>
      <c r="Q959" s="536" t="str">
        <f t="shared" si="63"/>
        <v/>
      </c>
    </row>
    <row r="960" spans="1:17" x14ac:dyDescent="0.2">
      <c r="A960" s="438" t="str">
        <f t="shared" si="64"/>
        <v/>
      </c>
      <c r="B960" s="470"/>
      <c r="C960" s="469"/>
      <c r="D960" s="107"/>
      <c r="E960" s="107"/>
      <c r="F960" s="288"/>
      <c r="G960" s="107"/>
      <c r="H960" s="107"/>
      <c r="I960" s="107"/>
      <c r="J960" s="423"/>
      <c r="K960" s="423"/>
      <c r="L960" s="423"/>
      <c r="M960" s="423"/>
      <c r="N960" s="470"/>
      <c r="O960" s="79">
        <f t="shared" si="61"/>
        <v>0</v>
      </c>
      <c r="P960" s="79">
        <f t="shared" si="62"/>
        <v>0</v>
      </c>
      <c r="Q960" s="536" t="str">
        <f t="shared" si="63"/>
        <v/>
      </c>
    </row>
    <row r="961" spans="1:17" x14ac:dyDescent="0.2">
      <c r="A961" s="438" t="str">
        <f t="shared" si="64"/>
        <v/>
      </c>
      <c r="B961" s="470"/>
      <c r="C961" s="469"/>
      <c r="D961" s="107"/>
      <c r="E961" s="107"/>
      <c r="F961" s="288"/>
      <c r="G961" s="107"/>
      <c r="H961" s="107"/>
      <c r="I961" s="107"/>
      <c r="J961" s="423"/>
      <c r="K961" s="423"/>
      <c r="L961" s="423"/>
      <c r="M961" s="423"/>
      <c r="N961" s="470"/>
      <c r="O961" s="79">
        <f t="shared" si="61"/>
        <v>0</v>
      </c>
      <c r="P961" s="79">
        <f t="shared" si="62"/>
        <v>0</v>
      </c>
      <c r="Q961" s="536" t="str">
        <f t="shared" si="63"/>
        <v/>
      </c>
    </row>
    <row r="962" spans="1:17" x14ac:dyDescent="0.2">
      <c r="A962" s="438" t="str">
        <f t="shared" si="64"/>
        <v/>
      </c>
      <c r="B962" s="470"/>
      <c r="C962" s="469"/>
      <c r="D962" s="107"/>
      <c r="E962" s="107"/>
      <c r="F962" s="288"/>
      <c r="G962" s="107"/>
      <c r="H962" s="107"/>
      <c r="I962" s="107"/>
      <c r="J962" s="423"/>
      <c r="K962" s="423"/>
      <c r="L962" s="423"/>
      <c r="M962" s="423"/>
      <c r="N962" s="470"/>
      <c r="O962" s="79">
        <f t="shared" si="61"/>
        <v>0</v>
      </c>
      <c r="P962" s="79">
        <f t="shared" si="62"/>
        <v>0</v>
      </c>
      <c r="Q962" s="536" t="str">
        <f t="shared" si="63"/>
        <v/>
      </c>
    </row>
    <row r="963" spans="1:17" x14ac:dyDescent="0.2">
      <c r="A963" s="438" t="str">
        <f t="shared" si="64"/>
        <v/>
      </c>
      <c r="B963" s="470"/>
      <c r="C963" s="469"/>
      <c r="D963" s="107"/>
      <c r="E963" s="107"/>
      <c r="F963" s="288"/>
      <c r="G963" s="107"/>
      <c r="H963" s="107"/>
      <c r="I963" s="107"/>
      <c r="J963" s="423"/>
      <c r="K963" s="423"/>
      <c r="L963" s="423"/>
      <c r="M963" s="423"/>
      <c r="N963" s="470"/>
      <c r="O963" s="79">
        <f t="shared" si="61"/>
        <v>0</v>
      </c>
      <c r="P963" s="79">
        <f t="shared" si="62"/>
        <v>0</v>
      </c>
      <c r="Q963" s="536" t="str">
        <f t="shared" si="63"/>
        <v/>
      </c>
    </row>
    <row r="964" spans="1:17" x14ac:dyDescent="0.2">
      <c r="A964" s="438" t="str">
        <f t="shared" si="64"/>
        <v/>
      </c>
      <c r="B964" s="470"/>
      <c r="C964" s="469"/>
      <c r="D964" s="107"/>
      <c r="E964" s="107"/>
      <c r="F964" s="288"/>
      <c r="G964" s="107"/>
      <c r="H964" s="107"/>
      <c r="I964" s="107"/>
      <c r="J964" s="423"/>
      <c r="K964" s="423"/>
      <c r="L964" s="423"/>
      <c r="M964" s="423"/>
      <c r="N964" s="470"/>
      <c r="O964" s="79">
        <f t="shared" si="61"/>
        <v>0</v>
      </c>
      <c r="P964" s="79">
        <f t="shared" si="62"/>
        <v>0</v>
      </c>
      <c r="Q964" s="536" t="str">
        <f t="shared" si="63"/>
        <v/>
      </c>
    </row>
    <row r="965" spans="1:17" x14ac:dyDescent="0.2">
      <c r="A965" s="438" t="str">
        <f t="shared" si="64"/>
        <v/>
      </c>
      <c r="B965" s="470"/>
      <c r="C965" s="469"/>
      <c r="D965" s="107"/>
      <c r="E965" s="107"/>
      <c r="F965" s="288"/>
      <c r="G965" s="107"/>
      <c r="H965" s="107"/>
      <c r="I965" s="107"/>
      <c r="J965" s="423"/>
      <c r="K965" s="423"/>
      <c r="L965" s="423"/>
      <c r="M965" s="423"/>
      <c r="N965" s="470"/>
      <c r="O965" s="79">
        <f t="shared" si="61"/>
        <v>0</v>
      </c>
      <c r="P965" s="79">
        <f t="shared" si="62"/>
        <v>0</v>
      </c>
      <c r="Q965" s="536" t="str">
        <f t="shared" si="63"/>
        <v/>
      </c>
    </row>
    <row r="966" spans="1:17" x14ac:dyDescent="0.2">
      <c r="A966" s="438" t="str">
        <f t="shared" si="64"/>
        <v/>
      </c>
      <c r="B966" s="470"/>
      <c r="C966" s="469"/>
      <c r="D966" s="107"/>
      <c r="E966" s="107"/>
      <c r="F966" s="288"/>
      <c r="G966" s="107"/>
      <c r="H966" s="107"/>
      <c r="I966" s="107"/>
      <c r="J966" s="423"/>
      <c r="K966" s="423"/>
      <c r="L966" s="423"/>
      <c r="M966" s="423"/>
      <c r="N966" s="470"/>
      <c r="O966" s="79">
        <f t="shared" si="61"/>
        <v>0</v>
      </c>
      <c r="P966" s="79">
        <f t="shared" si="62"/>
        <v>0</v>
      </c>
      <c r="Q966" s="536" t="str">
        <f t="shared" si="63"/>
        <v/>
      </c>
    </row>
    <row r="967" spans="1:17" x14ac:dyDescent="0.2">
      <c r="A967" s="438" t="str">
        <f t="shared" si="64"/>
        <v/>
      </c>
      <c r="B967" s="502"/>
      <c r="C967" s="474"/>
      <c r="D967" s="442"/>
      <c r="E967" s="442"/>
      <c r="F967" s="443"/>
      <c r="G967" s="442"/>
      <c r="H967" s="442"/>
      <c r="I967" s="442"/>
      <c r="J967" s="480"/>
      <c r="K967" s="480"/>
      <c r="L967" s="444"/>
      <c r="M967" s="444"/>
      <c r="N967" s="502"/>
      <c r="O967" s="79">
        <f t="shared" si="61"/>
        <v>0</v>
      </c>
      <c r="P967" s="79">
        <f t="shared" si="62"/>
        <v>0</v>
      </c>
      <c r="Q967" s="536" t="str">
        <f t="shared" si="63"/>
        <v/>
      </c>
    </row>
    <row r="968" spans="1:17" x14ac:dyDescent="0.2">
      <c r="A968" s="438" t="str">
        <f t="shared" si="64"/>
        <v/>
      </c>
      <c r="B968" s="470"/>
      <c r="C968" s="469"/>
      <c r="D968" s="107"/>
      <c r="E968" s="107"/>
      <c r="F968" s="288"/>
      <c r="G968" s="107"/>
      <c r="H968" s="107"/>
      <c r="I968" s="107"/>
      <c r="J968" s="423"/>
      <c r="K968" s="423"/>
      <c r="L968" s="423"/>
      <c r="M968" s="423"/>
      <c r="N968" s="470"/>
      <c r="O968" s="79">
        <f t="shared" si="61"/>
        <v>0</v>
      </c>
      <c r="P968" s="79">
        <f t="shared" si="62"/>
        <v>0</v>
      </c>
      <c r="Q968" s="536" t="str">
        <f t="shared" si="63"/>
        <v/>
      </c>
    </row>
    <row r="969" spans="1:17" x14ac:dyDescent="0.2">
      <c r="A969" s="438" t="str">
        <f t="shared" si="64"/>
        <v/>
      </c>
      <c r="B969" s="470"/>
      <c r="C969" s="469"/>
      <c r="D969" s="107"/>
      <c r="E969" s="107"/>
      <c r="F969" s="288"/>
      <c r="G969" s="107"/>
      <c r="H969" s="107"/>
      <c r="I969" s="107"/>
      <c r="J969" s="423"/>
      <c r="K969" s="423"/>
      <c r="L969" s="423"/>
      <c r="M969" s="423"/>
      <c r="N969" s="470"/>
      <c r="O969" s="79">
        <f t="shared" si="61"/>
        <v>0</v>
      </c>
      <c r="P969" s="79">
        <f t="shared" si="62"/>
        <v>0</v>
      </c>
      <c r="Q969" s="536" t="str">
        <f t="shared" si="63"/>
        <v/>
      </c>
    </row>
    <row r="970" spans="1:17" x14ac:dyDescent="0.2">
      <c r="A970" s="438" t="str">
        <f t="shared" si="64"/>
        <v/>
      </c>
      <c r="B970" s="470"/>
      <c r="C970" s="469"/>
      <c r="D970" s="107"/>
      <c r="E970" s="107"/>
      <c r="F970" s="288"/>
      <c r="G970" s="107"/>
      <c r="H970" s="107"/>
      <c r="I970" s="107"/>
      <c r="J970" s="423"/>
      <c r="K970" s="423"/>
      <c r="L970" s="423"/>
      <c r="M970" s="423"/>
      <c r="N970" s="470"/>
      <c r="O970" s="79">
        <f t="shared" ref="O970:O1033" si="65">IF(B970=0,0,IF(YEAR(B970)=$P$1,MONTH(B970)-$O$1+1,(YEAR(B970)-$P$1)*12-$O$1+1+MONTH(B970)))</f>
        <v>0</v>
      </c>
      <c r="P970" s="79">
        <f t="shared" ref="P970:P1033" si="66">IF(C970=0,0,IF(YEAR(C970)=$P$1,MONTH(C970)-$O$1+1,(YEAR(C970)-$P$1)*12-$O$1+1+MONTH(C970)))</f>
        <v>0</v>
      </c>
      <c r="Q970" s="536" t="str">
        <f t="shared" ref="Q970:Q1033" si="67">SUBSTITUTE(D970," ","_")</f>
        <v/>
      </c>
    </row>
    <row r="971" spans="1:17" x14ac:dyDescent="0.2">
      <c r="A971" s="438" t="str">
        <f t="shared" si="64"/>
        <v/>
      </c>
      <c r="B971" s="502"/>
      <c r="C971" s="474"/>
      <c r="D971" s="442"/>
      <c r="E971" s="442"/>
      <c r="F971" s="443"/>
      <c r="G971" s="442"/>
      <c r="H971" s="442"/>
      <c r="I971" s="442"/>
      <c r="J971" s="444"/>
      <c r="K971" s="444"/>
      <c r="L971" s="444"/>
      <c r="M971" s="444"/>
      <c r="N971" s="502"/>
      <c r="O971" s="79">
        <f t="shared" si="65"/>
        <v>0</v>
      </c>
      <c r="P971" s="79">
        <f t="shared" si="66"/>
        <v>0</v>
      </c>
      <c r="Q971" s="536" t="str">
        <f t="shared" si="67"/>
        <v/>
      </c>
    </row>
    <row r="972" spans="1:17" x14ac:dyDescent="0.2">
      <c r="A972" s="438" t="str">
        <f t="shared" si="64"/>
        <v/>
      </c>
      <c r="B972" s="502"/>
      <c r="C972" s="474"/>
      <c r="D972" s="442"/>
      <c r="E972" s="442"/>
      <c r="F972" s="443"/>
      <c r="G972" s="442"/>
      <c r="H972" s="442"/>
      <c r="I972" s="442"/>
      <c r="J972" s="444"/>
      <c r="K972" s="444"/>
      <c r="L972" s="444"/>
      <c r="M972" s="444"/>
      <c r="N972" s="502"/>
      <c r="O972" s="79">
        <f t="shared" si="65"/>
        <v>0</v>
      </c>
      <c r="P972" s="79">
        <f t="shared" si="66"/>
        <v>0</v>
      </c>
      <c r="Q972" s="536" t="str">
        <f t="shared" si="67"/>
        <v/>
      </c>
    </row>
    <row r="973" spans="1:17" x14ac:dyDescent="0.2">
      <c r="A973" s="438" t="str">
        <f t="shared" si="64"/>
        <v/>
      </c>
      <c r="B973" s="470"/>
      <c r="C973" s="469"/>
      <c r="D973" s="107"/>
      <c r="E973" s="107"/>
      <c r="F973" s="288"/>
      <c r="G973" s="107"/>
      <c r="H973" s="107"/>
      <c r="I973" s="107"/>
      <c r="J973" s="423"/>
      <c r="K973" s="423"/>
      <c r="L973" s="423"/>
      <c r="M973" s="423"/>
      <c r="N973" s="470"/>
      <c r="O973" s="79">
        <f t="shared" si="65"/>
        <v>0</v>
      </c>
      <c r="P973" s="79">
        <f t="shared" si="66"/>
        <v>0</v>
      </c>
      <c r="Q973" s="536" t="str">
        <f t="shared" si="67"/>
        <v/>
      </c>
    </row>
    <row r="974" spans="1:17" x14ac:dyDescent="0.2">
      <c r="A974" s="438" t="str">
        <f t="shared" si="64"/>
        <v/>
      </c>
      <c r="B974" s="470"/>
      <c r="C974" s="469"/>
      <c r="D974" s="107"/>
      <c r="E974" s="107"/>
      <c r="F974" s="288"/>
      <c r="G974" s="105"/>
      <c r="H974" s="107"/>
      <c r="I974" s="107"/>
      <c r="J974" s="422"/>
      <c r="K974" s="422"/>
      <c r="L974" s="423"/>
      <c r="M974" s="423"/>
      <c r="N974" s="470"/>
      <c r="O974" s="79">
        <f t="shared" si="65"/>
        <v>0</v>
      </c>
      <c r="P974" s="79">
        <f t="shared" si="66"/>
        <v>0</v>
      </c>
      <c r="Q974" s="536" t="str">
        <f t="shared" si="67"/>
        <v/>
      </c>
    </row>
    <row r="975" spans="1:17" x14ac:dyDescent="0.2">
      <c r="A975" s="438" t="str">
        <f t="shared" si="64"/>
        <v/>
      </c>
      <c r="B975" s="470"/>
      <c r="C975" s="469"/>
      <c r="D975" s="107"/>
      <c r="E975" s="107"/>
      <c r="F975" s="288"/>
      <c r="G975" s="107"/>
      <c r="H975" s="107"/>
      <c r="I975" s="107"/>
      <c r="J975" s="423"/>
      <c r="K975" s="423"/>
      <c r="L975" s="423"/>
      <c r="M975" s="423"/>
      <c r="N975" s="470"/>
      <c r="O975" s="79">
        <f t="shared" si="65"/>
        <v>0</v>
      </c>
      <c r="P975" s="79">
        <f t="shared" si="66"/>
        <v>0</v>
      </c>
      <c r="Q975" s="536" t="str">
        <f t="shared" si="67"/>
        <v/>
      </c>
    </row>
    <row r="976" spans="1:17" x14ac:dyDescent="0.2">
      <c r="A976" s="438" t="str">
        <f t="shared" si="64"/>
        <v/>
      </c>
      <c r="B976" s="470"/>
      <c r="C976" s="469"/>
      <c r="D976" s="107"/>
      <c r="E976" s="107"/>
      <c r="F976" s="288"/>
      <c r="G976" s="107"/>
      <c r="H976" s="107"/>
      <c r="I976" s="107"/>
      <c r="J976" s="423"/>
      <c r="K976" s="423"/>
      <c r="L976" s="423"/>
      <c r="M976" s="423"/>
      <c r="N976" s="470"/>
      <c r="O976" s="79">
        <f t="shared" si="65"/>
        <v>0</v>
      </c>
      <c r="P976" s="79">
        <f t="shared" si="66"/>
        <v>0</v>
      </c>
      <c r="Q976" s="536" t="str">
        <f t="shared" si="67"/>
        <v/>
      </c>
    </row>
    <row r="977" spans="1:17" x14ac:dyDescent="0.2">
      <c r="A977" s="438" t="str">
        <f t="shared" si="64"/>
        <v/>
      </c>
      <c r="B977" s="470"/>
      <c r="C977" s="469"/>
      <c r="D977" s="107"/>
      <c r="E977" s="107"/>
      <c r="F977" s="288"/>
      <c r="G977" s="107"/>
      <c r="H977" s="107"/>
      <c r="I977" s="107"/>
      <c r="J977" s="423"/>
      <c r="K977" s="423"/>
      <c r="L977" s="423"/>
      <c r="M977" s="423"/>
      <c r="N977" s="470"/>
      <c r="O977" s="79">
        <f t="shared" si="65"/>
        <v>0</v>
      </c>
      <c r="P977" s="79">
        <f t="shared" si="66"/>
        <v>0</v>
      </c>
      <c r="Q977" s="536" t="str">
        <f t="shared" si="67"/>
        <v/>
      </c>
    </row>
    <row r="978" spans="1:17" x14ac:dyDescent="0.2">
      <c r="A978" s="438" t="str">
        <f t="shared" si="64"/>
        <v/>
      </c>
      <c r="B978" s="470"/>
      <c r="C978" s="469"/>
      <c r="D978" s="107"/>
      <c r="E978" s="107"/>
      <c r="F978" s="288"/>
      <c r="G978" s="107"/>
      <c r="H978" s="107"/>
      <c r="I978" s="107"/>
      <c r="J978" s="423"/>
      <c r="K978" s="423"/>
      <c r="L978" s="423"/>
      <c r="M978" s="423"/>
      <c r="N978" s="470"/>
      <c r="O978" s="79">
        <f t="shared" si="65"/>
        <v>0</v>
      </c>
      <c r="P978" s="79">
        <f t="shared" si="66"/>
        <v>0</v>
      </c>
      <c r="Q978" s="536" t="str">
        <f t="shared" si="67"/>
        <v/>
      </c>
    </row>
    <row r="979" spans="1:17" x14ac:dyDescent="0.2">
      <c r="A979" s="438" t="str">
        <f t="shared" si="64"/>
        <v/>
      </c>
      <c r="B979" s="470"/>
      <c r="C979" s="469"/>
      <c r="D979" s="107"/>
      <c r="E979" s="107"/>
      <c r="F979" s="288"/>
      <c r="G979" s="107"/>
      <c r="H979" s="107"/>
      <c r="I979" s="107"/>
      <c r="J979" s="423"/>
      <c r="K979" s="423"/>
      <c r="L979" s="423"/>
      <c r="M979" s="423"/>
      <c r="N979" s="470"/>
      <c r="O979" s="79">
        <f t="shared" si="65"/>
        <v>0</v>
      </c>
      <c r="P979" s="79">
        <f t="shared" si="66"/>
        <v>0</v>
      </c>
      <c r="Q979" s="536" t="str">
        <f t="shared" si="67"/>
        <v/>
      </c>
    </row>
    <row r="980" spans="1:17" x14ac:dyDescent="0.2">
      <c r="A980" s="438" t="str">
        <f t="shared" si="64"/>
        <v/>
      </c>
      <c r="B980" s="470"/>
      <c r="C980" s="469"/>
      <c r="D980" s="107"/>
      <c r="E980" s="107"/>
      <c r="F980" s="288"/>
      <c r="G980" s="107"/>
      <c r="H980" s="107"/>
      <c r="I980" s="107"/>
      <c r="J980" s="423"/>
      <c r="K980" s="423"/>
      <c r="L980" s="423"/>
      <c r="M980" s="423"/>
      <c r="N980" s="470"/>
      <c r="O980" s="79">
        <f t="shared" si="65"/>
        <v>0</v>
      </c>
      <c r="P980" s="79">
        <f t="shared" si="66"/>
        <v>0</v>
      </c>
      <c r="Q980" s="536" t="str">
        <f t="shared" si="67"/>
        <v/>
      </c>
    </row>
    <row r="981" spans="1:17" x14ac:dyDescent="0.2">
      <c r="A981" s="438" t="str">
        <f t="shared" si="64"/>
        <v/>
      </c>
      <c r="B981" s="470"/>
      <c r="C981" s="469"/>
      <c r="D981" s="107"/>
      <c r="E981" s="107"/>
      <c r="F981" s="288"/>
      <c r="G981" s="107"/>
      <c r="H981" s="107"/>
      <c r="I981" s="107"/>
      <c r="J981" s="423"/>
      <c r="K981" s="423"/>
      <c r="L981" s="423"/>
      <c r="M981" s="423"/>
      <c r="N981" s="470"/>
      <c r="O981" s="79">
        <f t="shared" si="65"/>
        <v>0</v>
      </c>
      <c r="P981" s="79">
        <f t="shared" si="66"/>
        <v>0</v>
      </c>
      <c r="Q981" s="536" t="str">
        <f t="shared" si="67"/>
        <v/>
      </c>
    </row>
    <row r="982" spans="1:17" x14ac:dyDescent="0.2">
      <c r="A982" s="438" t="str">
        <f t="shared" si="64"/>
        <v/>
      </c>
      <c r="B982" s="470"/>
      <c r="C982" s="469"/>
      <c r="D982" s="107"/>
      <c r="E982" s="107"/>
      <c r="F982" s="288"/>
      <c r="G982" s="107"/>
      <c r="H982" s="107"/>
      <c r="I982" s="107"/>
      <c r="J982" s="423"/>
      <c r="K982" s="423"/>
      <c r="L982" s="423"/>
      <c r="M982" s="423"/>
      <c r="N982" s="470"/>
      <c r="O982" s="79">
        <f t="shared" si="65"/>
        <v>0</v>
      </c>
      <c r="P982" s="79">
        <f t="shared" si="66"/>
        <v>0</v>
      </c>
      <c r="Q982" s="536" t="str">
        <f t="shared" si="67"/>
        <v/>
      </c>
    </row>
    <row r="983" spans="1:17" x14ac:dyDescent="0.2">
      <c r="A983" s="438" t="str">
        <f t="shared" si="64"/>
        <v/>
      </c>
      <c r="B983" s="470"/>
      <c r="C983" s="469"/>
      <c r="D983" s="107"/>
      <c r="E983" s="107"/>
      <c r="F983" s="288"/>
      <c r="G983" s="107"/>
      <c r="H983" s="107"/>
      <c r="I983" s="107"/>
      <c r="J983" s="423"/>
      <c r="K983" s="423"/>
      <c r="L983" s="423"/>
      <c r="M983" s="423"/>
      <c r="N983" s="470"/>
      <c r="O983" s="79">
        <f t="shared" si="65"/>
        <v>0</v>
      </c>
      <c r="P983" s="79">
        <f t="shared" si="66"/>
        <v>0</v>
      </c>
      <c r="Q983" s="536" t="str">
        <f t="shared" si="67"/>
        <v/>
      </c>
    </row>
    <row r="984" spans="1:17" x14ac:dyDescent="0.2">
      <c r="A984" s="438" t="str">
        <f t="shared" si="64"/>
        <v/>
      </c>
      <c r="B984" s="470"/>
      <c r="C984" s="469"/>
      <c r="D984" s="107"/>
      <c r="E984" s="107"/>
      <c r="F984" s="288"/>
      <c r="G984" s="107"/>
      <c r="H984" s="107"/>
      <c r="I984" s="107"/>
      <c r="J984" s="423"/>
      <c r="K984" s="423"/>
      <c r="L984" s="423"/>
      <c r="M984" s="423"/>
      <c r="N984" s="470"/>
      <c r="O984" s="79">
        <f t="shared" si="65"/>
        <v>0</v>
      </c>
      <c r="P984" s="79">
        <f t="shared" si="66"/>
        <v>0</v>
      </c>
      <c r="Q984" s="536" t="str">
        <f t="shared" si="67"/>
        <v/>
      </c>
    </row>
    <row r="985" spans="1:17" x14ac:dyDescent="0.2">
      <c r="A985" s="438" t="str">
        <f t="shared" si="64"/>
        <v/>
      </c>
      <c r="B985" s="470"/>
      <c r="C985" s="469"/>
      <c r="D985" s="107"/>
      <c r="E985" s="107"/>
      <c r="F985" s="288"/>
      <c r="G985" s="107"/>
      <c r="H985" s="107"/>
      <c r="I985" s="107"/>
      <c r="J985" s="423"/>
      <c r="K985" s="423"/>
      <c r="L985" s="423"/>
      <c r="M985" s="423"/>
      <c r="N985" s="470"/>
      <c r="O985" s="79">
        <f t="shared" si="65"/>
        <v>0</v>
      </c>
      <c r="P985" s="79">
        <f t="shared" si="66"/>
        <v>0</v>
      </c>
      <c r="Q985" s="536" t="str">
        <f t="shared" si="67"/>
        <v/>
      </c>
    </row>
    <row r="986" spans="1:17" x14ac:dyDescent="0.2">
      <c r="A986" s="438" t="str">
        <f t="shared" si="64"/>
        <v/>
      </c>
      <c r="B986" s="470"/>
      <c r="C986" s="469"/>
      <c r="D986" s="107"/>
      <c r="E986" s="107"/>
      <c r="F986" s="288"/>
      <c r="G986" s="107"/>
      <c r="H986" s="107"/>
      <c r="I986" s="107"/>
      <c r="J986" s="423"/>
      <c r="K986" s="423"/>
      <c r="L986" s="423"/>
      <c r="M986" s="423"/>
      <c r="N986" s="470"/>
      <c r="O986" s="79">
        <f t="shared" si="65"/>
        <v>0</v>
      </c>
      <c r="P986" s="79">
        <f t="shared" si="66"/>
        <v>0</v>
      </c>
      <c r="Q986" s="536" t="str">
        <f t="shared" si="67"/>
        <v/>
      </c>
    </row>
    <row r="987" spans="1:17" x14ac:dyDescent="0.2">
      <c r="A987" s="438" t="str">
        <f t="shared" si="64"/>
        <v/>
      </c>
      <c r="B987" s="470"/>
      <c r="C987" s="469"/>
      <c r="D987" s="107"/>
      <c r="E987" s="107"/>
      <c r="F987" s="288"/>
      <c r="G987" s="107"/>
      <c r="H987" s="107"/>
      <c r="I987" s="107"/>
      <c r="J987" s="423"/>
      <c r="K987" s="423"/>
      <c r="L987" s="423"/>
      <c r="M987" s="423"/>
      <c r="N987" s="470"/>
      <c r="O987" s="79">
        <f t="shared" si="65"/>
        <v>0</v>
      </c>
      <c r="P987" s="79">
        <f t="shared" si="66"/>
        <v>0</v>
      </c>
      <c r="Q987" s="536" t="str">
        <f t="shared" si="67"/>
        <v/>
      </c>
    </row>
    <row r="988" spans="1:17" x14ac:dyDescent="0.2">
      <c r="A988" s="438" t="str">
        <f t="shared" si="64"/>
        <v/>
      </c>
      <c r="B988" s="470"/>
      <c r="C988" s="469"/>
      <c r="D988" s="107"/>
      <c r="E988" s="107"/>
      <c r="F988" s="288"/>
      <c r="G988" s="107"/>
      <c r="H988" s="107"/>
      <c r="I988" s="107"/>
      <c r="J988" s="423"/>
      <c r="K988" s="423"/>
      <c r="L988" s="423"/>
      <c r="M988" s="423"/>
      <c r="N988" s="470"/>
      <c r="O988" s="79">
        <f t="shared" si="65"/>
        <v>0</v>
      </c>
      <c r="P988" s="79">
        <f t="shared" si="66"/>
        <v>0</v>
      </c>
      <c r="Q988" s="536" t="str">
        <f t="shared" si="67"/>
        <v/>
      </c>
    </row>
    <row r="989" spans="1:17" x14ac:dyDescent="0.2">
      <c r="A989" s="438" t="str">
        <f t="shared" si="64"/>
        <v/>
      </c>
      <c r="B989" s="470"/>
      <c r="C989" s="469"/>
      <c r="D989" s="107"/>
      <c r="E989" s="107"/>
      <c r="F989" s="288"/>
      <c r="G989" s="107"/>
      <c r="H989" s="107"/>
      <c r="I989" s="107"/>
      <c r="J989" s="423"/>
      <c r="K989" s="423"/>
      <c r="L989" s="423"/>
      <c r="M989" s="423"/>
      <c r="N989" s="470"/>
      <c r="O989" s="79">
        <f t="shared" si="65"/>
        <v>0</v>
      </c>
      <c r="P989" s="79">
        <f t="shared" si="66"/>
        <v>0</v>
      </c>
      <c r="Q989" s="536" t="str">
        <f t="shared" si="67"/>
        <v/>
      </c>
    </row>
    <row r="990" spans="1:17" x14ac:dyDescent="0.2">
      <c r="A990" s="438" t="str">
        <f t="shared" si="64"/>
        <v/>
      </c>
      <c r="B990" s="470"/>
      <c r="C990" s="469"/>
      <c r="D990" s="107"/>
      <c r="E990" s="107"/>
      <c r="F990" s="288"/>
      <c r="G990" s="107"/>
      <c r="H990" s="107"/>
      <c r="I990" s="107"/>
      <c r="J990" s="423"/>
      <c r="K990" s="423"/>
      <c r="L990" s="423"/>
      <c r="M990" s="423"/>
      <c r="N990" s="470"/>
      <c r="O990" s="79">
        <f t="shared" si="65"/>
        <v>0</v>
      </c>
      <c r="P990" s="79">
        <f t="shared" si="66"/>
        <v>0</v>
      </c>
      <c r="Q990" s="536" t="str">
        <f t="shared" si="67"/>
        <v/>
      </c>
    </row>
    <row r="991" spans="1:17" x14ac:dyDescent="0.2">
      <c r="A991" s="438" t="str">
        <f t="shared" si="64"/>
        <v/>
      </c>
      <c r="B991" s="470"/>
      <c r="C991" s="469"/>
      <c r="D991" s="107"/>
      <c r="E991" s="107"/>
      <c r="F991" s="288"/>
      <c r="G991" s="107"/>
      <c r="H991" s="107"/>
      <c r="I991" s="107"/>
      <c r="J991" s="423"/>
      <c r="K991" s="423"/>
      <c r="L991" s="423"/>
      <c r="M991" s="423"/>
      <c r="N991" s="470"/>
      <c r="O991" s="79">
        <f t="shared" si="65"/>
        <v>0</v>
      </c>
      <c r="P991" s="79">
        <f t="shared" si="66"/>
        <v>0</v>
      </c>
      <c r="Q991" s="536" t="str">
        <f t="shared" si="67"/>
        <v/>
      </c>
    </row>
    <row r="992" spans="1:17" x14ac:dyDescent="0.2">
      <c r="A992" s="438" t="str">
        <f t="shared" si="64"/>
        <v/>
      </c>
      <c r="B992" s="470"/>
      <c r="C992" s="469"/>
      <c r="D992" s="107"/>
      <c r="E992" s="107"/>
      <c r="F992" s="288"/>
      <c r="G992" s="107"/>
      <c r="H992" s="107"/>
      <c r="I992" s="107"/>
      <c r="J992" s="423"/>
      <c r="K992" s="423"/>
      <c r="L992" s="423"/>
      <c r="M992" s="423"/>
      <c r="N992" s="470"/>
      <c r="O992" s="79">
        <f t="shared" si="65"/>
        <v>0</v>
      </c>
      <c r="P992" s="79">
        <f t="shared" si="66"/>
        <v>0</v>
      </c>
      <c r="Q992" s="536" t="str">
        <f t="shared" si="67"/>
        <v/>
      </c>
    </row>
    <row r="993" spans="1:17" x14ac:dyDescent="0.2">
      <c r="A993" s="438" t="str">
        <f t="shared" si="64"/>
        <v/>
      </c>
      <c r="B993" s="470"/>
      <c r="C993" s="469"/>
      <c r="D993" s="107"/>
      <c r="E993" s="107"/>
      <c r="F993" s="288"/>
      <c r="G993" s="107"/>
      <c r="H993" s="107"/>
      <c r="I993" s="107"/>
      <c r="J993" s="423"/>
      <c r="K993" s="423"/>
      <c r="L993" s="423"/>
      <c r="M993" s="423"/>
      <c r="N993" s="470"/>
      <c r="O993" s="79">
        <f t="shared" si="65"/>
        <v>0</v>
      </c>
      <c r="P993" s="79">
        <f t="shared" si="66"/>
        <v>0</v>
      </c>
      <c r="Q993" s="536" t="str">
        <f t="shared" si="67"/>
        <v/>
      </c>
    </row>
    <row r="994" spans="1:17" x14ac:dyDescent="0.2">
      <c r="A994" s="438" t="str">
        <f t="shared" si="64"/>
        <v/>
      </c>
      <c r="B994" s="470"/>
      <c r="C994" s="469"/>
      <c r="D994" s="107"/>
      <c r="E994" s="107"/>
      <c r="F994" s="288"/>
      <c r="G994" s="107"/>
      <c r="H994" s="107"/>
      <c r="I994" s="107"/>
      <c r="J994" s="423"/>
      <c r="K994" s="423"/>
      <c r="L994" s="423"/>
      <c r="M994" s="423"/>
      <c r="N994" s="470"/>
      <c r="O994" s="79">
        <f t="shared" si="65"/>
        <v>0</v>
      </c>
      <c r="P994" s="79">
        <f t="shared" si="66"/>
        <v>0</v>
      </c>
      <c r="Q994" s="536" t="str">
        <f t="shared" si="67"/>
        <v/>
      </c>
    </row>
    <row r="995" spans="1:17" x14ac:dyDescent="0.2">
      <c r="A995" s="438" t="str">
        <f t="shared" si="64"/>
        <v/>
      </c>
      <c r="B995" s="470"/>
      <c r="C995" s="469"/>
      <c r="D995" s="107"/>
      <c r="E995" s="107"/>
      <c r="F995" s="288"/>
      <c r="G995" s="107"/>
      <c r="H995" s="107"/>
      <c r="I995" s="107"/>
      <c r="J995" s="423"/>
      <c r="K995" s="423"/>
      <c r="L995" s="423"/>
      <c r="M995" s="423"/>
      <c r="N995" s="470"/>
      <c r="O995" s="79">
        <f t="shared" si="65"/>
        <v>0</v>
      </c>
      <c r="P995" s="79">
        <f t="shared" si="66"/>
        <v>0</v>
      </c>
      <c r="Q995" s="536" t="str">
        <f t="shared" si="67"/>
        <v/>
      </c>
    </row>
    <row r="996" spans="1:17" x14ac:dyDescent="0.2">
      <c r="A996" s="438" t="str">
        <f t="shared" si="64"/>
        <v/>
      </c>
      <c r="B996" s="470"/>
      <c r="C996" s="469"/>
      <c r="D996" s="107"/>
      <c r="E996" s="107"/>
      <c r="F996" s="288"/>
      <c r="G996" s="107"/>
      <c r="H996" s="107"/>
      <c r="I996" s="107"/>
      <c r="J996" s="423"/>
      <c r="K996" s="423"/>
      <c r="L996" s="423"/>
      <c r="M996" s="423"/>
      <c r="N996" s="470"/>
      <c r="O996" s="79">
        <f t="shared" si="65"/>
        <v>0</v>
      </c>
      <c r="P996" s="79">
        <f t="shared" si="66"/>
        <v>0</v>
      </c>
      <c r="Q996" s="536" t="str">
        <f t="shared" si="67"/>
        <v/>
      </c>
    </row>
    <row r="997" spans="1:17" x14ac:dyDescent="0.2">
      <c r="A997" s="438" t="str">
        <f t="shared" si="64"/>
        <v/>
      </c>
      <c r="B997" s="470"/>
      <c r="C997" s="469"/>
      <c r="D997" s="107"/>
      <c r="E997" s="107"/>
      <c r="F997" s="288"/>
      <c r="G997" s="107"/>
      <c r="H997" s="107"/>
      <c r="I997" s="107"/>
      <c r="J997" s="423"/>
      <c r="K997" s="423"/>
      <c r="L997" s="423"/>
      <c r="M997" s="423"/>
      <c r="N997" s="470"/>
      <c r="O997" s="79">
        <f t="shared" si="65"/>
        <v>0</v>
      </c>
      <c r="P997" s="79">
        <f t="shared" si="66"/>
        <v>0</v>
      </c>
      <c r="Q997" s="536" t="str">
        <f t="shared" si="67"/>
        <v/>
      </c>
    </row>
    <row r="998" spans="1:17" x14ac:dyDescent="0.2">
      <c r="A998" s="438" t="str">
        <f t="shared" si="64"/>
        <v/>
      </c>
      <c r="B998" s="502"/>
      <c r="C998" s="474"/>
      <c r="D998" s="442"/>
      <c r="E998" s="442"/>
      <c r="F998" s="443"/>
      <c r="G998" s="442"/>
      <c r="H998" s="442"/>
      <c r="I998" s="442"/>
      <c r="J998" s="444"/>
      <c r="K998" s="444"/>
      <c r="L998" s="444"/>
      <c r="M998" s="444"/>
      <c r="N998" s="502"/>
      <c r="O998" s="79">
        <f t="shared" si="65"/>
        <v>0</v>
      </c>
      <c r="P998" s="79">
        <f t="shared" si="66"/>
        <v>0</v>
      </c>
      <c r="Q998" s="536" t="str">
        <f t="shared" si="67"/>
        <v/>
      </c>
    </row>
    <row r="999" spans="1:17" x14ac:dyDescent="0.2">
      <c r="A999" s="438" t="str">
        <f t="shared" si="64"/>
        <v/>
      </c>
      <c r="B999" s="502"/>
      <c r="C999" s="474"/>
      <c r="D999" s="442"/>
      <c r="E999" s="442"/>
      <c r="F999" s="443"/>
      <c r="G999" s="442"/>
      <c r="H999" s="442"/>
      <c r="I999" s="442"/>
      <c r="J999" s="444"/>
      <c r="K999" s="444"/>
      <c r="L999" s="444"/>
      <c r="M999" s="444"/>
      <c r="N999" s="502"/>
      <c r="O999" s="79">
        <f t="shared" si="65"/>
        <v>0</v>
      </c>
      <c r="P999" s="79">
        <f t="shared" si="66"/>
        <v>0</v>
      </c>
      <c r="Q999" s="536" t="str">
        <f t="shared" si="67"/>
        <v/>
      </c>
    </row>
    <row r="1000" spans="1:17" x14ac:dyDescent="0.2">
      <c r="A1000" s="438" t="str">
        <f t="shared" si="64"/>
        <v/>
      </c>
      <c r="B1000" s="502"/>
      <c r="C1000" s="474"/>
      <c r="D1000" s="442"/>
      <c r="E1000" s="442"/>
      <c r="F1000" s="443"/>
      <c r="G1000" s="442"/>
      <c r="H1000" s="442"/>
      <c r="I1000" s="442"/>
      <c r="J1000" s="444"/>
      <c r="K1000" s="444"/>
      <c r="L1000" s="444"/>
      <c r="M1000" s="444"/>
      <c r="N1000" s="502"/>
      <c r="O1000" s="79">
        <f t="shared" si="65"/>
        <v>0</v>
      </c>
      <c r="P1000" s="79">
        <f t="shared" si="66"/>
        <v>0</v>
      </c>
      <c r="Q1000" s="536" t="str">
        <f t="shared" si="67"/>
        <v/>
      </c>
    </row>
    <row r="1001" spans="1:17" x14ac:dyDescent="0.2">
      <c r="A1001" s="438" t="str">
        <f t="shared" si="64"/>
        <v/>
      </c>
      <c r="B1001" s="470"/>
      <c r="C1001" s="469"/>
      <c r="D1001" s="107"/>
      <c r="E1001" s="107"/>
      <c r="F1001" s="288"/>
      <c r="G1001" s="107"/>
      <c r="H1001" s="107"/>
      <c r="I1001" s="107"/>
      <c r="J1001" s="423"/>
      <c r="K1001" s="423"/>
      <c r="L1001" s="423"/>
      <c r="M1001" s="423"/>
      <c r="N1001" s="470"/>
      <c r="O1001" s="79">
        <f t="shared" si="65"/>
        <v>0</v>
      </c>
      <c r="P1001" s="79">
        <f t="shared" si="66"/>
        <v>0</v>
      </c>
      <c r="Q1001" s="536" t="str">
        <f t="shared" si="67"/>
        <v/>
      </c>
    </row>
    <row r="1002" spans="1:17" x14ac:dyDescent="0.2">
      <c r="A1002" s="438" t="str">
        <f t="shared" si="64"/>
        <v/>
      </c>
      <c r="B1002" s="470"/>
      <c r="C1002" s="469"/>
      <c r="D1002" s="107"/>
      <c r="E1002" s="107"/>
      <c r="F1002" s="288"/>
      <c r="G1002" s="105"/>
      <c r="H1002" s="442"/>
      <c r="I1002" s="442"/>
      <c r="J1002" s="444"/>
      <c r="K1002" s="444"/>
      <c r="L1002" s="444"/>
      <c r="M1002" s="444"/>
      <c r="N1002" s="502"/>
      <c r="O1002" s="79">
        <f t="shared" si="65"/>
        <v>0</v>
      </c>
      <c r="P1002" s="79">
        <f t="shared" si="66"/>
        <v>0</v>
      </c>
      <c r="Q1002" s="536" t="str">
        <f t="shared" si="67"/>
        <v/>
      </c>
    </row>
    <row r="1003" spans="1:17" x14ac:dyDescent="0.2">
      <c r="A1003" s="438" t="str">
        <f t="shared" si="64"/>
        <v/>
      </c>
      <c r="B1003" s="502"/>
      <c r="C1003" s="474"/>
      <c r="D1003" s="442"/>
      <c r="E1003" s="442"/>
      <c r="F1003" s="443"/>
      <c r="G1003" s="476"/>
      <c r="H1003" s="442"/>
      <c r="I1003" s="442"/>
      <c r="J1003" s="444"/>
      <c r="K1003" s="444"/>
      <c r="L1003" s="444"/>
      <c r="M1003" s="444"/>
      <c r="N1003" s="502"/>
      <c r="O1003" s="79">
        <f t="shared" si="65"/>
        <v>0</v>
      </c>
      <c r="P1003" s="79">
        <f t="shared" si="66"/>
        <v>0</v>
      </c>
      <c r="Q1003" s="536" t="str">
        <f t="shared" si="67"/>
        <v/>
      </c>
    </row>
    <row r="1004" spans="1:17" x14ac:dyDescent="0.2">
      <c r="A1004" s="438" t="str">
        <f t="shared" si="64"/>
        <v/>
      </c>
      <c r="B1004" s="470"/>
      <c r="C1004" s="469"/>
      <c r="D1004" s="107"/>
      <c r="E1004" s="107"/>
      <c r="F1004" s="288"/>
      <c r="G1004" s="105"/>
      <c r="H1004" s="107"/>
      <c r="I1004" s="107"/>
      <c r="J1004" s="422"/>
      <c r="K1004" s="422"/>
      <c r="L1004" s="423"/>
      <c r="M1004" s="422"/>
      <c r="N1004" s="470"/>
      <c r="O1004" s="79">
        <f t="shared" si="65"/>
        <v>0</v>
      </c>
      <c r="P1004" s="79">
        <f t="shared" si="66"/>
        <v>0</v>
      </c>
      <c r="Q1004" s="536" t="str">
        <f t="shared" si="67"/>
        <v/>
      </c>
    </row>
    <row r="1005" spans="1:17" x14ac:dyDescent="0.2">
      <c r="A1005" s="438" t="str">
        <f t="shared" si="64"/>
        <v/>
      </c>
      <c r="B1005" s="470"/>
      <c r="C1005" s="469"/>
      <c r="D1005" s="107"/>
      <c r="E1005" s="107"/>
      <c r="F1005" s="288"/>
      <c r="G1005" s="105"/>
      <c r="H1005" s="107"/>
      <c r="I1005" s="107"/>
      <c r="J1005" s="422"/>
      <c r="K1005" s="422"/>
      <c r="L1005" s="423"/>
      <c r="M1005" s="422"/>
      <c r="N1005" s="470"/>
      <c r="O1005" s="79">
        <f t="shared" si="65"/>
        <v>0</v>
      </c>
      <c r="P1005" s="79">
        <f t="shared" si="66"/>
        <v>0</v>
      </c>
      <c r="Q1005" s="536" t="str">
        <f t="shared" si="67"/>
        <v/>
      </c>
    </row>
    <row r="1006" spans="1:17" x14ac:dyDescent="0.2">
      <c r="A1006" s="438" t="str">
        <f t="shared" si="64"/>
        <v/>
      </c>
      <c r="B1006" s="470"/>
      <c r="C1006" s="469"/>
      <c r="D1006" s="107"/>
      <c r="E1006" s="107"/>
      <c r="F1006" s="288"/>
      <c r="G1006" s="105"/>
      <c r="H1006" s="107"/>
      <c r="I1006" s="107"/>
      <c r="J1006" s="422"/>
      <c r="K1006" s="422"/>
      <c r="L1006" s="423"/>
      <c r="M1006" s="422"/>
      <c r="N1006" s="470"/>
      <c r="O1006" s="79">
        <f t="shared" si="65"/>
        <v>0</v>
      </c>
      <c r="P1006" s="79">
        <f t="shared" si="66"/>
        <v>0</v>
      </c>
      <c r="Q1006" s="536" t="str">
        <f t="shared" si="67"/>
        <v/>
      </c>
    </row>
    <row r="1007" spans="1:17" x14ac:dyDescent="0.2">
      <c r="A1007" s="438" t="str">
        <f t="shared" si="64"/>
        <v/>
      </c>
      <c r="B1007" s="470"/>
      <c r="C1007" s="469"/>
      <c r="D1007" s="107"/>
      <c r="E1007" s="107"/>
      <c r="F1007" s="288"/>
      <c r="G1007" s="105"/>
      <c r="H1007" s="107"/>
      <c r="I1007" s="107"/>
      <c r="J1007" s="422"/>
      <c r="K1007" s="422"/>
      <c r="L1007" s="423"/>
      <c r="M1007" s="422"/>
      <c r="N1007" s="470"/>
      <c r="O1007" s="79">
        <f t="shared" si="65"/>
        <v>0</v>
      </c>
      <c r="P1007" s="79">
        <f t="shared" si="66"/>
        <v>0</v>
      </c>
      <c r="Q1007" s="536" t="str">
        <f t="shared" si="67"/>
        <v/>
      </c>
    </row>
    <row r="1008" spans="1:17" x14ac:dyDescent="0.2">
      <c r="A1008" s="438" t="str">
        <f t="shared" si="64"/>
        <v/>
      </c>
      <c r="B1008" s="470"/>
      <c r="C1008" s="469"/>
      <c r="D1008" s="107"/>
      <c r="E1008" s="107"/>
      <c r="F1008" s="288"/>
      <c r="G1008" s="105"/>
      <c r="H1008" s="107"/>
      <c r="I1008" s="107"/>
      <c r="J1008" s="422"/>
      <c r="K1008" s="422"/>
      <c r="L1008" s="423"/>
      <c r="M1008" s="423"/>
      <c r="N1008" s="470"/>
      <c r="O1008" s="79">
        <f t="shared" si="65"/>
        <v>0</v>
      </c>
      <c r="P1008" s="79">
        <f t="shared" si="66"/>
        <v>0</v>
      </c>
      <c r="Q1008" s="536" t="str">
        <f t="shared" si="67"/>
        <v/>
      </c>
    </row>
    <row r="1009" spans="1:17" x14ac:dyDescent="0.2">
      <c r="A1009" s="438" t="str">
        <f t="shared" si="64"/>
        <v/>
      </c>
      <c r="B1009" s="470"/>
      <c r="C1009" s="469"/>
      <c r="D1009" s="107"/>
      <c r="E1009" s="107"/>
      <c r="F1009" s="288"/>
      <c r="G1009" s="105"/>
      <c r="H1009" s="107"/>
      <c r="I1009" s="107"/>
      <c r="J1009" s="422"/>
      <c r="K1009" s="422"/>
      <c r="L1009" s="423"/>
      <c r="M1009" s="423"/>
      <c r="N1009" s="470"/>
      <c r="O1009" s="79">
        <f t="shared" si="65"/>
        <v>0</v>
      </c>
      <c r="P1009" s="79">
        <f t="shared" si="66"/>
        <v>0</v>
      </c>
      <c r="Q1009" s="536" t="str">
        <f t="shared" si="67"/>
        <v/>
      </c>
    </row>
    <row r="1010" spans="1:17" x14ac:dyDescent="0.2">
      <c r="A1010" s="438" t="str">
        <f t="shared" si="64"/>
        <v/>
      </c>
      <c r="B1010" s="470"/>
      <c r="C1010" s="469"/>
      <c r="D1010" s="107"/>
      <c r="E1010" s="107"/>
      <c r="F1010" s="288"/>
      <c r="G1010" s="105"/>
      <c r="H1010" s="107"/>
      <c r="I1010" s="107"/>
      <c r="J1010" s="422"/>
      <c r="K1010" s="422"/>
      <c r="L1010" s="422"/>
      <c r="M1010" s="423"/>
      <c r="N1010" s="470"/>
      <c r="O1010" s="79">
        <f t="shared" si="65"/>
        <v>0</v>
      </c>
      <c r="P1010" s="79">
        <f t="shared" si="66"/>
        <v>0</v>
      </c>
      <c r="Q1010" s="536" t="str">
        <f t="shared" si="67"/>
        <v/>
      </c>
    </row>
    <row r="1011" spans="1:17" x14ac:dyDescent="0.2">
      <c r="A1011" s="438" t="str">
        <f t="shared" si="64"/>
        <v/>
      </c>
      <c r="B1011" s="502"/>
      <c r="C1011" s="474"/>
      <c r="D1011" s="442"/>
      <c r="E1011" s="442"/>
      <c r="F1011" s="443"/>
      <c r="G1011" s="107"/>
      <c r="H1011" s="107"/>
      <c r="I1011" s="107"/>
      <c r="J1011" s="423"/>
      <c r="K1011" s="423"/>
      <c r="L1011" s="423"/>
      <c r="M1011" s="423"/>
      <c r="N1011" s="470"/>
      <c r="O1011" s="79">
        <f t="shared" si="65"/>
        <v>0</v>
      </c>
      <c r="P1011" s="79">
        <f t="shared" si="66"/>
        <v>0</v>
      </c>
      <c r="Q1011" s="536" t="str">
        <f t="shared" si="67"/>
        <v/>
      </c>
    </row>
    <row r="1012" spans="1:17" x14ac:dyDescent="0.2">
      <c r="A1012" s="438" t="str">
        <f t="shared" si="64"/>
        <v/>
      </c>
      <c r="B1012" s="470"/>
      <c r="C1012" s="469"/>
      <c r="D1012" s="107"/>
      <c r="E1012" s="107"/>
      <c r="F1012" s="288"/>
      <c r="G1012" s="107"/>
      <c r="H1012" s="107"/>
      <c r="I1012" s="107"/>
      <c r="J1012" s="423"/>
      <c r="K1012" s="423"/>
      <c r="L1012" s="423"/>
      <c r="M1012" s="423"/>
      <c r="N1012" s="470"/>
      <c r="O1012" s="79">
        <f t="shared" si="65"/>
        <v>0</v>
      </c>
      <c r="P1012" s="79">
        <f t="shared" si="66"/>
        <v>0</v>
      </c>
      <c r="Q1012" s="536" t="str">
        <f t="shared" si="67"/>
        <v/>
      </c>
    </row>
    <row r="1013" spans="1:17" x14ac:dyDescent="0.2">
      <c r="A1013" s="438" t="str">
        <f t="shared" si="64"/>
        <v/>
      </c>
      <c r="B1013" s="470"/>
      <c r="C1013" s="469"/>
      <c r="D1013" s="107"/>
      <c r="E1013" s="107"/>
      <c r="F1013" s="288"/>
      <c r="G1013" s="107"/>
      <c r="H1013" s="107"/>
      <c r="I1013" s="107"/>
      <c r="J1013" s="423"/>
      <c r="K1013" s="423"/>
      <c r="L1013" s="423"/>
      <c r="M1013" s="423"/>
      <c r="N1013" s="470"/>
      <c r="O1013" s="79">
        <f t="shared" si="65"/>
        <v>0</v>
      </c>
      <c r="P1013" s="79">
        <f t="shared" si="66"/>
        <v>0</v>
      </c>
      <c r="Q1013" s="536" t="str">
        <f t="shared" si="67"/>
        <v/>
      </c>
    </row>
    <row r="1014" spans="1:17" x14ac:dyDescent="0.2">
      <c r="A1014" s="438" t="str">
        <f t="shared" si="64"/>
        <v/>
      </c>
      <c r="B1014" s="470"/>
      <c r="C1014" s="469"/>
      <c r="D1014" s="107"/>
      <c r="E1014" s="107"/>
      <c r="F1014" s="288"/>
      <c r="G1014" s="107"/>
      <c r="H1014" s="107"/>
      <c r="I1014" s="107"/>
      <c r="J1014" s="423"/>
      <c r="K1014" s="423"/>
      <c r="L1014" s="423"/>
      <c r="M1014" s="423"/>
      <c r="N1014" s="470"/>
      <c r="O1014" s="79">
        <f t="shared" si="65"/>
        <v>0</v>
      </c>
      <c r="P1014" s="79">
        <f t="shared" si="66"/>
        <v>0</v>
      </c>
      <c r="Q1014" s="536" t="str">
        <f t="shared" si="67"/>
        <v/>
      </c>
    </row>
    <row r="1015" spans="1:17" x14ac:dyDescent="0.2">
      <c r="A1015" s="438" t="str">
        <f t="shared" si="64"/>
        <v/>
      </c>
      <c r="B1015" s="470"/>
      <c r="C1015" s="469"/>
      <c r="D1015" s="107"/>
      <c r="E1015" s="107"/>
      <c r="F1015" s="288"/>
      <c r="G1015" s="105"/>
      <c r="H1015" s="107"/>
      <c r="I1015" s="107"/>
      <c r="J1015" s="423"/>
      <c r="K1015" s="423"/>
      <c r="L1015" s="423"/>
      <c r="M1015" s="423"/>
      <c r="N1015" s="470"/>
      <c r="O1015" s="79">
        <f t="shared" si="65"/>
        <v>0</v>
      </c>
      <c r="P1015" s="79">
        <f t="shared" si="66"/>
        <v>0</v>
      </c>
      <c r="Q1015" s="536" t="str">
        <f t="shared" si="67"/>
        <v/>
      </c>
    </row>
    <row r="1016" spans="1:17" x14ac:dyDescent="0.2">
      <c r="A1016" s="438" t="str">
        <f t="shared" si="64"/>
        <v/>
      </c>
      <c r="B1016" s="470"/>
      <c r="C1016" s="469"/>
      <c r="D1016" s="107"/>
      <c r="E1016" s="107"/>
      <c r="F1016" s="288"/>
      <c r="G1016" s="107"/>
      <c r="H1016" s="107"/>
      <c r="I1016" s="107"/>
      <c r="J1016" s="423"/>
      <c r="K1016" s="423"/>
      <c r="L1016" s="444"/>
      <c r="M1016" s="423"/>
      <c r="N1016" s="470"/>
      <c r="O1016" s="79">
        <f t="shared" si="65"/>
        <v>0</v>
      </c>
      <c r="P1016" s="79">
        <f t="shared" si="66"/>
        <v>0</v>
      </c>
      <c r="Q1016" s="536" t="str">
        <f t="shared" si="67"/>
        <v/>
      </c>
    </row>
    <row r="1017" spans="1:17" x14ac:dyDescent="0.2">
      <c r="A1017" s="438" t="str">
        <f t="shared" si="64"/>
        <v/>
      </c>
      <c r="B1017" s="470"/>
      <c r="C1017" s="469"/>
      <c r="D1017" s="107"/>
      <c r="E1017" s="107"/>
      <c r="F1017" s="288"/>
      <c r="G1017" s="107"/>
      <c r="H1017" s="107"/>
      <c r="I1017" s="107"/>
      <c r="J1017" s="423"/>
      <c r="K1017" s="423"/>
      <c r="L1017" s="423"/>
      <c r="M1017" s="423"/>
      <c r="N1017" s="470"/>
      <c r="O1017" s="79">
        <f t="shared" si="65"/>
        <v>0</v>
      </c>
      <c r="P1017" s="79">
        <f t="shared" si="66"/>
        <v>0</v>
      </c>
      <c r="Q1017" s="536" t="str">
        <f t="shared" si="67"/>
        <v/>
      </c>
    </row>
    <row r="1018" spans="1:17" x14ac:dyDescent="0.2">
      <c r="A1018" s="438" t="str">
        <f t="shared" si="64"/>
        <v/>
      </c>
      <c r="B1018" s="470"/>
      <c r="C1018" s="469"/>
      <c r="D1018" s="107"/>
      <c r="E1018" s="107"/>
      <c r="F1018" s="288"/>
      <c r="G1018" s="487"/>
      <c r="H1018" s="107"/>
      <c r="I1018" s="442"/>
      <c r="J1018" s="444"/>
      <c r="K1018" s="444"/>
      <c r="L1018" s="444"/>
      <c r="M1018" s="423"/>
      <c r="N1018" s="470"/>
      <c r="O1018" s="79">
        <f t="shared" si="65"/>
        <v>0</v>
      </c>
      <c r="P1018" s="79">
        <f t="shared" si="66"/>
        <v>0</v>
      </c>
      <c r="Q1018" s="536" t="str">
        <f t="shared" si="67"/>
        <v/>
      </c>
    </row>
    <row r="1019" spans="1:17" x14ac:dyDescent="0.2">
      <c r="A1019" s="438" t="str">
        <f t="shared" si="64"/>
        <v/>
      </c>
      <c r="B1019" s="470"/>
      <c r="C1019" s="469"/>
      <c r="D1019" s="107"/>
      <c r="E1019" s="107"/>
      <c r="F1019" s="288"/>
      <c r="G1019" s="487"/>
      <c r="H1019" s="107"/>
      <c r="I1019" s="442"/>
      <c r="J1019" s="444"/>
      <c r="K1019" s="444"/>
      <c r="L1019" s="444"/>
      <c r="M1019" s="423"/>
      <c r="N1019" s="470"/>
      <c r="O1019" s="79">
        <f t="shared" si="65"/>
        <v>0</v>
      </c>
      <c r="P1019" s="79">
        <f t="shared" si="66"/>
        <v>0</v>
      </c>
      <c r="Q1019" s="536" t="str">
        <f t="shared" si="67"/>
        <v/>
      </c>
    </row>
    <row r="1020" spans="1:17" x14ac:dyDescent="0.2">
      <c r="A1020" s="438" t="str">
        <f t="shared" ref="A1020:A1083" si="68">IF(B1020="","",ROW()-4)</f>
        <v/>
      </c>
      <c r="B1020" s="470"/>
      <c r="C1020" s="469"/>
      <c r="D1020" s="107"/>
      <c r="E1020" s="107"/>
      <c r="F1020" s="288"/>
      <c r="G1020" s="107"/>
      <c r="H1020" s="107"/>
      <c r="I1020" s="107"/>
      <c r="J1020" s="422"/>
      <c r="K1020" s="423"/>
      <c r="L1020" s="423"/>
      <c r="M1020" s="423"/>
      <c r="N1020" s="470"/>
      <c r="O1020" s="79">
        <f t="shared" si="65"/>
        <v>0</v>
      </c>
      <c r="P1020" s="79">
        <f t="shared" si="66"/>
        <v>0</v>
      </c>
      <c r="Q1020" s="536" t="str">
        <f t="shared" si="67"/>
        <v/>
      </c>
    </row>
    <row r="1021" spans="1:17" x14ac:dyDescent="0.2">
      <c r="A1021" s="438" t="str">
        <f t="shared" si="68"/>
        <v/>
      </c>
      <c r="B1021" s="470"/>
      <c r="C1021" s="469"/>
      <c r="D1021" s="107"/>
      <c r="E1021" s="107"/>
      <c r="F1021" s="288"/>
      <c r="G1021" s="107"/>
      <c r="H1021" s="107"/>
      <c r="I1021" s="107"/>
      <c r="J1021" s="423"/>
      <c r="K1021" s="423"/>
      <c r="L1021" s="423"/>
      <c r="M1021" s="423"/>
      <c r="N1021" s="470"/>
      <c r="O1021" s="79">
        <f t="shared" si="65"/>
        <v>0</v>
      </c>
      <c r="P1021" s="79">
        <f t="shared" si="66"/>
        <v>0</v>
      </c>
      <c r="Q1021" s="536" t="str">
        <f t="shared" si="67"/>
        <v/>
      </c>
    </row>
    <row r="1022" spans="1:17" x14ac:dyDescent="0.2">
      <c r="A1022" s="438" t="str">
        <f t="shared" si="68"/>
        <v/>
      </c>
      <c r="B1022" s="470"/>
      <c r="C1022" s="469"/>
      <c r="D1022" s="107"/>
      <c r="E1022" s="107"/>
      <c r="F1022" s="288"/>
      <c r="G1022" s="107"/>
      <c r="H1022" s="107"/>
      <c r="I1022" s="107"/>
      <c r="J1022" s="423"/>
      <c r="K1022" s="423"/>
      <c r="L1022" s="423"/>
      <c r="M1022" s="423"/>
      <c r="N1022" s="470"/>
      <c r="O1022" s="79">
        <f t="shared" si="65"/>
        <v>0</v>
      </c>
      <c r="P1022" s="79">
        <f t="shared" si="66"/>
        <v>0</v>
      </c>
      <c r="Q1022" s="536" t="str">
        <f t="shared" si="67"/>
        <v/>
      </c>
    </row>
    <row r="1023" spans="1:17" x14ac:dyDescent="0.2">
      <c r="A1023" s="438" t="str">
        <f t="shared" si="68"/>
        <v/>
      </c>
      <c r="B1023" s="470"/>
      <c r="C1023" s="469"/>
      <c r="D1023" s="107"/>
      <c r="E1023" s="107"/>
      <c r="F1023" s="288"/>
      <c r="G1023" s="107"/>
      <c r="H1023" s="107"/>
      <c r="I1023" s="107"/>
      <c r="J1023" s="423"/>
      <c r="K1023" s="423"/>
      <c r="L1023" s="423"/>
      <c r="M1023" s="423"/>
      <c r="N1023" s="470"/>
      <c r="O1023" s="79">
        <f t="shared" si="65"/>
        <v>0</v>
      </c>
      <c r="P1023" s="79">
        <f t="shared" si="66"/>
        <v>0</v>
      </c>
      <c r="Q1023" s="536" t="str">
        <f t="shared" si="67"/>
        <v/>
      </c>
    </row>
    <row r="1024" spans="1:17" x14ac:dyDescent="0.2">
      <c r="A1024" s="438" t="str">
        <f t="shared" si="68"/>
        <v/>
      </c>
      <c r="B1024" s="470"/>
      <c r="C1024" s="469"/>
      <c r="D1024" s="107"/>
      <c r="E1024" s="107"/>
      <c r="F1024" s="288"/>
      <c r="G1024" s="107"/>
      <c r="H1024" s="107"/>
      <c r="I1024" s="107"/>
      <c r="J1024" s="422"/>
      <c r="K1024" s="422"/>
      <c r="L1024" s="423"/>
      <c r="M1024" s="471"/>
      <c r="N1024" s="470"/>
      <c r="O1024" s="79">
        <f t="shared" si="65"/>
        <v>0</v>
      </c>
      <c r="P1024" s="79">
        <f t="shared" si="66"/>
        <v>0</v>
      </c>
      <c r="Q1024" s="536" t="str">
        <f t="shared" si="67"/>
        <v/>
      </c>
    </row>
    <row r="1025" spans="1:17" x14ac:dyDescent="0.2">
      <c r="A1025" s="438" t="str">
        <f t="shared" si="68"/>
        <v/>
      </c>
      <c r="B1025" s="470"/>
      <c r="C1025" s="469"/>
      <c r="D1025" s="107"/>
      <c r="E1025" s="107"/>
      <c r="F1025" s="288"/>
      <c r="G1025" s="107"/>
      <c r="H1025" s="107"/>
      <c r="I1025" s="107"/>
      <c r="J1025" s="423"/>
      <c r="K1025" s="423"/>
      <c r="L1025" s="423"/>
      <c r="M1025" s="423"/>
      <c r="N1025" s="470"/>
      <c r="O1025" s="79">
        <f t="shared" si="65"/>
        <v>0</v>
      </c>
      <c r="P1025" s="79">
        <f t="shared" si="66"/>
        <v>0</v>
      </c>
      <c r="Q1025" s="536" t="str">
        <f t="shared" si="67"/>
        <v/>
      </c>
    </row>
    <row r="1026" spans="1:17" x14ac:dyDescent="0.2">
      <c r="A1026" s="438" t="str">
        <f t="shared" si="68"/>
        <v/>
      </c>
      <c r="B1026" s="470"/>
      <c r="C1026" s="469"/>
      <c r="D1026" s="107"/>
      <c r="E1026" s="107"/>
      <c r="F1026" s="288"/>
      <c r="G1026" s="107"/>
      <c r="H1026" s="107"/>
      <c r="I1026" s="107"/>
      <c r="J1026" s="423"/>
      <c r="K1026" s="423"/>
      <c r="L1026" s="423"/>
      <c r="M1026" s="423"/>
      <c r="N1026" s="470"/>
      <c r="O1026" s="79">
        <f t="shared" si="65"/>
        <v>0</v>
      </c>
      <c r="P1026" s="79">
        <f t="shared" si="66"/>
        <v>0</v>
      </c>
      <c r="Q1026" s="536" t="str">
        <f t="shared" si="67"/>
        <v/>
      </c>
    </row>
    <row r="1027" spans="1:17" x14ac:dyDescent="0.2">
      <c r="A1027" s="438" t="str">
        <f t="shared" si="68"/>
        <v/>
      </c>
      <c r="B1027" s="470"/>
      <c r="C1027" s="469"/>
      <c r="D1027" s="107"/>
      <c r="E1027" s="107"/>
      <c r="F1027" s="288"/>
      <c r="G1027" s="105"/>
      <c r="H1027" s="107"/>
      <c r="I1027" s="107"/>
      <c r="J1027" s="423"/>
      <c r="K1027" s="422"/>
      <c r="L1027" s="423"/>
      <c r="M1027" s="423"/>
      <c r="N1027" s="470"/>
      <c r="O1027" s="79">
        <f t="shared" si="65"/>
        <v>0</v>
      </c>
      <c r="P1027" s="79">
        <f t="shared" si="66"/>
        <v>0</v>
      </c>
      <c r="Q1027" s="536" t="str">
        <f t="shared" si="67"/>
        <v/>
      </c>
    </row>
    <row r="1028" spans="1:17" x14ac:dyDescent="0.2">
      <c r="A1028" s="438" t="str">
        <f t="shared" si="68"/>
        <v/>
      </c>
      <c r="B1028" s="502"/>
      <c r="C1028" s="474"/>
      <c r="D1028" s="442"/>
      <c r="E1028" s="442"/>
      <c r="F1028" s="443"/>
      <c r="G1028" s="442"/>
      <c r="H1028" s="442"/>
      <c r="I1028" s="442"/>
      <c r="J1028" s="444"/>
      <c r="K1028" s="444"/>
      <c r="L1028" s="444"/>
      <c r="M1028" s="423"/>
      <c r="N1028" s="470"/>
      <c r="O1028" s="79">
        <f t="shared" si="65"/>
        <v>0</v>
      </c>
      <c r="P1028" s="79">
        <f t="shared" si="66"/>
        <v>0</v>
      </c>
      <c r="Q1028" s="536" t="str">
        <f t="shared" si="67"/>
        <v/>
      </c>
    </row>
    <row r="1029" spans="1:17" x14ac:dyDescent="0.2">
      <c r="A1029" s="438" t="str">
        <f t="shared" si="68"/>
        <v/>
      </c>
      <c r="B1029" s="502"/>
      <c r="C1029" s="474"/>
      <c r="D1029" s="442"/>
      <c r="E1029" s="442"/>
      <c r="F1029" s="443"/>
      <c r="G1029" s="442"/>
      <c r="H1029" s="442"/>
      <c r="I1029" s="442"/>
      <c r="J1029" s="444"/>
      <c r="K1029" s="444"/>
      <c r="L1029" s="444"/>
      <c r="M1029" s="444"/>
      <c r="N1029" s="470"/>
      <c r="O1029" s="79">
        <f t="shared" si="65"/>
        <v>0</v>
      </c>
      <c r="P1029" s="79">
        <f t="shared" si="66"/>
        <v>0</v>
      </c>
      <c r="Q1029" s="536" t="str">
        <f t="shared" si="67"/>
        <v/>
      </c>
    </row>
    <row r="1030" spans="1:17" x14ac:dyDescent="0.2">
      <c r="A1030" s="438" t="str">
        <f t="shared" si="68"/>
        <v/>
      </c>
      <c r="B1030" s="502"/>
      <c r="C1030" s="474"/>
      <c r="D1030" s="442"/>
      <c r="E1030" s="442"/>
      <c r="F1030" s="443"/>
      <c r="G1030" s="442"/>
      <c r="H1030" s="442"/>
      <c r="I1030" s="442"/>
      <c r="J1030" s="444"/>
      <c r="K1030" s="444"/>
      <c r="L1030" s="444"/>
      <c r="M1030" s="444"/>
      <c r="N1030" s="470"/>
      <c r="O1030" s="79">
        <f t="shared" si="65"/>
        <v>0</v>
      </c>
      <c r="P1030" s="79">
        <f t="shared" si="66"/>
        <v>0</v>
      </c>
      <c r="Q1030" s="536" t="str">
        <f t="shared" si="67"/>
        <v/>
      </c>
    </row>
    <row r="1031" spans="1:17" x14ac:dyDescent="0.2">
      <c r="A1031" s="438" t="str">
        <f t="shared" si="68"/>
        <v/>
      </c>
      <c r="B1031" s="470"/>
      <c r="C1031" s="469"/>
      <c r="D1031" s="107"/>
      <c r="E1031" s="107"/>
      <c r="F1031" s="288"/>
      <c r="G1031" s="107"/>
      <c r="H1031" s="107"/>
      <c r="I1031" s="107"/>
      <c r="J1031" s="423"/>
      <c r="K1031" s="423"/>
      <c r="L1031" s="423"/>
      <c r="M1031" s="423"/>
      <c r="N1031" s="470"/>
      <c r="O1031" s="79">
        <f t="shared" si="65"/>
        <v>0</v>
      </c>
      <c r="P1031" s="79">
        <f t="shared" si="66"/>
        <v>0</v>
      </c>
      <c r="Q1031" s="536" t="str">
        <f t="shared" si="67"/>
        <v/>
      </c>
    </row>
    <row r="1032" spans="1:17" x14ac:dyDescent="0.2">
      <c r="A1032" s="438" t="str">
        <f t="shared" si="68"/>
        <v/>
      </c>
      <c r="B1032" s="470"/>
      <c r="C1032" s="469"/>
      <c r="D1032" s="107"/>
      <c r="E1032" s="107"/>
      <c r="F1032" s="443"/>
      <c r="G1032" s="107"/>
      <c r="H1032" s="107"/>
      <c r="I1032" s="107"/>
      <c r="J1032" s="423"/>
      <c r="K1032" s="423"/>
      <c r="L1032" s="423"/>
      <c r="M1032" s="423"/>
      <c r="N1032" s="470"/>
      <c r="O1032" s="79">
        <f t="shared" si="65"/>
        <v>0</v>
      </c>
      <c r="P1032" s="79">
        <f t="shared" si="66"/>
        <v>0</v>
      </c>
      <c r="Q1032" s="536" t="str">
        <f t="shared" si="67"/>
        <v/>
      </c>
    </row>
    <row r="1033" spans="1:17" x14ac:dyDescent="0.2">
      <c r="A1033" s="438" t="str">
        <f t="shared" si="68"/>
        <v/>
      </c>
      <c r="B1033" s="470"/>
      <c r="C1033" s="469"/>
      <c r="D1033" s="107"/>
      <c r="E1033" s="107"/>
      <c r="F1033" s="288"/>
      <c r="G1033" s="107"/>
      <c r="H1033" s="107"/>
      <c r="I1033" s="107"/>
      <c r="J1033" s="423"/>
      <c r="K1033" s="423"/>
      <c r="L1033" s="423"/>
      <c r="M1033" s="423"/>
      <c r="N1033" s="470"/>
      <c r="O1033" s="79">
        <f t="shared" si="65"/>
        <v>0</v>
      </c>
      <c r="P1033" s="79">
        <f t="shared" si="66"/>
        <v>0</v>
      </c>
      <c r="Q1033" s="536" t="str">
        <f t="shared" si="67"/>
        <v/>
      </c>
    </row>
    <row r="1034" spans="1:17" x14ac:dyDescent="0.2">
      <c r="A1034" s="438" t="str">
        <f t="shared" si="68"/>
        <v/>
      </c>
      <c r="B1034" s="470"/>
      <c r="C1034" s="469"/>
      <c r="D1034" s="107"/>
      <c r="E1034" s="107"/>
      <c r="F1034" s="288"/>
      <c r="G1034" s="107"/>
      <c r="H1034" s="107"/>
      <c r="I1034" s="107"/>
      <c r="J1034" s="423"/>
      <c r="K1034" s="423"/>
      <c r="L1034" s="423"/>
      <c r="M1034" s="423"/>
      <c r="N1034" s="470"/>
      <c r="O1034" s="79">
        <f t="shared" ref="O1034:O1097" si="69">IF(B1034=0,0,IF(YEAR(B1034)=$P$1,MONTH(B1034)-$O$1+1,(YEAR(B1034)-$P$1)*12-$O$1+1+MONTH(B1034)))</f>
        <v>0</v>
      </c>
      <c r="P1034" s="79">
        <f t="shared" ref="P1034:P1097" si="70">IF(C1034=0,0,IF(YEAR(C1034)=$P$1,MONTH(C1034)-$O$1+1,(YEAR(C1034)-$P$1)*12-$O$1+1+MONTH(C1034)))</f>
        <v>0</v>
      </c>
      <c r="Q1034" s="536" t="str">
        <f t="shared" ref="Q1034:Q1097" si="71">SUBSTITUTE(D1034," ","_")</f>
        <v/>
      </c>
    </row>
    <row r="1035" spans="1:17" x14ac:dyDescent="0.2">
      <c r="A1035" s="438" t="str">
        <f t="shared" si="68"/>
        <v/>
      </c>
      <c r="B1035" s="470"/>
      <c r="C1035" s="469"/>
      <c r="D1035" s="107"/>
      <c r="E1035" s="107"/>
      <c r="F1035" s="288"/>
      <c r="G1035" s="107"/>
      <c r="H1035" s="107"/>
      <c r="I1035" s="107"/>
      <c r="J1035" s="423"/>
      <c r="K1035" s="423"/>
      <c r="L1035" s="423"/>
      <c r="M1035" s="423"/>
      <c r="N1035" s="470"/>
      <c r="O1035" s="79">
        <f t="shared" si="69"/>
        <v>0</v>
      </c>
      <c r="P1035" s="79">
        <f t="shared" si="70"/>
        <v>0</v>
      </c>
      <c r="Q1035" s="536" t="str">
        <f t="shared" si="71"/>
        <v/>
      </c>
    </row>
    <row r="1036" spans="1:17" x14ac:dyDescent="0.2">
      <c r="A1036" s="438" t="str">
        <f t="shared" si="68"/>
        <v/>
      </c>
      <c r="B1036" s="470"/>
      <c r="C1036" s="469"/>
      <c r="D1036" s="107"/>
      <c r="E1036" s="107"/>
      <c r="F1036" s="288"/>
      <c r="G1036" s="107"/>
      <c r="H1036" s="107"/>
      <c r="I1036" s="107"/>
      <c r="J1036" s="423"/>
      <c r="K1036" s="422"/>
      <c r="L1036" s="423"/>
      <c r="M1036" s="423"/>
      <c r="N1036" s="470"/>
      <c r="O1036" s="79">
        <f t="shared" si="69"/>
        <v>0</v>
      </c>
      <c r="P1036" s="79">
        <f t="shared" si="70"/>
        <v>0</v>
      </c>
      <c r="Q1036" s="536" t="str">
        <f t="shared" si="71"/>
        <v/>
      </c>
    </row>
    <row r="1037" spans="1:17" x14ac:dyDescent="0.2">
      <c r="A1037" s="438" t="str">
        <f t="shared" si="68"/>
        <v/>
      </c>
      <c r="B1037" s="470"/>
      <c r="C1037" s="469"/>
      <c r="D1037" s="107"/>
      <c r="E1037" s="107"/>
      <c r="F1037" s="288"/>
      <c r="G1037" s="107"/>
      <c r="H1037" s="107"/>
      <c r="I1037" s="107"/>
      <c r="J1037" s="423"/>
      <c r="K1037" s="423"/>
      <c r="L1037" s="423"/>
      <c r="M1037" s="423"/>
      <c r="N1037" s="470"/>
      <c r="O1037" s="79">
        <f t="shared" si="69"/>
        <v>0</v>
      </c>
      <c r="P1037" s="79">
        <f t="shared" si="70"/>
        <v>0</v>
      </c>
      <c r="Q1037" s="536" t="str">
        <f t="shared" si="71"/>
        <v/>
      </c>
    </row>
    <row r="1038" spans="1:17" x14ac:dyDescent="0.2">
      <c r="A1038" s="438" t="str">
        <f t="shared" si="68"/>
        <v/>
      </c>
      <c r="B1038" s="502"/>
      <c r="C1038" s="474"/>
      <c r="D1038" s="442"/>
      <c r="E1038" s="442"/>
      <c r="F1038" s="443"/>
      <c r="G1038" s="442"/>
      <c r="H1038" s="442"/>
      <c r="I1038" s="442"/>
      <c r="J1038" s="444"/>
      <c r="K1038" s="444"/>
      <c r="L1038" s="444"/>
      <c r="M1038" s="444"/>
      <c r="N1038" s="470"/>
      <c r="O1038" s="79">
        <f t="shared" si="69"/>
        <v>0</v>
      </c>
      <c r="P1038" s="79">
        <f t="shared" si="70"/>
        <v>0</v>
      </c>
      <c r="Q1038" s="536" t="str">
        <f t="shared" si="71"/>
        <v/>
      </c>
    </row>
    <row r="1039" spans="1:17" x14ac:dyDescent="0.2">
      <c r="A1039" s="438" t="str">
        <f t="shared" si="68"/>
        <v/>
      </c>
      <c r="B1039" s="470"/>
      <c r="C1039" s="469"/>
      <c r="D1039" s="107"/>
      <c r="E1039" s="107"/>
      <c r="F1039" s="288"/>
      <c r="G1039" s="107"/>
      <c r="H1039" s="107"/>
      <c r="I1039" s="107"/>
      <c r="J1039" s="423"/>
      <c r="K1039" s="423"/>
      <c r="L1039" s="423"/>
      <c r="M1039" s="423"/>
      <c r="N1039" s="470"/>
      <c r="O1039" s="79">
        <f t="shared" si="69"/>
        <v>0</v>
      </c>
      <c r="P1039" s="79">
        <f t="shared" si="70"/>
        <v>0</v>
      </c>
      <c r="Q1039" s="536" t="str">
        <f t="shared" si="71"/>
        <v/>
      </c>
    </row>
    <row r="1040" spans="1:17" x14ac:dyDescent="0.2">
      <c r="A1040" s="438" t="str">
        <f t="shared" si="68"/>
        <v/>
      </c>
      <c r="B1040" s="470"/>
      <c r="C1040" s="469"/>
      <c r="D1040" s="107"/>
      <c r="E1040" s="107"/>
      <c r="F1040" s="288"/>
      <c r="G1040" s="107"/>
      <c r="H1040" s="107"/>
      <c r="I1040" s="107"/>
      <c r="J1040" s="423"/>
      <c r="K1040" s="423"/>
      <c r="L1040" s="423"/>
      <c r="M1040" s="423"/>
      <c r="N1040" s="470"/>
      <c r="O1040" s="79">
        <f t="shared" si="69"/>
        <v>0</v>
      </c>
      <c r="P1040" s="79">
        <f t="shared" si="70"/>
        <v>0</v>
      </c>
      <c r="Q1040" s="536" t="str">
        <f t="shared" si="71"/>
        <v/>
      </c>
    </row>
    <row r="1041" spans="1:17" x14ac:dyDescent="0.2">
      <c r="A1041" s="438" t="str">
        <f t="shared" si="68"/>
        <v/>
      </c>
      <c r="B1041" s="470"/>
      <c r="C1041" s="469"/>
      <c r="D1041" s="107"/>
      <c r="E1041" s="107"/>
      <c r="F1041" s="288"/>
      <c r="G1041" s="107"/>
      <c r="H1041" s="107"/>
      <c r="I1041" s="107"/>
      <c r="J1041" s="423"/>
      <c r="K1041" s="423"/>
      <c r="L1041" s="423"/>
      <c r="M1041" s="423"/>
      <c r="N1041" s="470"/>
      <c r="O1041" s="79">
        <f t="shared" si="69"/>
        <v>0</v>
      </c>
      <c r="P1041" s="79">
        <f t="shared" si="70"/>
        <v>0</v>
      </c>
      <c r="Q1041" s="536" t="str">
        <f t="shared" si="71"/>
        <v/>
      </c>
    </row>
    <row r="1042" spans="1:17" x14ac:dyDescent="0.2">
      <c r="A1042" s="438" t="str">
        <f t="shared" si="68"/>
        <v/>
      </c>
      <c r="B1042" s="470"/>
      <c r="C1042" s="469"/>
      <c r="D1042" s="107"/>
      <c r="E1042" s="107"/>
      <c r="F1042" s="288"/>
      <c r="G1042" s="107"/>
      <c r="H1042" s="107"/>
      <c r="I1042" s="107"/>
      <c r="J1042" s="423"/>
      <c r="K1042" s="423"/>
      <c r="L1042" s="423"/>
      <c r="M1042" s="423"/>
      <c r="N1042" s="470"/>
      <c r="O1042" s="79">
        <f t="shared" si="69"/>
        <v>0</v>
      </c>
      <c r="P1042" s="79">
        <f t="shared" si="70"/>
        <v>0</v>
      </c>
      <c r="Q1042" s="536" t="str">
        <f t="shared" si="71"/>
        <v/>
      </c>
    </row>
    <row r="1043" spans="1:17" x14ac:dyDescent="0.2">
      <c r="A1043" s="438" t="str">
        <f t="shared" si="68"/>
        <v/>
      </c>
      <c r="B1043" s="470"/>
      <c r="C1043" s="469"/>
      <c r="D1043" s="107"/>
      <c r="E1043" s="107"/>
      <c r="F1043" s="288"/>
      <c r="G1043" s="107"/>
      <c r="H1043" s="107"/>
      <c r="I1043" s="107"/>
      <c r="J1043" s="423"/>
      <c r="K1043" s="423"/>
      <c r="L1043" s="423"/>
      <c r="M1043" s="423"/>
      <c r="N1043" s="470"/>
      <c r="O1043" s="79">
        <f t="shared" si="69"/>
        <v>0</v>
      </c>
      <c r="P1043" s="79">
        <f t="shared" si="70"/>
        <v>0</v>
      </c>
      <c r="Q1043" s="536" t="str">
        <f t="shared" si="71"/>
        <v/>
      </c>
    </row>
    <row r="1044" spans="1:17" x14ac:dyDescent="0.2">
      <c r="A1044" s="438" t="str">
        <f t="shared" si="68"/>
        <v/>
      </c>
      <c r="B1044" s="470"/>
      <c r="C1044" s="469"/>
      <c r="D1044" s="107"/>
      <c r="E1044" s="107"/>
      <c r="F1044" s="288"/>
      <c r="G1044" s="107"/>
      <c r="H1044" s="107"/>
      <c r="I1044" s="107"/>
      <c r="J1044" s="423"/>
      <c r="K1044" s="423"/>
      <c r="L1044" s="423"/>
      <c r="M1044" s="423"/>
      <c r="N1044" s="470"/>
      <c r="O1044" s="79">
        <f t="shared" si="69"/>
        <v>0</v>
      </c>
      <c r="P1044" s="79">
        <f t="shared" si="70"/>
        <v>0</v>
      </c>
      <c r="Q1044" s="536" t="str">
        <f t="shared" si="71"/>
        <v/>
      </c>
    </row>
    <row r="1045" spans="1:17" x14ac:dyDescent="0.2">
      <c r="A1045" s="438" t="str">
        <f t="shared" si="68"/>
        <v/>
      </c>
      <c r="B1045" s="470"/>
      <c r="C1045" s="469"/>
      <c r="D1045" s="107"/>
      <c r="E1045" s="107"/>
      <c r="F1045" s="288"/>
      <c r="G1045" s="107"/>
      <c r="H1045" s="107"/>
      <c r="I1045" s="107"/>
      <c r="J1045" s="423"/>
      <c r="K1045" s="423"/>
      <c r="L1045" s="423"/>
      <c r="M1045" s="423"/>
      <c r="N1045" s="470"/>
      <c r="O1045" s="79">
        <f t="shared" si="69"/>
        <v>0</v>
      </c>
      <c r="P1045" s="79">
        <f t="shared" si="70"/>
        <v>0</v>
      </c>
      <c r="Q1045" s="536" t="str">
        <f t="shared" si="71"/>
        <v/>
      </c>
    </row>
    <row r="1046" spans="1:17" x14ac:dyDescent="0.2">
      <c r="A1046" s="438" t="str">
        <f t="shared" si="68"/>
        <v/>
      </c>
      <c r="B1046" s="470"/>
      <c r="C1046" s="469"/>
      <c r="D1046" s="107"/>
      <c r="E1046" s="107"/>
      <c r="F1046" s="288"/>
      <c r="G1046" s="107"/>
      <c r="H1046" s="107"/>
      <c r="I1046" s="107"/>
      <c r="J1046" s="423"/>
      <c r="K1046" s="423"/>
      <c r="L1046" s="423"/>
      <c r="M1046" s="423"/>
      <c r="N1046" s="470"/>
      <c r="O1046" s="79">
        <f t="shared" si="69"/>
        <v>0</v>
      </c>
      <c r="P1046" s="79">
        <f t="shared" si="70"/>
        <v>0</v>
      </c>
      <c r="Q1046" s="536" t="str">
        <f t="shared" si="71"/>
        <v/>
      </c>
    </row>
    <row r="1047" spans="1:17" x14ac:dyDescent="0.2">
      <c r="A1047" s="438" t="str">
        <f t="shared" si="68"/>
        <v/>
      </c>
      <c r="B1047" s="470"/>
      <c r="C1047" s="469"/>
      <c r="D1047" s="107"/>
      <c r="E1047" s="107"/>
      <c r="F1047" s="288"/>
      <c r="G1047" s="107"/>
      <c r="H1047" s="107"/>
      <c r="I1047" s="107"/>
      <c r="J1047" s="423"/>
      <c r="K1047" s="423"/>
      <c r="L1047" s="423"/>
      <c r="M1047" s="423"/>
      <c r="N1047" s="470"/>
      <c r="O1047" s="79">
        <f t="shared" si="69"/>
        <v>0</v>
      </c>
      <c r="P1047" s="79">
        <f t="shared" si="70"/>
        <v>0</v>
      </c>
      <c r="Q1047" s="536" t="str">
        <f t="shared" si="71"/>
        <v/>
      </c>
    </row>
    <row r="1048" spans="1:17" x14ac:dyDescent="0.2">
      <c r="A1048" s="438" t="str">
        <f t="shared" si="68"/>
        <v/>
      </c>
      <c r="B1048" s="470"/>
      <c r="C1048" s="469"/>
      <c r="D1048" s="107"/>
      <c r="E1048" s="107"/>
      <c r="F1048" s="288"/>
      <c r="G1048" s="107"/>
      <c r="H1048" s="107"/>
      <c r="I1048" s="107"/>
      <c r="J1048" s="423"/>
      <c r="K1048" s="423"/>
      <c r="L1048" s="423"/>
      <c r="M1048" s="423"/>
      <c r="N1048" s="470"/>
      <c r="O1048" s="79">
        <f t="shared" si="69"/>
        <v>0</v>
      </c>
      <c r="P1048" s="79">
        <f t="shared" si="70"/>
        <v>0</v>
      </c>
      <c r="Q1048" s="536" t="str">
        <f t="shared" si="71"/>
        <v/>
      </c>
    </row>
    <row r="1049" spans="1:17" x14ac:dyDescent="0.2">
      <c r="A1049" s="438" t="str">
        <f t="shared" si="68"/>
        <v/>
      </c>
      <c r="B1049" s="470"/>
      <c r="C1049" s="469"/>
      <c r="D1049" s="107"/>
      <c r="E1049" s="107"/>
      <c r="F1049" s="288"/>
      <c r="G1049" s="107"/>
      <c r="H1049" s="107"/>
      <c r="I1049" s="107"/>
      <c r="J1049" s="423"/>
      <c r="K1049" s="423"/>
      <c r="L1049" s="423"/>
      <c r="M1049" s="423"/>
      <c r="N1049" s="470"/>
      <c r="O1049" s="79">
        <f t="shared" si="69"/>
        <v>0</v>
      </c>
      <c r="P1049" s="79">
        <f t="shared" si="70"/>
        <v>0</v>
      </c>
      <c r="Q1049" s="536" t="str">
        <f t="shared" si="71"/>
        <v/>
      </c>
    </row>
    <row r="1050" spans="1:17" x14ac:dyDescent="0.2">
      <c r="A1050" s="438" t="str">
        <f t="shared" si="68"/>
        <v/>
      </c>
      <c r="B1050" s="470"/>
      <c r="C1050" s="469"/>
      <c r="D1050" s="107"/>
      <c r="E1050" s="107"/>
      <c r="F1050" s="288"/>
      <c r="G1050" s="107"/>
      <c r="H1050" s="107"/>
      <c r="I1050" s="107"/>
      <c r="J1050" s="423"/>
      <c r="K1050" s="423"/>
      <c r="L1050" s="423"/>
      <c r="M1050" s="423"/>
      <c r="N1050" s="470"/>
      <c r="O1050" s="79">
        <f t="shared" si="69"/>
        <v>0</v>
      </c>
      <c r="P1050" s="79">
        <f t="shared" si="70"/>
        <v>0</v>
      </c>
      <c r="Q1050" s="536" t="str">
        <f t="shared" si="71"/>
        <v/>
      </c>
    </row>
    <row r="1051" spans="1:17" x14ac:dyDescent="0.2">
      <c r="A1051" s="438" t="str">
        <f t="shared" si="68"/>
        <v/>
      </c>
      <c r="B1051" s="470"/>
      <c r="C1051" s="469"/>
      <c r="D1051" s="107"/>
      <c r="E1051" s="107"/>
      <c r="F1051" s="288"/>
      <c r="G1051" s="107"/>
      <c r="H1051" s="107"/>
      <c r="I1051" s="107"/>
      <c r="J1051" s="423"/>
      <c r="K1051" s="423"/>
      <c r="L1051" s="423"/>
      <c r="M1051" s="423"/>
      <c r="N1051" s="470"/>
      <c r="O1051" s="79">
        <f t="shared" si="69"/>
        <v>0</v>
      </c>
      <c r="P1051" s="79">
        <f t="shared" si="70"/>
        <v>0</v>
      </c>
      <c r="Q1051" s="536" t="str">
        <f t="shared" si="71"/>
        <v/>
      </c>
    </row>
    <row r="1052" spans="1:17" x14ac:dyDescent="0.2">
      <c r="A1052" s="438" t="str">
        <f t="shared" si="68"/>
        <v/>
      </c>
      <c r="B1052" s="470"/>
      <c r="C1052" s="469"/>
      <c r="D1052" s="107"/>
      <c r="E1052" s="107"/>
      <c r="F1052" s="288"/>
      <c r="G1052" s="107"/>
      <c r="H1052" s="107"/>
      <c r="I1052" s="107"/>
      <c r="J1052" s="423"/>
      <c r="K1052" s="423"/>
      <c r="L1052" s="423"/>
      <c r="M1052" s="423"/>
      <c r="N1052" s="470"/>
      <c r="O1052" s="79">
        <f t="shared" si="69"/>
        <v>0</v>
      </c>
      <c r="P1052" s="79">
        <f t="shared" si="70"/>
        <v>0</v>
      </c>
      <c r="Q1052" s="536" t="str">
        <f t="shared" si="71"/>
        <v/>
      </c>
    </row>
    <row r="1053" spans="1:17" x14ac:dyDescent="0.2">
      <c r="A1053" s="438" t="str">
        <f t="shared" si="68"/>
        <v/>
      </c>
      <c r="B1053" s="470"/>
      <c r="C1053" s="469"/>
      <c r="D1053" s="107"/>
      <c r="E1053" s="107"/>
      <c r="F1053" s="288"/>
      <c r="G1053" s="107"/>
      <c r="H1053" s="107"/>
      <c r="I1053" s="107"/>
      <c r="J1053" s="423"/>
      <c r="K1053" s="423"/>
      <c r="L1053" s="423"/>
      <c r="M1053" s="423"/>
      <c r="N1053" s="470"/>
      <c r="O1053" s="79">
        <f t="shared" si="69"/>
        <v>0</v>
      </c>
      <c r="P1053" s="79">
        <f t="shared" si="70"/>
        <v>0</v>
      </c>
      <c r="Q1053" s="536" t="str">
        <f t="shared" si="71"/>
        <v/>
      </c>
    </row>
    <row r="1054" spans="1:17" x14ac:dyDescent="0.2">
      <c r="A1054" s="438" t="str">
        <f t="shared" si="68"/>
        <v/>
      </c>
      <c r="B1054" s="470"/>
      <c r="C1054" s="469"/>
      <c r="D1054" s="107"/>
      <c r="E1054" s="107"/>
      <c r="F1054" s="288"/>
      <c r="G1054" s="107"/>
      <c r="H1054" s="107"/>
      <c r="I1054" s="107"/>
      <c r="J1054" s="423"/>
      <c r="K1054" s="423"/>
      <c r="L1054" s="423"/>
      <c r="M1054" s="423"/>
      <c r="N1054" s="470"/>
      <c r="O1054" s="79">
        <f t="shared" si="69"/>
        <v>0</v>
      </c>
      <c r="P1054" s="79">
        <f t="shared" si="70"/>
        <v>0</v>
      </c>
      <c r="Q1054" s="536" t="str">
        <f t="shared" si="71"/>
        <v/>
      </c>
    </row>
    <row r="1055" spans="1:17" x14ac:dyDescent="0.2">
      <c r="A1055" s="438" t="str">
        <f t="shared" si="68"/>
        <v/>
      </c>
      <c r="B1055" s="470"/>
      <c r="C1055" s="469"/>
      <c r="D1055" s="107"/>
      <c r="E1055" s="107"/>
      <c r="F1055" s="288"/>
      <c r="G1055" s="107"/>
      <c r="H1055" s="107"/>
      <c r="I1055" s="107"/>
      <c r="J1055" s="423"/>
      <c r="K1055" s="423"/>
      <c r="L1055" s="423"/>
      <c r="M1055" s="423"/>
      <c r="N1055" s="470"/>
      <c r="O1055" s="79">
        <f t="shared" si="69"/>
        <v>0</v>
      </c>
      <c r="P1055" s="79">
        <f t="shared" si="70"/>
        <v>0</v>
      </c>
      <c r="Q1055" s="536" t="str">
        <f t="shared" si="71"/>
        <v/>
      </c>
    </row>
    <row r="1056" spans="1:17" x14ac:dyDescent="0.2">
      <c r="A1056" s="438" t="str">
        <f t="shared" si="68"/>
        <v/>
      </c>
      <c r="B1056" s="470"/>
      <c r="C1056" s="469"/>
      <c r="D1056" s="107"/>
      <c r="E1056" s="107"/>
      <c r="F1056" s="288"/>
      <c r="G1056" s="107"/>
      <c r="H1056" s="107"/>
      <c r="I1056" s="107"/>
      <c r="J1056" s="423"/>
      <c r="K1056" s="423"/>
      <c r="L1056" s="423"/>
      <c r="M1056" s="423"/>
      <c r="N1056" s="470"/>
      <c r="O1056" s="79">
        <f t="shared" si="69"/>
        <v>0</v>
      </c>
      <c r="P1056" s="79">
        <f t="shared" si="70"/>
        <v>0</v>
      </c>
      <c r="Q1056" s="536" t="str">
        <f t="shared" si="71"/>
        <v/>
      </c>
    </row>
    <row r="1057" spans="1:17" x14ac:dyDescent="0.2">
      <c r="A1057" s="438" t="str">
        <f t="shared" si="68"/>
        <v/>
      </c>
      <c r="B1057" s="470"/>
      <c r="C1057" s="469"/>
      <c r="D1057" s="107"/>
      <c r="E1057" s="107"/>
      <c r="F1057" s="288"/>
      <c r="G1057" s="107"/>
      <c r="H1057" s="107"/>
      <c r="I1057" s="107"/>
      <c r="J1057" s="423"/>
      <c r="K1057" s="423"/>
      <c r="L1057" s="423"/>
      <c r="M1057" s="423"/>
      <c r="N1057" s="470"/>
      <c r="O1057" s="79">
        <f t="shared" si="69"/>
        <v>0</v>
      </c>
      <c r="P1057" s="79">
        <f t="shared" si="70"/>
        <v>0</v>
      </c>
      <c r="Q1057" s="536" t="str">
        <f t="shared" si="71"/>
        <v/>
      </c>
    </row>
    <row r="1058" spans="1:17" x14ac:dyDescent="0.2">
      <c r="A1058" s="438" t="str">
        <f t="shared" si="68"/>
        <v/>
      </c>
      <c r="B1058" s="470"/>
      <c r="C1058" s="469"/>
      <c r="D1058" s="107"/>
      <c r="E1058" s="107"/>
      <c r="F1058" s="288"/>
      <c r="G1058" s="107"/>
      <c r="H1058" s="107"/>
      <c r="I1058" s="107"/>
      <c r="J1058" s="423"/>
      <c r="K1058" s="423"/>
      <c r="L1058" s="423"/>
      <c r="M1058" s="423"/>
      <c r="N1058" s="470"/>
      <c r="O1058" s="79">
        <f t="shared" si="69"/>
        <v>0</v>
      </c>
      <c r="P1058" s="79">
        <f t="shared" si="70"/>
        <v>0</v>
      </c>
      <c r="Q1058" s="536" t="str">
        <f t="shared" si="71"/>
        <v/>
      </c>
    </row>
    <row r="1059" spans="1:17" x14ac:dyDescent="0.2">
      <c r="A1059" s="438" t="str">
        <f t="shared" si="68"/>
        <v/>
      </c>
      <c r="B1059" s="502"/>
      <c r="C1059" s="474"/>
      <c r="D1059" s="442"/>
      <c r="E1059" s="442"/>
      <c r="F1059" s="443"/>
      <c r="G1059" s="442"/>
      <c r="H1059" s="442"/>
      <c r="I1059" s="442"/>
      <c r="J1059" s="444"/>
      <c r="K1059" s="444"/>
      <c r="L1059" s="444"/>
      <c r="M1059" s="444"/>
      <c r="N1059" s="502"/>
      <c r="O1059" s="79">
        <f t="shared" si="69"/>
        <v>0</v>
      </c>
      <c r="P1059" s="79">
        <f t="shared" si="70"/>
        <v>0</v>
      </c>
      <c r="Q1059" s="536" t="str">
        <f t="shared" si="71"/>
        <v/>
      </c>
    </row>
    <row r="1060" spans="1:17" x14ac:dyDescent="0.2">
      <c r="A1060" s="438" t="str">
        <f t="shared" si="68"/>
        <v/>
      </c>
      <c r="B1060" s="502"/>
      <c r="C1060" s="474"/>
      <c r="D1060" s="442"/>
      <c r="E1060" s="442"/>
      <c r="F1060" s="443"/>
      <c r="G1060" s="442"/>
      <c r="H1060" s="442"/>
      <c r="I1060" s="442"/>
      <c r="J1060" s="444"/>
      <c r="K1060" s="444"/>
      <c r="L1060" s="444"/>
      <c r="M1060" s="444"/>
      <c r="N1060" s="502"/>
      <c r="O1060" s="79">
        <f t="shared" si="69"/>
        <v>0</v>
      </c>
      <c r="P1060" s="79">
        <f t="shared" si="70"/>
        <v>0</v>
      </c>
      <c r="Q1060" s="536" t="str">
        <f t="shared" si="71"/>
        <v/>
      </c>
    </row>
    <row r="1061" spans="1:17" x14ac:dyDescent="0.2">
      <c r="A1061" s="438" t="str">
        <f t="shared" si="68"/>
        <v/>
      </c>
      <c r="B1061" s="502"/>
      <c r="C1061" s="474"/>
      <c r="D1061" s="442"/>
      <c r="E1061" s="442"/>
      <c r="F1061" s="443"/>
      <c r="G1061" s="442"/>
      <c r="H1061" s="442"/>
      <c r="I1061" s="442"/>
      <c r="J1061" s="444"/>
      <c r="K1061" s="444"/>
      <c r="L1061" s="444"/>
      <c r="M1061" s="444"/>
      <c r="N1061" s="502"/>
      <c r="O1061" s="79">
        <f t="shared" si="69"/>
        <v>0</v>
      </c>
      <c r="P1061" s="79">
        <f t="shared" si="70"/>
        <v>0</v>
      </c>
      <c r="Q1061" s="536" t="str">
        <f t="shared" si="71"/>
        <v/>
      </c>
    </row>
    <row r="1062" spans="1:17" x14ac:dyDescent="0.2">
      <c r="A1062" s="438" t="str">
        <f t="shared" si="68"/>
        <v/>
      </c>
      <c r="B1062" s="502"/>
      <c r="C1062" s="474"/>
      <c r="D1062" s="442"/>
      <c r="E1062" s="442"/>
      <c r="F1062" s="443"/>
      <c r="G1062" s="442"/>
      <c r="H1062" s="442"/>
      <c r="I1062" s="442"/>
      <c r="J1062" s="444"/>
      <c r="K1062" s="444"/>
      <c r="L1062" s="444"/>
      <c r="M1062" s="444"/>
      <c r="N1062" s="502"/>
      <c r="O1062" s="79">
        <f t="shared" si="69"/>
        <v>0</v>
      </c>
      <c r="P1062" s="79">
        <f t="shared" si="70"/>
        <v>0</v>
      </c>
      <c r="Q1062" s="536" t="str">
        <f t="shared" si="71"/>
        <v/>
      </c>
    </row>
    <row r="1063" spans="1:17" x14ac:dyDescent="0.2">
      <c r="A1063" s="438" t="str">
        <f t="shared" si="68"/>
        <v/>
      </c>
      <c r="B1063" s="470"/>
      <c r="C1063" s="469"/>
      <c r="D1063" s="107"/>
      <c r="E1063" s="107"/>
      <c r="F1063" s="288"/>
      <c r="G1063" s="107"/>
      <c r="H1063" s="107"/>
      <c r="I1063" s="107"/>
      <c r="J1063" s="423"/>
      <c r="K1063" s="423"/>
      <c r="L1063" s="423"/>
      <c r="M1063" s="423"/>
      <c r="N1063" s="470"/>
      <c r="O1063" s="79">
        <f t="shared" si="69"/>
        <v>0</v>
      </c>
      <c r="P1063" s="79">
        <f t="shared" si="70"/>
        <v>0</v>
      </c>
      <c r="Q1063" s="536" t="str">
        <f t="shared" si="71"/>
        <v/>
      </c>
    </row>
    <row r="1064" spans="1:17" x14ac:dyDescent="0.2">
      <c r="A1064" s="438" t="str">
        <f t="shared" si="68"/>
        <v/>
      </c>
      <c r="B1064" s="470"/>
      <c r="C1064" s="469"/>
      <c r="D1064" s="107"/>
      <c r="E1064" s="107"/>
      <c r="F1064" s="288"/>
      <c r="G1064" s="107"/>
      <c r="H1064" s="107"/>
      <c r="I1064" s="107"/>
      <c r="J1064" s="423"/>
      <c r="K1064" s="423"/>
      <c r="L1064" s="423"/>
      <c r="M1064" s="423"/>
      <c r="N1064" s="470"/>
      <c r="O1064" s="79">
        <f t="shared" si="69"/>
        <v>0</v>
      </c>
      <c r="P1064" s="79">
        <f t="shared" si="70"/>
        <v>0</v>
      </c>
      <c r="Q1064" s="536" t="str">
        <f t="shared" si="71"/>
        <v/>
      </c>
    </row>
    <row r="1065" spans="1:17" x14ac:dyDescent="0.2">
      <c r="A1065" s="438" t="str">
        <f t="shared" si="68"/>
        <v/>
      </c>
      <c r="B1065" s="470"/>
      <c r="C1065" s="469"/>
      <c r="D1065" s="107"/>
      <c r="E1065" s="107"/>
      <c r="F1065" s="288"/>
      <c r="G1065" s="107"/>
      <c r="H1065" s="107"/>
      <c r="I1065" s="107"/>
      <c r="J1065" s="423"/>
      <c r="K1065" s="423"/>
      <c r="L1065" s="423"/>
      <c r="M1065" s="423"/>
      <c r="N1065" s="470"/>
      <c r="O1065" s="79">
        <f t="shared" si="69"/>
        <v>0</v>
      </c>
      <c r="P1065" s="79">
        <f t="shared" si="70"/>
        <v>0</v>
      </c>
      <c r="Q1065" s="536" t="str">
        <f t="shared" si="71"/>
        <v/>
      </c>
    </row>
    <row r="1066" spans="1:17" x14ac:dyDescent="0.2">
      <c r="A1066" s="438" t="str">
        <f t="shared" si="68"/>
        <v/>
      </c>
      <c r="B1066" s="470"/>
      <c r="C1066" s="469"/>
      <c r="D1066" s="107"/>
      <c r="E1066" s="107"/>
      <c r="F1066" s="288"/>
      <c r="G1066" s="107"/>
      <c r="H1066" s="107"/>
      <c r="I1066" s="107"/>
      <c r="J1066" s="423"/>
      <c r="K1066" s="423"/>
      <c r="L1066" s="423"/>
      <c r="M1066" s="423"/>
      <c r="N1066" s="470"/>
      <c r="O1066" s="79">
        <f t="shared" si="69"/>
        <v>0</v>
      </c>
      <c r="P1066" s="79">
        <f t="shared" si="70"/>
        <v>0</v>
      </c>
      <c r="Q1066" s="536" t="str">
        <f t="shared" si="71"/>
        <v/>
      </c>
    </row>
    <row r="1067" spans="1:17" x14ac:dyDescent="0.2">
      <c r="A1067" s="438" t="str">
        <f t="shared" si="68"/>
        <v/>
      </c>
      <c r="B1067" s="470"/>
      <c r="C1067" s="469"/>
      <c r="D1067" s="107"/>
      <c r="E1067" s="107"/>
      <c r="F1067" s="288"/>
      <c r="G1067" s="107"/>
      <c r="H1067" s="107"/>
      <c r="I1067" s="107"/>
      <c r="J1067" s="423"/>
      <c r="K1067" s="423"/>
      <c r="L1067" s="423"/>
      <c r="M1067" s="423"/>
      <c r="N1067" s="470"/>
      <c r="O1067" s="79">
        <f t="shared" si="69"/>
        <v>0</v>
      </c>
      <c r="P1067" s="79">
        <f t="shared" si="70"/>
        <v>0</v>
      </c>
      <c r="Q1067" s="536" t="str">
        <f t="shared" si="71"/>
        <v/>
      </c>
    </row>
    <row r="1068" spans="1:17" x14ac:dyDescent="0.2">
      <c r="A1068" s="438" t="str">
        <f t="shared" si="68"/>
        <v/>
      </c>
      <c r="B1068" s="470"/>
      <c r="C1068" s="469"/>
      <c r="D1068" s="107"/>
      <c r="E1068" s="107"/>
      <c r="F1068" s="288"/>
      <c r="G1068" s="107"/>
      <c r="H1068" s="107"/>
      <c r="I1068" s="107"/>
      <c r="J1068" s="423"/>
      <c r="K1068" s="423"/>
      <c r="L1068" s="423"/>
      <c r="M1068" s="423"/>
      <c r="N1068" s="470"/>
      <c r="O1068" s="79">
        <f t="shared" si="69"/>
        <v>0</v>
      </c>
      <c r="P1068" s="79">
        <f t="shared" si="70"/>
        <v>0</v>
      </c>
      <c r="Q1068" s="536" t="str">
        <f t="shared" si="71"/>
        <v/>
      </c>
    </row>
    <row r="1069" spans="1:17" x14ac:dyDescent="0.2">
      <c r="A1069" s="438" t="str">
        <f t="shared" si="68"/>
        <v/>
      </c>
      <c r="B1069" s="470"/>
      <c r="C1069" s="469"/>
      <c r="D1069" s="107"/>
      <c r="E1069" s="107"/>
      <c r="F1069" s="288"/>
      <c r="G1069" s="105"/>
      <c r="H1069" s="107"/>
      <c r="I1069" s="107"/>
      <c r="J1069" s="423"/>
      <c r="K1069" s="423"/>
      <c r="L1069" s="423"/>
      <c r="M1069" s="471"/>
      <c r="N1069" s="470"/>
      <c r="O1069" s="79">
        <f t="shared" si="69"/>
        <v>0</v>
      </c>
      <c r="P1069" s="79">
        <f t="shared" si="70"/>
        <v>0</v>
      </c>
      <c r="Q1069" s="536" t="str">
        <f t="shared" si="71"/>
        <v/>
      </c>
    </row>
    <row r="1070" spans="1:17" x14ac:dyDescent="0.2">
      <c r="A1070" s="438" t="str">
        <f t="shared" si="68"/>
        <v/>
      </c>
      <c r="B1070" s="470"/>
      <c r="C1070" s="469"/>
      <c r="D1070" s="107"/>
      <c r="E1070" s="107"/>
      <c r="F1070" s="288"/>
      <c r="G1070" s="107"/>
      <c r="H1070" s="107"/>
      <c r="I1070" s="107"/>
      <c r="J1070" s="423"/>
      <c r="K1070" s="423"/>
      <c r="L1070" s="423"/>
      <c r="M1070" s="423"/>
      <c r="N1070" s="470"/>
      <c r="O1070" s="79">
        <f t="shared" si="69"/>
        <v>0</v>
      </c>
      <c r="P1070" s="79">
        <f t="shared" si="70"/>
        <v>0</v>
      </c>
      <c r="Q1070" s="536" t="str">
        <f t="shared" si="71"/>
        <v/>
      </c>
    </row>
    <row r="1071" spans="1:17" x14ac:dyDescent="0.2">
      <c r="A1071" s="438" t="str">
        <f t="shared" si="68"/>
        <v/>
      </c>
      <c r="B1071" s="470"/>
      <c r="C1071" s="469"/>
      <c r="D1071" s="107"/>
      <c r="E1071" s="107"/>
      <c r="F1071" s="288"/>
      <c r="G1071" s="107"/>
      <c r="H1071" s="107"/>
      <c r="I1071" s="107"/>
      <c r="J1071" s="423"/>
      <c r="K1071" s="423"/>
      <c r="L1071" s="423"/>
      <c r="M1071" s="423"/>
      <c r="N1071" s="470"/>
      <c r="O1071" s="79">
        <f t="shared" si="69"/>
        <v>0</v>
      </c>
      <c r="P1071" s="79">
        <f t="shared" si="70"/>
        <v>0</v>
      </c>
      <c r="Q1071" s="536" t="str">
        <f t="shared" si="71"/>
        <v/>
      </c>
    </row>
    <row r="1072" spans="1:17" x14ac:dyDescent="0.2">
      <c r="A1072" s="438" t="str">
        <f t="shared" si="68"/>
        <v/>
      </c>
      <c r="B1072" s="470"/>
      <c r="C1072" s="469"/>
      <c r="D1072" s="107"/>
      <c r="E1072" s="107"/>
      <c r="F1072" s="288"/>
      <c r="G1072" s="107"/>
      <c r="H1072" s="107"/>
      <c r="I1072" s="107"/>
      <c r="J1072" s="423"/>
      <c r="K1072" s="423"/>
      <c r="L1072" s="423"/>
      <c r="M1072" s="423"/>
      <c r="N1072" s="470"/>
      <c r="O1072" s="79">
        <f t="shared" si="69"/>
        <v>0</v>
      </c>
      <c r="P1072" s="79">
        <f t="shared" si="70"/>
        <v>0</v>
      </c>
      <c r="Q1072" s="536" t="str">
        <f t="shared" si="71"/>
        <v/>
      </c>
    </row>
    <row r="1073" spans="1:17" x14ac:dyDescent="0.2">
      <c r="A1073" s="438" t="str">
        <f t="shared" si="68"/>
        <v/>
      </c>
      <c r="B1073" s="470"/>
      <c r="C1073" s="469"/>
      <c r="D1073" s="107"/>
      <c r="E1073" s="107"/>
      <c r="F1073" s="288"/>
      <c r="G1073" s="107"/>
      <c r="H1073" s="107"/>
      <c r="I1073" s="107"/>
      <c r="J1073" s="423"/>
      <c r="K1073" s="423"/>
      <c r="L1073" s="423"/>
      <c r="M1073" s="423"/>
      <c r="N1073" s="470"/>
      <c r="O1073" s="79">
        <f t="shared" si="69"/>
        <v>0</v>
      </c>
      <c r="P1073" s="79">
        <f t="shared" si="70"/>
        <v>0</v>
      </c>
      <c r="Q1073" s="536" t="str">
        <f t="shared" si="71"/>
        <v/>
      </c>
    </row>
    <row r="1074" spans="1:17" x14ac:dyDescent="0.2">
      <c r="A1074" s="438" t="str">
        <f t="shared" si="68"/>
        <v/>
      </c>
      <c r="B1074" s="470"/>
      <c r="C1074" s="469"/>
      <c r="D1074" s="107"/>
      <c r="E1074" s="107"/>
      <c r="F1074" s="288"/>
      <c r="G1074" s="107"/>
      <c r="H1074" s="107"/>
      <c r="I1074" s="107"/>
      <c r="J1074" s="423"/>
      <c r="K1074" s="423"/>
      <c r="L1074" s="423"/>
      <c r="M1074" s="423"/>
      <c r="N1074" s="470"/>
      <c r="O1074" s="79">
        <f t="shared" si="69"/>
        <v>0</v>
      </c>
      <c r="P1074" s="79">
        <f t="shared" si="70"/>
        <v>0</v>
      </c>
      <c r="Q1074" s="536" t="str">
        <f t="shared" si="71"/>
        <v/>
      </c>
    </row>
    <row r="1075" spans="1:17" x14ac:dyDescent="0.2">
      <c r="A1075" s="438" t="str">
        <f t="shared" si="68"/>
        <v/>
      </c>
      <c r="B1075" s="470"/>
      <c r="C1075" s="469"/>
      <c r="D1075" s="107"/>
      <c r="E1075" s="107"/>
      <c r="F1075" s="288"/>
      <c r="G1075" s="442"/>
      <c r="H1075" s="107"/>
      <c r="I1075" s="107"/>
      <c r="J1075" s="423"/>
      <c r="K1075" s="423"/>
      <c r="L1075" s="423"/>
      <c r="M1075" s="423"/>
      <c r="N1075" s="470"/>
      <c r="O1075" s="79">
        <f t="shared" si="69"/>
        <v>0</v>
      </c>
      <c r="P1075" s="79">
        <f t="shared" si="70"/>
        <v>0</v>
      </c>
      <c r="Q1075" s="536" t="str">
        <f t="shared" si="71"/>
        <v/>
      </c>
    </row>
    <row r="1076" spans="1:17" x14ac:dyDescent="0.2">
      <c r="A1076" s="438" t="str">
        <f t="shared" si="68"/>
        <v/>
      </c>
      <c r="B1076" s="470"/>
      <c r="C1076" s="469"/>
      <c r="D1076" s="107"/>
      <c r="E1076" s="107"/>
      <c r="F1076" s="288"/>
      <c r="G1076" s="107"/>
      <c r="H1076" s="107"/>
      <c r="I1076" s="107"/>
      <c r="J1076" s="423"/>
      <c r="K1076" s="423"/>
      <c r="L1076" s="423"/>
      <c r="M1076" s="423"/>
      <c r="N1076" s="470"/>
      <c r="O1076" s="79">
        <f t="shared" si="69"/>
        <v>0</v>
      </c>
      <c r="P1076" s="79">
        <f t="shared" si="70"/>
        <v>0</v>
      </c>
      <c r="Q1076" s="536" t="str">
        <f t="shared" si="71"/>
        <v/>
      </c>
    </row>
    <row r="1077" spans="1:17" x14ac:dyDescent="0.2">
      <c r="A1077" s="438" t="str">
        <f t="shared" si="68"/>
        <v/>
      </c>
      <c r="B1077" s="470"/>
      <c r="C1077" s="469"/>
      <c r="D1077" s="107"/>
      <c r="E1077" s="107"/>
      <c r="F1077" s="288"/>
      <c r="G1077" s="107"/>
      <c r="H1077" s="107"/>
      <c r="I1077" s="107"/>
      <c r="J1077" s="423"/>
      <c r="K1077" s="423"/>
      <c r="L1077" s="423"/>
      <c r="M1077" s="423"/>
      <c r="N1077" s="470"/>
      <c r="O1077" s="79">
        <f t="shared" si="69"/>
        <v>0</v>
      </c>
      <c r="P1077" s="79">
        <f t="shared" si="70"/>
        <v>0</v>
      </c>
      <c r="Q1077" s="536" t="str">
        <f t="shared" si="71"/>
        <v/>
      </c>
    </row>
    <row r="1078" spans="1:17" x14ac:dyDescent="0.2">
      <c r="A1078" s="438" t="str">
        <f t="shared" si="68"/>
        <v/>
      </c>
      <c r="B1078" s="470"/>
      <c r="C1078" s="469"/>
      <c r="D1078" s="107"/>
      <c r="E1078" s="107"/>
      <c r="F1078" s="288"/>
      <c r="G1078" s="107"/>
      <c r="H1078" s="107"/>
      <c r="I1078" s="107"/>
      <c r="J1078" s="423"/>
      <c r="K1078" s="423"/>
      <c r="L1078" s="423"/>
      <c r="M1078" s="423"/>
      <c r="N1078" s="470"/>
      <c r="O1078" s="79">
        <f t="shared" si="69"/>
        <v>0</v>
      </c>
      <c r="P1078" s="79">
        <f t="shared" si="70"/>
        <v>0</v>
      </c>
      <c r="Q1078" s="536" t="str">
        <f t="shared" si="71"/>
        <v/>
      </c>
    </row>
    <row r="1079" spans="1:17" x14ac:dyDescent="0.2">
      <c r="A1079" s="438" t="str">
        <f t="shared" si="68"/>
        <v/>
      </c>
      <c r="B1079" s="470"/>
      <c r="C1079" s="469"/>
      <c r="D1079" s="107"/>
      <c r="E1079" s="107"/>
      <c r="F1079" s="288"/>
      <c r="G1079" s="107"/>
      <c r="H1079" s="107"/>
      <c r="I1079" s="107"/>
      <c r="J1079" s="423"/>
      <c r="K1079" s="423"/>
      <c r="L1079" s="423"/>
      <c r="M1079" s="423"/>
      <c r="N1079" s="470"/>
      <c r="O1079" s="79">
        <f t="shared" si="69"/>
        <v>0</v>
      </c>
      <c r="P1079" s="79">
        <f t="shared" si="70"/>
        <v>0</v>
      </c>
      <c r="Q1079" s="536" t="str">
        <f t="shared" si="71"/>
        <v/>
      </c>
    </row>
    <row r="1080" spans="1:17" x14ac:dyDescent="0.2">
      <c r="A1080" s="438" t="str">
        <f t="shared" si="68"/>
        <v/>
      </c>
      <c r="B1080" s="470"/>
      <c r="C1080" s="469"/>
      <c r="D1080" s="107"/>
      <c r="E1080" s="107"/>
      <c r="F1080" s="288"/>
      <c r="G1080" s="107"/>
      <c r="H1080" s="107"/>
      <c r="I1080" s="107"/>
      <c r="J1080" s="423"/>
      <c r="K1080" s="423"/>
      <c r="L1080" s="423"/>
      <c r="M1080" s="423"/>
      <c r="N1080" s="470"/>
      <c r="O1080" s="79">
        <f t="shared" si="69"/>
        <v>0</v>
      </c>
      <c r="P1080" s="79">
        <f t="shared" si="70"/>
        <v>0</v>
      </c>
      <c r="Q1080" s="536" t="str">
        <f t="shared" si="71"/>
        <v/>
      </c>
    </row>
    <row r="1081" spans="1:17" x14ac:dyDescent="0.2">
      <c r="A1081" s="438" t="str">
        <f t="shared" si="68"/>
        <v/>
      </c>
      <c r="B1081" s="470"/>
      <c r="C1081" s="469"/>
      <c r="D1081" s="107"/>
      <c r="E1081" s="107"/>
      <c r="F1081" s="288"/>
      <c r="G1081" s="107"/>
      <c r="H1081" s="107"/>
      <c r="I1081" s="107"/>
      <c r="J1081" s="423"/>
      <c r="K1081" s="423"/>
      <c r="L1081" s="423"/>
      <c r="M1081" s="423"/>
      <c r="N1081" s="470"/>
      <c r="O1081" s="79">
        <f t="shared" si="69"/>
        <v>0</v>
      </c>
      <c r="P1081" s="79">
        <f t="shared" si="70"/>
        <v>0</v>
      </c>
      <c r="Q1081" s="536" t="str">
        <f t="shared" si="71"/>
        <v/>
      </c>
    </row>
    <row r="1082" spans="1:17" x14ac:dyDescent="0.2">
      <c r="A1082" s="438" t="str">
        <f t="shared" si="68"/>
        <v/>
      </c>
      <c r="B1082" s="470"/>
      <c r="C1082" s="469"/>
      <c r="D1082" s="107"/>
      <c r="E1082" s="107"/>
      <c r="F1082" s="288"/>
      <c r="G1082" s="107"/>
      <c r="H1082" s="107"/>
      <c r="I1082" s="107"/>
      <c r="J1082" s="423"/>
      <c r="K1082" s="423"/>
      <c r="L1082" s="423"/>
      <c r="M1082" s="423"/>
      <c r="N1082" s="470"/>
      <c r="O1082" s="79">
        <f t="shared" si="69"/>
        <v>0</v>
      </c>
      <c r="P1082" s="79">
        <f t="shared" si="70"/>
        <v>0</v>
      </c>
      <c r="Q1082" s="536" t="str">
        <f t="shared" si="71"/>
        <v/>
      </c>
    </row>
    <row r="1083" spans="1:17" x14ac:dyDescent="0.2">
      <c r="A1083" s="438" t="str">
        <f t="shared" si="68"/>
        <v/>
      </c>
      <c r="B1083" s="470"/>
      <c r="C1083" s="469"/>
      <c r="D1083" s="107"/>
      <c r="E1083" s="107"/>
      <c r="F1083" s="288"/>
      <c r="G1083" s="107"/>
      <c r="H1083" s="107"/>
      <c r="I1083" s="107"/>
      <c r="J1083" s="423"/>
      <c r="K1083" s="423"/>
      <c r="L1083" s="423"/>
      <c r="M1083" s="423"/>
      <c r="N1083" s="470"/>
      <c r="O1083" s="79">
        <f t="shared" si="69"/>
        <v>0</v>
      </c>
      <c r="P1083" s="79">
        <f t="shared" si="70"/>
        <v>0</v>
      </c>
      <c r="Q1083" s="536" t="str">
        <f t="shared" si="71"/>
        <v/>
      </c>
    </row>
    <row r="1084" spans="1:17" x14ac:dyDescent="0.2">
      <c r="A1084" s="438" t="str">
        <f t="shared" ref="A1084:A1147" si="72">IF(B1084="","",ROW()-4)</f>
        <v/>
      </c>
      <c r="B1084" s="470"/>
      <c r="C1084" s="469"/>
      <c r="D1084" s="107"/>
      <c r="E1084" s="107"/>
      <c r="F1084" s="288"/>
      <c r="G1084" s="107"/>
      <c r="H1084" s="107"/>
      <c r="I1084" s="107"/>
      <c r="J1084" s="423"/>
      <c r="K1084" s="423"/>
      <c r="L1084" s="423"/>
      <c r="M1084" s="423"/>
      <c r="N1084" s="470"/>
      <c r="O1084" s="79">
        <f t="shared" si="69"/>
        <v>0</v>
      </c>
      <c r="P1084" s="79">
        <f t="shared" si="70"/>
        <v>0</v>
      </c>
      <c r="Q1084" s="536" t="str">
        <f t="shared" si="71"/>
        <v/>
      </c>
    </row>
    <row r="1085" spans="1:17" x14ac:dyDescent="0.2">
      <c r="A1085" s="438" t="str">
        <f t="shared" si="72"/>
        <v/>
      </c>
      <c r="B1085" s="470"/>
      <c r="C1085" s="469"/>
      <c r="D1085" s="107"/>
      <c r="E1085" s="107"/>
      <c r="F1085" s="288"/>
      <c r="G1085" s="107"/>
      <c r="H1085" s="107"/>
      <c r="I1085" s="107"/>
      <c r="J1085" s="423"/>
      <c r="K1085" s="423"/>
      <c r="L1085" s="423"/>
      <c r="M1085" s="423"/>
      <c r="N1085" s="470"/>
      <c r="O1085" s="79">
        <f t="shared" si="69"/>
        <v>0</v>
      </c>
      <c r="P1085" s="79">
        <f t="shared" si="70"/>
        <v>0</v>
      </c>
      <c r="Q1085" s="536" t="str">
        <f t="shared" si="71"/>
        <v/>
      </c>
    </row>
    <row r="1086" spans="1:17" x14ac:dyDescent="0.2">
      <c r="A1086" s="438" t="str">
        <f t="shared" si="72"/>
        <v/>
      </c>
      <c r="B1086" s="470"/>
      <c r="C1086" s="469"/>
      <c r="D1086" s="107"/>
      <c r="E1086" s="107"/>
      <c r="F1086" s="288"/>
      <c r="G1086" s="107"/>
      <c r="H1086" s="107"/>
      <c r="I1086" s="107"/>
      <c r="J1086" s="423"/>
      <c r="K1086" s="423"/>
      <c r="L1086" s="423"/>
      <c r="M1086" s="423"/>
      <c r="N1086" s="470"/>
      <c r="O1086" s="79">
        <f t="shared" si="69"/>
        <v>0</v>
      </c>
      <c r="P1086" s="79">
        <f t="shared" si="70"/>
        <v>0</v>
      </c>
      <c r="Q1086" s="536" t="str">
        <f t="shared" si="71"/>
        <v/>
      </c>
    </row>
    <row r="1087" spans="1:17" x14ac:dyDescent="0.2">
      <c r="A1087" s="438" t="str">
        <f t="shared" si="72"/>
        <v/>
      </c>
      <c r="B1087" s="470"/>
      <c r="C1087" s="469"/>
      <c r="D1087" s="107"/>
      <c r="E1087" s="107"/>
      <c r="F1087" s="288"/>
      <c r="G1087" s="107"/>
      <c r="H1087" s="107"/>
      <c r="I1087" s="107"/>
      <c r="J1087" s="423"/>
      <c r="K1087" s="423"/>
      <c r="L1087" s="423"/>
      <c r="M1087" s="423"/>
      <c r="N1087" s="470"/>
      <c r="O1087" s="79">
        <f t="shared" si="69"/>
        <v>0</v>
      </c>
      <c r="P1087" s="79">
        <f t="shared" si="70"/>
        <v>0</v>
      </c>
      <c r="Q1087" s="536" t="str">
        <f t="shared" si="71"/>
        <v/>
      </c>
    </row>
    <row r="1088" spans="1:17" x14ac:dyDescent="0.2">
      <c r="A1088" s="438" t="str">
        <f t="shared" si="72"/>
        <v/>
      </c>
      <c r="B1088" s="470"/>
      <c r="C1088" s="469"/>
      <c r="D1088" s="107"/>
      <c r="E1088" s="107"/>
      <c r="F1088" s="288"/>
      <c r="G1088" s="107"/>
      <c r="H1088" s="107"/>
      <c r="I1088" s="107"/>
      <c r="J1088" s="423"/>
      <c r="K1088" s="423"/>
      <c r="L1088" s="423"/>
      <c r="M1088" s="423"/>
      <c r="N1088" s="470"/>
      <c r="O1088" s="79">
        <f t="shared" si="69"/>
        <v>0</v>
      </c>
      <c r="P1088" s="79">
        <f t="shared" si="70"/>
        <v>0</v>
      </c>
      <c r="Q1088" s="536" t="str">
        <f t="shared" si="71"/>
        <v/>
      </c>
    </row>
    <row r="1089" spans="1:17" x14ac:dyDescent="0.2">
      <c r="A1089" s="438" t="str">
        <f t="shared" si="72"/>
        <v/>
      </c>
      <c r="B1089" s="470"/>
      <c r="C1089" s="469"/>
      <c r="D1089" s="107"/>
      <c r="E1089" s="107"/>
      <c r="F1089" s="288"/>
      <c r="G1089" s="107"/>
      <c r="H1089" s="107"/>
      <c r="I1089" s="107"/>
      <c r="J1089" s="422"/>
      <c r="K1089" s="422"/>
      <c r="L1089" s="423"/>
      <c r="M1089" s="471"/>
      <c r="N1089" s="470"/>
      <c r="O1089" s="79">
        <f t="shared" si="69"/>
        <v>0</v>
      </c>
      <c r="P1089" s="79">
        <f t="shared" si="70"/>
        <v>0</v>
      </c>
      <c r="Q1089" s="536" t="str">
        <f t="shared" si="71"/>
        <v/>
      </c>
    </row>
    <row r="1090" spans="1:17" x14ac:dyDescent="0.2">
      <c r="A1090" s="438" t="str">
        <f t="shared" si="72"/>
        <v/>
      </c>
      <c r="B1090" s="502"/>
      <c r="C1090" s="474"/>
      <c r="D1090" s="442"/>
      <c r="E1090" s="442"/>
      <c r="F1090" s="443"/>
      <c r="G1090" s="442"/>
      <c r="H1090" s="442"/>
      <c r="I1090" s="442"/>
      <c r="J1090" s="444"/>
      <c r="K1090" s="444"/>
      <c r="L1090" s="444"/>
      <c r="M1090" s="423"/>
      <c r="N1090" s="470"/>
      <c r="O1090" s="79">
        <f t="shared" si="69"/>
        <v>0</v>
      </c>
      <c r="P1090" s="79">
        <f t="shared" si="70"/>
        <v>0</v>
      </c>
      <c r="Q1090" s="536" t="str">
        <f t="shared" si="71"/>
        <v/>
      </c>
    </row>
    <row r="1091" spans="1:17" x14ac:dyDescent="0.2">
      <c r="A1091" s="438" t="str">
        <f t="shared" si="72"/>
        <v/>
      </c>
      <c r="B1091" s="502"/>
      <c r="C1091" s="474"/>
      <c r="D1091" s="442"/>
      <c r="E1091" s="442"/>
      <c r="F1091" s="443"/>
      <c r="G1091" s="442"/>
      <c r="H1091" s="442"/>
      <c r="I1091" s="442"/>
      <c r="J1091" s="444"/>
      <c r="K1091" s="444"/>
      <c r="L1091" s="444"/>
      <c r="M1091" s="423"/>
      <c r="N1091" s="470"/>
      <c r="O1091" s="79">
        <f t="shared" si="69"/>
        <v>0</v>
      </c>
      <c r="P1091" s="79">
        <f t="shared" si="70"/>
        <v>0</v>
      </c>
      <c r="Q1091" s="536" t="str">
        <f t="shared" si="71"/>
        <v/>
      </c>
    </row>
    <row r="1092" spans="1:17" x14ac:dyDescent="0.2">
      <c r="A1092" s="438" t="str">
        <f t="shared" si="72"/>
        <v/>
      </c>
      <c r="B1092" s="470"/>
      <c r="C1092" s="469"/>
      <c r="D1092" s="107"/>
      <c r="E1092" s="107"/>
      <c r="F1092" s="288"/>
      <c r="G1092" s="107"/>
      <c r="H1092" s="107"/>
      <c r="I1092" s="107"/>
      <c r="J1092" s="422"/>
      <c r="K1092" s="422"/>
      <c r="L1092" s="423"/>
      <c r="M1092" s="423"/>
      <c r="N1092" s="470"/>
      <c r="O1092" s="79">
        <f t="shared" si="69"/>
        <v>0</v>
      </c>
      <c r="P1092" s="79">
        <f t="shared" si="70"/>
        <v>0</v>
      </c>
      <c r="Q1092" s="536" t="str">
        <f t="shared" si="71"/>
        <v/>
      </c>
    </row>
    <row r="1093" spans="1:17" x14ac:dyDescent="0.2">
      <c r="A1093" s="438" t="str">
        <f t="shared" si="72"/>
        <v/>
      </c>
      <c r="B1093" s="470"/>
      <c r="C1093" s="469"/>
      <c r="D1093" s="107"/>
      <c r="E1093" s="107"/>
      <c r="F1093" s="288"/>
      <c r="G1093" s="107"/>
      <c r="H1093" s="107"/>
      <c r="I1093" s="107"/>
      <c r="J1093" s="423"/>
      <c r="K1093" s="423"/>
      <c r="L1093" s="423"/>
      <c r="M1093" s="423"/>
      <c r="N1093" s="470"/>
      <c r="O1093" s="79">
        <f t="shared" si="69"/>
        <v>0</v>
      </c>
      <c r="P1093" s="79">
        <f t="shared" si="70"/>
        <v>0</v>
      </c>
      <c r="Q1093" s="536" t="str">
        <f t="shared" si="71"/>
        <v/>
      </c>
    </row>
    <row r="1094" spans="1:17" x14ac:dyDescent="0.2">
      <c r="A1094" s="438" t="str">
        <f t="shared" si="72"/>
        <v/>
      </c>
      <c r="B1094" s="470"/>
      <c r="C1094" s="469"/>
      <c r="D1094" s="107"/>
      <c r="E1094" s="107"/>
      <c r="F1094" s="288"/>
      <c r="G1094" s="107"/>
      <c r="H1094" s="107"/>
      <c r="I1094" s="107"/>
      <c r="J1094" s="423"/>
      <c r="K1094" s="423"/>
      <c r="L1094" s="423"/>
      <c r="M1094" s="423"/>
      <c r="N1094" s="470"/>
      <c r="O1094" s="79">
        <f t="shared" si="69"/>
        <v>0</v>
      </c>
      <c r="P1094" s="79">
        <f t="shared" si="70"/>
        <v>0</v>
      </c>
      <c r="Q1094" s="536" t="str">
        <f t="shared" si="71"/>
        <v/>
      </c>
    </row>
    <row r="1095" spans="1:17" x14ac:dyDescent="0.2">
      <c r="A1095" s="438" t="str">
        <f t="shared" si="72"/>
        <v/>
      </c>
      <c r="B1095" s="470"/>
      <c r="C1095" s="469"/>
      <c r="D1095" s="107"/>
      <c r="E1095" s="107"/>
      <c r="F1095" s="288"/>
      <c r="G1095" s="105"/>
      <c r="H1095" s="107"/>
      <c r="I1095" s="107"/>
      <c r="J1095" s="423"/>
      <c r="K1095" s="423"/>
      <c r="L1095" s="423"/>
      <c r="M1095" s="423"/>
      <c r="N1095" s="470"/>
      <c r="O1095" s="79">
        <f t="shared" si="69"/>
        <v>0</v>
      </c>
      <c r="P1095" s="79">
        <f t="shared" si="70"/>
        <v>0</v>
      </c>
      <c r="Q1095" s="536" t="str">
        <f t="shared" si="71"/>
        <v/>
      </c>
    </row>
    <row r="1096" spans="1:17" x14ac:dyDescent="0.2">
      <c r="A1096" s="438" t="str">
        <f t="shared" si="72"/>
        <v/>
      </c>
      <c r="B1096" s="470"/>
      <c r="C1096" s="469"/>
      <c r="D1096" s="107"/>
      <c r="E1096" s="107"/>
      <c r="F1096" s="288"/>
      <c r="G1096" s="105"/>
      <c r="H1096" s="107"/>
      <c r="I1096" s="107"/>
      <c r="J1096" s="423"/>
      <c r="K1096" s="423"/>
      <c r="L1096" s="423"/>
      <c r="M1096" s="423"/>
      <c r="N1096" s="470"/>
      <c r="O1096" s="79">
        <f t="shared" si="69"/>
        <v>0</v>
      </c>
      <c r="P1096" s="79">
        <f t="shared" si="70"/>
        <v>0</v>
      </c>
      <c r="Q1096" s="536" t="str">
        <f t="shared" si="71"/>
        <v/>
      </c>
    </row>
    <row r="1097" spans="1:17" x14ac:dyDescent="0.2">
      <c r="A1097" s="438" t="str">
        <f t="shared" si="72"/>
        <v/>
      </c>
      <c r="B1097" s="470"/>
      <c r="C1097" s="469"/>
      <c r="D1097" s="107"/>
      <c r="E1097" s="107"/>
      <c r="F1097" s="288"/>
      <c r="G1097" s="105"/>
      <c r="H1097" s="107"/>
      <c r="I1097" s="107"/>
      <c r="J1097" s="423"/>
      <c r="K1097" s="423"/>
      <c r="L1097" s="423"/>
      <c r="M1097" s="423"/>
      <c r="N1097" s="470"/>
      <c r="O1097" s="79">
        <f t="shared" si="69"/>
        <v>0</v>
      </c>
      <c r="P1097" s="79">
        <f t="shared" si="70"/>
        <v>0</v>
      </c>
      <c r="Q1097" s="536" t="str">
        <f t="shared" si="71"/>
        <v/>
      </c>
    </row>
    <row r="1098" spans="1:17" x14ac:dyDescent="0.2">
      <c r="A1098" s="438" t="str">
        <f t="shared" si="72"/>
        <v/>
      </c>
      <c r="B1098" s="470"/>
      <c r="C1098" s="469"/>
      <c r="D1098" s="107"/>
      <c r="E1098" s="107"/>
      <c r="F1098" s="288"/>
      <c r="G1098" s="105"/>
      <c r="H1098" s="107"/>
      <c r="I1098" s="107"/>
      <c r="J1098" s="423"/>
      <c r="K1098" s="423"/>
      <c r="L1098" s="423"/>
      <c r="M1098" s="423"/>
      <c r="N1098" s="470"/>
      <c r="O1098" s="79">
        <f t="shared" ref="O1098:O1151" si="73">IF(B1098=0,0,IF(YEAR(B1098)=$P$1,MONTH(B1098)-$O$1+1,(YEAR(B1098)-$P$1)*12-$O$1+1+MONTH(B1098)))</f>
        <v>0</v>
      </c>
      <c r="P1098" s="79">
        <f t="shared" ref="P1098:P1151" si="74">IF(C1098=0,0,IF(YEAR(C1098)=$P$1,MONTH(C1098)-$O$1+1,(YEAR(C1098)-$P$1)*12-$O$1+1+MONTH(C1098)))</f>
        <v>0</v>
      </c>
      <c r="Q1098" s="536" t="str">
        <f t="shared" ref="Q1098:Q1151" si="75">SUBSTITUTE(D1098," ","_")</f>
        <v/>
      </c>
    </row>
    <row r="1099" spans="1:17" x14ac:dyDescent="0.2">
      <c r="A1099" s="438" t="str">
        <f t="shared" si="72"/>
        <v/>
      </c>
      <c r="B1099" s="470"/>
      <c r="C1099" s="469"/>
      <c r="D1099" s="107"/>
      <c r="E1099" s="107"/>
      <c r="F1099" s="288"/>
      <c r="G1099" s="105"/>
      <c r="H1099" s="107"/>
      <c r="I1099" s="107"/>
      <c r="J1099" s="423"/>
      <c r="K1099" s="423"/>
      <c r="L1099" s="423"/>
      <c r="M1099" s="423"/>
      <c r="N1099" s="470"/>
      <c r="O1099" s="79">
        <f t="shared" si="73"/>
        <v>0</v>
      </c>
      <c r="P1099" s="79">
        <f t="shared" si="74"/>
        <v>0</v>
      </c>
      <c r="Q1099" s="536" t="str">
        <f t="shared" si="75"/>
        <v/>
      </c>
    </row>
    <row r="1100" spans="1:17" x14ac:dyDescent="0.2">
      <c r="A1100" s="438" t="str">
        <f t="shared" si="72"/>
        <v/>
      </c>
      <c r="B1100" s="470"/>
      <c r="C1100" s="469"/>
      <c r="D1100" s="107"/>
      <c r="E1100" s="107"/>
      <c r="F1100" s="288"/>
      <c r="G1100" s="105"/>
      <c r="H1100" s="107"/>
      <c r="I1100" s="107"/>
      <c r="J1100" s="423"/>
      <c r="K1100" s="423"/>
      <c r="L1100" s="423"/>
      <c r="M1100" s="423"/>
      <c r="N1100" s="470"/>
      <c r="O1100" s="79">
        <f t="shared" si="73"/>
        <v>0</v>
      </c>
      <c r="P1100" s="79">
        <f t="shared" si="74"/>
        <v>0</v>
      </c>
      <c r="Q1100" s="536" t="str">
        <f t="shared" si="75"/>
        <v/>
      </c>
    </row>
    <row r="1101" spans="1:17" x14ac:dyDescent="0.2">
      <c r="A1101" s="438" t="str">
        <f t="shared" si="72"/>
        <v/>
      </c>
      <c r="B1101" s="470"/>
      <c r="C1101" s="469"/>
      <c r="D1101" s="107"/>
      <c r="E1101" s="107"/>
      <c r="F1101" s="288"/>
      <c r="G1101" s="105"/>
      <c r="H1101" s="107"/>
      <c r="I1101" s="107"/>
      <c r="J1101" s="423"/>
      <c r="K1101" s="423"/>
      <c r="L1101" s="423"/>
      <c r="M1101" s="423"/>
      <c r="N1101" s="470"/>
      <c r="O1101" s="79">
        <f t="shared" si="73"/>
        <v>0</v>
      </c>
      <c r="P1101" s="79">
        <f t="shared" si="74"/>
        <v>0</v>
      </c>
      <c r="Q1101" s="536" t="str">
        <f t="shared" si="75"/>
        <v/>
      </c>
    </row>
    <row r="1102" spans="1:17" x14ac:dyDescent="0.2">
      <c r="A1102" s="438" t="str">
        <f t="shared" si="72"/>
        <v/>
      </c>
      <c r="B1102" s="470"/>
      <c r="C1102" s="469"/>
      <c r="D1102" s="107"/>
      <c r="E1102" s="107"/>
      <c r="F1102" s="288"/>
      <c r="G1102" s="105"/>
      <c r="H1102" s="107"/>
      <c r="I1102" s="107"/>
      <c r="J1102" s="423"/>
      <c r="K1102" s="423"/>
      <c r="L1102" s="423"/>
      <c r="M1102" s="423"/>
      <c r="N1102" s="470"/>
      <c r="O1102" s="79">
        <f t="shared" si="73"/>
        <v>0</v>
      </c>
      <c r="P1102" s="79">
        <f t="shared" si="74"/>
        <v>0</v>
      </c>
      <c r="Q1102" s="536" t="str">
        <f t="shared" si="75"/>
        <v/>
      </c>
    </row>
    <row r="1103" spans="1:17" x14ac:dyDescent="0.2">
      <c r="A1103" s="438" t="str">
        <f t="shared" si="72"/>
        <v/>
      </c>
      <c r="B1103" s="470"/>
      <c r="C1103" s="469"/>
      <c r="D1103" s="107"/>
      <c r="E1103" s="107"/>
      <c r="F1103" s="288"/>
      <c r="G1103" s="105"/>
      <c r="H1103" s="107"/>
      <c r="I1103" s="107"/>
      <c r="J1103" s="423"/>
      <c r="K1103" s="423"/>
      <c r="L1103" s="423"/>
      <c r="M1103" s="423"/>
      <c r="N1103" s="470"/>
      <c r="O1103" s="79">
        <f t="shared" si="73"/>
        <v>0</v>
      </c>
      <c r="P1103" s="79">
        <f t="shared" si="74"/>
        <v>0</v>
      </c>
      <c r="Q1103" s="536" t="str">
        <f t="shared" si="75"/>
        <v/>
      </c>
    </row>
    <row r="1104" spans="1:17" x14ac:dyDescent="0.2">
      <c r="A1104" s="438" t="str">
        <f t="shared" si="72"/>
        <v/>
      </c>
      <c r="B1104" s="470"/>
      <c r="C1104" s="469"/>
      <c r="D1104" s="107"/>
      <c r="E1104" s="107"/>
      <c r="F1104" s="288"/>
      <c r="G1104" s="105"/>
      <c r="H1104" s="107"/>
      <c r="I1104" s="107"/>
      <c r="J1104" s="423"/>
      <c r="K1104" s="423"/>
      <c r="L1104" s="423"/>
      <c r="M1104" s="423"/>
      <c r="N1104" s="470"/>
      <c r="O1104" s="79">
        <f t="shared" si="73"/>
        <v>0</v>
      </c>
      <c r="P1104" s="79">
        <f t="shared" si="74"/>
        <v>0</v>
      </c>
      <c r="Q1104" s="536" t="str">
        <f t="shared" si="75"/>
        <v/>
      </c>
    </row>
    <row r="1105" spans="1:17" x14ac:dyDescent="0.2">
      <c r="A1105" s="438" t="str">
        <f t="shared" si="72"/>
        <v/>
      </c>
      <c r="B1105" s="502"/>
      <c r="C1105" s="474"/>
      <c r="D1105" s="442"/>
      <c r="E1105" s="442"/>
      <c r="F1105" s="443"/>
      <c r="G1105" s="442"/>
      <c r="H1105" s="442"/>
      <c r="I1105" s="442"/>
      <c r="J1105" s="444"/>
      <c r="K1105" s="444"/>
      <c r="L1105" s="444"/>
      <c r="M1105" s="444"/>
      <c r="N1105" s="502"/>
      <c r="O1105" s="79">
        <f t="shared" si="73"/>
        <v>0</v>
      </c>
      <c r="P1105" s="79">
        <f t="shared" si="74"/>
        <v>0</v>
      </c>
      <c r="Q1105" s="536" t="str">
        <f t="shared" si="75"/>
        <v/>
      </c>
    </row>
    <row r="1106" spans="1:17" x14ac:dyDescent="0.2">
      <c r="A1106" s="438" t="str">
        <f t="shared" si="72"/>
        <v/>
      </c>
      <c r="B1106" s="502"/>
      <c r="C1106" s="474"/>
      <c r="D1106" s="442"/>
      <c r="E1106" s="442"/>
      <c r="F1106" s="443"/>
      <c r="G1106" s="442"/>
      <c r="H1106" s="442"/>
      <c r="I1106" s="442"/>
      <c r="J1106" s="444"/>
      <c r="K1106" s="444"/>
      <c r="L1106" s="444"/>
      <c r="M1106" s="444"/>
      <c r="N1106" s="502"/>
      <c r="O1106" s="79">
        <f t="shared" si="73"/>
        <v>0</v>
      </c>
      <c r="P1106" s="79">
        <f t="shared" si="74"/>
        <v>0</v>
      </c>
      <c r="Q1106" s="536" t="str">
        <f t="shared" si="75"/>
        <v/>
      </c>
    </row>
    <row r="1107" spans="1:17" x14ac:dyDescent="0.2">
      <c r="A1107" s="438" t="str">
        <f t="shared" si="72"/>
        <v/>
      </c>
      <c r="B1107" s="502"/>
      <c r="C1107" s="474"/>
      <c r="D1107" s="442"/>
      <c r="E1107" s="442"/>
      <c r="F1107" s="443"/>
      <c r="G1107" s="442"/>
      <c r="H1107" s="442"/>
      <c r="I1107" s="442"/>
      <c r="J1107" s="444"/>
      <c r="K1107" s="444"/>
      <c r="L1107" s="444"/>
      <c r="M1107" s="444"/>
      <c r="N1107" s="502"/>
      <c r="O1107" s="79">
        <f t="shared" si="73"/>
        <v>0</v>
      </c>
      <c r="P1107" s="79">
        <f t="shared" si="74"/>
        <v>0</v>
      </c>
      <c r="Q1107" s="536" t="str">
        <f t="shared" si="75"/>
        <v/>
      </c>
    </row>
    <row r="1108" spans="1:17" x14ac:dyDescent="0.2">
      <c r="A1108" s="438" t="str">
        <f t="shared" si="72"/>
        <v/>
      </c>
      <c r="B1108" s="502"/>
      <c r="C1108" s="474"/>
      <c r="D1108" s="442"/>
      <c r="E1108" s="442"/>
      <c r="F1108" s="443"/>
      <c r="G1108" s="442"/>
      <c r="H1108" s="442"/>
      <c r="I1108" s="442"/>
      <c r="J1108" s="444"/>
      <c r="K1108" s="444"/>
      <c r="L1108" s="444"/>
      <c r="M1108" s="444"/>
      <c r="N1108" s="502"/>
      <c r="O1108" s="79">
        <f t="shared" si="73"/>
        <v>0</v>
      </c>
      <c r="P1108" s="79">
        <f t="shared" si="74"/>
        <v>0</v>
      </c>
      <c r="Q1108" s="536" t="str">
        <f t="shared" si="75"/>
        <v/>
      </c>
    </row>
    <row r="1109" spans="1:17" x14ac:dyDescent="0.2">
      <c r="A1109" s="438" t="str">
        <f t="shared" si="72"/>
        <v/>
      </c>
      <c r="B1109" s="502"/>
      <c r="C1109" s="474"/>
      <c r="D1109" s="442"/>
      <c r="E1109" s="442"/>
      <c r="F1109" s="443"/>
      <c r="G1109" s="442"/>
      <c r="H1109" s="442"/>
      <c r="I1109" s="442"/>
      <c r="J1109" s="444"/>
      <c r="K1109" s="444"/>
      <c r="L1109" s="444"/>
      <c r="M1109" s="444"/>
      <c r="N1109" s="502"/>
      <c r="O1109" s="79">
        <f t="shared" si="73"/>
        <v>0</v>
      </c>
      <c r="P1109" s="79">
        <f t="shared" si="74"/>
        <v>0</v>
      </c>
      <c r="Q1109" s="536" t="str">
        <f t="shared" si="75"/>
        <v/>
      </c>
    </row>
    <row r="1110" spans="1:17" x14ac:dyDescent="0.2">
      <c r="A1110" s="438" t="str">
        <f t="shared" si="72"/>
        <v/>
      </c>
      <c r="B1110" s="502"/>
      <c r="C1110" s="474"/>
      <c r="D1110" s="442"/>
      <c r="E1110" s="442"/>
      <c r="F1110" s="443"/>
      <c r="G1110" s="442"/>
      <c r="H1110" s="442"/>
      <c r="I1110" s="442"/>
      <c r="J1110" s="444"/>
      <c r="K1110" s="444"/>
      <c r="L1110" s="444"/>
      <c r="M1110" s="444"/>
      <c r="N1110" s="502"/>
      <c r="O1110" s="79">
        <f t="shared" si="73"/>
        <v>0</v>
      </c>
      <c r="P1110" s="79">
        <f t="shared" si="74"/>
        <v>0</v>
      </c>
      <c r="Q1110" s="536" t="str">
        <f t="shared" si="75"/>
        <v/>
      </c>
    </row>
    <row r="1111" spans="1:17" x14ac:dyDescent="0.2">
      <c r="A1111" s="438" t="str">
        <f t="shared" si="72"/>
        <v/>
      </c>
      <c r="B1111" s="470"/>
      <c r="C1111" s="469"/>
      <c r="D1111" s="107"/>
      <c r="E1111" s="107"/>
      <c r="F1111" s="288"/>
      <c r="G1111" s="107"/>
      <c r="H1111" s="107"/>
      <c r="I1111" s="107"/>
      <c r="J1111" s="423"/>
      <c r="K1111" s="423"/>
      <c r="L1111" s="423"/>
      <c r="M1111" s="423"/>
      <c r="N1111" s="470"/>
      <c r="O1111" s="79">
        <f t="shared" si="73"/>
        <v>0</v>
      </c>
      <c r="P1111" s="79">
        <f t="shared" si="74"/>
        <v>0</v>
      </c>
      <c r="Q1111" s="536" t="str">
        <f t="shared" si="75"/>
        <v/>
      </c>
    </row>
    <row r="1112" spans="1:17" x14ac:dyDescent="0.2">
      <c r="A1112" s="438" t="str">
        <f t="shared" si="72"/>
        <v/>
      </c>
      <c r="B1112" s="470"/>
      <c r="C1112" s="469"/>
      <c r="D1112" s="107"/>
      <c r="E1112" s="107"/>
      <c r="F1112" s="288"/>
      <c r="G1112" s="107"/>
      <c r="H1112" s="107"/>
      <c r="I1112" s="107"/>
      <c r="J1112" s="423"/>
      <c r="K1112" s="423"/>
      <c r="L1112" s="423"/>
      <c r="M1112" s="423"/>
      <c r="N1112" s="470"/>
      <c r="O1112" s="79">
        <f t="shared" si="73"/>
        <v>0</v>
      </c>
      <c r="P1112" s="79">
        <f t="shared" si="74"/>
        <v>0</v>
      </c>
      <c r="Q1112" s="536" t="str">
        <f t="shared" si="75"/>
        <v/>
      </c>
    </row>
    <row r="1113" spans="1:17" x14ac:dyDescent="0.2">
      <c r="A1113" s="438" t="str">
        <f t="shared" si="72"/>
        <v/>
      </c>
      <c r="B1113" s="502"/>
      <c r="C1113" s="474"/>
      <c r="D1113" s="442"/>
      <c r="E1113" s="442"/>
      <c r="F1113" s="443"/>
      <c r="G1113" s="107"/>
      <c r="H1113" s="442"/>
      <c r="I1113" s="107"/>
      <c r="J1113" s="423"/>
      <c r="K1113" s="423"/>
      <c r="L1113" s="423"/>
      <c r="M1113" s="423"/>
      <c r="N1113" s="470"/>
      <c r="O1113" s="79">
        <f t="shared" si="73"/>
        <v>0</v>
      </c>
      <c r="P1113" s="79">
        <f t="shared" si="74"/>
        <v>0</v>
      </c>
      <c r="Q1113" s="536" t="str">
        <f t="shared" si="75"/>
        <v/>
      </c>
    </row>
    <row r="1114" spans="1:17" x14ac:dyDescent="0.2">
      <c r="A1114" s="438" t="str">
        <f t="shared" si="72"/>
        <v/>
      </c>
      <c r="B1114" s="470"/>
      <c r="C1114" s="469"/>
      <c r="D1114" s="107"/>
      <c r="E1114" s="107"/>
      <c r="F1114" s="288"/>
      <c r="G1114" s="107"/>
      <c r="H1114" s="107"/>
      <c r="I1114" s="107"/>
      <c r="J1114" s="423"/>
      <c r="K1114" s="423"/>
      <c r="L1114" s="423"/>
      <c r="M1114" s="423"/>
      <c r="N1114" s="470"/>
      <c r="O1114" s="79">
        <f t="shared" si="73"/>
        <v>0</v>
      </c>
      <c r="P1114" s="79">
        <f t="shared" si="74"/>
        <v>0</v>
      </c>
      <c r="Q1114" s="536" t="str">
        <f t="shared" si="75"/>
        <v/>
      </c>
    </row>
    <row r="1115" spans="1:17" x14ac:dyDescent="0.2">
      <c r="A1115" s="438" t="str">
        <f t="shared" si="72"/>
        <v/>
      </c>
      <c r="B1115" s="470"/>
      <c r="C1115" s="469"/>
      <c r="D1115" s="107"/>
      <c r="E1115" s="107"/>
      <c r="F1115" s="288"/>
      <c r="G1115" s="107"/>
      <c r="H1115" s="107"/>
      <c r="I1115" s="107"/>
      <c r="J1115" s="423"/>
      <c r="K1115" s="423"/>
      <c r="L1115" s="423"/>
      <c r="M1115" s="423"/>
      <c r="N1115" s="470"/>
      <c r="O1115" s="79">
        <f t="shared" si="73"/>
        <v>0</v>
      </c>
      <c r="P1115" s="79">
        <f t="shared" si="74"/>
        <v>0</v>
      </c>
      <c r="Q1115" s="536" t="str">
        <f t="shared" si="75"/>
        <v/>
      </c>
    </row>
    <row r="1116" spans="1:17" x14ac:dyDescent="0.2">
      <c r="A1116" s="438" t="str">
        <f t="shared" si="72"/>
        <v/>
      </c>
      <c r="B1116" s="470"/>
      <c r="C1116" s="469"/>
      <c r="D1116" s="107"/>
      <c r="E1116" s="107"/>
      <c r="F1116" s="288"/>
      <c r="G1116" s="107"/>
      <c r="H1116" s="107"/>
      <c r="I1116" s="107"/>
      <c r="J1116" s="423"/>
      <c r="K1116" s="423"/>
      <c r="L1116" s="423"/>
      <c r="M1116" s="423"/>
      <c r="N1116" s="470"/>
      <c r="O1116" s="79">
        <f t="shared" si="73"/>
        <v>0</v>
      </c>
      <c r="P1116" s="79">
        <f t="shared" si="74"/>
        <v>0</v>
      </c>
      <c r="Q1116" s="536" t="str">
        <f t="shared" si="75"/>
        <v/>
      </c>
    </row>
    <row r="1117" spans="1:17" x14ac:dyDescent="0.2">
      <c r="A1117" s="438" t="str">
        <f t="shared" si="72"/>
        <v/>
      </c>
      <c r="B1117" s="502"/>
      <c r="C1117" s="474"/>
      <c r="D1117" s="442"/>
      <c r="E1117" s="442"/>
      <c r="F1117" s="443"/>
      <c r="G1117" s="476"/>
      <c r="H1117" s="442"/>
      <c r="I1117" s="442"/>
      <c r="J1117" s="444"/>
      <c r="K1117" s="444"/>
      <c r="L1117" s="444"/>
      <c r="M1117" s="444"/>
      <c r="N1117" s="502"/>
      <c r="O1117" s="79">
        <f t="shared" si="73"/>
        <v>0</v>
      </c>
      <c r="P1117" s="79">
        <f t="shared" si="74"/>
        <v>0</v>
      </c>
      <c r="Q1117" s="536" t="str">
        <f t="shared" si="75"/>
        <v/>
      </c>
    </row>
    <row r="1118" spans="1:17" x14ac:dyDescent="0.2">
      <c r="A1118" s="438" t="str">
        <f t="shared" si="72"/>
        <v/>
      </c>
      <c r="B1118" s="470"/>
      <c r="C1118" s="469"/>
      <c r="D1118" s="107"/>
      <c r="E1118" s="107"/>
      <c r="F1118" s="288"/>
      <c r="G1118" s="105"/>
      <c r="H1118" s="107"/>
      <c r="I1118" s="107"/>
      <c r="J1118" s="422"/>
      <c r="K1118" s="444"/>
      <c r="L1118" s="444"/>
      <c r="M1118" s="444"/>
      <c r="N1118" s="502"/>
      <c r="O1118" s="79">
        <f t="shared" si="73"/>
        <v>0</v>
      </c>
      <c r="P1118" s="79">
        <f t="shared" si="74"/>
        <v>0</v>
      </c>
      <c r="Q1118" s="536" t="str">
        <f t="shared" si="75"/>
        <v/>
      </c>
    </row>
    <row r="1119" spans="1:17" x14ac:dyDescent="0.2">
      <c r="A1119" s="438" t="str">
        <f t="shared" si="72"/>
        <v/>
      </c>
      <c r="B1119" s="470"/>
      <c r="C1119" s="469"/>
      <c r="D1119" s="107"/>
      <c r="E1119" s="107"/>
      <c r="F1119" s="288"/>
      <c r="G1119" s="105"/>
      <c r="H1119" s="107"/>
      <c r="I1119" s="107"/>
      <c r="J1119" s="422"/>
      <c r="K1119" s="444"/>
      <c r="L1119" s="444"/>
      <c r="M1119" s="444"/>
      <c r="N1119" s="502"/>
      <c r="O1119" s="79">
        <f t="shared" si="73"/>
        <v>0</v>
      </c>
      <c r="P1119" s="79">
        <f t="shared" si="74"/>
        <v>0</v>
      </c>
      <c r="Q1119" s="536" t="str">
        <f t="shared" si="75"/>
        <v/>
      </c>
    </row>
    <row r="1120" spans="1:17" x14ac:dyDescent="0.2">
      <c r="A1120" s="438" t="str">
        <f t="shared" si="72"/>
        <v/>
      </c>
      <c r="B1120" s="470"/>
      <c r="C1120" s="469"/>
      <c r="D1120" s="107"/>
      <c r="E1120" s="107"/>
      <c r="F1120" s="288"/>
      <c r="G1120" s="105"/>
      <c r="H1120" s="107"/>
      <c r="I1120" s="107"/>
      <c r="J1120" s="422"/>
      <c r="K1120" s="444"/>
      <c r="L1120" s="444"/>
      <c r="M1120" s="444"/>
      <c r="N1120" s="502"/>
      <c r="O1120" s="79">
        <f t="shared" si="73"/>
        <v>0</v>
      </c>
      <c r="P1120" s="79">
        <f t="shared" si="74"/>
        <v>0</v>
      </c>
      <c r="Q1120" s="536" t="str">
        <f t="shared" si="75"/>
        <v/>
      </c>
    </row>
    <row r="1121" spans="1:17" x14ac:dyDescent="0.2">
      <c r="A1121" s="438" t="str">
        <f t="shared" si="72"/>
        <v/>
      </c>
      <c r="B1121" s="470"/>
      <c r="C1121" s="469"/>
      <c r="D1121" s="107"/>
      <c r="E1121" s="107"/>
      <c r="F1121" s="288"/>
      <c r="G1121" s="105"/>
      <c r="H1121" s="107"/>
      <c r="I1121" s="107"/>
      <c r="J1121" s="422"/>
      <c r="K1121" s="444"/>
      <c r="L1121" s="444"/>
      <c r="M1121" s="444"/>
      <c r="N1121" s="502"/>
      <c r="O1121" s="79">
        <f t="shared" si="73"/>
        <v>0</v>
      </c>
      <c r="P1121" s="79">
        <f t="shared" si="74"/>
        <v>0</v>
      </c>
      <c r="Q1121" s="536" t="str">
        <f t="shared" si="75"/>
        <v/>
      </c>
    </row>
    <row r="1122" spans="1:17" x14ac:dyDescent="0.2">
      <c r="A1122" s="438" t="str">
        <f t="shared" si="72"/>
        <v/>
      </c>
      <c r="B1122" s="470"/>
      <c r="C1122" s="469"/>
      <c r="D1122" s="107"/>
      <c r="E1122" s="107"/>
      <c r="F1122" s="288"/>
      <c r="G1122" s="105"/>
      <c r="H1122" s="107"/>
      <c r="I1122" s="107"/>
      <c r="J1122" s="422"/>
      <c r="K1122" s="444"/>
      <c r="L1122" s="444"/>
      <c r="M1122" s="444"/>
      <c r="N1122" s="502"/>
      <c r="O1122" s="79">
        <f t="shared" si="73"/>
        <v>0</v>
      </c>
      <c r="P1122" s="79">
        <f t="shared" si="74"/>
        <v>0</v>
      </c>
      <c r="Q1122" s="536" t="str">
        <f t="shared" si="75"/>
        <v/>
      </c>
    </row>
    <row r="1123" spans="1:17" x14ac:dyDescent="0.2">
      <c r="A1123" s="438" t="str">
        <f t="shared" si="72"/>
        <v/>
      </c>
      <c r="B1123" s="470"/>
      <c r="C1123" s="469"/>
      <c r="D1123" s="107"/>
      <c r="E1123" s="107"/>
      <c r="F1123" s="288"/>
      <c r="G1123" s="105"/>
      <c r="H1123" s="107"/>
      <c r="I1123" s="107"/>
      <c r="J1123" s="422"/>
      <c r="K1123" s="422"/>
      <c r="L1123" s="423"/>
      <c r="M1123" s="422"/>
      <c r="N1123" s="502"/>
      <c r="O1123" s="79">
        <f t="shared" si="73"/>
        <v>0</v>
      </c>
      <c r="P1123" s="79">
        <f t="shared" si="74"/>
        <v>0</v>
      </c>
      <c r="Q1123" s="536" t="str">
        <f t="shared" si="75"/>
        <v/>
      </c>
    </row>
    <row r="1124" spans="1:17" x14ac:dyDescent="0.2">
      <c r="A1124" s="438" t="str">
        <f t="shared" si="72"/>
        <v/>
      </c>
      <c r="B1124" s="470"/>
      <c r="C1124" s="469"/>
      <c r="D1124" s="107"/>
      <c r="E1124" s="107"/>
      <c r="F1124" s="288"/>
      <c r="G1124" s="105"/>
      <c r="H1124" s="107"/>
      <c r="I1124" s="107"/>
      <c r="J1124" s="422"/>
      <c r="K1124" s="422"/>
      <c r="L1124" s="423"/>
      <c r="M1124" s="422"/>
      <c r="N1124" s="502"/>
      <c r="O1124" s="79">
        <f t="shared" si="73"/>
        <v>0</v>
      </c>
      <c r="P1124" s="79">
        <f t="shared" si="74"/>
        <v>0</v>
      </c>
      <c r="Q1124" s="536" t="str">
        <f t="shared" si="75"/>
        <v/>
      </c>
    </row>
    <row r="1125" spans="1:17" x14ac:dyDescent="0.2">
      <c r="A1125" s="438" t="str">
        <f t="shared" si="72"/>
        <v/>
      </c>
      <c r="B1125" s="470"/>
      <c r="C1125" s="469"/>
      <c r="D1125" s="107"/>
      <c r="E1125" s="107"/>
      <c r="F1125" s="288"/>
      <c r="G1125" s="105"/>
      <c r="H1125" s="107"/>
      <c r="I1125" s="107"/>
      <c r="J1125" s="422"/>
      <c r="K1125" s="422"/>
      <c r="L1125" s="423"/>
      <c r="M1125" s="422"/>
      <c r="N1125" s="502"/>
      <c r="O1125" s="79">
        <f t="shared" si="73"/>
        <v>0</v>
      </c>
      <c r="P1125" s="79">
        <f t="shared" si="74"/>
        <v>0</v>
      </c>
      <c r="Q1125" s="536" t="str">
        <f t="shared" si="75"/>
        <v/>
      </c>
    </row>
    <row r="1126" spans="1:17" x14ac:dyDescent="0.2">
      <c r="A1126" s="438" t="str">
        <f t="shared" si="72"/>
        <v/>
      </c>
      <c r="B1126" s="470"/>
      <c r="C1126" s="469"/>
      <c r="D1126" s="107"/>
      <c r="E1126" s="107"/>
      <c r="F1126" s="288"/>
      <c r="G1126" s="105"/>
      <c r="H1126" s="107"/>
      <c r="I1126" s="107"/>
      <c r="J1126" s="422"/>
      <c r="K1126" s="422"/>
      <c r="L1126" s="423"/>
      <c r="M1126" s="423"/>
      <c r="N1126" s="502"/>
      <c r="O1126" s="79">
        <f t="shared" si="73"/>
        <v>0</v>
      </c>
      <c r="P1126" s="79">
        <f t="shared" si="74"/>
        <v>0</v>
      </c>
      <c r="Q1126" s="536" t="str">
        <f t="shared" si="75"/>
        <v/>
      </c>
    </row>
    <row r="1127" spans="1:17" x14ac:dyDescent="0.2">
      <c r="A1127" s="438" t="str">
        <f t="shared" si="72"/>
        <v/>
      </c>
      <c r="B1127" s="470"/>
      <c r="C1127" s="469"/>
      <c r="D1127" s="107"/>
      <c r="E1127" s="107"/>
      <c r="F1127" s="288"/>
      <c r="G1127" s="105"/>
      <c r="H1127" s="107"/>
      <c r="I1127" s="107"/>
      <c r="J1127" s="422"/>
      <c r="K1127" s="422"/>
      <c r="L1127" s="423"/>
      <c r="M1127" s="423"/>
      <c r="N1127" s="502"/>
      <c r="O1127" s="79">
        <f t="shared" si="73"/>
        <v>0</v>
      </c>
      <c r="P1127" s="79">
        <f t="shared" si="74"/>
        <v>0</v>
      </c>
      <c r="Q1127" s="536" t="str">
        <f t="shared" si="75"/>
        <v/>
      </c>
    </row>
    <row r="1128" spans="1:17" x14ac:dyDescent="0.2">
      <c r="A1128" s="438" t="str">
        <f t="shared" si="72"/>
        <v/>
      </c>
      <c r="B1128" s="470"/>
      <c r="C1128" s="469"/>
      <c r="D1128" s="107"/>
      <c r="E1128" s="107"/>
      <c r="F1128" s="288"/>
      <c r="G1128" s="105"/>
      <c r="H1128" s="107"/>
      <c r="I1128" s="107"/>
      <c r="J1128" s="422"/>
      <c r="K1128" s="422"/>
      <c r="L1128" s="423"/>
      <c r="M1128" s="423"/>
      <c r="N1128" s="502"/>
      <c r="O1128" s="79">
        <f t="shared" si="73"/>
        <v>0</v>
      </c>
      <c r="P1128" s="79">
        <f t="shared" si="74"/>
        <v>0</v>
      </c>
      <c r="Q1128" s="536" t="str">
        <f t="shared" si="75"/>
        <v/>
      </c>
    </row>
    <row r="1129" spans="1:17" x14ac:dyDescent="0.2">
      <c r="A1129" s="438" t="str">
        <f t="shared" si="72"/>
        <v/>
      </c>
      <c r="B1129" s="470"/>
      <c r="C1129" s="469"/>
      <c r="D1129" s="107"/>
      <c r="E1129" s="107"/>
      <c r="F1129" s="288"/>
      <c r="G1129" s="107"/>
      <c r="H1129" s="107"/>
      <c r="I1129" s="107"/>
      <c r="J1129" s="423"/>
      <c r="K1129" s="423"/>
      <c r="L1129" s="423"/>
      <c r="M1129" s="423"/>
      <c r="N1129" s="470"/>
      <c r="O1129" s="79">
        <f t="shared" si="73"/>
        <v>0</v>
      </c>
      <c r="P1129" s="79">
        <f t="shared" si="74"/>
        <v>0</v>
      </c>
      <c r="Q1129" s="536" t="str">
        <f t="shared" si="75"/>
        <v/>
      </c>
    </row>
    <row r="1130" spans="1:17" x14ac:dyDescent="0.2">
      <c r="A1130" s="438" t="str">
        <f t="shared" si="72"/>
        <v/>
      </c>
      <c r="B1130" s="470"/>
      <c r="C1130" s="469"/>
      <c r="D1130" s="107"/>
      <c r="E1130" s="107"/>
      <c r="F1130" s="288"/>
      <c r="G1130" s="107"/>
      <c r="H1130" s="107"/>
      <c r="I1130" s="107"/>
      <c r="J1130" s="423"/>
      <c r="K1130" s="423"/>
      <c r="L1130" s="423"/>
      <c r="M1130" s="423"/>
      <c r="N1130" s="470"/>
      <c r="O1130" s="79">
        <f t="shared" si="73"/>
        <v>0</v>
      </c>
      <c r="P1130" s="79">
        <f t="shared" si="74"/>
        <v>0</v>
      </c>
      <c r="Q1130" s="536" t="str">
        <f t="shared" si="75"/>
        <v/>
      </c>
    </row>
    <row r="1131" spans="1:17" x14ac:dyDescent="0.2">
      <c r="A1131" s="438" t="str">
        <f t="shared" si="72"/>
        <v/>
      </c>
      <c r="B1131" s="470"/>
      <c r="C1131" s="469"/>
      <c r="D1131" s="107"/>
      <c r="E1131" s="107"/>
      <c r="F1131" s="288"/>
      <c r="G1131" s="107"/>
      <c r="H1131" s="107"/>
      <c r="I1131" s="107"/>
      <c r="J1131" s="423"/>
      <c r="K1131" s="423"/>
      <c r="L1131" s="423"/>
      <c r="M1131" s="423"/>
      <c r="N1131" s="470"/>
      <c r="O1131" s="79">
        <f t="shared" si="73"/>
        <v>0</v>
      </c>
      <c r="P1131" s="79">
        <f t="shared" si="74"/>
        <v>0</v>
      </c>
      <c r="Q1131" s="536" t="str">
        <f t="shared" si="75"/>
        <v/>
      </c>
    </row>
    <row r="1132" spans="1:17" x14ac:dyDescent="0.2">
      <c r="A1132" s="438" t="str">
        <f t="shared" si="72"/>
        <v/>
      </c>
      <c r="B1132" s="470"/>
      <c r="C1132" s="469"/>
      <c r="D1132" s="107"/>
      <c r="E1132" s="107"/>
      <c r="F1132" s="288"/>
      <c r="G1132" s="107"/>
      <c r="H1132" s="107"/>
      <c r="I1132" s="107"/>
      <c r="J1132" s="423"/>
      <c r="K1132" s="423"/>
      <c r="L1132" s="423"/>
      <c r="M1132" s="423"/>
      <c r="N1132" s="470"/>
      <c r="O1132" s="79">
        <f t="shared" si="73"/>
        <v>0</v>
      </c>
      <c r="P1132" s="79">
        <f t="shared" si="74"/>
        <v>0</v>
      </c>
      <c r="Q1132" s="536" t="str">
        <f t="shared" si="75"/>
        <v/>
      </c>
    </row>
    <row r="1133" spans="1:17" x14ac:dyDescent="0.2">
      <c r="A1133" s="438" t="str">
        <f t="shared" si="72"/>
        <v/>
      </c>
      <c r="B1133" s="470"/>
      <c r="C1133" s="469"/>
      <c r="D1133" s="107"/>
      <c r="E1133" s="107"/>
      <c r="F1133" s="288"/>
      <c r="G1133" s="107"/>
      <c r="H1133" s="107"/>
      <c r="I1133" s="107"/>
      <c r="J1133" s="423"/>
      <c r="K1133" s="423"/>
      <c r="L1133" s="423"/>
      <c r="M1133" s="423"/>
      <c r="N1133" s="470"/>
      <c r="O1133" s="79">
        <f t="shared" si="73"/>
        <v>0</v>
      </c>
      <c r="P1133" s="79">
        <f t="shared" si="74"/>
        <v>0</v>
      </c>
      <c r="Q1133" s="536" t="str">
        <f t="shared" si="75"/>
        <v/>
      </c>
    </row>
    <row r="1134" spans="1:17" x14ac:dyDescent="0.2">
      <c r="A1134" s="438" t="str">
        <f t="shared" si="72"/>
        <v/>
      </c>
      <c r="B1134" s="470"/>
      <c r="C1134" s="469"/>
      <c r="D1134" s="107"/>
      <c r="E1134" s="107"/>
      <c r="F1134" s="288"/>
      <c r="G1134" s="107"/>
      <c r="H1134" s="107"/>
      <c r="I1134" s="107"/>
      <c r="J1134" s="423"/>
      <c r="K1134" s="423"/>
      <c r="L1134" s="423"/>
      <c r="M1134" s="423"/>
      <c r="N1134" s="470"/>
      <c r="O1134" s="79">
        <f t="shared" si="73"/>
        <v>0</v>
      </c>
      <c r="P1134" s="79">
        <f t="shared" si="74"/>
        <v>0</v>
      </c>
      <c r="Q1134" s="536" t="str">
        <f t="shared" si="75"/>
        <v/>
      </c>
    </row>
    <row r="1135" spans="1:17" x14ac:dyDescent="0.2">
      <c r="A1135" s="438" t="str">
        <f t="shared" si="72"/>
        <v/>
      </c>
      <c r="B1135" s="470"/>
      <c r="C1135" s="469"/>
      <c r="D1135" s="107"/>
      <c r="E1135" s="107"/>
      <c r="F1135" s="288"/>
      <c r="G1135" s="107"/>
      <c r="H1135" s="107"/>
      <c r="I1135" s="107"/>
      <c r="J1135" s="423"/>
      <c r="K1135" s="423"/>
      <c r="L1135" s="423"/>
      <c r="M1135" s="423"/>
      <c r="N1135" s="470"/>
      <c r="O1135" s="79">
        <f t="shared" si="73"/>
        <v>0</v>
      </c>
      <c r="P1135" s="79">
        <f t="shared" si="74"/>
        <v>0</v>
      </c>
      <c r="Q1135" s="536" t="str">
        <f t="shared" si="75"/>
        <v/>
      </c>
    </row>
    <row r="1136" spans="1:17" x14ac:dyDescent="0.2">
      <c r="A1136" s="438" t="str">
        <f t="shared" si="72"/>
        <v/>
      </c>
      <c r="B1136" s="470"/>
      <c r="C1136" s="469"/>
      <c r="D1136" s="107"/>
      <c r="E1136" s="107"/>
      <c r="F1136" s="288"/>
      <c r="G1136" s="107"/>
      <c r="H1136" s="107"/>
      <c r="I1136" s="107"/>
      <c r="J1136" s="423"/>
      <c r="K1136" s="423"/>
      <c r="L1136" s="423"/>
      <c r="M1136" s="423"/>
      <c r="N1136" s="470"/>
      <c r="O1136" s="79">
        <f t="shared" si="73"/>
        <v>0</v>
      </c>
      <c r="P1136" s="79">
        <f t="shared" si="74"/>
        <v>0</v>
      </c>
      <c r="Q1136" s="536" t="str">
        <f t="shared" si="75"/>
        <v/>
      </c>
    </row>
    <row r="1137" spans="1:17" x14ac:dyDescent="0.2">
      <c r="A1137" s="438" t="str">
        <f t="shared" si="72"/>
        <v/>
      </c>
      <c r="B1137" s="470"/>
      <c r="C1137" s="469"/>
      <c r="D1137" s="107"/>
      <c r="E1137" s="107"/>
      <c r="F1137" s="288"/>
      <c r="G1137" s="107"/>
      <c r="H1137" s="107"/>
      <c r="I1137" s="107"/>
      <c r="J1137" s="423"/>
      <c r="K1137" s="423"/>
      <c r="L1137" s="423"/>
      <c r="M1137" s="423"/>
      <c r="N1137" s="470"/>
      <c r="O1137" s="79">
        <f t="shared" si="73"/>
        <v>0</v>
      </c>
      <c r="P1137" s="79">
        <f t="shared" si="74"/>
        <v>0</v>
      </c>
      <c r="Q1137" s="536" t="str">
        <f t="shared" si="75"/>
        <v/>
      </c>
    </row>
    <row r="1138" spans="1:17" x14ac:dyDescent="0.2">
      <c r="A1138" s="438" t="str">
        <f t="shared" si="72"/>
        <v/>
      </c>
      <c r="B1138" s="439"/>
      <c r="C1138" s="469"/>
      <c r="D1138" s="107"/>
      <c r="E1138" s="107"/>
      <c r="F1138" s="288"/>
      <c r="G1138" s="107"/>
      <c r="H1138" s="107"/>
      <c r="I1138" s="107"/>
      <c r="J1138" s="423"/>
      <c r="K1138" s="423"/>
      <c r="L1138" s="423"/>
      <c r="M1138" s="423"/>
      <c r="N1138" s="470"/>
      <c r="O1138" s="79">
        <f t="shared" si="73"/>
        <v>0</v>
      </c>
      <c r="P1138" s="79">
        <f t="shared" si="74"/>
        <v>0</v>
      </c>
      <c r="Q1138" s="536" t="str">
        <f t="shared" si="75"/>
        <v/>
      </c>
    </row>
    <row r="1139" spans="1:17" x14ac:dyDescent="0.2">
      <c r="A1139" s="438" t="str">
        <f t="shared" si="72"/>
        <v/>
      </c>
      <c r="B1139" s="439"/>
      <c r="C1139" s="469"/>
      <c r="D1139" s="107"/>
      <c r="E1139" s="107"/>
      <c r="F1139" s="288"/>
      <c r="G1139" s="107"/>
      <c r="H1139" s="107"/>
      <c r="I1139" s="107"/>
      <c r="J1139" s="423"/>
      <c r="K1139" s="423"/>
      <c r="L1139" s="423"/>
      <c r="M1139" s="423"/>
      <c r="N1139" s="470"/>
      <c r="O1139" s="79">
        <f t="shared" si="73"/>
        <v>0</v>
      </c>
      <c r="P1139" s="79">
        <f t="shared" si="74"/>
        <v>0</v>
      </c>
      <c r="Q1139" s="536" t="str">
        <f t="shared" si="75"/>
        <v/>
      </c>
    </row>
    <row r="1140" spans="1:17" x14ac:dyDescent="0.2">
      <c r="A1140" s="438" t="str">
        <f t="shared" si="72"/>
        <v/>
      </c>
      <c r="B1140" s="439"/>
      <c r="C1140" s="469"/>
      <c r="D1140" s="107"/>
      <c r="E1140" s="107"/>
      <c r="F1140" s="288"/>
      <c r="G1140" s="107"/>
      <c r="H1140" s="107"/>
      <c r="I1140" s="107"/>
      <c r="J1140" s="423"/>
      <c r="K1140" s="423"/>
      <c r="L1140" s="423"/>
      <c r="M1140" s="423"/>
      <c r="N1140" s="470"/>
      <c r="O1140" s="79">
        <f t="shared" si="73"/>
        <v>0</v>
      </c>
      <c r="P1140" s="79">
        <f t="shared" si="74"/>
        <v>0</v>
      </c>
      <c r="Q1140" s="536" t="str">
        <f t="shared" si="75"/>
        <v/>
      </c>
    </row>
    <row r="1141" spans="1:17" x14ac:dyDescent="0.2">
      <c r="A1141" s="438" t="str">
        <f t="shared" si="72"/>
        <v/>
      </c>
      <c r="B1141" s="439"/>
      <c r="C1141" s="469"/>
      <c r="D1141" s="107"/>
      <c r="E1141" s="107"/>
      <c r="F1141" s="288"/>
      <c r="G1141" s="107"/>
      <c r="H1141" s="107"/>
      <c r="I1141" s="107"/>
      <c r="J1141" s="423"/>
      <c r="K1141" s="423"/>
      <c r="L1141" s="423"/>
      <c r="M1141" s="423"/>
      <c r="N1141" s="470"/>
      <c r="O1141" s="79">
        <f t="shared" si="73"/>
        <v>0</v>
      </c>
      <c r="P1141" s="79">
        <f t="shared" si="74"/>
        <v>0</v>
      </c>
      <c r="Q1141" s="536" t="str">
        <f t="shared" si="75"/>
        <v/>
      </c>
    </row>
    <row r="1142" spans="1:17" x14ac:dyDescent="0.2">
      <c r="A1142" s="438" t="str">
        <f t="shared" si="72"/>
        <v/>
      </c>
      <c r="B1142" s="439"/>
      <c r="C1142" s="469"/>
      <c r="D1142" s="107"/>
      <c r="E1142" s="107"/>
      <c r="F1142" s="288"/>
      <c r="G1142" s="107"/>
      <c r="H1142" s="107"/>
      <c r="I1142" s="107"/>
      <c r="J1142" s="423"/>
      <c r="K1142" s="423"/>
      <c r="L1142" s="423"/>
      <c r="M1142" s="423"/>
      <c r="N1142" s="470"/>
      <c r="O1142" s="79">
        <f t="shared" si="73"/>
        <v>0</v>
      </c>
      <c r="P1142" s="79">
        <f t="shared" si="74"/>
        <v>0</v>
      </c>
      <c r="Q1142" s="536" t="str">
        <f t="shared" si="75"/>
        <v/>
      </c>
    </row>
    <row r="1143" spans="1:17" x14ac:dyDescent="0.2">
      <c r="A1143" s="438" t="str">
        <f t="shared" si="72"/>
        <v/>
      </c>
      <c r="B1143" s="439"/>
      <c r="C1143" s="469"/>
      <c r="D1143" s="107"/>
      <c r="E1143" s="107"/>
      <c r="F1143" s="288"/>
      <c r="G1143" s="107"/>
      <c r="H1143" s="107"/>
      <c r="I1143" s="107"/>
      <c r="J1143" s="464"/>
      <c r="K1143" s="464"/>
      <c r="L1143" s="423"/>
      <c r="M1143" s="423"/>
      <c r="N1143" s="470"/>
      <c r="O1143" s="79">
        <f t="shared" si="73"/>
        <v>0</v>
      </c>
      <c r="P1143" s="79">
        <f t="shared" si="74"/>
        <v>0</v>
      </c>
      <c r="Q1143" s="536" t="str">
        <f t="shared" si="75"/>
        <v/>
      </c>
    </row>
    <row r="1144" spans="1:17" x14ac:dyDescent="0.2">
      <c r="A1144" s="438" t="str">
        <f t="shared" si="72"/>
        <v/>
      </c>
      <c r="B1144" s="439"/>
      <c r="C1144" s="469"/>
      <c r="D1144" s="464"/>
      <c r="E1144" s="107"/>
      <c r="F1144" s="288"/>
      <c r="G1144" s="107"/>
      <c r="H1144" s="107"/>
      <c r="I1144" s="107"/>
      <c r="J1144" s="423"/>
      <c r="K1144" s="423"/>
      <c r="L1144" s="423"/>
      <c r="M1144" s="423"/>
      <c r="N1144" s="470"/>
      <c r="O1144" s="79">
        <f t="shared" si="73"/>
        <v>0</v>
      </c>
      <c r="P1144" s="79">
        <f t="shared" si="74"/>
        <v>0</v>
      </c>
      <c r="Q1144" s="536" t="str">
        <f t="shared" si="75"/>
        <v/>
      </c>
    </row>
    <row r="1145" spans="1:17" x14ac:dyDescent="0.2">
      <c r="A1145" s="438" t="str">
        <f t="shared" si="72"/>
        <v/>
      </c>
      <c r="B1145" s="439"/>
      <c r="C1145" s="469"/>
      <c r="D1145" s="464"/>
      <c r="E1145" s="107"/>
      <c r="F1145" s="288"/>
      <c r="G1145" s="107"/>
      <c r="H1145" s="107"/>
      <c r="I1145" s="107"/>
      <c r="J1145" s="423"/>
      <c r="K1145" s="423"/>
      <c r="L1145" s="423"/>
      <c r="M1145" s="423"/>
      <c r="N1145" s="470"/>
      <c r="O1145" s="79">
        <f t="shared" si="73"/>
        <v>0</v>
      </c>
      <c r="P1145" s="79">
        <f t="shared" si="74"/>
        <v>0</v>
      </c>
      <c r="Q1145" s="536" t="str">
        <f t="shared" si="75"/>
        <v/>
      </c>
    </row>
    <row r="1146" spans="1:17" x14ac:dyDescent="0.2">
      <c r="A1146" s="438" t="str">
        <f t="shared" si="72"/>
        <v/>
      </c>
      <c r="B1146" s="439"/>
      <c r="C1146" s="469"/>
      <c r="D1146" s="107"/>
      <c r="E1146" s="107"/>
      <c r="F1146" s="288"/>
      <c r="G1146" s="107"/>
      <c r="H1146" s="107"/>
      <c r="I1146" s="107"/>
      <c r="J1146" s="423"/>
      <c r="K1146" s="423"/>
      <c r="L1146" s="423"/>
      <c r="M1146" s="423"/>
      <c r="N1146" s="470"/>
      <c r="O1146" s="79">
        <f t="shared" si="73"/>
        <v>0</v>
      </c>
      <c r="P1146" s="79">
        <f t="shared" si="74"/>
        <v>0</v>
      </c>
      <c r="Q1146" s="536" t="str">
        <f t="shared" si="75"/>
        <v/>
      </c>
    </row>
    <row r="1147" spans="1:17" x14ac:dyDescent="0.2">
      <c r="A1147" s="438" t="str">
        <f t="shared" si="72"/>
        <v/>
      </c>
      <c r="B1147" s="439"/>
      <c r="C1147" s="469"/>
      <c r="D1147" s="107"/>
      <c r="E1147" s="107"/>
      <c r="F1147" s="288"/>
      <c r="G1147" s="107"/>
      <c r="H1147" s="107"/>
      <c r="I1147" s="107"/>
      <c r="J1147" s="423"/>
      <c r="K1147" s="423"/>
      <c r="L1147" s="423"/>
      <c r="M1147" s="423"/>
      <c r="N1147" s="470"/>
      <c r="O1147" s="79">
        <f t="shared" si="73"/>
        <v>0</v>
      </c>
      <c r="P1147" s="79">
        <f t="shared" si="74"/>
        <v>0</v>
      </c>
      <c r="Q1147" s="536" t="str">
        <f t="shared" si="75"/>
        <v/>
      </c>
    </row>
    <row r="1148" spans="1:17" x14ac:dyDescent="0.2">
      <c r="A1148" s="438" t="str">
        <f t="shared" ref="A1148:A1211" si="76">IF(B1148="","",ROW()-4)</f>
        <v/>
      </c>
      <c r="B1148" s="439"/>
      <c r="C1148" s="469"/>
      <c r="D1148" s="107"/>
      <c r="E1148" s="107"/>
      <c r="F1148" s="288"/>
      <c r="G1148" s="107"/>
      <c r="H1148" s="107"/>
      <c r="I1148" s="107"/>
      <c r="J1148" s="423"/>
      <c r="K1148" s="423"/>
      <c r="L1148" s="423"/>
      <c r="M1148" s="423"/>
      <c r="N1148" s="470"/>
      <c r="O1148" s="79">
        <f t="shared" si="73"/>
        <v>0</v>
      </c>
      <c r="P1148" s="79">
        <f t="shared" si="74"/>
        <v>0</v>
      </c>
      <c r="Q1148" s="536" t="str">
        <f t="shared" si="75"/>
        <v/>
      </c>
    </row>
    <row r="1149" spans="1:17" x14ac:dyDescent="0.2">
      <c r="A1149" s="438" t="str">
        <f t="shared" si="76"/>
        <v/>
      </c>
      <c r="B1149" s="439"/>
      <c r="C1149" s="469"/>
      <c r="D1149" s="107"/>
      <c r="E1149" s="107"/>
      <c r="F1149" s="288"/>
      <c r="G1149" s="107"/>
      <c r="H1149" s="107"/>
      <c r="I1149" s="107"/>
      <c r="J1149" s="423"/>
      <c r="K1149" s="423"/>
      <c r="L1149" s="423"/>
      <c r="M1149" s="423"/>
      <c r="N1149" s="470"/>
      <c r="O1149" s="79">
        <f t="shared" si="73"/>
        <v>0</v>
      </c>
      <c r="P1149" s="79">
        <f t="shared" si="74"/>
        <v>0</v>
      </c>
      <c r="Q1149" s="536" t="str">
        <f t="shared" si="75"/>
        <v/>
      </c>
    </row>
    <row r="1150" spans="1:17" x14ac:dyDescent="0.2">
      <c r="A1150" s="438" t="str">
        <f t="shared" si="76"/>
        <v/>
      </c>
      <c r="B1150" s="439"/>
      <c r="C1150" s="469"/>
      <c r="D1150" s="107"/>
      <c r="E1150" s="107"/>
      <c r="F1150" s="288"/>
      <c r="G1150" s="107"/>
      <c r="H1150" s="107"/>
      <c r="I1150" s="107"/>
      <c r="J1150" s="423"/>
      <c r="K1150" s="423"/>
      <c r="L1150" s="423"/>
      <c r="M1150" s="423"/>
      <c r="N1150" s="470"/>
      <c r="O1150" s="79">
        <f t="shared" si="73"/>
        <v>0</v>
      </c>
      <c r="P1150" s="79">
        <f t="shared" si="74"/>
        <v>0</v>
      </c>
      <c r="Q1150" s="536" t="str">
        <f t="shared" si="75"/>
        <v/>
      </c>
    </row>
    <row r="1151" spans="1:17" x14ac:dyDescent="0.2">
      <c r="A1151" s="438" t="str">
        <f t="shared" si="76"/>
        <v/>
      </c>
      <c r="B1151" s="439"/>
      <c r="C1151" s="469"/>
      <c r="D1151" s="107"/>
      <c r="E1151" s="107"/>
      <c r="F1151" s="288"/>
      <c r="G1151" s="107"/>
      <c r="H1151" s="107"/>
      <c r="I1151" s="107"/>
      <c r="J1151" s="423"/>
      <c r="K1151" s="423"/>
      <c r="L1151" s="423"/>
      <c r="M1151" s="423"/>
      <c r="N1151" s="470"/>
      <c r="O1151" s="79">
        <f t="shared" si="73"/>
        <v>0</v>
      </c>
      <c r="P1151" s="79">
        <f t="shared" si="74"/>
        <v>0</v>
      </c>
      <c r="Q1151" s="536" t="str">
        <f t="shared" si="75"/>
        <v/>
      </c>
    </row>
    <row r="1152" spans="1:17" x14ac:dyDescent="0.2">
      <c r="A1152" s="438" t="str">
        <f t="shared" si="76"/>
        <v/>
      </c>
      <c r="B1152" s="439"/>
      <c r="C1152" s="469"/>
      <c r="D1152" s="107"/>
      <c r="E1152" s="107"/>
      <c r="F1152" s="288"/>
      <c r="G1152" s="107"/>
      <c r="H1152" s="107"/>
      <c r="I1152" s="107"/>
      <c r="J1152" s="423"/>
      <c r="K1152" s="423"/>
      <c r="L1152" s="423"/>
      <c r="M1152" s="423"/>
      <c r="N1152" s="470"/>
      <c r="O1152" s="79">
        <f t="shared" ref="O1152:O1165" si="77">IF(B1152=0,0,IF(YEAR(B1152)=$P$1,MONTH(B1152)-$O$1+1,(YEAR(B1152)-$P$1)*12-$O$1+1+MONTH(B1152)))</f>
        <v>0</v>
      </c>
      <c r="P1152" s="79">
        <f t="shared" ref="P1152:P1165" si="78">IF(C1152=0,0,IF(YEAR(C1152)=$P$1,MONTH(C1152)-$O$1+1,(YEAR(C1152)-$P$1)*12-$O$1+1+MONTH(C1152)))</f>
        <v>0</v>
      </c>
      <c r="Q1152" s="552" t="str">
        <f t="shared" ref="Q1152:Q1165" si="79">SUBSTITUTE(D1152," ","_")</f>
        <v/>
      </c>
    </row>
    <row r="1153" spans="1:17" x14ac:dyDescent="0.2">
      <c r="A1153" s="438" t="str">
        <f t="shared" si="76"/>
        <v/>
      </c>
      <c r="B1153" s="439"/>
      <c r="C1153" s="469"/>
      <c r="D1153" s="107"/>
      <c r="E1153" s="107"/>
      <c r="F1153" s="288"/>
      <c r="G1153" s="107"/>
      <c r="H1153" s="107"/>
      <c r="I1153" s="107"/>
      <c r="J1153" s="423"/>
      <c r="K1153" s="423"/>
      <c r="L1153" s="423"/>
      <c r="M1153" s="423"/>
      <c r="N1153" s="470"/>
      <c r="O1153" s="79">
        <f t="shared" si="77"/>
        <v>0</v>
      </c>
      <c r="P1153" s="79">
        <f t="shared" si="78"/>
        <v>0</v>
      </c>
      <c r="Q1153" s="536" t="str">
        <f t="shared" si="79"/>
        <v/>
      </c>
    </row>
    <row r="1154" spans="1:17" x14ac:dyDescent="0.2">
      <c r="A1154" s="438" t="str">
        <f t="shared" si="76"/>
        <v/>
      </c>
      <c r="B1154" s="439"/>
      <c r="C1154" s="469"/>
      <c r="D1154" s="107"/>
      <c r="E1154" s="107"/>
      <c r="F1154" s="288"/>
      <c r="G1154" s="107"/>
      <c r="H1154" s="107"/>
      <c r="I1154" s="107"/>
      <c r="J1154" s="423"/>
      <c r="K1154" s="423"/>
      <c r="L1154" s="423"/>
      <c r="M1154" s="423"/>
      <c r="N1154" s="470"/>
      <c r="O1154" s="79">
        <f t="shared" si="77"/>
        <v>0</v>
      </c>
      <c r="P1154" s="79">
        <f t="shared" si="78"/>
        <v>0</v>
      </c>
      <c r="Q1154" s="552" t="str">
        <f t="shared" si="79"/>
        <v/>
      </c>
    </row>
    <row r="1155" spans="1:17" x14ac:dyDescent="0.2">
      <c r="A1155" s="438" t="str">
        <f t="shared" si="76"/>
        <v/>
      </c>
      <c r="B1155" s="439"/>
      <c r="C1155" s="469"/>
      <c r="D1155" s="107"/>
      <c r="E1155" s="107"/>
      <c r="F1155" s="288"/>
      <c r="G1155" s="107"/>
      <c r="H1155" s="107"/>
      <c r="I1155" s="107"/>
      <c r="J1155" s="423"/>
      <c r="K1155" s="423"/>
      <c r="L1155" s="423"/>
      <c r="M1155" s="423"/>
      <c r="N1155" s="470"/>
      <c r="O1155" s="79">
        <f t="shared" si="77"/>
        <v>0</v>
      </c>
      <c r="P1155" s="79">
        <f t="shared" si="78"/>
        <v>0</v>
      </c>
      <c r="Q1155" s="552" t="str">
        <f t="shared" si="79"/>
        <v/>
      </c>
    </row>
    <row r="1156" spans="1:17" x14ac:dyDescent="0.2">
      <c r="A1156" s="438" t="str">
        <f t="shared" si="76"/>
        <v/>
      </c>
      <c r="B1156" s="439"/>
      <c r="C1156" s="469"/>
      <c r="D1156" s="107"/>
      <c r="E1156" s="107"/>
      <c r="F1156" s="288"/>
      <c r="G1156" s="107"/>
      <c r="H1156" s="107"/>
      <c r="I1156" s="107"/>
      <c r="J1156" s="423"/>
      <c r="K1156" s="423"/>
      <c r="L1156" s="423"/>
      <c r="M1156" s="423"/>
      <c r="N1156" s="470"/>
      <c r="O1156" s="79">
        <f t="shared" si="77"/>
        <v>0</v>
      </c>
      <c r="P1156" s="79">
        <f t="shared" si="78"/>
        <v>0</v>
      </c>
      <c r="Q1156" s="552" t="str">
        <f t="shared" si="79"/>
        <v/>
      </c>
    </row>
    <row r="1157" spans="1:17" x14ac:dyDescent="0.2">
      <c r="A1157" s="438" t="str">
        <f t="shared" si="76"/>
        <v/>
      </c>
      <c r="B1157" s="439"/>
      <c r="C1157" s="469"/>
      <c r="D1157" s="107"/>
      <c r="E1157" s="107"/>
      <c r="F1157" s="288"/>
      <c r="G1157" s="107"/>
      <c r="H1157" s="107"/>
      <c r="I1157" s="107"/>
      <c r="J1157" s="423"/>
      <c r="K1157" s="423"/>
      <c r="L1157" s="423"/>
      <c r="M1157" s="423"/>
      <c r="N1157" s="470"/>
      <c r="O1157" s="79">
        <f t="shared" si="77"/>
        <v>0</v>
      </c>
      <c r="P1157" s="79">
        <f t="shared" si="78"/>
        <v>0</v>
      </c>
      <c r="Q1157" s="536" t="str">
        <f t="shared" si="79"/>
        <v/>
      </c>
    </row>
    <row r="1158" spans="1:17" x14ac:dyDescent="0.2">
      <c r="A1158" s="438" t="str">
        <f t="shared" si="76"/>
        <v/>
      </c>
      <c r="B1158" s="439"/>
      <c r="C1158" s="469"/>
      <c r="D1158" s="107"/>
      <c r="E1158" s="107"/>
      <c r="F1158" s="288"/>
      <c r="G1158" s="107"/>
      <c r="H1158" s="107"/>
      <c r="I1158" s="107"/>
      <c r="J1158" s="423"/>
      <c r="K1158" s="423"/>
      <c r="L1158" s="423"/>
      <c r="M1158" s="423"/>
      <c r="N1158" s="470"/>
      <c r="O1158" s="79">
        <f t="shared" si="77"/>
        <v>0</v>
      </c>
      <c r="P1158" s="79">
        <f t="shared" si="78"/>
        <v>0</v>
      </c>
      <c r="Q1158" s="552" t="str">
        <f t="shared" si="79"/>
        <v/>
      </c>
    </row>
    <row r="1159" spans="1:17" x14ac:dyDescent="0.2">
      <c r="A1159" s="438" t="str">
        <f t="shared" si="76"/>
        <v/>
      </c>
      <c r="B1159" s="439"/>
      <c r="C1159" s="469"/>
      <c r="D1159" s="107"/>
      <c r="E1159" s="107"/>
      <c r="F1159" s="288"/>
      <c r="G1159" s="107"/>
      <c r="H1159" s="107"/>
      <c r="I1159" s="107"/>
      <c r="J1159" s="423"/>
      <c r="K1159" s="423"/>
      <c r="L1159" s="423"/>
      <c r="M1159" s="423"/>
      <c r="N1159" s="470"/>
      <c r="O1159" s="79">
        <f t="shared" si="77"/>
        <v>0</v>
      </c>
      <c r="P1159" s="79">
        <f t="shared" si="78"/>
        <v>0</v>
      </c>
      <c r="Q1159" s="552" t="str">
        <f t="shared" si="79"/>
        <v/>
      </c>
    </row>
    <row r="1160" spans="1:17" x14ac:dyDescent="0.2">
      <c r="A1160" s="438" t="str">
        <f t="shared" si="76"/>
        <v/>
      </c>
      <c r="B1160" s="439"/>
      <c r="C1160" s="469"/>
      <c r="D1160" s="107"/>
      <c r="E1160" s="107"/>
      <c r="F1160" s="288"/>
      <c r="G1160" s="107"/>
      <c r="H1160" s="107"/>
      <c r="I1160" s="107"/>
      <c r="J1160" s="423"/>
      <c r="K1160" s="423"/>
      <c r="L1160" s="423"/>
      <c r="M1160" s="423"/>
      <c r="N1160" s="470"/>
      <c r="O1160" s="79">
        <f t="shared" si="77"/>
        <v>0</v>
      </c>
      <c r="P1160" s="79">
        <f t="shared" si="78"/>
        <v>0</v>
      </c>
      <c r="Q1160" s="552" t="str">
        <f t="shared" si="79"/>
        <v/>
      </c>
    </row>
    <row r="1161" spans="1:17" x14ac:dyDescent="0.2">
      <c r="A1161" s="438" t="str">
        <f t="shared" si="76"/>
        <v/>
      </c>
      <c r="B1161" s="439"/>
      <c r="C1161" s="469"/>
      <c r="D1161" s="107"/>
      <c r="E1161" s="107"/>
      <c r="F1161" s="288"/>
      <c r="G1161" s="107"/>
      <c r="H1161" s="107"/>
      <c r="I1161" s="107"/>
      <c r="J1161" s="423"/>
      <c r="K1161" s="423"/>
      <c r="L1161" s="423"/>
      <c r="M1161" s="423"/>
      <c r="N1161" s="470"/>
      <c r="O1161" s="79">
        <f t="shared" si="77"/>
        <v>0</v>
      </c>
      <c r="P1161" s="79">
        <f t="shared" si="78"/>
        <v>0</v>
      </c>
      <c r="Q1161" s="536" t="str">
        <f t="shared" si="79"/>
        <v/>
      </c>
    </row>
    <row r="1162" spans="1:17" x14ac:dyDescent="0.2">
      <c r="A1162" s="438" t="str">
        <f t="shared" si="76"/>
        <v/>
      </c>
      <c r="B1162" s="439"/>
      <c r="C1162" s="469"/>
      <c r="D1162" s="107"/>
      <c r="E1162" s="107"/>
      <c r="F1162" s="288"/>
      <c r="G1162" s="107"/>
      <c r="H1162" s="107"/>
      <c r="I1162" s="107"/>
      <c r="J1162" s="423"/>
      <c r="K1162" s="423"/>
      <c r="L1162" s="423"/>
      <c r="M1162" s="423"/>
      <c r="N1162" s="470"/>
      <c r="O1162" s="79">
        <f t="shared" si="77"/>
        <v>0</v>
      </c>
      <c r="P1162" s="79">
        <f t="shared" si="78"/>
        <v>0</v>
      </c>
      <c r="Q1162" s="552" t="str">
        <f t="shared" si="79"/>
        <v/>
      </c>
    </row>
    <row r="1163" spans="1:17" x14ac:dyDescent="0.2">
      <c r="A1163" s="438" t="str">
        <f t="shared" si="76"/>
        <v/>
      </c>
      <c r="B1163" s="439"/>
      <c r="C1163" s="469"/>
      <c r="D1163" s="107"/>
      <c r="E1163" s="107"/>
      <c r="F1163" s="288"/>
      <c r="G1163" s="107"/>
      <c r="H1163" s="107"/>
      <c r="I1163" s="107"/>
      <c r="J1163" s="423"/>
      <c r="K1163" s="423"/>
      <c r="L1163" s="423"/>
      <c r="M1163" s="423"/>
      <c r="N1163" s="470"/>
      <c r="O1163" s="79">
        <f t="shared" si="77"/>
        <v>0</v>
      </c>
      <c r="P1163" s="79">
        <f t="shared" si="78"/>
        <v>0</v>
      </c>
      <c r="Q1163" s="552" t="str">
        <f t="shared" si="79"/>
        <v/>
      </c>
    </row>
    <row r="1164" spans="1:17" x14ac:dyDescent="0.2">
      <c r="A1164" s="438" t="str">
        <f t="shared" si="76"/>
        <v/>
      </c>
      <c r="B1164" s="439"/>
      <c r="C1164" s="469"/>
      <c r="D1164" s="107"/>
      <c r="E1164" s="107"/>
      <c r="F1164" s="288"/>
      <c r="G1164" s="107"/>
      <c r="H1164" s="107"/>
      <c r="I1164" s="107"/>
      <c r="J1164" s="423"/>
      <c r="K1164" s="423"/>
      <c r="L1164" s="423"/>
      <c r="M1164" s="423"/>
      <c r="N1164" s="470"/>
      <c r="O1164" s="79">
        <f t="shared" si="77"/>
        <v>0</v>
      </c>
      <c r="P1164" s="79">
        <f t="shared" si="78"/>
        <v>0</v>
      </c>
      <c r="Q1164" s="552" t="str">
        <f t="shared" si="79"/>
        <v/>
      </c>
    </row>
    <row r="1165" spans="1:17" x14ac:dyDescent="0.2">
      <c r="A1165" s="438" t="str">
        <f t="shared" si="76"/>
        <v/>
      </c>
      <c r="B1165" s="439"/>
      <c r="C1165" s="469"/>
      <c r="D1165" s="107"/>
      <c r="E1165" s="107"/>
      <c r="F1165" s="288"/>
      <c r="G1165" s="107"/>
      <c r="H1165" s="107"/>
      <c r="I1165" s="107"/>
      <c r="J1165" s="423"/>
      <c r="K1165" s="423"/>
      <c r="L1165" s="423"/>
      <c r="M1165" s="423"/>
      <c r="N1165" s="470"/>
      <c r="O1165" s="79">
        <f t="shared" si="77"/>
        <v>0</v>
      </c>
      <c r="P1165" s="79">
        <f t="shared" si="78"/>
        <v>0</v>
      </c>
      <c r="Q1165" s="536" t="str">
        <f t="shared" si="79"/>
        <v/>
      </c>
    </row>
    <row r="1166" spans="1:17" x14ac:dyDescent="0.2">
      <c r="A1166" s="438" t="str">
        <f t="shared" si="76"/>
        <v/>
      </c>
      <c r="B1166" s="439"/>
      <c r="C1166" s="469"/>
      <c r="D1166" s="107"/>
      <c r="E1166" s="107"/>
      <c r="F1166" s="288"/>
      <c r="G1166" s="107"/>
      <c r="H1166" s="107"/>
      <c r="I1166" s="107"/>
      <c r="J1166" s="423"/>
      <c r="K1166" s="423"/>
      <c r="L1166" s="423"/>
      <c r="M1166" s="423"/>
      <c r="N1166" s="470"/>
      <c r="O1166" s="79">
        <f t="shared" ref="O1166:O1229" si="80">IF(B1166=0,0,IF(YEAR(B1166)=$P$1,MONTH(B1166)-$O$1+1,(YEAR(B1166)-$P$1)*12-$O$1+1+MONTH(B1166)))</f>
        <v>0</v>
      </c>
      <c r="P1166" s="79">
        <f t="shared" ref="P1166:P1229" si="81">IF(C1166=0,0,IF(YEAR(C1166)=$P$1,MONTH(C1166)-$O$1+1,(YEAR(C1166)-$P$1)*12-$O$1+1+MONTH(C1166)))</f>
        <v>0</v>
      </c>
      <c r="Q1166" s="552" t="str">
        <f t="shared" ref="Q1166:Q1229" si="82">SUBSTITUTE(D1166," ","_")</f>
        <v/>
      </c>
    </row>
    <row r="1167" spans="1:17" x14ac:dyDescent="0.2">
      <c r="A1167" s="438" t="str">
        <f t="shared" si="76"/>
        <v/>
      </c>
      <c r="B1167" s="439"/>
      <c r="C1167" s="469"/>
      <c r="D1167" s="107"/>
      <c r="E1167" s="107"/>
      <c r="F1167" s="288"/>
      <c r="G1167" s="107"/>
      <c r="H1167" s="107"/>
      <c r="I1167" s="107"/>
      <c r="J1167" s="423"/>
      <c r="K1167" s="423"/>
      <c r="L1167" s="423"/>
      <c r="M1167" s="423"/>
      <c r="N1167" s="470"/>
      <c r="O1167" s="79">
        <f t="shared" si="80"/>
        <v>0</v>
      </c>
      <c r="P1167" s="79">
        <f t="shared" si="81"/>
        <v>0</v>
      </c>
      <c r="Q1167" s="552" t="str">
        <f t="shared" si="82"/>
        <v/>
      </c>
    </row>
    <row r="1168" spans="1:17" x14ac:dyDescent="0.2">
      <c r="A1168" s="438" t="str">
        <f t="shared" si="76"/>
        <v/>
      </c>
      <c r="B1168" s="439"/>
      <c r="C1168" s="469"/>
      <c r="D1168" s="107"/>
      <c r="E1168" s="107"/>
      <c r="F1168" s="288"/>
      <c r="G1168" s="107"/>
      <c r="H1168" s="107"/>
      <c r="I1168" s="107"/>
      <c r="J1168" s="423"/>
      <c r="K1168" s="423"/>
      <c r="L1168" s="423"/>
      <c r="M1168" s="423"/>
      <c r="N1168" s="470"/>
      <c r="O1168" s="79">
        <f t="shared" si="80"/>
        <v>0</v>
      </c>
      <c r="P1168" s="79">
        <f t="shared" si="81"/>
        <v>0</v>
      </c>
      <c r="Q1168" s="552" t="str">
        <f t="shared" si="82"/>
        <v/>
      </c>
    </row>
    <row r="1169" spans="1:17" x14ac:dyDescent="0.2">
      <c r="A1169" s="438" t="str">
        <f t="shared" si="76"/>
        <v/>
      </c>
      <c r="B1169" s="439"/>
      <c r="C1169" s="469"/>
      <c r="D1169" s="107"/>
      <c r="E1169" s="107"/>
      <c r="F1169" s="288"/>
      <c r="G1169" s="107"/>
      <c r="H1169" s="107"/>
      <c r="I1169" s="107"/>
      <c r="J1169" s="423"/>
      <c r="K1169" s="423"/>
      <c r="L1169" s="423"/>
      <c r="M1169" s="423"/>
      <c r="N1169" s="470"/>
      <c r="O1169" s="79">
        <f t="shared" si="80"/>
        <v>0</v>
      </c>
      <c r="P1169" s="79">
        <f t="shared" si="81"/>
        <v>0</v>
      </c>
      <c r="Q1169" s="536" t="str">
        <f t="shared" si="82"/>
        <v/>
      </c>
    </row>
    <row r="1170" spans="1:17" x14ac:dyDescent="0.2">
      <c r="A1170" s="438" t="str">
        <f t="shared" si="76"/>
        <v/>
      </c>
      <c r="B1170" s="439"/>
      <c r="C1170" s="469"/>
      <c r="D1170" s="107"/>
      <c r="E1170" s="107"/>
      <c r="F1170" s="288"/>
      <c r="G1170" s="107"/>
      <c r="H1170" s="107"/>
      <c r="I1170" s="107"/>
      <c r="J1170" s="423"/>
      <c r="K1170" s="423"/>
      <c r="L1170" s="423"/>
      <c r="M1170" s="423"/>
      <c r="N1170" s="470"/>
      <c r="O1170" s="79">
        <f t="shared" si="80"/>
        <v>0</v>
      </c>
      <c r="P1170" s="79">
        <f t="shared" si="81"/>
        <v>0</v>
      </c>
      <c r="Q1170" s="552" t="str">
        <f t="shared" si="82"/>
        <v/>
      </c>
    </row>
    <row r="1171" spans="1:17" x14ac:dyDescent="0.2">
      <c r="A1171" s="438" t="str">
        <f t="shared" si="76"/>
        <v/>
      </c>
      <c r="B1171" s="439"/>
      <c r="C1171" s="469"/>
      <c r="D1171" s="107"/>
      <c r="E1171" s="107"/>
      <c r="F1171" s="288"/>
      <c r="G1171" s="107"/>
      <c r="H1171" s="107"/>
      <c r="I1171" s="107"/>
      <c r="J1171" s="423"/>
      <c r="K1171" s="423"/>
      <c r="L1171" s="423"/>
      <c r="M1171" s="423"/>
      <c r="N1171" s="470"/>
      <c r="O1171" s="79">
        <f t="shared" si="80"/>
        <v>0</v>
      </c>
      <c r="P1171" s="79">
        <f t="shared" si="81"/>
        <v>0</v>
      </c>
      <c r="Q1171" s="552" t="str">
        <f t="shared" si="82"/>
        <v/>
      </c>
    </row>
    <row r="1172" spans="1:17" x14ac:dyDescent="0.2">
      <c r="A1172" s="438" t="str">
        <f t="shared" si="76"/>
        <v/>
      </c>
      <c r="B1172" s="439"/>
      <c r="C1172" s="469"/>
      <c r="D1172" s="107"/>
      <c r="E1172" s="107"/>
      <c r="F1172" s="288"/>
      <c r="G1172" s="107"/>
      <c r="H1172" s="107"/>
      <c r="I1172" s="107"/>
      <c r="J1172" s="423"/>
      <c r="K1172" s="423"/>
      <c r="L1172" s="423"/>
      <c r="M1172" s="423"/>
      <c r="N1172" s="470"/>
      <c r="O1172" s="79">
        <f t="shared" si="80"/>
        <v>0</v>
      </c>
      <c r="P1172" s="79">
        <f t="shared" si="81"/>
        <v>0</v>
      </c>
      <c r="Q1172" s="552" t="str">
        <f t="shared" si="82"/>
        <v/>
      </c>
    </row>
    <row r="1173" spans="1:17" x14ac:dyDescent="0.2">
      <c r="A1173" s="438" t="str">
        <f t="shared" si="76"/>
        <v/>
      </c>
      <c r="B1173" s="439"/>
      <c r="C1173" s="469"/>
      <c r="D1173" s="107"/>
      <c r="E1173" s="107"/>
      <c r="F1173" s="288"/>
      <c r="G1173" s="107"/>
      <c r="H1173" s="107"/>
      <c r="I1173" s="107"/>
      <c r="J1173" s="423"/>
      <c r="K1173" s="423"/>
      <c r="L1173" s="423"/>
      <c r="M1173" s="423"/>
      <c r="N1173" s="470"/>
      <c r="O1173" s="79">
        <f t="shared" si="80"/>
        <v>0</v>
      </c>
      <c r="P1173" s="79">
        <f t="shared" si="81"/>
        <v>0</v>
      </c>
      <c r="Q1173" s="536" t="str">
        <f t="shared" si="82"/>
        <v/>
      </c>
    </row>
    <row r="1174" spans="1:17" x14ac:dyDescent="0.2">
      <c r="A1174" s="438" t="str">
        <f t="shared" si="76"/>
        <v/>
      </c>
      <c r="B1174" s="439"/>
      <c r="C1174" s="469"/>
      <c r="D1174" s="107"/>
      <c r="E1174" s="107"/>
      <c r="F1174" s="288"/>
      <c r="G1174" s="107"/>
      <c r="H1174" s="107"/>
      <c r="I1174" s="107"/>
      <c r="J1174" s="423"/>
      <c r="K1174" s="423"/>
      <c r="L1174" s="423"/>
      <c r="M1174" s="423"/>
      <c r="N1174" s="470"/>
      <c r="O1174" s="79">
        <f t="shared" si="80"/>
        <v>0</v>
      </c>
      <c r="P1174" s="79">
        <f t="shared" si="81"/>
        <v>0</v>
      </c>
      <c r="Q1174" s="552" t="str">
        <f t="shared" si="82"/>
        <v/>
      </c>
    </row>
    <row r="1175" spans="1:17" x14ac:dyDescent="0.2">
      <c r="A1175" s="438" t="str">
        <f t="shared" si="76"/>
        <v/>
      </c>
      <c r="B1175" s="439"/>
      <c r="C1175" s="469"/>
      <c r="D1175" s="107"/>
      <c r="E1175" s="107"/>
      <c r="F1175" s="288"/>
      <c r="G1175" s="107"/>
      <c r="H1175" s="107"/>
      <c r="I1175" s="107"/>
      <c r="J1175" s="423"/>
      <c r="K1175" s="423"/>
      <c r="L1175" s="423"/>
      <c r="M1175" s="423"/>
      <c r="N1175" s="470"/>
      <c r="O1175" s="79">
        <f t="shared" si="80"/>
        <v>0</v>
      </c>
      <c r="P1175" s="79">
        <f t="shared" si="81"/>
        <v>0</v>
      </c>
      <c r="Q1175" s="552" t="str">
        <f t="shared" si="82"/>
        <v/>
      </c>
    </row>
    <row r="1176" spans="1:17" x14ac:dyDescent="0.2">
      <c r="A1176" s="438" t="str">
        <f t="shared" si="76"/>
        <v/>
      </c>
      <c r="B1176" s="439"/>
      <c r="C1176" s="469"/>
      <c r="D1176" s="107"/>
      <c r="E1176" s="107"/>
      <c r="F1176" s="288"/>
      <c r="G1176" s="107"/>
      <c r="H1176" s="107"/>
      <c r="I1176" s="107"/>
      <c r="J1176" s="423"/>
      <c r="K1176" s="423"/>
      <c r="L1176" s="423"/>
      <c r="M1176" s="423"/>
      <c r="N1176" s="470"/>
      <c r="O1176" s="79">
        <f t="shared" si="80"/>
        <v>0</v>
      </c>
      <c r="P1176" s="79">
        <f t="shared" si="81"/>
        <v>0</v>
      </c>
      <c r="Q1176" s="552" t="str">
        <f t="shared" si="82"/>
        <v/>
      </c>
    </row>
    <row r="1177" spans="1:17" x14ac:dyDescent="0.2">
      <c r="A1177" s="438" t="str">
        <f t="shared" si="76"/>
        <v/>
      </c>
      <c r="B1177" s="439"/>
      <c r="C1177" s="469"/>
      <c r="D1177" s="107"/>
      <c r="E1177" s="107"/>
      <c r="F1177" s="288"/>
      <c r="G1177" s="107"/>
      <c r="H1177" s="107"/>
      <c r="I1177" s="107"/>
      <c r="J1177" s="423"/>
      <c r="K1177" s="423"/>
      <c r="L1177" s="423"/>
      <c r="M1177" s="423"/>
      <c r="N1177" s="470"/>
      <c r="O1177" s="79">
        <f t="shared" si="80"/>
        <v>0</v>
      </c>
      <c r="P1177" s="79">
        <f t="shared" si="81"/>
        <v>0</v>
      </c>
      <c r="Q1177" s="536" t="str">
        <f t="shared" si="82"/>
        <v/>
      </c>
    </row>
    <row r="1178" spans="1:17" x14ac:dyDescent="0.2">
      <c r="A1178" s="438" t="str">
        <f t="shared" si="76"/>
        <v/>
      </c>
      <c r="B1178" s="439"/>
      <c r="C1178" s="469"/>
      <c r="D1178" s="107"/>
      <c r="E1178" s="107"/>
      <c r="F1178" s="288"/>
      <c r="G1178" s="107"/>
      <c r="H1178" s="107"/>
      <c r="I1178" s="107"/>
      <c r="J1178" s="423"/>
      <c r="K1178" s="423"/>
      <c r="L1178" s="423"/>
      <c r="M1178" s="423"/>
      <c r="N1178" s="470"/>
      <c r="O1178" s="79">
        <f t="shared" si="80"/>
        <v>0</v>
      </c>
      <c r="P1178" s="79">
        <f t="shared" si="81"/>
        <v>0</v>
      </c>
      <c r="Q1178" s="552" t="str">
        <f t="shared" si="82"/>
        <v/>
      </c>
    </row>
    <row r="1179" spans="1:17" x14ac:dyDescent="0.2">
      <c r="A1179" s="438" t="str">
        <f t="shared" si="76"/>
        <v/>
      </c>
      <c r="B1179" s="439"/>
      <c r="C1179" s="469"/>
      <c r="D1179" s="107"/>
      <c r="E1179" s="107"/>
      <c r="F1179" s="288"/>
      <c r="G1179" s="107"/>
      <c r="H1179" s="107"/>
      <c r="I1179" s="107"/>
      <c r="J1179" s="423"/>
      <c r="K1179" s="423"/>
      <c r="L1179" s="423"/>
      <c r="M1179" s="423"/>
      <c r="N1179" s="470"/>
      <c r="O1179" s="79">
        <f t="shared" si="80"/>
        <v>0</v>
      </c>
      <c r="P1179" s="79">
        <f t="shared" si="81"/>
        <v>0</v>
      </c>
      <c r="Q1179" s="552" t="str">
        <f t="shared" si="82"/>
        <v/>
      </c>
    </row>
    <row r="1180" spans="1:17" x14ac:dyDescent="0.2">
      <c r="A1180" s="438" t="str">
        <f t="shared" si="76"/>
        <v/>
      </c>
      <c r="B1180" s="439"/>
      <c r="C1180" s="469"/>
      <c r="D1180" s="107"/>
      <c r="E1180" s="107"/>
      <c r="F1180" s="288"/>
      <c r="G1180" s="107"/>
      <c r="H1180" s="107"/>
      <c r="I1180" s="107"/>
      <c r="J1180" s="423"/>
      <c r="K1180" s="423"/>
      <c r="L1180" s="423"/>
      <c r="M1180" s="423"/>
      <c r="N1180" s="470"/>
      <c r="O1180" s="79">
        <f t="shared" si="80"/>
        <v>0</v>
      </c>
      <c r="P1180" s="79">
        <f t="shared" si="81"/>
        <v>0</v>
      </c>
      <c r="Q1180" s="552" t="str">
        <f t="shared" si="82"/>
        <v/>
      </c>
    </row>
    <row r="1181" spans="1:17" x14ac:dyDescent="0.2">
      <c r="A1181" s="438" t="str">
        <f t="shared" si="76"/>
        <v/>
      </c>
      <c r="B1181" s="439"/>
      <c r="C1181" s="469"/>
      <c r="D1181" s="107"/>
      <c r="E1181" s="107"/>
      <c r="F1181" s="288"/>
      <c r="G1181" s="107"/>
      <c r="H1181" s="107"/>
      <c r="I1181" s="107"/>
      <c r="J1181" s="423"/>
      <c r="K1181" s="423"/>
      <c r="L1181" s="423"/>
      <c r="M1181" s="423"/>
      <c r="N1181" s="470"/>
      <c r="O1181" s="79">
        <f t="shared" si="80"/>
        <v>0</v>
      </c>
      <c r="P1181" s="79">
        <f t="shared" si="81"/>
        <v>0</v>
      </c>
      <c r="Q1181" s="536" t="str">
        <f t="shared" si="82"/>
        <v/>
      </c>
    </row>
    <row r="1182" spans="1:17" x14ac:dyDescent="0.2">
      <c r="A1182" s="438" t="str">
        <f t="shared" si="76"/>
        <v/>
      </c>
      <c r="B1182" s="439"/>
      <c r="C1182" s="469"/>
      <c r="D1182" s="107"/>
      <c r="E1182" s="107"/>
      <c r="F1182" s="288"/>
      <c r="G1182" s="107"/>
      <c r="H1182" s="107"/>
      <c r="I1182" s="107"/>
      <c r="J1182" s="423"/>
      <c r="K1182" s="423"/>
      <c r="L1182" s="423"/>
      <c r="M1182" s="423"/>
      <c r="N1182" s="470"/>
      <c r="O1182" s="79">
        <f t="shared" si="80"/>
        <v>0</v>
      </c>
      <c r="P1182" s="79">
        <f t="shared" si="81"/>
        <v>0</v>
      </c>
      <c r="Q1182" s="552" t="str">
        <f t="shared" si="82"/>
        <v/>
      </c>
    </row>
    <row r="1183" spans="1:17" x14ac:dyDescent="0.2">
      <c r="A1183" s="438" t="str">
        <f t="shared" si="76"/>
        <v/>
      </c>
      <c r="B1183" s="439"/>
      <c r="C1183" s="469"/>
      <c r="D1183" s="107"/>
      <c r="E1183" s="107"/>
      <c r="F1183" s="288"/>
      <c r="G1183" s="107"/>
      <c r="H1183" s="107"/>
      <c r="I1183" s="107"/>
      <c r="J1183" s="423"/>
      <c r="K1183" s="423"/>
      <c r="L1183" s="423"/>
      <c r="M1183" s="423"/>
      <c r="N1183" s="470"/>
      <c r="O1183" s="79">
        <f t="shared" si="80"/>
        <v>0</v>
      </c>
      <c r="P1183" s="79">
        <f t="shared" si="81"/>
        <v>0</v>
      </c>
      <c r="Q1183" s="552" t="str">
        <f t="shared" si="82"/>
        <v/>
      </c>
    </row>
    <row r="1184" spans="1:17" x14ac:dyDescent="0.2">
      <c r="A1184" s="438" t="str">
        <f t="shared" si="76"/>
        <v/>
      </c>
      <c r="B1184" s="439"/>
      <c r="C1184" s="469"/>
      <c r="D1184" s="107"/>
      <c r="E1184" s="107"/>
      <c r="F1184" s="288"/>
      <c r="G1184" s="107"/>
      <c r="H1184" s="107"/>
      <c r="I1184" s="107"/>
      <c r="J1184" s="423"/>
      <c r="K1184" s="423"/>
      <c r="L1184" s="423"/>
      <c r="M1184" s="423"/>
      <c r="N1184" s="470"/>
      <c r="O1184" s="79">
        <f t="shared" si="80"/>
        <v>0</v>
      </c>
      <c r="P1184" s="79">
        <f t="shared" si="81"/>
        <v>0</v>
      </c>
      <c r="Q1184" s="552" t="str">
        <f t="shared" si="82"/>
        <v/>
      </c>
    </row>
    <row r="1185" spans="1:17" x14ac:dyDescent="0.2">
      <c r="A1185" s="438" t="str">
        <f t="shared" si="76"/>
        <v/>
      </c>
      <c r="B1185" s="439"/>
      <c r="C1185" s="469"/>
      <c r="D1185" s="107"/>
      <c r="E1185" s="107"/>
      <c r="F1185" s="288"/>
      <c r="G1185" s="107"/>
      <c r="H1185" s="107"/>
      <c r="I1185" s="107"/>
      <c r="J1185" s="423"/>
      <c r="K1185" s="423"/>
      <c r="L1185" s="423"/>
      <c r="M1185" s="423"/>
      <c r="N1185" s="470"/>
      <c r="O1185" s="79">
        <f t="shared" si="80"/>
        <v>0</v>
      </c>
      <c r="P1185" s="79">
        <f t="shared" si="81"/>
        <v>0</v>
      </c>
      <c r="Q1185" s="536" t="str">
        <f t="shared" si="82"/>
        <v/>
      </c>
    </row>
    <row r="1186" spans="1:17" x14ac:dyDescent="0.2">
      <c r="A1186" s="438" t="str">
        <f t="shared" si="76"/>
        <v/>
      </c>
      <c r="B1186" s="439"/>
      <c r="C1186" s="469"/>
      <c r="D1186" s="107"/>
      <c r="E1186" s="107"/>
      <c r="F1186" s="288"/>
      <c r="G1186" s="107"/>
      <c r="H1186" s="107"/>
      <c r="I1186" s="107"/>
      <c r="J1186" s="423"/>
      <c r="K1186" s="423"/>
      <c r="L1186" s="423"/>
      <c r="M1186" s="423"/>
      <c r="N1186" s="470"/>
      <c r="O1186" s="79">
        <f t="shared" si="80"/>
        <v>0</v>
      </c>
      <c r="P1186" s="79">
        <f t="shared" si="81"/>
        <v>0</v>
      </c>
      <c r="Q1186" s="552" t="str">
        <f t="shared" si="82"/>
        <v/>
      </c>
    </row>
    <row r="1187" spans="1:17" x14ac:dyDescent="0.2">
      <c r="A1187" s="438" t="str">
        <f t="shared" si="76"/>
        <v/>
      </c>
      <c r="B1187" s="439"/>
      <c r="C1187" s="469"/>
      <c r="D1187" s="107"/>
      <c r="E1187" s="107"/>
      <c r="F1187" s="288"/>
      <c r="G1187" s="107"/>
      <c r="H1187" s="107"/>
      <c r="I1187" s="107"/>
      <c r="J1187" s="423"/>
      <c r="K1187" s="423"/>
      <c r="L1187" s="423"/>
      <c r="M1187" s="423"/>
      <c r="N1187" s="470"/>
      <c r="O1187" s="79">
        <f t="shared" si="80"/>
        <v>0</v>
      </c>
      <c r="P1187" s="79">
        <f t="shared" si="81"/>
        <v>0</v>
      </c>
      <c r="Q1187" s="552" t="str">
        <f t="shared" si="82"/>
        <v/>
      </c>
    </row>
    <row r="1188" spans="1:17" x14ac:dyDescent="0.2">
      <c r="A1188" s="438" t="str">
        <f t="shared" si="76"/>
        <v/>
      </c>
      <c r="B1188" s="439"/>
      <c r="C1188" s="469"/>
      <c r="D1188" s="107"/>
      <c r="E1188" s="107"/>
      <c r="F1188" s="288"/>
      <c r="G1188" s="107"/>
      <c r="H1188" s="107"/>
      <c r="I1188" s="107"/>
      <c r="J1188" s="423"/>
      <c r="K1188" s="423"/>
      <c r="L1188" s="423"/>
      <c r="M1188" s="423"/>
      <c r="N1188" s="470"/>
      <c r="O1188" s="79">
        <f t="shared" si="80"/>
        <v>0</v>
      </c>
      <c r="P1188" s="79">
        <f t="shared" si="81"/>
        <v>0</v>
      </c>
      <c r="Q1188" s="552" t="str">
        <f t="shared" si="82"/>
        <v/>
      </c>
    </row>
    <row r="1189" spans="1:17" x14ac:dyDescent="0.2">
      <c r="A1189" s="438" t="str">
        <f t="shared" si="76"/>
        <v/>
      </c>
      <c r="B1189" s="439"/>
      <c r="C1189" s="469"/>
      <c r="D1189" s="107"/>
      <c r="E1189" s="107"/>
      <c r="F1189" s="288"/>
      <c r="G1189" s="107"/>
      <c r="H1189" s="107"/>
      <c r="I1189" s="107"/>
      <c r="J1189" s="423"/>
      <c r="K1189" s="423"/>
      <c r="L1189" s="423"/>
      <c r="M1189" s="423"/>
      <c r="N1189" s="470"/>
      <c r="O1189" s="79">
        <f t="shared" si="80"/>
        <v>0</v>
      </c>
      <c r="P1189" s="79">
        <f t="shared" si="81"/>
        <v>0</v>
      </c>
      <c r="Q1189" s="536" t="str">
        <f t="shared" si="82"/>
        <v/>
      </c>
    </row>
    <row r="1190" spans="1:17" x14ac:dyDescent="0.2">
      <c r="A1190" s="438" t="str">
        <f t="shared" si="76"/>
        <v/>
      </c>
      <c r="B1190" s="439"/>
      <c r="C1190" s="469"/>
      <c r="D1190" s="107"/>
      <c r="E1190" s="107"/>
      <c r="F1190" s="288"/>
      <c r="G1190" s="107"/>
      <c r="H1190" s="107"/>
      <c r="I1190" s="107"/>
      <c r="J1190" s="423"/>
      <c r="K1190" s="423"/>
      <c r="L1190" s="423"/>
      <c r="M1190" s="423"/>
      <c r="N1190" s="470"/>
      <c r="O1190" s="79">
        <f t="shared" si="80"/>
        <v>0</v>
      </c>
      <c r="P1190" s="79">
        <f t="shared" si="81"/>
        <v>0</v>
      </c>
      <c r="Q1190" s="552" t="str">
        <f t="shared" si="82"/>
        <v/>
      </c>
    </row>
    <row r="1191" spans="1:17" x14ac:dyDescent="0.2">
      <c r="A1191" s="438" t="str">
        <f t="shared" si="76"/>
        <v/>
      </c>
      <c r="B1191" s="439"/>
      <c r="C1191" s="469"/>
      <c r="D1191" s="107"/>
      <c r="E1191" s="107"/>
      <c r="F1191" s="288"/>
      <c r="G1191" s="107"/>
      <c r="H1191" s="107"/>
      <c r="I1191" s="107"/>
      <c r="J1191" s="423"/>
      <c r="K1191" s="423"/>
      <c r="L1191" s="423"/>
      <c r="M1191" s="423"/>
      <c r="N1191" s="470"/>
      <c r="O1191" s="79">
        <f t="shared" si="80"/>
        <v>0</v>
      </c>
      <c r="P1191" s="79">
        <f t="shared" si="81"/>
        <v>0</v>
      </c>
      <c r="Q1191" s="552" t="str">
        <f t="shared" si="82"/>
        <v/>
      </c>
    </row>
    <row r="1192" spans="1:17" x14ac:dyDescent="0.2">
      <c r="A1192" s="438" t="str">
        <f t="shared" si="76"/>
        <v/>
      </c>
      <c r="B1192" s="439"/>
      <c r="C1192" s="469"/>
      <c r="D1192" s="107"/>
      <c r="E1192" s="107"/>
      <c r="F1192" s="288"/>
      <c r="G1192" s="107"/>
      <c r="H1192" s="107"/>
      <c r="I1192" s="107"/>
      <c r="J1192" s="423"/>
      <c r="K1192" s="423"/>
      <c r="L1192" s="423"/>
      <c r="M1192" s="423"/>
      <c r="N1192" s="470"/>
      <c r="O1192" s="79">
        <f t="shared" si="80"/>
        <v>0</v>
      </c>
      <c r="P1192" s="79">
        <f t="shared" si="81"/>
        <v>0</v>
      </c>
      <c r="Q1192" s="552" t="str">
        <f t="shared" si="82"/>
        <v/>
      </c>
    </row>
    <row r="1193" spans="1:17" x14ac:dyDescent="0.2">
      <c r="A1193" s="438" t="str">
        <f t="shared" si="76"/>
        <v/>
      </c>
      <c r="B1193" s="439"/>
      <c r="C1193" s="469"/>
      <c r="D1193" s="107"/>
      <c r="E1193" s="107"/>
      <c r="F1193" s="288"/>
      <c r="G1193" s="107"/>
      <c r="H1193" s="107"/>
      <c r="I1193" s="107"/>
      <c r="J1193" s="423"/>
      <c r="K1193" s="423"/>
      <c r="L1193" s="423"/>
      <c r="M1193" s="423"/>
      <c r="N1193" s="470"/>
      <c r="O1193" s="79">
        <f t="shared" si="80"/>
        <v>0</v>
      </c>
      <c r="P1193" s="79">
        <f t="shared" si="81"/>
        <v>0</v>
      </c>
      <c r="Q1193" s="536" t="str">
        <f t="shared" si="82"/>
        <v/>
      </c>
    </row>
    <row r="1194" spans="1:17" x14ac:dyDescent="0.2">
      <c r="A1194" s="438" t="str">
        <f t="shared" si="76"/>
        <v/>
      </c>
      <c r="B1194" s="439"/>
      <c r="C1194" s="469"/>
      <c r="D1194" s="107"/>
      <c r="E1194" s="107"/>
      <c r="F1194" s="288"/>
      <c r="G1194" s="107"/>
      <c r="H1194" s="107"/>
      <c r="I1194" s="107"/>
      <c r="J1194" s="423"/>
      <c r="K1194" s="423"/>
      <c r="L1194" s="423"/>
      <c r="M1194" s="423"/>
      <c r="N1194" s="470"/>
      <c r="O1194" s="79">
        <f t="shared" si="80"/>
        <v>0</v>
      </c>
      <c r="P1194" s="79">
        <f t="shared" si="81"/>
        <v>0</v>
      </c>
      <c r="Q1194" s="552" t="str">
        <f t="shared" si="82"/>
        <v/>
      </c>
    </row>
    <row r="1195" spans="1:17" x14ac:dyDescent="0.2">
      <c r="A1195" s="438" t="str">
        <f t="shared" si="76"/>
        <v/>
      </c>
      <c r="B1195" s="439"/>
      <c r="C1195" s="469"/>
      <c r="D1195" s="107"/>
      <c r="E1195" s="107"/>
      <c r="F1195" s="288"/>
      <c r="G1195" s="107"/>
      <c r="H1195" s="107"/>
      <c r="I1195" s="107"/>
      <c r="J1195" s="423"/>
      <c r="K1195" s="423"/>
      <c r="L1195" s="423"/>
      <c r="M1195" s="423"/>
      <c r="N1195" s="470"/>
      <c r="O1195" s="79">
        <f t="shared" si="80"/>
        <v>0</v>
      </c>
      <c r="P1195" s="79">
        <f t="shared" si="81"/>
        <v>0</v>
      </c>
      <c r="Q1195" s="552" t="str">
        <f t="shared" si="82"/>
        <v/>
      </c>
    </row>
    <row r="1196" spans="1:17" x14ac:dyDescent="0.2">
      <c r="A1196" s="438" t="str">
        <f t="shared" si="76"/>
        <v/>
      </c>
      <c r="B1196" s="439"/>
      <c r="C1196" s="469"/>
      <c r="D1196" s="107"/>
      <c r="E1196" s="107"/>
      <c r="F1196" s="288"/>
      <c r="G1196" s="107"/>
      <c r="H1196" s="107"/>
      <c r="I1196" s="107"/>
      <c r="J1196" s="423"/>
      <c r="K1196" s="423"/>
      <c r="L1196" s="423"/>
      <c r="M1196" s="423"/>
      <c r="N1196" s="470"/>
      <c r="O1196" s="79">
        <f t="shared" si="80"/>
        <v>0</v>
      </c>
      <c r="P1196" s="79">
        <f t="shared" si="81"/>
        <v>0</v>
      </c>
      <c r="Q1196" s="552" t="str">
        <f t="shared" si="82"/>
        <v/>
      </c>
    </row>
    <row r="1197" spans="1:17" x14ac:dyDescent="0.2">
      <c r="A1197" s="438" t="str">
        <f t="shared" si="76"/>
        <v/>
      </c>
      <c r="B1197" s="439"/>
      <c r="C1197" s="469"/>
      <c r="D1197" s="107"/>
      <c r="E1197" s="107"/>
      <c r="F1197" s="288"/>
      <c r="G1197" s="107"/>
      <c r="H1197" s="107"/>
      <c r="I1197" s="107"/>
      <c r="J1197" s="423"/>
      <c r="K1197" s="423"/>
      <c r="L1197" s="423"/>
      <c r="M1197" s="423"/>
      <c r="N1197" s="470"/>
      <c r="O1197" s="79">
        <f t="shared" si="80"/>
        <v>0</v>
      </c>
      <c r="P1197" s="79">
        <f t="shared" si="81"/>
        <v>0</v>
      </c>
      <c r="Q1197" s="536" t="str">
        <f t="shared" si="82"/>
        <v/>
      </c>
    </row>
    <row r="1198" spans="1:17" x14ac:dyDescent="0.2">
      <c r="A1198" s="438" t="str">
        <f t="shared" si="76"/>
        <v/>
      </c>
      <c r="B1198" s="439"/>
      <c r="C1198" s="469"/>
      <c r="D1198" s="107"/>
      <c r="E1198" s="107"/>
      <c r="F1198" s="288"/>
      <c r="G1198" s="107"/>
      <c r="H1198" s="107"/>
      <c r="I1198" s="107"/>
      <c r="J1198" s="423"/>
      <c r="K1198" s="423"/>
      <c r="L1198" s="423"/>
      <c r="M1198" s="423"/>
      <c r="N1198" s="470"/>
      <c r="O1198" s="79">
        <f t="shared" si="80"/>
        <v>0</v>
      </c>
      <c r="P1198" s="79">
        <f t="shared" si="81"/>
        <v>0</v>
      </c>
      <c r="Q1198" s="552" t="str">
        <f t="shared" si="82"/>
        <v/>
      </c>
    </row>
    <row r="1199" spans="1:17" x14ac:dyDescent="0.2">
      <c r="A1199" s="438" t="str">
        <f t="shared" si="76"/>
        <v/>
      </c>
      <c r="B1199" s="439"/>
      <c r="C1199" s="469"/>
      <c r="D1199" s="107"/>
      <c r="E1199" s="107"/>
      <c r="F1199" s="288"/>
      <c r="G1199" s="107"/>
      <c r="H1199" s="107"/>
      <c r="I1199" s="107"/>
      <c r="J1199" s="423"/>
      <c r="K1199" s="423"/>
      <c r="L1199" s="423"/>
      <c r="M1199" s="423"/>
      <c r="N1199" s="470"/>
      <c r="O1199" s="79">
        <f t="shared" si="80"/>
        <v>0</v>
      </c>
      <c r="P1199" s="79">
        <f t="shared" si="81"/>
        <v>0</v>
      </c>
      <c r="Q1199" s="552" t="str">
        <f t="shared" si="82"/>
        <v/>
      </c>
    </row>
    <row r="1200" spans="1:17" x14ac:dyDescent="0.2">
      <c r="A1200" s="438" t="str">
        <f t="shared" si="76"/>
        <v/>
      </c>
      <c r="B1200" s="439"/>
      <c r="C1200" s="469"/>
      <c r="D1200" s="107"/>
      <c r="E1200" s="107"/>
      <c r="F1200" s="288"/>
      <c r="G1200" s="107"/>
      <c r="H1200" s="107"/>
      <c r="I1200" s="107"/>
      <c r="J1200" s="423"/>
      <c r="K1200" s="423"/>
      <c r="L1200" s="423"/>
      <c r="M1200" s="423"/>
      <c r="N1200" s="470"/>
      <c r="O1200" s="79">
        <f t="shared" si="80"/>
        <v>0</v>
      </c>
      <c r="P1200" s="79">
        <f t="shared" si="81"/>
        <v>0</v>
      </c>
      <c r="Q1200" s="552" t="str">
        <f t="shared" si="82"/>
        <v/>
      </c>
    </row>
    <row r="1201" spans="1:17" x14ac:dyDescent="0.2">
      <c r="A1201" s="438" t="str">
        <f t="shared" si="76"/>
        <v/>
      </c>
      <c r="B1201" s="439"/>
      <c r="C1201" s="469"/>
      <c r="D1201" s="107"/>
      <c r="E1201" s="107"/>
      <c r="F1201" s="288"/>
      <c r="G1201" s="107"/>
      <c r="H1201" s="107"/>
      <c r="I1201" s="107"/>
      <c r="J1201" s="423"/>
      <c r="K1201" s="423"/>
      <c r="L1201" s="423"/>
      <c r="M1201" s="423"/>
      <c r="N1201" s="470"/>
      <c r="O1201" s="79">
        <f t="shared" si="80"/>
        <v>0</v>
      </c>
      <c r="P1201" s="79">
        <f t="shared" si="81"/>
        <v>0</v>
      </c>
      <c r="Q1201" s="536" t="str">
        <f t="shared" si="82"/>
        <v/>
      </c>
    </row>
    <row r="1202" spans="1:17" x14ac:dyDescent="0.2">
      <c r="A1202" s="438" t="str">
        <f t="shared" si="76"/>
        <v/>
      </c>
      <c r="B1202" s="439"/>
      <c r="C1202" s="469"/>
      <c r="D1202" s="107"/>
      <c r="E1202" s="107"/>
      <c r="F1202" s="288"/>
      <c r="G1202" s="107"/>
      <c r="H1202" s="107"/>
      <c r="I1202" s="107"/>
      <c r="J1202" s="423"/>
      <c r="K1202" s="423"/>
      <c r="L1202" s="423"/>
      <c r="M1202" s="423"/>
      <c r="N1202" s="470"/>
      <c r="O1202" s="79">
        <f t="shared" si="80"/>
        <v>0</v>
      </c>
      <c r="P1202" s="79">
        <f t="shared" si="81"/>
        <v>0</v>
      </c>
      <c r="Q1202" s="552" t="str">
        <f t="shared" si="82"/>
        <v/>
      </c>
    </row>
    <row r="1203" spans="1:17" x14ac:dyDescent="0.2">
      <c r="A1203" s="438" t="str">
        <f t="shared" si="76"/>
        <v/>
      </c>
      <c r="B1203" s="439"/>
      <c r="C1203" s="469"/>
      <c r="D1203" s="107"/>
      <c r="E1203" s="107"/>
      <c r="F1203" s="288"/>
      <c r="G1203" s="107"/>
      <c r="H1203" s="107"/>
      <c r="I1203" s="107"/>
      <c r="J1203" s="423"/>
      <c r="K1203" s="423"/>
      <c r="L1203" s="423"/>
      <c r="M1203" s="423"/>
      <c r="N1203" s="470"/>
      <c r="O1203" s="79">
        <f t="shared" si="80"/>
        <v>0</v>
      </c>
      <c r="P1203" s="79">
        <f t="shared" si="81"/>
        <v>0</v>
      </c>
      <c r="Q1203" s="552" t="str">
        <f t="shared" si="82"/>
        <v/>
      </c>
    </row>
    <row r="1204" spans="1:17" x14ac:dyDescent="0.2">
      <c r="A1204" s="438" t="str">
        <f t="shared" si="76"/>
        <v/>
      </c>
      <c r="B1204" s="439"/>
      <c r="C1204" s="469"/>
      <c r="D1204" s="107"/>
      <c r="E1204" s="107"/>
      <c r="F1204" s="288"/>
      <c r="G1204" s="107"/>
      <c r="H1204" s="107"/>
      <c r="I1204" s="107"/>
      <c r="J1204" s="423"/>
      <c r="K1204" s="423"/>
      <c r="L1204" s="423"/>
      <c r="M1204" s="423"/>
      <c r="N1204" s="470"/>
      <c r="O1204" s="79">
        <f t="shared" si="80"/>
        <v>0</v>
      </c>
      <c r="P1204" s="79">
        <f t="shared" si="81"/>
        <v>0</v>
      </c>
      <c r="Q1204" s="552" t="str">
        <f t="shared" si="82"/>
        <v/>
      </c>
    </row>
    <row r="1205" spans="1:17" s="551" customFormat="1" x14ac:dyDescent="0.2">
      <c r="A1205" s="438" t="str">
        <f t="shared" si="76"/>
        <v/>
      </c>
      <c r="B1205" s="439"/>
      <c r="C1205" s="469"/>
      <c r="D1205" s="107"/>
      <c r="E1205" s="107"/>
      <c r="F1205" s="288"/>
      <c r="G1205" s="107"/>
      <c r="H1205" s="107"/>
      <c r="I1205" s="107"/>
      <c r="J1205" s="423"/>
      <c r="K1205" s="423"/>
      <c r="L1205" s="423"/>
      <c r="M1205" s="423"/>
      <c r="N1205" s="470"/>
      <c r="O1205" s="79">
        <f t="shared" si="80"/>
        <v>0</v>
      </c>
      <c r="P1205" s="79">
        <f t="shared" si="81"/>
        <v>0</v>
      </c>
      <c r="Q1205" s="536" t="str">
        <f t="shared" si="82"/>
        <v/>
      </c>
    </row>
    <row r="1206" spans="1:17" x14ac:dyDescent="0.2">
      <c r="A1206" s="438" t="str">
        <f t="shared" si="76"/>
        <v/>
      </c>
      <c r="B1206" s="439"/>
      <c r="C1206" s="469"/>
      <c r="D1206" s="107"/>
      <c r="E1206" s="107"/>
      <c r="F1206" s="288"/>
      <c r="G1206" s="107"/>
      <c r="H1206" s="107"/>
      <c r="I1206" s="107"/>
      <c r="J1206" s="423"/>
      <c r="K1206" s="423"/>
      <c r="L1206" s="423"/>
      <c r="M1206" s="423"/>
      <c r="N1206" s="470"/>
      <c r="O1206" s="79">
        <f t="shared" si="80"/>
        <v>0</v>
      </c>
      <c r="P1206" s="79">
        <f t="shared" si="81"/>
        <v>0</v>
      </c>
      <c r="Q1206" s="552" t="str">
        <f t="shared" si="82"/>
        <v/>
      </c>
    </row>
    <row r="1207" spans="1:17" x14ac:dyDescent="0.2">
      <c r="A1207" s="438" t="str">
        <f t="shared" si="76"/>
        <v/>
      </c>
      <c r="B1207" s="439"/>
      <c r="C1207" s="469"/>
      <c r="D1207" s="107"/>
      <c r="E1207" s="107"/>
      <c r="F1207" s="288"/>
      <c r="G1207" s="107"/>
      <c r="H1207" s="107"/>
      <c r="I1207" s="107"/>
      <c r="J1207" s="423"/>
      <c r="K1207" s="423"/>
      <c r="L1207" s="423"/>
      <c r="M1207" s="423"/>
      <c r="N1207" s="470"/>
      <c r="O1207" s="79">
        <f t="shared" si="80"/>
        <v>0</v>
      </c>
      <c r="P1207" s="79">
        <f t="shared" si="81"/>
        <v>0</v>
      </c>
      <c r="Q1207" s="552" t="str">
        <f t="shared" si="82"/>
        <v/>
      </c>
    </row>
    <row r="1208" spans="1:17" x14ac:dyDescent="0.2">
      <c r="A1208" s="438" t="str">
        <f t="shared" si="76"/>
        <v/>
      </c>
      <c r="B1208" s="439"/>
      <c r="C1208" s="469"/>
      <c r="D1208" s="107"/>
      <c r="E1208" s="107"/>
      <c r="F1208" s="288"/>
      <c r="G1208" s="107"/>
      <c r="H1208" s="107"/>
      <c r="I1208" s="107"/>
      <c r="J1208" s="423"/>
      <c r="K1208" s="423"/>
      <c r="L1208" s="423"/>
      <c r="M1208" s="423"/>
      <c r="N1208" s="470"/>
      <c r="O1208" s="79">
        <f t="shared" si="80"/>
        <v>0</v>
      </c>
      <c r="P1208" s="79">
        <f t="shared" si="81"/>
        <v>0</v>
      </c>
      <c r="Q1208" s="552" t="str">
        <f t="shared" si="82"/>
        <v/>
      </c>
    </row>
    <row r="1209" spans="1:17" x14ac:dyDescent="0.2">
      <c r="A1209" s="438" t="str">
        <f t="shared" si="76"/>
        <v/>
      </c>
      <c r="B1209" s="439"/>
      <c r="C1209" s="469"/>
      <c r="D1209" s="107"/>
      <c r="E1209" s="107"/>
      <c r="F1209" s="288"/>
      <c r="G1209" s="107"/>
      <c r="H1209" s="107"/>
      <c r="I1209" s="107"/>
      <c r="J1209" s="423"/>
      <c r="K1209" s="423"/>
      <c r="L1209" s="423"/>
      <c r="M1209" s="423"/>
      <c r="N1209" s="470"/>
      <c r="O1209" s="79">
        <f t="shared" si="80"/>
        <v>0</v>
      </c>
      <c r="P1209" s="79">
        <f t="shared" si="81"/>
        <v>0</v>
      </c>
      <c r="Q1209" s="536" t="str">
        <f t="shared" si="82"/>
        <v/>
      </c>
    </row>
    <row r="1210" spans="1:17" x14ac:dyDescent="0.2">
      <c r="A1210" s="438" t="str">
        <f t="shared" si="76"/>
        <v/>
      </c>
      <c r="B1210" s="439"/>
      <c r="C1210" s="469"/>
      <c r="D1210" s="107"/>
      <c r="E1210" s="107"/>
      <c r="F1210" s="288"/>
      <c r="G1210" s="107"/>
      <c r="H1210" s="107"/>
      <c r="I1210" s="107"/>
      <c r="J1210" s="423"/>
      <c r="K1210" s="423"/>
      <c r="L1210" s="423"/>
      <c r="M1210" s="423"/>
      <c r="N1210" s="470"/>
      <c r="O1210" s="79">
        <f t="shared" si="80"/>
        <v>0</v>
      </c>
      <c r="P1210" s="79">
        <f t="shared" si="81"/>
        <v>0</v>
      </c>
      <c r="Q1210" s="552" t="str">
        <f t="shared" si="82"/>
        <v/>
      </c>
    </row>
    <row r="1211" spans="1:17" x14ac:dyDescent="0.2">
      <c r="A1211" s="438" t="str">
        <f t="shared" si="76"/>
        <v/>
      </c>
      <c r="B1211" s="439"/>
      <c r="C1211" s="469"/>
      <c r="D1211" s="107"/>
      <c r="E1211" s="107"/>
      <c r="F1211" s="288"/>
      <c r="G1211" s="107"/>
      <c r="H1211" s="107"/>
      <c r="I1211" s="107"/>
      <c r="J1211" s="423"/>
      <c r="K1211" s="423"/>
      <c r="L1211" s="423"/>
      <c r="M1211" s="423"/>
      <c r="N1211" s="470"/>
      <c r="O1211" s="79">
        <f t="shared" si="80"/>
        <v>0</v>
      </c>
      <c r="P1211" s="79">
        <f t="shared" si="81"/>
        <v>0</v>
      </c>
      <c r="Q1211" s="552" t="str">
        <f t="shared" si="82"/>
        <v/>
      </c>
    </row>
    <row r="1212" spans="1:17" x14ac:dyDescent="0.2">
      <c r="A1212" s="438" t="str">
        <f t="shared" ref="A1212:A1275" si="83">IF(B1212="","",ROW()-4)</f>
        <v/>
      </c>
      <c r="B1212" s="439"/>
      <c r="C1212" s="469"/>
      <c r="D1212" s="107"/>
      <c r="E1212" s="107"/>
      <c r="F1212" s="288"/>
      <c r="G1212" s="107"/>
      <c r="H1212" s="107"/>
      <c r="I1212" s="107"/>
      <c r="J1212" s="423"/>
      <c r="K1212" s="423"/>
      <c r="L1212" s="423"/>
      <c r="M1212" s="472"/>
      <c r="N1212" s="470"/>
      <c r="O1212" s="79">
        <f t="shared" si="80"/>
        <v>0</v>
      </c>
      <c r="P1212" s="79">
        <f t="shared" si="81"/>
        <v>0</v>
      </c>
      <c r="Q1212" s="552" t="str">
        <f t="shared" si="82"/>
        <v/>
      </c>
    </row>
    <row r="1213" spans="1:17" x14ac:dyDescent="0.2">
      <c r="A1213" s="438" t="str">
        <f t="shared" si="83"/>
        <v/>
      </c>
      <c r="B1213" s="439"/>
      <c r="C1213" s="469"/>
      <c r="D1213" s="107"/>
      <c r="E1213" s="107"/>
      <c r="F1213" s="288"/>
      <c r="G1213" s="107"/>
      <c r="H1213" s="107"/>
      <c r="I1213" s="107"/>
      <c r="J1213" s="423"/>
      <c r="K1213" s="423"/>
      <c r="L1213" s="423"/>
      <c r="M1213" s="423"/>
      <c r="N1213" s="470"/>
      <c r="O1213" s="79">
        <f t="shared" si="80"/>
        <v>0</v>
      </c>
      <c r="P1213" s="79">
        <f t="shared" si="81"/>
        <v>0</v>
      </c>
      <c r="Q1213" s="536" t="str">
        <f t="shared" si="82"/>
        <v/>
      </c>
    </row>
    <row r="1214" spans="1:17" x14ac:dyDescent="0.2">
      <c r="A1214" s="438" t="str">
        <f t="shared" si="83"/>
        <v/>
      </c>
      <c r="B1214" s="439"/>
      <c r="C1214" s="469"/>
      <c r="D1214" s="107"/>
      <c r="E1214" s="107"/>
      <c r="F1214" s="288"/>
      <c r="G1214" s="107"/>
      <c r="H1214" s="107"/>
      <c r="I1214" s="107"/>
      <c r="J1214" s="423"/>
      <c r="K1214" s="423"/>
      <c r="L1214" s="423"/>
      <c r="M1214" s="423"/>
      <c r="N1214" s="470"/>
      <c r="O1214" s="79">
        <f t="shared" si="80"/>
        <v>0</v>
      </c>
      <c r="P1214" s="79">
        <f t="shared" si="81"/>
        <v>0</v>
      </c>
      <c r="Q1214" s="552" t="str">
        <f t="shared" si="82"/>
        <v/>
      </c>
    </row>
    <row r="1215" spans="1:17" x14ac:dyDescent="0.2">
      <c r="A1215" s="438" t="str">
        <f t="shared" si="83"/>
        <v/>
      </c>
      <c r="B1215" s="439"/>
      <c r="C1215" s="469"/>
      <c r="D1215" s="107"/>
      <c r="E1215" s="107"/>
      <c r="F1215" s="288"/>
      <c r="G1215" s="107"/>
      <c r="H1215" s="107"/>
      <c r="I1215" s="107"/>
      <c r="J1215" s="423"/>
      <c r="K1215" s="423"/>
      <c r="L1215" s="423"/>
      <c r="M1215" s="423"/>
      <c r="N1215" s="470"/>
      <c r="O1215" s="79">
        <f t="shared" si="80"/>
        <v>0</v>
      </c>
      <c r="P1215" s="79">
        <f t="shared" si="81"/>
        <v>0</v>
      </c>
      <c r="Q1215" s="552" t="str">
        <f t="shared" si="82"/>
        <v/>
      </c>
    </row>
    <row r="1216" spans="1:17" x14ac:dyDescent="0.2">
      <c r="A1216" s="438" t="str">
        <f t="shared" si="83"/>
        <v/>
      </c>
      <c r="B1216" s="439"/>
      <c r="C1216" s="469"/>
      <c r="D1216" s="107"/>
      <c r="E1216" s="107"/>
      <c r="F1216" s="288"/>
      <c r="G1216" s="107"/>
      <c r="H1216" s="107"/>
      <c r="I1216" s="107"/>
      <c r="J1216" s="423"/>
      <c r="K1216" s="423"/>
      <c r="L1216" s="423"/>
      <c r="M1216" s="423"/>
      <c r="N1216" s="470"/>
      <c r="O1216" s="79">
        <f t="shared" si="80"/>
        <v>0</v>
      </c>
      <c r="P1216" s="79">
        <f t="shared" si="81"/>
        <v>0</v>
      </c>
      <c r="Q1216" s="552" t="str">
        <f t="shared" si="82"/>
        <v/>
      </c>
    </row>
    <row r="1217" spans="1:17" x14ac:dyDescent="0.2">
      <c r="A1217" s="438" t="str">
        <f t="shared" si="83"/>
        <v/>
      </c>
      <c r="B1217" s="439"/>
      <c r="C1217" s="469"/>
      <c r="D1217" s="107"/>
      <c r="E1217" s="107"/>
      <c r="F1217" s="288"/>
      <c r="G1217" s="107"/>
      <c r="H1217" s="107"/>
      <c r="I1217" s="107"/>
      <c r="J1217" s="423"/>
      <c r="K1217" s="423"/>
      <c r="L1217" s="423"/>
      <c r="M1217" s="423"/>
      <c r="N1217" s="470"/>
      <c r="O1217" s="79">
        <f t="shared" si="80"/>
        <v>0</v>
      </c>
      <c r="P1217" s="79">
        <f t="shared" si="81"/>
        <v>0</v>
      </c>
      <c r="Q1217" s="536" t="str">
        <f t="shared" si="82"/>
        <v/>
      </c>
    </row>
    <row r="1218" spans="1:17" x14ac:dyDescent="0.2">
      <c r="A1218" s="438" t="str">
        <f t="shared" si="83"/>
        <v/>
      </c>
      <c r="B1218" s="439"/>
      <c r="C1218" s="469"/>
      <c r="D1218" s="107"/>
      <c r="E1218" s="107"/>
      <c r="F1218" s="288"/>
      <c r="G1218" s="107"/>
      <c r="H1218" s="107"/>
      <c r="I1218" s="107"/>
      <c r="J1218" s="423"/>
      <c r="K1218" s="423"/>
      <c r="L1218" s="423"/>
      <c r="M1218" s="423"/>
      <c r="N1218" s="470"/>
      <c r="O1218" s="79">
        <f t="shared" si="80"/>
        <v>0</v>
      </c>
      <c r="P1218" s="79">
        <f t="shared" si="81"/>
        <v>0</v>
      </c>
      <c r="Q1218" s="552" t="str">
        <f t="shared" si="82"/>
        <v/>
      </c>
    </row>
    <row r="1219" spans="1:17" x14ac:dyDescent="0.2">
      <c r="A1219" s="438" t="str">
        <f t="shared" si="83"/>
        <v/>
      </c>
      <c r="B1219" s="439"/>
      <c r="C1219" s="469"/>
      <c r="D1219" s="107"/>
      <c r="E1219" s="107"/>
      <c r="F1219" s="288"/>
      <c r="G1219" s="107"/>
      <c r="H1219" s="107"/>
      <c r="I1219" s="107"/>
      <c r="J1219" s="423"/>
      <c r="K1219" s="423"/>
      <c r="L1219" s="423"/>
      <c r="M1219" s="423"/>
      <c r="N1219" s="470"/>
      <c r="O1219" s="79">
        <f t="shared" si="80"/>
        <v>0</v>
      </c>
      <c r="P1219" s="79">
        <f t="shared" si="81"/>
        <v>0</v>
      </c>
      <c r="Q1219" s="552" t="str">
        <f t="shared" si="82"/>
        <v/>
      </c>
    </row>
    <row r="1220" spans="1:17" x14ac:dyDescent="0.2">
      <c r="A1220" s="438" t="str">
        <f t="shared" si="83"/>
        <v/>
      </c>
      <c r="B1220" s="439"/>
      <c r="C1220" s="469"/>
      <c r="D1220" s="107"/>
      <c r="E1220" s="107"/>
      <c r="F1220" s="288"/>
      <c r="G1220" s="107"/>
      <c r="H1220" s="107"/>
      <c r="I1220" s="107"/>
      <c r="J1220" s="423"/>
      <c r="K1220" s="423"/>
      <c r="L1220" s="423"/>
      <c r="M1220" s="423"/>
      <c r="N1220" s="470"/>
      <c r="O1220" s="79">
        <f t="shared" si="80"/>
        <v>0</v>
      </c>
      <c r="P1220" s="79">
        <f t="shared" si="81"/>
        <v>0</v>
      </c>
      <c r="Q1220" s="552" t="str">
        <f t="shared" si="82"/>
        <v/>
      </c>
    </row>
    <row r="1221" spans="1:17" x14ac:dyDescent="0.2">
      <c r="A1221" s="438" t="str">
        <f t="shared" si="83"/>
        <v/>
      </c>
      <c r="B1221" s="439"/>
      <c r="C1221" s="469"/>
      <c r="D1221" s="107"/>
      <c r="E1221" s="107"/>
      <c r="F1221" s="288"/>
      <c r="G1221" s="107"/>
      <c r="H1221" s="107"/>
      <c r="I1221" s="107"/>
      <c r="J1221" s="423"/>
      <c r="K1221" s="423"/>
      <c r="L1221" s="423"/>
      <c r="M1221" s="423"/>
      <c r="N1221" s="470"/>
      <c r="O1221" s="79">
        <f t="shared" si="80"/>
        <v>0</v>
      </c>
      <c r="P1221" s="79">
        <f t="shared" si="81"/>
        <v>0</v>
      </c>
      <c r="Q1221" s="536" t="str">
        <f t="shared" si="82"/>
        <v/>
      </c>
    </row>
    <row r="1222" spans="1:17" x14ac:dyDescent="0.2">
      <c r="A1222" s="438" t="str">
        <f t="shared" si="83"/>
        <v/>
      </c>
      <c r="B1222" s="439"/>
      <c r="C1222" s="469"/>
      <c r="D1222" s="107"/>
      <c r="E1222" s="107"/>
      <c r="F1222" s="288"/>
      <c r="G1222" s="107"/>
      <c r="H1222" s="107"/>
      <c r="I1222" s="107"/>
      <c r="J1222" s="423"/>
      <c r="K1222" s="423"/>
      <c r="L1222" s="423"/>
      <c r="M1222" s="423"/>
      <c r="N1222" s="470"/>
      <c r="O1222" s="79">
        <f t="shared" si="80"/>
        <v>0</v>
      </c>
      <c r="P1222" s="79">
        <f t="shared" si="81"/>
        <v>0</v>
      </c>
      <c r="Q1222" s="552" t="str">
        <f t="shared" si="82"/>
        <v/>
      </c>
    </row>
    <row r="1223" spans="1:17" x14ac:dyDescent="0.2">
      <c r="A1223" s="438" t="str">
        <f t="shared" si="83"/>
        <v/>
      </c>
      <c r="B1223" s="439"/>
      <c r="C1223" s="469"/>
      <c r="D1223" s="107"/>
      <c r="E1223" s="107"/>
      <c r="F1223" s="288"/>
      <c r="G1223" s="107"/>
      <c r="H1223" s="107"/>
      <c r="I1223" s="107"/>
      <c r="J1223" s="423"/>
      <c r="K1223" s="423"/>
      <c r="L1223" s="423"/>
      <c r="M1223" s="472"/>
      <c r="N1223" s="470"/>
      <c r="O1223" s="79">
        <f t="shared" si="80"/>
        <v>0</v>
      </c>
      <c r="P1223" s="79">
        <f t="shared" si="81"/>
        <v>0</v>
      </c>
      <c r="Q1223" s="552" t="str">
        <f t="shared" si="82"/>
        <v/>
      </c>
    </row>
    <row r="1224" spans="1:17" x14ac:dyDescent="0.2">
      <c r="A1224" s="438" t="str">
        <f t="shared" si="83"/>
        <v/>
      </c>
      <c r="B1224" s="439"/>
      <c r="C1224" s="469"/>
      <c r="D1224" s="107"/>
      <c r="E1224" s="107"/>
      <c r="F1224" s="288"/>
      <c r="G1224" s="107"/>
      <c r="H1224" s="107"/>
      <c r="I1224" s="107"/>
      <c r="J1224" s="423"/>
      <c r="K1224" s="423"/>
      <c r="L1224" s="423"/>
      <c r="M1224" s="423"/>
      <c r="N1224" s="470"/>
      <c r="O1224" s="79">
        <f t="shared" si="80"/>
        <v>0</v>
      </c>
      <c r="P1224" s="79">
        <f t="shared" si="81"/>
        <v>0</v>
      </c>
      <c r="Q1224" s="552" t="str">
        <f t="shared" si="82"/>
        <v/>
      </c>
    </row>
    <row r="1225" spans="1:17" x14ac:dyDescent="0.2">
      <c r="A1225" s="438" t="str">
        <f t="shared" si="83"/>
        <v/>
      </c>
      <c r="B1225" s="439"/>
      <c r="C1225" s="469"/>
      <c r="D1225" s="107"/>
      <c r="E1225" s="107"/>
      <c r="F1225" s="288"/>
      <c r="G1225" s="107"/>
      <c r="H1225" s="107"/>
      <c r="I1225" s="107"/>
      <c r="J1225" s="423"/>
      <c r="K1225" s="423"/>
      <c r="L1225" s="423"/>
      <c r="M1225" s="472"/>
      <c r="N1225" s="470"/>
      <c r="O1225" s="79">
        <f t="shared" si="80"/>
        <v>0</v>
      </c>
      <c r="P1225" s="79">
        <f t="shared" si="81"/>
        <v>0</v>
      </c>
      <c r="Q1225" s="536" t="str">
        <f t="shared" si="82"/>
        <v/>
      </c>
    </row>
    <row r="1226" spans="1:17" x14ac:dyDescent="0.2">
      <c r="A1226" s="438" t="str">
        <f t="shared" si="83"/>
        <v/>
      </c>
      <c r="B1226" s="439"/>
      <c r="C1226" s="469"/>
      <c r="D1226" s="107"/>
      <c r="E1226" s="107"/>
      <c r="F1226" s="288"/>
      <c r="G1226" s="107"/>
      <c r="H1226" s="107"/>
      <c r="I1226" s="107"/>
      <c r="J1226" s="423"/>
      <c r="K1226" s="423"/>
      <c r="L1226" s="423"/>
      <c r="M1226" s="423"/>
      <c r="N1226" s="470"/>
      <c r="O1226" s="79">
        <f t="shared" si="80"/>
        <v>0</v>
      </c>
      <c r="P1226" s="79">
        <f t="shared" si="81"/>
        <v>0</v>
      </c>
      <c r="Q1226" s="552" t="str">
        <f t="shared" si="82"/>
        <v/>
      </c>
    </row>
    <row r="1227" spans="1:17" x14ac:dyDescent="0.2">
      <c r="A1227" s="438" t="str">
        <f t="shared" si="83"/>
        <v/>
      </c>
      <c r="B1227" s="439"/>
      <c r="C1227" s="469"/>
      <c r="D1227" s="107"/>
      <c r="E1227" s="107"/>
      <c r="F1227" s="288"/>
      <c r="G1227" s="107"/>
      <c r="H1227" s="107"/>
      <c r="I1227" s="107"/>
      <c r="J1227" s="423"/>
      <c r="K1227" s="423"/>
      <c r="L1227" s="423"/>
      <c r="M1227" s="423"/>
      <c r="N1227" s="470"/>
      <c r="O1227" s="79">
        <f t="shared" si="80"/>
        <v>0</v>
      </c>
      <c r="P1227" s="79">
        <f t="shared" si="81"/>
        <v>0</v>
      </c>
      <c r="Q1227" s="552" t="str">
        <f t="shared" si="82"/>
        <v/>
      </c>
    </row>
    <row r="1228" spans="1:17" x14ac:dyDescent="0.2">
      <c r="A1228" s="438" t="str">
        <f t="shared" si="83"/>
        <v/>
      </c>
      <c r="B1228" s="439"/>
      <c r="C1228" s="469"/>
      <c r="D1228" s="107"/>
      <c r="E1228" s="107"/>
      <c r="F1228" s="288"/>
      <c r="G1228" s="107"/>
      <c r="H1228" s="107"/>
      <c r="I1228" s="107"/>
      <c r="J1228" s="423"/>
      <c r="K1228" s="423"/>
      <c r="L1228" s="423"/>
      <c r="M1228" s="423"/>
      <c r="N1228" s="470"/>
      <c r="O1228" s="79">
        <f t="shared" si="80"/>
        <v>0</v>
      </c>
      <c r="P1228" s="79">
        <f t="shared" si="81"/>
        <v>0</v>
      </c>
      <c r="Q1228" s="552" t="str">
        <f t="shared" si="82"/>
        <v/>
      </c>
    </row>
    <row r="1229" spans="1:17" x14ac:dyDescent="0.2">
      <c r="A1229" s="438" t="str">
        <f t="shared" si="83"/>
        <v/>
      </c>
      <c r="B1229" s="439"/>
      <c r="C1229" s="469"/>
      <c r="D1229" s="107"/>
      <c r="E1229" s="107"/>
      <c r="F1229" s="288"/>
      <c r="G1229" s="107"/>
      <c r="H1229" s="107"/>
      <c r="I1229" s="107"/>
      <c r="J1229" s="423"/>
      <c r="K1229" s="423"/>
      <c r="L1229" s="423"/>
      <c r="M1229" s="423"/>
      <c r="N1229" s="470"/>
      <c r="O1229" s="79">
        <f t="shared" si="80"/>
        <v>0</v>
      </c>
      <c r="P1229" s="79">
        <f t="shared" si="81"/>
        <v>0</v>
      </c>
      <c r="Q1229" s="536" t="str">
        <f t="shared" si="82"/>
        <v/>
      </c>
    </row>
    <row r="1230" spans="1:17" x14ac:dyDescent="0.2">
      <c r="A1230" s="438" t="str">
        <f t="shared" si="83"/>
        <v/>
      </c>
      <c r="B1230" s="439"/>
      <c r="C1230" s="469"/>
      <c r="D1230" s="107"/>
      <c r="E1230" s="107"/>
      <c r="F1230" s="288"/>
      <c r="G1230" s="107"/>
      <c r="H1230" s="107"/>
      <c r="I1230" s="107"/>
      <c r="J1230" s="423"/>
      <c r="K1230" s="423"/>
      <c r="L1230" s="423"/>
      <c r="M1230" s="423"/>
      <c r="N1230" s="470"/>
      <c r="O1230" s="79">
        <f t="shared" ref="O1230:O1293" si="84">IF(B1230=0,0,IF(YEAR(B1230)=$P$1,MONTH(B1230)-$O$1+1,(YEAR(B1230)-$P$1)*12-$O$1+1+MONTH(B1230)))</f>
        <v>0</v>
      </c>
      <c r="P1230" s="79">
        <f t="shared" ref="P1230:P1293" si="85">IF(C1230=0,0,IF(YEAR(C1230)=$P$1,MONTH(C1230)-$O$1+1,(YEAR(C1230)-$P$1)*12-$O$1+1+MONTH(C1230)))</f>
        <v>0</v>
      </c>
      <c r="Q1230" s="552" t="str">
        <f t="shared" ref="Q1230:Q1293" si="86">SUBSTITUTE(D1230," ","_")</f>
        <v/>
      </c>
    </row>
    <row r="1231" spans="1:17" x14ac:dyDescent="0.2">
      <c r="A1231" s="438" t="str">
        <f t="shared" si="83"/>
        <v/>
      </c>
      <c r="B1231" s="439"/>
      <c r="C1231" s="469"/>
      <c r="D1231" s="107"/>
      <c r="E1231" s="107"/>
      <c r="F1231" s="288"/>
      <c r="G1231" s="107"/>
      <c r="H1231" s="107"/>
      <c r="I1231" s="107"/>
      <c r="J1231" s="423"/>
      <c r="K1231" s="423"/>
      <c r="L1231" s="423"/>
      <c r="M1231" s="423"/>
      <c r="N1231" s="470"/>
      <c r="O1231" s="79">
        <f t="shared" si="84"/>
        <v>0</v>
      </c>
      <c r="P1231" s="79">
        <f t="shared" si="85"/>
        <v>0</v>
      </c>
      <c r="Q1231" s="552" t="str">
        <f t="shared" si="86"/>
        <v/>
      </c>
    </row>
    <row r="1232" spans="1:17" x14ac:dyDescent="0.2">
      <c r="A1232" s="438" t="str">
        <f t="shared" si="83"/>
        <v/>
      </c>
      <c r="B1232" s="439"/>
      <c r="C1232" s="469"/>
      <c r="D1232" s="107"/>
      <c r="E1232" s="107"/>
      <c r="F1232" s="288"/>
      <c r="G1232" s="107"/>
      <c r="H1232" s="107"/>
      <c r="I1232" s="107"/>
      <c r="J1232" s="423"/>
      <c r="K1232" s="423"/>
      <c r="L1232" s="423"/>
      <c r="M1232" s="423"/>
      <c r="N1232" s="470"/>
      <c r="O1232" s="79">
        <f t="shared" si="84"/>
        <v>0</v>
      </c>
      <c r="P1232" s="79">
        <f t="shared" si="85"/>
        <v>0</v>
      </c>
      <c r="Q1232" s="552" t="str">
        <f t="shared" si="86"/>
        <v/>
      </c>
    </row>
    <row r="1233" spans="1:17" x14ac:dyDescent="0.2">
      <c r="A1233" s="438" t="str">
        <f t="shared" si="83"/>
        <v/>
      </c>
      <c r="B1233" s="439"/>
      <c r="C1233" s="469"/>
      <c r="D1233" s="107"/>
      <c r="E1233" s="107"/>
      <c r="F1233" s="288"/>
      <c r="G1233" s="107"/>
      <c r="H1233" s="107"/>
      <c r="I1233" s="107"/>
      <c r="J1233" s="423"/>
      <c r="K1233" s="423"/>
      <c r="L1233" s="423"/>
      <c r="M1233" s="423"/>
      <c r="N1233" s="470"/>
      <c r="O1233" s="79">
        <f t="shared" si="84"/>
        <v>0</v>
      </c>
      <c r="P1233" s="79">
        <f t="shared" si="85"/>
        <v>0</v>
      </c>
      <c r="Q1233" s="536" t="str">
        <f t="shared" si="86"/>
        <v/>
      </c>
    </row>
    <row r="1234" spans="1:17" x14ac:dyDescent="0.2">
      <c r="A1234" s="438" t="str">
        <f t="shared" si="83"/>
        <v/>
      </c>
      <c r="B1234" s="439"/>
      <c r="C1234" s="469"/>
      <c r="D1234" s="107"/>
      <c r="E1234" s="107"/>
      <c r="F1234" s="288"/>
      <c r="G1234" s="107"/>
      <c r="H1234" s="107"/>
      <c r="I1234" s="107"/>
      <c r="J1234" s="423"/>
      <c r="K1234" s="423"/>
      <c r="L1234" s="423"/>
      <c r="M1234" s="423"/>
      <c r="N1234" s="470"/>
      <c r="O1234" s="79">
        <f t="shared" si="84"/>
        <v>0</v>
      </c>
      <c r="P1234" s="79">
        <f t="shared" si="85"/>
        <v>0</v>
      </c>
      <c r="Q1234" s="552" t="str">
        <f t="shared" si="86"/>
        <v/>
      </c>
    </row>
    <row r="1235" spans="1:17" x14ac:dyDescent="0.2">
      <c r="A1235" s="438" t="str">
        <f t="shared" si="83"/>
        <v/>
      </c>
      <c r="B1235" s="439"/>
      <c r="C1235" s="469"/>
      <c r="D1235" s="107"/>
      <c r="E1235" s="107"/>
      <c r="F1235" s="288"/>
      <c r="G1235" s="107"/>
      <c r="H1235" s="107"/>
      <c r="I1235" s="107"/>
      <c r="J1235" s="423"/>
      <c r="K1235" s="423"/>
      <c r="L1235" s="423"/>
      <c r="M1235" s="423"/>
      <c r="N1235" s="470"/>
      <c r="O1235" s="79">
        <f t="shared" si="84"/>
        <v>0</v>
      </c>
      <c r="P1235" s="79">
        <f t="shared" si="85"/>
        <v>0</v>
      </c>
      <c r="Q1235" s="552" t="str">
        <f t="shared" si="86"/>
        <v/>
      </c>
    </row>
    <row r="1236" spans="1:17" x14ac:dyDescent="0.2">
      <c r="A1236" s="438" t="str">
        <f t="shared" si="83"/>
        <v/>
      </c>
      <c r="B1236" s="439"/>
      <c r="C1236" s="469"/>
      <c r="D1236" s="107"/>
      <c r="E1236" s="107"/>
      <c r="F1236" s="288"/>
      <c r="G1236" s="107"/>
      <c r="H1236" s="107"/>
      <c r="I1236" s="107"/>
      <c r="J1236" s="423"/>
      <c r="K1236" s="423"/>
      <c r="L1236" s="423"/>
      <c r="M1236" s="423"/>
      <c r="N1236" s="470"/>
      <c r="O1236" s="79">
        <f t="shared" si="84"/>
        <v>0</v>
      </c>
      <c r="P1236" s="79">
        <f t="shared" si="85"/>
        <v>0</v>
      </c>
      <c r="Q1236" s="552" t="str">
        <f t="shared" si="86"/>
        <v/>
      </c>
    </row>
    <row r="1237" spans="1:17" x14ac:dyDescent="0.2">
      <c r="A1237" s="438" t="str">
        <f t="shared" si="83"/>
        <v/>
      </c>
      <c r="B1237" s="439"/>
      <c r="C1237" s="469"/>
      <c r="D1237" s="107"/>
      <c r="E1237" s="107"/>
      <c r="F1237" s="288"/>
      <c r="G1237" s="107"/>
      <c r="H1237" s="107"/>
      <c r="I1237" s="107"/>
      <c r="J1237" s="423"/>
      <c r="K1237" s="423"/>
      <c r="L1237" s="423"/>
      <c r="M1237" s="472"/>
      <c r="N1237" s="470"/>
      <c r="O1237" s="79">
        <f t="shared" si="84"/>
        <v>0</v>
      </c>
      <c r="P1237" s="79">
        <f t="shared" si="85"/>
        <v>0</v>
      </c>
      <c r="Q1237" s="536" t="str">
        <f t="shared" si="86"/>
        <v/>
      </c>
    </row>
    <row r="1238" spans="1:17" x14ac:dyDescent="0.2">
      <c r="A1238" s="438" t="str">
        <f t="shared" si="83"/>
        <v/>
      </c>
      <c r="B1238" s="439"/>
      <c r="C1238" s="469"/>
      <c r="D1238" s="107"/>
      <c r="E1238" s="107"/>
      <c r="F1238" s="288"/>
      <c r="G1238" s="107"/>
      <c r="H1238" s="107"/>
      <c r="I1238" s="107"/>
      <c r="J1238" s="423"/>
      <c r="K1238" s="423"/>
      <c r="L1238" s="423"/>
      <c r="M1238" s="423"/>
      <c r="N1238" s="470"/>
      <c r="O1238" s="79">
        <f t="shared" si="84"/>
        <v>0</v>
      </c>
      <c r="P1238" s="79">
        <f t="shared" si="85"/>
        <v>0</v>
      </c>
      <c r="Q1238" s="552" t="str">
        <f t="shared" si="86"/>
        <v/>
      </c>
    </row>
    <row r="1239" spans="1:17" x14ac:dyDescent="0.2">
      <c r="A1239" s="438" t="str">
        <f t="shared" si="83"/>
        <v/>
      </c>
      <c r="B1239" s="439"/>
      <c r="C1239" s="469"/>
      <c r="D1239" s="107"/>
      <c r="E1239" s="107"/>
      <c r="F1239" s="288"/>
      <c r="G1239" s="107"/>
      <c r="H1239" s="107"/>
      <c r="I1239" s="107"/>
      <c r="J1239" s="423"/>
      <c r="K1239" s="423"/>
      <c r="L1239" s="423"/>
      <c r="M1239" s="423"/>
      <c r="N1239" s="470"/>
      <c r="O1239" s="79">
        <f t="shared" si="84"/>
        <v>0</v>
      </c>
      <c r="P1239" s="79">
        <f t="shared" si="85"/>
        <v>0</v>
      </c>
      <c r="Q1239" s="552" t="str">
        <f t="shared" si="86"/>
        <v/>
      </c>
    </row>
    <row r="1240" spans="1:17" x14ac:dyDescent="0.2">
      <c r="A1240" s="438" t="str">
        <f t="shared" si="83"/>
        <v/>
      </c>
      <c r="B1240" s="439"/>
      <c r="C1240" s="469"/>
      <c r="D1240" s="107"/>
      <c r="E1240" s="107"/>
      <c r="F1240" s="288"/>
      <c r="G1240" s="107"/>
      <c r="H1240" s="107"/>
      <c r="I1240" s="107"/>
      <c r="J1240" s="423"/>
      <c r="K1240" s="423"/>
      <c r="L1240" s="423"/>
      <c r="M1240" s="423"/>
      <c r="N1240" s="470"/>
      <c r="O1240" s="79">
        <f t="shared" si="84"/>
        <v>0</v>
      </c>
      <c r="P1240" s="79">
        <f t="shared" si="85"/>
        <v>0</v>
      </c>
      <c r="Q1240" s="552" t="str">
        <f t="shared" si="86"/>
        <v/>
      </c>
    </row>
    <row r="1241" spans="1:17" x14ac:dyDescent="0.2">
      <c r="A1241" s="438" t="str">
        <f t="shared" si="83"/>
        <v/>
      </c>
      <c r="B1241" s="439"/>
      <c r="C1241" s="469"/>
      <c r="D1241" s="107"/>
      <c r="E1241" s="107"/>
      <c r="F1241" s="288"/>
      <c r="G1241" s="107"/>
      <c r="H1241" s="107"/>
      <c r="I1241" s="107"/>
      <c r="J1241" s="423"/>
      <c r="K1241" s="423"/>
      <c r="L1241" s="423"/>
      <c r="M1241" s="423"/>
      <c r="N1241" s="470"/>
      <c r="O1241" s="79">
        <f t="shared" si="84"/>
        <v>0</v>
      </c>
      <c r="P1241" s="79">
        <f t="shared" si="85"/>
        <v>0</v>
      </c>
      <c r="Q1241" s="536" t="str">
        <f t="shared" si="86"/>
        <v/>
      </c>
    </row>
    <row r="1242" spans="1:17" x14ac:dyDescent="0.2">
      <c r="A1242" s="438" t="str">
        <f t="shared" si="83"/>
        <v/>
      </c>
      <c r="B1242" s="439"/>
      <c r="C1242" s="469"/>
      <c r="D1242" s="107"/>
      <c r="E1242" s="107"/>
      <c r="F1242" s="288"/>
      <c r="G1242" s="107"/>
      <c r="H1242" s="107"/>
      <c r="I1242" s="107"/>
      <c r="J1242" s="423"/>
      <c r="K1242" s="423"/>
      <c r="L1242" s="423"/>
      <c r="M1242" s="423"/>
      <c r="N1242" s="470"/>
      <c r="O1242" s="79">
        <f t="shared" si="84"/>
        <v>0</v>
      </c>
      <c r="P1242" s="79">
        <f t="shared" si="85"/>
        <v>0</v>
      </c>
      <c r="Q1242" s="552" t="str">
        <f t="shared" si="86"/>
        <v/>
      </c>
    </row>
    <row r="1243" spans="1:17" x14ac:dyDescent="0.2">
      <c r="A1243" s="438" t="str">
        <f t="shared" si="83"/>
        <v/>
      </c>
      <c r="B1243" s="439"/>
      <c r="C1243" s="469"/>
      <c r="D1243" s="107"/>
      <c r="E1243" s="107"/>
      <c r="F1243" s="288"/>
      <c r="G1243" s="107"/>
      <c r="H1243" s="107"/>
      <c r="I1243" s="107"/>
      <c r="J1243" s="423"/>
      <c r="K1243" s="423"/>
      <c r="L1243" s="423"/>
      <c r="M1243" s="423"/>
      <c r="N1243" s="470"/>
      <c r="O1243" s="79">
        <f t="shared" si="84"/>
        <v>0</v>
      </c>
      <c r="P1243" s="79">
        <f t="shared" si="85"/>
        <v>0</v>
      </c>
      <c r="Q1243" s="552" t="str">
        <f t="shared" si="86"/>
        <v/>
      </c>
    </row>
    <row r="1244" spans="1:17" x14ac:dyDescent="0.2">
      <c r="A1244" s="438" t="str">
        <f t="shared" si="83"/>
        <v/>
      </c>
      <c r="B1244" s="439"/>
      <c r="C1244" s="469"/>
      <c r="D1244" s="107"/>
      <c r="E1244" s="107"/>
      <c r="F1244" s="288"/>
      <c r="G1244" s="107"/>
      <c r="H1244" s="107"/>
      <c r="I1244" s="107"/>
      <c r="J1244" s="423"/>
      <c r="K1244" s="423"/>
      <c r="L1244" s="423"/>
      <c r="M1244" s="423"/>
      <c r="N1244" s="470"/>
      <c r="O1244" s="79">
        <f t="shared" si="84"/>
        <v>0</v>
      </c>
      <c r="P1244" s="79">
        <f t="shared" si="85"/>
        <v>0</v>
      </c>
      <c r="Q1244" s="552" t="str">
        <f t="shared" si="86"/>
        <v/>
      </c>
    </row>
    <row r="1245" spans="1:17" x14ac:dyDescent="0.2">
      <c r="A1245" s="438" t="str">
        <f t="shared" si="83"/>
        <v/>
      </c>
      <c r="B1245" s="439"/>
      <c r="C1245" s="469"/>
      <c r="D1245" s="107"/>
      <c r="E1245" s="107"/>
      <c r="F1245" s="288"/>
      <c r="G1245" s="107"/>
      <c r="H1245" s="107"/>
      <c r="I1245" s="107"/>
      <c r="J1245" s="423"/>
      <c r="K1245" s="423"/>
      <c r="L1245" s="423"/>
      <c r="M1245" s="423"/>
      <c r="N1245" s="470"/>
      <c r="O1245" s="79">
        <f t="shared" si="84"/>
        <v>0</v>
      </c>
      <c r="P1245" s="79">
        <f t="shared" si="85"/>
        <v>0</v>
      </c>
      <c r="Q1245" s="536" t="str">
        <f t="shared" si="86"/>
        <v/>
      </c>
    </row>
    <row r="1246" spans="1:17" x14ac:dyDescent="0.2">
      <c r="A1246" s="438" t="str">
        <f t="shared" si="83"/>
        <v/>
      </c>
      <c r="B1246" s="439"/>
      <c r="C1246" s="469"/>
      <c r="D1246" s="107"/>
      <c r="E1246" s="107"/>
      <c r="F1246" s="288"/>
      <c r="G1246" s="107"/>
      <c r="H1246" s="107"/>
      <c r="I1246" s="107"/>
      <c r="J1246" s="423"/>
      <c r="K1246" s="423"/>
      <c r="L1246" s="423"/>
      <c r="M1246" s="423"/>
      <c r="N1246" s="470"/>
      <c r="O1246" s="79">
        <f t="shared" si="84"/>
        <v>0</v>
      </c>
      <c r="P1246" s="79">
        <f t="shared" si="85"/>
        <v>0</v>
      </c>
      <c r="Q1246" s="552" t="str">
        <f t="shared" si="86"/>
        <v/>
      </c>
    </row>
    <row r="1247" spans="1:17" x14ac:dyDescent="0.2">
      <c r="A1247" s="438" t="str">
        <f t="shared" si="83"/>
        <v/>
      </c>
      <c r="B1247" s="439"/>
      <c r="C1247" s="469"/>
      <c r="D1247" s="107"/>
      <c r="E1247" s="107"/>
      <c r="F1247" s="288"/>
      <c r="G1247" s="107"/>
      <c r="H1247" s="107"/>
      <c r="I1247" s="107"/>
      <c r="J1247" s="423"/>
      <c r="K1247" s="423"/>
      <c r="L1247" s="423"/>
      <c r="M1247" s="423"/>
      <c r="N1247" s="470"/>
      <c r="O1247" s="79">
        <f t="shared" si="84"/>
        <v>0</v>
      </c>
      <c r="P1247" s="79">
        <f t="shared" si="85"/>
        <v>0</v>
      </c>
      <c r="Q1247" s="552" t="str">
        <f t="shared" si="86"/>
        <v/>
      </c>
    </row>
    <row r="1248" spans="1:17" x14ac:dyDescent="0.2">
      <c r="A1248" s="438" t="str">
        <f t="shared" si="83"/>
        <v/>
      </c>
      <c r="B1248" s="439"/>
      <c r="C1248" s="469"/>
      <c r="D1248" s="107"/>
      <c r="E1248" s="107"/>
      <c r="F1248" s="288"/>
      <c r="G1248" s="107"/>
      <c r="H1248" s="107"/>
      <c r="I1248" s="107"/>
      <c r="J1248" s="423"/>
      <c r="K1248" s="423"/>
      <c r="L1248" s="423"/>
      <c r="M1248" s="423"/>
      <c r="N1248" s="470"/>
      <c r="O1248" s="79">
        <f t="shared" si="84"/>
        <v>0</v>
      </c>
      <c r="P1248" s="79">
        <f t="shared" si="85"/>
        <v>0</v>
      </c>
      <c r="Q1248" s="552" t="str">
        <f t="shared" si="86"/>
        <v/>
      </c>
    </row>
    <row r="1249" spans="1:17" x14ac:dyDescent="0.2">
      <c r="A1249" s="438" t="str">
        <f t="shared" si="83"/>
        <v/>
      </c>
      <c r="B1249" s="439"/>
      <c r="C1249" s="469"/>
      <c r="D1249" s="107"/>
      <c r="E1249" s="107"/>
      <c r="F1249" s="288"/>
      <c r="G1249" s="107"/>
      <c r="H1249" s="107"/>
      <c r="I1249" s="107"/>
      <c r="J1249" s="423"/>
      <c r="K1249" s="423"/>
      <c r="L1249" s="423"/>
      <c r="M1249" s="423"/>
      <c r="N1249" s="470"/>
      <c r="O1249" s="79">
        <f t="shared" si="84"/>
        <v>0</v>
      </c>
      <c r="P1249" s="79">
        <f t="shared" si="85"/>
        <v>0</v>
      </c>
      <c r="Q1249" s="536" t="str">
        <f t="shared" si="86"/>
        <v/>
      </c>
    </row>
    <row r="1250" spans="1:17" x14ac:dyDescent="0.2">
      <c r="A1250" s="438" t="str">
        <f t="shared" si="83"/>
        <v/>
      </c>
      <c r="B1250" s="439"/>
      <c r="C1250" s="469"/>
      <c r="D1250" s="107"/>
      <c r="E1250" s="107"/>
      <c r="F1250" s="288"/>
      <c r="G1250" s="107"/>
      <c r="H1250" s="107"/>
      <c r="I1250" s="107"/>
      <c r="J1250" s="423"/>
      <c r="K1250" s="423"/>
      <c r="L1250" s="423"/>
      <c r="M1250" s="472"/>
      <c r="N1250" s="470"/>
      <c r="O1250" s="79">
        <f t="shared" si="84"/>
        <v>0</v>
      </c>
      <c r="P1250" s="79">
        <f t="shared" si="85"/>
        <v>0</v>
      </c>
      <c r="Q1250" s="552" t="str">
        <f t="shared" si="86"/>
        <v/>
      </c>
    </row>
    <row r="1251" spans="1:17" x14ac:dyDescent="0.2">
      <c r="A1251" s="438" t="str">
        <f t="shared" si="83"/>
        <v/>
      </c>
      <c r="B1251" s="439"/>
      <c r="C1251" s="469"/>
      <c r="D1251" s="107"/>
      <c r="E1251" s="107"/>
      <c r="F1251" s="288"/>
      <c r="G1251" s="107"/>
      <c r="H1251" s="107"/>
      <c r="I1251" s="107"/>
      <c r="J1251" s="423"/>
      <c r="K1251" s="423"/>
      <c r="L1251" s="423"/>
      <c r="M1251" s="423"/>
      <c r="N1251" s="470"/>
      <c r="O1251" s="79">
        <f t="shared" si="84"/>
        <v>0</v>
      </c>
      <c r="P1251" s="79">
        <f t="shared" si="85"/>
        <v>0</v>
      </c>
      <c r="Q1251" s="552" t="str">
        <f t="shared" si="86"/>
        <v/>
      </c>
    </row>
    <row r="1252" spans="1:17" x14ac:dyDescent="0.2">
      <c r="A1252" s="438" t="str">
        <f t="shared" si="83"/>
        <v/>
      </c>
      <c r="B1252" s="439"/>
      <c r="C1252" s="469"/>
      <c r="D1252" s="107"/>
      <c r="E1252" s="107"/>
      <c r="F1252" s="288"/>
      <c r="G1252" s="107"/>
      <c r="H1252" s="107"/>
      <c r="I1252" s="107"/>
      <c r="J1252" s="423"/>
      <c r="K1252" s="423"/>
      <c r="L1252" s="423"/>
      <c r="M1252" s="423"/>
      <c r="N1252" s="470"/>
      <c r="O1252" s="79">
        <f t="shared" si="84"/>
        <v>0</v>
      </c>
      <c r="P1252" s="79">
        <f t="shared" si="85"/>
        <v>0</v>
      </c>
      <c r="Q1252" s="552" t="str">
        <f t="shared" si="86"/>
        <v/>
      </c>
    </row>
    <row r="1253" spans="1:17" x14ac:dyDescent="0.2">
      <c r="A1253" s="438" t="str">
        <f t="shared" si="83"/>
        <v/>
      </c>
      <c r="B1253" s="439"/>
      <c r="C1253" s="469"/>
      <c r="D1253" s="107"/>
      <c r="E1253" s="107"/>
      <c r="F1253" s="288"/>
      <c r="G1253" s="107"/>
      <c r="H1253" s="107"/>
      <c r="I1253" s="107"/>
      <c r="J1253" s="423"/>
      <c r="K1253" s="423"/>
      <c r="L1253" s="423"/>
      <c r="M1253" s="423"/>
      <c r="N1253" s="470"/>
      <c r="O1253" s="79">
        <f t="shared" si="84"/>
        <v>0</v>
      </c>
      <c r="P1253" s="79">
        <f t="shared" si="85"/>
        <v>0</v>
      </c>
      <c r="Q1253" s="536" t="str">
        <f t="shared" si="86"/>
        <v/>
      </c>
    </row>
    <row r="1254" spans="1:17" x14ac:dyDescent="0.2">
      <c r="A1254" s="438" t="str">
        <f t="shared" si="83"/>
        <v/>
      </c>
      <c r="B1254" s="439"/>
      <c r="C1254" s="469"/>
      <c r="D1254" s="107"/>
      <c r="E1254" s="107"/>
      <c r="F1254" s="288"/>
      <c r="G1254" s="107"/>
      <c r="H1254" s="107"/>
      <c r="I1254" s="107"/>
      <c r="J1254" s="423"/>
      <c r="K1254" s="423"/>
      <c r="L1254" s="423"/>
      <c r="M1254" s="423"/>
      <c r="N1254" s="470"/>
      <c r="O1254" s="79">
        <f t="shared" si="84"/>
        <v>0</v>
      </c>
      <c r="P1254" s="79">
        <f t="shared" si="85"/>
        <v>0</v>
      </c>
      <c r="Q1254" s="552" t="str">
        <f t="shared" si="86"/>
        <v/>
      </c>
    </row>
    <row r="1255" spans="1:17" x14ac:dyDescent="0.2">
      <c r="A1255" s="438" t="str">
        <f t="shared" si="83"/>
        <v/>
      </c>
      <c r="B1255" s="439"/>
      <c r="C1255" s="469"/>
      <c r="D1255" s="107"/>
      <c r="E1255" s="107"/>
      <c r="F1255" s="288"/>
      <c r="G1255" s="107"/>
      <c r="H1255" s="107"/>
      <c r="I1255" s="107"/>
      <c r="J1255" s="423"/>
      <c r="K1255" s="423"/>
      <c r="L1255" s="423"/>
      <c r="M1255" s="423"/>
      <c r="N1255" s="470"/>
      <c r="O1255" s="79">
        <f t="shared" si="84"/>
        <v>0</v>
      </c>
      <c r="P1255" s="79">
        <f t="shared" si="85"/>
        <v>0</v>
      </c>
      <c r="Q1255" s="552" t="str">
        <f t="shared" si="86"/>
        <v/>
      </c>
    </row>
    <row r="1256" spans="1:17" x14ac:dyDescent="0.2">
      <c r="A1256" s="438" t="str">
        <f t="shared" si="83"/>
        <v/>
      </c>
      <c r="B1256" s="439"/>
      <c r="C1256" s="469"/>
      <c r="D1256" s="107"/>
      <c r="E1256" s="107"/>
      <c r="F1256" s="288"/>
      <c r="G1256" s="107"/>
      <c r="H1256" s="107"/>
      <c r="I1256" s="107"/>
      <c r="J1256" s="423"/>
      <c r="K1256" s="423"/>
      <c r="L1256" s="423"/>
      <c r="M1256" s="423"/>
      <c r="N1256" s="470"/>
      <c r="O1256" s="79">
        <f t="shared" si="84"/>
        <v>0</v>
      </c>
      <c r="P1256" s="79">
        <f t="shared" si="85"/>
        <v>0</v>
      </c>
      <c r="Q1256" s="552" t="str">
        <f t="shared" si="86"/>
        <v/>
      </c>
    </row>
    <row r="1257" spans="1:17" x14ac:dyDescent="0.2">
      <c r="A1257" s="438" t="str">
        <f t="shared" si="83"/>
        <v/>
      </c>
      <c r="B1257" s="439"/>
      <c r="C1257" s="469"/>
      <c r="D1257" s="107"/>
      <c r="E1257" s="107"/>
      <c r="F1257" s="288"/>
      <c r="G1257" s="107"/>
      <c r="H1257" s="107"/>
      <c r="I1257" s="107"/>
      <c r="J1257" s="423"/>
      <c r="K1257" s="423"/>
      <c r="L1257" s="423"/>
      <c r="M1257" s="423"/>
      <c r="N1257" s="470"/>
      <c r="O1257" s="79">
        <f t="shared" si="84"/>
        <v>0</v>
      </c>
      <c r="P1257" s="79">
        <f t="shared" si="85"/>
        <v>0</v>
      </c>
      <c r="Q1257" s="536" t="str">
        <f t="shared" si="86"/>
        <v/>
      </c>
    </row>
    <row r="1258" spans="1:17" x14ac:dyDescent="0.2">
      <c r="A1258" s="438" t="str">
        <f t="shared" si="83"/>
        <v/>
      </c>
      <c r="B1258" s="439"/>
      <c r="C1258" s="469"/>
      <c r="D1258" s="107"/>
      <c r="E1258" s="107"/>
      <c r="F1258" s="288"/>
      <c r="G1258" s="107"/>
      <c r="H1258" s="107"/>
      <c r="I1258" s="107"/>
      <c r="J1258" s="423"/>
      <c r="K1258" s="423"/>
      <c r="L1258" s="423"/>
      <c r="M1258" s="423"/>
      <c r="N1258" s="470"/>
      <c r="O1258" s="79">
        <f t="shared" si="84"/>
        <v>0</v>
      </c>
      <c r="P1258" s="79">
        <f t="shared" si="85"/>
        <v>0</v>
      </c>
      <c r="Q1258" s="552" t="str">
        <f t="shared" si="86"/>
        <v/>
      </c>
    </row>
    <row r="1259" spans="1:17" x14ac:dyDescent="0.2">
      <c r="A1259" s="438" t="str">
        <f t="shared" si="83"/>
        <v/>
      </c>
      <c r="B1259" s="439"/>
      <c r="C1259" s="469"/>
      <c r="D1259" s="107"/>
      <c r="E1259" s="107"/>
      <c r="F1259" s="288"/>
      <c r="G1259" s="107"/>
      <c r="H1259" s="107"/>
      <c r="I1259" s="107"/>
      <c r="J1259" s="423"/>
      <c r="K1259" s="423"/>
      <c r="L1259" s="423"/>
      <c r="M1259" s="423"/>
      <c r="N1259" s="470"/>
      <c r="O1259" s="79">
        <f t="shared" si="84"/>
        <v>0</v>
      </c>
      <c r="P1259" s="79">
        <f t="shared" si="85"/>
        <v>0</v>
      </c>
      <c r="Q1259" s="552" t="str">
        <f t="shared" si="86"/>
        <v/>
      </c>
    </row>
    <row r="1260" spans="1:17" x14ac:dyDescent="0.2">
      <c r="A1260" s="438" t="str">
        <f t="shared" si="83"/>
        <v/>
      </c>
      <c r="B1260" s="439"/>
      <c r="C1260" s="469"/>
      <c r="D1260" s="107"/>
      <c r="E1260" s="107"/>
      <c r="F1260" s="288"/>
      <c r="G1260" s="107"/>
      <c r="H1260" s="107"/>
      <c r="I1260" s="107"/>
      <c r="J1260" s="423"/>
      <c r="K1260" s="423"/>
      <c r="L1260" s="423"/>
      <c r="M1260" s="423"/>
      <c r="N1260" s="470"/>
      <c r="O1260" s="79">
        <f t="shared" si="84"/>
        <v>0</v>
      </c>
      <c r="P1260" s="79">
        <f t="shared" si="85"/>
        <v>0</v>
      </c>
      <c r="Q1260" s="552" t="str">
        <f t="shared" si="86"/>
        <v/>
      </c>
    </row>
    <row r="1261" spans="1:17" x14ac:dyDescent="0.2">
      <c r="A1261" s="438" t="str">
        <f t="shared" si="83"/>
        <v/>
      </c>
      <c r="B1261" s="439"/>
      <c r="C1261" s="469"/>
      <c r="D1261" s="107"/>
      <c r="E1261" s="107"/>
      <c r="F1261" s="288"/>
      <c r="G1261" s="107"/>
      <c r="H1261" s="107"/>
      <c r="I1261" s="107"/>
      <c r="J1261" s="423"/>
      <c r="K1261" s="423"/>
      <c r="L1261" s="423"/>
      <c r="M1261" s="423"/>
      <c r="N1261" s="470"/>
      <c r="O1261" s="79">
        <f t="shared" si="84"/>
        <v>0</v>
      </c>
      <c r="P1261" s="79">
        <f t="shared" si="85"/>
        <v>0</v>
      </c>
      <c r="Q1261" s="536" t="str">
        <f t="shared" si="86"/>
        <v/>
      </c>
    </row>
    <row r="1262" spans="1:17" x14ac:dyDescent="0.2">
      <c r="A1262" s="438" t="str">
        <f t="shared" si="83"/>
        <v/>
      </c>
      <c r="B1262" s="439"/>
      <c r="C1262" s="469"/>
      <c r="D1262" s="107"/>
      <c r="E1262" s="107"/>
      <c r="F1262" s="288"/>
      <c r="G1262" s="107"/>
      <c r="H1262" s="107"/>
      <c r="I1262" s="107"/>
      <c r="J1262" s="423"/>
      <c r="K1262" s="423"/>
      <c r="L1262" s="423"/>
      <c r="M1262" s="423"/>
      <c r="N1262" s="470"/>
      <c r="O1262" s="79">
        <f t="shared" si="84"/>
        <v>0</v>
      </c>
      <c r="P1262" s="79">
        <f t="shared" si="85"/>
        <v>0</v>
      </c>
      <c r="Q1262" s="552" t="str">
        <f t="shared" si="86"/>
        <v/>
      </c>
    </row>
    <row r="1263" spans="1:17" x14ac:dyDescent="0.2">
      <c r="A1263" s="438" t="str">
        <f t="shared" si="83"/>
        <v/>
      </c>
      <c r="B1263" s="439"/>
      <c r="C1263" s="469"/>
      <c r="D1263" s="107"/>
      <c r="E1263" s="107"/>
      <c r="F1263" s="288"/>
      <c r="G1263" s="107"/>
      <c r="H1263" s="107"/>
      <c r="I1263" s="107"/>
      <c r="J1263" s="423"/>
      <c r="K1263" s="423"/>
      <c r="L1263" s="423"/>
      <c r="M1263" s="423"/>
      <c r="N1263" s="470"/>
      <c r="O1263" s="79">
        <f t="shared" si="84"/>
        <v>0</v>
      </c>
      <c r="P1263" s="79">
        <f t="shared" si="85"/>
        <v>0</v>
      </c>
      <c r="Q1263" s="552" t="str">
        <f t="shared" si="86"/>
        <v/>
      </c>
    </row>
    <row r="1264" spans="1:17" x14ac:dyDescent="0.2">
      <c r="A1264" s="438" t="str">
        <f t="shared" si="83"/>
        <v/>
      </c>
      <c r="B1264" s="439"/>
      <c r="C1264" s="469"/>
      <c r="D1264" s="107"/>
      <c r="E1264" s="107"/>
      <c r="F1264" s="288"/>
      <c r="G1264" s="107"/>
      <c r="H1264" s="107"/>
      <c r="I1264" s="107"/>
      <c r="J1264" s="423"/>
      <c r="K1264" s="423"/>
      <c r="L1264" s="423"/>
      <c r="M1264" s="423"/>
      <c r="N1264" s="470"/>
      <c r="O1264" s="79">
        <f t="shared" si="84"/>
        <v>0</v>
      </c>
      <c r="P1264" s="79">
        <f t="shared" si="85"/>
        <v>0</v>
      </c>
      <c r="Q1264" s="552" t="str">
        <f t="shared" si="86"/>
        <v/>
      </c>
    </row>
    <row r="1265" spans="1:17" x14ac:dyDescent="0.2">
      <c r="A1265" s="438" t="str">
        <f t="shared" si="83"/>
        <v/>
      </c>
      <c r="B1265" s="439"/>
      <c r="C1265" s="469"/>
      <c r="D1265" s="107"/>
      <c r="E1265" s="107"/>
      <c r="F1265" s="288"/>
      <c r="G1265" s="107"/>
      <c r="H1265" s="107"/>
      <c r="I1265" s="107"/>
      <c r="J1265" s="423"/>
      <c r="K1265" s="423"/>
      <c r="L1265" s="423"/>
      <c r="M1265" s="423"/>
      <c r="N1265" s="470"/>
      <c r="O1265" s="79">
        <f t="shared" si="84"/>
        <v>0</v>
      </c>
      <c r="P1265" s="79">
        <f t="shared" si="85"/>
        <v>0</v>
      </c>
      <c r="Q1265" s="536" t="str">
        <f t="shared" si="86"/>
        <v/>
      </c>
    </row>
    <row r="1266" spans="1:17" x14ac:dyDescent="0.2">
      <c r="A1266" s="438" t="str">
        <f t="shared" si="83"/>
        <v/>
      </c>
      <c r="B1266" s="439"/>
      <c r="C1266" s="469"/>
      <c r="D1266" s="107"/>
      <c r="E1266" s="107"/>
      <c r="F1266" s="288"/>
      <c r="G1266" s="107"/>
      <c r="H1266" s="107"/>
      <c r="I1266" s="107"/>
      <c r="J1266" s="423"/>
      <c r="K1266" s="423"/>
      <c r="L1266" s="423"/>
      <c r="M1266" s="423"/>
      <c r="N1266" s="470"/>
      <c r="O1266" s="79">
        <f t="shared" si="84"/>
        <v>0</v>
      </c>
      <c r="P1266" s="79">
        <f t="shared" si="85"/>
        <v>0</v>
      </c>
      <c r="Q1266" s="552" t="str">
        <f t="shared" si="86"/>
        <v/>
      </c>
    </row>
    <row r="1267" spans="1:17" x14ac:dyDescent="0.2">
      <c r="A1267" s="438" t="str">
        <f t="shared" si="83"/>
        <v/>
      </c>
      <c r="B1267" s="439"/>
      <c r="C1267" s="469"/>
      <c r="D1267" s="107"/>
      <c r="E1267" s="107"/>
      <c r="F1267" s="288"/>
      <c r="G1267" s="107"/>
      <c r="H1267" s="107"/>
      <c r="I1267" s="107"/>
      <c r="J1267" s="423"/>
      <c r="K1267" s="423"/>
      <c r="L1267" s="423"/>
      <c r="M1267" s="423"/>
      <c r="N1267" s="470"/>
      <c r="O1267" s="79">
        <f t="shared" si="84"/>
        <v>0</v>
      </c>
      <c r="P1267" s="79">
        <f t="shared" si="85"/>
        <v>0</v>
      </c>
      <c r="Q1267" s="552" t="str">
        <f t="shared" si="86"/>
        <v/>
      </c>
    </row>
    <row r="1268" spans="1:17" x14ac:dyDescent="0.2">
      <c r="A1268" s="438" t="str">
        <f t="shared" si="83"/>
        <v/>
      </c>
      <c r="B1268" s="439"/>
      <c r="C1268" s="469"/>
      <c r="D1268" s="107"/>
      <c r="E1268" s="107"/>
      <c r="F1268" s="288"/>
      <c r="G1268" s="107"/>
      <c r="H1268" s="107"/>
      <c r="I1268" s="107"/>
      <c r="J1268" s="423"/>
      <c r="K1268" s="423"/>
      <c r="L1268" s="423"/>
      <c r="M1268" s="423"/>
      <c r="N1268" s="470"/>
      <c r="O1268" s="79">
        <f t="shared" si="84"/>
        <v>0</v>
      </c>
      <c r="P1268" s="79">
        <f t="shared" si="85"/>
        <v>0</v>
      </c>
      <c r="Q1268" s="552" t="str">
        <f t="shared" si="86"/>
        <v/>
      </c>
    </row>
    <row r="1269" spans="1:17" x14ac:dyDescent="0.2">
      <c r="A1269" s="438" t="str">
        <f t="shared" si="83"/>
        <v/>
      </c>
      <c r="B1269" s="439"/>
      <c r="C1269" s="469"/>
      <c r="D1269" s="107"/>
      <c r="E1269" s="107"/>
      <c r="F1269" s="288"/>
      <c r="G1269" s="107"/>
      <c r="H1269" s="107"/>
      <c r="I1269" s="107"/>
      <c r="J1269" s="423"/>
      <c r="K1269" s="423"/>
      <c r="L1269" s="423"/>
      <c r="M1269" s="423"/>
      <c r="N1269" s="470"/>
      <c r="O1269" s="79">
        <f t="shared" si="84"/>
        <v>0</v>
      </c>
      <c r="P1269" s="79">
        <f t="shared" si="85"/>
        <v>0</v>
      </c>
      <c r="Q1269" s="536" t="str">
        <f t="shared" si="86"/>
        <v/>
      </c>
    </row>
    <row r="1270" spans="1:17" x14ac:dyDescent="0.2">
      <c r="A1270" s="438" t="str">
        <f t="shared" si="83"/>
        <v/>
      </c>
      <c r="B1270" s="439"/>
      <c r="C1270" s="469"/>
      <c r="D1270" s="107"/>
      <c r="E1270" s="107"/>
      <c r="F1270" s="288"/>
      <c r="G1270" s="107"/>
      <c r="H1270" s="107"/>
      <c r="I1270" s="107"/>
      <c r="J1270" s="423"/>
      <c r="K1270" s="423"/>
      <c r="L1270" s="423"/>
      <c r="M1270" s="423"/>
      <c r="N1270" s="470"/>
      <c r="O1270" s="79">
        <f t="shared" si="84"/>
        <v>0</v>
      </c>
      <c r="P1270" s="79">
        <f t="shared" si="85"/>
        <v>0</v>
      </c>
      <c r="Q1270" s="552" t="str">
        <f t="shared" si="86"/>
        <v/>
      </c>
    </row>
    <row r="1271" spans="1:17" x14ac:dyDescent="0.2">
      <c r="A1271" s="438" t="str">
        <f t="shared" si="83"/>
        <v/>
      </c>
      <c r="B1271" s="439"/>
      <c r="C1271" s="469"/>
      <c r="D1271" s="107"/>
      <c r="E1271" s="107"/>
      <c r="F1271" s="288"/>
      <c r="G1271" s="107"/>
      <c r="H1271" s="107"/>
      <c r="I1271" s="107"/>
      <c r="J1271" s="423"/>
      <c r="K1271" s="423"/>
      <c r="L1271" s="423"/>
      <c r="M1271" s="423"/>
      <c r="N1271" s="470"/>
      <c r="O1271" s="79">
        <f t="shared" si="84"/>
        <v>0</v>
      </c>
      <c r="P1271" s="79">
        <f t="shared" si="85"/>
        <v>0</v>
      </c>
      <c r="Q1271" s="552" t="str">
        <f t="shared" si="86"/>
        <v/>
      </c>
    </row>
    <row r="1272" spans="1:17" x14ac:dyDescent="0.2">
      <c r="A1272" s="438" t="str">
        <f t="shared" si="83"/>
        <v/>
      </c>
      <c r="B1272" s="439"/>
      <c r="C1272" s="469"/>
      <c r="D1272" s="107"/>
      <c r="E1272" s="107"/>
      <c r="F1272" s="288"/>
      <c r="G1272" s="107"/>
      <c r="H1272" s="107"/>
      <c r="I1272" s="107"/>
      <c r="J1272" s="423"/>
      <c r="K1272" s="423"/>
      <c r="L1272" s="423"/>
      <c r="M1272" s="423"/>
      <c r="N1272" s="470"/>
      <c r="O1272" s="79">
        <f t="shared" si="84"/>
        <v>0</v>
      </c>
      <c r="P1272" s="79">
        <f t="shared" si="85"/>
        <v>0</v>
      </c>
      <c r="Q1272" s="552" t="str">
        <f t="shared" si="86"/>
        <v/>
      </c>
    </row>
    <row r="1273" spans="1:17" x14ac:dyDescent="0.2">
      <c r="A1273" s="438" t="str">
        <f t="shared" si="83"/>
        <v/>
      </c>
      <c r="B1273" s="439"/>
      <c r="C1273" s="469"/>
      <c r="D1273" s="107"/>
      <c r="E1273" s="107"/>
      <c r="F1273" s="288"/>
      <c r="G1273" s="107"/>
      <c r="H1273" s="107"/>
      <c r="I1273" s="107"/>
      <c r="J1273" s="423"/>
      <c r="K1273" s="423"/>
      <c r="L1273" s="423"/>
      <c r="M1273" s="423"/>
      <c r="N1273" s="470"/>
      <c r="O1273" s="79">
        <f t="shared" si="84"/>
        <v>0</v>
      </c>
      <c r="P1273" s="79">
        <f t="shared" si="85"/>
        <v>0</v>
      </c>
      <c r="Q1273" s="536" t="str">
        <f t="shared" si="86"/>
        <v/>
      </c>
    </row>
    <row r="1274" spans="1:17" x14ac:dyDescent="0.2">
      <c r="A1274" s="438" t="str">
        <f t="shared" si="83"/>
        <v/>
      </c>
      <c r="B1274" s="439"/>
      <c r="C1274" s="469"/>
      <c r="D1274" s="107"/>
      <c r="E1274" s="107"/>
      <c r="F1274" s="288"/>
      <c r="G1274" s="107"/>
      <c r="H1274" s="107"/>
      <c r="I1274" s="107"/>
      <c r="J1274" s="423"/>
      <c r="K1274" s="423"/>
      <c r="L1274" s="423"/>
      <c r="M1274" s="423"/>
      <c r="N1274" s="470"/>
      <c r="O1274" s="79">
        <f t="shared" si="84"/>
        <v>0</v>
      </c>
      <c r="P1274" s="79">
        <f t="shared" si="85"/>
        <v>0</v>
      </c>
      <c r="Q1274" s="552" t="str">
        <f t="shared" si="86"/>
        <v/>
      </c>
    </row>
    <row r="1275" spans="1:17" x14ac:dyDescent="0.2">
      <c r="A1275" s="438" t="str">
        <f t="shared" si="83"/>
        <v/>
      </c>
      <c r="B1275" s="439"/>
      <c r="C1275" s="469"/>
      <c r="D1275" s="107"/>
      <c r="E1275" s="107"/>
      <c r="F1275" s="288"/>
      <c r="G1275" s="107"/>
      <c r="H1275" s="107"/>
      <c r="I1275" s="107"/>
      <c r="J1275" s="423"/>
      <c r="K1275" s="423"/>
      <c r="L1275" s="423"/>
      <c r="M1275" s="423"/>
      <c r="N1275" s="470"/>
      <c r="O1275" s="79">
        <f t="shared" si="84"/>
        <v>0</v>
      </c>
      <c r="P1275" s="79">
        <f t="shared" si="85"/>
        <v>0</v>
      </c>
      <c r="Q1275" s="552" t="str">
        <f t="shared" si="86"/>
        <v/>
      </c>
    </row>
    <row r="1276" spans="1:17" x14ac:dyDescent="0.2">
      <c r="A1276" s="438" t="str">
        <f t="shared" ref="A1276:A1339" si="87">IF(B1276="","",ROW()-4)</f>
        <v/>
      </c>
      <c r="B1276" s="439"/>
      <c r="C1276" s="469"/>
      <c r="D1276" s="107"/>
      <c r="E1276" s="107"/>
      <c r="F1276" s="288"/>
      <c r="G1276" s="107"/>
      <c r="H1276" s="107"/>
      <c r="I1276" s="107"/>
      <c r="J1276" s="423"/>
      <c r="K1276" s="423"/>
      <c r="L1276" s="423"/>
      <c r="M1276" s="423"/>
      <c r="N1276" s="470"/>
      <c r="O1276" s="79">
        <f t="shared" si="84"/>
        <v>0</v>
      </c>
      <c r="P1276" s="79">
        <f t="shared" si="85"/>
        <v>0</v>
      </c>
      <c r="Q1276" s="552" t="str">
        <f t="shared" si="86"/>
        <v/>
      </c>
    </row>
    <row r="1277" spans="1:17" x14ac:dyDescent="0.2">
      <c r="A1277" s="438" t="str">
        <f t="shared" si="87"/>
        <v/>
      </c>
      <c r="B1277" s="439"/>
      <c r="C1277" s="469"/>
      <c r="D1277" s="107"/>
      <c r="E1277" s="107"/>
      <c r="F1277" s="288"/>
      <c r="G1277" s="107"/>
      <c r="H1277" s="107"/>
      <c r="I1277" s="107"/>
      <c r="J1277" s="423"/>
      <c r="K1277" s="423"/>
      <c r="L1277" s="423"/>
      <c r="M1277" s="423"/>
      <c r="N1277" s="470"/>
      <c r="O1277" s="79">
        <f t="shared" si="84"/>
        <v>0</v>
      </c>
      <c r="P1277" s="79">
        <f t="shared" si="85"/>
        <v>0</v>
      </c>
      <c r="Q1277" s="536" t="str">
        <f t="shared" si="86"/>
        <v/>
      </c>
    </row>
    <row r="1278" spans="1:17" x14ac:dyDescent="0.2">
      <c r="A1278" s="438" t="str">
        <f t="shared" si="87"/>
        <v/>
      </c>
      <c r="B1278" s="439"/>
      <c r="C1278" s="469"/>
      <c r="D1278" s="107"/>
      <c r="E1278" s="107"/>
      <c r="F1278" s="288"/>
      <c r="G1278" s="107"/>
      <c r="H1278" s="107"/>
      <c r="I1278" s="107"/>
      <c r="J1278" s="423"/>
      <c r="K1278" s="423"/>
      <c r="L1278" s="423"/>
      <c r="M1278" s="423"/>
      <c r="N1278" s="470"/>
      <c r="O1278" s="79">
        <f t="shared" si="84"/>
        <v>0</v>
      </c>
      <c r="P1278" s="79">
        <f t="shared" si="85"/>
        <v>0</v>
      </c>
      <c r="Q1278" s="552" t="str">
        <f t="shared" si="86"/>
        <v/>
      </c>
    </row>
    <row r="1279" spans="1:17" x14ac:dyDescent="0.2">
      <c r="A1279" s="438" t="str">
        <f t="shared" si="87"/>
        <v/>
      </c>
      <c r="B1279" s="439"/>
      <c r="C1279" s="469"/>
      <c r="D1279" s="107"/>
      <c r="E1279" s="107"/>
      <c r="F1279" s="288"/>
      <c r="G1279" s="107"/>
      <c r="H1279" s="107"/>
      <c r="I1279" s="107"/>
      <c r="J1279" s="423"/>
      <c r="K1279" s="423"/>
      <c r="L1279" s="423"/>
      <c r="M1279" s="423"/>
      <c r="N1279" s="470"/>
      <c r="O1279" s="79">
        <f t="shared" si="84"/>
        <v>0</v>
      </c>
      <c r="P1279" s="79">
        <f t="shared" si="85"/>
        <v>0</v>
      </c>
      <c r="Q1279" s="552" t="str">
        <f t="shared" si="86"/>
        <v/>
      </c>
    </row>
    <row r="1280" spans="1:17" x14ac:dyDescent="0.2">
      <c r="A1280" s="438" t="str">
        <f t="shared" si="87"/>
        <v/>
      </c>
      <c r="B1280" s="439"/>
      <c r="C1280" s="469"/>
      <c r="D1280" s="107"/>
      <c r="E1280" s="107"/>
      <c r="F1280" s="288"/>
      <c r="G1280" s="107"/>
      <c r="H1280" s="107"/>
      <c r="I1280" s="107"/>
      <c r="J1280" s="423"/>
      <c r="K1280" s="423"/>
      <c r="L1280" s="423"/>
      <c r="M1280" s="423"/>
      <c r="N1280" s="470"/>
      <c r="O1280" s="79">
        <f t="shared" si="84"/>
        <v>0</v>
      </c>
      <c r="P1280" s="79">
        <f t="shared" si="85"/>
        <v>0</v>
      </c>
      <c r="Q1280" s="552" t="str">
        <f t="shared" si="86"/>
        <v/>
      </c>
    </row>
    <row r="1281" spans="1:17" x14ac:dyDescent="0.2">
      <c r="A1281" s="438" t="str">
        <f t="shared" si="87"/>
        <v/>
      </c>
      <c r="B1281" s="439"/>
      <c r="C1281" s="469"/>
      <c r="D1281" s="107"/>
      <c r="E1281" s="107"/>
      <c r="F1281" s="288"/>
      <c r="G1281" s="107"/>
      <c r="H1281" s="107"/>
      <c r="I1281" s="107"/>
      <c r="J1281" s="423"/>
      <c r="K1281" s="423"/>
      <c r="L1281" s="423"/>
      <c r="M1281" s="423"/>
      <c r="N1281" s="470"/>
      <c r="O1281" s="79">
        <f t="shared" si="84"/>
        <v>0</v>
      </c>
      <c r="P1281" s="79">
        <f t="shared" si="85"/>
        <v>0</v>
      </c>
      <c r="Q1281" s="536" t="str">
        <f t="shared" si="86"/>
        <v/>
      </c>
    </row>
    <row r="1282" spans="1:17" x14ac:dyDescent="0.2">
      <c r="A1282" s="438" t="str">
        <f t="shared" si="87"/>
        <v/>
      </c>
      <c r="B1282" s="439"/>
      <c r="C1282" s="469"/>
      <c r="D1282" s="107"/>
      <c r="E1282" s="107"/>
      <c r="F1282" s="288"/>
      <c r="G1282" s="107"/>
      <c r="H1282" s="107"/>
      <c r="I1282" s="107"/>
      <c r="J1282" s="423"/>
      <c r="K1282" s="423"/>
      <c r="L1282" s="423"/>
      <c r="M1282" s="423"/>
      <c r="N1282" s="470"/>
      <c r="O1282" s="79">
        <f t="shared" si="84"/>
        <v>0</v>
      </c>
      <c r="P1282" s="79">
        <f t="shared" si="85"/>
        <v>0</v>
      </c>
      <c r="Q1282" s="552" t="str">
        <f t="shared" si="86"/>
        <v/>
      </c>
    </row>
    <row r="1283" spans="1:17" x14ac:dyDescent="0.2">
      <c r="A1283" s="438" t="str">
        <f t="shared" si="87"/>
        <v/>
      </c>
      <c r="B1283" s="439"/>
      <c r="C1283" s="469"/>
      <c r="D1283" s="107"/>
      <c r="E1283" s="107"/>
      <c r="F1283" s="288"/>
      <c r="G1283" s="107"/>
      <c r="H1283" s="107"/>
      <c r="I1283" s="107"/>
      <c r="J1283" s="423"/>
      <c r="K1283" s="423"/>
      <c r="L1283" s="423"/>
      <c r="M1283" s="423"/>
      <c r="N1283" s="470"/>
      <c r="O1283" s="79">
        <f t="shared" si="84"/>
        <v>0</v>
      </c>
      <c r="P1283" s="79">
        <f t="shared" si="85"/>
        <v>0</v>
      </c>
      <c r="Q1283" s="552" t="str">
        <f t="shared" si="86"/>
        <v/>
      </c>
    </row>
    <row r="1284" spans="1:17" x14ac:dyDescent="0.2">
      <c r="A1284" s="438" t="str">
        <f t="shared" si="87"/>
        <v/>
      </c>
      <c r="B1284" s="439"/>
      <c r="C1284" s="469"/>
      <c r="D1284" s="107"/>
      <c r="E1284" s="107"/>
      <c r="F1284" s="288"/>
      <c r="G1284" s="107"/>
      <c r="H1284" s="107"/>
      <c r="I1284" s="107"/>
      <c r="J1284" s="423"/>
      <c r="K1284" s="423"/>
      <c r="L1284" s="423"/>
      <c r="M1284" s="423"/>
      <c r="N1284" s="470"/>
      <c r="O1284" s="79">
        <f t="shared" si="84"/>
        <v>0</v>
      </c>
      <c r="P1284" s="79">
        <f t="shared" si="85"/>
        <v>0</v>
      </c>
      <c r="Q1284" s="552" t="str">
        <f t="shared" si="86"/>
        <v/>
      </c>
    </row>
    <row r="1285" spans="1:17" x14ac:dyDescent="0.2">
      <c r="A1285" s="438" t="str">
        <f t="shared" si="87"/>
        <v/>
      </c>
      <c r="B1285" s="439"/>
      <c r="C1285" s="469"/>
      <c r="D1285" s="107"/>
      <c r="E1285" s="107"/>
      <c r="F1285" s="288"/>
      <c r="G1285" s="107"/>
      <c r="H1285" s="107"/>
      <c r="I1285" s="107"/>
      <c r="J1285" s="423"/>
      <c r="K1285" s="423"/>
      <c r="L1285" s="423"/>
      <c r="M1285" s="423"/>
      <c r="N1285" s="470"/>
      <c r="O1285" s="79">
        <f t="shared" si="84"/>
        <v>0</v>
      </c>
      <c r="P1285" s="79">
        <f t="shared" si="85"/>
        <v>0</v>
      </c>
      <c r="Q1285" s="536" t="str">
        <f t="shared" si="86"/>
        <v/>
      </c>
    </row>
    <row r="1286" spans="1:17" x14ac:dyDescent="0.2">
      <c r="A1286" s="438" t="str">
        <f t="shared" si="87"/>
        <v/>
      </c>
      <c r="B1286" s="439"/>
      <c r="C1286" s="469"/>
      <c r="D1286" s="107"/>
      <c r="E1286" s="107"/>
      <c r="F1286" s="288"/>
      <c r="G1286" s="107"/>
      <c r="H1286" s="107"/>
      <c r="I1286" s="107"/>
      <c r="J1286" s="423"/>
      <c r="K1286" s="423"/>
      <c r="L1286" s="423"/>
      <c r="M1286" s="423"/>
      <c r="N1286" s="470"/>
      <c r="O1286" s="79">
        <f t="shared" si="84"/>
        <v>0</v>
      </c>
      <c r="P1286" s="79">
        <f t="shared" si="85"/>
        <v>0</v>
      </c>
      <c r="Q1286" s="552" t="str">
        <f t="shared" si="86"/>
        <v/>
      </c>
    </row>
    <row r="1287" spans="1:17" x14ac:dyDescent="0.2">
      <c r="A1287" s="438" t="str">
        <f t="shared" si="87"/>
        <v/>
      </c>
      <c r="B1287" s="439"/>
      <c r="C1287" s="469"/>
      <c r="D1287" s="107"/>
      <c r="E1287" s="107"/>
      <c r="F1287" s="288"/>
      <c r="G1287" s="107"/>
      <c r="H1287" s="107"/>
      <c r="I1287" s="107"/>
      <c r="J1287" s="423"/>
      <c r="K1287" s="423"/>
      <c r="L1287" s="423"/>
      <c r="M1287" s="423"/>
      <c r="N1287" s="470"/>
      <c r="O1287" s="79">
        <f t="shared" si="84"/>
        <v>0</v>
      </c>
      <c r="P1287" s="79">
        <f t="shared" si="85"/>
        <v>0</v>
      </c>
      <c r="Q1287" s="552" t="str">
        <f t="shared" si="86"/>
        <v/>
      </c>
    </row>
    <row r="1288" spans="1:17" x14ac:dyDescent="0.2">
      <c r="A1288" s="438" t="str">
        <f t="shared" si="87"/>
        <v/>
      </c>
      <c r="B1288" s="439"/>
      <c r="C1288" s="469"/>
      <c r="D1288" s="107"/>
      <c r="E1288" s="107"/>
      <c r="F1288" s="288"/>
      <c r="G1288" s="107"/>
      <c r="H1288" s="107"/>
      <c r="I1288" s="107"/>
      <c r="J1288" s="423"/>
      <c r="K1288" s="423"/>
      <c r="L1288" s="423"/>
      <c r="M1288" s="423"/>
      <c r="N1288" s="470"/>
      <c r="O1288" s="79">
        <f t="shared" si="84"/>
        <v>0</v>
      </c>
      <c r="P1288" s="79">
        <f t="shared" si="85"/>
        <v>0</v>
      </c>
      <c r="Q1288" s="552" t="str">
        <f t="shared" si="86"/>
        <v/>
      </c>
    </row>
    <row r="1289" spans="1:17" x14ac:dyDescent="0.2">
      <c r="A1289" s="438" t="str">
        <f t="shared" si="87"/>
        <v/>
      </c>
      <c r="B1289" s="439"/>
      <c r="C1289" s="469"/>
      <c r="D1289" s="107"/>
      <c r="E1289" s="107"/>
      <c r="F1289" s="288"/>
      <c r="G1289" s="107"/>
      <c r="H1289" s="107"/>
      <c r="I1289" s="107"/>
      <c r="J1289" s="423"/>
      <c r="K1289" s="423"/>
      <c r="L1289" s="423"/>
      <c r="M1289" s="423"/>
      <c r="N1289" s="470"/>
      <c r="O1289" s="79">
        <f t="shared" si="84"/>
        <v>0</v>
      </c>
      <c r="P1289" s="79">
        <f t="shared" si="85"/>
        <v>0</v>
      </c>
      <c r="Q1289" s="536" t="str">
        <f t="shared" si="86"/>
        <v/>
      </c>
    </row>
    <row r="1290" spans="1:17" x14ac:dyDescent="0.2">
      <c r="A1290" s="438" t="str">
        <f t="shared" si="87"/>
        <v/>
      </c>
      <c r="B1290" s="439"/>
      <c r="C1290" s="469"/>
      <c r="D1290" s="107"/>
      <c r="E1290" s="107"/>
      <c r="F1290" s="288"/>
      <c r="G1290" s="107"/>
      <c r="H1290" s="107"/>
      <c r="I1290" s="107"/>
      <c r="J1290" s="423"/>
      <c r="K1290" s="423"/>
      <c r="L1290" s="423"/>
      <c r="M1290" s="423"/>
      <c r="N1290" s="470"/>
      <c r="O1290" s="79">
        <f t="shared" si="84"/>
        <v>0</v>
      </c>
      <c r="P1290" s="79">
        <f t="shared" si="85"/>
        <v>0</v>
      </c>
      <c r="Q1290" s="552" t="str">
        <f t="shared" si="86"/>
        <v/>
      </c>
    </row>
    <row r="1291" spans="1:17" x14ac:dyDescent="0.2">
      <c r="A1291" s="438" t="str">
        <f t="shared" si="87"/>
        <v/>
      </c>
      <c r="B1291" s="439"/>
      <c r="C1291" s="469"/>
      <c r="D1291" s="107"/>
      <c r="E1291" s="107"/>
      <c r="F1291" s="288"/>
      <c r="G1291" s="107"/>
      <c r="H1291" s="107"/>
      <c r="I1291" s="107"/>
      <c r="J1291" s="423"/>
      <c r="K1291" s="423"/>
      <c r="L1291" s="423"/>
      <c r="M1291" s="423"/>
      <c r="N1291" s="470"/>
      <c r="O1291" s="79">
        <f t="shared" si="84"/>
        <v>0</v>
      </c>
      <c r="P1291" s="79">
        <f t="shared" si="85"/>
        <v>0</v>
      </c>
      <c r="Q1291" s="552" t="str">
        <f t="shared" si="86"/>
        <v/>
      </c>
    </row>
    <row r="1292" spans="1:17" x14ac:dyDescent="0.2">
      <c r="A1292" s="438" t="str">
        <f t="shared" si="87"/>
        <v/>
      </c>
      <c r="B1292" s="439"/>
      <c r="C1292" s="469"/>
      <c r="D1292" s="107"/>
      <c r="E1292" s="107"/>
      <c r="F1292" s="288"/>
      <c r="G1292" s="107"/>
      <c r="H1292" s="107"/>
      <c r="I1292" s="107"/>
      <c r="J1292" s="423"/>
      <c r="K1292" s="423"/>
      <c r="L1292" s="423"/>
      <c r="M1292" s="423"/>
      <c r="N1292" s="470"/>
      <c r="O1292" s="79">
        <f t="shared" si="84"/>
        <v>0</v>
      </c>
      <c r="P1292" s="79">
        <f t="shared" si="85"/>
        <v>0</v>
      </c>
      <c r="Q1292" s="552" t="str">
        <f t="shared" si="86"/>
        <v/>
      </c>
    </row>
    <row r="1293" spans="1:17" x14ac:dyDescent="0.2">
      <c r="A1293" s="438" t="str">
        <f t="shared" si="87"/>
        <v/>
      </c>
      <c r="B1293" s="439"/>
      <c r="C1293" s="469"/>
      <c r="D1293" s="107"/>
      <c r="E1293" s="107"/>
      <c r="F1293" s="288"/>
      <c r="G1293" s="107"/>
      <c r="H1293" s="107"/>
      <c r="I1293" s="107"/>
      <c r="J1293" s="423"/>
      <c r="K1293" s="423"/>
      <c r="L1293" s="423"/>
      <c r="M1293" s="423"/>
      <c r="N1293" s="470"/>
      <c r="O1293" s="79">
        <f t="shared" si="84"/>
        <v>0</v>
      </c>
      <c r="P1293" s="79">
        <f t="shared" si="85"/>
        <v>0</v>
      </c>
      <c r="Q1293" s="536" t="str">
        <f t="shared" si="86"/>
        <v/>
      </c>
    </row>
    <row r="1294" spans="1:17" x14ac:dyDescent="0.2">
      <c r="A1294" s="438" t="str">
        <f t="shared" si="87"/>
        <v/>
      </c>
      <c r="B1294" s="439"/>
      <c r="C1294" s="469"/>
      <c r="D1294" s="107"/>
      <c r="E1294" s="107"/>
      <c r="F1294" s="288"/>
      <c r="G1294" s="107"/>
      <c r="H1294" s="107"/>
      <c r="I1294" s="107"/>
      <c r="J1294" s="423"/>
      <c r="K1294" s="423"/>
      <c r="L1294" s="423"/>
      <c r="M1294" s="472"/>
      <c r="N1294" s="470"/>
      <c r="O1294" s="79">
        <f t="shared" ref="O1294:O1357" si="88">IF(B1294=0,0,IF(YEAR(B1294)=$P$1,MONTH(B1294)-$O$1+1,(YEAR(B1294)-$P$1)*12-$O$1+1+MONTH(B1294)))</f>
        <v>0</v>
      </c>
      <c r="P1294" s="79">
        <f t="shared" ref="P1294:P1357" si="89">IF(C1294=0,0,IF(YEAR(C1294)=$P$1,MONTH(C1294)-$O$1+1,(YEAR(C1294)-$P$1)*12-$O$1+1+MONTH(C1294)))</f>
        <v>0</v>
      </c>
      <c r="Q1294" s="552" t="str">
        <f t="shared" ref="Q1294:Q1357" si="90">SUBSTITUTE(D1294," ","_")</f>
        <v/>
      </c>
    </row>
    <row r="1295" spans="1:17" x14ac:dyDescent="0.2">
      <c r="A1295" s="438" t="str">
        <f t="shared" si="87"/>
        <v/>
      </c>
      <c r="B1295" s="439"/>
      <c r="C1295" s="469"/>
      <c r="D1295" s="107"/>
      <c r="E1295" s="107"/>
      <c r="F1295" s="288"/>
      <c r="G1295" s="107"/>
      <c r="H1295" s="107"/>
      <c r="I1295" s="107"/>
      <c r="J1295" s="423"/>
      <c r="K1295" s="423"/>
      <c r="L1295" s="423"/>
      <c r="M1295" s="423"/>
      <c r="N1295" s="470"/>
      <c r="O1295" s="79">
        <f t="shared" si="88"/>
        <v>0</v>
      </c>
      <c r="P1295" s="79">
        <f t="shared" si="89"/>
        <v>0</v>
      </c>
      <c r="Q1295" s="552" t="str">
        <f t="shared" si="90"/>
        <v/>
      </c>
    </row>
    <row r="1296" spans="1:17" x14ac:dyDescent="0.2">
      <c r="A1296" s="438" t="str">
        <f t="shared" si="87"/>
        <v/>
      </c>
      <c r="B1296" s="439"/>
      <c r="C1296" s="469"/>
      <c r="D1296" s="107"/>
      <c r="E1296" s="107"/>
      <c r="F1296" s="288"/>
      <c r="G1296" s="107"/>
      <c r="H1296" s="107"/>
      <c r="I1296" s="107"/>
      <c r="J1296" s="423"/>
      <c r="K1296" s="423"/>
      <c r="L1296" s="423"/>
      <c r="M1296" s="423"/>
      <c r="N1296" s="470"/>
      <c r="O1296" s="79">
        <f t="shared" si="88"/>
        <v>0</v>
      </c>
      <c r="P1296" s="79">
        <f t="shared" si="89"/>
        <v>0</v>
      </c>
      <c r="Q1296" s="552" t="str">
        <f t="shared" si="90"/>
        <v/>
      </c>
    </row>
    <row r="1297" spans="1:17" x14ac:dyDescent="0.2">
      <c r="A1297" s="438" t="str">
        <f t="shared" si="87"/>
        <v/>
      </c>
      <c r="B1297" s="439"/>
      <c r="C1297" s="469"/>
      <c r="D1297" s="107"/>
      <c r="E1297" s="107"/>
      <c r="F1297" s="288"/>
      <c r="G1297" s="107"/>
      <c r="H1297" s="107"/>
      <c r="I1297" s="107"/>
      <c r="J1297" s="423"/>
      <c r="K1297" s="423"/>
      <c r="L1297" s="423"/>
      <c r="M1297" s="423"/>
      <c r="N1297" s="470"/>
      <c r="O1297" s="79">
        <f t="shared" si="88"/>
        <v>0</v>
      </c>
      <c r="P1297" s="79">
        <f t="shared" si="89"/>
        <v>0</v>
      </c>
      <c r="Q1297" s="536" t="str">
        <f t="shared" si="90"/>
        <v/>
      </c>
    </row>
    <row r="1298" spans="1:17" x14ac:dyDescent="0.2">
      <c r="A1298" s="438" t="str">
        <f t="shared" si="87"/>
        <v/>
      </c>
      <c r="B1298" s="439"/>
      <c r="C1298" s="469"/>
      <c r="D1298" s="107"/>
      <c r="E1298" s="107"/>
      <c r="F1298" s="288"/>
      <c r="G1298" s="107"/>
      <c r="H1298" s="107"/>
      <c r="I1298" s="107"/>
      <c r="J1298" s="423"/>
      <c r="K1298" s="423"/>
      <c r="L1298" s="423"/>
      <c r="M1298" s="423"/>
      <c r="N1298" s="470"/>
      <c r="O1298" s="79">
        <f t="shared" si="88"/>
        <v>0</v>
      </c>
      <c r="P1298" s="79">
        <f t="shared" si="89"/>
        <v>0</v>
      </c>
      <c r="Q1298" s="552" t="str">
        <f t="shared" si="90"/>
        <v/>
      </c>
    </row>
    <row r="1299" spans="1:17" x14ac:dyDescent="0.2">
      <c r="A1299" s="438" t="str">
        <f t="shared" si="87"/>
        <v/>
      </c>
      <c r="B1299" s="439"/>
      <c r="C1299" s="469"/>
      <c r="D1299" s="107"/>
      <c r="E1299" s="107"/>
      <c r="F1299" s="288"/>
      <c r="G1299" s="107"/>
      <c r="H1299" s="107"/>
      <c r="I1299" s="107"/>
      <c r="J1299" s="423"/>
      <c r="K1299" s="423"/>
      <c r="L1299" s="423"/>
      <c r="M1299" s="423"/>
      <c r="N1299" s="470"/>
      <c r="O1299" s="79">
        <f t="shared" si="88"/>
        <v>0</v>
      </c>
      <c r="P1299" s="79">
        <f t="shared" si="89"/>
        <v>0</v>
      </c>
      <c r="Q1299" s="552" t="str">
        <f t="shared" si="90"/>
        <v/>
      </c>
    </row>
    <row r="1300" spans="1:17" x14ac:dyDescent="0.2">
      <c r="A1300" s="438" t="str">
        <f t="shared" si="87"/>
        <v/>
      </c>
      <c r="B1300" s="439"/>
      <c r="C1300" s="469"/>
      <c r="D1300" s="107"/>
      <c r="E1300" s="107"/>
      <c r="F1300" s="288"/>
      <c r="G1300" s="107"/>
      <c r="H1300" s="107"/>
      <c r="I1300" s="107"/>
      <c r="J1300" s="423"/>
      <c r="K1300" s="423"/>
      <c r="L1300" s="423"/>
      <c r="M1300" s="423"/>
      <c r="N1300" s="470"/>
      <c r="O1300" s="79">
        <f t="shared" si="88"/>
        <v>0</v>
      </c>
      <c r="P1300" s="79">
        <f t="shared" si="89"/>
        <v>0</v>
      </c>
      <c r="Q1300" s="552" t="str">
        <f t="shared" si="90"/>
        <v/>
      </c>
    </row>
    <row r="1301" spans="1:17" x14ac:dyDescent="0.2">
      <c r="A1301" s="438" t="str">
        <f t="shared" si="87"/>
        <v/>
      </c>
      <c r="B1301" s="439"/>
      <c r="C1301" s="469"/>
      <c r="D1301" s="107"/>
      <c r="E1301" s="107"/>
      <c r="F1301" s="288"/>
      <c r="G1301" s="107"/>
      <c r="H1301" s="107"/>
      <c r="I1301" s="107"/>
      <c r="J1301" s="423"/>
      <c r="K1301" s="423"/>
      <c r="L1301" s="423"/>
      <c r="M1301" s="423"/>
      <c r="N1301" s="470"/>
      <c r="O1301" s="79">
        <f t="shared" si="88"/>
        <v>0</v>
      </c>
      <c r="P1301" s="79">
        <f t="shared" si="89"/>
        <v>0</v>
      </c>
      <c r="Q1301" s="536" t="str">
        <f t="shared" si="90"/>
        <v/>
      </c>
    </row>
    <row r="1302" spans="1:17" x14ac:dyDescent="0.2">
      <c r="A1302" s="438" t="str">
        <f t="shared" si="87"/>
        <v/>
      </c>
      <c r="B1302" s="439"/>
      <c r="C1302" s="469"/>
      <c r="D1302" s="107"/>
      <c r="E1302" s="107"/>
      <c r="F1302" s="288"/>
      <c r="G1302" s="107"/>
      <c r="H1302" s="107"/>
      <c r="I1302" s="107"/>
      <c r="J1302" s="423"/>
      <c r="K1302" s="423"/>
      <c r="L1302" s="423"/>
      <c r="M1302" s="423"/>
      <c r="N1302" s="470"/>
      <c r="O1302" s="79">
        <f t="shared" si="88"/>
        <v>0</v>
      </c>
      <c r="P1302" s="79">
        <f t="shared" si="89"/>
        <v>0</v>
      </c>
      <c r="Q1302" s="552" t="str">
        <f t="shared" si="90"/>
        <v/>
      </c>
    </row>
    <row r="1303" spans="1:17" x14ac:dyDescent="0.2">
      <c r="A1303" s="438" t="str">
        <f t="shared" si="87"/>
        <v/>
      </c>
      <c r="B1303" s="439"/>
      <c r="C1303" s="469"/>
      <c r="D1303" s="107"/>
      <c r="E1303" s="107"/>
      <c r="F1303" s="288"/>
      <c r="G1303" s="107"/>
      <c r="H1303" s="107"/>
      <c r="I1303" s="107"/>
      <c r="J1303" s="423"/>
      <c r="K1303" s="423"/>
      <c r="L1303" s="423"/>
      <c r="M1303" s="472"/>
      <c r="N1303" s="470"/>
      <c r="O1303" s="79">
        <f t="shared" si="88"/>
        <v>0</v>
      </c>
      <c r="P1303" s="79">
        <f t="shared" si="89"/>
        <v>0</v>
      </c>
      <c r="Q1303" s="552" t="str">
        <f t="shared" si="90"/>
        <v/>
      </c>
    </row>
    <row r="1304" spans="1:17" x14ac:dyDescent="0.2">
      <c r="A1304" s="438" t="str">
        <f t="shared" si="87"/>
        <v/>
      </c>
      <c r="B1304" s="439"/>
      <c r="C1304" s="469"/>
      <c r="D1304" s="107"/>
      <c r="E1304" s="107"/>
      <c r="F1304" s="288"/>
      <c r="G1304" s="107"/>
      <c r="H1304" s="107"/>
      <c r="I1304" s="107"/>
      <c r="J1304" s="423"/>
      <c r="K1304" s="423"/>
      <c r="L1304" s="423"/>
      <c r="M1304" s="423"/>
      <c r="N1304" s="470"/>
      <c r="O1304" s="79">
        <f t="shared" si="88"/>
        <v>0</v>
      </c>
      <c r="P1304" s="79">
        <f t="shared" si="89"/>
        <v>0</v>
      </c>
      <c r="Q1304" s="552" t="str">
        <f t="shared" si="90"/>
        <v/>
      </c>
    </row>
    <row r="1305" spans="1:17" x14ac:dyDescent="0.2">
      <c r="A1305" s="438" t="str">
        <f t="shared" si="87"/>
        <v/>
      </c>
      <c r="B1305" s="439"/>
      <c r="C1305" s="469"/>
      <c r="D1305" s="107"/>
      <c r="E1305" s="107"/>
      <c r="F1305" s="288"/>
      <c r="G1305" s="107"/>
      <c r="H1305" s="107"/>
      <c r="I1305" s="107"/>
      <c r="J1305" s="423"/>
      <c r="K1305" s="423"/>
      <c r="L1305" s="423"/>
      <c r="M1305" s="423"/>
      <c r="N1305" s="470"/>
      <c r="O1305" s="79">
        <f t="shared" si="88"/>
        <v>0</v>
      </c>
      <c r="P1305" s="79">
        <f t="shared" si="89"/>
        <v>0</v>
      </c>
      <c r="Q1305" s="536" t="str">
        <f t="shared" si="90"/>
        <v/>
      </c>
    </row>
    <row r="1306" spans="1:17" x14ac:dyDescent="0.2">
      <c r="A1306" s="438" t="str">
        <f t="shared" si="87"/>
        <v/>
      </c>
      <c r="B1306" s="439"/>
      <c r="C1306" s="469"/>
      <c r="D1306" s="107"/>
      <c r="E1306" s="107"/>
      <c r="F1306" s="288"/>
      <c r="G1306" s="107"/>
      <c r="H1306" s="107"/>
      <c r="I1306" s="107"/>
      <c r="J1306" s="423"/>
      <c r="K1306" s="423"/>
      <c r="L1306" s="423"/>
      <c r="M1306" s="423"/>
      <c r="N1306" s="470"/>
      <c r="O1306" s="79">
        <f t="shared" si="88"/>
        <v>0</v>
      </c>
      <c r="P1306" s="79">
        <f t="shared" si="89"/>
        <v>0</v>
      </c>
      <c r="Q1306" s="552" t="str">
        <f t="shared" si="90"/>
        <v/>
      </c>
    </row>
    <row r="1307" spans="1:17" x14ac:dyDescent="0.2">
      <c r="A1307" s="438" t="str">
        <f t="shared" si="87"/>
        <v/>
      </c>
      <c r="B1307" s="439"/>
      <c r="C1307" s="469"/>
      <c r="D1307" s="107"/>
      <c r="E1307" s="107"/>
      <c r="F1307" s="288"/>
      <c r="G1307" s="107"/>
      <c r="H1307" s="107"/>
      <c r="I1307" s="107"/>
      <c r="J1307" s="423"/>
      <c r="K1307" s="423"/>
      <c r="L1307" s="423"/>
      <c r="M1307" s="423"/>
      <c r="N1307" s="470"/>
      <c r="O1307" s="79">
        <f t="shared" si="88"/>
        <v>0</v>
      </c>
      <c r="P1307" s="79">
        <f t="shared" si="89"/>
        <v>0</v>
      </c>
      <c r="Q1307" s="552" t="str">
        <f t="shared" si="90"/>
        <v/>
      </c>
    </row>
    <row r="1308" spans="1:17" x14ac:dyDescent="0.2">
      <c r="A1308" s="438" t="str">
        <f t="shared" si="87"/>
        <v/>
      </c>
      <c r="B1308" s="439"/>
      <c r="C1308" s="469"/>
      <c r="D1308" s="107"/>
      <c r="E1308" s="107"/>
      <c r="F1308" s="288"/>
      <c r="G1308" s="107"/>
      <c r="H1308" s="107"/>
      <c r="I1308" s="107"/>
      <c r="J1308" s="423"/>
      <c r="K1308" s="423"/>
      <c r="L1308" s="423"/>
      <c r="M1308" s="423"/>
      <c r="N1308" s="470"/>
      <c r="O1308" s="79">
        <f t="shared" si="88"/>
        <v>0</v>
      </c>
      <c r="P1308" s="79">
        <f t="shared" si="89"/>
        <v>0</v>
      </c>
      <c r="Q1308" s="552" t="str">
        <f t="shared" si="90"/>
        <v/>
      </c>
    </row>
    <row r="1309" spans="1:17" x14ac:dyDescent="0.2">
      <c r="A1309" s="438" t="str">
        <f t="shared" si="87"/>
        <v/>
      </c>
      <c r="B1309" s="439"/>
      <c r="C1309" s="469"/>
      <c r="D1309" s="107"/>
      <c r="E1309" s="107"/>
      <c r="F1309" s="288"/>
      <c r="G1309" s="107"/>
      <c r="H1309" s="107"/>
      <c r="I1309" s="107"/>
      <c r="J1309" s="423"/>
      <c r="K1309" s="423"/>
      <c r="L1309" s="423"/>
      <c r="M1309" s="423"/>
      <c r="N1309" s="470"/>
      <c r="O1309" s="79">
        <f t="shared" si="88"/>
        <v>0</v>
      </c>
      <c r="P1309" s="79">
        <f t="shared" si="89"/>
        <v>0</v>
      </c>
      <c r="Q1309" s="536" t="str">
        <f t="shared" si="90"/>
        <v/>
      </c>
    </row>
    <row r="1310" spans="1:17" x14ac:dyDescent="0.2">
      <c r="A1310" s="438" t="str">
        <f t="shared" si="87"/>
        <v/>
      </c>
      <c r="B1310" s="439"/>
      <c r="C1310" s="469"/>
      <c r="D1310" s="107"/>
      <c r="E1310" s="107"/>
      <c r="F1310" s="288"/>
      <c r="G1310" s="107"/>
      <c r="H1310" s="107"/>
      <c r="I1310" s="107"/>
      <c r="J1310" s="423"/>
      <c r="K1310" s="423"/>
      <c r="L1310" s="423"/>
      <c r="M1310" s="423"/>
      <c r="N1310" s="470"/>
      <c r="O1310" s="79">
        <f t="shared" si="88"/>
        <v>0</v>
      </c>
      <c r="P1310" s="79">
        <f t="shared" si="89"/>
        <v>0</v>
      </c>
      <c r="Q1310" s="552" t="str">
        <f t="shared" si="90"/>
        <v/>
      </c>
    </row>
    <row r="1311" spans="1:17" x14ac:dyDescent="0.2">
      <c r="A1311" s="438" t="str">
        <f t="shared" si="87"/>
        <v/>
      </c>
      <c r="B1311" s="439"/>
      <c r="C1311" s="469"/>
      <c r="D1311" s="107"/>
      <c r="E1311" s="107"/>
      <c r="F1311" s="288"/>
      <c r="G1311" s="107"/>
      <c r="H1311" s="107"/>
      <c r="I1311" s="107"/>
      <c r="J1311" s="423"/>
      <c r="K1311" s="423"/>
      <c r="L1311" s="423"/>
      <c r="M1311" s="423"/>
      <c r="N1311" s="470"/>
      <c r="O1311" s="79">
        <f t="shared" si="88"/>
        <v>0</v>
      </c>
      <c r="P1311" s="79">
        <f t="shared" si="89"/>
        <v>0</v>
      </c>
      <c r="Q1311" s="552" t="str">
        <f t="shared" si="90"/>
        <v/>
      </c>
    </row>
    <row r="1312" spans="1:17" x14ac:dyDescent="0.2">
      <c r="A1312" s="438" t="str">
        <f t="shared" si="87"/>
        <v/>
      </c>
      <c r="B1312" s="439"/>
      <c r="C1312" s="469"/>
      <c r="D1312" s="107"/>
      <c r="E1312" s="107"/>
      <c r="F1312" s="288"/>
      <c r="G1312" s="107"/>
      <c r="H1312" s="107"/>
      <c r="I1312" s="107"/>
      <c r="J1312" s="423"/>
      <c r="K1312" s="423"/>
      <c r="L1312" s="423"/>
      <c r="M1312" s="423"/>
      <c r="N1312" s="470"/>
      <c r="O1312" s="79">
        <f t="shared" si="88"/>
        <v>0</v>
      </c>
      <c r="P1312" s="79">
        <f t="shared" si="89"/>
        <v>0</v>
      </c>
      <c r="Q1312" s="552" t="str">
        <f t="shared" si="90"/>
        <v/>
      </c>
    </row>
    <row r="1313" spans="1:17" x14ac:dyDescent="0.2">
      <c r="A1313" s="438" t="str">
        <f t="shared" si="87"/>
        <v/>
      </c>
      <c r="B1313" s="439"/>
      <c r="C1313" s="469"/>
      <c r="D1313" s="107"/>
      <c r="E1313" s="107"/>
      <c r="F1313" s="288"/>
      <c r="G1313" s="107"/>
      <c r="H1313" s="107"/>
      <c r="I1313" s="107"/>
      <c r="J1313" s="423"/>
      <c r="K1313" s="423"/>
      <c r="L1313" s="423"/>
      <c r="M1313" s="423"/>
      <c r="N1313" s="470"/>
      <c r="O1313" s="79">
        <f t="shared" si="88"/>
        <v>0</v>
      </c>
      <c r="P1313" s="79">
        <f t="shared" si="89"/>
        <v>0</v>
      </c>
      <c r="Q1313" s="536" t="str">
        <f t="shared" si="90"/>
        <v/>
      </c>
    </row>
    <row r="1314" spans="1:17" x14ac:dyDescent="0.2">
      <c r="A1314" s="438" t="str">
        <f t="shared" si="87"/>
        <v/>
      </c>
      <c r="B1314" s="439"/>
      <c r="C1314" s="469"/>
      <c r="D1314" s="107"/>
      <c r="E1314" s="107"/>
      <c r="F1314" s="288"/>
      <c r="G1314" s="107"/>
      <c r="H1314" s="107"/>
      <c r="I1314" s="107"/>
      <c r="J1314" s="423"/>
      <c r="K1314" s="423"/>
      <c r="L1314" s="423"/>
      <c r="M1314" s="423"/>
      <c r="N1314" s="470"/>
      <c r="O1314" s="79">
        <f t="shared" si="88"/>
        <v>0</v>
      </c>
      <c r="P1314" s="79">
        <f t="shared" si="89"/>
        <v>0</v>
      </c>
      <c r="Q1314" s="552" t="str">
        <f t="shared" si="90"/>
        <v/>
      </c>
    </row>
    <row r="1315" spans="1:17" x14ac:dyDescent="0.2">
      <c r="A1315" s="438" t="str">
        <f t="shared" si="87"/>
        <v/>
      </c>
      <c r="B1315" s="439"/>
      <c r="C1315" s="469"/>
      <c r="D1315" s="107"/>
      <c r="E1315" s="107"/>
      <c r="F1315" s="288"/>
      <c r="G1315" s="107"/>
      <c r="H1315" s="107"/>
      <c r="I1315" s="107"/>
      <c r="J1315" s="423"/>
      <c r="K1315" s="423"/>
      <c r="L1315" s="423"/>
      <c r="M1315" s="423"/>
      <c r="N1315" s="470"/>
      <c r="O1315" s="79">
        <f t="shared" si="88"/>
        <v>0</v>
      </c>
      <c r="P1315" s="79">
        <f t="shared" si="89"/>
        <v>0</v>
      </c>
      <c r="Q1315" s="552" t="str">
        <f t="shared" si="90"/>
        <v/>
      </c>
    </row>
    <row r="1316" spans="1:17" x14ac:dyDescent="0.2">
      <c r="A1316" s="438" t="str">
        <f t="shared" si="87"/>
        <v/>
      </c>
      <c r="B1316" s="439"/>
      <c r="C1316" s="469"/>
      <c r="D1316" s="107"/>
      <c r="E1316" s="107"/>
      <c r="F1316" s="288"/>
      <c r="G1316" s="107"/>
      <c r="H1316" s="107"/>
      <c r="I1316" s="107"/>
      <c r="J1316" s="423"/>
      <c r="K1316" s="423"/>
      <c r="L1316" s="423"/>
      <c r="M1316" s="423"/>
      <c r="N1316" s="470"/>
      <c r="O1316" s="79">
        <f t="shared" si="88"/>
        <v>0</v>
      </c>
      <c r="P1316" s="79">
        <f t="shared" si="89"/>
        <v>0</v>
      </c>
      <c r="Q1316" s="552" t="str">
        <f t="shared" si="90"/>
        <v/>
      </c>
    </row>
    <row r="1317" spans="1:17" x14ac:dyDescent="0.2">
      <c r="A1317" s="438" t="str">
        <f t="shared" si="87"/>
        <v/>
      </c>
      <c r="B1317" s="439"/>
      <c r="C1317" s="469"/>
      <c r="D1317" s="107"/>
      <c r="E1317" s="107"/>
      <c r="F1317" s="288"/>
      <c r="G1317" s="107"/>
      <c r="H1317" s="107"/>
      <c r="I1317" s="107"/>
      <c r="J1317" s="423"/>
      <c r="K1317" s="423"/>
      <c r="L1317" s="423"/>
      <c r="M1317" s="423"/>
      <c r="N1317" s="470"/>
      <c r="O1317" s="79">
        <f t="shared" si="88"/>
        <v>0</v>
      </c>
      <c r="P1317" s="79">
        <f t="shared" si="89"/>
        <v>0</v>
      </c>
      <c r="Q1317" s="536" t="str">
        <f t="shared" si="90"/>
        <v/>
      </c>
    </row>
    <row r="1318" spans="1:17" x14ac:dyDescent="0.2">
      <c r="A1318" s="438" t="str">
        <f t="shared" si="87"/>
        <v/>
      </c>
      <c r="B1318" s="439"/>
      <c r="C1318" s="469"/>
      <c r="D1318" s="107"/>
      <c r="E1318" s="107"/>
      <c r="F1318" s="288"/>
      <c r="G1318" s="107"/>
      <c r="H1318" s="107"/>
      <c r="I1318" s="107"/>
      <c r="J1318" s="423"/>
      <c r="K1318" s="423"/>
      <c r="L1318" s="423"/>
      <c r="M1318" s="423"/>
      <c r="N1318" s="470"/>
      <c r="O1318" s="79">
        <f t="shared" si="88"/>
        <v>0</v>
      </c>
      <c r="P1318" s="79">
        <f t="shared" si="89"/>
        <v>0</v>
      </c>
      <c r="Q1318" s="552" t="str">
        <f t="shared" si="90"/>
        <v/>
      </c>
    </row>
    <row r="1319" spans="1:17" x14ac:dyDescent="0.2">
      <c r="A1319" s="438" t="str">
        <f t="shared" si="87"/>
        <v/>
      </c>
      <c r="B1319" s="439"/>
      <c r="C1319" s="469"/>
      <c r="D1319" s="107"/>
      <c r="E1319" s="107"/>
      <c r="F1319" s="288"/>
      <c r="G1319" s="107"/>
      <c r="H1319" s="107"/>
      <c r="I1319" s="107"/>
      <c r="J1319" s="423"/>
      <c r="K1319" s="423"/>
      <c r="L1319" s="423"/>
      <c r="M1319" s="423"/>
      <c r="N1319" s="470"/>
      <c r="O1319" s="79">
        <f t="shared" si="88"/>
        <v>0</v>
      </c>
      <c r="P1319" s="79">
        <f t="shared" si="89"/>
        <v>0</v>
      </c>
      <c r="Q1319" s="552" t="str">
        <f t="shared" si="90"/>
        <v/>
      </c>
    </row>
    <row r="1320" spans="1:17" x14ac:dyDescent="0.2">
      <c r="A1320" s="438" t="str">
        <f t="shared" si="87"/>
        <v/>
      </c>
      <c r="B1320" s="439"/>
      <c r="C1320" s="469"/>
      <c r="D1320" s="107"/>
      <c r="E1320" s="107"/>
      <c r="F1320" s="288"/>
      <c r="G1320" s="107"/>
      <c r="H1320" s="107"/>
      <c r="I1320" s="107"/>
      <c r="J1320" s="423"/>
      <c r="K1320" s="423"/>
      <c r="L1320" s="423"/>
      <c r="M1320" s="423"/>
      <c r="N1320" s="470"/>
      <c r="O1320" s="79">
        <f t="shared" si="88"/>
        <v>0</v>
      </c>
      <c r="P1320" s="79">
        <f t="shared" si="89"/>
        <v>0</v>
      </c>
      <c r="Q1320" s="552" t="str">
        <f t="shared" si="90"/>
        <v/>
      </c>
    </row>
    <row r="1321" spans="1:17" x14ac:dyDescent="0.2">
      <c r="A1321" s="438" t="str">
        <f t="shared" si="87"/>
        <v/>
      </c>
      <c r="B1321" s="439"/>
      <c r="C1321" s="469"/>
      <c r="D1321" s="107"/>
      <c r="E1321" s="107"/>
      <c r="F1321" s="288"/>
      <c r="G1321" s="107"/>
      <c r="H1321" s="107"/>
      <c r="I1321" s="107"/>
      <c r="J1321" s="423"/>
      <c r="K1321" s="423"/>
      <c r="L1321" s="423"/>
      <c r="M1321" s="423"/>
      <c r="N1321" s="470"/>
      <c r="O1321" s="79">
        <f t="shared" si="88"/>
        <v>0</v>
      </c>
      <c r="P1321" s="79">
        <f t="shared" si="89"/>
        <v>0</v>
      </c>
      <c r="Q1321" s="536" t="str">
        <f t="shared" si="90"/>
        <v/>
      </c>
    </row>
    <row r="1322" spans="1:17" x14ac:dyDescent="0.2">
      <c r="A1322" s="438" t="str">
        <f t="shared" si="87"/>
        <v/>
      </c>
      <c r="B1322" s="439"/>
      <c r="C1322" s="469"/>
      <c r="D1322" s="107"/>
      <c r="E1322" s="107"/>
      <c r="F1322" s="288"/>
      <c r="G1322" s="107"/>
      <c r="H1322" s="107"/>
      <c r="I1322" s="107"/>
      <c r="J1322" s="423"/>
      <c r="K1322" s="423"/>
      <c r="L1322" s="423"/>
      <c r="M1322" s="423"/>
      <c r="N1322" s="470"/>
      <c r="O1322" s="79">
        <f t="shared" si="88"/>
        <v>0</v>
      </c>
      <c r="P1322" s="79">
        <f t="shared" si="89"/>
        <v>0</v>
      </c>
      <c r="Q1322" s="552" t="str">
        <f t="shared" si="90"/>
        <v/>
      </c>
    </row>
    <row r="1323" spans="1:17" x14ac:dyDescent="0.2">
      <c r="A1323" s="438" t="str">
        <f t="shared" si="87"/>
        <v/>
      </c>
      <c r="B1323" s="439"/>
      <c r="C1323" s="469"/>
      <c r="D1323" s="107"/>
      <c r="E1323" s="107"/>
      <c r="F1323" s="288"/>
      <c r="G1323" s="107"/>
      <c r="H1323" s="107"/>
      <c r="I1323" s="107"/>
      <c r="J1323" s="423"/>
      <c r="K1323" s="423"/>
      <c r="L1323" s="423"/>
      <c r="M1323" s="423"/>
      <c r="N1323" s="470"/>
      <c r="O1323" s="79">
        <f t="shared" si="88"/>
        <v>0</v>
      </c>
      <c r="P1323" s="79">
        <f t="shared" si="89"/>
        <v>0</v>
      </c>
      <c r="Q1323" s="552" t="str">
        <f t="shared" si="90"/>
        <v/>
      </c>
    </row>
    <row r="1324" spans="1:17" x14ac:dyDescent="0.2">
      <c r="A1324" s="438" t="str">
        <f t="shared" si="87"/>
        <v/>
      </c>
      <c r="B1324" s="439"/>
      <c r="C1324" s="469"/>
      <c r="D1324" s="107"/>
      <c r="E1324" s="107"/>
      <c r="F1324" s="288"/>
      <c r="G1324" s="107"/>
      <c r="H1324" s="107"/>
      <c r="I1324" s="107"/>
      <c r="J1324" s="423"/>
      <c r="K1324" s="423"/>
      <c r="L1324" s="423"/>
      <c r="M1324" s="423"/>
      <c r="N1324" s="470"/>
      <c r="O1324" s="79">
        <f t="shared" si="88"/>
        <v>0</v>
      </c>
      <c r="P1324" s="79">
        <f t="shared" si="89"/>
        <v>0</v>
      </c>
      <c r="Q1324" s="552" t="str">
        <f t="shared" si="90"/>
        <v/>
      </c>
    </row>
    <row r="1325" spans="1:17" x14ac:dyDescent="0.2">
      <c r="A1325" s="438" t="str">
        <f t="shared" si="87"/>
        <v/>
      </c>
      <c r="B1325" s="439"/>
      <c r="C1325" s="469"/>
      <c r="D1325" s="107"/>
      <c r="E1325" s="107"/>
      <c r="F1325" s="288"/>
      <c r="G1325" s="107"/>
      <c r="H1325" s="107"/>
      <c r="I1325" s="107"/>
      <c r="J1325" s="423"/>
      <c r="K1325" s="423"/>
      <c r="L1325" s="423"/>
      <c r="M1325" s="423"/>
      <c r="N1325" s="470"/>
      <c r="O1325" s="79">
        <f t="shared" si="88"/>
        <v>0</v>
      </c>
      <c r="P1325" s="79">
        <f t="shared" si="89"/>
        <v>0</v>
      </c>
      <c r="Q1325" s="536" t="str">
        <f t="shared" si="90"/>
        <v/>
      </c>
    </row>
    <row r="1326" spans="1:17" x14ac:dyDescent="0.2">
      <c r="A1326" s="438" t="str">
        <f t="shared" si="87"/>
        <v/>
      </c>
      <c r="B1326" s="439"/>
      <c r="C1326" s="469"/>
      <c r="D1326" s="107"/>
      <c r="E1326" s="107"/>
      <c r="F1326" s="288"/>
      <c r="G1326" s="107"/>
      <c r="H1326" s="107"/>
      <c r="I1326" s="107"/>
      <c r="J1326" s="423"/>
      <c r="K1326" s="423"/>
      <c r="L1326" s="423"/>
      <c r="M1326" s="423"/>
      <c r="N1326" s="470"/>
      <c r="O1326" s="79">
        <f t="shared" si="88"/>
        <v>0</v>
      </c>
      <c r="P1326" s="79">
        <f t="shared" si="89"/>
        <v>0</v>
      </c>
      <c r="Q1326" s="552" t="str">
        <f t="shared" si="90"/>
        <v/>
      </c>
    </row>
    <row r="1327" spans="1:17" x14ac:dyDescent="0.2">
      <c r="A1327" s="438" t="str">
        <f t="shared" si="87"/>
        <v/>
      </c>
      <c r="B1327" s="439"/>
      <c r="C1327" s="469"/>
      <c r="D1327" s="107"/>
      <c r="E1327" s="107"/>
      <c r="F1327" s="288"/>
      <c r="G1327" s="107"/>
      <c r="H1327" s="107"/>
      <c r="I1327" s="107"/>
      <c r="J1327" s="423"/>
      <c r="K1327" s="423"/>
      <c r="L1327" s="423"/>
      <c r="M1327" s="423"/>
      <c r="N1327" s="470"/>
      <c r="O1327" s="79">
        <f t="shared" si="88"/>
        <v>0</v>
      </c>
      <c r="P1327" s="79">
        <f t="shared" si="89"/>
        <v>0</v>
      </c>
      <c r="Q1327" s="552" t="str">
        <f t="shared" si="90"/>
        <v/>
      </c>
    </row>
    <row r="1328" spans="1:17" x14ac:dyDescent="0.2">
      <c r="A1328" s="438" t="str">
        <f t="shared" si="87"/>
        <v/>
      </c>
      <c r="B1328" s="439"/>
      <c r="C1328" s="469"/>
      <c r="D1328" s="107"/>
      <c r="E1328" s="107"/>
      <c r="F1328" s="288"/>
      <c r="G1328" s="107"/>
      <c r="H1328" s="107"/>
      <c r="I1328" s="107"/>
      <c r="J1328" s="423"/>
      <c r="K1328" s="423"/>
      <c r="L1328" s="423"/>
      <c r="M1328" s="423"/>
      <c r="N1328" s="470"/>
      <c r="O1328" s="79">
        <f t="shared" si="88"/>
        <v>0</v>
      </c>
      <c r="P1328" s="79">
        <f t="shared" si="89"/>
        <v>0</v>
      </c>
      <c r="Q1328" s="552" t="str">
        <f t="shared" si="90"/>
        <v/>
      </c>
    </row>
    <row r="1329" spans="1:17" x14ac:dyDescent="0.2">
      <c r="A1329" s="438" t="str">
        <f t="shared" si="87"/>
        <v/>
      </c>
      <c r="B1329" s="439"/>
      <c r="C1329" s="469"/>
      <c r="D1329" s="107"/>
      <c r="E1329" s="107"/>
      <c r="F1329" s="288"/>
      <c r="G1329" s="107"/>
      <c r="H1329" s="107"/>
      <c r="I1329" s="107"/>
      <c r="J1329" s="423"/>
      <c r="K1329" s="423"/>
      <c r="L1329" s="423"/>
      <c r="M1329" s="423"/>
      <c r="N1329" s="470"/>
      <c r="O1329" s="79">
        <f t="shared" si="88"/>
        <v>0</v>
      </c>
      <c r="P1329" s="79">
        <f t="shared" si="89"/>
        <v>0</v>
      </c>
      <c r="Q1329" s="536" t="str">
        <f t="shared" si="90"/>
        <v/>
      </c>
    </row>
    <row r="1330" spans="1:17" x14ac:dyDescent="0.2">
      <c r="A1330" s="438" t="str">
        <f t="shared" si="87"/>
        <v/>
      </c>
      <c r="B1330" s="439"/>
      <c r="C1330" s="469"/>
      <c r="D1330" s="107"/>
      <c r="E1330" s="107"/>
      <c r="F1330" s="288"/>
      <c r="G1330" s="107"/>
      <c r="H1330" s="107"/>
      <c r="I1330" s="107"/>
      <c r="J1330" s="423"/>
      <c r="K1330" s="423"/>
      <c r="L1330" s="423"/>
      <c r="M1330" s="423"/>
      <c r="N1330" s="470"/>
      <c r="O1330" s="79">
        <f t="shared" si="88"/>
        <v>0</v>
      </c>
      <c r="P1330" s="79">
        <f t="shared" si="89"/>
        <v>0</v>
      </c>
      <c r="Q1330" s="552" t="str">
        <f t="shared" si="90"/>
        <v/>
      </c>
    </row>
    <row r="1331" spans="1:17" x14ac:dyDescent="0.2">
      <c r="A1331" s="438" t="str">
        <f t="shared" si="87"/>
        <v/>
      </c>
      <c r="B1331" s="439"/>
      <c r="C1331" s="469"/>
      <c r="D1331" s="107"/>
      <c r="E1331" s="107"/>
      <c r="F1331" s="288"/>
      <c r="G1331" s="107"/>
      <c r="H1331" s="107"/>
      <c r="I1331" s="107"/>
      <c r="J1331" s="423"/>
      <c r="K1331" s="423"/>
      <c r="L1331" s="423"/>
      <c r="M1331" s="423"/>
      <c r="N1331" s="470"/>
      <c r="O1331" s="79">
        <f t="shared" si="88"/>
        <v>0</v>
      </c>
      <c r="P1331" s="79">
        <f t="shared" si="89"/>
        <v>0</v>
      </c>
      <c r="Q1331" s="552" t="str">
        <f t="shared" si="90"/>
        <v/>
      </c>
    </row>
    <row r="1332" spans="1:17" x14ac:dyDescent="0.2">
      <c r="A1332" s="438" t="str">
        <f t="shared" si="87"/>
        <v/>
      </c>
      <c r="B1332" s="439"/>
      <c r="C1332" s="469"/>
      <c r="D1332" s="107"/>
      <c r="E1332" s="107"/>
      <c r="F1332" s="288"/>
      <c r="G1332" s="107"/>
      <c r="H1332" s="107"/>
      <c r="I1332" s="107"/>
      <c r="J1332" s="423"/>
      <c r="K1332" s="423"/>
      <c r="L1332" s="423"/>
      <c r="M1332" s="423"/>
      <c r="N1332" s="470"/>
      <c r="O1332" s="79">
        <f t="shared" si="88"/>
        <v>0</v>
      </c>
      <c r="P1332" s="79">
        <f t="shared" si="89"/>
        <v>0</v>
      </c>
      <c r="Q1332" s="552" t="str">
        <f t="shared" si="90"/>
        <v/>
      </c>
    </row>
    <row r="1333" spans="1:17" x14ac:dyDescent="0.2">
      <c r="A1333" s="438" t="str">
        <f t="shared" si="87"/>
        <v/>
      </c>
      <c r="B1333" s="439"/>
      <c r="C1333" s="469"/>
      <c r="D1333" s="107"/>
      <c r="E1333" s="107"/>
      <c r="F1333" s="288"/>
      <c r="G1333" s="107"/>
      <c r="H1333" s="107"/>
      <c r="I1333" s="107"/>
      <c r="J1333" s="423"/>
      <c r="K1333" s="423"/>
      <c r="L1333" s="423"/>
      <c r="M1333" s="423"/>
      <c r="N1333" s="470"/>
      <c r="O1333" s="79">
        <f t="shared" si="88"/>
        <v>0</v>
      </c>
      <c r="P1333" s="79">
        <f t="shared" si="89"/>
        <v>0</v>
      </c>
      <c r="Q1333" s="536" t="str">
        <f t="shared" si="90"/>
        <v/>
      </c>
    </row>
    <row r="1334" spans="1:17" x14ac:dyDescent="0.2">
      <c r="A1334" s="438" t="str">
        <f t="shared" si="87"/>
        <v/>
      </c>
      <c r="B1334" s="439"/>
      <c r="C1334" s="469"/>
      <c r="D1334" s="107"/>
      <c r="E1334" s="107"/>
      <c r="F1334" s="288"/>
      <c r="G1334" s="107"/>
      <c r="H1334" s="107"/>
      <c r="I1334" s="107"/>
      <c r="J1334" s="423"/>
      <c r="K1334" s="423"/>
      <c r="L1334" s="423"/>
      <c r="M1334" s="423"/>
      <c r="N1334" s="470"/>
      <c r="O1334" s="79">
        <f t="shared" si="88"/>
        <v>0</v>
      </c>
      <c r="P1334" s="79">
        <f t="shared" si="89"/>
        <v>0</v>
      </c>
      <c r="Q1334" s="552" t="str">
        <f t="shared" si="90"/>
        <v/>
      </c>
    </row>
    <row r="1335" spans="1:17" x14ac:dyDescent="0.2">
      <c r="A1335" s="438" t="str">
        <f t="shared" si="87"/>
        <v/>
      </c>
      <c r="B1335" s="439"/>
      <c r="C1335" s="469"/>
      <c r="D1335" s="107"/>
      <c r="E1335" s="107"/>
      <c r="F1335" s="288"/>
      <c r="G1335" s="107"/>
      <c r="H1335" s="107"/>
      <c r="I1335" s="107"/>
      <c r="J1335" s="423"/>
      <c r="K1335" s="423"/>
      <c r="L1335" s="423"/>
      <c r="M1335" s="423"/>
      <c r="N1335" s="470"/>
      <c r="O1335" s="79">
        <f t="shared" si="88"/>
        <v>0</v>
      </c>
      <c r="P1335" s="79">
        <f t="shared" si="89"/>
        <v>0</v>
      </c>
      <c r="Q1335" s="552" t="str">
        <f t="shared" si="90"/>
        <v/>
      </c>
    </row>
    <row r="1336" spans="1:17" x14ac:dyDescent="0.2">
      <c r="A1336" s="438" t="str">
        <f t="shared" si="87"/>
        <v/>
      </c>
      <c r="B1336" s="439"/>
      <c r="C1336" s="469"/>
      <c r="D1336" s="107"/>
      <c r="E1336" s="107"/>
      <c r="F1336" s="288"/>
      <c r="G1336" s="107"/>
      <c r="H1336" s="107"/>
      <c r="I1336" s="107"/>
      <c r="J1336" s="423"/>
      <c r="K1336" s="423"/>
      <c r="L1336" s="423"/>
      <c r="M1336" s="423"/>
      <c r="N1336" s="470"/>
      <c r="O1336" s="79">
        <f t="shared" si="88"/>
        <v>0</v>
      </c>
      <c r="P1336" s="79">
        <f t="shared" si="89"/>
        <v>0</v>
      </c>
      <c r="Q1336" s="552" t="str">
        <f t="shared" si="90"/>
        <v/>
      </c>
    </row>
    <row r="1337" spans="1:17" x14ac:dyDescent="0.2">
      <c r="A1337" s="438" t="str">
        <f t="shared" si="87"/>
        <v/>
      </c>
      <c r="B1337" s="439"/>
      <c r="C1337" s="469"/>
      <c r="D1337" s="107"/>
      <c r="E1337" s="107"/>
      <c r="F1337" s="288"/>
      <c r="G1337" s="107"/>
      <c r="H1337" s="107"/>
      <c r="I1337" s="107"/>
      <c r="J1337" s="423"/>
      <c r="K1337" s="423"/>
      <c r="L1337" s="423"/>
      <c r="M1337" s="423"/>
      <c r="N1337" s="470"/>
      <c r="O1337" s="79">
        <f t="shared" si="88"/>
        <v>0</v>
      </c>
      <c r="P1337" s="79">
        <f t="shared" si="89"/>
        <v>0</v>
      </c>
      <c r="Q1337" s="536" t="str">
        <f t="shared" si="90"/>
        <v/>
      </c>
    </row>
    <row r="1338" spans="1:17" x14ac:dyDescent="0.2">
      <c r="A1338" s="438" t="str">
        <f t="shared" si="87"/>
        <v/>
      </c>
      <c r="B1338" s="439"/>
      <c r="C1338" s="469"/>
      <c r="D1338" s="107"/>
      <c r="E1338" s="107"/>
      <c r="F1338" s="288"/>
      <c r="G1338" s="107"/>
      <c r="H1338" s="107"/>
      <c r="I1338" s="107"/>
      <c r="J1338" s="423"/>
      <c r="K1338" s="423"/>
      <c r="L1338" s="423"/>
      <c r="M1338" s="423"/>
      <c r="N1338" s="470"/>
      <c r="O1338" s="79">
        <f t="shared" si="88"/>
        <v>0</v>
      </c>
      <c r="P1338" s="79">
        <f t="shared" si="89"/>
        <v>0</v>
      </c>
      <c r="Q1338" s="552" t="str">
        <f t="shared" si="90"/>
        <v/>
      </c>
    </row>
    <row r="1339" spans="1:17" x14ac:dyDescent="0.2">
      <c r="A1339" s="438" t="str">
        <f t="shared" si="87"/>
        <v/>
      </c>
      <c r="B1339" s="439"/>
      <c r="C1339" s="469"/>
      <c r="D1339" s="107"/>
      <c r="E1339" s="107"/>
      <c r="F1339" s="288"/>
      <c r="G1339" s="107"/>
      <c r="H1339" s="107"/>
      <c r="I1339" s="107"/>
      <c r="J1339" s="423"/>
      <c r="K1339" s="423"/>
      <c r="L1339" s="423"/>
      <c r="M1339" s="423"/>
      <c r="N1339" s="470"/>
      <c r="O1339" s="79">
        <f t="shared" si="88"/>
        <v>0</v>
      </c>
      <c r="P1339" s="79">
        <f t="shared" si="89"/>
        <v>0</v>
      </c>
      <c r="Q1339" s="552" t="str">
        <f t="shared" si="90"/>
        <v/>
      </c>
    </row>
    <row r="1340" spans="1:17" x14ac:dyDescent="0.2">
      <c r="A1340" s="438" t="str">
        <f t="shared" ref="A1340:A1403" si="91">IF(B1340="","",ROW()-4)</f>
        <v/>
      </c>
      <c r="B1340" s="439"/>
      <c r="C1340" s="469"/>
      <c r="D1340" s="107"/>
      <c r="E1340" s="107"/>
      <c r="F1340" s="288"/>
      <c r="G1340" s="107"/>
      <c r="H1340" s="107"/>
      <c r="I1340" s="107"/>
      <c r="J1340" s="423"/>
      <c r="K1340" s="423"/>
      <c r="L1340" s="423"/>
      <c r="M1340" s="423"/>
      <c r="N1340" s="470"/>
      <c r="O1340" s="79">
        <f t="shared" si="88"/>
        <v>0</v>
      </c>
      <c r="P1340" s="79">
        <f t="shared" si="89"/>
        <v>0</v>
      </c>
      <c r="Q1340" s="552" t="str">
        <f t="shared" si="90"/>
        <v/>
      </c>
    </row>
    <row r="1341" spans="1:17" x14ac:dyDescent="0.2">
      <c r="A1341" s="438" t="str">
        <f t="shared" si="91"/>
        <v/>
      </c>
      <c r="B1341" s="439"/>
      <c r="C1341" s="469"/>
      <c r="D1341" s="107"/>
      <c r="E1341" s="107"/>
      <c r="F1341" s="288"/>
      <c r="G1341" s="107"/>
      <c r="H1341" s="107"/>
      <c r="I1341" s="107"/>
      <c r="J1341" s="423"/>
      <c r="K1341" s="423"/>
      <c r="L1341" s="423"/>
      <c r="M1341" s="423"/>
      <c r="N1341" s="470"/>
      <c r="O1341" s="79">
        <f t="shared" si="88"/>
        <v>0</v>
      </c>
      <c r="P1341" s="79">
        <f t="shared" si="89"/>
        <v>0</v>
      </c>
      <c r="Q1341" s="536" t="str">
        <f t="shared" si="90"/>
        <v/>
      </c>
    </row>
    <row r="1342" spans="1:17" x14ac:dyDescent="0.2">
      <c r="A1342" s="438" t="str">
        <f t="shared" si="91"/>
        <v/>
      </c>
      <c r="B1342" s="439"/>
      <c r="C1342" s="469"/>
      <c r="D1342" s="107"/>
      <c r="E1342" s="107"/>
      <c r="F1342" s="288"/>
      <c r="G1342" s="107"/>
      <c r="H1342" s="107"/>
      <c r="I1342" s="107"/>
      <c r="J1342" s="423"/>
      <c r="K1342" s="423"/>
      <c r="L1342" s="423"/>
      <c r="M1342" s="423"/>
      <c r="N1342" s="470"/>
      <c r="O1342" s="79">
        <f t="shared" si="88"/>
        <v>0</v>
      </c>
      <c r="P1342" s="79">
        <f t="shared" si="89"/>
        <v>0</v>
      </c>
      <c r="Q1342" s="552" t="str">
        <f t="shared" si="90"/>
        <v/>
      </c>
    </row>
    <row r="1343" spans="1:17" x14ac:dyDescent="0.2">
      <c r="A1343" s="438" t="str">
        <f t="shared" si="91"/>
        <v/>
      </c>
      <c r="B1343" s="439"/>
      <c r="C1343" s="469"/>
      <c r="D1343" s="107"/>
      <c r="E1343" s="107"/>
      <c r="F1343" s="288"/>
      <c r="G1343" s="107"/>
      <c r="H1343" s="107"/>
      <c r="I1343" s="107"/>
      <c r="J1343" s="423"/>
      <c r="K1343" s="423"/>
      <c r="L1343" s="423"/>
      <c r="M1343" s="423"/>
      <c r="N1343" s="470"/>
      <c r="O1343" s="79">
        <f t="shared" si="88"/>
        <v>0</v>
      </c>
      <c r="P1343" s="79">
        <f t="shared" si="89"/>
        <v>0</v>
      </c>
      <c r="Q1343" s="552" t="str">
        <f t="shared" si="90"/>
        <v/>
      </c>
    </row>
    <row r="1344" spans="1:17" x14ac:dyDescent="0.2">
      <c r="A1344" s="438" t="str">
        <f t="shared" si="91"/>
        <v/>
      </c>
      <c r="B1344" s="439"/>
      <c r="C1344" s="469"/>
      <c r="D1344" s="107"/>
      <c r="E1344" s="107"/>
      <c r="F1344" s="288"/>
      <c r="G1344" s="107"/>
      <c r="H1344" s="107"/>
      <c r="I1344" s="107"/>
      <c r="J1344" s="423"/>
      <c r="K1344" s="423"/>
      <c r="L1344" s="423"/>
      <c r="M1344" s="423"/>
      <c r="N1344" s="470"/>
      <c r="O1344" s="79">
        <f t="shared" si="88"/>
        <v>0</v>
      </c>
      <c r="P1344" s="79">
        <f t="shared" si="89"/>
        <v>0</v>
      </c>
      <c r="Q1344" s="552" t="str">
        <f t="shared" si="90"/>
        <v/>
      </c>
    </row>
    <row r="1345" spans="1:17" x14ac:dyDescent="0.2">
      <c r="A1345" s="438" t="str">
        <f t="shared" si="91"/>
        <v/>
      </c>
      <c r="B1345" s="439"/>
      <c r="C1345" s="469"/>
      <c r="D1345" s="107"/>
      <c r="E1345" s="107"/>
      <c r="F1345" s="288"/>
      <c r="G1345" s="107"/>
      <c r="H1345" s="107"/>
      <c r="I1345" s="107"/>
      <c r="J1345" s="423"/>
      <c r="K1345" s="423"/>
      <c r="L1345" s="423"/>
      <c r="M1345" s="423"/>
      <c r="N1345" s="470"/>
      <c r="O1345" s="79">
        <f t="shared" si="88"/>
        <v>0</v>
      </c>
      <c r="P1345" s="79">
        <f t="shared" si="89"/>
        <v>0</v>
      </c>
      <c r="Q1345" s="536" t="str">
        <f t="shared" si="90"/>
        <v/>
      </c>
    </row>
    <row r="1346" spans="1:17" x14ac:dyDescent="0.2">
      <c r="A1346" s="438" t="str">
        <f t="shared" si="91"/>
        <v/>
      </c>
      <c r="B1346" s="439"/>
      <c r="C1346" s="469"/>
      <c r="D1346" s="107"/>
      <c r="E1346" s="107"/>
      <c r="F1346" s="288"/>
      <c r="G1346" s="107"/>
      <c r="H1346" s="107"/>
      <c r="I1346" s="107"/>
      <c r="J1346" s="423"/>
      <c r="K1346" s="423"/>
      <c r="L1346" s="423"/>
      <c r="M1346" s="423"/>
      <c r="N1346" s="470"/>
      <c r="O1346" s="79">
        <f t="shared" si="88"/>
        <v>0</v>
      </c>
      <c r="P1346" s="79">
        <f t="shared" si="89"/>
        <v>0</v>
      </c>
      <c r="Q1346" s="552" t="str">
        <f t="shared" si="90"/>
        <v/>
      </c>
    </row>
    <row r="1347" spans="1:17" x14ac:dyDescent="0.2">
      <c r="A1347" s="438" t="str">
        <f t="shared" si="91"/>
        <v/>
      </c>
      <c r="B1347" s="439"/>
      <c r="C1347" s="469"/>
      <c r="D1347" s="107"/>
      <c r="E1347" s="107"/>
      <c r="F1347" s="288"/>
      <c r="G1347" s="107"/>
      <c r="H1347" s="107"/>
      <c r="I1347" s="107"/>
      <c r="J1347" s="423"/>
      <c r="K1347" s="423"/>
      <c r="L1347" s="423"/>
      <c r="M1347" s="423"/>
      <c r="N1347" s="470"/>
      <c r="O1347" s="79">
        <f t="shared" si="88"/>
        <v>0</v>
      </c>
      <c r="P1347" s="79">
        <f t="shared" si="89"/>
        <v>0</v>
      </c>
      <c r="Q1347" s="552" t="str">
        <f t="shared" si="90"/>
        <v/>
      </c>
    </row>
    <row r="1348" spans="1:17" x14ac:dyDescent="0.2">
      <c r="A1348" s="438" t="str">
        <f t="shared" si="91"/>
        <v/>
      </c>
      <c r="B1348" s="439"/>
      <c r="C1348" s="469"/>
      <c r="D1348" s="107"/>
      <c r="E1348" s="107"/>
      <c r="F1348" s="288"/>
      <c r="G1348" s="107"/>
      <c r="H1348" s="107"/>
      <c r="I1348" s="107"/>
      <c r="J1348" s="423"/>
      <c r="K1348" s="423"/>
      <c r="L1348" s="423"/>
      <c r="M1348" s="423"/>
      <c r="N1348" s="470"/>
      <c r="O1348" s="79">
        <f t="shared" si="88"/>
        <v>0</v>
      </c>
      <c r="P1348" s="79">
        <f t="shared" si="89"/>
        <v>0</v>
      </c>
      <c r="Q1348" s="552" t="str">
        <f t="shared" si="90"/>
        <v/>
      </c>
    </row>
    <row r="1349" spans="1:17" x14ac:dyDescent="0.2">
      <c r="A1349" s="438" t="str">
        <f t="shared" si="91"/>
        <v/>
      </c>
      <c r="B1349" s="439"/>
      <c r="C1349" s="469"/>
      <c r="D1349" s="107"/>
      <c r="E1349" s="107"/>
      <c r="F1349" s="288"/>
      <c r="G1349" s="107"/>
      <c r="H1349" s="107"/>
      <c r="I1349" s="107"/>
      <c r="J1349" s="423"/>
      <c r="K1349" s="423"/>
      <c r="L1349" s="423"/>
      <c r="M1349" s="423"/>
      <c r="N1349" s="470"/>
      <c r="O1349" s="79">
        <f t="shared" si="88"/>
        <v>0</v>
      </c>
      <c r="P1349" s="79">
        <f t="shared" si="89"/>
        <v>0</v>
      </c>
      <c r="Q1349" s="536" t="str">
        <f t="shared" si="90"/>
        <v/>
      </c>
    </row>
    <row r="1350" spans="1:17" x14ac:dyDescent="0.2">
      <c r="A1350" s="438" t="str">
        <f t="shared" si="91"/>
        <v/>
      </c>
      <c r="B1350" s="439"/>
      <c r="C1350" s="469"/>
      <c r="D1350" s="107"/>
      <c r="E1350" s="107"/>
      <c r="F1350" s="288"/>
      <c r="G1350" s="107"/>
      <c r="H1350" s="107"/>
      <c r="I1350" s="107"/>
      <c r="J1350" s="423"/>
      <c r="K1350" s="423"/>
      <c r="L1350" s="423"/>
      <c r="M1350" s="423"/>
      <c r="N1350" s="470"/>
      <c r="O1350" s="79">
        <f t="shared" si="88"/>
        <v>0</v>
      </c>
      <c r="P1350" s="79">
        <f t="shared" si="89"/>
        <v>0</v>
      </c>
      <c r="Q1350" s="552" t="str">
        <f t="shared" si="90"/>
        <v/>
      </c>
    </row>
    <row r="1351" spans="1:17" x14ac:dyDescent="0.2">
      <c r="A1351" s="438" t="str">
        <f t="shared" si="91"/>
        <v/>
      </c>
      <c r="B1351" s="439"/>
      <c r="C1351" s="469"/>
      <c r="D1351" s="107"/>
      <c r="E1351" s="107"/>
      <c r="F1351" s="288"/>
      <c r="G1351" s="107"/>
      <c r="H1351" s="107"/>
      <c r="I1351" s="107"/>
      <c r="J1351" s="423"/>
      <c r="K1351" s="423"/>
      <c r="L1351" s="423"/>
      <c r="M1351" s="423"/>
      <c r="N1351" s="470"/>
      <c r="O1351" s="79">
        <f t="shared" si="88"/>
        <v>0</v>
      </c>
      <c r="P1351" s="79">
        <f t="shared" si="89"/>
        <v>0</v>
      </c>
      <c r="Q1351" s="552" t="str">
        <f t="shared" si="90"/>
        <v/>
      </c>
    </row>
    <row r="1352" spans="1:17" x14ac:dyDescent="0.2">
      <c r="A1352" s="438" t="str">
        <f t="shared" si="91"/>
        <v/>
      </c>
      <c r="B1352" s="439"/>
      <c r="C1352" s="469"/>
      <c r="D1352" s="107"/>
      <c r="E1352" s="107"/>
      <c r="F1352" s="288"/>
      <c r="G1352" s="107"/>
      <c r="H1352" s="107"/>
      <c r="I1352" s="107"/>
      <c r="J1352" s="423"/>
      <c r="K1352" s="423"/>
      <c r="L1352" s="423"/>
      <c r="M1352" s="423"/>
      <c r="N1352" s="470"/>
      <c r="O1352" s="79">
        <f t="shared" si="88"/>
        <v>0</v>
      </c>
      <c r="P1352" s="79">
        <f t="shared" si="89"/>
        <v>0</v>
      </c>
      <c r="Q1352" s="552" t="str">
        <f t="shared" si="90"/>
        <v/>
      </c>
    </row>
    <row r="1353" spans="1:17" x14ac:dyDescent="0.2">
      <c r="A1353" s="438" t="str">
        <f t="shared" si="91"/>
        <v/>
      </c>
      <c r="B1353" s="439"/>
      <c r="C1353" s="469"/>
      <c r="D1353" s="107"/>
      <c r="E1353" s="107"/>
      <c r="F1353" s="288"/>
      <c r="G1353" s="107"/>
      <c r="H1353" s="107"/>
      <c r="I1353" s="107"/>
      <c r="J1353" s="423"/>
      <c r="K1353" s="423"/>
      <c r="L1353" s="423"/>
      <c r="M1353" s="423"/>
      <c r="N1353" s="470"/>
      <c r="O1353" s="79">
        <f t="shared" si="88"/>
        <v>0</v>
      </c>
      <c r="P1353" s="79">
        <f t="shared" si="89"/>
        <v>0</v>
      </c>
      <c r="Q1353" s="536" t="str">
        <f t="shared" si="90"/>
        <v/>
      </c>
    </row>
    <row r="1354" spans="1:17" x14ac:dyDescent="0.2">
      <c r="A1354" s="438" t="str">
        <f t="shared" si="91"/>
        <v/>
      </c>
      <c r="B1354" s="439"/>
      <c r="C1354" s="469"/>
      <c r="D1354" s="107"/>
      <c r="E1354" s="107"/>
      <c r="F1354" s="288"/>
      <c r="G1354" s="107"/>
      <c r="H1354" s="107"/>
      <c r="I1354" s="107"/>
      <c r="J1354" s="423"/>
      <c r="K1354" s="423"/>
      <c r="L1354" s="423"/>
      <c r="M1354" s="423"/>
      <c r="N1354" s="470"/>
      <c r="O1354" s="79">
        <f t="shared" si="88"/>
        <v>0</v>
      </c>
      <c r="P1354" s="79">
        <f t="shared" si="89"/>
        <v>0</v>
      </c>
      <c r="Q1354" s="552" t="str">
        <f t="shared" si="90"/>
        <v/>
      </c>
    </row>
    <row r="1355" spans="1:17" x14ac:dyDescent="0.2">
      <c r="A1355" s="438" t="str">
        <f t="shared" si="91"/>
        <v/>
      </c>
      <c r="B1355" s="439"/>
      <c r="C1355" s="469"/>
      <c r="D1355" s="107"/>
      <c r="E1355" s="107"/>
      <c r="F1355" s="288"/>
      <c r="G1355" s="107"/>
      <c r="H1355" s="107"/>
      <c r="I1355" s="107"/>
      <c r="J1355" s="423"/>
      <c r="K1355" s="423"/>
      <c r="L1355" s="423"/>
      <c r="M1355" s="423"/>
      <c r="N1355" s="470"/>
      <c r="O1355" s="79">
        <f t="shared" si="88"/>
        <v>0</v>
      </c>
      <c r="P1355" s="79">
        <f t="shared" si="89"/>
        <v>0</v>
      </c>
      <c r="Q1355" s="552" t="str">
        <f t="shared" si="90"/>
        <v/>
      </c>
    </row>
    <row r="1356" spans="1:17" x14ac:dyDescent="0.2">
      <c r="A1356" s="438" t="str">
        <f t="shared" si="91"/>
        <v/>
      </c>
      <c r="B1356" s="439"/>
      <c r="C1356" s="469"/>
      <c r="D1356" s="107"/>
      <c r="E1356" s="107"/>
      <c r="F1356" s="288"/>
      <c r="G1356" s="107"/>
      <c r="H1356" s="107"/>
      <c r="I1356" s="107"/>
      <c r="J1356" s="423"/>
      <c r="K1356" s="423"/>
      <c r="L1356" s="423"/>
      <c r="M1356" s="423"/>
      <c r="N1356" s="470"/>
      <c r="O1356" s="79">
        <f t="shared" si="88"/>
        <v>0</v>
      </c>
      <c r="P1356" s="79">
        <f t="shared" si="89"/>
        <v>0</v>
      </c>
      <c r="Q1356" s="552" t="str">
        <f t="shared" si="90"/>
        <v/>
      </c>
    </row>
    <row r="1357" spans="1:17" x14ac:dyDescent="0.2">
      <c r="A1357" s="438" t="str">
        <f t="shared" si="91"/>
        <v/>
      </c>
      <c r="B1357" s="439"/>
      <c r="C1357" s="469"/>
      <c r="D1357" s="107"/>
      <c r="E1357" s="107"/>
      <c r="F1357" s="288"/>
      <c r="G1357" s="107"/>
      <c r="H1357" s="107"/>
      <c r="I1357" s="107"/>
      <c r="J1357" s="423"/>
      <c r="K1357" s="423"/>
      <c r="L1357" s="423"/>
      <c r="M1357" s="423"/>
      <c r="N1357" s="470"/>
      <c r="O1357" s="79">
        <f t="shared" si="88"/>
        <v>0</v>
      </c>
      <c r="P1357" s="79">
        <f t="shared" si="89"/>
        <v>0</v>
      </c>
      <c r="Q1357" s="536" t="str">
        <f t="shared" si="90"/>
        <v/>
      </c>
    </row>
    <row r="1358" spans="1:17" x14ac:dyDescent="0.2">
      <c r="A1358" s="438" t="str">
        <f t="shared" si="91"/>
        <v/>
      </c>
      <c r="B1358" s="439"/>
      <c r="C1358" s="469"/>
      <c r="D1358" s="107"/>
      <c r="E1358" s="107"/>
      <c r="F1358" s="288"/>
      <c r="G1358" s="107"/>
      <c r="H1358" s="107"/>
      <c r="I1358" s="107"/>
      <c r="J1358" s="423"/>
      <c r="K1358" s="423"/>
      <c r="L1358" s="423"/>
      <c r="M1358" s="423"/>
      <c r="N1358" s="470"/>
      <c r="O1358" s="79">
        <f t="shared" ref="O1358:O1421" si="92">IF(B1358=0,0,IF(YEAR(B1358)=$P$1,MONTH(B1358)-$O$1+1,(YEAR(B1358)-$P$1)*12-$O$1+1+MONTH(B1358)))</f>
        <v>0</v>
      </c>
      <c r="P1358" s="79">
        <f t="shared" ref="P1358:P1421" si="93">IF(C1358=0,0,IF(YEAR(C1358)=$P$1,MONTH(C1358)-$O$1+1,(YEAR(C1358)-$P$1)*12-$O$1+1+MONTH(C1358)))</f>
        <v>0</v>
      </c>
      <c r="Q1358" s="552" t="str">
        <f t="shared" ref="Q1358:Q1421" si="94">SUBSTITUTE(D1358," ","_")</f>
        <v/>
      </c>
    </row>
    <row r="1359" spans="1:17" x14ac:dyDescent="0.2">
      <c r="A1359" s="438" t="str">
        <f t="shared" si="91"/>
        <v/>
      </c>
      <c r="B1359" s="439"/>
      <c r="C1359" s="469"/>
      <c r="D1359" s="107"/>
      <c r="E1359" s="107"/>
      <c r="F1359" s="288"/>
      <c r="G1359" s="107"/>
      <c r="H1359" s="107"/>
      <c r="I1359" s="107"/>
      <c r="J1359" s="423"/>
      <c r="K1359" s="423"/>
      <c r="L1359" s="423"/>
      <c r="M1359" s="423"/>
      <c r="N1359" s="470"/>
      <c r="O1359" s="79">
        <f t="shared" si="92"/>
        <v>0</v>
      </c>
      <c r="P1359" s="79">
        <f t="shared" si="93"/>
        <v>0</v>
      </c>
      <c r="Q1359" s="552" t="str">
        <f t="shared" si="94"/>
        <v/>
      </c>
    </row>
    <row r="1360" spans="1:17" x14ac:dyDescent="0.2">
      <c r="A1360" s="438" t="str">
        <f t="shared" si="91"/>
        <v/>
      </c>
      <c r="B1360" s="439"/>
      <c r="C1360" s="469"/>
      <c r="D1360" s="107"/>
      <c r="E1360" s="107"/>
      <c r="F1360" s="288"/>
      <c r="G1360" s="107"/>
      <c r="H1360" s="107"/>
      <c r="I1360" s="107"/>
      <c r="J1360" s="423"/>
      <c r="K1360" s="423"/>
      <c r="L1360" s="423"/>
      <c r="M1360" s="423"/>
      <c r="N1360" s="470"/>
      <c r="O1360" s="79">
        <f t="shared" si="92"/>
        <v>0</v>
      </c>
      <c r="P1360" s="79">
        <f t="shared" si="93"/>
        <v>0</v>
      </c>
      <c r="Q1360" s="552" t="str">
        <f t="shared" si="94"/>
        <v/>
      </c>
    </row>
    <row r="1361" spans="1:17" x14ac:dyDescent="0.2">
      <c r="A1361" s="438" t="str">
        <f t="shared" si="91"/>
        <v/>
      </c>
      <c r="B1361" s="439"/>
      <c r="C1361" s="469"/>
      <c r="D1361" s="107"/>
      <c r="E1361" s="107"/>
      <c r="F1361" s="288"/>
      <c r="G1361" s="107"/>
      <c r="H1361" s="107"/>
      <c r="I1361" s="107"/>
      <c r="J1361" s="423"/>
      <c r="K1361" s="423"/>
      <c r="L1361" s="423"/>
      <c r="M1361" s="423"/>
      <c r="N1361" s="470"/>
      <c r="O1361" s="79">
        <f t="shared" si="92"/>
        <v>0</v>
      </c>
      <c r="P1361" s="79">
        <f t="shared" si="93"/>
        <v>0</v>
      </c>
      <c r="Q1361" s="536" t="str">
        <f t="shared" si="94"/>
        <v/>
      </c>
    </row>
    <row r="1362" spans="1:17" x14ac:dyDescent="0.2">
      <c r="A1362" s="438" t="str">
        <f t="shared" si="91"/>
        <v/>
      </c>
      <c r="B1362" s="439"/>
      <c r="C1362" s="469"/>
      <c r="D1362" s="107"/>
      <c r="E1362" s="107"/>
      <c r="F1362" s="288"/>
      <c r="G1362" s="107"/>
      <c r="H1362" s="107"/>
      <c r="I1362" s="107"/>
      <c r="J1362" s="423"/>
      <c r="K1362" s="423"/>
      <c r="L1362" s="423"/>
      <c r="M1362" s="423"/>
      <c r="N1362" s="470"/>
      <c r="O1362" s="79">
        <f t="shared" si="92"/>
        <v>0</v>
      </c>
      <c r="P1362" s="79">
        <f t="shared" si="93"/>
        <v>0</v>
      </c>
      <c r="Q1362" s="552" t="str">
        <f t="shared" si="94"/>
        <v/>
      </c>
    </row>
    <row r="1363" spans="1:17" x14ac:dyDescent="0.2">
      <c r="A1363" s="438" t="str">
        <f t="shared" si="91"/>
        <v/>
      </c>
      <c r="B1363" s="439"/>
      <c r="C1363" s="469"/>
      <c r="D1363" s="107"/>
      <c r="E1363" s="107"/>
      <c r="F1363" s="288"/>
      <c r="G1363" s="107"/>
      <c r="H1363" s="107"/>
      <c r="I1363" s="107"/>
      <c r="J1363" s="423"/>
      <c r="K1363" s="423"/>
      <c r="L1363" s="423"/>
      <c r="M1363" s="423"/>
      <c r="N1363" s="470"/>
      <c r="O1363" s="79">
        <f t="shared" si="92"/>
        <v>0</v>
      </c>
      <c r="P1363" s="79">
        <f t="shared" si="93"/>
        <v>0</v>
      </c>
      <c r="Q1363" s="552" t="str">
        <f t="shared" si="94"/>
        <v/>
      </c>
    </row>
    <row r="1364" spans="1:17" x14ac:dyDescent="0.2">
      <c r="A1364" s="438" t="str">
        <f t="shared" si="91"/>
        <v/>
      </c>
      <c r="B1364" s="439"/>
      <c r="C1364" s="469"/>
      <c r="D1364" s="107"/>
      <c r="E1364" s="107"/>
      <c r="F1364" s="288"/>
      <c r="G1364" s="107"/>
      <c r="H1364" s="107"/>
      <c r="I1364" s="107"/>
      <c r="J1364" s="423"/>
      <c r="K1364" s="423"/>
      <c r="L1364" s="423"/>
      <c r="M1364" s="423"/>
      <c r="N1364" s="470"/>
      <c r="O1364" s="79">
        <f t="shared" si="92"/>
        <v>0</v>
      </c>
      <c r="P1364" s="79">
        <f t="shared" si="93"/>
        <v>0</v>
      </c>
      <c r="Q1364" s="552" t="str">
        <f t="shared" si="94"/>
        <v/>
      </c>
    </row>
    <row r="1365" spans="1:17" x14ac:dyDescent="0.2">
      <c r="A1365" s="438" t="str">
        <f t="shared" si="91"/>
        <v/>
      </c>
      <c r="B1365" s="439"/>
      <c r="C1365" s="469"/>
      <c r="D1365" s="107"/>
      <c r="E1365" s="107"/>
      <c r="F1365" s="288"/>
      <c r="G1365" s="107"/>
      <c r="H1365" s="107"/>
      <c r="I1365" s="107"/>
      <c r="J1365" s="423"/>
      <c r="K1365" s="423"/>
      <c r="L1365" s="423"/>
      <c r="M1365" s="423"/>
      <c r="N1365" s="470"/>
      <c r="O1365" s="79">
        <f t="shared" si="92"/>
        <v>0</v>
      </c>
      <c r="P1365" s="79">
        <f t="shared" si="93"/>
        <v>0</v>
      </c>
      <c r="Q1365" s="536" t="str">
        <f t="shared" si="94"/>
        <v/>
      </c>
    </row>
    <row r="1366" spans="1:17" x14ac:dyDescent="0.2">
      <c r="A1366" s="438" t="str">
        <f t="shared" si="91"/>
        <v/>
      </c>
      <c r="B1366" s="439"/>
      <c r="C1366" s="469"/>
      <c r="D1366" s="107"/>
      <c r="E1366" s="107"/>
      <c r="F1366" s="288"/>
      <c r="G1366" s="107"/>
      <c r="H1366" s="107"/>
      <c r="I1366" s="107"/>
      <c r="J1366" s="423"/>
      <c r="K1366" s="423"/>
      <c r="L1366" s="423"/>
      <c r="M1366" s="423"/>
      <c r="N1366" s="470"/>
      <c r="O1366" s="79">
        <f t="shared" si="92"/>
        <v>0</v>
      </c>
      <c r="P1366" s="79">
        <f t="shared" si="93"/>
        <v>0</v>
      </c>
      <c r="Q1366" s="552" t="str">
        <f t="shared" si="94"/>
        <v/>
      </c>
    </row>
    <row r="1367" spans="1:17" x14ac:dyDescent="0.2">
      <c r="A1367" s="438" t="str">
        <f t="shared" si="91"/>
        <v/>
      </c>
      <c r="B1367" s="439"/>
      <c r="C1367" s="469"/>
      <c r="D1367" s="107"/>
      <c r="E1367" s="107"/>
      <c r="F1367" s="288"/>
      <c r="G1367" s="107"/>
      <c r="H1367" s="107"/>
      <c r="I1367" s="107"/>
      <c r="J1367" s="423"/>
      <c r="K1367" s="423"/>
      <c r="L1367" s="423"/>
      <c r="M1367" s="423"/>
      <c r="N1367" s="470"/>
      <c r="O1367" s="79">
        <f t="shared" si="92"/>
        <v>0</v>
      </c>
      <c r="P1367" s="79">
        <f t="shared" si="93"/>
        <v>0</v>
      </c>
      <c r="Q1367" s="552" t="str">
        <f t="shared" si="94"/>
        <v/>
      </c>
    </row>
    <row r="1368" spans="1:17" x14ac:dyDescent="0.2">
      <c r="A1368" s="438" t="str">
        <f t="shared" si="91"/>
        <v/>
      </c>
      <c r="B1368" s="439"/>
      <c r="C1368" s="469"/>
      <c r="D1368" s="107"/>
      <c r="E1368" s="107"/>
      <c r="F1368" s="288"/>
      <c r="G1368" s="107"/>
      <c r="H1368" s="107"/>
      <c r="I1368" s="107"/>
      <c r="J1368" s="423"/>
      <c r="K1368" s="423"/>
      <c r="L1368" s="423"/>
      <c r="M1368" s="423"/>
      <c r="N1368" s="470"/>
      <c r="O1368" s="79">
        <f t="shared" si="92"/>
        <v>0</v>
      </c>
      <c r="P1368" s="79">
        <f t="shared" si="93"/>
        <v>0</v>
      </c>
      <c r="Q1368" s="552" t="str">
        <f t="shared" si="94"/>
        <v/>
      </c>
    </row>
    <row r="1369" spans="1:17" x14ac:dyDescent="0.2">
      <c r="A1369" s="438" t="str">
        <f t="shared" si="91"/>
        <v/>
      </c>
      <c r="B1369" s="439"/>
      <c r="C1369" s="469"/>
      <c r="D1369" s="107"/>
      <c r="E1369" s="107"/>
      <c r="F1369" s="288"/>
      <c r="G1369" s="107"/>
      <c r="H1369" s="107"/>
      <c r="I1369" s="107"/>
      <c r="J1369" s="423"/>
      <c r="K1369" s="423"/>
      <c r="L1369" s="423"/>
      <c r="M1369" s="423"/>
      <c r="N1369" s="470"/>
      <c r="O1369" s="79">
        <f t="shared" si="92"/>
        <v>0</v>
      </c>
      <c r="P1369" s="79">
        <f t="shared" si="93"/>
        <v>0</v>
      </c>
      <c r="Q1369" s="536" t="str">
        <f t="shared" si="94"/>
        <v/>
      </c>
    </row>
    <row r="1370" spans="1:17" x14ac:dyDescent="0.2">
      <c r="A1370" s="438" t="str">
        <f t="shared" si="91"/>
        <v/>
      </c>
      <c r="B1370" s="439"/>
      <c r="C1370" s="469"/>
      <c r="D1370" s="107"/>
      <c r="E1370" s="107"/>
      <c r="F1370" s="288"/>
      <c r="G1370" s="107"/>
      <c r="H1370" s="107"/>
      <c r="I1370" s="107"/>
      <c r="J1370" s="423"/>
      <c r="K1370" s="423"/>
      <c r="L1370" s="423"/>
      <c r="M1370" s="423"/>
      <c r="N1370" s="470"/>
      <c r="O1370" s="79">
        <f t="shared" si="92"/>
        <v>0</v>
      </c>
      <c r="P1370" s="79">
        <f t="shared" si="93"/>
        <v>0</v>
      </c>
      <c r="Q1370" s="552" t="str">
        <f t="shared" si="94"/>
        <v/>
      </c>
    </row>
    <row r="1371" spans="1:17" x14ac:dyDescent="0.2">
      <c r="A1371" s="438" t="str">
        <f t="shared" si="91"/>
        <v/>
      </c>
      <c r="B1371" s="439"/>
      <c r="C1371" s="469"/>
      <c r="D1371" s="107"/>
      <c r="E1371" s="107"/>
      <c r="F1371" s="288"/>
      <c r="G1371" s="107"/>
      <c r="H1371" s="107"/>
      <c r="I1371" s="107"/>
      <c r="J1371" s="423"/>
      <c r="K1371" s="423"/>
      <c r="L1371" s="423"/>
      <c r="M1371" s="423"/>
      <c r="N1371" s="470"/>
      <c r="O1371" s="79">
        <f t="shared" si="92"/>
        <v>0</v>
      </c>
      <c r="P1371" s="79">
        <f t="shared" si="93"/>
        <v>0</v>
      </c>
      <c r="Q1371" s="552" t="str">
        <f t="shared" si="94"/>
        <v/>
      </c>
    </row>
    <row r="1372" spans="1:17" x14ac:dyDescent="0.2">
      <c r="A1372" s="438" t="str">
        <f t="shared" si="91"/>
        <v/>
      </c>
      <c r="B1372" s="439"/>
      <c r="C1372" s="469"/>
      <c r="D1372" s="107"/>
      <c r="E1372" s="107"/>
      <c r="F1372" s="288"/>
      <c r="G1372" s="107"/>
      <c r="H1372" s="107"/>
      <c r="I1372" s="107"/>
      <c r="J1372" s="423"/>
      <c r="K1372" s="423"/>
      <c r="L1372" s="423"/>
      <c r="M1372" s="423"/>
      <c r="N1372" s="470"/>
      <c r="O1372" s="79">
        <f t="shared" si="92"/>
        <v>0</v>
      </c>
      <c r="P1372" s="79">
        <f t="shared" si="93"/>
        <v>0</v>
      </c>
      <c r="Q1372" s="552" t="str">
        <f t="shared" si="94"/>
        <v/>
      </c>
    </row>
    <row r="1373" spans="1:17" x14ac:dyDescent="0.2">
      <c r="A1373" s="438" t="str">
        <f t="shared" si="91"/>
        <v/>
      </c>
      <c r="B1373" s="439"/>
      <c r="C1373" s="469"/>
      <c r="D1373" s="107"/>
      <c r="E1373" s="107"/>
      <c r="F1373" s="288"/>
      <c r="G1373" s="107"/>
      <c r="H1373" s="107"/>
      <c r="I1373" s="107"/>
      <c r="J1373" s="423"/>
      <c r="K1373" s="423"/>
      <c r="L1373" s="423"/>
      <c r="M1373" s="423"/>
      <c r="N1373" s="470"/>
      <c r="O1373" s="79">
        <f t="shared" si="92"/>
        <v>0</v>
      </c>
      <c r="P1373" s="79">
        <f t="shared" si="93"/>
        <v>0</v>
      </c>
      <c r="Q1373" s="536" t="str">
        <f t="shared" si="94"/>
        <v/>
      </c>
    </row>
    <row r="1374" spans="1:17" x14ac:dyDescent="0.2">
      <c r="A1374" s="438" t="str">
        <f t="shared" si="91"/>
        <v/>
      </c>
      <c r="B1374" s="439"/>
      <c r="C1374" s="469"/>
      <c r="D1374" s="107"/>
      <c r="E1374" s="107"/>
      <c r="F1374" s="288"/>
      <c r="G1374" s="107"/>
      <c r="H1374" s="107"/>
      <c r="I1374" s="107"/>
      <c r="J1374" s="423"/>
      <c r="K1374" s="423"/>
      <c r="L1374" s="423"/>
      <c r="M1374" s="423"/>
      <c r="N1374" s="470"/>
      <c r="O1374" s="79">
        <f t="shared" si="92"/>
        <v>0</v>
      </c>
      <c r="P1374" s="79">
        <f t="shared" si="93"/>
        <v>0</v>
      </c>
      <c r="Q1374" s="552" t="str">
        <f t="shared" si="94"/>
        <v/>
      </c>
    </row>
    <row r="1375" spans="1:17" x14ac:dyDescent="0.2">
      <c r="A1375" s="438" t="str">
        <f t="shared" si="91"/>
        <v/>
      </c>
      <c r="B1375" s="439"/>
      <c r="C1375" s="469"/>
      <c r="D1375" s="107"/>
      <c r="E1375" s="107"/>
      <c r="F1375" s="288"/>
      <c r="G1375" s="107"/>
      <c r="H1375" s="107"/>
      <c r="I1375" s="107"/>
      <c r="J1375" s="423"/>
      <c r="K1375" s="423"/>
      <c r="L1375" s="423"/>
      <c r="M1375" s="423"/>
      <c r="N1375" s="470"/>
      <c r="O1375" s="79">
        <f t="shared" si="92"/>
        <v>0</v>
      </c>
      <c r="P1375" s="79">
        <f t="shared" si="93"/>
        <v>0</v>
      </c>
      <c r="Q1375" s="552" t="str">
        <f t="shared" si="94"/>
        <v/>
      </c>
    </row>
    <row r="1376" spans="1:17" x14ac:dyDescent="0.2">
      <c r="A1376" s="438" t="str">
        <f t="shared" si="91"/>
        <v/>
      </c>
      <c r="B1376" s="439"/>
      <c r="C1376" s="469"/>
      <c r="D1376" s="107"/>
      <c r="E1376" s="107"/>
      <c r="F1376" s="288"/>
      <c r="G1376" s="107"/>
      <c r="H1376" s="107"/>
      <c r="I1376" s="107"/>
      <c r="J1376" s="423"/>
      <c r="K1376" s="423"/>
      <c r="L1376" s="423"/>
      <c r="M1376" s="423"/>
      <c r="N1376" s="470"/>
      <c r="O1376" s="79">
        <f t="shared" si="92"/>
        <v>0</v>
      </c>
      <c r="P1376" s="79">
        <f t="shared" si="93"/>
        <v>0</v>
      </c>
      <c r="Q1376" s="552" t="str">
        <f t="shared" si="94"/>
        <v/>
      </c>
    </row>
    <row r="1377" spans="1:17" x14ac:dyDescent="0.2">
      <c r="A1377" s="438" t="str">
        <f t="shared" si="91"/>
        <v/>
      </c>
      <c r="B1377" s="439"/>
      <c r="C1377" s="469"/>
      <c r="D1377" s="107"/>
      <c r="E1377" s="107"/>
      <c r="F1377" s="288"/>
      <c r="G1377" s="107"/>
      <c r="H1377" s="107"/>
      <c r="I1377" s="107"/>
      <c r="J1377" s="423"/>
      <c r="K1377" s="423"/>
      <c r="L1377" s="423"/>
      <c r="M1377" s="423"/>
      <c r="N1377" s="470"/>
      <c r="O1377" s="79">
        <f t="shared" si="92"/>
        <v>0</v>
      </c>
      <c r="P1377" s="79">
        <f t="shared" si="93"/>
        <v>0</v>
      </c>
      <c r="Q1377" s="536" t="str">
        <f t="shared" si="94"/>
        <v/>
      </c>
    </row>
    <row r="1378" spans="1:17" x14ac:dyDescent="0.2">
      <c r="A1378" s="438" t="str">
        <f t="shared" si="91"/>
        <v/>
      </c>
      <c r="B1378" s="439"/>
      <c r="C1378" s="469"/>
      <c r="D1378" s="107"/>
      <c r="E1378" s="107"/>
      <c r="F1378" s="288"/>
      <c r="G1378" s="107"/>
      <c r="H1378" s="107"/>
      <c r="I1378" s="107"/>
      <c r="J1378" s="423"/>
      <c r="K1378" s="423"/>
      <c r="L1378" s="423"/>
      <c r="M1378" s="423"/>
      <c r="N1378" s="470"/>
      <c r="O1378" s="79">
        <f t="shared" si="92"/>
        <v>0</v>
      </c>
      <c r="P1378" s="79">
        <f t="shared" si="93"/>
        <v>0</v>
      </c>
      <c r="Q1378" s="552" t="str">
        <f t="shared" si="94"/>
        <v/>
      </c>
    </row>
    <row r="1379" spans="1:17" x14ac:dyDescent="0.2">
      <c r="A1379" s="438" t="str">
        <f t="shared" si="91"/>
        <v/>
      </c>
      <c r="B1379" s="439"/>
      <c r="C1379" s="469"/>
      <c r="D1379" s="107"/>
      <c r="E1379" s="107"/>
      <c r="F1379" s="288"/>
      <c r="G1379" s="107"/>
      <c r="H1379" s="107"/>
      <c r="I1379" s="107"/>
      <c r="J1379" s="423"/>
      <c r="K1379" s="423"/>
      <c r="L1379" s="423"/>
      <c r="M1379" s="423"/>
      <c r="N1379" s="470"/>
      <c r="O1379" s="79">
        <f t="shared" si="92"/>
        <v>0</v>
      </c>
      <c r="P1379" s="79">
        <f t="shared" si="93"/>
        <v>0</v>
      </c>
      <c r="Q1379" s="552" t="str">
        <f t="shared" si="94"/>
        <v/>
      </c>
    </row>
    <row r="1380" spans="1:17" x14ac:dyDescent="0.2">
      <c r="A1380" s="438" t="str">
        <f t="shared" si="91"/>
        <v/>
      </c>
      <c r="B1380" s="439"/>
      <c r="C1380" s="469"/>
      <c r="D1380" s="107"/>
      <c r="E1380" s="107"/>
      <c r="F1380" s="288"/>
      <c r="G1380" s="107"/>
      <c r="H1380" s="107"/>
      <c r="I1380" s="107"/>
      <c r="J1380" s="423"/>
      <c r="K1380" s="423"/>
      <c r="L1380" s="423"/>
      <c r="M1380" s="423"/>
      <c r="N1380" s="470"/>
      <c r="O1380" s="79">
        <f t="shared" si="92"/>
        <v>0</v>
      </c>
      <c r="P1380" s="79">
        <f t="shared" si="93"/>
        <v>0</v>
      </c>
      <c r="Q1380" s="552" t="str">
        <f t="shared" si="94"/>
        <v/>
      </c>
    </row>
    <row r="1381" spans="1:17" x14ac:dyDescent="0.2">
      <c r="A1381" s="438" t="str">
        <f t="shared" si="91"/>
        <v/>
      </c>
      <c r="B1381" s="439"/>
      <c r="C1381" s="469"/>
      <c r="D1381" s="107"/>
      <c r="E1381" s="107"/>
      <c r="F1381" s="288"/>
      <c r="G1381" s="107"/>
      <c r="H1381" s="107"/>
      <c r="I1381" s="107"/>
      <c r="J1381" s="423"/>
      <c r="K1381" s="423"/>
      <c r="L1381" s="423"/>
      <c r="M1381" s="423"/>
      <c r="N1381" s="470"/>
      <c r="O1381" s="79">
        <f t="shared" si="92"/>
        <v>0</v>
      </c>
      <c r="P1381" s="79">
        <f t="shared" si="93"/>
        <v>0</v>
      </c>
      <c r="Q1381" s="536" t="str">
        <f t="shared" si="94"/>
        <v/>
      </c>
    </row>
    <row r="1382" spans="1:17" x14ac:dyDescent="0.2">
      <c r="A1382" s="438" t="str">
        <f t="shared" si="91"/>
        <v/>
      </c>
      <c r="B1382" s="439"/>
      <c r="C1382" s="469"/>
      <c r="D1382" s="107"/>
      <c r="E1382" s="107"/>
      <c r="F1382" s="288"/>
      <c r="G1382" s="107"/>
      <c r="H1382" s="107"/>
      <c r="I1382" s="107"/>
      <c r="J1382" s="423"/>
      <c r="K1382" s="423"/>
      <c r="L1382" s="423"/>
      <c r="M1382" s="423"/>
      <c r="N1382" s="470"/>
      <c r="O1382" s="79">
        <f t="shared" si="92"/>
        <v>0</v>
      </c>
      <c r="P1382" s="79">
        <f t="shared" si="93"/>
        <v>0</v>
      </c>
      <c r="Q1382" s="552" t="str">
        <f t="shared" si="94"/>
        <v/>
      </c>
    </row>
    <row r="1383" spans="1:17" x14ac:dyDescent="0.2">
      <c r="A1383" s="438" t="str">
        <f t="shared" si="91"/>
        <v/>
      </c>
      <c r="B1383" s="439"/>
      <c r="C1383" s="469"/>
      <c r="D1383" s="107"/>
      <c r="E1383" s="107"/>
      <c r="F1383" s="288"/>
      <c r="G1383" s="107"/>
      <c r="H1383" s="107"/>
      <c r="I1383" s="107"/>
      <c r="J1383" s="423"/>
      <c r="K1383" s="423"/>
      <c r="L1383" s="423"/>
      <c r="M1383" s="423"/>
      <c r="N1383" s="470"/>
      <c r="O1383" s="79">
        <f t="shared" si="92"/>
        <v>0</v>
      </c>
      <c r="P1383" s="79">
        <f t="shared" si="93"/>
        <v>0</v>
      </c>
      <c r="Q1383" s="552" t="str">
        <f t="shared" si="94"/>
        <v/>
      </c>
    </row>
    <row r="1384" spans="1:17" x14ac:dyDescent="0.2">
      <c r="A1384" s="438" t="str">
        <f t="shared" si="91"/>
        <v/>
      </c>
      <c r="B1384" s="439"/>
      <c r="C1384" s="469"/>
      <c r="D1384" s="107"/>
      <c r="E1384" s="107"/>
      <c r="F1384" s="288"/>
      <c r="G1384" s="107"/>
      <c r="H1384" s="107"/>
      <c r="I1384" s="107"/>
      <c r="J1384" s="423"/>
      <c r="K1384" s="423"/>
      <c r="L1384" s="423"/>
      <c r="M1384" s="423"/>
      <c r="N1384" s="470"/>
      <c r="O1384" s="79">
        <f t="shared" si="92"/>
        <v>0</v>
      </c>
      <c r="P1384" s="79">
        <f t="shared" si="93"/>
        <v>0</v>
      </c>
      <c r="Q1384" s="552" t="str">
        <f t="shared" si="94"/>
        <v/>
      </c>
    </row>
    <row r="1385" spans="1:17" x14ac:dyDescent="0.2">
      <c r="A1385" s="438" t="str">
        <f t="shared" si="91"/>
        <v/>
      </c>
      <c r="B1385" s="439"/>
      <c r="C1385" s="469"/>
      <c r="D1385" s="107"/>
      <c r="E1385" s="107"/>
      <c r="F1385" s="288"/>
      <c r="G1385" s="107"/>
      <c r="H1385" s="107"/>
      <c r="I1385" s="107"/>
      <c r="J1385" s="423"/>
      <c r="K1385" s="423"/>
      <c r="L1385" s="423"/>
      <c r="M1385" s="423"/>
      <c r="N1385" s="470"/>
      <c r="O1385" s="79">
        <f t="shared" si="92"/>
        <v>0</v>
      </c>
      <c r="P1385" s="79">
        <f t="shared" si="93"/>
        <v>0</v>
      </c>
      <c r="Q1385" s="536" t="str">
        <f t="shared" si="94"/>
        <v/>
      </c>
    </row>
    <row r="1386" spans="1:17" x14ac:dyDescent="0.2">
      <c r="A1386" s="438" t="str">
        <f t="shared" si="91"/>
        <v/>
      </c>
      <c r="B1386" s="439"/>
      <c r="C1386" s="469"/>
      <c r="D1386" s="107"/>
      <c r="E1386" s="107"/>
      <c r="F1386" s="288"/>
      <c r="G1386" s="107"/>
      <c r="H1386" s="107"/>
      <c r="I1386" s="107"/>
      <c r="J1386" s="423"/>
      <c r="K1386" s="423"/>
      <c r="L1386" s="423"/>
      <c r="M1386" s="423"/>
      <c r="N1386" s="470"/>
      <c r="O1386" s="79">
        <f t="shared" si="92"/>
        <v>0</v>
      </c>
      <c r="P1386" s="79">
        <f t="shared" si="93"/>
        <v>0</v>
      </c>
      <c r="Q1386" s="552" t="str">
        <f t="shared" si="94"/>
        <v/>
      </c>
    </row>
    <row r="1387" spans="1:17" x14ac:dyDescent="0.2">
      <c r="A1387" s="438" t="str">
        <f t="shared" si="91"/>
        <v/>
      </c>
      <c r="B1387" s="439"/>
      <c r="C1387" s="469"/>
      <c r="D1387" s="107"/>
      <c r="E1387" s="107"/>
      <c r="F1387" s="288"/>
      <c r="G1387" s="107"/>
      <c r="H1387" s="107"/>
      <c r="I1387" s="107"/>
      <c r="J1387" s="423"/>
      <c r="K1387" s="423"/>
      <c r="L1387" s="423"/>
      <c r="M1387" s="423"/>
      <c r="N1387" s="470"/>
      <c r="O1387" s="79">
        <f t="shared" si="92"/>
        <v>0</v>
      </c>
      <c r="P1387" s="79">
        <f t="shared" si="93"/>
        <v>0</v>
      </c>
      <c r="Q1387" s="552" t="str">
        <f t="shared" si="94"/>
        <v/>
      </c>
    </row>
    <row r="1388" spans="1:17" x14ac:dyDescent="0.2">
      <c r="A1388" s="438" t="str">
        <f t="shared" si="91"/>
        <v/>
      </c>
      <c r="B1388" s="439"/>
      <c r="C1388" s="469"/>
      <c r="D1388" s="107"/>
      <c r="E1388" s="107"/>
      <c r="F1388" s="288"/>
      <c r="G1388" s="107"/>
      <c r="H1388" s="107"/>
      <c r="I1388" s="107"/>
      <c r="J1388" s="423"/>
      <c r="K1388" s="423"/>
      <c r="L1388" s="423"/>
      <c r="M1388" s="423"/>
      <c r="N1388" s="470"/>
      <c r="O1388" s="79">
        <f t="shared" si="92"/>
        <v>0</v>
      </c>
      <c r="P1388" s="79">
        <f t="shared" si="93"/>
        <v>0</v>
      </c>
      <c r="Q1388" s="552" t="str">
        <f t="shared" si="94"/>
        <v/>
      </c>
    </row>
    <row r="1389" spans="1:17" x14ac:dyDescent="0.2">
      <c r="A1389" s="438" t="str">
        <f t="shared" si="91"/>
        <v/>
      </c>
      <c r="B1389" s="439"/>
      <c r="C1389" s="469"/>
      <c r="D1389" s="107"/>
      <c r="E1389" s="107"/>
      <c r="F1389" s="473"/>
      <c r="G1389" s="107"/>
      <c r="H1389" s="107"/>
      <c r="I1389" s="107"/>
      <c r="J1389" s="423"/>
      <c r="K1389" s="423"/>
      <c r="L1389" s="423"/>
      <c r="M1389" s="423"/>
      <c r="N1389" s="470"/>
      <c r="O1389" s="79">
        <f t="shared" si="92"/>
        <v>0</v>
      </c>
      <c r="P1389" s="79">
        <f t="shared" si="93"/>
        <v>0</v>
      </c>
      <c r="Q1389" s="536" t="str">
        <f t="shared" si="94"/>
        <v/>
      </c>
    </row>
    <row r="1390" spans="1:17" x14ac:dyDescent="0.2">
      <c r="A1390" s="438" t="str">
        <f t="shared" si="91"/>
        <v/>
      </c>
      <c r="B1390" s="439"/>
      <c r="C1390" s="469"/>
      <c r="D1390" s="107"/>
      <c r="E1390" s="107"/>
      <c r="F1390" s="288"/>
      <c r="G1390" s="107"/>
      <c r="H1390" s="107"/>
      <c r="I1390" s="107"/>
      <c r="J1390" s="423"/>
      <c r="K1390" s="423"/>
      <c r="L1390" s="423"/>
      <c r="M1390" s="423"/>
      <c r="N1390" s="470"/>
      <c r="O1390" s="79">
        <f t="shared" si="92"/>
        <v>0</v>
      </c>
      <c r="P1390" s="79">
        <f t="shared" si="93"/>
        <v>0</v>
      </c>
      <c r="Q1390" s="552" t="str">
        <f t="shared" si="94"/>
        <v/>
      </c>
    </row>
    <row r="1391" spans="1:17" x14ac:dyDescent="0.2">
      <c r="A1391" s="438" t="str">
        <f t="shared" si="91"/>
        <v/>
      </c>
      <c r="B1391" s="439"/>
      <c r="C1391" s="469"/>
      <c r="D1391" s="107"/>
      <c r="E1391" s="107"/>
      <c r="F1391" s="288"/>
      <c r="G1391" s="107"/>
      <c r="H1391" s="107"/>
      <c r="I1391" s="107"/>
      <c r="J1391" s="423"/>
      <c r="K1391" s="423"/>
      <c r="L1391" s="423"/>
      <c r="M1391" s="423"/>
      <c r="N1391" s="470"/>
      <c r="O1391" s="79">
        <f t="shared" si="92"/>
        <v>0</v>
      </c>
      <c r="P1391" s="79">
        <f t="shared" si="93"/>
        <v>0</v>
      </c>
      <c r="Q1391" s="552" t="str">
        <f t="shared" si="94"/>
        <v/>
      </c>
    </row>
    <row r="1392" spans="1:17" x14ac:dyDescent="0.2">
      <c r="A1392" s="438" t="str">
        <f t="shared" si="91"/>
        <v/>
      </c>
      <c r="B1392" s="439"/>
      <c r="C1392" s="469"/>
      <c r="D1392" s="107"/>
      <c r="E1392" s="107"/>
      <c r="F1392" s="288"/>
      <c r="G1392" s="107"/>
      <c r="H1392" s="107"/>
      <c r="I1392" s="107"/>
      <c r="J1392" s="423"/>
      <c r="K1392" s="423"/>
      <c r="L1392" s="423"/>
      <c r="M1392" s="423"/>
      <c r="N1392" s="470"/>
      <c r="O1392" s="79">
        <f t="shared" si="92"/>
        <v>0</v>
      </c>
      <c r="P1392" s="79">
        <f t="shared" si="93"/>
        <v>0</v>
      </c>
      <c r="Q1392" s="552" t="str">
        <f t="shared" si="94"/>
        <v/>
      </c>
    </row>
    <row r="1393" spans="1:17" x14ac:dyDescent="0.2">
      <c r="A1393" s="438" t="str">
        <f t="shared" si="91"/>
        <v/>
      </c>
      <c r="B1393" s="439"/>
      <c r="C1393" s="469"/>
      <c r="D1393" s="107"/>
      <c r="E1393" s="107"/>
      <c r="F1393" s="288"/>
      <c r="G1393" s="107"/>
      <c r="H1393" s="107"/>
      <c r="I1393" s="107"/>
      <c r="J1393" s="423"/>
      <c r="K1393" s="423"/>
      <c r="L1393" s="423"/>
      <c r="M1393" s="423"/>
      <c r="N1393" s="470"/>
      <c r="O1393" s="79">
        <f t="shared" si="92"/>
        <v>0</v>
      </c>
      <c r="P1393" s="79">
        <f t="shared" si="93"/>
        <v>0</v>
      </c>
      <c r="Q1393" s="536" t="str">
        <f t="shared" si="94"/>
        <v/>
      </c>
    </row>
    <row r="1394" spans="1:17" x14ac:dyDescent="0.2">
      <c r="A1394" s="438" t="str">
        <f t="shared" si="91"/>
        <v/>
      </c>
      <c r="B1394" s="439"/>
      <c r="C1394" s="469"/>
      <c r="D1394" s="107"/>
      <c r="E1394" s="107"/>
      <c r="F1394" s="288"/>
      <c r="G1394" s="107"/>
      <c r="H1394" s="107"/>
      <c r="I1394" s="107"/>
      <c r="J1394" s="423"/>
      <c r="K1394" s="423"/>
      <c r="L1394" s="423"/>
      <c r="M1394" s="423"/>
      <c r="N1394" s="470"/>
      <c r="O1394" s="79">
        <f t="shared" si="92"/>
        <v>0</v>
      </c>
      <c r="P1394" s="79">
        <f t="shared" si="93"/>
        <v>0</v>
      </c>
      <c r="Q1394" s="552" t="str">
        <f t="shared" si="94"/>
        <v/>
      </c>
    </row>
    <row r="1395" spans="1:17" x14ac:dyDescent="0.2">
      <c r="A1395" s="438" t="str">
        <f t="shared" si="91"/>
        <v/>
      </c>
      <c r="B1395" s="439"/>
      <c r="C1395" s="469"/>
      <c r="D1395" s="107"/>
      <c r="E1395" s="107"/>
      <c r="F1395" s="288"/>
      <c r="G1395" s="107"/>
      <c r="H1395" s="107"/>
      <c r="I1395" s="107"/>
      <c r="J1395" s="423"/>
      <c r="K1395" s="423"/>
      <c r="L1395" s="423"/>
      <c r="M1395" s="423"/>
      <c r="N1395" s="470"/>
      <c r="O1395" s="79">
        <f t="shared" si="92"/>
        <v>0</v>
      </c>
      <c r="P1395" s="79">
        <f t="shared" si="93"/>
        <v>0</v>
      </c>
      <c r="Q1395" s="552" t="str">
        <f t="shared" si="94"/>
        <v/>
      </c>
    </row>
    <row r="1396" spans="1:17" x14ac:dyDescent="0.2">
      <c r="A1396" s="438" t="str">
        <f t="shared" si="91"/>
        <v/>
      </c>
      <c r="B1396" s="439"/>
      <c r="C1396" s="469"/>
      <c r="D1396" s="107"/>
      <c r="E1396" s="107"/>
      <c r="F1396" s="288"/>
      <c r="G1396" s="107"/>
      <c r="H1396" s="107"/>
      <c r="I1396" s="107"/>
      <c r="J1396" s="423"/>
      <c r="K1396" s="423"/>
      <c r="L1396" s="423"/>
      <c r="M1396" s="423"/>
      <c r="N1396" s="470"/>
      <c r="O1396" s="79">
        <f t="shared" si="92"/>
        <v>0</v>
      </c>
      <c r="P1396" s="79">
        <f t="shared" si="93"/>
        <v>0</v>
      </c>
      <c r="Q1396" s="552" t="str">
        <f t="shared" si="94"/>
        <v/>
      </c>
    </row>
    <row r="1397" spans="1:17" x14ac:dyDescent="0.2">
      <c r="A1397" s="438" t="str">
        <f t="shared" si="91"/>
        <v/>
      </c>
      <c r="B1397" s="439"/>
      <c r="C1397" s="469"/>
      <c r="D1397" s="107"/>
      <c r="E1397" s="107"/>
      <c r="F1397" s="288"/>
      <c r="G1397" s="107"/>
      <c r="H1397" s="107"/>
      <c r="I1397" s="107"/>
      <c r="J1397" s="423"/>
      <c r="K1397" s="423"/>
      <c r="L1397" s="423"/>
      <c r="M1397" s="423"/>
      <c r="N1397" s="470"/>
      <c r="O1397" s="79">
        <f t="shared" si="92"/>
        <v>0</v>
      </c>
      <c r="P1397" s="79">
        <f t="shared" si="93"/>
        <v>0</v>
      </c>
      <c r="Q1397" s="536" t="str">
        <f t="shared" si="94"/>
        <v/>
      </c>
    </row>
    <row r="1398" spans="1:17" x14ac:dyDescent="0.2">
      <c r="A1398" s="438" t="str">
        <f t="shared" si="91"/>
        <v/>
      </c>
      <c r="B1398" s="439"/>
      <c r="C1398" s="469"/>
      <c r="D1398" s="107"/>
      <c r="E1398" s="107"/>
      <c r="F1398" s="288"/>
      <c r="G1398" s="107"/>
      <c r="H1398" s="107"/>
      <c r="I1398" s="107"/>
      <c r="J1398" s="423"/>
      <c r="K1398" s="423"/>
      <c r="L1398" s="423"/>
      <c r="M1398" s="423"/>
      <c r="N1398" s="470"/>
      <c r="O1398" s="79">
        <f t="shared" si="92"/>
        <v>0</v>
      </c>
      <c r="P1398" s="79">
        <f t="shared" si="93"/>
        <v>0</v>
      </c>
      <c r="Q1398" s="552" t="str">
        <f t="shared" si="94"/>
        <v/>
      </c>
    </row>
    <row r="1399" spans="1:17" x14ac:dyDescent="0.2">
      <c r="A1399" s="438" t="str">
        <f t="shared" si="91"/>
        <v/>
      </c>
      <c r="B1399" s="439"/>
      <c r="C1399" s="469"/>
      <c r="D1399" s="107"/>
      <c r="E1399" s="107"/>
      <c r="F1399" s="288"/>
      <c r="G1399" s="107"/>
      <c r="H1399" s="107"/>
      <c r="I1399" s="107"/>
      <c r="J1399" s="423"/>
      <c r="K1399" s="423"/>
      <c r="L1399" s="423"/>
      <c r="M1399" s="423"/>
      <c r="N1399" s="470"/>
      <c r="O1399" s="79">
        <f t="shared" si="92"/>
        <v>0</v>
      </c>
      <c r="P1399" s="79">
        <f t="shared" si="93"/>
        <v>0</v>
      </c>
      <c r="Q1399" s="552" t="str">
        <f t="shared" si="94"/>
        <v/>
      </c>
    </row>
    <row r="1400" spans="1:17" x14ac:dyDescent="0.2">
      <c r="A1400" s="438" t="str">
        <f t="shared" si="91"/>
        <v/>
      </c>
      <c r="B1400" s="439"/>
      <c r="C1400" s="469"/>
      <c r="D1400" s="107"/>
      <c r="E1400" s="107"/>
      <c r="F1400" s="288"/>
      <c r="G1400" s="107"/>
      <c r="H1400" s="107"/>
      <c r="I1400" s="107"/>
      <c r="J1400" s="423"/>
      <c r="K1400" s="423"/>
      <c r="L1400" s="423"/>
      <c r="M1400" s="423"/>
      <c r="N1400" s="470"/>
      <c r="O1400" s="79">
        <f t="shared" si="92"/>
        <v>0</v>
      </c>
      <c r="P1400" s="79">
        <f t="shared" si="93"/>
        <v>0</v>
      </c>
      <c r="Q1400" s="552" t="str">
        <f t="shared" si="94"/>
        <v/>
      </c>
    </row>
    <row r="1401" spans="1:17" x14ac:dyDescent="0.2">
      <c r="A1401" s="438" t="str">
        <f t="shared" si="91"/>
        <v/>
      </c>
      <c r="B1401" s="439"/>
      <c r="C1401" s="469"/>
      <c r="D1401" s="107"/>
      <c r="E1401" s="107"/>
      <c r="F1401" s="288"/>
      <c r="G1401" s="107"/>
      <c r="H1401" s="107"/>
      <c r="I1401" s="107"/>
      <c r="J1401" s="423"/>
      <c r="K1401" s="423"/>
      <c r="L1401" s="423"/>
      <c r="M1401" s="423"/>
      <c r="N1401" s="470"/>
      <c r="O1401" s="79">
        <f t="shared" si="92"/>
        <v>0</v>
      </c>
      <c r="P1401" s="79">
        <f t="shared" si="93"/>
        <v>0</v>
      </c>
      <c r="Q1401" s="536" t="str">
        <f t="shared" si="94"/>
        <v/>
      </c>
    </row>
    <row r="1402" spans="1:17" x14ac:dyDescent="0.2">
      <c r="A1402" s="438" t="str">
        <f t="shared" si="91"/>
        <v/>
      </c>
      <c r="B1402" s="439"/>
      <c r="C1402" s="469"/>
      <c r="D1402" s="107"/>
      <c r="E1402" s="107"/>
      <c r="F1402" s="288"/>
      <c r="G1402" s="107"/>
      <c r="H1402" s="107"/>
      <c r="I1402" s="107"/>
      <c r="J1402" s="423"/>
      <c r="K1402" s="423"/>
      <c r="L1402" s="423"/>
      <c r="M1402" s="423"/>
      <c r="N1402" s="470"/>
      <c r="O1402" s="79">
        <f t="shared" si="92"/>
        <v>0</v>
      </c>
      <c r="P1402" s="79">
        <f t="shared" si="93"/>
        <v>0</v>
      </c>
      <c r="Q1402" s="552" t="str">
        <f t="shared" si="94"/>
        <v/>
      </c>
    </row>
    <row r="1403" spans="1:17" x14ac:dyDescent="0.2">
      <c r="A1403" s="438" t="str">
        <f t="shared" si="91"/>
        <v/>
      </c>
      <c r="B1403" s="439"/>
      <c r="C1403" s="469"/>
      <c r="D1403" s="107"/>
      <c r="E1403" s="107"/>
      <c r="F1403" s="288"/>
      <c r="G1403" s="107"/>
      <c r="H1403" s="107"/>
      <c r="I1403" s="107"/>
      <c r="J1403" s="423"/>
      <c r="K1403" s="423"/>
      <c r="L1403" s="423"/>
      <c r="M1403" s="423"/>
      <c r="N1403" s="470"/>
      <c r="O1403" s="79">
        <f t="shared" si="92"/>
        <v>0</v>
      </c>
      <c r="P1403" s="79">
        <f t="shared" si="93"/>
        <v>0</v>
      </c>
      <c r="Q1403" s="552" t="str">
        <f t="shared" si="94"/>
        <v/>
      </c>
    </row>
    <row r="1404" spans="1:17" x14ac:dyDescent="0.2">
      <c r="A1404" s="438" t="str">
        <f t="shared" ref="A1404:A1467" si="95">IF(B1404="","",ROW()-4)</f>
        <v/>
      </c>
      <c r="B1404" s="439"/>
      <c r="C1404" s="469"/>
      <c r="D1404" s="107"/>
      <c r="E1404" s="107"/>
      <c r="F1404" s="288"/>
      <c r="G1404" s="107"/>
      <c r="H1404" s="107"/>
      <c r="I1404" s="107"/>
      <c r="J1404" s="423"/>
      <c r="K1404" s="423"/>
      <c r="L1404" s="423"/>
      <c r="M1404" s="423"/>
      <c r="N1404" s="470"/>
      <c r="O1404" s="79">
        <f t="shared" si="92"/>
        <v>0</v>
      </c>
      <c r="P1404" s="79">
        <f t="shared" si="93"/>
        <v>0</v>
      </c>
      <c r="Q1404" s="552" t="str">
        <f t="shared" si="94"/>
        <v/>
      </c>
    </row>
    <row r="1405" spans="1:17" x14ac:dyDescent="0.2">
      <c r="A1405" s="438" t="str">
        <f t="shared" si="95"/>
        <v/>
      </c>
      <c r="B1405" s="439"/>
      <c r="C1405" s="469"/>
      <c r="D1405" s="107"/>
      <c r="E1405" s="107"/>
      <c r="F1405" s="288"/>
      <c r="G1405" s="107"/>
      <c r="H1405" s="107"/>
      <c r="I1405" s="107"/>
      <c r="J1405" s="423"/>
      <c r="K1405" s="423"/>
      <c r="L1405" s="423"/>
      <c r="M1405" s="423"/>
      <c r="N1405" s="470"/>
      <c r="O1405" s="79">
        <f t="shared" si="92"/>
        <v>0</v>
      </c>
      <c r="P1405" s="79">
        <f t="shared" si="93"/>
        <v>0</v>
      </c>
      <c r="Q1405" s="536" t="str">
        <f t="shared" si="94"/>
        <v/>
      </c>
    </row>
    <row r="1406" spans="1:17" x14ac:dyDescent="0.2">
      <c r="A1406" s="438" t="str">
        <f t="shared" si="95"/>
        <v/>
      </c>
      <c r="B1406" s="439"/>
      <c r="C1406" s="469"/>
      <c r="D1406" s="107"/>
      <c r="E1406" s="107"/>
      <c r="F1406" s="288"/>
      <c r="G1406" s="107"/>
      <c r="H1406" s="107"/>
      <c r="I1406" s="107"/>
      <c r="J1406" s="423"/>
      <c r="K1406" s="423"/>
      <c r="L1406" s="423"/>
      <c r="M1406" s="423"/>
      <c r="N1406" s="470"/>
      <c r="O1406" s="79">
        <f t="shared" si="92"/>
        <v>0</v>
      </c>
      <c r="P1406" s="79">
        <f t="shared" si="93"/>
        <v>0</v>
      </c>
      <c r="Q1406" s="552" t="str">
        <f t="shared" si="94"/>
        <v/>
      </c>
    </row>
    <row r="1407" spans="1:17" x14ac:dyDescent="0.2">
      <c r="A1407" s="438" t="str">
        <f t="shared" si="95"/>
        <v/>
      </c>
      <c r="B1407" s="439"/>
      <c r="C1407" s="469"/>
      <c r="D1407" s="107"/>
      <c r="E1407" s="107"/>
      <c r="F1407" s="288"/>
      <c r="G1407" s="107"/>
      <c r="H1407" s="107"/>
      <c r="I1407" s="107"/>
      <c r="J1407" s="423"/>
      <c r="K1407" s="423"/>
      <c r="L1407" s="423"/>
      <c r="M1407" s="423"/>
      <c r="N1407" s="470"/>
      <c r="O1407" s="79">
        <f t="shared" si="92"/>
        <v>0</v>
      </c>
      <c r="P1407" s="79">
        <f t="shared" si="93"/>
        <v>0</v>
      </c>
      <c r="Q1407" s="552" t="str">
        <f t="shared" si="94"/>
        <v/>
      </c>
    </row>
    <row r="1408" spans="1:17" x14ac:dyDescent="0.2">
      <c r="A1408" s="438" t="str">
        <f t="shared" si="95"/>
        <v/>
      </c>
      <c r="B1408" s="439"/>
      <c r="C1408" s="469"/>
      <c r="D1408" s="107"/>
      <c r="E1408" s="107"/>
      <c r="F1408" s="288"/>
      <c r="G1408" s="107"/>
      <c r="H1408" s="107"/>
      <c r="I1408" s="107"/>
      <c r="J1408" s="423"/>
      <c r="K1408" s="423"/>
      <c r="L1408" s="423"/>
      <c r="M1408" s="423"/>
      <c r="N1408" s="470"/>
      <c r="O1408" s="79">
        <f t="shared" si="92"/>
        <v>0</v>
      </c>
      <c r="P1408" s="79">
        <f t="shared" si="93"/>
        <v>0</v>
      </c>
      <c r="Q1408" s="552" t="str">
        <f t="shared" si="94"/>
        <v/>
      </c>
    </row>
    <row r="1409" spans="1:17" x14ac:dyDescent="0.2">
      <c r="A1409" s="438" t="str">
        <f t="shared" si="95"/>
        <v/>
      </c>
      <c r="B1409" s="439"/>
      <c r="C1409" s="469"/>
      <c r="D1409" s="107"/>
      <c r="E1409" s="107"/>
      <c r="F1409" s="288"/>
      <c r="G1409" s="107"/>
      <c r="H1409" s="107"/>
      <c r="I1409" s="107"/>
      <c r="J1409" s="423"/>
      <c r="K1409" s="423"/>
      <c r="L1409" s="423"/>
      <c r="M1409" s="423"/>
      <c r="N1409" s="470"/>
      <c r="O1409" s="79">
        <f t="shared" si="92"/>
        <v>0</v>
      </c>
      <c r="P1409" s="79">
        <f t="shared" si="93"/>
        <v>0</v>
      </c>
      <c r="Q1409" s="536" t="str">
        <f t="shared" si="94"/>
        <v/>
      </c>
    </row>
    <row r="1410" spans="1:17" x14ac:dyDescent="0.2">
      <c r="A1410" s="438" t="str">
        <f t="shared" si="95"/>
        <v/>
      </c>
      <c r="B1410" s="439"/>
      <c r="C1410" s="469"/>
      <c r="D1410" s="107"/>
      <c r="E1410" s="107"/>
      <c r="F1410" s="288"/>
      <c r="G1410" s="107"/>
      <c r="H1410" s="107"/>
      <c r="I1410" s="107"/>
      <c r="J1410" s="423"/>
      <c r="K1410" s="423"/>
      <c r="L1410" s="423"/>
      <c r="M1410" s="423"/>
      <c r="N1410" s="470"/>
      <c r="O1410" s="79">
        <f t="shared" si="92"/>
        <v>0</v>
      </c>
      <c r="P1410" s="79">
        <f t="shared" si="93"/>
        <v>0</v>
      </c>
      <c r="Q1410" s="552" t="str">
        <f t="shared" si="94"/>
        <v/>
      </c>
    </row>
    <row r="1411" spans="1:17" x14ac:dyDescent="0.2">
      <c r="A1411" s="438" t="str">
        <f t="shared" si="95"/>
        <v/>
      </c>
      <c r="B1411" s="439"/>
      <c r="C1411" s="469"/>
      <c r="D1411" s="107"/>
      <c r="E1411" s="107"/>
      <c r="F1411" s="288"/>
      <c r="G1411" s="107"/>
      <c r="H1411" s="107"/>
      <c r="I1411" s="107"/>
      <c r="J1411" s="423"/>
      <c r="K1411" s="423"/>
      <c r="L1411" s="423"/>
      <c r="M1411" s="423"/>
      <c r="N1411" s="470"/>
      <c r="O1411" s="79">
        <f t="shared" si="92"/>
        <v>0</v>
      </c>
      <c r="P1411" s="79">
        <f t="shared" si="93"/>
        <v>0</v>
      </c>
      <c r="Q1411" s="552" t="str">
        <f t="shared" si="94"/>
        <v/>
      </c>
    </row>
    <row r="1412" spans="1:17" x14ac:dyDescent="0.2">
      <c r="A1412" s="438" t="str">
        <f t="shared" si="95"/>
        <v/>
      </c>
      <c r="B1412" s="439"/>
      <c r="C1412" s="469"/>
      <c r="D1412" s="107"/>
      <c r="E1412" s="107"/>
      <c r="F1412" s="288"/>
      <c r="G1412" s="107"/>
      <c r="H1412" s="107"/>
      <c r="I1412" s="107"/>
      <c r="J1412" s="423"/>
      <c r="K1412" s="423"/>
      <c r="L1412" s="423"/>
      <c r="M1412" s="423"/>
      <c r="N1412" s="470"/>
      <c r="O1412" s="79">
        <f t="shared" si="92"/>
        <v>0</v>
      </c>
      <c r="P1412" s="79">
        <f t="shared" si="93"/>
        <v>0</v>
      </c>
      <c r="Q1412" s="552" t="str">
        <f t="shared" si="94"/>
        <v/>
      </c>
    </row>
    <row r="1413" spans="1:17" x14ac:dyDescent="0.2">
      <c r="A1413" s="438" t="str">
        <f t="shared" si="95"/>
        <v/>
      </c>
      <c r="B1413" s="439"/>
      <c r="C1413" s="469"/>
      <c r="D1413" s="107"/>
      <c r="E1413" s="107"/>
      <c r="F1413" s="288"/>
      <c r="G1413" s="107"/>
      <c r="H1413" s="107"/>
      <c r="I1413" s="107"/>
      <c r="J1413" s="423"/>
      <c r="K1413" s="423"/>
      <c r="L1413" s="423"/>
      <c r="M1413" s="423"/>
      <c r="N1413" s="470"/>
      <c r="O1413" s="79">
        <f t="shared" si="92"/>
        <v>0</v>
      </c>
      <c r="P1413" s="79">
        <f t="shared" si="93"/>
        <v>0</v>
      </c>
      <c r="Q1413" s="536" t="str">
        <f t="shared" si="94"/>
        <v/>
      </c>
    </row>
    <row r="1414" spans="1:17" x14ac:dyDescent="0.2">
      <c r="A1414" s="438" t="str">
        <f t="shared" si="95"/>
        <v/>
      </c>
      <c r="B1414" s="439"/>
      <c r="C1414" s="469"/>
      <c r="D1414" s="107"/>
      <c r="E1414" s="107"/>
      <c r="F1414" s="288"/>
      <c r="G1414" s="107"/>
      <c r="H1414" s="107"/>
      <c r="I1414" s="107"/>
      <c r="J1414" s="423"/>
      <c r="K1414" s="423"/>
      <c r="L1414" s="423"/>
      <c r="M1414" s="423"/>
      <c r="N1414" s="470"/>
      <c r="O1414" s="79">
        <f t="shared" si="92"/>
        <v>0</v>
      </c>
      <c r="P1414" s="79">
        <f t="shared" si="93"/>
        <v>0</v>
      </c>
      <c r="Q1414" s="552" t="str">
        <f t="shared" si="94"/>
        <v/>
      </c>
    </row>
    <row r="1415" spans="1:17" x14ac:dyDescent="0.2">
      <c r="A1415" s="438" t="str">
        <f t="shared" si="95"/>
        <v/>
      </c>
      <c r="B1415" s="439"/>
      <c r="C1415" s="469"/>
      <c r="D1415" s="107"/>
      <c r="E1415" s="107"/>
      <c r="F1415" s="288"/>
      <c r="G1415" s="107"/>
      <c r="H1415" s="107"/>
      <c r="I1415" s="107"/>
      <c r="J1415" s="423"/>
      <c r="K1415" s="423"/>
      <c r="L1415" s="423"/>
      <c r="M1415" s="423"/>
      <c r="N1415" s="470"/>
      <c r="O1415" s="79">
        <f t="shared" si="92"/>
        <v>0</v>
      </c>
      <c r="P1415" s="79">
        <f t="shared" si="93"/>
        <v>0</v>
      </c>
      <c r="Q1415" s="552" t="str">
        <f t="shared" si="94"/>
        <v/>
      </c>
    </row>
    <row r="1416" spans="1:17" x14ac:dyDescent="0.2">
      <c r="A1416" s="438" t="str">
        <f t="shared" si="95"/>
        <v/>
      </c>
      <c r="B1416" s="439"/>
      <c r="C1416" s="469"/>
      <c r="D1416" s="107"/>
      <c r="E1416" s="107"/>
      <c r="F1416" s="288"/>
      <c r="G1416" s="107"/>
      <c r="H1416" s="107"/>
      <c r="I1416" s="107"/>
      <c r="J1416" s="423"/>
      <c r="K1416" s="423"/>
      <c r="L1416" s="423"/>
      <c r="M1416" s="423"/>
      <c r="N1416" s="470"/>
      <c r="O1416" s="79">
        <f t="shared" si="92"/>
        <v>0</v>
      </c>
      <c r="P1416" s="79">
        <f t="shared" si="93"/>
        <v>0</v>
      </c>
      <c r="Q1416" s="552" t="str">
        <f t="shared" si="94"/>
        <v/>
      </c>
    </row>
    <row r="1417" spans="1:17" x14ac:dyDescent="0.2">
      <c r="A1417" s="438" t="str">
        <f t="shared" si="95"/>
        <v/>
      </c>
      <c r="B1417" s="439"/>
      <c r="C1417" s="469"/>
      <c r="D1417" s="107"/>
      <c r="E1417" s="107"/>
      <c r="F1417" s="288"/>
      <c r="G1417" s="107"/>
      <c r="H1417" s="107"/>
      <c r="I1417" s="107"/>
      <c r="J1417" s="423"/>
      <c r="K1417" s="423"/>
      <c r="L1417" s="423"/>
      <c r="M1417" s="423"/>
      <c r="N1417" s="470"/>
      <c r="O1417" s="79">
        <f t="shared" si="92"/>
        <v>0</v>
      </c>
      <c r="P1417" s="79">
        <f t="shared" si="93"/>
        <v>0</v>
      </c>
      <c r="Q1417" s="536" t="str">
        <f t="shared" si="94"/>
        <v/>
      </c>
    </row>
    <row r="1418" spans="1:17" x14ac:dyDescent="0.2">
      <c r="A1418" s="438" t="str">
        <f t="shared" si="95"/>
        <v/>
      </c>
      <c r="B1418" s="439"/>
      <c r="C1418" s="469"/>
      <c r="D1418" s="107"/>
      <c r="E1418" s="107"/>
      <c r="F1418" s="288"/>
      <c r="G1418" s="107"/>
      <c r="H1418" s="107"/>
      <c r="I1418" s="107"/>
      <c r="J1418" s="423"/>
      <c r="K1418" s="423"/>
      <c r="L1418" s="423"/>
      <c r="M1418" s="423"/>
      <c r="N1418" s="470"/>
      <c r="O1418" s="79">
        <f t="shared" si="92"/>
        <v>0</v>
      </c>
      <c r="P1418" s="79">
        <f t="shared" si="93"/>
        <v>0</v>
      </c>
      <c r="Q1418" s="552" t="str">
        <f t="shared" si="94"/>
        <v/>
      </c>
    </row>
    <row r="1419" spans="1:17" x14ac:dyDescent="0.2">
      <c r="A1419" s="438" t="str">
        <f t="shared" si="95"/>
        <v/>
      </c>
      <c r="B1419" s="439"/>
      <c r="C1419" s="469"/>
      <c r="D1419" s="107"/>
      <c r="E1419" s="107"/>
      <c r="F1419" s="288"/>
      <c r="G1419" s="107"/>
      <c r="H1419" s="107"/>
      <c r="I1419" s="107"/>
      <c r="J1419" s="423"/>
      <c r="K1419" s="423"/>
      <c r="L1419" s="423"/>
      <c r="M1419" s="423"/>
      <c r="N1419" s="470"/>
      <c r="O1419" s="79">
        <f t="shared" si="92"/>
        <v>0</v>
      </c>
      <c r="P1419" s="79">
        <f t="shared" si="93"/>
        <v>0</v>
      </c>
      <c r="Q1419" s="552" t="str">
        <f t="shared" si="94"/>
        <v/>
      </c>
    </row>
    <row r="1420" spans="1:17" x14ac:dyDescent="0.2">
      <c r="A1420" s="438" t="str">
        <f t="shared" si="95"/>
        <v/>
      </c>
      <c r="B1420" s="439"/>
      <c r="C1420" s="469"/>
      <c r="D1420" s="107"/>
      <c r="E1420" s="107"/>
      <c r="F1420" s="288"/>
      <c r="G1420" s="107"/>
      <c r="H1420" s="107"/>
      <c r="I1420" s="107"/>
      <c r="J1420" s="423"/>
      <c r="K1420" s="423"/>
      <c r="L1420" s="423"/>
      <c r="M1420" s="423"/>
      <c r="N1420" s="470"/>
      <c r="O1420" s="79">
        <f t="shared" si="92"/>
        <v>0</v>
      </c>
      <c r="P1420" s="79">
        <f t="shared" si="93"/>
        <v>0</v>
      </c>
      <c r="Q1420" s="552" t="str">
        <f t="shared" si="94"/>
        <v/>
      </c>
    </row>
    <row r="1421" spans="1:17" x14ac:dyDescent="0.2">
      <c r="A1421" s="438" t="str">
        <f t="shared" si="95"/>
        <v/>
      </c>
      <c r="B1421" s="439"/>
      <c r="C1421" s="469"/>
      <c r="D1421" s="107"/>
      <c r="E1421" s="107"/>
      <c r="F1421" s="288"/>
      <c r="G1421" s="107"/>
      <c r="H1421" s="107"/>
      <c r="I1421" s="107"/>
      <c r="J1421" s="423"/>
      <c r="K1421" s="423"/>
      <c r="L1421" s="423"/>
      <c r="M1421" s="423"/>
      <c r="N1421" s="470"/>
      <c r="O1421" s="79">
        <f t="shared" si="92"/>
        <v>0</v>
      </c>
      <c r="P1421" s="79">
        <f t="shared" si="93"/>
        <v>0</v>
      </c>
      <c r="Q1421" s="536" t="str">
        <f t="shared" si="94"/>
        <v/>
      </c>
    </row>
    <row r="1422" spans="1:17" x14ac:dyDescent="0.2">
      <c r="A1422" s="438" t="str">
        <f t="shared" si="95"/>
        <v/>
      </c>
      <c r="B1422" s="439"/>
      <c r="C1422" s="469"/>
      <c r="D1422" s="107"/>
      <c r="E1422" s="107"/>
      <c r="F1422" s="288"/>
      <c r="G1422" s="107"/>
      <c r="H1422" s="107"/>
      <c r="I1422" s="107"/>
      <c r="J1422" s="423"/>
      <c r="K1422" s="423"/>
      <c r="L1422" s="423"/>
      <c r="M1422" s="423"/>
      <c r="N1422" s="470"/>
      <c r="O1422" s="79">
        <f t="shared" ref="O1422:O1485" si="96">IF(B1422=0,0,IF(YEAR(B1422)=$P$1,MONTH(B1422)-$O$1+1,(YEAR(B1422)-$P$1)*12-$O$1+1+MONTH(B1422)))</f>
        <v>0</v>
      </c>
      <c r="P1422" s="79">
        <f t="shared" ref="P1422:P1485" si="97">IF(C1422=0,0,IF(YEAR(C1422)=$P$1,MONTH(C1422)-$O$1+1,(YEAR(C1422)-$P$1)*12-$O$1+1+MONTH(C1422)))</f>
        <v>0</v>
      </c>
      <c r="Q1422" s="552" t="str">
        <f t="shared" ref="Q1422:Q1485" si="98">SUBSTITUTE(D1422," ","_")</f>
        <v/>
      </c>
    </row>
    <row r="1423" spans="1:17" x14ac:dyDescent="0.2">
      <c r="A1423" s="438" t="str">
        <f t="shared" si="95"/>
        <v/>
      </c>
      <c r="B1423" s="439"/>
      <c r="C1423" s="469"/>
      <c r="D1423" s="107"/>
      <c r="E1423" s="107"/>
      <c r="F1423" s="288"/>
      <c r="G1423" s="107"/>
      <c r="H1423" s="107"/>
      <c r="I1423" s="107"/>
      <c r="J1423" s="423"/>
      <c r="K1423" s="423"/>
      <c r="L1423" s="423"/>
      <c r="M1423" s="423"/>
      <c r="N1423" s="470"/>
      <c r="O1423" s="79">
        <f t="shared" si="96"/>
        <v>0</v>
      </c>
      <c r="P1423" s="79">
        <f t="shared" si="97"/>
        <v>0</v>
      </c>
      <c r="Q1423" s="552" t="str">
        <f t="shared" si="98"/>
        <v/>
      </c>
    </row>
    <row r="1424" spans="1:17" x14ac:dyDescent="0.2">
      <c r="A1424" s="438" t="str">
        <f t="shared" si="95"/>
        <v/>
      </c>
      <c r="B1424" s="439"/>
      <c r="C1424" s="469"/>
      <c r="D1424" s="107"/>
      <c r="E1424" s="107"/>
      <c r="F1424" s="288"/>
      <c r="G1424" s="107"/>
      <c r="H1424" s="107"/>
      <c r="I1424" s="107"/>
      <c r="J1424" s="423"/>
      <c r="K1424" s="423"/>
      <c r="L1424" s="423"/>
      <c r="M1424" s="423"/>
      <c r="N1424" s="470"/>
      <c r="O1424" s="79">
        <f t="shared" si="96"/>
        <v>0</v>
      </c>
      <c r="P1424" s="79">
        <f t="shared" si="97"/>
        <v>0</v>
      </c>
      <c r="Q1424" s="552" t="str">
        <f t="shared" si="98"/>
        <v/>
      </c>
    </row>
    <row r="1425" spans="1:17" x14ac:dyDescent="0.2">
      <c r="A1425" s="438" t="str">
        <f t="shared" si="95"/>
        <v/>
      </c>
      <c r="B1425" s="439"/>
      <c r="C1425" s="469"/>
      <c r="D1425" s="107"/>
      <c r="E1425" s="107"/>
      <c r="F1425" s="288"/>
      <c r="G1425" s="107"/>
      <c r="H1425" s="107"/>
      <c r="I1425" s="107"/>
      <c r="J1425" s="423"/>
      <c r="K1425" s="423"/>
      <c r="L1425" s="423"/>
      <c r="M1425" s="423"/>
      <c r="N1425" s="470"/>
      <c r="O1425" s="79">
        <f t="shared" si="96"/>
        <v>0</v>
      </c>
      <c r="P1425" s="79">
        <f t="shared" si="97"/>
        <v>0</v>
      </c>
      <c r="Q1425" s="536" t="str">
        <f t="shared" si="98"/>
        <v/>
      </c>
    </row>
    <row r="1426" spans="1:17" x14ac:dyDescent="0.2">
      <c r="A1426" s="438" t="str">
        <f t="shared" si="95"/>
        <v/>
      </c>
      <c r="B1426" s="439"/>
      <c r="C1426" s="469"/>
      <c r="D1426" s="107"/>
      <c r="E1426" s="107"/>
      <c r="F1426" s="288"/>
      <c r="G1426" s="107"/>
      <c r="H1426" s="107"/>
      <c r="I1426" s="107"/>
      <c r="J1426" s="423"/>
      <c r="K1426" s="423"/>
      <c r="L1426" s="423"/>
      <c r="M1426" s="423"/>
      <c r="N1426" s="470"/>
      <c r="O1426" s="79">
        <f t="shared" si="96"/>
        <v>0</v>
      </c>
      <c r="P1426" s="79">
        <f t="shared" si="97"/>
        <v>0</v>
      </c>
      <c r="Q1426" s="552" t="str">
        <f t="shared" si="98"/>
        <v/>
      </c>
    </row>
    <row r="1427" spans="1:17" x14ac:dyDescent="0.2">
      <c r="A1427" s="438" t="str">
        <f t="shared" si="95"/>
        <v/>
      </c>
      <c r="B1427" s="439"/>
      <c r="C1427" s="469"/>
      <c r="D1427" s="107"/>
      <c r="E1427" s="107"/>
      <c r="F1427" s="288"/>
      <c r="G1427" s="107"/>
      <c r="H1427" s="107"/>
      <c r="I1427" s="107"/>
      <c r="J1427" s="423"/>
      <c r="K1427" s="423"/>
      <c r="L1427" s="423"/>
      <c r="M1427" s="423"/>
      <c r="N1427" s="470"/>
      <c r="O1427" s="79">
        <f t="shared" si="96"/>
        <v>0</v>
      </c>
      <c r="P1427" s="79">
        <f t="shared" si="97"/>
        <v>0</v>
      </c>
      <c r="Q1427" s="552" t="str">
        <f t="shared" si="98"/>
        <v/>
      </c>
    </row>
    <row r="1428" spans="1:17" x14ac:dyDescent="0.2">
      <c r="A1428" s="438" t="str">
        <f t="shared" si="95"/>
        <v/>
      </c>
      <c r="B1428" s="439"/>
      <c r="C1428" s="469"/>
      <c r="D1428" s="107"/>
      <c r="E1428" s="107"/>
      <c r="F1428" s="288"/>
      <c r="G1428" s="107"/>
      <c r="H1428" s="107"/>
      <c r="I1428" s="107"/>
      <c r="J1428" s="423"/>
      <c r="K1428" s="423"/>
      <c r="L1428" s="423"/>
      <c r="M1428" s="423"/>
      <c r="N1428" s="470"/>
      <c r="O1428" s="79">
        <f t="shared" si="96"/>
        <v>0</v>
      </c>
      <c r="P1428" s="79">
        <f t="shared" si="97"/>
        <v>0</v>
      </c>
      <c r="Q1428" s="552" t="str">
        <f t="shared" si="98"/>
        <v/>
      </c>
    </row>
    <row r="1429" spans="1:17" x14ac:dyDescent="0.2">
      <c r="A1429" s="438" t="str">
        <f t="shared" si="95"/>
        <v/>
      </c>
      <c r="B1429" s="439"/>
      <c r="C1429" s="469"/>
      <c r="D1429" s="107"/>
      <c r="E1429" s="107"/>
      <c r="F1429" s="288"/>
      <c r="G1429" s="107"/>
      <c r="H1429" s="107"/>
      <c r="I1429" s="107"/>
      <c r="J1429" s="423"/>
      <c r="K1429" s="423"/>
      <c r="L1429" s="423"/>
      <c r="M1429" s="423"/>
      <c r="N1429" s="470"/>
      <c r="O1429" s="79">
        <f t="shared" si="96"/>
        <v>0</v>
      </c>
      <c r="P1429" s="79">
        <f t="shared" si="97"/>
        <v>0</v>
      </c>
      <c r="Q1429" s="536" t="str">
        <f t="shared" si="98"/>
        <v/>
      </c>
    </row>
    <row r="1430" spans="1:17" x14ac:dyDescent="0.2">
      <c r="A1430" s="438" t="str">
        <f t="shared" si="95"/>
        <v/>
      </c>
      <c r="B1430" s="439"/>
      <c r="C1430" s="469"/>
      <c r="D1430" s="107"/>
      <c r="E1430" s="107"/>
      <c r="F1430" s="288"/>
      <c r="G1430" s="107"/>
      <c r="H1430" s="107"/>
      <c r="I1430" s="107"/>
      <c r="J1430" s="423"/>
      <c r="K1430" s="423"/>
      <c r="L1430" s="423"/>
      <c r="M1430" s="423"/>
      <c r="N1430" s="470"/>
      <c r="O1430" s="79">
        <f t="shared" si="96"/>
        <v>0</v>
      </c>
      <c r="P1430" s="79">
        <f t="shared" si="97"/>
        <v>0</v>
      </c>
      <c r="Q1430" s="552" t="str">
        <f t="shared" si="98"/>
        <v/>
      </c>
    </row>
    <row r="1431" spans="1:17" x14ac:dyDescent="0.2">
      <c r="A1431" s="438" t="str">
        <f t="shared" si="95"/>
        <v/>
      </c>
      <c r="B1431" s="439"/>
      <c r="C1431" s="469"/>
      <c r="D1431" s="107"/>
      <c r="E1431" s="107"/>
      <c r="F1431" s="288"/>
      <c r="G1431" s="107"/>
      <c r="H1431" s="107"/>
      <c r="I1431" s="107"/>
      <c r="J1431" s="423"/>
      <c r="K1431" s="423"/>
      <c r="L1431" s="423"/>
      <c r="M1431" s="423"/>
      <c r="N1431" s="470"/>
      <c r="O1431" s="79">
        <f t="shared" si="96"/>
        <v>0</v>
      </c>
      <c r="P1431" s="79">
        <f t="shared" si="97"/>
        <v>0</v>
      </c>
      <c r="Q1431" s="552" t="str">
        <f t="shared" si="98"/>
        <v/>
      </c>
    </row>
    <row r="1432" spans="1:17" x14ac:dyDescent="0.2">
      <c r="A1432" s="438" t="str">
        <f t="shared" si="95"/>
        <v/>
      </c>
      <c r="B1432" s="439"/>
      <c r="C1432" s="469"/>
      <c r="D1432" s="107"/>
      <c r="E1432" s="107"/>
      <c r="F1432" s="288"/>
      <c r="G1432" s="107"/>
      <c r="H1432" s="107"/>
      <c r="I1432" s="107"/>
      <c r="J1432" s="423"/>
      <c r="K1432" s="423"/>
      <c r="L1432" s="423"/>
      <c r="M1432" s="423"/>
      <c r="N1432" s="470"/>
      <c r="O1432" s="79">
        <f t="shared" si="96"/>
        <v>0</v>
      </c>
      <c r="P1432" s="79">
        <f t="shared" si="97"/>
        <v>0</v>
      </c>
      <c r="Q1432" s="552" t="str">
        <f t="shared" si="98"/>
        <v/>
      </c>
    </row>
    <row r="1433" spans="1:17" x14ac:dyDescent="0.2">
      <c r="A1433" s="438" t="str">
        <f t="shared" si="95"/>
        <v/>
      </c>
      <c r="B1433" s="439"/>
      <c r="C1433" s="469"/>
      <c r="D1433" s="107"/>
      <c r="E1433" s="107"/>
      <c r="F1433" s="288"/>
      <c r="G1433" s="107"/>
      <c r="H1433" s="107"/>
      <c r="I1433" s="107"/>
      <c r="J1433" s="423"/>
      <c r="K1433" s="423"/>
      <c r="L1433" s="423"/>
      <c r="M1433" s="423"/>
      <c r="N1433" s="470"/>
      <c r="O1433" s="79">
        <f t="shared" si="96"/>
        <v>0</v>
      </c>
      <c r="P1433" s="79">
        <f t="shared" si="97"/>
        <v>0</v>
      </c>
      <c r="Q1433" s="536" t="str">
        <f t="shared" si="98"/>
        <v/>
      </c>
    </row>
    <row r="1434" spans="1:17" x14ac:dyDescent="0.2">
      <c r="A1434" s="438" t="str">
        <f t="shared" si="95"/>
        <v/>
      </c>
      <c r="B1434" s="439"/>
      <c r="C1434" s="469"/>
      <c r="D1434" s="107"/>
      <c r="E1434" s="107"/>
      <c r="F1434" s="288"/>
      <c r="G1434" s="107"/>
      <c r="H1434" s="107"/>
      <c r="I1434" s="107"/>
      <c r="J1434" s="423"/>
      <c r="K1434" s="423"/>
      <c r="L1434" s="423"/>
      <c r="M1434" s="423"/>
      <c r="N1434" s="470"/>
      <c r="O1434" s="79">
        <f t="shared" si="96"/>
        <v>0</v>
      </c>
      <c r="P1434" s="79">
        <f t="shared" si="97"/>
        <v>0</v>
      </c>
      <c r="Q1434" s="552" t="str">
        <f t="shared" si="98"/>
        <v/>
      </c>
    </row>
    <row r="1435" spans="1:17" x14ac:dyDescent="0.2">
      <c r="A1435" s="438" t="str">
        <f t="shared" si="95"/>
        <v/>
      </c>
      <c r="B1435" s="439"/>
      <c r="C1435" s="469"/>
      <c r="D1435" s="107"/>
      <c r="E1435" s="107"/>
      <c r="F1435" s="288"/>
      <c r="G1435" s="107"/>
      <c r="H1435" s="107"/>
      <c r="I1435" s="107"/>
      <c r="J1435" s="423"/>
      <c r="K1435" s="423"/>
      <c r="L1435" s="423"/>
      <c r="M1435" s="423"/>
      <c r="N1435" s="470"/>
      <c r="O1435" s="79">
        <f t="shared" si="96"/>
        <v>0</v>
      </c>
      <c r="P1435" s="79">
        <f t="shared" si="97"/>
        <v>0</v>
      </c>
      <c r="Q1435" s="552" t="str">
        <f t="shared" si="98"/>
        <v/>
      </c>
    </row>
    <row r="1436" spans="1:17" x14ac:dyDescent="0.2">
      <c r="A1436" s="438" t="str">
        <f t="shared" si="95"/>
        <v/>
      </c>
      <c r="B1436" s="439"/>
      <c r="C1436" s="469"/>
      <c r="D1436" s="107"/>
      <c r="E1436" s="107"/>
      <c r="F1436" s="288"/>
      <c r="G1436" s="107"/>
      <c r="H1436" s="107"/>
      <c r="I1436" s="107"/>
      <c r="J1436" s="423"/>
      <c r="K1436" s="423"/>
      <c r="L1436" s="423"/>
      <c r="M1436" s="423"/>
      <c r="N1436" s="470"/>
      <c r="O1436" s="79">
        <f t="shared" si="96"/>
        <v>0</v>
      </c>
      <c r="P1436" s="79">
        <f t="shared" si="97"/>
        <v>0</v>
      </c>
      <c r="Q1436" s="552" t="str">
        <f t="shared" si="98"/>
        <v/>
      </c>
    </row>
    <row r="1437" spans="1:17" x14ac:dyDescent="0.2">
      <c r="A1437" s="438" t="str">
        <f t="shared" si="95"/>
        <v/>
      </c>
      <c r="B1437" s="439"/>
      <c r="C1437" s="469"/>
      <c r="D1437" s="107"/>
      <c r="E1437" s="107"/>
      <c r="F1437" s="288"/>
      <c r="G1437" s="107"/>
      <c r="H1437" s="107"/>
      <c r="I1437" s="107"/>
      <c r="J1437" s="423"/>
      <c r="K1437" s="423"/>
      <c r="L1437" s="423"/>
      <c r="M1437" s="423"/>
      <c r="N1437" s="470"/>
      <c r="O1437" s="79">
        <f t="shared" si="96"/>
        <v>0</v>
      </c>
      <c r="P1437" s="79">
        <f t="shared" si="97"/>
        <v>0</v>
      </c>
      <c r="Q1437" s="536" t="str">
        <f t="shared" si="98"/>
        <v/>
      </c>
    </row>
    <row r="1438" spans="1:17" x14ac:dyDescent="0.2">
      <c r="A1438" s="438" t="str">
        <f t="shared" si="95"/>
        <v/>
      </c>
      <c r="B1438" s="439"/>
      <c r="C1438" s="469"/>
      <c r="D1438" s="107"/>
      <c r="E1438" s="107"/>
      <c r="F1438" s="288"/>
      <c r="G1438" s="107"/>
      <c r="H1438" s="107"/>
      <c r="I1438" s="107"/>
      <c r="J1438" s="423"/>
      <c r="K1438" s="423"/>
      <c r="L1438" s="423"/>
      <c r="M1438" s="423"/>
      <c r="N1438" s="470"/>
      <c r="O1438" s="79">
        <f t="shared" si="96"/>
        <v>0</v>
      </c>
      <c r="P1438" s="79">
        <f t="shared" si="97"/>
        <v>0</v>
      </c>
      <c r="Q1438" s="552" t="str">
        <f t="shared" si="98"/>
        <v/>
      </c>
    </row>
    <row r="1439" spans="1:17" x14ac:dyDescent="0.2">
      <c r="A1439" s="438" t="str">
        <f t="shared" si="95"/>
        <v/>
      </c>
      <c r="B1439" s="439"/>
      <c r="C1439" s="469"/>
      <c r="D1439" s="107"/>
      <c r="E1439" s="107"/>
      <c r="F1439" s="288"/>
      <c r="G1439" s="107"/>
      <c r="H1439" s="107"/>
      <c r="I1439" s="107"/>
      <c r="J1439" s="423"/>
      <c r="K1439" s="423"/>
      <c r="L1439" s="423"/>
      <c r="M1439" s="423"/>
      <c r="N1439" s="470"/>
      <c r="O1439" s="79">
        <f t="shared" si="96"/>
        <v>0</v>
      </c>
      <c r="P1439" s="79">
        <f t="shared" si="97"/>
        <v>0</v>
      </c>
      <c r="Q1439" s="552" t="str">
        <f t="shared" si="98"/>
        <v/>
      </c>
    </row>
    <row r="1440" spans="1:17" x14ac:dyDescent="0.2">
      <c r="A1440" s="438" t="str">
        <f t="shared" si="95"/>
        <v/>
      </c>
      <c r="B1440" s="439"/>
      <c r="C1440" s="469"/>
      <c r="D1440" s="107"/>
      <c r="E1440" s="107"/>
      <c r="F1440" s="288"/>
      <c r="G1440" s="107"/>
      <c r="H1440" s="107"/>
      <c r="I1440" s="107"/>
      <c r="J1440" s="423"/>
      <c r="K1440" s="423"/>
      <c r="L1440" s="423"/>
      <c r="M1440" s="423"/>
      <c r="N1440" s="470"/>
      <c r="O1440" s="79">
        <f t="shared" si="96"/>
        <v>0</v>
      </c>
      <c r="P1440" s="79">
        <f t="shared" si="97"/>
        <v>0</v>
      </c>
      <c r="Q1440" s="552" t="str">
        <f t="shared" si="98"/>
        <v/>
      </c>
    </row>
    <row r="1441" spans="1:17" x14ac:dyDescent="0.2">
      <c r="A1441" s="438" t="str">
        <f t="shared" si="95"/>
        <v/>
      </c>
      <c r="B1441" s="439"/>
      <c r="C1441" s="469"/>
      <c r="D1441" s="107"/>
      <c r="E1441" s="107"/>
      <c r="F1441" s="288"/>
      <c r="G1441" s="107"/>
      <c r="H1441" s="107"/>
      <c r="I1441" s="107"/>
      <c r="J1441" s="423"/>
      <c r="K1441" s="423"/>
      <c r="L1441" s="423"/>
      <c r="M1441" s="423"/>
      <c r="N1441" s="470"/>
      <c r="O1441" s="79">
        <f t="shared" si="96"/>
        <v>0</v>
      </c>
      <c r="P1441" s="79">
        <f t="shared" si="97"/>
        <v>0</v>
      </c>
      <c r="Q1441" s="536" t="str">
        <f t="shared" si="98"/>
        <v/>
      </c>
    </row>
    <row r="1442" spans="1:17" x14ac:dyDescent="0.2">
      <c r="A1442" s="438" t="str">
        <f t="shared" si="95"/>
        <v/>
      </c>
      <c r="B1442" s="439"/>
      <c r="C1442" s="469"/>
      <c r="D1442" s="107"/>
      <c r="E1442" s="107"/>
      <c r="F1442" s="288"/>
      <c r="G1442" s="107"/>
      <c r="H1442" s="107"/>
      <c r="I1442" s="107"/>
      <c r="J1442" s="423"/>
      <c r="K1442" s="423"/>
      <c r="L1442" s="423"/>
      <c r="M1442" s="423"/>
      <c r="N1442" s="470"/>
      <c r="O1442" s="79">
        <f t="shared" si="96"/>
        <v>0</v>
      </c>
      <c r="P1442" s="79">
        <f t="shared" si="97"/>
        <v>0</v>
      </c>
      <c r="Q1442" s="552" t="str">
        <f t="shared" si="98"/>
        <v/>
      </c>
    </row>
    <row r="1443" spans="1:17" x14ac:dyDescent="0.2">
      <c r="A1443" s="438" t="str">
        <f t="shared" si="95"/>
        <v/>
      </c>
      <c r="B1443" s="439"/>
      <c r="C1443" s="469"/>
      <c r="D1443" s="107"/>
      <c r="E1443" s="107"/>
      <c r="F1443" s="288"/>
      <c r="G1443" s="107"/>
      <c r="H1443" s="107"/>
      <c r="I1443" s="107"/>
      <c r="J1443" s="423"/>
      <c r="K1443" s="423"/>
      <c r="L1443" s="423"/>
      <c r="M1443" s="423"/>
      <c r="N1443" s="470"/>
      <c r="O1443" s="79">
        <f t="shared" si="96"/>
        <v>0</v>
      </c>
      <c r="P1443" s="79">
        <f t="shared" si="97"/>
        <v>0</v>
      </c>
      <c r="Q1443" s="552" t="str">
        <f t="shared" si="98"/>
        <v/>
      </c>
    </row>
    <row r="1444" spans="1:17" x14ac:dyDescent="0.2">
      <c r="A1444" s="438" t="str">
        <f t="shared" si="95"/>
        <v/>
      </c>
      <c r="B1444" s="439"/>
      <c r="C1444" s="469"/>
      <c r="D1444" s="107"/>
      <c r="E1444" s="107"/>
      <c r="F1444" s="288"/>
      <c r="G1444" s="107"/>
      <c r="H1444" s="107"/>
      <c r="I1444" s="107"/>
      <c r="J1444" s="423"/>
      <c r="K1444" s="423"/>
      <c r="L1444" s="423"/>
      <c r="M1444" s="423"/>
      <c r="N1444" s="470"/>
      <c r="O1444" s="79">
        <f t="shared" si="96"/>
        <v>0</v>
      </c>
      <c r="P1444" s="79">
        <f t="shared" si="97"/>
        <v>0</v>
      </c>
      <c r="Q1444" s="552" t="str">
        <f t="shared" si="98"/>
        <v/>
      </c>
    </row>
    <row r="1445" spans="1:17" x14ac:dyDescent="0.2">
      <c r="A1445" s="438" t="str">
        <f t="shared" si="95"/>
        <v/>
      </c>
      <c r="B1445" s="439"/>
      <c r="C1445" s="469"/>
      <c r="D1445" s="107"/>
      <c r="E1445" s="107"/>
      <c r="F1445" s="288"/>
      <c r="G1445" s="107"/>
      <c r="H1445" s="107"/>
      <c r="I1445" s="107"/>
      <c r="J1445" s="423"/>
      <c r="K1445" s="423"/>
      <c r="L1445" s="423"/>
      <c r="M1445" s="423"/>
      <c r="N1445" s="470"/>
      <c r="O1445" s="79">
        <f t="shared" si="96"/>
        <v>0</v>
      </c>
      <c r="P1445" s="79">
        <f t="shared" si="97"/>
        <v>0</v>
      </c>
      <c r="Q1445" s="536" t="str">
        <f t="shared" si="98"/>
        <v/>
      </c>
    </row>
    <row r="1446" spans="1:17" x14ac:dyDescent="0.2">
      <c r="A1446" s="438" t="str">
        <f t="shared" si="95"/>
        <v/>
      </c>
      <c r="B1446" s="439"/>
      <c r="C1446" s="469"/>
      <c r="D1446" s="107"/>
      <c r="E1446" s="107"/>
      <c r="F1446" s="288"/>
      <c r="G1446" s="107"/>
      <c r="H1446" s="107"/>
      <c r="I1446" s="107"/>
      <c r="J1446" s="423"/>
      <c r="K1446" s="423"/>
      <c r="L1446" s="423"/>
      <c r="M1446" s="423"/>
      <c r="N1446" s="470"/>
      <c r="O1446" s="79">
        <f t="shared" si="96"/>
        <v>0</v>
      </c>
      <c r="P1446" s="79">
        <f t="shared" si="97"/>
        <v>0</v>
      </c>
      <c r="Q1446" s="552" t="str">
        <f t="shared" si="98"/>
        <v/>
      </c>
    </row>
    <row r="1447" spans="1:17" x14ac:dyDescent="0.2">
      <c r="A1447" s="438" t="str">
        <f t="shared" si="95"/>
        <v/>
      </c>
      <c r="B1447" s="439"/>
      <c r="C1447" s="469"/>
      <c r="D1447" s="107"/>
      <c r="E1447" s="107"/>
      <c r="F1447" s="288"/>
      <c r="G1447" s="107"/>
      <c r="H1447" s="107"/>
      <c r="I1447" s="107"/>
      <c r="J1447" s="423"/>
      <c r="K1447" s="423"/>
      <c r="L1447" s="423"/>
      <c r="M1447" s="423"/>
      <c r="N1447" s="470"/>
      <c r="O1447" s="79">
        <f t="shared" si="96"/>
        <v>0</v>
      </c>
      <c r="P1447" s="79">
        <f t="shared" si="97"/>
        <v>0</v>
      </c>
      <c r="Q1447" s="552" t="str">
        <f t="shared" si="98"/>
        <v/>
      </c>
    </row>
    <row r="1448" spans="1:17" x14ac:dyDescent="0.2">
      <c r="A1448" s="438" t="str">
        <f t="shared" si="95"/>
        <v/>
      </c>
      <c r="B1448" s="439"/>
      <c r="C1448" s="469"/>
      <c r="D1448" s="107"/>
      <c r="E1448" s="107"/>
      <c r="F1448" s="288"/>
      <c r="G1448" s="107"/>
      <c r="H1448" s="107"/>
      <c r="I1448" s="107"/>
      <c r="J1448" s="423"/>
      <c r="K1448" s="423"/>
      <c r="L1448" s="423"/>
      <c r="M1448" s="423"/>
      <c r="N1448" s="470"/>
      <c r="O1448" s="79">
        <f t="shared" si="96"/>
        <v>0</v>
      </c>
      <c r="P1448" s="79">
        <f t="shared" si="97"/>
        <v>0</v>
      </c>
      <c r="Q1448" s="552" t="str">
        <f t="shared" si="98"/>
        <v/>
      </c>
    </row>
    <row r="1449" spans="1:17" x14ac:dyDescent="0.2">
      <c r="A1449" s="438" t="str">
        <f t="shared" si="95"/>
        <v/>
      </c>
      <c r="B1449" s="439"/>
      <c r="C1449" s="469"/>
      <c r="D1449" s="107"/>
      <c r="E1449" s="107"/>
      <c r="F1449" s="288"/>
      <c r="G1449" s="107"/>
      <c r="H1449" s="107"/>
      <c r="I1449" s="107"/>
      <c r="J1449" s="423"/>
      <c r="K1449" s="423"/>
      <c r="L1449" s="423"/>
      <c r="M1449" s="423"/>
      <c r="N1449" s="470"/>
      <c r="O1449" s="79">
        <f t="shared" si="96"/>
        <v>0</v>
      </c>
      <c r="P1449" s="79">
        <f t="shared" si="97"/>
        <v>0</v>
      </c>
      <c r="Q1449" s="536" t="str">
        <f t="shared" si="98"/>
        <v/>
      </c>
    </row>
    <row r="1450" spans="1:17" x14ac:dyDescent="0.2">
      <c r="A1450" s="438" t="str">
        <f t="shared" si="95"/>
        <v/>
      </c>
      <c r="B1450" s="439"/>
      <c r="C1450" s="469"/>
      <c r="D1450" s="107"/>
      <c r="E1450" s="107"/>
      <c r="F1450" s="288"/>
      <c r="G1450" s="107"/>
      <c r="H1450" s="107"/>
      <c r="I1450" s="107"/>
      <c r="J1450" s="423"/>
      <c r="K1450" s="423"/>
      <c r="L1450" s="423"/>
      <c r="M1450" s="423"/>
      <c r="N1450" s="470"/>
      <c r="O1450" s="79">
        <f t="shared" si="96"/>
        <v>0</v>
      </c>
      <c r="P1450" s="79">
        <f t="shared" si="97"/>
        <v>0</v>
      </c>
      <c r="Q1450" s="552" t="str">
        <f t="shared" si="98"/>
        <v/>
      </c>
    </row>
    <row r="1451" spans="1:17" x14ac:dyDescent="0.2">
      <c r="A1451" s="438" t="str">
        <f t="shared" si="95"/>
        <v/>
      </c>
      <c r="B1451" s="439"/>
      <c r="C1451" s="469"/>
      <c r="D1451" s="107"/>
      <c r="E1451" s="107"/>
      <c r="F1451" s="288"/>
      <c r="G1451" s="107"/>
      <c r="H1451" s="107"/>
      <c r="I1451" s="107"/>
      <c r="J1451" s="423"/>
      <c r="K1451" s="423"/>
      <c r="L1451" s="423"/>
      <c r="M1451" s="423"/>
      <c r="N1451" s="470"/>
      <c r="O1451" s="79">
        <f t="shared" si="96"/>
        <v>0</v>
      </c>
      <c r="P1451" s="79">
        <f t="shared" si="97"/>
        <v>0</v>
      </c>
      <c r="Q1451" s="552" t="str">
        <f t="shared" si="98"/>
        <v/>
      </c>
    </row>
    <row r="1452" spans="1:17" x14ac:dyDescent="0.2">
      <c r="A1452" s="438" t="str">
        <f t="shared" si="95"/>
        <v/>
      </c>
      <c r="B1452" s="439"/>
      <c r="C1452" s="469"/>
      <c r="D1452" s="107"/>
      <c r="E1452" s="107"/>
      <c r="F1452" s="288"/>
      <c r="G1452" s="107"/>
      <c r="H1452" s="107"/>
      <c r="I1452" s="107"/>
      <c r="J1452" s="423"/>
      <c r="K1452" s="423"/>
      <c r="L1452" s="423"/>
      <c r="M1452" s="423"/>
      <c r="N1452" s="470"/>
      <c r="O1452" s="79">
        <f t="shared" si="96"/>
        <v>0</v>
      </c>
      <c r="P1452" s="79">
        <f t="shared" si="97"/>
        <v>0</v>
      </c>
      <c r="Q1452" s="552" t="str">
        <f t="shared" si="98"/>
        <v/>
      </c>
    </row>
    <row r="1453" spans="1:17" x14ac:dyDescent="0.2">
      <c r="A1453" s="438" t="str">
        <f t="shared" si="95"/>
        <v/>
      </c>
      <c r="B1453" s="439"/>
      <c r="C1453" s="469"/>
      <c r="D1453" s="107"/>
      <c r="E1453" s="107"/>
      <c r="F1453" s="288"/>
      <c r="G1453" s="107"/>
      <c r="H1453" s="107"/>
      <c r="I1453" s="107"/>
      <c r="J1453" s="423"/>
      <c r="K1453" s="423"/>
      <c r="L1453" s="423"/>
      <c r="M1453" s="423"/>
      <c r="N1453" s="470"/>
      <c r="O1453" s="79">
        <f t="shared" si="96"/>
        <v>0</v>
      </c>
      <c r="P1453" s="79">
        <f t="shared" si="97"/>
        <v>0</v>
      </c>
      <c r="Q1453" s="536" t="str">
        <f t="shared" si="98"/>
        <v/>
      </c>
    </row>
    <row r="1454" spans="1:17" x14ac:dyDescent="0.2">
      <c r="A1454" s="438" t="str">
        <f t="shared" si="95"/>
        <v/>
      </c>
      <c r="B1454" s="439"/>
      <c r="C1454" s="469"/>
      <c r="D1454" s="107"/>
      <c r="E1454" s="107"/>
      <c r="F1454" s="288"/>
      <c r="G1454" s="107"/>
      <c r="H1454" s="107"/>
      <c r="I1454" s="107"/>
      <c r="J1454" s="423"/>
      <c r="K1454" s="423"/>
      <c r="L1454" s="423"/>
      <c r="M1454" s="423"/>
      <c r="N1454" s="470"/>
      <c r="O1454" s="79">
        <f t="shared" si="96"/>
        <v>0</v>
      </c>
      <c r="P1454" s="79">
        <f t="shared" si="97"/>
        <v>0</v>
      </c>
      <c r="Q1454" s="552" t="str">
        <f t="shared" si="98"/>
        <v/>
      </c>
    </row>
    <row r="1455" spans="1:17" x14ac:dyDescent="0.2">
      <c r="A1455" s="438" t="str">
        <f t="shared" si="95"/>
        <v/>
      </c>
      <c r="B1455" s="439"/>
      <c r="C1455" s="469"/>
      <c r="D1455" s="107"/>
      <c r="E1455" s="107"/>
      <c r="F1455" s="288"/>
      <c r="G1455" s="107"/>
      <c r="H1455" s="107"/>
      <c r="I1455" s="107"/>
      <c r="J1455" s="423"/>
      <c r="K1455" s="423"/>
      <c r="L1455" s="423"/>
      <c r="M1455" s="472"/>
      <c r="N1455" s="470"/>
      <c r="O1455" s="79">
        <f t="shared" si="96"/>
        <v>0</v>
      </c>
      <c r="P1455" s="79">
        <f t="shared" si="97"/>
        <v>0</v>
      </c>
      <c r="Q1455" s="552" t="str">
        <f t="shared" si="98"/>
        <v/>
      </c>
    </row>
    <row r="1456" spans="1:17" x14ac:dyDescent="0.2">
      <c r="A1456" s="438" t="str">
        <f t="shared" si="95"/>
        <v/>
      </c>
      <c r="B1456" s="439"/>
      <c r="C1456" s="469"/>
      <c r="D1456" s="107"/>
      <c r="E1456" s="107"/>
      <c r="F1456" s="288"/>
      <c r="G1456" s="107"/>
      <c r="H1456" s="107"/>
      <c r="I1456" s="107"/>
      <c r="J1456" s="423"/>
      <c r="K1456" s="423"/>
      <c r="L1456" s="423"/>
      <c r="M1456" s="423"/>
      <c r="N1456" s="470"/>
      <c r="O1456" s="79">
        <f t="shared" si="96"/>
        <v>0</v>
      </c>
      <c r="P1456" s="79">
        <f t="shared" si="97"/>
        <v>0</v>
      </c>
      <c r="Q1456" s="552" t="str">
        <f t="shared" si="98"/>
        <v/>
      </c>
    </row>
    <row r="1457" spans="1:17" x14ac:dyDescent="0.2">
      <c r="A1457" s="438" t="str">
        <f t="shared" si="95"/>
        <v/>
      </c>
      <c r="B1457" s="439"/>
      <c r="C1457" s="469"/>
      <c r="D1457" s="107"/>
      <c r="E1457" s="107"/>
      <c r="F1457" s="288"/>
      <c r="G1457" s="107"/>
      <c r="H1457" s="107"/>
      <c r="I1457" s="107"/>
      <c r="J1457" s="423"/>
      <c r="K1457" s="423"/>
      <c r="L1457" s="423"/>
      <c r="M1457" s="423"/>
      <c r="N1457" s="470"/>
      <c r="O1457" s="79">
        <f t="shared" si="96"/>
        <v>0</v>
      </c>
      <c r="P1457" s="79">
        <f t="shared" si="97"/>
        <v>0</v>
      </c>
      <c r="Q1457" s="536" t="str">
        <f t="shared" si="98"/>
        <v/>
      </c>
    </row>
    <row r="1458" spans="1:17" x14ac:dyDescent="0.2">
      <c r="A1458" s="438" t="str">
        <f t="shared" si="95"/>
        <v/>
      </c>
      <c r="B1458" s="439"/>
      <c r="C1458" s="469"/>
      <c r="D1458" s="107"/>
      <c r="E1458" s="107"/>
      <c r="F1458" s="288"/>
      <c r="G1458" s="107"/>
      <c r="H1458" s="107"/>
      <c r="I1458" s="107"/>
      <c r="J1458" s="423"/>
      <c r="K1458" s="423"/>
      <c r="L1458" s="423"/>
      <c r="M1458" s="423"/>
      <c r="N1458" s="470"/>
      <c r="O1458" s="79">
        <f t="shared" si="96"/>
        <v>0</v>
      </c>
      <c r="P1458" s="79">
        <f t="shared" si="97"/>
        <v>0</v>
      </c>
      <c r="Q1458" s="552" t="str">
        <f t="shared" si="98"/>
        <v/>
      </c>
    </row>
    <row r="1459" spans="1:17" x14ac:dyDescent="0.2">
      <c r="A1459" s="438" t="str">
        <f t="shared" si="95"/>
        <v/>
      </c>
      <c r="B1459" s="439"/>
      <c r="C1459" s="469"/>
      <c r="D1459" s="107"/>
      <c r="E1459" s="107"/>
      <c r="F1459" s="288"/>
      <c r="G1459" s="107"/>
      <c r="H1459" s="107"/>
      <c r="I1459" s="107"/>
      <c r="J1459" s="423"/>
      <c r="K1459" s="423"/>
      <c r="L1459" s="423"/>
      <c r="M1459" s="423"/>
      <c r="N1459" s="470"/>
      <c r="O1459" s="79">
        <f t="shared" si="96"/>
        <v>0</v>
      </c>
      <c r="P1459" s="79">
        <f t="shared" si="97"/>
        <v>0</v>
      </c>
      <c r="Q1459" s="552" t="str">
        <f t="shared" si="98"/>
        <v/>
      </c>
    </row>
    <row r="1460" spans="1:17" x14ac:dyDescent="0.2">
      <c r="A1460" s="438" t="str">
        <f t="shared" si="95"/>
        <v/>
      </c>
      <c r="B1460" s="439"/>
      <c r="C1460" s="469"/>
      <c r="D1460" s="107"/>
      <c r="E1460" s="107"/>
      <c r="F1460" s="288"/>
      <c r="G1460" s="107"/>
      <c r="H1460" s="107"/>
      <c r="I1460" s="107"/>
      <c r="J1460" s="423"/>
      <c r="K1460" s="423"/>
      <c r="L1460" s="423"/>
      <c r="M1460" s="423"/>
      <c r="N1460" s="470"/>
      <c r="O1460" s="79">
        <f t="shared" si="96"/>
        <v>0</v>
      </c>
      <c r="P1460" s="79">
        <f t="shared" si="97"/>
        <v>0</v>
      </c>
      <c r="Q1460" s="552" t="str">
        <f t="shared" si="98"/>
        <v/>
      </c>
    </row>
    <row r="1461" spans="1:17" x14ac:dyDescent="0.2">
      <c r="A1461" s="438" t="str">
        <f t="shared" si="95"/>
        <v/>
      </c>
      <c r="B1461" s="439"/>
      <c r="C1461" s="469"/>
      <c r="D1461" s="107"/>
      <c r="E1461" s="107"/>
      <c r="F1461" s="288"/>
      <c r="G1461" s="107"/>
      <c r="H1461" s="107"/>
      <c r="I1461" s="107"/>
      <c r="J1461" s="423"/>
      <c r="K1461" s="423"/>
      <c r="L1461" s="423"/>
      <c r="M1461" s="423"/>
      <c r="N1461" s="470"/>
      <c r="O1461" s="79">
        <f t="shared" si="96"/>
        <v>0</v>
      </c>
      <c r="P1461" s="79">
        <f t="shared" si="97"/>
        <v>0</v>
      </c>
      <c r="Q1461" s="536" t="str">
        <f t="shared" si="98"/>
        <v/>
      </c>
    </row>
    <row r="1462" spans="1:17" x14ac:dyDescent="0.2">
      <c r="A1462" s="438" t="str">
        <f t="shared" si="95"/>
        <v/>
      </c>
      <c r="B1462" s="439"/>
      <c r="C1462" s="469"/>
      <c r="D1462" s="107"/>
      <c r="E1462" s="107"/>
      <c r="F1462" s="288"/>
      <c r="G1462" s="107"/>
      <c r="H1462" s="107"/>
      <c r="I1462" s="107"/>
      <c r="J1462" s="423"/>
      <c r="K1462" s="423"/>
      <c r="L1462" s="423"/>
      <c r="M1462" s="423"/>
      <c r="N1462" s="470"/>
      <c r="O1462" s="79">
        <f t="shared" si="96"/>
        <v>0</v>
      </c>
      <c r="P1462" s="79">
        <f t="shared" si="97"/>
        <v>0</v>
      </c>
      <c r="Q1462" s="552" t="str">
        <f t="shared" si="98"/>
        <v/>
      </c>
    </row>
    <row r="1463" spans="1:17" x14ac:dyDescent="0.2">
      <c r="A1463" s="438" t="str">
        <f t="shared" si="95"/>
        <v/>
      </c>
      <c r="B1463" s="439"/>
      <c r="C1463" s="469"/>
      <c r="D1463" s="107"/>
      <c r="E1463" s="107"/>
      <c r="F1463" s="288"/>
      <c r="G1463" s="107"/>
      <c r="H1463" s="107"/>
      <c r="I1463" s="107"/>
      <c r="J1463" s="423"/>
      <c r="K1463" s="423"/>
      <c r="L1463" s="423"/>
      <c r="M1463" s="423"/>
      <c r="N1463" s="470"/>
      <c r="O1463" s="79">
        <f t="shared" si="96"/>
        <v>0</v>
      </c>
      <c r="P1463" s="79">
        <f t="shared" si="97"/>
        <v>0</v>
      </c>
      <c r="Q1463" s="552" t="str">
        <f t="shared" si="98"/>
        <v/>
      </c>
    </row>
    <row r="1464" spans="1:17" x14ac:dyDescent="0.2">
      <c r="A1464" s="438" t="str">
        <f t="shared" si="95"/>
        <v/>
      </c>
      <c r="B1464" s="439"/>
      <c r="C1464" s="469"/>
      <c r="D1464" s="107"/>
      <c r="E1464" s="107"/>
      <c r="F1464" s="288"/>
      <c r="G1464" s="107"/>
      <c r="H1464" s="107"/>
      <c r="I1464" s="107"/>
      <c r="J1464" s="423"/>
      <c r="K1464" s="423"/>
      <c r="L1464" s="423"/>
      <c r="M1464" s="472"/>
      <c r="N1464" s="470"/>
      <c r="O1464" s="79">
        <f t="shared" si="96"/>
        <v>0</v>
      </c>
      <c r="P1464" s="79">
        <f t="shared" si="97"/>
        <v>0</v>
      </c>
      <c r="Q1464" s="552" t="str">
        <f t="shared" si="98"/>
        <v/>
      </c>
    </row>
    <row r="1465" spans="1:17" x14ac:dyDescent="0.2">
      <c r="A1465" s="438" t="str">
        <f t="shared" si="95"/>
        <v/>
      </c>
      <c r="B1465" s="439"/>
      <c r="C1465" s="469"/>
      <c r="D1465" s="107"/>
      <c r="E1465" s="107"/>
      <c r="F1465" s="288"/>
      <c r="G1465" s="107"/>
      <c r="H1465" s="107"/>
      <c r="I1465" s="107"/>
      <c r="J1465" s="423"/>
      <c r="K1465" s="423"/>
      <c r="L1465" s="423"/>
      <c r="M1465" s="472"/>
      <c r="N1465" s="470"/>
      <c r="O1465" s="79">
        <f t="shared" si="96"/>
        <v>0</v>
      </c>
      <c r="P1465" s="79">
        <f t="shared" si="97"/>
        <v>0</v>
      </c>
      <c r="Q1465" s="536" t="str">
        <f t="shared" si="98"/>
        <v/>
      </c>
    </row>
    <row r="1466" spans="1:17" x14ac:dyDescent="0.2">
      <c r="A1466" s="438" t="str">
        <f t="shared" si="95"/>
        <v/>
      </c>
      <c r="B1466" s="439"/>
      <c r="C1466" s="469"/>
      <c r="D1466" s="107"/>
      <c r="E1466" s="107"/>
      <c r="F1466" s="288"/>
      <c r="G1466" s="107"/>
      <c r="H1466" s="107"/>
      <c r="I1466" s="107"/>
      <c r="J1466" s="423"/>
      <c r="K1466" s="423"/>
      <c r="L1466" s="423"/>
      <c r="M1466" s="423"/>
      <c r="N1466" s="470"/>
      <c r="O1466" s="79">
        <f t="shared" si="96"/>
        <v>0</v>
      </c>
      <c r="P1466" s="79">
        <f t="shared" si="97"/>
        <v>0</v>
      </c>
      <c r="Q1466" s="552" t="str">
        <f t="shared" si="98"/>
        <v/>
      </c>
    </row>
    <row r="1467" spans="1:17" x14ac:dyDescent="0.2">
      <c r="A1467" s="438" t="str">
        <f t="shared" si="95"/>
        <v/>
      </c>
      <c r="B1467" s="439"/>
      <c r="C1467" s="469"/>
      <c r="D1467" s="107"/>
      <c r="E1467" s="107"/>
      <c r="F1467" s="288"/>
      <c r="G1467" s="107"/>
      <c r="H1467" s="107"/>
      <c r="I1467" s="107"/>
      <c r="J1467" s="423"/>
      <c r="K1467" s="423"/>
      <c r="L1467" s="423"/>
      <c r="M1467" s="423"/>
      <c r="N1467" s="470"/>
      <c r="O1467" s="79">
        <f t="shared" si="96"/>
        <v>0</v>
      </c>
      <c r="P1467" s="79">
        <f t="shared" si="97"/>
        <v>0</v>
      </c>
      <c r="Q1467" s="552" t="str">
        <f t="shared" si="98"/>
        <v/>
      </c>
    </row>
    <row r="1468" spans="1:17" x14ac:dyDescent="0.2">
      <c r="A1468" s="438" t="str">
        <f t="shared" ref="A1468:A1531" si="99">IF(B1468="","",ROW()-4)</f>
        <v/>
      </c>
      <c r="B1468" s="439"/>
      <c r="C1468" s="469"/>
      <c r="D1468" s="107"/>
      <c r="E1468" s="107"/>
      <c r="F1468" s="288"/>
      <c r="G1468" s="107"/>
      <c r="H1468" s="107"/>
      <c r="I1468" s="107"/>
      <c r="J1468" s="423"/>
      <c r="K1468" s="423"/>
      <c r="L1468" s="423"/>
      <c r="M1468" s="423"/>
      <c r="N1468" s="470"/>
      <c r="O1468" s="79">
        <f t="shared" si="96"/>
        <v>0</v>
      </c>
      <c r="P1468" s="79">
        <f t="shared" si="97"/>
        <v>0</v>
      </c>
      <c r="Q1468" s="552" t="str">
        <f t="shared" si="98"/>
        <v/>
      </c>
    </row>
    <row r="1469" spans="1:17" x14ac:dyDescent="0.2">
      <c r="A1469" s="438" t="str">
        <f t="shared" si="99"/>
        <v/>
      </c>
      <c r="B1469" s="439"/>
      <c r="C1469" s="469"/>
      <c r="D1469" s="107"/>
      <c r="E1469" s="107"/>
      <c r="F1469" s="288"/>
      <c r="G1469" s="107"/>
      <c r="H1469" s="107"/>
      <c r="I1469" s="107"/>
      <c r="J1469" s="423"/>
      <c r="K1469" s="423"/>
      <c r="L1469" s="423"/>
      <c r="M1469" s="423"/>
      <c r="N1469" s="470"/>
      <c r="O1469" s="79">
        <f t="shared" si="96"/>
        <v>0</v>
      </c>
      <c r="P1469" s="79">
        <f t="shared" si="97"/>
        <v>0</v>
      </c>
      <c r="Q1469" s="536" t="str">
        <f t="shared" si="98"/>
        <v/>
      </c>
    </row>
    <row r="1470" spans="1:17" x14ac:dyDescent="0.2">
      <c r="A1470" s="438" t="str">
        <f t="shared" si="99"/>
        <v/>
      </c>
      <c r="B1470" s="439"/>
      <c r="C1470" s="469"/>
      <c r="D1470" s="107"/>
      <c r="E1470" s="107"/>
      <c r="F1470" s="288"/>
      <c r="G1470" s="107"/>
      <c r="H1470" s="107"/>
      <c r="I1470" s="107"/>
      <c r="J1470" s="423"/>
      <c r="K1470" s="423"/>
      <c r="L1470" s="423"/>
      <c r="M1470" s="472"/>
      <c r="N1470" s="470"/>
      <c r="O1470" s="79">
        <f t="shared" si="96"/>
        <v>0</v>
      </c>
      <c r="P1470" s="79">
        <f t="shared" si="97"/>
        <v>0</v>
      </c>
      <c r="Q1470" s="552" t="str">
        <f t="shared" si="98"/>
        <v/>
      </c>
    </row>
    <row r="1471" spans="1:17" x14ac:dyDescent="0.2">
      <c r="A1471" s="438" t="str">
        <f t="shared" si="99"/>
        <v/>
      </c>
      <c r="B1471" s="439"/>
      <c r="C1471" s="469"/>
      <c r="D1471" s="107"/>
      <c r="E1471" s="107"/>
      <c r="F1471" s="288"/>
      <c r="G1471" s="107"/>
      <c r="H1471" s="107"/>
      <c r="I1471" s="107"/>
      <c r="J1471" s="423"/>
      <c r="K1471" s="423"/>
      <c r="L1471" s="423"/>
      <c r="M1471" s="423"/>
      <c r="N1471" s="470"/>
      <c r="O1471" s="79">
        <f t="shared" si="96"/>
        <v>0</v>
      </c>
      <c r="P1471" s="79">
        <f t="shared" si="97"/>
        <v>0</v>
      </c>
      <c r="Q1471" s="552" t="str">
        <f t="shared" si="98"/>
        <v/>
      </c>
    </row>
    <row r="1472" spans="1:17" x14ac:dyDescent="0.2">
      <c r="A1472" s="438" t="str">
        <f t="shared" si="99"/>
        <v/>
      </c>
      <c r="B1472" s="439"/>
      <c r="C1472" s="469"/>
      <c r="D1472" s="107"/>
      <c r="E1472" s="107"/>
      <c r="F1472" s="288"/>
      <c r="G1472" s="107"/>
      <c r="H1472" s="107"/>
      <c r="I1472" s="107"/>
      <c r="J1472" s="423"/>
      <c r="K1472" s="423"/>
      <c r="L1472" s="423"/>
      <c r="M1472" s="423"/>
      <c r="N1472" s="470"/>
      <c r="O1472" s="79">
        <f t="shared" si="96"/>
        <v>0</v>
      </c>
      <c r="P1472" s="79">
        <f t="shared" si="97"/>
        <v>0</v>
      </c>
      <c r="Q1472" s="552" t="str">
        <f t="shared" si="98"/>
        <v/>
      </c>
    </row>
    <row r="1473" spans="1:17" x14ac:dyDescent="0.2">
      <c r="A1473" s="438" t="str">
        <f t="shared" si="99"/>
        <v/>
      </c>
      <c r="B1473" s="439"/>
      <c r="C1473" s="469"/>
      <c r="D1473" s="107"/>
      <c r="E1473" s="107"/>
      <c r="F1473" s="288"/>
      <c r="G1473" s="107"/>
      <c r="H1473" s="107"/>
      <c r="I1473" s="107"/>
      <c r="J1473" s="423"/>
      <c r="K1473" s="423"/>
      <c r="L1473" s="423"/>
      <c r="M1473" s="423"/>
      <c r="N1473" s="470"/>
      <c r="O1473" s="79">
        <f t="shared" si="96"/>
        <v>0</v>
      </c>
      <c r="P1473" s="79">
        <f t="shared" si="97"/>
        <v>0</v>
      </c>
      <c r="Q1473" s="536" t="str">
        <f t="shared" si="98"/>
        <v/>
      </c>
    </row>
    <row r="1474" spans="1:17" x14ac:dyDescent="0.2">
      <c r="A1474" s="438" t="str">
        <f t="shared" si="99"/>
        <v/>
      </c>
      <c r="B1474" s="439"/>
      <c r="C1474" s="469"/>
      <c r="D1474" s="107"/>
      <c r="E1474" s="107"/>
      <c r="F1474" s="288"/>
      <c r="G1474" s="107"/>
      <c r="H1474" s="107"/>
      <c r="I1474" s="107"/>
      <c r="J1474" s="423"/>
      <c r="K1474" s="423"/>
      <c r="L1474" s="423"/>
      <c r="M1474" s="423"/>
      <c r="N1474" s="470"/>
      <c r="O1474" s="79">
        <f t="shared" si="96"/>
        <v>0</v>
      </c>
      <c r="P1474" s="79">
        <f t="shared" si="97"/>
        <v>0</v>
      </c>
      <c r="Q1474" s="552" t="str">
        <f t="shared" si="98"/>
        <v/>
      </c>
    </row>
    <row r="1475" spans="1:17" x14ac:dyDescent="0.2">
      <c r="A1475" s="438" t="str">
        <f t="shared" si="99"/>
        <v/>
      </c>
      <c r="B1475" s="439"/>
      <c r="C1475" s="469"/>
      <c r="D1475" s="107"/>
      <c r="E1475" s="107"/>
      <c r="F1475" s="288"/>
      <c r="G1475" s="107"/>
      <c r="H1475" s="107"/>
      <c r="I1475" s="107"/>
      <c r="J1475" s="423"/>
      <c r="K1475" s="423"/>
      <c r="L1475" s="423"/>
      <c r="M1475" s="472"/>
      <c r="N1475" s="470"/>
      <c r="O1475" s="79">
        <f t="shared" si="96"/>
        <v>0</v>
      </c>
      <c r="P1475" s="79">
        <f t="shared" si="97"/>
        <v>0</v>
      </c>
      <c r="Q1475" s="552" t="str">
        <f t="shared" si="98"/>
        <v/>
      </c>
    </row>
    <row r="1476" spans="1:17" x14ac:dyDescent="0.2">
      <c r="A1476" s="438" t="str">
        <f t="shared" si="99"/>
        <v/>
      </c>
      <c r="B1476" s="439"/>
      <c r="C1476" s="469"/>
      <c r="D1476" s="107"/>
      <c r="E1476" s="107"/>
      <c r="F1476" s="288"/>
      <c r="G1476" s="107"/>
      <c r="H1476" s="107"/>
      <c r="I1476" s="107"/>
      <c r="J1476" s="423"/>
      <c r="K1476" s="423"/>
      <c r="L1476" s="423"/>
      <c r="M1476" s="423"/>
      <c r="N1476" s="470"/>
      <c r="O1476" s="79">
        <f t="shared" si="96"/>
        <v>0</v>
      </c>
      <c r="P1476" s="79">
        <f t="shared" si="97"/>
        <v>0</v>
      </c>
      <c r="Q1476" s="552" t="str">
        <f t="shared" si="98"/>
        <v/>
      </c>
    </row>
    <row r="1477" spans="1:17" x14ac:dyDescent="0.2">
      <c r="A1477" s="438" t="str">
        <f t="shared" si="99"/>
        <v/>
      </c>
      <c r="B1477" s="439"/>
      <c r="C1477" s="469"/>
      <c r="D1477" s="107"/>
      <c r="E1477" s="107"/>
      <c r="F1477" s="288"/>
      <c r="G1477" s="107"/>
      <c r="H1477" s="107"/>
      <c r="I1477" s="107"/>
      <c r="J1477" s="423"/>
      <c r="K1477" s="423"/>
      <c r="L1477" s="423"/>
      <c r="M1477" s="423"/>
      <c r="N1477" s="470"/>
      <c r="O1477" s="79">
        <f t="shared" si="96"/>
        <v>0</v>
      </c>
      <c r="P1477" s="79">
        <f t="shared" si="97"/>
        <v>0</v>
      </c>
      <c r="Q1477" s="536" t="str">
        <f t="shared" si="98"/>
        <v/>
      </c>
    </row>
    <row r="1478" spans="1:17" x14ac:dyDescent="0.2">
      <c r="A1478" s="438" t="str">
        <f t="shared" si="99"/>
        <v/>
      </c>
      <c r="B1478" s="439"/>
      <c r="C1478" s="469"/>
      <c r="D1478" s="107"/>
      <c r="E1478" s="107"/>
      <c r="F1478" s="288"/>
      <c r="G1478" s="107"/>
      <c r="H1478" s="107"/>
      <c r="I1478" s="107"/>
      <c r="J1478" s="423"/>
      <c r="K1478" s="423"/>
      <c r="L1478" s="423"/>
      <c r="M1478" s="423"/>
      <c r="N1478" s="470"/>
      <c r="O1478" s="79">
        <f t="shared" si="96"/>
        <v>0</v>
      </c>
      <c r="P1478" s="79">
        <f t="shared" si="97"/>
        <v>0</v>
      </c>
      <c r="Q1478" s="552" t="str">
        <f t="shared" si="98"/>
        <v/>
      </c>
    </row>
    <row r="1479" spans="1:17" x14ac:dyDescent="0.2">
      <c r="A1479" s="438" t="str">
        <f t="shared" si="99"/>
        <v/>
      </c>
      <c r="B1479" s="439"/>
      <c r="C1479" s="469"/>
      <c r="D1479" s="107"/>
      <c r="E1479" s="107"/>
      <c r="F1479" s="288"/>
      <c r="G1479" s="107"/>
      <c r="H1479" s="107"/>
      <c r="I1479" s="107"/>
      <c r="J1479" s="423"/>
      <c r="K1479" s="423"/>
      <c r="L1479" s="423"/>
      <c r="M1479" s="423"/>
      <c r="N1479" s="470"/>
      <c r="O1479" s="79">
        <f t="shared" si="96"/>
        <v>0</v>
      </c>
      <c r="P1479" s="79">
        <f t="shared" si="97"/>
        <v>0</v>
      </c>
      <c r="Q1479" s="552" t="str">
        <f t="shared" si="98"/>
        <v/>
      </c>
    </row>
    <row r="1480" spans="1:17" x14ac:dyDescent="0.2">
      <c r="A1480" s="438" t="str">
        <f t="shared" si="99"/>
        <v/>
      </c>
      <c r="B1480" s="439"/>
      <c r="C1480" s="469"/>
      <c r="D1480" s="107"/>
      <c r="E1480" s="107"/>
      <c r="F1480" s="288"/>
      <c r="G1480" s="107"/>
      <c r="H1480" s="107"/>
      <c r="I1480" s="107"/>
      <c r="J1480" s="423"/>
      <c r="K1480" s="423"/>
      <c r="L1480" s="423"/>
      <c r="M1480" s="423"/>
      <c r="N1480" s="470"/>
      <c r="O1480" s="79">
        <f t="shared" si="96"/>
        <v>0</v>
      </c>
      <c r="P1480" s="79">
        <f t="shared" si="97"/>
        <v>0</v>
      </c>
      <c r="Q1480" s="552" t="str">
        <f t="shared" si="98"/>
        <v/>
      </c>
    </row>
    <row r="1481" spans="1:17" x14ac:dyDescent="0.2">
      <c r="A1481" s="438" t="str">
        <f t="shared" si="99"/>
        <v/>
      </c>
      <c r="B1481" s="439"/>
      <c r="C1481" s="469"/>
      <c r="D1481" s="107"/>
      <c r="E1481" s="107"/>
      <c r="F1481" s="288"/>
      <c r="G1481" s="107"/>
      <c r="H1481" s="107"/>
      <c r="I1481" s="107"/>
      <c r="J1481" s="423"/>
      <c r="K1481" s="423"/>
      <c r="L1481" s="423"/>
      <c r="M1481" s="423"/>
      <c r="N1481" s="470"/>
      <c r="O1481" s="79">
        <f t="shared" si="96"/>
        <v>0</v>
      </c>
      <c r="P1481" s="79">
        <f t="shared" si="97"/>
        <v>0</v>
      </c>
      <c r="Q1481" s="536" t="str">
        <f t="shared" si="98"/>
        <v/>
      </c>
    </row>
    <row r="1482" spans="1:17" x14ac:dyDescent="0.2">
      <c r="A1482" s="438" t="str">
        <f t="shared" si="99"/>
        <v/>
      </c>
      <c r="B1482" s="439"/>
      <c r="C1482" s="469"/>
      <c r="D1482" s="107"/>
      <c r="E1482" s="107"/>
      <c r="F1482" s="288"/>
      <c r="G1482" s="107"/>
      <c r="H1482" s="107"/>
      <c r="I1482" s="107"/>
      <c r="J1482" s="423"/>
      <c r="K1482" s="423"/>
      <c r="L1482" s="423"/>
      <c r="M1482" s="423"/>
      <c r="N1482" s="470"/>
      <c r="O1482" s="79">
        <f t="shared" si="96"/>
        <v>0</v>
      </c>
      <c r="P1482" s="79">
        <f t="shared" si="97"/>
        <v>0</v>
      </c>
      <c r="Q1482" s="552" t="str">
        <f t="shared" si="98"/>
        <v/>
      </c>
    </row>
    <row r="1483" spans="1:17" x14ac:dyDescent="0.2">
      <c r="A1483" s="438" t="str">
        <f t="shared" si="99"/>
        <v/>
      </c>
      <c r="B1483" s="439"/>
      <c r="C1483" s="469"/>
      <c r="D1483" s="107"/>
      <c r="E1483" s="107"/>
      <c r="F1483" s="288"/>
      <c r="G1483" s="107"/>
      <c r="H1483" s="107"/>
      <c r="I1483" s="107"/>
      <c r="J1483" s="423"/>
      <c r="K1483" s="423"/>
      <c r="L1483" s="423"/>
      <c r="M1483" s="423"/>
      <c r="N1483" s="470"/>
      <c r="O1483" s="79">
        <f t="shared" si="96"/>
        <v>0</v>
      </c>
      <c r="P1483" s="79">
        <f t="shared" si="97"/>
        <v>0</v>
      </c>
      <c r="Q1483" s="552" t="str">
        <f t="shared" si="98"/>
        <v/>
      </c>
    </row>
    <row r="1484" spans="1:17" x14ac:dyDescent="0.2">
      <c r="A1484" s="438" t="str">
        <f t="shared" si="99"/>
        <v/>
      </c>
      <c r="B1484" s="439"/>
      <c r="C1484" s="469"/>
      <c r="D1484" s="107"/>
      <c r="E1484" s="107"/>
      <c r="F1484" s="288"/>
      <c r="G1484" s="107"/>
      <c r="H1484" s="107"/>
      <c r="I1484" s="107"/>
      <c r="J1484" s="423"/>
      <c r="K1484" s="423"/>
      <c r="L1484" s="423"/>
      <c r="M1484" s="423"/>
      <c r="N1484" s="470"/>
      <c r="O1484" s="79">
        <f t="shared" si="96"/>
        <v>0</v>
      </c>
      <c r="P1484" s="79">
        <f t="shared" si="97"/>
        <v>0</v>
      </c>
      <c r="Q1484" s="552" t="str">
        <f t="shared" si="98"/>
        <v/>
      </c>
    </row>
    <row r="1485" spans="1:17" x14ac:dyDescent="0.2">
      <c r="A1485" s="438" t="str">
        <f t="shared" si="99"/>
        <v/>
      </c>
      <c r="B1485" s="439"/>
      <c r="C1485" s="469"/>
      <c r="D1485" s="107"/>
      <c r="E1485" s="107"/>
      <c r="F1485" s="288"/>
      <c r="G1485" s="107"/>
      <c r="H1485" s="107"/>
      <c r="I1485" s="107"/>
      <c r="J1485" s="423"/>
      <c r="K1485" s="423"/>
      <c r="L1485" s="423"/>
      <c r="M1485" s="423"/>
      <c r="N1485" s="470"/>
      <c r="O1485" s="79">
        <f t="shared" si="96"/>
        <v>0</v>
      </c>
      <c r="P1485" s="79">
        <f t="shared" si="97"/>
        <v>0</v>
      </c>
      <c r="Q1485" s="536" t="str">
        <f t="shared" si="98"/>
        <v/>
      </c>
    </row>
    <row r="1486" spans="1:17" x14ac:dyDescent="0.2">
      <c r="A1486" s="438" t="str">
        <f t="shared" si="99"/>
        <v/>
      </c>
      <c r="B1486" s="439"/>
      <c r="C1486" s="469"/>
      <c r="D1486" s="107"/>
      <c r="E1486" s="107"/>
      <c r="F1486" s="288"/>
      <c r="G1486" s="107"/>
      <c r="H1486" s="107"/>
      <c r="I1486" s="107"/>
      <c r="J1486" s="423"/>
      <c r="K1486" s="423"/>
      <c r="L1486" s="423"/>
      <c r="M1486" s="423"/>
      <c r="N1486" s="470"/>
      <c r="O1486" s="79">
        <f t="shared" ref="O1486:O1549" si="100">IF(B1486=0,0,IF(YEAR(B1486)=$P$1,MONTH(B1486)-$O$1+1,(YEAR(B1486)-$P$1)*12-$O$1+1+MONTH(B1486)))</f>
        <v>0</v>
      </c>
      <c r="P1486" s="79">
        <f t="shared" ref="P1486:P1549" si="101">IF(C1486=0,0,IF(YEAR(C1486)=$P$1,MONTH(C1486)-$O$1+1,(YEAR(C1486)-$P$1)*12-$O$1+1+MONTH(C1486)))</f>
        <v>0</v>
      </c>
      <c r="Q1486" s="552" t="str">
        <f t="shared" ref="Q1486:Q1549" si="102">SUBSTITUTE(D1486," ","_")</f>
        <v/>
      </c>
    </row>
    <row r="1487" spans="1:17" x14ac:dyDescent="0.2">
      <c r="A1487" s="438" t="str">
        <f t="shared" si="99"/>
        <v/>
      </c>
      <c r="B1487" s="439"/>
      <c r="C1487" s="469"/>
      <c r="D1487" s="107"/>
      <c r="E1487" s="107"/>
      <c r="F1487" s="288"/>
      <c r="G1487" s="107"/>
      <c r="H1487" s="107"/>
      <c r="I1487" s="107"/>
      <c r="J1487" s="423"/>
      <c r="K1487" s="423"/>
      <c r="L1487" s="423"/>
      <c r="M1487" s="423"/>
      <c r="N1487" s="470"/>
      <c r="O1487" s="79">
        <f t="shared" si="100"/>
        <v>0</v>
      </c>
      <c r="P1487" s="79">
        <f t="shared" si="101"/>
        <v>0</v>
      </c>
      <c r="Q1487" s="552" t="str">
        <f t="shared" si="102"/>
        <v/>
      </c>
    </row>
    <row r="1488" spans="1:17" x14ac:dyDescent="0.2">
      <c r="A1488" s="438" t="str">
        <f t="shared" si="99"/>
        <v/>
      </c>
      <c r="B1488" s="439"/>
      <c r="C1488" s="469"/>
      <c r="D1488" s="107"/>
      <c r="E1488" s="107"/>
      <c r="F1488" s="288"/>
      <c r="G1488" s="107"/>
      <c r="H1488" s="107"/>
      <c r="I1488" s="107"/>
      <c r="J1488" s="423"/>
      <c r="K1488" s="423"/>
      <c r="L1488" s="423"/>
      <c r="M1488" s="423"/>
      <c r="N1488" s="470"/>
      <c r="O1488" s="79">
        <f t="shared" si="100"/>
        <v>0</v>
      </c>
      <c r="P1488" s="79">
        <f t="shared" si="101"/>
        <v>0</v>
      </c>
      <c r="Q1488" s="552" t="str">
        <f t="shared" si="102"/>
        <v/>
      </c>
    </row>
    <row r="1489" spans="1:17" x14ac:dyDescent="0.2">
      <c r="A1489" s="438" t="str">
        <f t="shared" si="99"/>
        <v/>
      </c>
      <c r="B1489" s="439"/>
      <c r="C1489" s="469"/>
      <c r="D1489" s="107"/>
      <c r="E1489" s="107"/>
      <c r="F1489" s="288"/>
      <c r="G1489" s="107"/>
      <c r="H1489" s="107"/>
      <c r="I1489" s="107"/>
      <c r="J1489" s="423"/>
      <c r="K1489" s="423"/>
      <c r="L1489" s="423"/>
      <c r="M1489" s="423"/>
      <c r="N1489" s="470"/>
      <c r="O1489" s="79">
        <f t="shared" si="100"/>
        <v>0</v>
      </c>
      <c r="P1489" s="79">
        <f t="shared" si="101"/>
        <v>0</v>
      </c>
      <c r="Q1489" s="536" t="str">
        <f t="shared" si="102"/>
        <v/>
      </c>
    </row>
    <row r="1490" spans="1:17" x14ac:dyDescent="0.2">
      <c r="A1490" s="438" t="str">
        <f t="shared" si="99"/>
        <v/>
      </c>
      <c r="B1490" s="439"/>
      <c r="C1490" s="469"/>
      <c r="D1490" s="107"/>
      <c r="E1490" s="107"/>
      <c r="F1490" s="288"/>
      <c r="G1490" s="107"/>
      <c r="H1490" s="107"/>
      <c r="I1490" s="107"/>
      <c r="J1490" s="423"/>
      <c r="K1490" s="423"/>
      <c r="L1490" s="423"/>
      <c r="M1490" s="423"/>
      <c r="N1490" s="470"/>
      <c r="O1490" s="79">
        <f t="shared" si="100"/>
        <v>0</v>
      </c>
      <c r="P1490" s="79">
        <f t="shared" si="101"/>
        <v>0</v>
      </c>
      <c r="Q1490" s="552" t="str">
        <f t="shared" si="102"/>
        <v/>
      </c>
    </row>
    <row r="1491" spans="1:17" x14ac:dyDescent="0.2">
      <c r="A1491" s="438" t="str">
        <f t="shared" si="99"/>
        <v/>
      </c>
      <c r="B1491" s="439"/>
      <c r="C1491" s="469"/>
      <c r="D1491" s="107"/>
      <c r="E1491" s="107"/>
      <c r="F1491" s="288"/>
      <c r="G1491" s="107"/>
      <c r="H1491" s="107"/>
      <c r="I1491" s="107"/>
      <c r="J1491" s="423"/>
      <c r="K1491" s="423"/>
      <c r="L1491" s="423"/>
      <c r="M1491" s="423"/>
      <c r="N1491" s="470"/>
      <c r="O1491" s="79">
        <f t="shared" si="100"/>
        <v>0</v>
      </c>
      <c r="P1491" s="79">
        <f t="shared" si="101"/>
        <v>0</v>
      </c>
      <c r="Q1491" s="552" t="str">
        <f t="shared" si="102"/>
        <v/>
      </c>
    </row>
    <row r="1492" spans="1:17" x14ac:dyDescent="0.2">
      <c r="A1492" s="438" t="str">
        <f t="shared" si="99"/>
        <v/>
      </c>
      <c r="B1492" s="439"/>
      <c r="C1492" s="469"/>
      <c r="D1492" s="107"/>
      <c r="E1492" s="107"/>
      <c r="F1492" s="288"/>
      <c r="G1492" s="107"/>
      <c r="H1492" s="107"/>
      <c r="I1492" s="107"/>
      <c r="J1492" s="423"/>
      <c r="K1492" s="423"/>
      <c r="L1492" s="423"/>
      <c r="M1492" s="423"/>
      <c r="N1492" s="470"/>
      <c r="O1492" s="79">
        <f t="shared" si="100"/>
        <v>0</v>
      </c>
      <c r="P1492" s="79">
        <f t="shared" si="101"/>
        <v>0</v>
      </c>
      <c r="Q1492" s="552" t="str">
        <f t="shared" si="102"/>
        <v/>
      </c>
    </row>
    <row r="1493" spans="1:17" x14ac:dyDescent="0.2">
      <c r="A1493" s="438" t="str">
        <f t="shared" si="99"/>
        <v/>
      </c>
      <c r="B1493" s="439"/>
      <c r="C1493" s="469"/>
      <c r="D1493" s="107"/>
      <c r="E1493" s="107"/>
      <c r="F1493" s="288"/>
      <c r="G1493" s="107"/>
      <c r="H1493" s="107"/>
      <c r="I1493" s="107"/>
      <c r="J1493" s="423"/>
      <c r="K1493" s="423"/>
      <c r="L1493" s="423"/>
      <c r="M1493" s="423"/>
      <c r="N1493" s="470"/>
      <c r="O1493" s="79">
        <f t="shared" si="100"/>
        <v>0</v>
      </c>
      <c r="P1493" s="79">
        <f t="shared" si="101"/>
        <v>0</v>
      </c>
      <c r="Q1493" s="536" t="str">
        <f t="shared" si="102"/>
        <v/>
      </c>
    </row>
    <row r="1494" spans="1:17" x14ac:dyDescent="0.2">
      <c r="A1494" s="438" t="str">
        <f t="shared" si="99"/>
        <v/>
      </c>
      <c r="B1494" s="439"/>
      <c r="C1494" s="469"/>
      <c r="D1494" s="107"/>
      <c r="E1494" s="107"/>
      <c r="F1494" s="288"/>
      <c r="G1494" s="107"/>
      <c r="H1494" s="107"/>
      <c r="I1494" s="107"/>
      <c r="J1494" s="423"/>
      <c r="K1494" s="423"/>
      <c r="L1494" s="423"/>
      <c r="M1494" s="423"/>
      <c r="N1494" s="470"/>
      <c r="O1494" s="79">
        <f t="shared" si="100"/>
        <v>0</v>
      </c>
      <c r="P1494" s="79">
        <f t="shared" si="101"/>
        <v>0</v>
      </c>
      <c r="Q1494" s="552" t="str">
        <f t="shared" si="102"/>
        <v/>
      </c>
    </row>
    <row r="1495" spans="1:17" x14ac:dyDescent="0.2">
      <c r="A1495" s="438" t="str">
        <f t="shared" si="99"/>
        <v/>
      </c>
      <c r="B1495" s="439"/>
      <c r="C1495" s="469"/>
      <c r="D1495" s="107"/>
      <c r="E1495" s="107"/>
      <c r="F1495" s="288"/>
      <c r="G1495" s="107"/>
      <c r="H1495" s="107"/>
      <c r="I1495" s="107"/>
      <c r="J1495" s="423"/>
      <c r="K1495" s="423"/>
      <c r="L1495" s="423"/>
      <c r="M1495" s="423"/>
      <c r="N1495" s="470"/>
      <c r="O1495" s="79">
        <f t="shared" si="100"/>
        <v>0</v>
      </c>
      <c r="P1495" s="79">
        <f t="shared" si="101"/>
        <v>0</v>
      </c>
      <c r="Q1495" s="552" t="str">
        <f t="shared" si="102"/>
        <v/>
      </c>
    </row>
    <row r="1496" spans="1:17" x14ac:dyDescent="0.2">
      <c r="A1496" s="438" t="str">
        <f t="shared" si="99"/>
        <v/>
      </c>
      <c r="B1496" s="439"/>
      <c r="C1496" s="469"/>
      <c r="D1496" s="107"/>
      <c r="E1496" s="107"/>
      <c r="F1496" s="288"/>
      <c r="G1496" s="107"/>
      <c r="H1496" s="107"/>
      <c r="I1496" s="107"/>
      <c r="J1496" s="423"/>
      <c r="K1496" s="423"/>
      <c r="L1496" s="423"/>
      <c r="M1496" s="423"/>
      <c r="N1496" s="470"/>
      <c r="O1496" s="79">
        <f t="shared" si="100"/>
        <v>0</v>
      </c>
      <c r="P1496" s="79">
        <f t="shared" si="101"/>
        <v>0</v>
      </c>
      <c r="Q1496" s="552" t="str">
        <f t="shared" si="102"/>
        <v/>
      </c>
    </row>
    <row r="1497" spans="1:17" x14ac:dyDescent="0.2">
      <c r="A1497" s="438" t="str">
        <f t="shared" si="99"/>
        <v/>
      </c>
      <c r="B1497" s="439"/>
      <c r="C1497" s="469"/>
      <c r="D1497" s="107"/>
      <c r="E1497" s="107"/>
      <c r="F1497" s="288"/>
      <c r="G1497" s="107"/>
      <c r="H1497" s="107"/>
      <c r="I1497" s="107"/>
      <c r="J1497" s="423"/>
      <c r="K1497" s="423"/>
      <c r="L1497" s="423"/>
      <c r="M1497" s="423"/>
      <c r="N1497" s="470"/>
      <c r="O1497" s="79">
        <f t="shared" si="100"/>
        <v>0</v>
      </c>
      <c r="P1497" s="79">
        <f t="shared" si="101"/>
        <v>0</v>
      </c>
      <c r="Q1497" s="536" t="str">
        <f t="shared" si="102"/>
        <v/>
      </c>
    </row>
    <row r="1498" spans="1:17" x14ac:dyDescent="0.2">
      <c r="A1498" s="438" t="str">
        <f t="shared" si="99"/>
        <v/>
      </c>
      <c r="B1498" s="439"/>
      <c r="C1498" s="469"/>
      <c r="D1498" s="107"/>
      <c r="E1498" s="107"/>
      <c r="F1498" s="288"/>
      <c r="G1498" s="107"/>
      <c r="H1498" s="107"/>
      <c r="I1498" s="107"/>
      <c r="J1498" s="423"/>
      <c r="K1498" s="423"/>
      <c r="L1498" s="423"/>
      <c r="M1498" s="423"/>
      <c r="N1498" s="470"/>
      <c r="O1498" s="79">
        <f t="shared" si="100"/>
        <v>0</v>
      </c>
      <c r="P1498" s="79">
        <f t="shared" si="101"/>
        <v>0</v>
      </c>
      <c r="Q1498" s="552" t="str">
        <f t="shared" si="102"/>
        <v/>
      </c>
    </row>
    <row r="1499" spans="1:17" x14ac:dyDescent="0.2">
      <c r="A1499" s="438" t="str">
        <f t="shared" si="99"/>
        <v/>
      </c>
      <c r="B1499" s="439"/>
      <c r="C1499" s="469"/>
      <c r="D1499" s="107"/>
      <c r="E1499" s="107"/>
      <c r="F1499" s="288"/>
      <c r="G1499" s="107"/>
      <c r="H1499" s="107"/>
      <c r="I1499" s="107"/>
      <c r="J1499" s="423"/>
      <c r="K1499" s="423"/>
      <c r="L1499" s="423"/>
      <c r="M1499" s="423"/>
      <c r="N1499" s="470"/>
      <c r="O1499" s="79">
        <f t="shared" si="100"/>
        <v>0</v>
      </c>
      <c r="P1499" s="79">
        <f t="shared" si="101"/>
        <v>0</v>
      </c>
      <c r="Q1499" s="552" t="str">
        <f t="shared" si="102"/>
        <v/>
      </c>
    </row>
    <row r="1500" spans="1:17" x14ac:dyDescent="0.2">
      <c r="A1500" s="438" t="str">
        <f t="shared" si="99"/>
        <v/>
      </c>
      <c r="B1500" s="439"/>
      <c r="C1500" s="469"/>
      <c r="D1500" s="107"/>
      <c r="E1500" s="107"/>
      <c r="F1500" s="288"/>
      <c r="G1500" s="107"/>
      <c r="H1500" s="107"/>
      <c r="I1500" s="107"/>
      <c r="J1500" s="423"/>
      <c r="K1500" s="423"/>
      <c r="L1500" s="423"/>
      <c r="M1500" s="423"/>
      <c r="N1500" s="470"/>
      <c r="O1500" s="79">
        <f t="shared" si="100"/>
        <v>0</v>
      </c>
      <c r="P1500" s="79">
        <f t="shared" si="101"/>
        <v>0</v>
      </c>
      <c r="Q1500" s="552" t="str">
        <f t="shared" si="102"/>
        <v/>
      </c>
    </row>
    <row r="1501" spans="1:17" x14ac:dyDescent="0.2">
      <c r="A1501" s="438" t="str">
        <f t="shared" si="99"/>
        <v/>
      </c>
      <c r="B1501" s="439"/>
      <c r="C1501" s="469"/>
      <c r="D1501" s="107"/>
      <c r="E1501" s="107"/>
      <c r="F1501" s="288"/>
      <c r="G1501" s="107"/>
      <c r="H1501" s="107"/>
      <c r="I1501" s="107"/>
      <c r="J1501" s="423"/>
      <c r="K1501" s="423"/>
      <c r="L1501" s="423"/>
      <c r="M1501" s="423"/>
      <c r="N1501" s="470"/>
      <c r="O1501" s="79">
        <f t="shared" si="100"/>
        <v>0</v>
      </c>
      <c r="P1501" s="79">
        <f t="shared" si="101"/>
        <v>0</v>
      </c>
      <c r="Q1501" s="536" t="str">
        <f t="shared" si="102"/>
        <v/>
      </c>
    </row>
    <row r="1502" spans="1:17" x14ac:dyDescent="0.2">
      <c r="A1502" s="438" t="str">
        <f t="shared" si="99"/>
        <v/>
      </c>
      <c r="B1502" s="439"/>
      <c r="C1502" s="469"/>
      <c r="D1502" s="107"/>
      <c r="E1502" s="107"/>
      <c r="F1502" s="288"/>
      <c r="G1502" s="107"/>
      <c r="H1502" s="107"/>
      <c r="I1502" s="107"/>
      <c r="J1502" s="423"/>
      <c r="K1502" s="423"/>
      <c r="L1502" s="423"/>
      <c r="M1502" s="423"/>
      <c r="N1502" s="470"/>
      <c r="O1502" s="79">
        <f t="shared" si="100"/>
        <v>0</v>
      </c>
      <c r="P1502" s="79">
        <f t="shared" si="101"/>
        <v>0</v>
      </c>
      <c r="Q1502" s="552" t="str">
        <f t="shared" si="102"/>
        <v/>
      </c>
    </row>
    <row r="1503" spans="1:17" x14ac:dyDescent="0.2">
      <c r="A1503" s="438" t="str">
        <f t="shared" si="99"/>
        <v/>
      </c>
      <c r="B1503" s="439"/>
      <c r="C1503" s="469"/>
      <c r="D1503" s="107"/>
      <c r="E1503" s="107"/>
      <c r="F1503" s="288"/>
      <c r="G1503" s="107"/>
      <c r="H1503" s="107"/>
      <c r="I1503" s="107"/>
      <c r="J1503" s="423"/>
      <c r="K1503" s="423"/>
      <c r="L1503" s="423"/>
      <c r="M1503" s="423"/>
      <c r="N1503" s="470"/>
      <c r="O1503" s="79">
        <f t="shared" si="100"/>
        <v>0</v>
      </c>
      <c r="P1503" s="79">
        <f t="shared" si="101"/>
        <v>0</v>
      </c>
      <c r="Q1503" s="552" t="str">
        <f t="shared" si="102"/>
        <v/>
      </c>
    </row>
    <row r="1504" spans="1:17" x14ac:dyDescent="0.2">
      <c r="A1504" s="438" t="str">
        <f t="shared" si="99"/>
        <v/>
      </c>
      <c r="B1504" s="439"/>
      <c r="C1504" s="469"/>
      <c r="D1504" s="107"/>
      <c r="E1504" s="107"/>
      <c r="F1504" s="288"/>
      <c r="G1504" s="107"/>
      <c r="H1504" s="107"/>
      <c r="I1504" s="107"/>
      <c r="J1504" s="423"/>
      <c r="K1504" s="423"/>
      <c r="L1504" s="423"/>
      <c r="M1504" s="423"/>
      <c r="N1504" s="470"/>
      <c r="O1504" s="79">
        <f t="shared" si="100"/>
        <v>0</v>
      </c>
      <c r="P1504" s="79">
        <f t="shared" si="101"/>
        <v>0</v>
      </c>
      <c r="Q1504" s="552" t="str">
        <f t="shared" si="102"/>
        <v/>
      </c>
    </row>
    <row r="1505" spans="1:17" x14ac:dyDescent="0.2">
      <c r="A1505" s="438" t="str">
        <f t="shared" si="99"/>
        <v/>
      </c>
      <c r="B1505" s="439"/>
      <c r="C1505" s="469"/>
      <c r="D1505" s="107"/>
      <c r="E1505" s="107"/>
      <c r="F1505" s="288"/>
      <c r="G1505" s="107"/>
      <c r="H1505" s="107"/>
      <c r="I1505" s="107"/>
      <c r="J1505" s="423"/>
      <c r="K1505" s="423"/>
      <c r="L1505" s="423"/>
      <c r="M1505" s="423"/>
      <c r="N1505" s="470"/>
      <c r="O1505" s="79">
        <f t="shared" si="100"/>
        <v>0</v>
      </c>
      <c r="P1505" s="79">
        <f t="shared" si="101"/>
        <v>0</v>
      </c>
      <c r="Q1505" s="536" t="str">
        <f t="shared" si="102"/>
        <v/>
      </c>
    </row>
    <row r="1506" spans="1:17" x14ac:dyDescent="0.2">
      <c r="A1506" s="438" t="str">
        <f t="shared" si="99"/>
        <v/>
      </c>
      <c r="B1506" s="439"/>
      <c r="C1506" s="469"/>
      <c r="D1506" s="107"/>
      <c r="E1506" s="107"/>
      <c r="F1506" s="288"/>
      <c r="G1506" s="107"/>
      <c r="H1506" s="107"/>
      <c r="I1506" s="107"/>
      <c r="J1506" s="423"/>
      <c r="K1506" s="423"/>
      <c r="L1506" s="423"/>
      <c r="M1506" s="423"/>
      <c r="N1506" s="470"/>
      <c r="O1506" s="79">
        <f t="shared" si="100"/>
        <v>0</v>
      </c>
      <c r="P1506" s="79">
        <f t="shared" si="101"/>
        <v>0</v>
      </c>
      <c r="Q1506" s="552" t="str">
        <f t="shared" si="102"/>
        <v/>
      </c>
    </row>
    <row r="1507" spans="1:17" x14ac:dyDescent="0.2">
      <c r="A1507" s="438" t="str">
        <f t="shared" si="99"/>
        <v/>
      </c>
      <c r="B1507" s="439"/>
      <c r="C1507" s="469"/>
      <c r="D1507" s="107"/>
      <c r="E1507" s="107"/>
      <c r="F1507" s="288"/>
      <c r="G1507" s="107"/>
      <c r="H1507" s="107"/>
      <c r="I1507" s="107"/>
      <c r="J1507" s="423"/>
      <c r="K1507" s="423"/>
      <c r="L1507" s="423"/>
      <c r="M1507" s="423"/>
      <c r="N1507" s="470"/>
      <c r="O1507" s="79">
        <f t="shared" si="100"/>
        <v>0</v>
      </c>
      <c r="P1507" s="79">
        <f t="shared" si="101"/>
        <v>0</v>
      </c>
      <c r="Q1507" s="552" t="str">
        <f t="shared" si="102"/>
        <v/>
      </c>
    </row>
    <row r="1508" spans="1:17" x14ac:dyDescent="0.2">
      <c r="A1508" s="438" t="str">
        <f t="shared" si="99"/>
        <v/>
      </c>
      <c r="B1508" s="439"/>
      <c r="C1508" s="469"/>
      <c r="D1508" s="107"/>
      <c r="E1508" s="107"/>
      <c r="F1508" s="288"/>
      <c r="G1508" s="107"/>
      <c r="H1508" s="107"/>
      <c r="I1508" s="107"/>
      <c r="J1508" s="423"/>
      <c r="K1508" s="423"/>
      <c r="L1508" s="423"/>
      <c r="M1508" s="423"/>
      <c r="N1508" s="470"/>
      <c r="O1508" s="79">
        <f t="shared" si="100"/>
        <v>0</v>
      </c>
      <c r="P1508" s="79">
        <f t="shared" si="101"/>
        <v>0</v>
      </c>
      <c r="Q1508" s="552" t="str">
        <f t="shared" si="102"/>
        <v/>
      </c>
    </row>
    <row r="1509" spans="1:17" x14ac:dyDescent="0.2">
      <c r="A1509" s="438" t="str">
        <f t="shared" si="99"/>
        <v/>
      </c>
      <c r="B1509" s="439"/>
      <c r="C1509" s="469"/>
      <c r="D1509" s="107"/>
      <c r="E1509" s="107"/>
      <c r="F1509" s="288"/>
      <c r="G1509" s="107"/>
      <c r="H1509" s="107"/>
      <c r="I1509" s="107"/>
      <c r="J1509" s="423"/>
      <c r="K1509" s="423"/>
      <c r="L1509" s="423"/>
      <c r="M1509" s="423"/>
      <c r="N1509" s="470"/>
      <c r="O1509" s="79">
        <f t="shared" si="100"/>
        <v>0</v>
      </c>
      <c r="P1509" s="79">
        <f t="shared" si="101"/>
        <v>0</v>
      </c>
      <c r="Q1509" s="536" t="str">
        <f t="shared" si="102"/>
        <v/>
      </c>
    </row>
    <row r="1510" spans="1:17" x14ac:dyDescent="0.2">
      <c r="A1510" s="438" t="str">
        <f t="shared" si="99"/>
        <v/>
      </c>
      <c r="B1510" s="439"/>
      <c r="C1510" s="469"/>
      <c r="D1510" s="107"/>
      <c r="E1510" s="107"/>
      <c r="F1510" s="288"/>
      <c r="G1510" s="107"/>
      <c r="H1510" s="107"/>
      <c r="I1510" s="107"/>
      <c r="J1510" s="423"/>
      <c r="K1510" s="423"/>
      <c r="L1510" s="423"/>
      <c r="M1510" s="423"/>
      <c r="N1510" s="470"/>
      <c r="O1510" s="79">
        <f t="shared" si="100"/>
        <v>0</v>
      </c>
      <c r="P1510" s="79">
        <f t="shared" si="101"/>
        <v>0</v>
      </c>
      <c r="Q1510" s="552" t="str">
        <f t="shared" si="102"/>
        <v/>
      </c>
    </row>
    <row r="1511" spans="1:17" x14ac:dyDescent="0.2">
      <c r="A1511" s="438" t="str">
        <f t="shared" si="99"/>
        <v/>
      </c>
      <c r="B1511" s="439"/>
      <c r="C1511" s="469"/>
      <c r="D1511" s="107"/>
      <c r="E1511" s="107"/>
      <c r="F1511" s="288"/>
      <c r="G1511" s="107"/>
      <c r="H1511" s="107"/>
      <c r="I1511" s="107"/>
      <c r="J1511" s="423"/>
      <c r="K1511" s="423"/>
      <c r="L1511" s="423"/>
      <c r="M1511" s="423"/>
      <c r="N1511" s="470"/>
      <c r="O1511" s="79">
        <f t="shared" si="100"/>
        <v>0</v>
      </c>
      <c r="P1511" s="79">
        <f t="shared" si="101"/>
        <v>0</v>
      </c>
      <c r="Q1511" s="552" t="str">
        <f t="shared" si="102"/>
        <v/>
      </c>
    </row>
    <row r="1512" spans="1:17" x14ac:dyDescent="0.2">
      <c r="A1512" s="438" t="str">
        <f t="shared" si="99"/>
        <v/>
      </c>
      <c r="B1512" s="439"/>
      <c r="C1512" s="469"/>
      <c r="D1512" s="107"/>
      <c r="E1512" s="107"/>
      <c r="F1512" s="288"/>
      <c r="G1512" s="107"/>
      <c r="H1512" s="107"/>
      <c r="I1512" s="107"/>
      <c r="J1512" s="423"/>
      <c r="K1512" s="423"/>
      <c r="L1512" s="423"/>
      <c r="M1512" s="423"/>
      <c r="N1512" s="470"/>
      <c r="O1512" s="79">
        <f t="shared" si="100"/>
        <v>0</v>
      </c>
      <c r="P1512" s="79">
        <f t="shared" si="101"/>
        <v>0</v>
      </c>
      <c r="Q1512" s="552" t="str">
        <f t="shared" si="102"/>
        <v/>
      </c>
    </row>
    <row r="1513" spans="1:17" x14ac:dyDescent="0.2">
      <c r="A1513" s="438" t="str">
        <f t="shared" si="99"/>
        <v/>
      </c>
      <c r="B1513" s="439"/>
      <c r="C1513" s="469"/>
      <c r="D1513" s="107"/>
      <c r="E1513" s="107"/>
      <c r="F1513" s="288"/>
      <c r="G1513" s="107"/>
      <c r="H1513" s="107"/>
      <c r="I1513" s="107"/>
      <c r="J1513" s="423"/>
      <c r="K1513" s="423"/>
      <c r="L1513" s="423"/>
      <c r="M1513" s="423"/>
      <c r="N1513" s="470"/>
      <c r="O1513" s="79">
        <f t="shared" si="100"/>
        <v>0</v>
      </c>
      <c r="P1513" s="79">
        <f t="shared" si="101"/>
        <v>0</v>
      </c>
      <c r="Q1513" s="536" t="str">
        <f t="shared" si="102"/>
        <v/>
      </c>
    </row>
    <row r="1514" spans="1:17" x14ac:dyDescent="0.2">
      <c r="A1514" s="438" t="str">
        <f t="shared" si="99"/>
        <v/>
      </c>
      <c r="B1514" s="439"/>
      <c r="C1514" s="469"/>
      <c r="D1514" s="107"/>
      <c r="E1514" s="107"/>
      <c r="F1514" s="288"/>
      <c r="G1514" s="107"/>
      <c r="H1514" s="107"/>
      <c r="I1514" s="107"/>
      <c r="J1514" s="423"/>
      <c r="K1514" s="423"/>
      <c r="L1514" s="423"/>
      <c r="M1514" s="423"/>
      <c r="N1514" s="470"/>
      <c r="O1514" s="79">
        <f t="shared" si="100"/>
        <v>0</v>
      </c>
      <c r="P1514" s="79">
        <f t="shared" si="101"/>
        <v>0</v>
      </c>
      <c r="Q1514" s="552" t="str">
        <f t="shared" si="102"/>
        <v/>
      </c>
    </row>
    <row r="1515" spans="1:17" x14ac:dyDescent="0.2">
      <c r="A1515" s="438" t="str">
        <f t="shared" si="99"/>
        <v/>
      </c>
      <c r="B1515" s="439"/>
      <c r="C1515" s="469"/>
      <c r="D1515" s="107"/>
      <c r="E1515" s="107"/>
      <c r="F1515" s="288"/>
      <c r="G1515" s="107"/>
      <c r="H1515" s="107"/>
      <c r="I1515" s="107"/>
      <c r="J1515" s="423"/>
      <c r="K1515" s="423"/>
      <c r="L1515" s="423"/>
      <c r="M1515" s="423"/>
      <c r="N1515" s="470"/>
      <c r="O1515" s="79">
        <f t="shared" si="100"/>
        <v>0</v>
      </c>
      <c r="P1515" s="79">
        <f t="shared" si="101"/>
        <v>0</v>
      </c>
      <c r="Q1515" s="552" t="str">
        <f t="shared" si="102"/>
        <v/>
      </c>
    </row>
    <row r="1516" spans="1:17" x14ac:dyDescent="0.2">
      <c r="A1516" s="438" t="str">
        <f t="shared" si="99"/>
        <v/>
      </c>
      <c r="B1516" s="439"/>
      <c r="C1516" s="469"/>
      <c r="D1516" s="107"/>
      <c r="E1516" s="107"/>
      <c r="F1516" s="288"/>
      <c r="G1516" s="107"/>
      <c r="H1516" s="107"/>
      <c r="I1516" s="107"/>
      <c r="J1516" s="423"/>
      <c r="K1516" s="423"/>
      <c r="L1516" s="423"/>
      <c r="M1516" s="423"/>
      <c r="N1516" s="470"/>
      <c r="O1516" s="79">
        <f t="shared" si="100"/>
        <v>0</v>
      </c>
      <c r="P1516" s="79">
        <f t="shared" si="101"/>
        <v>0</v>
      </c>
      <c r="Q1516" s="552" t="str">
        <f t="shared" si="102"/>
        <v/>
      </c>
    </row>
    <row r="1517" spans="1:17" x14ac:dyDescent="0.2">
      <c r="A1517" s="438" t="str">
        <f t="shared" si="99"/>
        <v/>
      </c>
      <c r="B1517" s="439"/>
      <c r="C1517" s="469"/>
      <c r="D1517" s="107"/>
      <c r="E1517" s="107"/>
      <c r="F1517" s="288"/>
      <c r="G1517" s="107"/>
      <c r="H1517" s="107"/>
      <c r="I1517" s="107"/>
      <c r="J1517" s="423"/>
      <c r="K1517" s="423"/>
      <c r="L1517" s="423"/>
      <c r="M1517" s="423"/>
      <c r="N1517" s="470"/>
      <c r="O1517" s="79">
        <f t="shared" si="100"/>
        <v>0</v>
      </c>
      <c r="P1517" s="79">
        <f t="shared" si="101"/>
        <v>0</v>
      </c>
      <c r="Q1517" s="536" t="str">
        <f t="shared" si="102"/>
        <v/>
      </c>
    </row>
    <row r="1518" spans="1:17" x14ac:dyDescent="0.2">
      <c r="A1518" s="438" t="str">
        <f t="shared" si="99"/>
        <v/>
      </c>
      <c r="B1518" s="439"/>
      <c r="C1518" s="469"/>
      <c r="D1518" s="107"/>
      <c r="E1518" s="107"/>
      <c r="F1518" s="288"/>
      <c r="G1518" s="107"/>
      <c r="H1518" s="107"/>
      <c r="I1518" s="107"/>
      <c r="J1518" s="423"/>
      <c r="K1518" s="423"/>
      <c r="L1518" s="423"/>
      <c r="M1518" s="423"/>
      <c r="N1518" s="470"/>
      <c r="O1518" s="79">
        <f t="shared" si="100"/>
        <v>0</v>
      </c>
      <c r="P1518" s="79">
        <f t="shared" si="101"/>
        <v>0</v>
      </c>
      <c r="Q1518" s="552" t="str">
        <f t="shared" si="102"/>
        <v/>
      </c>
    </row>
    <row r="1519" spans="1:17" x14ac:dyDescent="0.2">
      <c r="A1519" s="438" t="str">
        <f t="shared" si="99"/>
        <v/>
      </c>
      <c r="B1519" s="439"/>
      <c r="C1519" s="469"/>
      <c r="D1519" s="107"/>
      <c r="E1519" s="107"/>
      <c r="F1519" s="288"/>
      <c r="G1519" s="107"/>
      <c r="H1519" s="107"/>
      <c r="I1519" s="107"/>
      <c r="J1519" s="423"/>
      <c r="K1519" s="423"/>
      <c r="L1519" s="423"/>
      <c r="M1519" s="423"/>
      <c r="N1519" s="470"/>
      <c r="O1519" s="79">
        <f t="shared" si="100"/>
        <v>0</v>
      </c>
      <c r="P1519" s="79">
        <f t="shared" si="101"/>
        <v>0</v>
      </c>
      <c r="Q1519" s="552" t="str">
        <f t="shared" si="102"/>
        <v/>
      </c>
    </row>
    <row r="1520" spans="1:17" x14ac:dyDescent="0.2">
      <c r="A1520" s="438" t="str">
        <f t="shared" si="99"/>
        <v/>
      </c>
      <c r="B1520" s="439"/>
      <c r="C1520" s="469"/>
      <c r="D1520" s="107"/>
      <c r="E1520" s="107"/>
      <c r="F1520" s="288"/>
      <c r="G1520" s="107"/>
      <c r="H1520" s="107"/>
      <c r="I1520" s="107"/>
      <c r="J1520" s="423"/>
      <c r="K1520" s="423"/>
      <c r="L1520" s="423"/>
      <c r="M1520" s="423"/>
      <c r="N1520" s="470"/>
      <c r="O1520" s="79">
        <f t="shared" si="100"/>
        <v>0</v>
      </c>
      <c r="P1520" s="79">
        <f t="shared" si="101"/>
        <v>0</v>
      </c>
      <c r="Q1520" s="552" t="str">
        <f t="shared" si="102"/>
        <v/>
      </c>
    </row>
    <row r="1521" spans="1:17" x14ac:dyDescent="0.2">
      <c r="A1521" s="438" t="str">
        <f t="shared" si="99"/>
        <v/>
      </c>
      <c r="B1521" s="439"/>
      <c r="C1521" s="469"/>
      <c r="D1521" s="107"/>
      <c r="E1521" s="107"/>
      <c r="F1521" s="288"/>
      <c r="G1521" s="107"/>
      <c r="H1521" s="107"/>
      <c r="I1521" s="107"/>
      <c r="J1521" s="423"/>
      <c r="K1521" s="423"/>
      <c r="L1521" s="423"/>
      <c r="M1521" s="423"/>
      <c r="N1521" s="470"/>
      <c r="O1521" s="79">
        <f t="shared" si="100"/>
        <v>0</v>
      </c>
      <c r="P1521" s="79">
        <f t="shared" si="101"/>
        <v>0</v>
      </c>
      <c r="Q1521" s="536" t="str">
        <f t="shared" si="102"/>
        <v/>
      </c>
    </row>
    <row r="1522" spans="1:17" x14ac:dyDescent="0.2">
      <c r="A1522" s="438" t="str">
        <f t="shared" si="99"/>
        <v/>
      </c>
      <c r="B1522" s="439"/>
      <c r="C1522" s="469"/>
      <c r="D1522" s="107"/>
      <c r="E1522" s="107"/>
      <c r="F1522" s="288"/>
      <c r="G1522" s="107"/>
      <c r="H1522" s="107"/>
      <c r="I1522" s="107"/>
      <c r="J1522" s="423"/>
      <c r="K1522" s="423"/>
      <c r="L1522" s="423"/>
      <c r="M1522" s="423"/>
      <c r="N1522" s="470"/>
      <c r="O1522" s="79">
        <f t="shared" si="100"/>
        <v>0</v>
      </c>
      <c r="P1522" s="79">
        <f t="shared" si="101"/>
        <v>0</v>
      </c>
      <c r="Q1522" s="552" t="str">
        <f t="shared" si="102"/>
        <v/>
      </c>
    </row>
    <row r="1523" spans="1:17" x14ac:dyDescent="0.2">
      <c r="A1523" s="438" t="str">
        <f t="shared" si="99"/>
        <v/>
      </c>
      <c r="B1523" s="439"/>
      <c r="C1523" s="469"/>
      <c r="D1523" s="107"/>
      <c r="E1523" s="107"/>
      <c r="F1523" s="288"/>
      <c r="G1523" s="107"/>
      <c r="H1523" s="107"/>
      <c r="I1523" s="107"/>
      <c r="J1523" s="423"/>
      <c r="K1523" s="423"/>
      <c r="L1523" s="423"/>
      <c r="M1523" s="423"/>
      <c r="N1523" s="470"/>
      <c r="O1523" s="79">
        <f t="shared" si="100"/>
        <v>0</v>
      </c>
      <c r="P1523" s="79">
        <f t="shared" si="101"/>
        <v>0</v>
      </c>
      <c r="Q1523" s="552" t="str">
        <f t="shared" si="102"/>
        <v/>
      </c>
    </row>
    <row r="1524" spans="1:17" x14ac:dyDescent="0.2">
      <c r="A1524" s="438" t="str">
        <f t="shared" si="99"/>
        <v/>
      </c>
      <c r="B1524" s="439"/>
      <c r="C1524" s="469"/>
      <c r="D1524" s="107"/>
      <c r="E1524" s="107"/>
      <c r="F1524" s="288"/>
      <c r="G1524" s="107"/>
      <c r="H1524" s="107"/>
      <c r="I1524" s="107"/>
      <c r="J1524" s="423"/>
      <c r="K1524" s="423"/>
      <c r="L1524" s="423"/>
      <c r="M1524" s="423"/>
      <c r="N1524" s="470"/>
      <c r="O1524" s="79">
        <f t="shared" si="100"/>
        <v>0</v>
      </c>
      <c r="P1524" s="79">
        <f t="shared" si="101"/>
        <v>0</v>
      </c>
      <c r="Q1524" s="552" t="str">
        <f t="shared" si="102"/>
        <v/>
      </c>
    </row>
    <row r="1525" spans="1:17" x14ac:dyDescent="0.2">
      <c r="A1525" s="438" t="str">
        <f t="shared" si="99"/>
        <v/>
      </c>
      <c r="B1525" s="439"/>
      <c r="C1525" s="469"/>
      <c r="D1525" s="107"/>
      <c r="E1525" s="107"/>
      <c r="F1525" s="288"/>
      <c r="G1525" s="107"/>
      <c r="H1525" s="107"/>
      <c r="I1525" s="107"/>
      <c r="J1525" s="423"/>
      <c r="K1525" s="423"/>
      <c r="L1525" s="423"/>
      <c r="M1525" s="423"/>
      <c r="N1525" s="470"/>
      <c r="O1525" s="79">
        <f t="shared" si="100"/>
        <v>0</v>
      </c>
      <c r="P1525" s="79">
        <f t="shared" si="101"/>
        <v>0</v>
      </c>
      <c r="Q1525" s="536" t="str">
        <f t="shared" si="102"/>
        <v/>
      </c>
    </row>
    <row r="1526" spans="1:17" x14ac:dyDescent="0.2">
      <c r="A1526" s="438" t="str">
        <f t="shared" si="99"/>
        <v/>
      </c>
      <c r="B1526" s="439"/>
      <c r="C1526" s="469"/>
      <c r="D1526" s="107"/>
      <c r="E1526" s="107"/>
      <c r="F1526" s="288"/>
      <c r="G1526" s="107"/>
      <c r="H1526" s="107"/>
      <c r="I1526" s="107"/>
      <c r="J1526" s="423"/>
      <c r="K1526" s="423"/>
      <c r="L1526" s="423"/>
      <c r="M1526" s="423"/>
      <c r="N1526" s="470"/>
      <c r="O1526" s="79">
        <f t="shared" si="100"/>
        <v>0</v>
      </c>
      <c r="P1526" s="79">
        <f t="shared" si="101"/>
        <v>0</v>
      </c>
      <c r="Q1526" s="552" t="str">
        <f t="shared" si="102"/>
        <v/>
      </c>
    </row>
    <row r="1527" spans="1:17" x14ac:dyDescent="0.2">
      <c r="A1527" s="438" t="str">
        <f t="shared" si="99"/>
        <v/>
      </c>
      <c r="B1527" s="439"/>
      <c r="C1527" s="469"/>
      <c r="D1527" s="107"/>
      <c r="E1527" s="107"/>
      <c r="F1527" s="288"/>
      <c r="G1527" s="107"/>
      <c r="H1527" s="107"/>
      <c r="I1527" s="107"/>
      <c r="J1527" s="423"/>
      <c r="K1527" s="423"/>
      <c r="L1527" s="423"/>
      <c r="M1527" s="423"/>
      <c r="N1527" s="470"/>
      <c r="O1527" s="79">
        <f t="shared" si="100"/>
        <v>0</v>
      </c>
      <c r="P1527" s="79">
        <f t="shared" si="101"/>
        <v>0</v>
      </c>
      <c r="Q1527" s="552" t="str">
        <f t="shared" si="102"/>
        <v/>
      </c>
    </row>
    <row r="1528" spans="1:17" x14ac:dyDescent="0.2">
      <c r="A1528" s="438" t="str">
        <f t="shared" si="99"/>
        <v/>
      </c>
      <c r="B1528" s="439"/>
      <c r="C1528" s="469"/>
      <c r="D1528" s="107"/>
      <c r="E1528" s="107"/>
      <c r="F1528" s="288"/>
      <c r="G1528" s="107"/>
      <c r="H1528" s="107"/>
      <c r="I1528" s="107"/>
      <c r="J1528" s="423"/>
      <c r="K1528" s="423"/>
      <c r="L1528" s="423"/>
      <c r="M1528" s="423"/>
      <c r="N1528" s="470"/>
      <c r="O1528" s="79">
        <f t="shared" si="100"/>
        <v>0</v>
      </c>
      <c r="P1528" s="79">
        <f t="shared" si="101"/>
        <v>0</v>
      </c>
      <c r="Q1528" s="552" t="str">
        <f t="shared" si="102"/>
        <v/>
      </c>
    </row>
    <row r="1529" spans="1:17" x14ac:dyDescent="0.2">
      <c r="A1529" s="438" t="str">
        <f t="shared" si="99"/>
        <v/>
      </c>
      <c r="B1529" s="439"/>
      <c r="C1529" s="469"/>
      <c r="D1529" s="107"/>
      <c r="E1529" s="107"/>
      <c r="F1529" s="288"/>
      <c r="G1529" s="107"/>
      <c r="H1529" s="107"/>
      <c r="I1529" s="107"/>
      <c r="J1529" s="423"/>
      <c r="K1529" s="423"/>
      <c r="L1529" s="423"/>
      <c r="M1529" s="423"/>
      <c r="N1529" s="470"/>
      <c r="O1529" s="79">
        <f t="shared" si="100"/>
        <v>0</v>
      </c>
      <c r="P1529" s="79">
        <f t="shared" si="101"/>
        <v>0</v>
      </c>
      <c r="Q1529" s="536" t="str">
        <f t="shared" si="102"/>
        <v/>
      </c>
    </row>
    <row r="1530" spans="1:17" x14ac:dyDescent="0.2">
      <c r="A1530" s="438" t="str">
        <f t="shared" si="99"/>
        <v/>
      </c>
      <c r="B1530" s="439"/>
      <c r="C1530" s="469"/>
      <c r="D1530" s="107"/>
      <c r="E1530" s="107"/>
      <c r="F1530" s="288"/>
      <c r="G1530" s="107"/>
      <c r="H1530" s="107"/>
      <c r="I1530" s="107"/>
      <c r="J1530" s="423"/>
      <c r="K1530" s="423"/>
      <c r="L1530" s="423"/>
      <c r="M1530" s="423"/>
      <c r="N1530" s="470"/>
      <c r="O1530" s="79">
        <f t="shared" si="100"/>
        <v>0</v>
      </c>
      <c r="P1530" s="79">
        <f t="shared" si="101"/>
        <v>0</v>
      </c>
      <c r="Q1530" s="552" t="str">
        <f t="shared" si="102"/>
        <v/>
      </c>
    </row>
    <row r="1531" spans="1:17" x14ac:dyDescent="0.2">
      <c r="A1531" s="438" t="str">
        <f t="shared" si="99"/>
        <v/>
      </c>
      <c r="B1531" s="439"/>
      <c r="C1531" s="469"/>
      <c r="D1531" s="107"/>
      <c r="E1531" s="107"/>
      <c r="F1531" s="288"/>
      <c r="G1531" s="107"/>
      <c r="H1531" s="107"/>
      <c r="I1531" s="107"/>
      <c r="J1531" s="423"/>
      <c r="K1531" s="423"/>
      <c r="L1531" s="423"/>
      <c r="M1531" s="423"/>
      <c r="N1531" s="470"/>
      <c r="O1531" s="79">
        <f t="shared" si="100"/>
        <v>0</v>
      </c>
      <c r="P1531" s="79">
        <f t="shared" si="101"/>
        <v>0</v>
      </c>
      <c r="Q1531" s="552" t="str">
        <f t="shared" si="102"/>
        <v/>
      </c>
    </row>
    <row r="1532" spans="1:17" x14ac:dyDescent="0.2">
      <c r="A1532" s="438" t="str">
        <f t="shared" ref="A1532:A1595" si="103">IF(B1532="","",ROW()-4)</f>
        <v/>
      </c>
      <c r="B1532" s="439"/>
      <c r="C1532" s="469"/>
      <c r="D1532" s="107"/>
      <c r="E1532" s="107"/>
      <c r="F1532" s="288"/>
      <c r="G1532" s="107"/>
      <c r="H1532" s="107"/>
      <c r="I1532" s="107"/>
      <c r="J1532" s="423"/>
      <c r="K1532" s="423"/>
      <c r="L1532" s="423"/>
      <c r="M1532" s="423"/>
      <c r="N1532" s="470"/>
      <c r="O1532" s="79">
        <f t="shared" si="100"/>
        <v>0</v>
      </c>
      <c r="P1532" s="79">
        <f t="shared" si="101"/>
        <v>0</v>
      </c>
      <c r="Q1532" s="552" t="str">
        <f t="shared" si="102"/>
        <v/>
      </c>
    </row>
    <row r="1533" spans="1:17" x14ac:dyDescent="0.2">
      <c r="A1533" s="438" t="str">
        <f t="shared" si="103"/>
        <v/>
      </c>
      <c r="B1533" s="439"/>
      <c r="C1533" s="469"/>
      <c r="D1533" s="107"/>
      <c r="E1533" s="107"/>
      <c r="F1533" s="288"/>
      <c r="G1533" s="107"/>
      <c r="H1533" s="107"/>
      <c r="I1533" s="107"/>
      <c r="J1533" s="423"/>
      <c r="K1533" s="423"/>
      <c r="L1533" s="423"/>
      <c r="M1533" s="423"/>
      <c r="N1533" s="470"/>
      <c r="O1533" s="79">
        <f t="shared" si="100"/>
        <v>0</v>
      </c>
      <c r="P1533" s="79">
        <f t="shared" si="101"/>
        <v>0</v>
      </c>
      <c r="Q1533" s="536" t="str">
        <f t="shared" si="102"/>
        <v/>
      </c>
    </row>
    <row r="1534" spans="1:17" x14ac:dyDescent="0.2">
      <c r="A1534" s="438" t="str">
        <f t="shared" si="103"/>
        <v/>
      </c>
      <c r="B1534" s="439"/>
      <c r="C1534" s="469"/>
      <c r="D1534" s="107"/>
      <c r="E1534" s="107"/>
      <c r="F1534" s="288"/>
      <c r="G1534" s="107"/>
      <c r="H1534" s="107"/>
      <c r="I1534" s="107"/>
      <c r="J1534" s="423"/>
      <c r="K1534" s="423"/>
      <c r="L1534" s="423"/>
      <c r="M1534" s="423"/>
      <c r="N1534" s="470"/>
      <c r="O1534" s="79">
        <f t="shared" si="100"/>
        <v>0</v>
      </c>
      <c r="P1534" s="79">
        <f t="shared" si="101"/>
        <v>0</v>
      </c>
      <c r="Q1534" s="552" t="str">
        <f t="shared" si="102"/>
        <v/>
      </c>
    </row>
    <row r="1535" spans="1:17" x14ac:dyDescent="0.2">
      <c r="A1535" s="438" t="str">
        <f t="shared" si="103"/>
        <v/>
      </c>
      <c r="B1535" s="439"/>
      <c r="C1535" s="469"/>
      <c r="D1535" s="107"/>
      <c r="E1535" s="107"/>
      <c r="F1535" s="288"/>
      <c r="G1535" s="107"/>
      <c r="H1535" s="107"/>
      <c r="I1535" s="107"/>
      <c r="J1535" s="423"/>
      <c r="K1535" s="423"/>
      <c r="L1535" s="423"/>
      <c r="M1535" s="423"/>
      <c r="N1535" s="470"/>
      <c r="O1535" s="79">
        <f t="shared" si="100"/>
        <v>0</v>
      </c>
      <c r="P1535" s="79">
        <f t="shared" si="101"/>
        <v>0</v>
      </c>
      <c r="Q1535" s="552" t="str">
        <f t="shared" si="102"/>
        <v/>
      </c>
    </row>
    <row r="1536" spans="1:17" x14ac:dyDescent="0.2">
      <c r="A1536" s="438" t="str">
        <f t="shared" si="103"/>
        <v/>
      </c>
      <c r="B1536" s="439"/>
      <c r="C1536" s="469"/>
      <c r="D1536" s="107"/>
      <c r="E1536" s="107"/>
      <c r="F1536" s="288"/>
      <c r="G1536" s="107"/>
      <c r="H1536" s="107"/>
      <c r="I1536" s="107"/>
      <c r="J1536" s="423"/>
      <c r="K1536" s="423"/>
      <c r="L1536" s="423"/>
      <c r="M1536" s="423"/>
      <c r="N1536" s="470"/>
      <c r="O1536" s="79">
        <f t="shared" si="100"/>
        <v>0</v>
      </c>
      <c r="P1536" s="79">
        <f t="shared" si="101"/>
        <v>0</v>
      </c>
      <c r="Q1536" s="552" t="str">
        <f t="shared" si="102"/>
        <v/>
      </c>
    </row>
    <row r="1537" spans="1:17" x14ac:dyDescent="0.2">
      <c r="A1537" s="438" t="str">
        <f t="shared" si="103"/>
        <v/>
      </c>
      <c r="B1537" s="439"/>
      <c r="C1537" s="469"/>
      <c r="D1537" s="107"/>
      <c r="E1537" s="107"/>
      <c r="F1537" s="288"/>
      <c r="G1537" s="107"/>
      <c r="H1537" s="107"/>
      <c r="I1537" s="107"/>
      <c r="J1537" s="423"/>
      <c r="K1537" s="423"/>
      <c r="L1537" s="423"/>
      <c r="M1537" s="423"/>
      <c r="N1537" s="470"/>
      <c r="O1537" s="79">
        <f t="shared" si="100"/>
        <v>0</v>
      </c>
      <c r="P1537" s="79">
        <f t="shared" si="101"/>
        <v>0</v>
      </c>
      <c r="Q1537" s="536" t="str">
        <f t="shared" si="102"/>
        <v/>
      </c>
    </row>
    <row r="1538" spans="1:17" x14ac:dyDescent="0.2">
      <c r="A1538" s="438" t="str">
        <f t="shared" si="103"/>
        <v/>
      </c>
      <c r="B1538" s="439"/>
      <c r="C1538" s="469"/>
      <c r="D1538" s="107"/>
      <c r="E1538" s="107"/>
      <c r="F1538" s="288"/>
      <c r="G1538" s="107"/>
      <c r="H1538" s="107"/>
      <c r="I1538" s="107"/>
      <c r="J1538" s="423"/>
      <c r="K1538" s="423"/>
      <c r="L1538" s="423"/>
      <c r="M1538" s="423"/>
      <c r="N1538" s="470"/>
      <c r="O1538" s="79">
        <f t="shared" si="100"/>
        <v>0</v>
      </c>
      <c r="P1538" s="79">
        <f t="shared" si="101"/>
        <v>0</v>
      </c>
      <c r="Q1538" s="552" t="str">
        <f t="shared" si="102"/>
        <v/>
      </c>
    </row>
    <row r="1539" spans="1:17" x14ac:dyDescent="0.2">
      <c r="A1539" s="438" t="str">
        <f t="shared" si="103"/>
        <v/>
      </c>
      <c r="B1539" s="439"/>
      <c r="C1539" s="469"/>
      <c r="D1539" s="107"/>
      <c r="E1539" s="107"/>
      <c r="F1539" s="288"/>
      <c r="G1539" s="107"/>
      <c r="H1539" s="107"/>
      <c r="I1539" s="107"/>
      <c r="J1539" s="423"/>
      <c r="K1539" s="423"/>
      <c r="L1539" s="423"/>
      <c r="M1539" s="423"/>
      <c r="N1539" s="470"/>
      <c r="O1539" s="79">
        <f t="shared" si="100"/>
        <v>0</v>
      </c>
      <c r="P1539" s="79">
        <f t="shared" si="101"/>
        <v>0</v>
      </c>
      <c r="Q1539" s="552" t="str">
        <f t="shared" si="102"/>
        <v/>
      </c>
    </row>
    <row r="1540" spans="1:17" x14ac:dyDescent="0.2">
      <c r="A1540" s="438" t="str">
        <f t="shared" si="103"/>
        <v/>
      </c>
      <c r="B1540" s="439"/>
      <c r="C1540" s="469"/>
      <c r="D1540" s="107"/>
      <c r="E1540" s="107"/>
      <c r="F1540" s="288"/>
      <c r="G1540" s="107"/>
      <c r="H1540" s="107"/>
      <c r="I1540" s="107"/>
      <c r="J1540" s="423"/>
      <c r="K1540" s="423"/>
      <c r="L1540" s="423"/>
      <c r="M1540" s="423"/>
      <c r="N1540" s="470"/>
      <c r="O1540" s="79">
        <f t="shared" si="100"/>
        <v>0</v>
      </c>
      <c r="P1540" s="79">
        <f t="shared" si="101"/>
        <v>0</v>
      </c>
      <c r="Q1540" s="552" t="str">
        <f t="shared" si="102"/>
        <v/>
      </c>
    </row>
    <row r="1541" spans="1:17" x14ac:dyDescent="0.2">
      <c r="A1541" s="438" t="str">
        <f t="shared" si="103"/>
        <v/>
      </c>
      <c r="B1541" s="439"/>
      <c r="C1541" s="469"/>
      <c r="D1541" s="107"/>
      <c r="E1541" s="107"/>
      <c r="F1541" s="288"/>
      <c r="G1541" s="107"/>
      <c r="H1541" s="107"/>
      <c r="I1541" s="107"/>
      <c r="J1541" s="423"/>
      <c r="K1541" s="423"/>
      <c r="L1541" s="423"/>
      <c r="M1541" s="423"/>
      <c r="N1541" s="470"/>
      <c r="O1541" s="79">
        <f t="shared" si="100"/>
        <v>0</v>
      </c>
      <c r="P1541" s="79">
        <f t="shared" si="101"/>
        <v>0</v>
      </c>
      <c r="Q1541" s="536" t="str">
        <f t="shared" si="102"/>
        <v/>
      </c>
    </row>
    <row r="1542" spans="1:17" x14ac:dyDescent="0.2">
      <c r="A1542" s="438" t="str">
        <f t="shared" si="103"/>
        <v/>
      </c>
      <c r="B1542" s="439"/>
      <c r="C1542" s="469"/>
      <c r="D1542" s="107"/>
      <c r="E1542" s="107"/>
      <c r="F1542" s="288"/>
      <c r="G1542" s="107"/>
      <c r="H1542" s="107"/>
      <c r="I1542" s="107"/>
      <c r="J1542" s="423"/>
      <c r="K1542" s="423"/>
      <c r="L1542" s="423"/>
      <c r="M1542" s="423"/>
      <c r="N1542" s="470"/>
      <c r="O1542" s="79">
        <f t="shared" si="100"/>
        <v>0</v>
      </c>
      <c r="P1542" s="79">
        <f t="shared" si="101"/>
        <v>0</v>
      </c>
      <c r="Q1542" s="552" t="str">
        <f t="shared" si="102"/>
        <v/>
      </c>
    </row>
    <row r="1543" spans="1:17" x14ac:dyDescent="0.2">
      <c r="A1543" s="438" t="str">
        <f t="shared" si="103"/>
        <v/>
      </c>
      <c r="B1543" s="439"/>
      <c r="C1543" s="469"/>
      <c r="D1543" s="107"/>
      <c r="E1543" s="107"/>
      <c r="F1543" s="288"/>
      <c r="G1543" s="107"/>
      <c r="H1543" s="107"/>
      <c r="I1543" s="107"/>
      <c r="J1543" s="423"/>
      <c r="K1543" s="423"/>
      <c r="L1543" s="423"/>
      <c r="M1543" s="423"/>
      <c r="N1543" s="470"/>
      <c r="O1543" s="79">
        <f t="shared" si="100"/>
        <v>0</v>
      </c>
      <c r="P1543" s="79">
        <f t="shared" si="101"/>
        <v>0</v>
      </c>
      <c r="Q1543" s="552" t="str">
        <f t="shared" si="102"/>
        <v/>
      </c>
    </row>
    <row r="1544" spans="1:17" x14ac:dyDescent="0.2">
      <c r="A1544" s="438" t="str">
        <f t="shared" si="103"/>
        <v/>
      </c>
      <c r="B1544" s="439"/>
      <c r="C1544" s="469"/>
      <c r="D1544" s="107"/>
      <c r="E1544" s="107"/>
      <c r="F1544" s="288"/>
      <c r="G1544" s="107"/>
      <c r="H1544" s="107"/>
      <c r="I1544" s="107"/>
      <c r="J1544" s="423"/>
      <c r="K1544" s="423"/>
      <c r="L1544" s="423"/>
      <c r="M1544" s="423"/>
      <c r="N1544" s="470"/>
      <c r="O1544" s="79">
        <f t="shared" si="100"/>
        <v>0</v>
      </c>
      <c r="P1544" s="79">
        <f t="shared" si="101"/>
        <v>0</v>
      </c>
      <c r="Q1544" s="552" t="str">
        <f t="shared" si="102"/>
        <v/>
      </c>
    </row>
    <row r="1545" spans="1:17" x14ac:dyDescent="0.2">
      <c r="A1545" s="438" t="str">
        <f t="shared" si="103"/>
        <v/>
      </c>
      <c r="B1545" s="439"/>
      <c r="C1545" s="469"/>
      <c r="D1545" s="107"/>
      <c r="E1545" s="107"/>
      <c r="F1545" s="288"/>
      <c r="G1545" s="107"/>
      <c r="H1545" s="107"/>
      <c r="I1545" s="107"/>
      <c r="J1545" s="423"/>
      <c r="K1545" s="423"/>
      <c r="L1545" s="423"/>
      <c r="M1545" s="423"/>
      <c r="N1545" s="470"/>
      <c r="O1545" s="79">
        <f t="shared" si="100"/>
        <v>0</v>
      </c>
      <c r="P1545" s="79">
        <f t="shared" si="101"/>
        <v>0</v>
      </c>
      <c r="Q1545" s="536" t="str">
        <f t="shared" si="102"/>
        <v/>
      </c>
    </row>
    <row r="1546" spans="1:17" x14ac:dyDescent="0.2">
      <c r="A1546" s="438" t="str">
        <f t="shared" si="103"/>
        <v/>
      </c>
      <c r="B1546" s="439"/>
      <c r="C1546" s="469"/>
      <c r="D1546" s="107"/>
      <c r="E1546" s="107"/>
      <c r="F1546" s="288"/>
      <c r="G1546" s="107"/>
      <c r="H1546" s="107"/>
      <c r="I1546" s="107"/>
      <c r="J1546" s="423"/>
      <c r="K1546" s="423"/>
      <c r="L1546" s="423"/>
      <c r="M1546" s="423"/>
      <c r="N1546" s="470"/>
      <c r="O1546" s="79">
        <f t="shared" si="100"/>
        <v>0</v>
      </c>
      <c r="P1546" s="79">
        <f t="shared" si="101"/>
        <v>0</v>
      </c>
      <c r="Q1546" s="552" t="str">
        <f t="shared" si="102"/>
        <v/>
      </c>
    </row>
    <row r="1547" spans="1:17" x14ac:dyDescent="0.2">
      <c r="A1547" s="438" t="str">
        <f t="shared" si="103"/>
        <v/>
      </c>
      <c r="B1547" s="439"/>
      <c r="C1547" s="469"/>
      <c r="D1547" s="107"/>
      <c r="E1547" s="107"/>
      <c r="F1547" s="288"/>
      <c r="G1547" s="107"/>
      <c r="H1547" s="107"/>
      <c r="I1547" s="107"/>
      <c r="J1547" s="423"/>
      <c r="K1547" s="423"/>
      <c r="L1547" s="423"/>
      <c r="M1547" s="423"/>
      <c r="N1547" s="470"/>
      <c r="O1547" s="79">
        <f t="shared" si="100"/>
        <v>0</v>
      </c>
      <c r="P1547" s="79">
        <f t="shared" si="101"/>
        <v>0</v>
      </c>
      <c r="Q1547" s="552" t="str">
        <f t="shared" si="102"/>
        <v/>
      </c>
    </row>
    <row r="1548" spans="1:17" x14ac:dyDescent="0.2">
      <c r="A1548" s="438" t="str">
        <f t="shared" si="103"/>
        <v/>
      </c>
      <c r="B1548" s="439"/>
      <c r="C1548" s="469"/>
      <c r="D1548" s="107"/>
      <c r="E1548" s="107"/>
      <c r="F1548" s="288"/>
      <c r="G1548" s="107"/>
      <c r="H1548" s="107"/>
      <c r="I1548" s="107"/>
      <c r="J1548" s="423"/>
      <c r="K1548" s="423"/>
      <c r="L1548" s="423"/>
      <c r="M1548" s="423"/>
      <c r="N1548" s="470"/>
      <c r="O1548" s="79">
        <f t="shared" si="100"/>
        <v>0</v>
      </c>
      <c r="P1548" s="79">
        <f t="shared" si="101"/>
        <v>0</v>
      </c>
      <c r="Q1548" s="552" t="str">
        <f t="shared" si="102"/>
        <v/>
      </c>
    </row>
    <row r="1549" spans="1:17" x14ac:dyDescent="0.2">
      <c r="A1549" s="438" t="str">
        <f t="shared" si="103"/>
        <v/>
      </c>
      <c r="B1549" s="439"/>
      <c r="C1549" s="469"/>
      <c r="D1549" s="107"/>
      <c r="E1549" s="107"/>
      <c r="F1549" s="288"/>
      <c r="G1549" s="107"/>
      <c r="H1549" s="107"/>
      <c r="I1549" s="107"/>
      <c r="J1549" s="423"/>
      <c r="K1549" s="423"/>
      <c r="L1549" s="423"/>
      <c r="M1549" s="423"/>
      <c r="N1549" s="470"/>
      <c r="O1549" s="79">
        <f t="shared" si="100"/>
        <v>0</v>
      </c>
      <c r="P1549" s="79">
        <f t="shared" si="101"/>
        <v>0</v>
      </c>
      <c r="Q1549" s="536" t="str">
        <f t="shared" si="102"/>
        <v/>
      </c>
    </row>
    <row r="1550" spans="1:17" x14ac:dyDescent="0.2">
      <c r="A1550" s="438" t="str">
        <f t="shared" si="103"/>
        <v/>
      </c>
      <c r="B1550" s="439"/>
      <c r="C1550" s="469"/>
      <c r="D1550" s="107"/>
      <c r="E1550" s="107"/>
      <c r="F1550" s="288"/>
      <c r="G1550" s="107"/>
      <c r="H1550" s="107"/>
      <c r="I1550" s="107"/>
      <c r="J1550" s="423"/>
      <c r="K1550" s="423"/>
      <c r="L1550" s="423"/>
      <c r="M1550" s="423"/>
      <c r="N1550" s="470"/>
      <c r="O1550" s="79">
        <f t="shared" ref="O1550:O1613" si="104">IF(B1550=0,0,IF(YEAR(B1550)=$P$1,MONTH(B1550)-$O$1+1,(YEAR(B1550)-$P$1)*12-$O$1+1+MONTH(B1550)))</f>
        <v>0</v>
      </c>
      <c r="P1550" s="79">
        <f t="shared" ref="P1550:P1613" si="105">IF(C1550=0,0,IF(YEAR(C1550)=$P$1,MONTH(C1550)-$O$1+1,(YEAR(C1550)-$P$1)*12-$O$1+1+MONTH(C1550)))</f>
        <v>0</v>
      </c>
      <c r="Q1550" s="552" t="str">
        <f t="shared" ref="Q1550:Q1613" si="106">SUBSTITUTE(D1550," ","_")</f>
        <v/>
      </c>
    </row>
    <row r="1551" spans="1:17" x14ac:dyDescent="0.2">
      <c r="A1551" s="438" t="str">
        <f t="shared" si="103"/>
        <v/>
      </c>
      <c r="B1551" s="439"/>
      <c r="C1551" s="469"/>
      <c r="D1551" s="107"/>
      <c r="E1551" s="107"/>
      <c r="F1551" s="288"/>
      <c r="G1551" s="107"/>
      <c r="H1551" s="107"/>
      <c r="I1551" s="107"/>
      <c r="J1551" s="423"/>
      <c r="K1551" s="423"/>
      <c r="L1551" s="423"/>
      <c r="M1551" s="423"/>
      <c r="N1551" s="470"/>
      <c r="O1551" s="79">
        <f t="shared" si="104"/>
        <v>0</v>
      </c>
      <c r="P1551" s="79">
        <f t="shared" si="105"/>
        <v>0</v>
      </c>
      <c r="Q1551" s="552" t="str">
        <f t="shared" si="106"/>
        <v/>
      </c>
    </row>
    <row r="1552" spans="1:17" x14ac:dyDescent="0.2">
      <c r="A1552" s="438" t="str">
        <f t="shared" si="103"/>
        <v/>
      </c>
      <c r="B1552" s="439"/>
      <c r="C1552" s="469"/>
      <c r="D1552" s="107"/>
      <c r="E1552" s="107"/>
      <c r="F1552" s="288"/>
      <c r="G1552" s="107"/>
      <c r="H1552" s="107"/>
      <c r="I1552" s="107"/>
      <c r="J1552" s="423"/>
      <c r="K1552" s="423"/>
      <c r="L1552" s="423"/>
      <c r="M1552" s="423"/>
      <c r="N1552" s="470"/>
      <c r="O1552" s="79">
        <f t="shared" si="104"/>
        <v>0</v>
      </c>
      <c r="P1552" s="79">
        <f t="shared" si="105"/>
        <v>0</v>
      </c>
      <c r="Q1552" s="552" t="str">
        <f t="shared" si="106"/>
        <v/>
      </c>
    </row>
    <row r="1553" spans="1:17" x14ac:dyDescent="0.2">
      <c r="A1553" s="438" t="str">
        <f t="shared" si="103"/>
        <v/>
      </c>
      <c r="B1553" s="439"/>
      <c r="C1553" s="469"/>
      <c r="D1553" s="107"/>
      <c r="E1553" s="107"/>
      <c r="F1553" s="288"/>
      <c r="G1553" s="107"/>
      <c r="H1553" s="107"/>
      <c r="I1553" s="107"/>
      <c r="J1553" s="423"/>
      <c r="K1553" s="423"/>
      <c r="L1553" s="423"/>
      <c r="M1553" s="423"/>
      <c r="N1553" s="470"/>
      <c r="O1553" s="79">
        <f t="shared" si="104"/>
        <v>0</v>
      </c>
      <c r="P1553" s="79">
        <f t="shared" si="105"/>
        <v>0</v>
      </c>
      <c r="Q1553" s="536" t="str">
        <f t="shared" si="106"/>
        <v/>
      </c>
    </row>
    <row r="1554" spans="1:17" x14ac:dyDescent="0.2">
      <c r="A1554" s="438" t="str">
        <f t="shared" si="103"/>
        <v/>
      </c>
      <c r="B1554" s="439"/>
      <c r="C1554" s="469"/>
      <c r="D1554" s="107"/>
      <c r="E1554" s="107"/>
      <c r="F1554" s="288"/>
      <c r="G1554" s="107"/>
      <c r="H1554" s="107"/>
      <c r="I1554" s="107"/>
      <c r="J1554" s="423"/>
      <c r="K1554" s="423"/>
      <c r="L1554" s="423"/>
      <c r="M1554" s="423"/>
      <c r="N1554" s="470"/>
      <c r="O1554" s="79">
        <f t="shared" si="104"/>
        <v>0</v>
      </c>
      <c r="P1554" s="79">
        <f t="shared" si="105"/>
        <v>0</v>
      </c>
      <c r="Q1554" s="552" t="str">
        <f t="shared" si="106"/>
        <v/>
      </c>
    </row>
    <row r="1555" spans="1:17" x14ac:dyDescent="0.2">
      <c r="A1555" s="438" t="str">
        <f t="shared" si="103"/>
        <v/>
      </c>
      <c r="B1555" s="439"/>
      <c r="C1555" s="469"/>
      <c r="D1555" s="107"/>
      <c r="E1555" s="107"/>
      <c r="F1555" s="288"/>
      <c r="G1555" s="107"/>
      <c r="H1555" s="107"/>
      <c r="I1555" s="107"/>
      <c r="J1555" s="423"/>
      <c r="K1555" s="423"/>
      <c r="L1555" s="423"/>
      <c r="M1555" s="423"/>
      <c r="N1555" s="470"/>
      <c r="O1555" s="79">
        <f t="shared" si="104"/>
        <v>0</v>
      </c>
      <c r="P1555" s="79">
        <f t="shared" si="105"/>
        <v>0</v>
      </c>
      <c r="Q1555" s="552" t="str">
        <f t="shared" si="106"/>
        <v/>
      </c>
    </row>
    <row r="1556" spans="1:17" x14ac:dyDescent="0.2">
      <c r="A1556" s="438" t="str">
        <f t="shared" si="103"/>
        <v/>
      </c>
      <c r="B1556" s="439"/>
      <c r="C1556" s="469"/>
      <c r="D1556" s="107"/>
      <c r="E1556" s="107"/>
      <c r="F1556" s="288"/>
      <c r="G1556" s="107"/>
      <c r="H1556" s="107"/>
      <c r="I1556" s="107"/>
      <c r="J1556" s="423"/>
      <c r="K1556" s="423"/>
      <c r="L1556" s="423"/>
      <c r="M1556" s="423"/>
      <c r="N1556" s="470"/>
      <c r="O1556" s="79">
        <f t="shared" si="104"/>
        <v>0</v>
      </c>
      <c r="P1556" s="79">
        <f t="shared" si="105"/>
        <v>0</v>
      </c>
      <c r="Q1556" s="552" t="str">
        <f t="shared" si="106"/>
        <v/>
      </c>
    </row>
    <row r="1557" spans="1:17" x14ac:dyDescent="0.2">
      <c r="A1557" s="438" t="str">
        <f t="shared" si="103"/>
        <v/>
      </c>
      <c r="B1557" s="439"/>
      <c r="C1557" s="469"/>
      <c r="D1557" s="107"/>
      <c r="E1557" s="107"/>
      <c r="F1557" s="288"/>
      <c r="G1557" s="107"/>
      <c r="H1557" s="107"/>
      <c r="I1557" s="107"/>
      <c r="J1557" s="423"/>
      <c r="K1557" s="423"/>
      <c r="L1557" s="423"/>
      <c r="M1557" s="423"/>
      <c r="N1557" s="470"/>
      <c r="O1557" s="79">
        <f t="shared" si="104"/>
        <v>0</v>
      </c>
      <c r="P1557" s="79">
        <f t="shared" si="105"/>
        <v>0</v>
      </c>
      <c r="Q1557" s="536" t="str">
        <f t="shared" si="106"/>
        <v/>
      </c>
    </row>
    <row r="1558" spans="1:17" x14ac:dyDescent="0.2">
      <c r="A1558" s="438" t="str">
        <f t="shared" si="103"/>
        <v/>
      </c>
      <c r="B1558" s="439"/>
      <c r="C1558" s="469"/>
      <c r="D1558" s="107"/>
      <c r="E1558" s="107"/>
      <c r="F1558" s="288"/>
      <c r="G1558" s="107"/>
      <c r="H1558" s="107"/>
      <c r="I1558" s="107"/>
      <c r="J1558" s="423"/>
      <c r="K1558" s="423"/>
      <c r="L1558" s="423"/>
      <c r="M1558" s="423"/>
      <c r="N1558" s="470"/>
      <c r="O1558" s="79">
        <f t="shared" si="104"/>
        <v>0</v>
      </c>
      <c r="P1558" s="79">
        <f t="shared" si="105"/>
        <v>0</v>
      </c>
      <c r="Q1558" s="552" t="str">
        <f t="shared" si="106"/>
        <v/>
      </c>
    </row>
    <row r="1559" spans="1:17" x14ac:dyDescent="0.2">
      <c r="A1559" s="438" t="str">
        <f t="shared" si="103"/>
        <v/>
      </c>
      <c r="B1559" s="439"/>
      <c r="C1559" s="469"/>
      <c r="D1559" s="107"/>
      <c r="E1559" s="107"/>
      <c r="F1559" s="288"/>
      <c r="G1559" s="107"/>
      <c r="H1559" s="107"/>
      <c r="I1559" s="107"/>
      <c r="J1559" s="423"/>
      <c r="K1559" s="423"/>
      <c r="L1559" s="423"/>
      <c r="M1559" s="423"/>
      <c r="N1559" s="470"/>
      <c r="O1559" s="79">
        <f t="shared" si="104"/>
        <v>0</v>
      </c>
      <c r="P1559" s="79">
        <f t="shared" si="105"/>
        <v>0</v>
      </c>
      <c r="Q1559" s="552" t="str">
        <f t="shared" si="106"/>
        <v/>
      </c>
    </row>
    <row r="1560" spans="1:17" x14ac:dyDescent="0.2">
      <c r="A1560" s="438" t="str">
        <f t="shared" si="103"/>
        <v/>
      </c>
      <c r="B1560" s="439"/>
      <c r="C1560" s="469"/>
      <c r="D1560" s="107"/>
      <c r="E1560" s="107"/>
      <c r="F1560" s="288"/>
      <c r="G1560" s="107"/>
      <c r="H1560" s="107"/>
      <c r="I1560" s="107"/>
      <c r="J1560" s="423"/>
      <c r="K1560" s="423"/>
      <c r="L1560" s="423"/>
      <c r="M1560" s="423"/>
      <c r="N1560" s="470"/>
      <c r="O1560" s="79">
        <f t="shared" si="104"/>
        <v>0</v>
      </c>
      <c r="P1560" s="79">
        <f t="shared" si="105"/>
        <v>0</v>
      </c>
      <c r="Q1560" s="552" t="str">
        <f t="shared" si="106"/>
        <v/>
      </c>
    </row>
    <row r="1561" spans="1:17" x14ac:dyDescent="0.2">
      <c r="A1561" s="438" t="str">
        <f t="shared" si="103"/>
        <v/>
      </c>
      <c r="B1561" s="439"/>
      <c r="C1561" s="469"/>
      <c r="D1561" s="107"/>
      <c r="E1561" s="107"/>
      <c r="F1561" s="288"/>
      <c r="G1561" s="107"/>
      <c r="H1561" s="107"/>
      <c r="I1561" s="107"/>
      <c r="J1561" s="423"/>
      <c r="K1561" s="423"/>
      <c r="L1561" s="423"/>
      <c r="M1561" s="423"/>
      <c r="N1561" s="470"/>
      <c r="O1561" s="79">
        <f t="shared" si="104"/>
        <v>0</v>
      </c>
      <c r="P1561" s="79">
        <f t="shared" si="105"/>
        <v>0</v>
      </c>
      <c r="Q1561" s="536" t="str">
        <f t="shared" si="106"/>
        <v/>
      </c>
    </row>
    <row r="1562" spans="1:17" x14ac:dyDescent="0.2">
      <c r="A1562" s="438" t="str">
        <f t="shared" si="103"/>
        <v/>
      </c>
      <c r="B1562" s="439"/>
      <c r="C1562" s="469"/>
      <c r="D1562" s="107"/>
      <c r="E1562" s="107"/>
      <c r="F1562" s="288"/>
      <c r="G1562" s="107"/>
      <c r="H1562" s="107"/>
      <c r="I1562" s="107"/>
      <c r="J1562" s="423"/>
      <c r="K1562" s="423"/>
      <c r="L1562" s="423"/>
      <c r="M1562" s="423"/>
      <c r="N1562" s="470"/>
      <c r="O1562" s="79">
        <f t="shared" si="104"/>
        <v>0</v>
      </c>
      <c r="P1562" s="79">
        <f t="shared" si="105"/>
        <v>0</v>
      </c>
      <c r="Q1562" s="552" t="str">
        <f t="shared" si="106"/>
        <v/>
      </c>
    </row>
    <row r="1563" spans="1:17" x14ac:dyDescent="0.2">
      <c r="A1563" s="438" t="str">
        <f t="shared" si="103"/>
        <v/>
      </c>
      <c r="B1563" s="439"/>
      <c r="C1563" s="469"/>
      <c r="D1563" s="107"/>
      <c r="E1563" s="107"/>
      <c r="F1563" s="288"/>
      <c r="G1563" s="107"/>
      <c r="H1563" s="107"/>
      <c r="I1563" s="107"/>
      <c r="J1563" s="423"/>
      <c r="K1563" s="423"/>
      <c r="L1563" s="423"/>
      <c r="M1563" s="423"/>
      <c r="N1563" s="470"/>
      <c r="O1563" s="79">
        <f t="shared" si="104"/>
        <v>0</v>
      </c>
      <c r="P1563" s="79">
        <f t="shared" si="105"/>
        <v>0</v>
      </c>
      <c r="Q1563" s="552" t="str">
        <f t="shared" si="106"/>
        <v/>
      </c>
    </row>
    <row r="1564" spans="1:17" x14ac:dyDescent="0.2">
      <c r="A1564" s="438" t="str">
        <f t="shared" si="103"/>
        <v/>
      </c>
      <c r="B1564" s="439"/>
      <c r="C1564" s="469"/>
      <c r="D1564" s="107"/>
      <c r="E1564" s="107"/>
      <c r="F1564" s="288"/>
      <c r="G1564" s="107"/>
      <c r="H1564" s="107"/>
      <c r="I1564" s="107"/>
      <c r="J1564" s="423"/>
      <c r="K1564" s="423"/>
      <c r="L1564" s="423"/>
      <c r="M1564" s="423"/>
      <c r="N1564" s="470"/>
      <c r="O1564" s="79">
        <f t="shared" si="104"/>
        <v>0</v>
      </c>
      <c r="P1564" s="79">
        <f t="shared" si="105"/>
        <v>0</v>
      </c>
      <c r="Q1564" s="552" t="str">
        <f t="shared" si="106"/>
        <v/>
      </c>
    </row>
    <row r="1565" spans="1:17" x14ac:dyDescent="0.2">
      <c r="A1565" s="438" t="str">
        <f t="shared" si="103"/>
        <v/>
      </c>
      <c r="B1565" s="439"/>
      <c r="C1565" s="469"/>
      <c r="D1565" s="107"/>
      <c r="E1565" s="107"/>
      <c r="F1565" s="288"/>
      <c r="G1565" s="107"/>
      <c r="H1565" s="107"/>
      <c r="I1565" s="107"/>
      <c r="J1565" s="423"/>
      <c r="K1565" s="423"/>
      <c r="L1565" s="423"/>
      <c r="M1565" s="423"/>
      <c r="N1565" s="470"/>
      <c r="O1565" s="79">
        <f t="shared" si="104"/>
        <v>0</v>
      </c>
      <c r="P1565" s="79">
        <f t="shared" si="105"/>
        <v>0</v>
      </c>
      <c r="Q1565" s="536" t="str">
        <f t="shared" si="106"/>
        <v/>
      </c>
    </row>
    <row r="1566" spans="1:17" x14ac:dyDescent="0.2">
      <c r="A1566" s="438" t="str">
        <f t="shared" si="103"/>
        <v/>
      </c>
      <c r="B1566" s="439"/>
      <c r="C1566" s="469"/>
      <c r="D1566" s="107"/>
      <c r="E1566" s="107"/>
      <c r="F1566" s="288"/>
      <c r="G1566" s="107"/>
      <c r="H1566" s="107"/>
      <c r="I1566" s="107"/>
      <c r="J1566" s="423"/>
      <c r="K1566" s="423"/>
      <c r="L1566" s="423"/>
      <c r="M1566" s="423"/>
      <c r="N1566" s="470"/>
      <c r="O1566" s="79">
        <f t="shared" si="104"/>
        <v>0</v>
      </c>
      <c r="P1566" s="79">
        <f t="shared" si="105"/>
        <v>0</v>
      </c>
      <c r="Q1566" s="552" t="str">
        <f t="shared" si="106"/>
        <v/>
      </c>
    </row>
    <row r="1567" spans="1:17" x14ac:dyDescent="0.2">
      <c r="A1567" s="438" t="str">
        <f t="shared" si="103"/>
        <v/>
      </c>
      <c r="B1567" s="439"/>
      <c r="C1567" s="469"/>
      <c r="D1567" s="107"/>
      <c r="E1567" s="107"/>
      <c r="F1567" s="288"/>
      <c r="G1567" s="107"/>
      <c r="H1567" s="107"/>
      <c r="I1567" s="107"/>
      <c r="J1567" s="423"/>
      <c r="K1567" s="423"/>
      <c r="L1567" s="423"/>
      <c r="M1567" s="423"/>
      <c r="N1567" s="470"/>
      <c r="O1567" s="79">
        <f t="shared" si="104"/>
        <v>0</v>
      </c>
      <c r="P1567" s="79">
        <f t="shared" si="105"/>
        <v>0</v>
      </c>
      <c r="Q1567" s="552" t="str">
        <f t="shared" si="106"/>
        <v/>
      </c>
    </row>
    <row r="1568" spans="1:17" x14ac:dyDescent="0.2">
      <c r="A1568" s="438" t="str">
        <f t="shared" si="103"/>
        <v/>
      </c>
      <c r="B1568" s="439"/>
      <c r="C1568" s="469"/>
      <c r="D1568" s="107"/>
      <c r="E1568" s="107"/>
      <c r="F1568" s="288"/>
      <c r="G1568" s="107"/>
      <c r="H1568" s="107"/>
      <c r="I1568" s="107"/>
      <c r="J1568" s="423"/>
      <c r="K1568" s="423"/>
      <c r="L1568" s="423"/>
      <c r="M1568" s="423"/>
      <c r="N1568" s="470"/>
      <c r="O1568" s="79">
        <f t="shared" si="104"/>
        <v>0</v>
      </c>
      <c r="P1568" s="79">
        <f t="shared" si="105"/>
        <v>0</v>
      </c>
      <c r="Q1568" s="552" t="str">
        <f t="shared" si="106"/>
        <v/>
      </c>
    </row>
    <row r="1569" spans="1:17" x14ac:dyDescent="0.2">
      <c r="A1569" s="438" t="str">
        <f t="shared" si="103"/>
        <v/>
      </c>
      <c r="B1569" s="439"/>
      <c r="C1569" s="469"/>
      <c r="D1569" s="107"/>
      <c r="E1569" s="107"/>
      <c r="F1569" s="288"/>
      <c r="G1569" s="107"/>
      <c r="H1569" s="107"/>
      <c r="I1569" s="107"/>
      <c r="J1569" s="423"/>
      <c r="K1569" s="423"/>
      <c r="L1569" s="423"/>
      <c r="M1569" s="471"/>
      <c r="N1569" s="470"/>
      <c r="O1569" s="79">
        <f t="shared" si="104"/>
        <v>0</v>
      </c>
      <c r="P1569" s="79">
        <f t="shared" si="105"/>
        <v>0</v>
      </c>
      <c r="Q1569" s="536" t="str">
        <f t="shared" si="106"/>
        <v/>
      </c>
    </row>
    <row r="1570" spans="1:17" x14ac:dyDescent="0.2">
      <c r="A1570" s="438" t="str">
        <f t="shared" si="103"/>
        <v/>
      </c>
      <c r="B1570" s="439"/>
      <c r="C1570" s="469"/>
      <c r="D1570" s="107"/>
      <c r="E1570" s="107"/>
      <c r="F1570" s="288"/>
      <c r="G1570" s="107"/>
      <c r="H1570" s="107"/>
      <c r="I1570" s="107"/>
      <c r="J1570" s="423"/>
      <c r="K1570" s="423"/>
      <c r="L1570" s="423"/>
      <c r="M1570" s="423"/>
      <c r="N1570" s="470"/>
      <c r="O1570" s="79">
        <f t="shared" si="104"/>
        <v>0</v>
      </c>
      <c r="P1570" s="79">
        <f t="shared" si="105"/>
        <v>0</v>
      </c>
      <c r="Q1570" s="552" t="str">
        <f t="shared" si="106"/>
        <v/>
      </c>
    </row>
    <row r="1571" spans="1:17" x14ac:dyDescent="0.2">
      <c r="A1571" s="438" t="str">
        <f t="shared" si="103"/>
        <v/>
      </c>
      <c r="B1571" s="439"/>
      <c r="C1571" s="469"/>
      <c r="D1571" s="107"/>
      <c r="E1571" s="107"/>
      <c r="F1571" s="288"/>
      <c r="G1571" s="107"/>
      <c r="H1571" s="107"/>
      <c r="I1571" s="107"/>
      <c r="J1571" s="423"/>
      <c r="K1571" s="423"/>
      <c r="L1571" s="423"/>
      <c r="M1571" s="472"/>
      <c r="N1571" s="470"/>
      <c r="O1571" s="79">
        <f t="shared" si="104"/>
        <v>0</v>
      </c>
      <c r="P1571" s="79">
        <f t="shared" si="105"/>
        <v>0</v>
      </c>
      <c r="Q1571" s="552" t="str">
        <f t="shared" si="106"/>
        <v/>
      </c>
    </row>
    <row r="1572" spans="1:17" x14ac:dyDescent="0.2">
      <c r="A1572" s="438" t="str">
        <f t="shared" si="103"/>
        <v/>
      </c>
      <c r="B1572" s="439"/>
      <c r="C1572" s="469"/>
      <c r="D1572" s="107"/>
      <c r="E1572" s="107"/>
      <c r="F1572" s="288"/>
      <c r="G1572" s="107"/>
      <c r="H1572" s="107"/>
      <c r="I1572" s="107"/>
      <c r="J1572" s="423"/>
      <c r="K1572" s="423"/>
      <c r="L1572" s="423"/>
      <c r="M1572" s="423"/>
      <c r="N1572" s="470"/>
      <c r="O1572" s="79">
        <f t="shared" si="104"/>
        <v>0</v>
      </c>
      <c r="P1572" s="79">
        <f t="shared" si="105"/>
        <v>0</v>
      </c>
      <c r="Q1572" s="552" t="str">
        <f t="shared" si="106"/>
        <v/>
      </c>
    </row>
    <row r="1573" spans="1:17" x14ac:dyDescent="0.2">
      <c r="A1573" s="438" t="str">
        <f t="shared" si="103"/>
        <v/>
      </c>
      <c r="B1573" s="439"/>
      <c r="C1573" s="469"/>
      <c r="D1573" s="107"/>
      <c r="E1573" s="107"/>
      <c r="F1573" s="288"/>
      <c r="G1573" s="107"/>
      <c r="H1573" s="107"/>
      <c r="I1573" s="107"/>
      <c r="J1573" s="423"/>
      <c r="K1573" s="423"/>
      <c r="L1573" s="423"/>
      <c r="M1573" s="423"/>
      <c r="N1573" s="470"/>
      <c r="O1573" s="79">
        <f t="shared" si="104"/>
        <v>0</v>
      </c>
      <c r="P1573" s="79">
        <f t="shared" si="105"/>
        <v>0</v>
      </c>
      <c r="Q1573" s="536" t="str">
        <f t="shared" si="106"/>
        <v/>
      </c>
    </row>
    <row r="1574" spans="1:17" x14ac:dyDescent="0.2">
      <c r="A1574" s="438" t="str">
        <f t="shared" si="103"/>
        <v/>
      </c>
      <c r="B1574" s="439"/>
      <c r="C1574" s="469"/>
      <c r="D1574" s="107"/>
      <c r="E1574" s="107"/>
      <c r="F1574" s="288"/>
      <c r="G1574" s="107"/>
      <c r="H1574" s="107"/>
      <c r="I1574" s="107"/>
      <c r="J1574" s="423"/>
      <c r="K1574" s="423"/>
      <c r="L1574" s="423"/>
      <c r="M1574" s="423"/>
      <c r="N1574" s="470"/>
      <c r="O1574" s="79">
        <f t="shared" si="104"/>
        <v>0</v>
      </c>
      <c r="P1574" s="79">
        <f t="shared" si="105"/>
        <v>0</v>
      </c>
      <c r="Q1574" s="552" t="str">
        <f t="shared" si="106"/>
        <v/>
      </c>
    </row>
    <row r="1575" spans="1:17" x14ac:dyDescent="0.2">
      <c r="A1575" s="438" t="str">
        <f t="shared" si="103"/>
        <v/>
      </c>
      <c r="B1575" s="439"/>
      <c r="C1575" s="469"/>
      <c r="D1575" s="107"/>
      <c r="E1575" s="107"/>
      <c r="F1575" s="288"/>
      <c r="G1575" s="107"/>
      <c r="H1575" s="107"/>
      <c r="I1575" s="107"/>
      <c r="J1575" s="423"/>
      <c r="K1575" s="423"/>
      <c r="L1575" s="423"/>
      <c r="M1575" s="423"/>
      <c r="N1575" s="470"/>
      <c r="O1575" s="79">
        <f t="shared" si="104"/>
        <v>0</v>
      </c>
      <c r="P1575" s="79">
        <f t="shared" si="105"/>
        <v>0</v>
      </c>
      <c r="Q1575" s="552" t="str">
        <f t="shared" si="106"/>
        <v/>
      </c>
    </row>
    <row r="1576" spans="1:17" x14ac:dyDescent="0.2">
      <c r="A1576" s="438" t="str">
        <f t="shared" si="103"/>
        <v/>
      </c>
      <c r="B1576" s="439"/>
      <c r="C1576" s="469"/>
      <c r="D1576" s="107"/>
      <c r="E1576" s="107"/>
      <c r="F1576" s="288"/>
      <c r="G1576" s="107"/>
      <c r="H1576" s="107"/>
      <c r="I1576" s="107"/>
      <c r="J1576" s="423"/>
      <c r="K1576" s="423"/>
      <c r="L1576" s="423"/>
      <c r="M1576" s="423"/>
      <c r="N1576" s="470"/>
      <c r="O1576" s="79">
        <f t="shared" si="104"/>
        <v>0</v>
      </c>
      <c r="P1576" s="79">
        <f t="shared" si="105"/>
        <v>0</v>
      </c>
      <c r="Q1576" s="552" t="str">
        <f t="shared" si="106"/>
        <v/>
      </c>
    </row>
    <row r="1577" spans="1:17" x14ac:dyDescent="0.2">
      <c r="A1577" s="438" t="str">
        <f t="shared" si="103"/>
        <v/>
      </c>
      <c r="B1577" s="439"/>
      <c r="C1577" s="469"/>
      <c r="D1577" s="107"/>
      <c r="E1577" s="107"/>
      <c r="F1577" s="288"/>
      <c r="G1577" s="107"/>
      <c r="H1577" s="107"/>
      <c r="I1577" s="107"/>
      <c r="J1577" s="423"/>
      <c r="K1577" s="423"/>
      <c r="L1577" s="423"/>
      <c r="M1577" s="423"/>
      <c r="N1577" s="470"/>
      <c r="O1577" s="79">
        <f t="shared" si="104"/>
        <v>0</v>
      </c>
      <c r="P1577" s="79">
        <f t="shared" si="105"/>
        <v>0</v>
      </c>
      <c r="Q1577" s="536" t="str">
        <f t="shared" si="106"/>
        <v/>
      </c>
    </row>
    <row r="1578" spans="1:17" x14ac:dyDescent="0.2">
      <c r="A1578" s="438" t="str">
        <f t="shared" si="103"/>
        <v/>
      </c>
      <c r="B1578" s="439"/>
      <c r="C1578" s="469"/>
      <c r="D1578" s="107"/>
      <c r="E1578" s="107"/>
      <c r="F1578" s="288"/>
      <c r="G1578" s="107"/>
      <c r="H1578" s="107"/>
      <c r="I1578" s="107"/>
      <c r="J1578" s="423"/>
      <c r="K1578" s="423"/>
      <c r="L1578" s="423"/>
      <c r="M1578" s="423"/>
      <c r="N1578" s="470"/>
      <c r="O1578" s="79">
        <f t="shared" si="104"/>
        <v>0</v>
      </c>
      <c r="P1578" s="79">
        <f t="shared" si="105"/>
        <v>0</v>
      </c>
      <c r="Q1578" s="552" t="str">
        <f t="shared" si="106"/>
        <v/>
      </c>
    </row>
    <row r="1579" spans="1:17" x14ac:dyDescent="0.2">
      <c r="A1579" s="438" t="str">
        <f t="shared" si="103"/>
        <v/>
      </c>
      <c r="B1579" s="439"/>
      <c r="C1579" s="469"/>
      <c r="D1579" s="107"/>
      <c r="E1579" s="107"/>
      <c r="F1579" s="288"/>
      <c r="G1579" s="107"/>
      <c r="H1579" s="107"/>
      <c r="I1579" s="107"/>
      <c r="J1579" s="423"/>
      <c r="K1579" s="423"/>
      <c r="L1579" s="423"/>
      <c r="M1579" s="423"/>
      <c r="N1579" s="470"/>
      <c r="O1579" s="79">
        <f t="shared" si="104"/>
        <v>0</v>
      </c>
      <c r="P1579" s="79">
        <f t="shared" si="105"/>
        <v>0</v>
      </c>
      <c r="Q1579" s="552" t="str">
        <f t="shared" si="106"/>
        <v/>
      </c>
    </row>
    <row r="1580" spans="1:17" x14ac:dyDescent="0.2">
      <c r="A1580" s="438" t="str">
        <f t="shared" si="103"/>
        <v/>
      </c>
      <c r="B1580" s="439"/>
      <c r="C1580" s="469"/>
      <c r="D1580" s="107"/>
      <c r="E1580" s="107"/>
      <c r="F1580" s="288"/>
      <c r="G1580" s="107"/>
      <c r="H1580" s="107"/>
      <c r="I1580" s="107"/>
      <c r="J1580" s="423"/>
      <c r="K1580" s="423"/>
      <c r="L1580" s="423"/>
      <c r="M1580" s="423"/>
      <c r="N1580" s="470"/>
      <c r="O1580" s="79">
        <f t="shared" si="104"/>
        <v>0</v>
      </c>
      <c r="P1580" s="79">
        <f t="shared" si="105"/>
        <v>0</v>
      </c>
      <c r="Q1580" s="552" t="str">
        <f t="shared" si="106"/>
        <v/>
      </c>
    </row>
    <row r="1581" spans="1:17" x14ac:dyDescent="0.2">
      <c r="A1581" s="438" t="str">
        <f t="shared" si="103"/>
        <v/>
      </c>
      <c r="B1581" s="439"/>
      <c r="C1581" s="469"/>
      <c r="D1581" s="107"/>
      <c r="E1581" s="107"/>
      <c r="F1581" s="288"/>
      <c r="G1581" s="107"/>
      <c r="H1581" s="107"/>
      <c r="I1581" s="107"/>
      <c r="J1581" s="423"/>
      <c r="K1581" s="423"/>
      <c r="L1581" s="423"/>
      <c r="M1581" s="423"/>
      <c r="N1581" s="470"/>
      <c r="O1581" s="79">
        <f t="shared" si="104"/>
        <v>0</v>
      </c>
      <c r="P1581" s="79">
        <f t="shared" si="105"/>
        <v>0</v>
      </c>
      <c r="Q1581" s="536" t="str">
        <f t="shared" si="106"/>
        <v/>
      </c>
    </row>
    <row r="1582" spans="1:17" x14ac:dyDescent="0.2">
      <c r="A1582" s="438" t="str">
        <f t="shared" si="103"/>
        <v/>
      </c>
      <c r="B1582" s="439"/>
      <c r="C1582" s="469"/>
      <c r="D1582" s="107"/>
      <c r="E1582" s="107"/>
      <c r="F1582" s="288"/>
      <c r="G1582" s="107"/>
      <c r="H1582" s="107"/>
      <c r="I1582" s="107"/>
      <c r="J1582" s="423"/>
      <c r="K1582" s="423"/>
      <c r="L1582" s="423"/>
      <c r="M1582" s="423"/>
      <c r="N1582" s="470"/>
      <c r="O1582" s="79">
        <f t="shared" si="104"/>
        <v>0</v>
      </c>
      <c r="P1582" s="79">
        <f t="shared" si="105"/>
        <v>0</v>
      </c>
      <c r="Q1582" s="552" t="str">
        <f t="shared" si="106"/>
        <v/>
      </c>
    </row>
    <row r="1583" spans="1:17" x14ac:dyDescent="0.2">
      <c r="A1583" s="438" t="str">
        <f t="shared" si="103"/>
        <v/>
      </c>
      <c r="B1583" s="439"/>
      <c r="C1583" s="469"/>
      <c r="D1583" s="107"/>
      <c r="E1583" s="107"/>
      <c r="F1583" s="288"/>
      <c r="G1583" s="107"/>
      <c r="H1583" s="107"/>
      <c r="I1583" s="107"/>
      <c r="J1583" s="423"/>
      <c r="K1583" s="423"/>
      <c r="L1583" s="423"/>
      <c r="M1583" s="423"/>
      <c r="N1583" s="470"/>
      <c r="O1583" s="79">
        <f t="shared" si="104"/>
        <v>0</v>
      </c>
      <c r="P1583" s="79">
        <f t="shared" si="105"/>
        <v>0</v>
      </c>
      <c r="Q1583" s="552" t="str">
        <f t="shared" si="106"/>
        <v/>
      </c>
    </row>
    <row r="1584" spans="1:17" x14ac:dyDescent="0.2">
      <c r="A1584" s="438" t="str">
        <f t="shared" si="103"/>
        <v/>
      </c>
      <c r="B1584" s="439"/>
      <c r="C1584" s="469"/>
      <c r="D1584" s="107"/>
      <c r="E1584" s="107"/>
      <c r="F1584" s="288"/>
      <c r="G1584" s="107"/>
      <c r="H1584" s="107"/>
      <c r="I1584" s="107"/>
      <c r="J1584" s="423"/>
      <c r="K1584" s="423"/>
      <c r="L1584" s="423"/>
      <c r="M1584" s="423"/>
      <c r="N1584" s="470"/>
      <c r="O1584" s="79">
        <f t="shared" si="104"/>
        <v>0</v>
      </c>
      <c r="P1584" s="79">
        <f t="shared" si="105"/>
        <v>0</v>
      </c>
      <c r="Q1584" s="552" t="str">
        <f t="shared" si="106"/>
        <v/>
      </c>
    </row>
    <row r="1585" spans="1:17" x14ac:dyDescent="0.2">
      <c r="A1585" s="438" t="str">
        <f t="shared" si="103"/>
        <v/>
      </c>
      <c r="B1585" s="439"/>
      <c r="C1585" s="469"/>
      <c r="D1585" s="107"/>
      <c r="E1585" s="107"/>
      <c r="F1585" s="288"/>
      <c r="G1585" s="107"/>
      <c r="H1585" s="107"/>
      <c r="I1585" s="107"/>
      <c r="J1585" s="423"/>
      <c r="K1585" s="423"/>
      <c r="L1585" s="423"/>
      <c r="M1585" s="423"/>
      <c r="N1585" s="470"/>
      <c r="O1585" s="79">
        <f t="shared" si="104"/>
        <v>0</v>
      </c>
      <c r="P1585" s="79">
        <f t="shared" si="105"/>
        <v>0</v>
      </c>
      <c r="Q1585" s="536" t="str">
        <f t="shared" si="106"/>
        <v/>
      </c>
    </row>
    <row r="1586" spans="1:17" x14ac:dyDescent="0.2">
      <c r="A1586" s="438" t="str">
        <f t="shared" si="103"/>
        <v/>
      </c>
      <c r="B1586" s="439"/>
      <c r="C1586" s="469"/>
      <c r="D1586" s="107"/>
      <c r="E1586" s="107"/>
      <c r="F1586" s="288"/>
      <c r="G1586" s="107"/>
      <c r="H1586" s="107"/>
      <c r="I1586" s="107"/>
      <c r="J1586" s="423"/>
      <c r="K1586" s="423"/>
      <c r="L1586" s="423"/>
      <c r="M1586" s="423"/>
      <c r="N1586" s="470"/>
      <c r="O1586" s="79">
        <f t="shared" si="104"/>
        <v>0</v>
      </c>
      <c r="P1586" s="79">
        <f t="shared" si="105"/>
        <v>0</v>
      </c>
      <c r="Q1586" s="552" t="str">
        <f t="shared" si="106"/>
        <v/>
      </c>
    </row>
    <row r="1587" spans="1:17" x14ac:dyDescent="0.2">
      <c r="A1587" s="438" t="str">
        <f t="shared" si="103"/>
        <v/>
      </c>
      <c r="B1587" s="439"/>
      <c r="C1587" s="469"/>
      <c r="D1587" s="107"/>
      <c r="E1587" s="107"/>
      <c r="F1587" s="288"/>
      <c r="G1587" s="107"/>
      <c r="H1587" s="107"/>
      <c r="I1587" s="107"/>
      <c r="J1587" s="423"/>
      <c r="K1587" s="423"/>
      <c r="L1587" s="423"/>
      <c r="M1587" s="423"/>
      <c r="N1587" s="470"/>
      <c r="O1587" s="79">
        <f t="shared" si="104"/>
        <v>0</v>
      </c>
      <c r="P1587" s="79">
        <f t="shared" si="105"/>
        <v>0</v>
      </c>
      <c r="Q1587" s="552" t="str">
        <f t="shared" si="106"/>
        <v/>
      </c>
    </row>
    <row r="1588" spans="1:17" x14ac:dyDescent="0.2">
      <c r="A1588" s="438" t="str">
        <f t="shared" si="103"/>
        <v/>
      </c>
      <c r="B1588" s="439"/>
      <c r="C1588" s="469"/>
      <c r="D1588" s="107"/>
      <c r="E1588" s="107"/>
      <c r="F1588" s="288"/>
      <c r="G1588" s="107"/>
      <c r="H1588" s="107"/>
      <c r="I1588" s="107"/>
      <c r="J1588" s="423"/>
      <c r="K1588" s="423"/>
      <c r="L1588" s="423"/>
      <c r="M1588" s="423"/>
      <c r="N1588" s="470"/>
      <c r="O1588" s="79">
        <f t="shared" si="104"/>
        <v>0</v>
      </c>
      <c r="P1588" s="79">
        <f t="shared" si="105"/>
        <v>0</v>
      </c>
      <c r="Q1588" s="552" t="str">
        <f t="shared" si="106"/>
        <v/>
      </c>
    </row>
    <row r="1589" spans="1:17" x14ac:dyDescent="0.2">
      <c r="A1589" s="438" t="str">
        <f t="shared" si="103"/>
        <v/>
      </c>
      <c r="B1589" s="439"/>
      <c r="C1589" s="469"/>
      <c r="D1589" s="107"/>
      <c r="E1589" s="107"/>
      <c r="F1589" s="288"/>
      <c r="G1589" s="107"/>
      <c r="H1589" s="107"/>
      <c r="I1589" s="107"/>
      <c r="J1589" s="423"/>
      <c r="K1589" s="423"/>
      <c r="L1589" s="423"/>
      <c r="M1589" s="423"/>
      <c r="N1589" s="470"/>
      <c r="O1589" s="79">
        <f t="shared" si="104"/>
        <v>0</v>
      </c>
      <c r="P1589" s="79">
        <f t="shared" si="105"/>
        <v>0</v>
      </c>
      <c r="Q1589" s="536" t="str">
        <f t="shared" si="106"/>
        <v/>
      </c>
    </row>
    <row r="1590" spans="1:17" x14ac:dyDescent="0.2">
      <c r="A1590" s="438" t="str">
        <f t="shared" si="103"/>
        <v/>
      </c>
      <c r="B1590" s="439"/>
      <c r="C1590" s="469"/>
      <c r="D1590" s="107"/>
      <c r="E1590" s="107"/>
      <c r="F1590" s="288"/>
      <c r="G1590" s="107"/>
      <c r="H1590" s="107"/>
      <c r="I1590" s="107"/>
      <c r="J1590" s="423"/>
      <c r="K1590" s="423"/>
      <c r="L1590" s="423"/>
      <c r="M1590" s="423"/>
      <c r="N1590" s="470"/>
      <c r="O1590" s="79">
        <f t="shared" si="104"/>
        <v>0</v>
      </c>
      <c r="P1590" s="79">
        <f t="shared" si="105"/>
        <v>0</v>
      </c>
      <c r="Q1590" s="552" t="str">
        <f t="shared" si="106"/>
        <v/>
      </c>
    </row>
    <row r="1591" spans="1:17" x14ac:dyDescent="0.2">
      <c r="A1591" s="438" t="str">
        <f t="shared" si="103"/>
        <v/>
      </c>
      <c r="B1591" s="439"/>
      <c r="C1591" s="469"/>
      <c r="D1591" s="107"/>
      <c r="E1591" s="107"/>
      <c r="F1591" s="288"/>
      <c r="G1591" s="107"/>
      <c r="H1591" s="107"/>
      <c r="I1591" s="107"/>
      <c r="J1591" s="423"/>
      <c r="K1591" s="423"/>
      <c r="L1591" s="423"/>
      <c r="M1591" s="423"/>
      <c r="N1591" s="470"/>
      <c r="O1591" s="79">
        <f t="shared" si="104"/>
        <v>0</v>
      </c>
      <c r="P1591" s="79">
        <f t="shared" si="105"/>
        <v>0</v>
      </c>
      <c r="Q1591" s="552" t="str">
        <f t="shared" si="106"/>
        <v/>
      </c>
    </row>
    <row r="1592" spans="1:17" x14ac:dyDescent="0.2">
      <c r="A1592" s="438" t="str">
        <f t="shared" si="103"/>
        <v/>
      </c>
      <c r="B1592" s="439"/>
      <c r="C1592" s="469"/>
      <c r="D1592" s="107"/>
      <c r="E1592" s="107"/>
      <c r="F1592" s="288"/>
      <c r="G1592" s="107"/>
      <c r="H1592" s="107"/>
      <c r="I1592" s="107"/>
      <c r="J1592" s="423"/>
      <c r="K1592" s="423"/>
      <c r="L1592" s="423"/>
      <c r="M1592" s="423"/>
      <c r="N1592" s="470"/>
      <c r="O1592" s="79">
        <f t="shared" si="104"/>
        <v>0</v>
      </c>
      <c r="P1592" s="79">
        <f t="shared" si="105"/>
        <v>0</v>
      </c>
      <c r="Q1592" s="552" t="str">
        <f t="shared" si="106"/>
        <v/>
      </c>
    </row>
    <row r="1593" spans="1:17" x14ac:dyDescent="0.2">
      <c r="A1593" s="438" t="str">
        <f t="shared" si="103"/>
        <v/>
      </c>
      <c r="B1593" s="439"/>
      <c r="C1593" s="469"/>
      <c r="D1593" s="107"/>
      <c r="E1593" s="107"/>
      <c r="F1593" s="288"/>
      <c r="G1593" s="107"/>
      <c r="H1593" s="107"/>
      <c r="I1593" s="107"/>
      <c r="J1593" s="423"/>
      <c r="K1593" s="423"/>
      <c r="L1593" s="423"/>
      <c r="M1593" s="423"/>
      <c r="N1593" s="470"/>
      <c r="O1593" s="79">
        <f t="shared" si="104"/>
        <v>0</v>
      </c>
      <c r="P1593" s="79">
        <f t="shared" si="105"/>
        <v>0</v>
      </c>
      <c r="Q1593" s="536" t="str">
        <f t="shared" si="106"/>
        <v/>
      </c>
    </row>
    <row r="1594" spans="1:17" x14ac:dyDescent="0.2">
      <c r="A1594" s="438" t="str">
        <f t="shared" si="103"/>
        <v/>
      </c>
      <c r="B1594" s="439"/>
      <c r="C1594" s="469"/>
      <c r="D1594" s="107"/>
      <c r="E1594" s="107"/>
      <c r="F1594" s="288"/>
      <c r="G1594" s="107"/>
      <c r="H1594" s="107"/>
      <c r="I1594" s="107"/>
      <c r="J1594" s="423"/>
      <c r="K1594" s="423"/>
      <c r="L1594" s="423"/>
      <c r="M1594" s="423"/>
      <c r="N1594" s="470"/>
      <c r="O1594" s="79">
        <f t="shared" si="104"/>
        <v>0</v>
      </c>
      <c r="P1594" s="79">
        <f t="shared" si="105"/>
        <v>0</v>
      </c>
      <c r="Q1594" s="552" t="str">
        <f t="shared" si="106"/>
        <v/>
      </c>
    </row>
    <row r="1595" spans="1:17" x14ac:dyDescent="0.2">
      <c r="A1595" s="438" t="str">
        <f t="shared" si="103"/>
        <v/>
      </c>
      <c r="B1595" s="439"/>
      <c r="C1595" s="469"/>
      <c r="D1595" s="107"/>
      <c r="E1595" s="107"/>
      <c r="F1595" s="288"/>
      <c r="G1595" s="107"/>
      <c r="H1595" s="107"/>
      <c r="I1595" s="107"/>
      <c r="J1595" s="423"/>
      <c r="K1595" s="423"/>
      <c r="L1595" s="423"/>
      <c r="M1595" s="423"/>
      <c r="N1595" s="470"/>
      <c r="O1595" s="79">
        <f t="shared" si="104"/>
        <v>0</v>
      </c>
      <c r="P1595" s="79">
        <f t="shared" si="105"/>
        <v>0</v>
      </c>
      <c r="Q1595" s="552" t="str">
        <f t="shared" si="106"/>
        <v/>
      </c>
    </row>
    <row r="1596" spans="1:17" x14ac:dyDescent="0.2">
      <c r="A1596" s="438" t="str">
        <f t="shared" ref="A1596:A1659" si="107">IF(B1596="","",ROW()-4)</f>
        <v/>
      </c>
      <c r="B1596" s="439"/>
      <c r="C1596" s="469"/>
      <c r="D1596" s="107"/>
      <c r="E1596" s="107"/>
      <c r="F1596" s="288"/>
      <c r="G1596" s="107"/>
      <c r="H1596" s="107"/>
      <c r="I1596" s="107"/>
      <c r="J1596" s="423"/>
      <c r="K1596" s="423"/>
      <c r="L1596" s="423"/>
      <c r="M1596" s="423"/>
      <c r="N1596" s="470"/>
      <c r="O1596" s="79">
        <f t="shared" si="104"/>
        <v>0</v>
      </c>
      <c r="P1596" s="79">
        <f t="shared" si="105"/>
        <v>0</v>
      </c>
      <c r="Q1596" s="552" t="str">
        <f t="shared" si="106"/>
        <v/>
      </c>
    </row>
    <row r="1597" spans="1:17" x14ac:dyDescent="0.2">
      <c r="A1597" s="438" t="str">
        <f t="shared" si="107"/>
        <v/>
      </c>
      <c r="B1597" s="439"/>
      <c r="C1597" s="469"/>
      <c r="D1597" s="107"/>
      <c r="E1597" s="107"/>
      <c r="F1597" s="288"/>
      <c r="G1597" s="107"/>
      <c r="H1597" s="107"/>
      <c r="I1597" s="107"/>
      <c r="J1597" s="423"/>
      <c r="K1597" s="423"/>
      <c r="L1597" s="423"/>
      <c r="M1597" s="423"/>
      <c r="N1597" s="470"/>
      <c r="O1597" s="79">
        <f t="shared" si="104"/>
        <v>0</v>
      </c>
      <c r="P1597" s="79">
        <f t="shared" si="105"/>
        <v>0</v>
      </c>
      <c r="Q1597" s="536" t="str">
        <f t="shared" si="106"/>
        <v/>
      </c>
    </row>
    <row r="1598" spans="1:17" x14ac:dyDescent="0.2">
      <c r="A1598" s="438" t="str">
        <f t="shared" si="107"/>
        <v/>
      </c>
      <c r="B1598" s="439"/>
      <c r="C1598" s="469"/>
      <c r="D1598" s="107"/>
      <c r="E1598" s="107"/>
      <c r="F1598" s="288"/>
      <c r="G1598" s="107"/>
      <c r="H1598" s="107"/>
      <c r="I1598" s="107"/>
      <c r="J1598" s="423"/>
      <c r="K1598" s="423"/>
      <c r="L1598" s="423"/>
      <c r="M1598" s="423"/>
      <c r="N1598" s="470"/>
      <c r="O1598" s="79">
        <f t="shared" si="104"/>
        <v>0</v>
      </c>
      <c r="P1598" s="79">
        <f t="shared" si="105"/>
        <v>0</v>
      </c>
      <c r="Q1598" s="552" t="str">
        <f t="shared" si="106"/>
        <v/>
      </c>
    </row>
    <row r="1599" spans="1:17" x14ac:dyDescent="0.2">
      <c r="A1599" s="438" t="str">
        <f t="shared" si="107"/>
        <v/>
      </c>
      <c r="B1599" s="439"/>
      <c r="C1599" s="469"/>
      <c r="D1599" s="107"/>
      <c r="E1599" s="107"/>
      <c r="F1599" s="288"/>
      <c r="G1599" s="107"/>
      <c r="H1599" s="107"/>
      <c r="I1599" s="107"/>
      <c r="J1599" s="423"/>
      <c r="K1599" s="423"/>
      <c r="L1599" s="423"/>
      <c r="M1599" s="423"/>
      <c r="N1599" s="470"/>
      <c r="O1599" s="79">
        <f t="shared" si="104"/>
        <v>0</v>
      </c>
      <c r="P1599" s="79">
        <f t="shared" si="105"/>
        <v>0</v>
      </c>
      <c r="Q1599" s="552" t="str">
        <f t="shared" si="106"/>
        <v/>
      </c>
    </row>
    <row r="1600" spans="1:17" x14ac:dyDescent="0.2">
      <c r="A1600" s="438" t="str">
        <f t="shared" si="107"/>
        <v/>
      </c>
      <c r="B1600" s="439"/>
      <c r="C1600" s="469"/>
      <c r="D1600" s="107"/>
      <c r="E1600" s="107"/>
      <c r="F1600" s="288"/>
      <c r="G1600" s="107"/>
      <c r="H1600" s="107"/>
      <c r="I1600" s="107"/>
      <c r="J1600" s="423"/>
      <c r="K1600" s="423"/>
      <c r="L1600" s="423"/>
      <c r="M1600" s="423"/>
      <c r="N1600" s="470"/>
      <c r="O1600" s="79">
        <f t="shared" si="104"/>
        <v>0</v>
      </c>
      <c r="P1600" s="79">
        <f t="shared" si="105"/>
        <v>0</v>
      </c>
      <c r="Q1600" s="552" t="str">
        <f t="shared" si="106"/>
        <v/>
      </c>
    </row>
    <row r="1601" spans="1:17" x14ac:dyDescent="0.2">
      <c r="A1601" s="438" t="str">
        <f t="shared" si="107"/>
        <v/>
      </c>
      <c r="B1601" s="439"/>
      <c r="C1601" s="469"/>
      <c r="D1601" s="107"/>
      <c r="E1601" s="107"/>
      <c r="F1601" s="288"/>
      <c r="G1601" s="107"/>
      <c r="H1601" s="107"/>
      <c r="I1601" s="107"/>
      <c r="J1601" s="423"/>
      <c r="K1601" s="423"/>
      <c r="L1601" s="423"/>
      <c r="M1601" s="423"/>
      <c r="N1601" s="470"/>
      <c r="O1601" s="79">
        <f t="shared" si="104"/>
        <v>0</v>
      </c>
      <c r="P1601" s="79">
        <f t="shared" si="105"/>
        <v>0</v>
      </c>
      <c r="Q1601" s="536" t="str">
        <f t="shared" si="106"/>
        <v/>
      </c>
    </row>
    <row r="1602" spans="1:17" x14ac:dyDescent="0.2">
      <c r="A1602" s="438" t="str">
        <f t="shared" si="107"/>
        <v/>
      </c>
      <c r="B1602" s="439"/>
      <c r="C1602" s="469"/>
      <c r="D1602" s="107"/>
      <c r="E1602" s="107"/>
      <c r="F1602" s="288"/>
      <c r="G1602" s="107"/>
      <c r="H1602" s="107"/>
      <c r="I1602" s="107"/>
      <c r="J1602" s="423"/>
      <c r="K1602" s="423"/>
      <c r="L1602" s="423"/>
      <c r="M1602" s="423"/>
      <c r="N1602" s="470"/>
      <c r="O1602" s="79">
        <f t="shared" si="104"/>
        <v>0</v>
      </c>
      <c r="P1602" s="79">
        <f t="shared" si="105"/>
        <v>0</v>
      </c>
      <c r="Q1602" s="552" t="str">
        <f t="shared" si="106"/>
        <v/>
      </c>
    </row>
    <row r="1603" spans="1:17" x14ac:dyDescent="0.2">
      <c r="A1603" s="438" t="str">
        <f t="shared" si="107"/>
        <v/>
      </c>
      <c r="B1603" s="439"/>
      <c r="C1603" s="469"/>
      <c r="D1603" s="107"/>
      <c r="E1603" s="107"/>
      <c r="F1603" s="288"/>
      <c r="G1603" s="107"/>
      <c r="H1603" s="107"/>
      <c r="I1603" s="107"/>
      <c r="J1603" s="423"/>
      <c r="K1603" s="423"/>
      <c r="L1603" s="423"/>
      <c r="M1603" s="423"/>
      <c r="N1603" s="470"/>
      <c r="O1603" s="79">
        <f t="shared" si="104"/>
        <v>0</v>
      </c>
      <c r="P1603" s="79">
        <f t="shared" si="105"/>
        <v>0</v>
      </c>
      <c r="Q1603" s="552" t="str">
        <f t="shared" si="106"/>
        <v/>
      </c>
    </row>
    <row r="1604" spans="1:17" x14ac:dyDescent="0.2">
      <c r="A1604" s="438" t="str">
        <f t="shared" si="107"/>
        <v/>
      </c>
      <c r="B1604" s="439"/>
      <c r="C1604" s="469"/>
      <c r="D1604" s="107"/>
      <c r="E1604" s="107"/>
      <c r="F1604" s="288"/>
      <c r="G1604" s="107"/>
      <c r="H1604" s="107"/>
      <c r="I1604" s="107"/>
      <c r="J1604" s="423"/>
      <c r="K1604" s="423"/>
      <c r="L1604" s="423"/>
      <c r="M1604" s="423"/>
      <c r="N1604" s="470"/>
      <c r="O1604" s="79">
        <f t="shared" si="104"/>
        <v>0</v>
      </c>
      <c r="P1604" s="79">
        <f t="shared" si="105"/>
        <v>0</v>
      </c>
      <c r="Q1604" s="552" t="str">
        <f t="shared" si="106"/>
        <v/>
      </c>
    </row>
    <row r="1605" spans="1:17" x14ac:dyDescent="0.2">
      <c r="A1605" s="438" t="str">
        <f t="shared" si="107"/>
        <v/>
      </c>
      <c r="B1605" s="439"/>
      <c r="C1605" s="469"/>
      <c r="D1605" s="107"/>
      <c r="E1605" s="107"/>
      <c r="F1605" s="288"/>
      <c r="G1605" s="107"/>
      <c r="H1605" s="107"/>
      <c r="I1605" s="107"/>
      <c r="J1605" s="423"/>
      <c r="K1605" s="423"/>
      <c r="L1605" s="423"/>
      <c r="M1605" s="423"/>
      <c r="N1605" s="470"/>
      <c r="O1605" s="79">
        <f t="shared" si="104"/>
        <v>0</v>
      </c>
      <c r="P1605" s="79">
        <f t="shared" si="105"/>
        <v>0</v>
      </c>
      <c r="Q1605" s="536" t="str">
        <f t="shared" si="106"/>
        <v/>
      </c>
    </row>
    <row r="1606" spans="1:17" x14ac:dyDescent="0.2">
      <c r="A1606" s="438" t="str">
        <f t="shared" si="107"/>
        <v/>
      </c>
      <c r="B1606" s="439"/>
      <c r="C1606" s="469"/>
      <c r="D1606" s="107"/>
      <c r="E1606" s="107"/>
      <c r="F1606" s="288"/>
      <c r="G1606" s="107"/>
      <c r="H1606" s="107"/>
      <c r="I1606" s="107"/>
      <c r="J1606" s="423"/>
      <c r="K1606" s="423"/>
      <c r="L1606" s="423"/>
      <c r="M1606" s="423"/>
      <c r="N1606" s="470"/>
      <c r="O1606" s="79">
        <f t="shared" si="104"/>
        <v>0</v>
      </c>
      <c r="P1606" s="79">
        <f t="shared" si="105"/>
        <v>0</v>
      </c>
      <c r="Q1606" s="552" t="str">
        <f t="shared" si="106"/>
        <v/>
      </c>
    </row>
    <row r="1607" spans="1:17" x14ac:dyDescent="0.2">
      <c r="A1607" s="438" t="str">
        <f t="shared" si="107"/>
        <v/>
      </c>
      <c r="B1607" s="439"/>
      <c r="C1607" s="469"/>
      <c r="D1607" s="107"/>
      <c r="E1607" s="107"/>
      <c r="F1607" s="288"/>
      <c r="G1607" s="107"/>
      <c r="H1607" s="107"/>
      <c r="I1607" s="107"/>
      <c r="J1607" s="423"/>
      <c r="K1607" s="423"/>
      <c r="L1607" s="423"/>
      <c r="M1607" s="423"/>
      <c r="N1607" s="470"/>
      <c r="O1607" s="79">
        <f t="shared" si="104"/>
        <v>0</v>
      </c>
      <c r="P1607" s="79">
        <f t="shared" si="105"/>
        <v>0</v>
      </c>
      <c r="Q1607" s="552" t="str">
        <f t="shared" si="106"/>
        <v/>
      </c>
    </row>
    <row r="1608" spans="1:17" x14ac:dyDescent="0.2">
      <c r="A1608" s="438" t="str">
        <f t="shared" si="107"/>
        <v/>
      </c>
      <c r="B1608" s="439"/>
      <c r="C1608" s="469"/>
      <c r="D1608" s="107"/>
      <c r="E1608" s="107"/>
      <c r="F1608" s="288"/>
      <c r="G1608" s="107"/>
      <c r="H1608" s="107"/>
      <c r="I1608" s="107"/>
      <c r="J1608" s="423"/>
      <c r="K1608" s="423"/>
      <c r="L1608" s="423"/>
      <c r="M1608" s="472"/>
      <c r="N1608" s="470"/>
      <c r="O1608" s="79">
        <f t="shared" si="104"/>
        <v>0</v>
      </c>
      <c r="P1608" s="79">
        <f t="shared" si="105"/>
        <v>0</v>
      </c>
      <c r="Q1608" s="552" t="str">
        <f t="shared" si="106"/>
        <v/>
      </c>
    </row>
    <row r="1609" spans="1:17" x14ac:dyDescent="0.2">
      <c r="A1609" s="438" t="str">
        <f t="shared" si="107"/>
        <v/>
      </c>
      <c r="B1609" s="439"/>
      <c r="C1609" s="469"/>
      <c r="D1609" s="107"/>
      <c r="E1609" s="107"/>
      <c r="F1609" s="288"/>
      <c r="G1609" s="107"/>
      <c r="H1609" s="107"/>
      <c r="I1609" s="107"/>
      <c r="J1609" s="423"/>
      <c r="K1609" s="423"/>
      <c r="L1609" s="423"/>
      <c r="M1609" s="423"/>
      <c r="N1609" s="470"/>
      <c r="O1609" s="79">
        <f t="shared" si="104"/>
        <v>0</v>
      </c>
      <c r="P1609" s="79">
        <f t="shared" si="105"/>
        <v>0</v>
      </c>
      <c r="Q1609" s="536" t="str">
        <f t="shared" si="106"/>
        <v/>
      </c>
    </row>
    <row r="1610" spans="1:17" x14ac:dyDescent="0.2">
      <c r="A1610" s="438" t="str">
        <f t="shared" si="107"/>
        <v/>
      </c>
      <c r="B1610" s="439"/>
      <c r="C1610" s="469"/>
      <c r="D1610" s="107"/>
      <c r="E1610" s="107"/>
      <c r="F1610" s="288"/>
      <c r="G1610" s="107"/>
      <c r="H1610" s="107"/>
      <c r="I1610" s="107"/>
      <c r="J1610" s="423"/>
      <c r="K1610" s="423"/>
      <c r="L1610" s="423"/>
      <c r="M1610" s="423"/>
      <c r="N1610" s="470"/>
      <c r="O1610" s="79">
        <f t="shared" si="104"/>
        <v>0</v>
      </c>
      <c r="P1610" s="79">
        <f t="shared" si="105"/>
        <v>0</v>
      </c>
      <c r="Q1610" s="552" t="str">
        <f t="shared" si="106"/>
        <v/>
      </c>
    </row>
    <row r="1611" spans="1:17" x14ac:dyDescent="0.2">
      <c r="A1611" s="438" t="str">
        <f t="shared" si="107"/>
        <v/>
      </c>
      <c r="B1611" s="439"/>
      <c r="C1611" s="469"/>
      <c r="D1611" s="107"/>
      <c r="E1611" s="107"/>
      <c r="F1611" s="288"/>
      <c r="G1611" s="107"/>
      <c r="H1611" s="107"/>
      <c r="I1611" s="107"/>
      <c r="J1611" s="423"/>
      <c r="K1611" s="423"/>
      <c r="L1611" s="423"/>
      <c r="M1611" s="423"/>
      <c r="N1611" s="470"/>
      <c r="O1611" s="79">
        <f t="shared" si="104"/>
        <v>0</v>
      </c>
      <c r="P1611" s="79">
        <f t="shared" si="105"/>
        <v>0</v>
      </c>
      <c r="Q1611" s="552" t="str">
        <f t="shared" si="106"/>
        <v/>
      </c>
    </row>
    <row r="1612" spans="1:17" x14ac:dyDescent="0.2">
      <c r="A1612" s="438" t="str">
        <f t="shared" si="107"/>
        <v/>
      </c>
      <c r="B1612" s="439"/>
      <c r="C1612" s="469"/>
      <c r="D1612" s="107"/>
      <c r="E1612" s="107"/>
      <c r="F1612" s="288"/>
      <c r="G1612" s="107"/>
      <c r="H1612" s="107"/>
      <c r="I1612" s="107"/>
      <c r="J1612" s="423"/>
      <c r="K1612" s="423"/>
      <c r="L1612" s="423"/>
      <c r="M1612" s="423"/>
      <c r="N1612" s="470"/>
      <c r="O1612" s="79">
        <f t="shared" si="104"/>
        <v>0</v>
      </c>
      <c r="P1612" s="79">
        <f t="shared" si="105"/>
        <v>0</v>
      </c>
      <c r="Q1612" s="552" t="str">
        <f t="shared" si="106"/>
        <v/>
      </c>
    </row>
    <row r="1613" spans="1:17" x14ac:dyDescent="0.2">
      <c r="A1613" s="438" t="str">
        <f t="shared" si="107"/>
        <v/>
      </c>
      <c r="B1613" s="439"/>
      <c r="C1613" s="469"/>
      <c r="D1613" s="107"/>
      <c r="E1613" s="107"/>
      <c r="F1613" s="288"/>
      <c r="G1613" s="107"/>
      <c r="H1613" s="107"/>
      <c r="I1613" s="107"/>
      <c r="J1613" s="423"/>
      <c r="K1613" s="423"/>
      <c r="L1613" s="423"/>
      <c r="M1613" s="423"/>
      <c r="N1613" s="470"/>
      <c r="O1613" s="79">
        <f t="shared" si="104"/>
        <v>0</v>
      </c>
      <c r="P1613" s="79">
        <f t="shared" si="105"/>
        <v>0</v>
      </c>
      <c r="Q1613" s="536" t="str">
        <f t="shared" si="106"/>
        <v/>
      </c>
    </row>
    <row r="1614" spans="1:17" x14ac:dyDescent="0.2">
      <c r="A1614" s="438" t="str">
        <f t="shared" si="107"/>
        <v/>
      </c>
      <c r="B1614" s="439"/>
      <c r="C1614" s="469"/>
      <c r="D1614" s="107"/>
      <c r="E1614" s="107"/>
      <c r="F1614" s="288"/>
      <c r="G1614" s="107"/>
      <c r="H1614" s="107"/>
      <c r="I1614" s="107"/>
      <c r="J1614" s="423"/>
      <c r="K1614" s="423"/>
      <c r="L1614" s="423"/>
      <c r="M1614" s="423"/>
      <c r="N1614" s="470"/>
      <c r="O1614" s="79">
        <f t="shared" ref="O1614:O1677" si="108">IF(B1614=0,0,IF(YEAR(B1614)=$P$1,MONTH(B1614)-$O$1+1,(YEAR(B1614)-$P$1)*12-$O$1+1+MONTH(B1614)))</f>
        <v>0</v>
      </c>
      <c r="P1614" s="79">
        <f t="shared" ref="P1614:P1677" si="109">IF(C1614=0,0,IF(YEAR(C1614)=$P$1,MONTH(C1614)-$O$1+1,(YEAR(C1614)-$P$1)*12-$O$1+1+MONTH(C1614)))</f>
        <v>0</v>
      </c>
      <c r="Q1614" s="552" t="str">
        <f t="shared" ref="Q1614:Q1677" si="110">SUBSTITUTE(D1614," ","_")</f>
        <v/>
      </c>
    </row>
    <row r="1615" spans="1:17" x14ac:dyDescent="0.2">
      <c r="A1615" s="438" t="str">
        <f t="shared" si="107"/>
        <v/>
      </c>
      <c r="B1615" s="439"/>
      <c r="C1615" s="469"/>
      <c r="D1615" s="107"/>
      <c r="E1615" s="107"/>
      <c r="F1615" s="288"/>
      <c r="G1615" s="107"/>
      <c r="H1615" s="107"/>
      <c r="I1615" s="107"/>
      <c r="J1615" s="423"/>
      <c r="K1615" s="423"/>
      <c r="L1615" s="423"/>
      <c r="M1615" s="423"/>
      <c r="N1615" s="470"/>
      <c r="O1615" s="79">
        <f t="shared" si="108"/>
        <v>0</v>
      </c>
      <c r="P1615" s="79">
        <f t="shared" si="109"/>
        <v>0</v>
      </c>
      <c r="Q1615" s="552" t="str">
        <f t="shared" si="110"/>
        <v/>
      </c>
    </row>
    <row r="1616" spans="1:17" x14ac:dyDescent="0.2">
      <c r="A1616" s="438" t="str">
        <f t="shared" si="107"/>
        <v/>
      </c>
      <c r="B1616" s="439"/>
      <c r="C1616" s="469"/>
      <c r="D1616" s="107"/>
      <c r="E1616" s="107"/>
      <c r="F1616" s="288"/>
      <c r="G1616" s="107"/>
      <c r="H1616" s="107"/>
      <c r="I1616" s="107"/>
      <c r="J1616" s="423"/>
      <c r="K1616" s="423"/>
      <c r="L1616" s="423"/>
      <c r="M1616" s="423"/>
      <c r="N1616" s="470"/>
      <c r="O1616" s="79">
        <f t="shared" si="108"/>
        <v>0</v>
      </c>
      <c r="P1616" s="79">
        <f t="shared" si="109"/>
        <v>0</v>
      </c>
      <c r="Q1616" s="552" t="str">
        <f t="shared" si="110"/>
        <v/>
      </c>
    </row>
    <row r="1617" spans="1:17" x14ac:dyDescent="0.2">
      <c r="A1617" s="438" t="str">
        <f t="shared" si="107"/>
        <v/>
      </c>
      <c r="B1617" s="439"/>
      <c r="C1617" s="469"/>
      <c r="D1617" s="107"/>
      <c r="E1617" s="107"/>
      <c r="F1617" s="288"/>
      <c r="G1617" s="107"/>
      <c r="H1617" s="107"/>
      <c r="I1617" s="107"/>
      <c r="J1617" s="423"/>
      <c r="K1617" s="423"/>
      <c r="L1617" s="423"/>
      <c r="M1617" s="423"/>
      <c r="N1617" s="470"/>
      <c r="O1617" s="79">
        <f t="shared" si="108"/>
        <v>0</v>
      </c>
      <c r="P1617" s="79">
        <f t="shared" si="109"/>
        <v>0</v>
      </c>
      <c r="Q1617" s="536" t="str">
        <f t="shared" si="110"/>
        <v/>
      </c>
    </row>
    <row r="1618" spans="1:17" x14ac:dyDescent="0.2">
      <c r="A1618" s="438" t="str">
        <f t="shared" si="107"/>
        <v/>
      </c>
      <c r="B1618" s="439"/>
      <c r="C1618" s="469"/>
      <c r="D1618" s="107"/>
      <c r="E1618" s="107"/>
      <c r="F1618" s="288"/>
      <c r="G1618" s="107"/>
      <c r="H1618" s="107"/>
      <c r="I1618" s="107"/>
      <c r="J1618" s="423"/>
      <c r="K1618" s="423"/>
      <c r="L1618" s="423"/>
      <c r="M1618" s="423"/>
      <c r="N1618" s="470"/>
      <c r="O1618" s="79">
        <f t="shared" si="108"/>
        <v>0</v>
      </c>
      <c r="P1618" s="79">
        <f t="shared" si="109"/>
        <v>0</v>
      </c>
      <c r="Q1618" s="552" t="str">
        <f t="shared" si="110"/>
        <v/>
      </c>
    </row>
    <row r="1619" spans="1:17" x14ac:dyDescent="0.2">
      <c r="A1619" s="438" t="str">
        <f t="shared" si="107"/>
        <v/>
      </c>
      <c r="B1619" s="439"/>
      <c r="C1619" s="469"/>
      <c r="D1619" s="107"/>
      <c r="E1619" s="107"/>
      <c r="F1619" s="288"/>
      <c r="G1619" s="107"/>
      <c r="H1619" s="107"/>
      <c r="I1619" s="107"/>
      <c r="J1619" s="423"/>
      <c r="K1619" s="423"/>
      <c r="L1619" s="423"/>
      <c r="M1619" s="423"/>
      <c r="N1619" s="470"/>
      <c r="O1619" s="79">
        <f t="shared" si="108"/>
        <v>0</v>
      </c>
      <c r="P1619" s="79">
        <f t="shared" si="109"/>
        <v>0</v>
      </c>
      <c r="Q1619" s="552" t="str">
        <f t="shared" si="110"/>
        <v/>
      </c>
    </row>
    <row r="1620" spans="1:17" x14ac:dyDescent="0.2">
      <c r="A1620" s="438" t="str">
        <f t="shared" si="107"/>
        <v/>
      </c>
      <c r="B1620" s="439"/>
      <c r="C1620" s="469"/>
      <c r="D1620" s="107"/>
      <c r="E1620" s="107"/>
      <c r="F1620" s="288"/>
      <c r="G1620" s="107"/>
      <c r="H1620" s="107"/>
      <c r="I1620" s="107"/>
      <c r="J1620" s="423"/>
      <c r="K1620" s="423"/>
      <c r="L1620" s="423"/>
      <c r="M1620" s="423"/>
      <c r="N1620" s="470"/>
      <c r="O1620" s="79">
        <f t="shared" si="108"/>
        <v>0</v>
      </c>
      <c r="P1620" s="79">
        <f t="shared" si="109"/>
        <v>0</v>
      </c>
      <c r="Q1620" s="552" t="str">
        <f t="shared" si="110"/>
        <v/>
      </c>
    </row>
    <row r="1621" spans="1:17" x14ac:dyDescent="0.2">
      <c r="A1621" s="438" t="str">
        <f t="shared" si="107"/>
        <v/>
      </c>
      <c r="B1621" s="439"/>
      <c r="C1621" s="469"/>
      <c r="D1621" s="107"/>
      <c r="E1621" s="107"/>
      <c r="F1621" s="288"/>
      <c r="G1621" s="107"/>
      <c r="H1621" s="107"/>
      <c r="I1621" s="107"/>
      <c r="J1621" s="423"/>
      <c r="K1621" s="423"/>
      <c r="L1621" s="423"/>
      <c r="M1621" s="423"/>
      <c r="N1621" s="470"/>
      <c r="O1621" s="79">
        <f t="shared" si="108"/>
        <v>0</v>
      </c>
      <c r="P1621" s="79">
        <f t="shared" si="109"/>
        <v>0</v>
      </c>
      <c r="Q1621" s="536" t="str">
        <f t="shared" si="110"/>
        <v/>
      </c>
    </row>
    <row r="1622" spans="1:17" x14ac:dyDescent="0.2">
      <c r="A1622" s="438" t="str">
        <f t="shared" si="107"/>
        <v/>
      </c>
      <c r="B1622" s="439"/>
      <c r="C1622" s="469"/>
      <c r="D1622" s="107"/>
      <c r="E1622" s="107"/>
      <c r="F1622" s="288"/>
      <c r="G1622" s="107"/>
      <c r="H1622" s="107"/>
      <c r="I1622" s="107"/>
      <c r="J1622" s="423"/>
      <c r="K1622" s="423"/>
      <c r="L1622" s="423"/>
      <c r="M1622" s="423"/>
      <c r="N1622" s="470"/>
      <c r="O1622" s="79">
        <f t="shared" si="108"/>
        <v>0</v>
      </c>
      <c r="P1622" s="79">
        <f t="shared" si="109"/>
        <v>0</v>
      </c>
      <c r="Q1622" s="552" t="str">
        <f t="shared" si="110"/>
        <v/>
      </c>
    </row>
    <row r="1623" spans="1:17" x14ac:dyDescent="0.2">
      <c r="A1623" s="438" t="str">
        <f t="shared" si="107"/>
        <v/>
      </c>
      <c r="B1623" s="439"/>
      <c r="C1623" s="469"/>
      <c r="D1623" s="107"/>
      <c r="E1623" s="107"/>
      <c r="F1623" s="288"/>
      <c r="G1623" s="107"/>
      <c r="H1623" s="107"/>
      <c r="I1623" s="107"/>
      <c r="J1623" s="423"/>
      <c r="K1623" s="423"/>
      <c r="L1623" s="423"/>
      <c r="M1623" s="423"/>
      <c r="N1623" s="470"/>
      <c r="O1623" s="79">
        <f t="shared" si="108"/>
        <v>0</v>
      </c>
      <c r="P1623" s="79">
        <f t="shared" si="109"/>
        <v>0</v>
      </c>
      <c r="Q1623" s="552" t="str">
        <f t="shared" si="110"/>
        <v/>
      </c>
    </row>
    <row r="1624" spans="1:17" x14ac:dyDescent="0.2">
      <c r="A1624" s="438" t="str">
        <f t="shared" si="107"/>
        <v/>
      </c>
      <c r="B1624" s="439"/>
      <c r="C1624" s="469"/>
      <c r="D1624" s="107"/>
      <c r="E1624" s="107"/>
      <c r="F1624" s="288"/>
      <c r="G1624" s="107"/>
      <c r="H1624" s="107"/>
      <c r="I1624" s="107"/>
      <c r="J1624" s="423"/>
      <c r="K1624" s="423"/>
      <c r="L1624" s="423"/>
      <c r="M1624" s="423"/>
      <c r="N1624" s="470"/>
      <c r="O1624" s="79">
        <f t="shared" si="108"/>
        <v>0</v>
      </c>
      <c r="P1624" s="79">
        <f t="shared" si="109"/>
        <v>0</v>
      </c>
      <c r="Q1624" s="552" t="str">
        <f t="shared" si="110"/>
        <v/>
      </c>
    </row>
    <row r="1625" spans="1:17" x14ac:dyDescent="0.2">
      <c r="A1625" s="438" t="str">
        <f t="shared" si="107"/>
        <v/>
      </c>
      <c r="B1625" s="439"/>
      <c r="C1625" s="469"/>
      <c r="D1625" s="107"/>
      <c r="E1625" s="107"/>
      <c r="F1625" s="288"/>
      <c r="G1625" s="107"/>
      <c r="H1625" s="107"/>
      <c r="I1625" s="107"/>
      <c r="J1625" s="423"/>
      <c r="K1625" s="423"/>
      <c r="L1625" s="423"/>
      <c r="M1625" s="423"/>
      <c r="N1625" s="470"/>
      <c r="O1625" s="79">
        <f t="shared" si="108"/>
        <v>0</v>
      </c>
      <c r="P1625" s="79">
        <f t="shared" si="109"/>
        <v>0</v>
      </c>
      <c r="Q1625" s="536" t="str">
        <f t="shared" si="110"/>
        <v/>
      </c>
    </row>
    <row r="1626" spans="1:17" x14ac:dyDescent="0.2">
      <c r="A1626" s="438" t="str">
        <f t="shared" si="107"/>
        <v/>
      </c>
      <c r="B1626" s="439"/>
      <c r="C1626" s="469"/>
      <c r="D1626" s="107"/>
      <c r="E1626" s="107"/>
      <c r="F1626" s="288"/>
      <c r="G1626" s="107"/>
      <c r="H1626" s="107"/>
      <c r="I1626" s="107"/>
      <c r="J1626" s="423"/>
      <c r="K1626" s="423"/>
      <c r="L1626" s="423"/>
      <c r="M1626" s="423"/>
      <c r="N1626" s="470"/>
      <c r="O1626" s="79">
        <f t="shared" si="108"/>
        <v>0</v>
      </c>
      <c r="P1626" s="79">
        <f t="shared" si="109"/>
        <v>0</v>
      </c>
      <c r="Q1626" s="552" t="str">
        <f t="shared" si="110"/>
        <v/>
      </c>
    </row>
    <row r="1627" spans="1:17" x14ac:dyDescent="0.2">
      <c r="A1627" s="438" t="str">
        <f t="shared" si="107"/>
        <v/>
      </c>
      <c r="B1627" s="439"/>
      <c r="C1627" s="469"/>
      <c r="D1627" s="107"/>
      <c r="E1627" s="107"/>
      <c r="F1627" s="288"/>
      <c r="G1627" s="107"/>
      <c r="H1627" s="107"/>
      <c r="I1627" s="107"/>
      <c r="J1627" s="423"/>
      <c r="K1627" s="423"/>
      <c r="L1627" s="423"/>
      <c r="M1627" s="423"/>
      <c r="N1627" s="470"/>
      <c r="O1627" s="79">
        <f t="shared" si="108"/>
        <v>0</v>
      </c>
      <c r="P1627" s="79">
        <f t="shared" si="109"/>
        <v>0</v>
      </c>
      <c r="Q1627" s="552" t="str">
        <f t="shared" si="110"/>
        <v/>
      </c>
    </row>
    <row r="1628" spans="1:17" x14ac:dyDescent="0.2">
      <c r="A1628" s="438" t="str">
        <f t="shared" si="107"/>
        <v/>
      </c>
      <c r="B1628" s="439"/>
      <c r="C1628" s="469"/>
      <c r="D1628" s="107"/>
      <c r="E1628" s="107"/>
      <c r="F1628" s="288"/>
      <c r="G1628" s="107"/>
      <c r="H1628" s="107"/>
      <c r="I1628" s="107"/>
      <c r="J1628" s="423"/>
      <c r="K1628" s="423"/>
      <c r="L1628" s="423"/>
      <c r="M1628" s="423"/>
      <c r="N1628" s="470"/>
      <c r="O1628" s="79">
        <f t="shared" si="108"/>
        <v>0</v>
      </c>
      <c r="P1628" s="79">
        <f t="shared" si="109"/>
        <v>0</v>
      </c>
      <c r="Q1628" s="552" t="str">
        <f t="shared" si="110"/>
        <v/>
      </c>
    </row>
    <row r="1629" spans="1:17" x14ac:dyDescent="0.2">
      <c r="A1629" s="438" t="str">
        <f t="shared" si="107"/>
        <v/>
      </c>
      <c r="B1629" s="439"/>
      <c r="C1629" s="469"/>
      <c r="D1629" s="107"/>
      <c r="E1629" s="107"/>
      <c r="F1629" s="288"/>
      <c r="G1629" s="107"/>
      <c r="H1629" s="107"/>
      <c r="I1629" s="107"/>
      <c r="J1629" s="423"/>
      <c r="K1629" s="423"/>
      <c r="L1629" s="423"/>
      <c r="M1629" s="423"/>
      <c r="N1629" s="470"/>
      <c r="O1629" s="79">
        <f t="shared" si="108"/>
        <v>0</v>
      </c>
      <c r="P1629" s="79">
        <f t="shared" si="109"/>
        <v>0</v>
      </c>
      <c r="Q1629" s="536" t="str">
        <f t="shared" si="110"/>
        <v/>
      </c>
    </row>
    <row r="1630" spans="1:17" x14ac:dyDescent="0.2">
      <c r="A1630" s="438" t="str">
        <f t="shared" si="107"/>
        <v/>
      </c>
      <c r="B1630" s="439"/>
      <c r="C1630" s="469"/>
      <c r="D1630" s="107"/>
      <c r="E1630" s="107"/>
      <c r="F1630" s="288"/>
      <c r="G1630" s="107"/>
      <c r="H1630" s="107"/>
      <c r="I1630" s="107"/>
      <c r="J1630" s="423"/>
      <c r="K1630" s="423"/>
      <c r="L1630" s="423"/>
      <c r="M1630" s="423"/>
      <c r="N1630" s="470"/>
      <c r="O1630" s="79">
        <f t="shared" si="108"/>
        <v>0</v>
      </c>
      <c r="P1630" s="79">
        <f t="shared" si="109"/>
        <v>0</v>
      </c>
      <c r="Q1630" s="552" t="str">
        <f t="shared" si="110"/>
        <v/>
      </c>
    </row>
    <row r="1631" spans="1:17" x14ac:dyDescent="0.2">
      <c r="A1631" s="438" t="str">
        <f t="shared" si="107"/>
        <v/>
      </c>
      <c r="B1631" s="439"/>
      <c r="C1631" s="469"/>
      <c r="D1631" s="107"/>
      <c r="E1631" s="107"/>
      <c r="F1631" s="288"/>
      <c r="G1631" s="107"/>
      <c r="H1631" s="107"/>
      <c r="I1631" s="107"/>
      <c r="J1631" s="423"/>
      <c r="K1631" s="423"/>
      <c r="L1631" s="423"/>
      <c r="M1631" s="423"/>
      <c r="N1631" s="470"/>
      <c r="O1631" s="79">
        <f t="shared" si="108"/>
        <v>0</v>
      </c>
      <c r="P1631" s="79">
        <f t="shared" si="109"/>
        <v>0</v>
      </c>
      <c r="Q1631" s="552" t="str">
        <f t="shared" si="110"/>
        <v/>
      </c>
    </row>
    <row r="1632" spans="1:17" x14ac:dyDescent="0.2">
      <c r="A1632" s="438" t="str">
        <f t="shared" si="107"/>
        <v/>
      </c>
      <c r="B1632" s="439"/>
      <c r="C1632" s="469"/>
      <c r="D1632" s="107"/>
      <c r="E1632" s="107"/>
      <c r="F1632" s="288"/>
      <c r="G1632" s="107"/>
      <c r="H1632" s="107"/>
      <c r="I1632" s="107"/>
      <c r="J1632" s="423"/>
      <c r="K1632" s="423"/>
      <c r="L1632" s="423"/>
      <c r="M1632" s="423"/>
      <c r="N1632" s="470"/>
      <c r="O1632" s="79">
        <f t="shared" si="108"/>
        <v>0</v>
      </c>
      <c r="P1632" s="79">
        <f t="shared" si="109"/>
        <v>0</v>
      </c>
      <c r="Q1632" s="552" t="str">
        <f t="shared" si="110"/>
        <v/>
      </c>
    </row>
    <row r="1633" spans="1:17" x14ac:dyDescent="0.2">
      <c r="A1633" s="438" t="str">
        <f t="shared" si="107"/>
        <v/>
      </c>
      <c r="B1633" s="439"/>
      <c r="C1633" s="469"/>
      <c r="D1633" s="107"/>
      <c r="E1633" s="107"/>
      <c r="F1633" s="288"/>
      <c r="G1633" s="107"/>
      <c r="H1633" s="107"/>
      <c r="I1633" s="107"/>
      <c r="J1633" s="423"/>
      <c r="K1633" s="423"/>
      <c r="L1633" s="423"/>
      <c r="M1633" s="423"/>
      <c r="N1633" s="470"/>
      <c r="O1633" s="79">
        <f t="shared" si="108"/>
        <v>0</v>
      </c>
      <c r="P1633" s="79">
        <f t="shared" si="109"/>
        <v>0</v>
      </c>
      <c r="Q1633" s="536" t="str">
        <f t="shared" si="110"/>
        <v/>
      </c>
    </row>
    <row r="1634" spans="1:17" x14ac:dyDescent="0.2">
      <c r="A1634" s="438" t="str">
        <f t="shared" si="107"/>
        <v/>
      </c>
      <c r="B1634" s="470"/>
      <c r="C1634" s="469"/>
      <c r="D1634" s="107"/>
      <c r="E1634" s="107"/>
      <c r="F1634" s="288"/>
      <c r="G1634" s="107"/>
      <c r="H1634" s="107"/>
      <c r="I1634" s="107"/>
      <c r="J1634" s="423"/>
      <c r="K1634" s="423"/>
      <c r="L1634" s="423"/>
      <c r="M1634" s="423"/>
      <c r="N1634" s="470"/>
      <c r="O1634" s="79">
        <f t="shared" si="108"/>
        <v>0</v>
      </c>
      <c r="P1634" s="79">
        <f t="shared" si="109"/>
        <v>0</v>
      </c>
      <c r="Q1634" s="552" t="str">
        <f t="shared" si="110"/>
        <v/>
      </c>
    </row>
    <row r="1635" spans="1:17" x14ac:dyDescent="0.2">
      <c r="A1635" s="438" t="str">
        <f t="shared" si="107"/>
        <v/>
      </c>
      <c r="B1635" s="470"/>
      <c r="C1635" s="469"/>
      <c r="D1635" s="107"/>
      <c r="E1635" s="107"/>
      <c r="F1635" s="288"/>
      <c r="G1635" s="107"/>
      <c r="H1635" s="107"/>
      <c r="I1635" s="107"/>
      <c r="J1635" s="423"/>
      <c r="K1635" s="423"/>
      <c r="L1635" s="423"/>
      <c r="M1635" s="423"/>
      <c r="N1635" s="470"/>
      <c r="O1635" s="79">
        <f t="shared" si="108"/>
        <v>0</v>
      </c>
      <c r="P1635" s="79">
        <f t="shared" si="109"/>
        <v>0</v>
      </c>
      <c r="Q1635" s="552" t="str">
        <f t="shared" si="110"/>
        <v/>
      </c>
    </row>
    <row r="1636" spans="1:17" x14ac:dyDescent="0.2">
      <c r="A1636" s="438" t="str">
        <f t="shared" si="107"/>
        <v/>
      </c>
      <c r="B1636" s="470"/>
      <c r="C1636" s="469"/>
      <c r="D1636" s="107"/>
      <c r="E1636" s="107"/>
      <c r="F1636" s="288"/>
      <c r="G1636" s="107"/>
      <c r="H1636" s="107"/>
      <c r="I1636" s="107"/>
      <c r="J1636" s="423"/>
      <c r="K1636" s="423"/>
      <c r="L1636" s="423"/>
      <c r="M1636" s="423"/>
      <c r="N1636" s="470"/>
      <c r="O1636" s="79">
        <f t="shared" si="108"/>
        <v>0</v>
      </c>
      <c r="P1636" s="79">
        <f t="shared" si="109"/>
        <v>0</v>
      </c>
      <c r="Q1636" s="552" t="str">
        <f t="shared" si="110"/>
        <v/>
      </c>
    </row>
    <row r="1637" spans="1:17" x14ac:dyDescent="0.2">
      <c r="A1637" s="438" t="str">
        <f t="shared" si="107"/>
        <v/>
      </c>
      <c r="B1637" s="470"/>
      <c r="C1637" s="469"/>
      <c r="D1637" s="107"/>
      <c r="E1637" s="107"/>
      <c r="F1637" s="288"/>
      <c r="G1637" s="107"/>
      <c r="H1637" s="107"/>
      <c r="I1637" s="107"/>
      <c r="J1637" s="423"/>
      <c r="K1637" s="423"/>
      <c r="L1637" s="423"/>
      <c r="M1637" s="423"/>
      <c r="N1637" s="470"/>
      <c r="O1637" s="79">
        <f t="shared" si="108"/>
        <v>0</v>
      </c>
      <c r="P1637" s="79">
        <f t="shared" si="109"/>
        <v>0</v>
      </c>
      <c r="Q1637" s="536" t="str">
        <f t="shared" si="110"/>
        <v/>
      </c>
    </row>
    <row r="1638" spans="1:17" x14ac:dyDescent="0.2">
      <c r="A1638" s="438" t="str">
        <f t="shared" si="107"/>
        <v/>
      </c>
      <c r="B1638" s="470"/>
      <c r="C1638" s="469"/>
      <c r="D1638" s="107"/>
      <c r="E1638" s="107"/>
      <c r="F1638" s="288"/>
      <c r="G1638" s="107"/>
      <c r="H1638" s="107"/>
      <c r="I1638" s="107"/>
      <c r="J1638" s="423"/>
      <c r="K1638" s="423"/>
      <c r="L1638" s="423"/>
      <c r="M1638" s="423"/>
      <c r="N1638" s="470"/>
      <c r="O1638" s="79">
        <f t="shared" si="108"/>
        <v>0</v>
      </c>
      <c r="P1638" s="79">
        <f t="shared" si="109"/>
        <v>0</v>
      </c>
      <c r="Q1638" s="552" t="str">
        <f t="shared" si="110"/>
        <v/>
      </c>
    </row>
    <row r="1639" spans="1:17" x14ac:dyDescent="0.2">
      <c r="A1639" s="438" t="str">
        <f t="shared" si="107"/>
        <v/>
      </c>
      <c r="B1639" s="470"/>
      <c r="C1639" s="469"/>
      <c r="D1639" s="107"/>
      <c r="E1639" s="107"/>
      <c r="F1639" s="288"/>
      <c r="G1639" s="107"/>
      <c r="H1639" s="107"/>
      <c r="I1639" s="107"/>
      <c r="J1639" s="423"/>
      <c r="K1639" s="423"/>
      <c r="L1639" s="423"/>
      <c r="M1639" s="423"/>
      <c r="N1639" s="470"/>
      <c r="O1639" s="79">
        <f t="shared" si="108"/>
        <v>0</v>
      </c>
      <c r="P1639" s="79">
        <f t="shared" si="109"/>
        <v>0</v>
      </c>
      <c r="Q1639" s="552" t="str">
        <f t="shared" si="110"/>
        <v/>
      </c>
    </row>
    <row r="1640" spans="1:17" x14ac:dyDescent="0.2">
      <c r="A1640" s="438" t="str">
        <f t="shared" si="107"/>
        <v/>
      </c>
      <c r="B1640" s="470"/>
      <c r="C1640" s="469"/>
      <c r="D1640" s="107"/>
      <c r="E1640" s="107"/>
      <c r="F1640" s="288"/>
      <c r="G1640" s="107"/>
      <c r="H1640" s="107"/>
      <c r="I1640" s="107"/>
      <c r="J1640" s="423"/>
      <c r="K1640" s="423"/>
      <c r="L1640" s="423"/>
      <c r="M1640" s="423"/>
      <c r="N1640" s="470"/>
      <c r="O1640" s="79">
        <f t="shared" si="108"/>
        <v>0</v>
      </c>
      <c r="P1640" s="79">
        <f t="shared" si="109"/>
        <v>0</v>
      </c>
      <c r="Q1640" s="552" t="str">
        <f t="shared" si="110"/>
        <v/>
      </c>
    </row>
    <row r="1641" spans="1:17" x14ac:dyDescent="0.2">
      <c r="A1641" s="438" t="str">
        <f t="shared" si="107"/>
        <v/>
      </c>
      <c r="B1641" s="470"/>
      <c r="C1641" s="469"/>
      <c r="D1641" s="107"/>
      <c r="E1641" s="107"/>
      <c r="F1641" s="288"/>
      <c r="G1641" s="107"/>
      <c r="H1641" s="107"/>
      <c r="I1641" s="107"/>
      <c r="J1641" s="423"/>
      <c r="K1641" s="423"/>
      <c r="L1641" s="423"/>
      <c r="M1641" s="423"/>
      <c r="N1641" s="470"/>
      <c r="O1641" s="79">
        <f t="shared" si="108"/>
        <v>0</v>
      </c>
      <c r="P1641" s="79">
        <f t="shared" si="109"/>
        <v>0</v>
      </c>
      <c r="Q1641" s="536" t="str">
        <f t="shared" si="110"/>
        <v/>
      </c>
    </row>
    <row r="1642" spans="1:17" x14ac:dyDescent="0.2">
      <c r="A1642" s="438" t="str">
        <f t="shared" si="107"/>
        <v/>
      </c>
      <c r="B1642" s="470"/>
      <c r="C1642" s="469"/>
      <c r="D1642" s="107"/>
      <c r="E1642" s="107"/>
      <c r="F1642" s="288"/>
      <c r="G1642" s="107"/>
      <c r="H1642" s="107"/>
      <c r="I1642" s="107"/>
      <c r="J1642" s="423"/>
      <c r="K1642" s="423"/>
      <c r="L1642" s="423"/>
      <c r="M1642" s="423"/>
      <c r="N1642" s="470"/>
      <c r="O1642" s="79">
        <f t="shared" si="108"/>
        <v>0</v>
      </c>
      <c r="P1642" s="79">
        <f t="shared" si="109"/>
        <v>0</v>
      </c>
      <c r="Q1642" s="552" t="str">
        <f t="shared" si="110"/>
        <v/>
      </c>
    </row>
    <row r="1643" spans="1:17" x14ac:dyDescent="0.2">
      <c r="A1643" s="118" t="str">
        <f t="shared" si="107"/>
        <v/>
      </c>
      <c r="B1643" s="104"/>
      <c r="C1643" s="454"/>
      <c r="D1643" s="105"/>
      <c r="E1643" s="105"/>
      <c r="F1643" s="106"/>
      <c r="G1643" s="105"/>
      <c r="H1643" s="105"/>
      <c r="I1643" s="107"/>
      <c r="J1643" s="422"/>
      <c r="K1643" s="422"/>
      <c r="L1643" s="423"/>
      <c r="M1643" s="422"/>
      <c r="N1643" s="455"/>
      <c r="O1643" s="79">
        <f t="shared" si="108"/>
        <v>0</v>
      </c>
      <c r="P1643" s="79">
        <f t="shared" si="109"/>
        <v>0</v>
      </c>
      <c r="Q1643" s="552" t="str">
        <f t="shared" si="110"/>
        <v/>
      </c>
    </row>
    <row r="1644" spans="1:17" x14ac:dyDescent="0.2">
      <c r="A1644" s="118" t="str">
        <f t="shared" si="107"/>
        <v/>
      </c>
      <c r="B1644" s="104"/>
      <c r="C1644" s="454"/>
      <c r="D1644" s="105"/>
      <c r="E1644" s="105"/>
      <c r="F1644" s="106"/>
      <c r="G1644" s="105"/>
      <c r="H1644" s="105"/>
      <c r="I1644" s="107"/>
      <c r="J1644" s="422"/>
      <c r="K1644" s="422"/>
      <c r="L1644" s="423"/>
      <c r="M1644" s="422"/>
      <c r="N1644" s="455"/>
      <c r="O1644" s="79">
        <f t="shared" si="108"/>
        <v>0</v>
      </c>
      <c r="P1644" s="79">
        <f t="shared" si="109"/>
        <v>0</v>
      </c>
      <c r="Q1644" s="552" t="str">
        <f t="shared" si="110"/>
        <v/>
      </c>
    </row>
    <row r="1645" spans="1:17" x14ac:dyDescent="0.2">
      <c r="A1645" s="118" t="str">
        <f t="shared" si="107"/>
        <v/>
      </c>
      <c r="B1645" s="104"/>
      <c r="C1645" s="454"/>
      <c r="D1645" s="105"/>
      <c r="E1645" s="105"/>
      <c r="F1645" s="106"/>
      <c r="G1645" s="105"/>
      <c r="H1645" s="105"/>
      <c r="I1645" s="107"/>
      <c r="J1645" s="422"/>
      <c r="K1645" s="422"/>
      <c r="L1645" s="423"/>
      <c r="M1645" s="422"/>
      <c r="N1645" s="455"/>
      <c r="O1645" s="79">
        <f t="shared" si="108"/>
        <v>0</v>
      </c>
      <c r="P1645" s="79">
        <f t="shared" si="109"/>
        <v>0</v>
      </c>
      <c r="Q1645" s="536" t="str">
        <f t="shared" si="110"/>
        <v/>
      </c>
    </row>
    <row r="1646" spans="1:17" x14ac:dyDescent="0.2">
      <c r="A1646" s="118" t="str">
        <f t="shared" si="107"/>
        <v/>
      </c>
      <c r="B1646" s="104"/>
      <c r="C1646" s="454"/>
      <c r="D1646" s="105"/>
      <c r="E1646" s="105"/>
      <c r="F1646" s="106"/>
      <c r="G1646" s="105"/>
      <c r="H1646" s="105"/>
      <c r="I1646" s="107"/>
      <c r="J1646" s="422"/>
      <c r="K1646" s="422"/>
      <c r="L1646" s="423"/>
      <c r="M1646" s="422"/>
      <c r="N1646" s="455"/>
      <c r="O1646" s="79">
        <f t="shared" si="108"/>
        <v>0</v>
      </c>
      <c r="P1646" s="79">
        <f t="shared" si="109"/>
        <v>0</v>
      </c>
      <c r="Q1646" s="552" t="str">
        <f t="shared" si="110"/>
        <v/>
      </c>
    </row>
    <row r="1647" spans="1:17" x14ac:dyDescent="0.2">
      <c r="A1647" s="118" t="str">
        <f t="shared" si="107"/>
        <v/>
      </c>
      <c r="B1647" s="104"/>
      <c r="C1647" s="454"/>
      <c r="D1647" s="105"/>
      <c r="E1647" s="105"/>
      <c r="F1647" s="106"/>
      <c r="G1647" s="105"/>
      <c r="H1647" s="105"/>
      <c r="I1647" s="107"/>
      <c r="J1647" s="422"/>
      <c r="K1647" s="422"/>
      <c r="L1647" s="423"/>
      <c r="M1647" s="422"/>
      <c r="N1647" s="455"/>
      <c r="O1647" s="79">
        <f t="shared" si="108"/>
        <v>0</v>
      </c>
      <c r="P1647" s="79">
        <f t="shared" si="109"/>
        <v>0</v>
      </c>
      <c r="Q1647" s="552" t="str">
        <f t="shared" si="110"/>
        <v/>
      </c>
    </row>
    <row r="1648" spans="1:17" x14ac:dyDescent="0.2">
      <c r="A1648" s="118" t="str">
        <f t="shared" si="107"/>
        <v/>
      </c>
      <c r="B1648" s="104"/>
      <c r="C1648" s="454"/>
      <c r="D1648" s="105"/>
      <c r="E1648" s="105"/>
      <c r="F1648" s="106"/>
      <c r="G1648" s="105"/>
      <c r="H1648" s="105"/>
      <c r="I1648" s="107"/>
      <c r="J1648" s="422"/>
      <c r="K1648" s="422"/>
      <c r="L1648" s="423"/>
      <c r="M1648" s="422"/>
      <c r="N1648" s="455"/>
      <c r="O1648" s="79">
        <f t="shared" si="108"/>
        <v>0</v>
      </c>
      <c r="P1648" s="79">
        <f t="shared" si="109"/>
        <v>0</v>
      </c>
      <c r="Q1648" s="552" t="str">
        <f t="shared" si="110"/>
        <v/>
      </c>
    </row>
    <row r="1649" spans="1:17" x14ac:dyDescent="0.2">
      <c r="A1649" s="118" t="str">
        <f t="shared" si="107"/>
        <v/>
      </c>
      <c r="B1649" s="104"/>
      <c r="C1649" s="454"/>
      <c r="D1649" s="105"/>
      <c r="E1649" s="105"/>
      <c r="F1649" s="106"/>
      <c r="G1649" s="105"/>
      <c r="H1649" s="105"/>
      <c r="I1649" s="107"/>
      <c r="J1649" s="422"/>
      <c r="K1649" s="422"/>
      <c r="L1649" s="423"/>
      <c r="M1649" s="422"/>
      <c r="N1649" s="455"/>
      <c r="O1649" s="79">
        <f t="shared" si="108"/>
        <v>0</v>
      </c>
      <c r="P1649" s="79">
        <f t="shared" si="109"/>
        <v>0</v>
      </c>
      <c r="Q1649" s="536" t="str">
        <f t="shared" si="110"/>
        <v/>
      </c>
    </row>
    <row r="1650" spans="1:17" x14ac:dyDescent="0.2">
      <c r="A1650" s="118" t="str">
        <f t="shared" si="107"/>
        <v/>
      </c>
      <c r="B1650" s="104"/>
      <c r="C1650" s="454"/>
      <c r="D1650" s="105"/>
      <c r="E1650" s="105"/>
      <c r="F1650" s="106"/>
      <c r="G1650" s="105"/>
      <c r="H1650" s="105"/>
      <c r="I1650" s="107"/>
      <c r="J1650" s="422"/>
      <c r="K1650" s="422"/>
      <c r="L1650" s="423"/>
      <c r="M1650" s="422"/>
      <c r="N1650" s="455"/>
      <c r="O1650" s="79">
        <f t="shared" si="108"/>
        <v>0</v>
      </c>
      <c r="P1650" s="79">
        <f t="shared" si="109"/>
        <v>0</v>
      </c>
      <c r="Q1650" s="552" t="str">
        <f t="shared" si="110"/>
        <v/>
      </c>
    </row>
    <row r="1651" spans="1:17" x14ac:dyDescent="0.2">
      <c r="A1651" s="118" t="str">
        <f t="shared" si="107"/>
        <v/>
      </c>
      <c r="B1651" s="104"/>
      <c r="C1651" s="454"/>
      <c r="D1651" s="105"/>
      <c r="E1651" s="105"/>
      <c r="F1651" s="106"/>
      <c r="G1651" s="105"/>
      <c r="H1651" s="105"/>
      <c r="I1651" s="107"/>
      <c r="J1651" s="422"/>
      <c r="K1651" s="422"/>
      <c r="L1651" s="423"/>
      <c r="M1651" s="422"/>
      <c r="N1651" s="455"/>
      <c r="O1651" s="79">
        <f t="shared" si="108"/>
        <v>0</v>
      </c>
      <c r="P1651" s="79">
        <f t="shared" si="109"/>
        <v>0</v>
      </c>
      <c r="Q1651" s="552" t="str">
        <f t="shared" si="110"/>
        <v/>
      </c>
    </row>
    <row r="1652" spans="1:17" x14ac:dyDescent="0.2">
      <c r="A1652" s="118" t="str">
        <f t="shared" si="107"/>
        <v/>
      </c>
      <c r="B1652" s="104"/>
      <c r="C1652" s="454"/>
      <c r="D1652" s="105"/>
      <c r="E1652" s="105"/>
      <c r="F1652" s="106"/>
      <c r="G1652" s="105"/>
      <c r="H1652" s="105"/>
      <c r="I1652" s="107"/>
      <c r="J1652" s="422"/>
      <c r="K1652" s="422"/>
      <c r="L1652" s="423"/>
      <c r="M1652" s="422"/>
      <c r="N1652" s="455"/>
      <c r="O1652" s="79">
        <f t="shared" si="108"/>
        <v>0</v>
      </c>
      <c r="P1652" s="79">
        <f t="shared" si="109"/>
        <v>0</v>
      </c>
      <c r="Q1652" s="552" t="str">
        <f t="shared" si="110"/>
        <v/>
      </c>
    </row>
    <row r="1653" spans="1:17" x14ac:dyDescent="0.2">
      <c r="A1653" s="118" t="str">
        <f t="shared" si="107"/>
        <v/>
      </c>
      <c r="B1653" s="104"/>
      <c r="C1653" s="454"/>
      <c r="D1653" s="105"/>
      <c r="E1653" s="105"/>
      <c r="F1653" s="106"/>
      <c r="G1653" s="105"/>
      <c r="H1653" s="105"/>
      <c r="I1653" s="107"/>
      <c r="J1653" s="422"/>
      <c r="K1653" s="422"/>
      <c r="L1653" s="423"/>
      <c r="M1653" s="422"/>
      <c r="N1653" s="455"/>
      <c r="O1653" s="79">
        <f t="shared" si="108"/>
        <v>0</v>
      </c>
      <c r="P1653" s="79">
        <f t="shared" si="109"/>
        <v>0</v>
      </c>
      <c r="Q1653" s="536" t="str">
        <f t="shared" si="110"/>
        <v/>
      </c>
    </row>
    <row r="1654" spans="1:17" x14ac:dyDescent="0.2">
      <c r="A1654" s="118" t="str">
        <f t="shared" si="107"/>
        <v/>
      </c>
      <c r="B1654" s="104"/>
      <c r="C1654" s="454"/>
      <c r="D1654" s="105"/>
      <c r="E1654" s="105"/>
      <c r="F1654" s="106"/>
      <c r="G1654" s="105"/>
      <c r="H1654" s="105"/>
      <c r="I1654" s="107"/>
      <c r="J1654" s="422"/>
      <c r="K1654" s="422"/>
      <c r="L1654" s="423"/>
      <c r="M1654" s="422"/>
      <c r="N1654" s="455"/>
      <c r="O1654" s="79">
        <f t="shared" si="108"/>
        <v>0</v>
      </c>
      <c r="P1654" s="79">
        <f t="shared" si="109"/>
        <v>0</v>
      </c>
      <c r="Q1654" s="552" t="str">
        <f t="shared" si="110"/>
        <v/>
      </c>
    </row>
    <row r="1655" spans="1:17" x14ac:dyDescent="0.2">
      <c r="A1655" s="118" t="str">
        <f t="shared" si="107"/>
        <v/>
      </c>
      <c r="B1655" s="104"/>
      <c r="C1655" s="454"/>
      <c r="D1655" s="105"/>
      <c r="E1655" s="105"/>
      <c r="F1655" s="106"/>
      <c r="G1655" s="105"/>
      <c r="H1655" s="105"/>
      <c r="I1655" s="107"/>
      <c r="J1655" s="422"/>
      <c r="K1655" s="422"/>
      <c r="L1655" s="423"/>
      <c r="M1655" s="422"/>
      <c r="N1655" s="455"/>
      <c r="O1655" s="79">
        <f t="shared" si="108"/>
        <v>0</v>
      </c>
      <c r="P1655" s="79">
        <f t="shared" si="109"/>
        <v>0</v>
      </c>
      <c r="Q1655" s="552" t="str">
        <f t="shared" si="110"/>
        <v/>
      </c>
    </row>
    <row r="1656" spans="1:17" x14ac:dyDescent="0.2">
      <c r="A1656" s="118" t="str">
        <f t="shared" si="107"/>
        <v/>
      </c>
      <c r="B1656" s="104"/>
      <c r="C1656" s="454"/>
      <c r="D1656" s="105"/>
      <c r="E1656" s="105"/>
      <c r="F1656" s="106"/>
      <c r="G1656" s="105"/>
      <c r="H1656" s="105"/>
      <c r="I1656" s="107"/>
      <c r="J1656" s="422"/>
      <c r="K1656" s="422"/>
      <c r="L1656" s="423"/>
      <c r="M1656" s="422"/>
      <c r="N1656" s="455"/>
      <c r="O1656" s="79">
        <f t="shared" si="108"/>
        <v>0</v>
      </c>
      <c r="P1656" s="79">
        <f t="shared" si="109"/>
        <v>0</v>
      </c>
      <c r="Q1656" s="552" t="str">
        <f t="shared" si="110"/>
        <v/>
      </c>
    </row>
    <row r="1657" spans="1:17" x14ac:dyDescent="0.2">
      <c r="A1657" s="118" t="str">
        <f t="shared" si="107"/>
        <v/>
      </c>
      <c r="B1657" s="104"/>
      <c r="C1657" s="454"/>
      <c r="D1657" s="105"/>
      <c r="E1657" s="105"/>
      <c r="F1657" s="106"/>
      <c r="G1657" s="105"/>
      <c r="H1657" s="105"/>
      <c r="I1657" s="107"/>
      <c r="J1657" s="422"/>
      <c r="K1657" s="422"/>
      <c r="L1657" s="423"/>
      <c r="M1657" s="422"/>
      <c r="N1657" s="455"/>
      <c r="O1657" s="79">
        <f t="shared" si="108"/>
        <v>0</v>
      </c>
      <c r="P1657" s="79">
        <f t="shared" si="109"/>
        <v>0</v>
      </c>
      <c r="Q1657" s="536" t="str">
        <f t="shared" si="110"/>
        <v/>
      </c>
    </row>
    <row r="1658" spans="1:17" x14ac:dyDescent="0.2">
      <c r="A1658" s="118" t="str">
        <f t="shared" si="107"/>
        <v/>
      </c>
      <c r="B1658" s="104"/>
      <c r="C1658" s="454"/>
      <c r="D1658" s="105"/>
      <c r="E1658" s="105"/>
      <c r="F1658" s="106"/>
      <c r="G1658" s="105"/>
      <c r="H1658" s="105"/>
      <c r="I1658" s="107"/>
      <c r="J1658" s="422"/>
      <c r="K1658" s="422"/>
      <c r="L1658" s="423"/>
      <c r="M1658" s="422"/>
      <c r="N1658" s="455"/>
      <c r="O1658" s="79">
        <f t="shared" si="108"/>
        <v>0</v>
      </c>
      <c r="P1658" s="79">
        <f t="shared" si="109"/>
        <v>0</v>
      </c>
      <c r="Q1658" s="552" t="str">
        <f t="shared" si="110"/>
        <v/>
      </c>
    </row>
    <row r="1659" spans="1:17" x14ac:dyDescent="0.2">
      <c r="A1659" s="118" t="str">
        <f t="shared" si="107"/>
        <v/>
      </c>
      <c r="B1659" s="104"/>
      <c r="C1659" s="454"/>
      <c r="D1659" s="105"/>
      <c r="E1659" s="105"/>
      <c r="F1659" s="106"/>
      <c r="G1659" s="105"/>
      <c r="H1659" s="105"/>
      <c r="I1659" s="107"/>
      <c r="J1659" s="422"/>
      <c r="K1659" s="422"/>
      <c r="L1659" s="423"/>
      <c r="M1659" s="422"/>
      <c r="N1659" s="455"/>
      <c r="O1659" s="79">
        <f t="shared" si="108"/>
        <v>0</v>
      </c>
      <c r="P1659" s="79">
        <f t="shared" si="109"/>
        <v>0</v>
      </c>
      <c r="Q1659" s="552" t="str">
        <f t="shared" si="110"/>
        <v/>
      </c>
    </row>
    <row r="1660" spans="1:17" x14ac:dyDescent="0.2">
      <c r="A1660" s="118" t="str">
        <f t="shared" ref="A1660:A1723" si="111">IF(B1660="","",ROW()-4)</f>
        <v/>
      </c>
      <c r="B1660" s="104"/>
      <c r="C1660" s="454"/>
      <c r="D1660" s="105"/>
      <c r="E1660" s="105"/>
      <c r="F1660" s="106"/>
      <c r="G1660" s="105"/>
      <c r="H1660" s="105"/>
      <c r="I1660" s="107"/>
      <c r="J1660" s="422"/>
      <c r="K1660" s="422"/>
      <c r="L1660" s="423"/>
      <c r="M1660" s="422"/>
      <c r="N1660" s="455"/>
      <c r="O1660" s="79">
        <f t="shared" si="108"/>
        <v>0</v>
      </c>
      <c r="P1660" s="79">
        <f t="shared" si="109"/>
        <v>0</v>
      </c>
      <c r="Q1660" s="552" t="str">
        <f t="shared" si="110"/>
        <v/>
      </c>
    </row>
    <row r="1661" spans="1:17" x14ac:dyDescent="0.2">
      <c r="A1661" s="118" t="str">
        <f t="shared" si="111"/>
        <v/>
      </c>
      <c r="B1661" s="104"/>
      <c r="C1661" s="454"/>
      <c r="D1661" s="105"/>
      <c r="E1661" s="105"/>
      <c r="F1661" s="106"/>
      <c r="G1661" s="105"/>
      <c r="H1661" s="105"/>
      <c r="I1661" s="107"/>
      <c r="J1661" s="422"/>
      <c r="K1661" s="422"/>
      <c r="L1661" s="423"/>
      <c r="M1661" s="422"/>
      <c r="N1661" s="455"/>
      <c r="O1661" s="79">
        <f t="shared" si="108"/>
        <v>0</v>
      </c>
      <c r="P1661" s="79">
        <f t="shared" si="109"/>
        <v>0</v>
      </c>
      <c r="Q1661" s="536" t="str">
        <f t="shared" si="110"/>
        <v/>
      </c>
    </row>
    <row r="1662" spans="1:17" x14ac:dyDescent="0.2">
      <c r="A1662" s="118" t="str">
        <f t="shared" si="111"/>
        <v/>
      </c>
      <c r="B1662" s="104"/>
      <c r="C1662" s="454"/>
      <c r="D1662" s="105"/>
      <c r="E1662" s="105"/>
      <c r="F1662" s="106"/>
      <c r="G1662" s="105"/>
      <c r="H1662" s="105"/>
      <c r="I1662" s="107"/>
      <c r="J1662" s="422"/>
      <c r="K1662" s="422"/>
      <c r="L1662" s="423"/>
      <c r="M1662" s="422"/>
      <c r="N1662" s="455"/>
      <c r="O1662" s="79">
        <f t="shared" si="108"/>
        <v>0</v>
      </c>
      <c r="P1662" s="79">
        <f t="shared" si="109"/>
        <v>0</v>
      </c>
      <c r="Q1662" s="552" t="str">
        <f t="shared" si="110"/>
        <v/>
      </c>
    </row>
    <row r="1663" spans="1:17" x14ac:dyDescent="0.2">
      <c r="A1663" s="118" t="str">
        <f t="shared" si="111"/>
        <v/>
      </c>
      <c r="B1663" s="104"/>
      <c r="C1663" s="454"/>
      <c r="D1663" s="105"/>
      <c r="E1663" s="105"/>
      <c r="F1663" s="106"/>
      <c r="G1663" s="105"/>
      <c r="H1663" s="105"/>
      <c r="I1663" s="107"/>
      <c r="J1663" s="422"/>
      <c r="K1663" s="422"/>
      <c r="L1663" s="423"/>
      <c r="M1663" s="422"/>
      <c r="N1663" s="455"/>
      <c r="O1663" s="79">
        <f t="shared" si="108"/>
        <v>0</v>
      </c>
      <c r="P1663" s="79">
        <f t="shared" si="109"/>
        <v>0</v>
      </c>
      <c r="Q1663" s="552" t="str">
        <f t="shared" si="110"/>
        <v/>
      </c>
    </row>
    <row r="1664" spans="1:17" x14ac:dyDescent="0.2">
      <c r="A1664" s="118" t="str">
        <f t="shared" si="111"/>
        <v/>
      </c>
      <c r="B1664" s="104"/>
      <c r="C1664" s="454"/>
      <c r="D1664" s="105"/>
      <c r="E1664" s="105"/>
      <c r="F1664" s="106"/>
      <c r="G1664" s="105"/>
      <c r="H1664" s="105"/>
      <c r="I1664" s="107"/>
      <c r="J1664" s="422"/>
      <c r="K1664" s="422"/>
      <c r="L1664" s="423"/>
      <c r="M1664" s="422"/>
      <c r="N1664" s="455"/>
      <c r="O1664" s="79">
        <f t="shared" si="108"/>
        <v>0</v>
      </c>
      <c r="P1664" s="79">
        <f t="shared" si="109"/>
        <v>0</v>
      </c>
      <c r="Q1664" s="552" t="str">
        <f t="shared" si="110"/>
        <v/>
      </c>
    </row>
    <row r="1665" spans="1:17" x14ac:dyDescent="0.2">
      <c r="A1665" s="118" t="str">
        <f t="shared" si="111"/>
        <v/>
      </c>
      <c r="B1665" s="104"/>
      <c r="C1665" s="454"/>
      <c r="D1665" s="105"/>
      <c r="E1665" s="105"/>
      <c r="F1665" s="106"/>
      <c r="G1665" s="105"/>
      <c r="H1665" s="105"/>
      <c r="I1665" s="107"/>
      <c r="J1665" s="422"/>
      <c r="K1665" s="422"/>
      <c r="L1665" s="423"/>
      <c r="M1665" s="422"/>
      <c r="N1665" s="455"/>
      <c r="O1665" s="79">
        <f t="shared" si="108"/>
        <v>0</v>
      </c>
      <c r="P1665" s="79">
        <f t="shared" si="109"/>
        <v>0</v>
      </c>
      <c r="Q1665" s="536" t="str">
        <f t="shared" si="110"/>
        <v/>
      </c>
    </row>
    <row r="1666" spans="1:17" x14ac:dyDescent="0.2">
      <c r="A1666" s="118" t="str">
        <f t="shared" si="111"/>
        <v/>
      </c>
      <c r="B1666" s="104"/>
      <c r="C1666" s="454"/>
      <c r="D1666" s="105"/>
      <c r="E1666" s="105"/>
      <c r="F1666" s="106"/>
      <c r="G1666" s="105"/>
      <c r="H1666" s="105"/>
      <c r="I1666" s="107"/>
      <c r="J1666" s="422"/>
      <c r="K1666" s="422"/>
      <c r="L1666" s="423"/>
      <c r="M1666" s="422"/>
      <c r="N1666" s="455"/>
      <c r="O1666" s="79">
        <f t="shared" si="108"/>
        <v>0</v>
      </c>
      <c r="P1666" s="79">
        <f t="shared" si="109"/>
        <v>0</v>
      </c>
      <c r="Q1666" s="552" t="str">
        <f t="shared" si="110"/>
        <v/>
      </c>
    </row>
    <row r="1667" spans="1:17" x14ac:dyDescent="0.2">
      <c r="A1667" s="118" t="str">
        <f t="shared" si="111"/>
        <v/>
      </c>
      <c r="B1667" s="104"/>
      <c r="C1667" s="454"/>
      <c r="D1667" s="105"/>
      <c r="E1667" s="105"/>
      <c r="F1667" s="106"/>
      <c r="G1667" s="105"/>
      <c r="H1667" s="105"/>
      <c r="I1667" s="107"/>
      <c r="J1667" s="422"/>
      <c r="K1667" s="422"/>
      <c r="L1667" s="423"/>
      <c r="M1667" s="422"/>
      <c r="N1667" s="455"/>
      <c r="O1667" s="79">
        <f t="shared" si="108"/>
        <v>0</v>
      </c>
      <c r="P1667" s="79">
        <f t="shared" si="109"/>
        <v>0</v>
      </c>
      <c r="Q1667" s="552" t="str">
        <f t="shared" si="110"/>
        <v/>
      </c>
    </row>
    <row r="1668" spans="1:17" x14ac:dyDescent="0.2">
      <c r="A1668" s="118" t="str">
        <f t="shared" si="111"/>
        <v/>
      </c>
      <c r="B1668" s="104"/>
      <c r="C1668" s="454"/>
      <c r="D1668" s="105"/>
      <c r="E1668" s="105"/>
      <c r="F1668" s="106"/>
      <c r="G1668" s="105"/>
      <c r="H1668" s="105"/>
      <c r="I1668" s="107"/>
      <c r="J1668" s="422"/>
      <c r="K1668" s="422"/>
      <c r="L1668" s="423"/>
      <c r="M1668" s="422"/>
      <c r="N1668" s="455"/>
      <c r="O1668" s="79">
        <f t="shared" si="108"/>
        <v>0</v>
      </c>
      <c r="P1668" s="79">
        <f t="shared" si="109"/>
        <v>0</v>
      </c>
      <c r="Q1668" s="552" t="str">
        <f t="shared" si="110"/>
        <v/>
      </c>
    </row>
    <row r="1669" spans="1:17" x14ac:dyDescent="0.2">
      <c r="A1669" s="118" t="str">
        <f t="shared" si="111"/>
        <v/>
      </c>
      <c r="B1669" s="104"/>
      <c r="C1669" s="454"/>
      <c r="D1669" s="105"/>
      <c r="E1669" s="105"/>
      <c r="F1669" s="106"/>
      <c r="G1669" s="105"/>
      <c r="H1669" s="105"/>
      <c r="I1669" s="107"/>
      <c r="J1669" s="422"/>
      <c r="K1669" s="422"/>
      <c r="L1669" s="423"/>
      <c r="M1669" s="422"/>
      <c r="N1669" s="455"/>
      <c r="O1669" s="79">
        <f t="shared" si="108"/>
        <v>0</v>
      </c>
      <c r="P1669" s="79">
        <f t="shared" si="109"/>
        <v>0</v>
      </c>
      <c r="Q1669" s="536" t="str">
        <f t="shared" si="110"/>
        <v/>
      </c>
    </row>
    <row r="1670" spans="1:17" x14ac:dyDescent="0.2">
      <c r="A1670" s="118" t="str">
        <f t="shared" si="111"/>
        <v/>
      </c>
      <c r="B1670" s="104"/>
      <c r="C1670" s="454"/>
      <c r="D1670" s="105"/>
      <c r="E1670" s="105"/>
      <c r="F1670" s="106"/>
      <c r="G1670" s="105"/>
      <c r="H1670" s="105"/>
      <c r="I1670" s="107"/>
      <c r="J1670" s="422"/>
      <c r="K1670" s="422"/>
      <c r="L1670" s="423"/>
      <c r="M1670" s="422"/>
      <c r="N1670" s="455"/>
      <c r="O1670" s="79">
        <f t="shared" si="108"/>
        <v>0</v>
      </c>
      <c r="P1670" s="79">
        <f t="shared" si="109"/>
        <v>0</v>
      </c>
      <c r="Q1670" s="552" t="str">
        <f t="shared" si="110"/>
        <v/>
      </c>
    </row>
    <row r="1671" spans="1:17" x14ac:dyDescent="0.2">
      <c r="A1671" s="118" t="str">
        <f t="shared" si="111"/>
        <v/>
      </c>
      <c r="B1671" s="104"/>
      <c r="C1671" s="454"/>
      <c r="D1671" s="105"/>
      <c r="E1671" s="105"/>
      <c r="F1671" s="106"/>
      <c r="G1671" s="105"/>
      <c r="H1671" s="105"/>
      <c r="I1671" s="107"/>
      <c r="J1671" s="422"/>
      <c r="K1671" s="422"/>
      <c r="L1671" s="423"/>
      <c r="M1671" s="422"/>
      <c r="N1671" s="455"/>
      <c r="O1671" s="79">
        <f t="shared" si="108"/>
        <v>0</v>
      </c>
      <c r="P1671" s="79">
        <f t="shared" si="109"/>
        <v>0</v>
      </c>
      <c r="Q1671" s="552" t="str">
        <f t="shared" si="110"/>
        <v/>
      </c>
    </row>
    <row r="1672" spans="1:17" x14ac:dyDescent="0.2">
      <c r="A1672" s="118" t="str">
        <f t="shared" si="111"/>
        <v/>
      </c>
      <c r="B1672" s="104"/>
      <c r="C1672" s="454"/>
      <c r="D1672" s="105"/>
      <c r="E1672" s="105"/>
      <c r="F1672" s="106"/>
      <c r="G1672" s="105"/>
      <c r="H1672" s="105"/>
      <c r="I1672" s="107"/>
      <c r="J1672" s="422"/>
      <c r="K1672" s="422"/>
      <c r="L1672" s="423"/>
      <c r="M1672" s="422"/>
      <c r="N1672" s="455"/>
      <c r="O1672" s="79">
        <f t="shared" si="108"/>
        <v>0</v>
      </c>
      <c r="P1672" s="79">
        <f t="shared" si="109"/>
        <v>0</v>
      </c>
      <c r="Q1672" s="552" t="str">
        <f t="shared" si="110"/>
        <v/>
      </c>
    </row>
    <row r="1673" spans="1:17" x14ac:dyDescent="0.2">
      <c r="A1673" s="118" t="str">
        <f t="shared" si="111"/>
        <v/>
      </c>
      <c r="B1673" s="104"/>
      <c r="C1673" s="454"/>
      <c r="D1673" s="105"/>
      <c r="E1673" s="105"/>
      <c r="F1673" s="106"/>
      <c r="G1673" s="105"/>
      <c r="H1673" s="105"/>
      <c r="I1673" s="107"/>
      <c r="J1673" s="422"/>
      <c r="K1673" s="422"/>
      <c r="L1673" s="423"/>
      <c r="M1673" s="422"/>
      <c r="N1673" s="455"/>
      <c r="O1673" s="79">
        <f t="shared" si="108"/>
        <v>0</v>
      </c>
      <c r="P1673" s="79">
        <f t="shared" si="109"/>
        <v>0</v>
      </c>
      <c r="Q1673" s="536" t="str">
        <f t="shared" si="110"/>
        <v/>
      </c>
    </row>
    <row r="1674" spans="1:17" x14ac:dyDescent="0.2">
      <c r="A1674" s="118" t="str">
        <f t="shared" si="111"/>
        <v/>
      </c>
      <c r="B1674" s="104"/>
      <c r="C1674" s="454"/>
      <c r="D1674" s="105"/>
      <c r="E1674" s="105"/>
      <c r="F1674" s="106"/>
      <c r="G1674" s="105"/>
      <c r="H1674" s="105"/>
      <c r="I1674" s="107"/>
      <c r="J1674" s="422"/>
      <c r="K1674" s="422"/>
      <c r="L1674" s="423"/>
      <c r="M1674" s="422"/>
      <c r="N1674" s="455"/>
      <c r="O1674" s="79">
        <f t="shared" si="108"/>
        <v>0</v>
      </c>
      <c r="P1674" s="79">
        <f t="shared" si="109"/>
        <v>0</v>
      </c>
      <c r="Q1674" s="552" t="str">
        <f t="shared" si="110"/>
        <v/>
      </c>
    </row>
    <row r="1675" spans="1:17" x14ac:dyDescent="0.2">
      <c r="A1675" s="118" t="str">
        <f t="shared" si="111"/>
        <v/>
      </c>
      <c r="B1675" s="104"/>
      <c r="C1675" s="454"/>
      <c r="D1675" s="105"/>
      <c r="E1675" s="105"/>
      <c r="F1675" s="106"/>
      <c r="G1675" s="105"/>
      <c r="H1675" s="105"/>
      <c r="I1675" s="107"/>
      <c r="J1675" s="422"/>
      <c r="K1675" s="422"/>
      <c r="L1675" s="423"/>
      <c r="M1675" s="422"/>
      <c r="N1675" s="455"/>
      <c r="O1675" s="79">
        <f t="shared" si="108"/>
        <v>0</v>
      </c>
      <c r="P1675" s="79">
        <f t="shared" si="109"/>
        <v>0</v>
      </c>
      <c r="Q1675" s="552" t="str">
        <f t="shared" si="110"/>
        <v/>
      </c>
    </row>
    <row r="1676" spans="1:17" x14ac:dyDescent="0.2">
      <c r="A1676" s="118" t="str">
        <f t="shared" si="111"/>
        <v/>
      </c>
      <c r="B1676" s="104"/>
      <c r="C1676" s="454"/>
      <c r="D1676" s="105"/>
      <c r="E1676" s="105"/>
      <c r="F1676" s="106"/>
      <c r="G1676" s="105"/>
      <c r="H1676" s="105"/>
      <c r="I1676" s="107"/>
      <c r="J1676" s="422"/>
      <c r="K1676" s="422"/>
      <c r="L1676" s="423"/>
      <c r="M1676" s="422"/>
      <c r="N1676" s="455"/>
      <c r="O1676" s="79">
        <f t="shared" si="108"/>
        <v>0</v>
      </c>
      <c r="P1676" s="79">
        <f t="shared" si="109"/>
        <v>0</v>
      </c>
      <c r="Q1676" s="552" t="str">
        <f t="shared" si="110"/>
        <v/>
      </c>
    </row>
    <row r="1677" spans="1:17" x14ac:dyDescent="0.2">
      <c r="A1677" s="118" t="str">
        <f t="shared" si="111"/>
        <v/>
      </c>
      <c r="B1677" s="104"/>
      <c r="C1677" s="454"/>
      <c r="D1677" s="105"/>
      <c r="E1677" s="105"/>
      <c r="F1677" s="106"/>
      <c r="G1677" s="105"/>
      <c r="H1677" s="105"/>
      <c r="I1677" s="107"/>
      <c r="J1677" s="422"/>
      <c r="K1677" s="422"/>
      <c r="L1677" s="423"/>
      <c r="M1677" s="422"/>
      <c r="N1677" s="455"/>
      <c r="O1677" s="79">
        <f t="shared" si="108"/>
        <v>0</v>
      </c>
      <c r="P1677" s="79">
        <f t="shared" si="109"/>
        <v>0</v>
      </c>
      <c r="Q1677" s="536" t="str">
        <f t="shared" si="110"/>
        <v/>
      </c>
    </row>
    <row r="1678" spans="1:17" x14ac:dyDescent="0.2">
      <c r="A1678" s="118" t="str">
        <f t="shared" si="111"/>
        <v/>
      </c>
      <c r="B1678" s="104"/>
      <c r="C1678" s="454"/>
      <c r="D1678" s="105"/>
      <c r="E1678" s="105"/>
      <c r="F1678" s="106"/>
      <c r="G1678" s="105"/>
      <c r="H1678" s="105"/>
      <c r="I1678" s="107"/>
      <c r="J1678" s="422"/>
      <c r="K1678" s="422"/>
      <c r="L1678" s="423"/>
      <c r="M1678" s="422"/>
      <c r="N1678" s="455"/>
      <c r="O1678" s="79">
        <f t="shared" ref="O1678:O1741" si="112">IF(B1678=0,0,IF(YEAR(B1678)=$P$1,MONTH(B1678)-$O$1+1,(YEAR(B1678)-$P$1)*12-$O$1+1+MONTH(B1678)))</f>
        <v>0</v>
      </c>
      <c r="P1678" s="79">
        <f t="shared" ref="P1678:P1741" si="113">IF(C1678=0,0,IF(YEAR(C1678)=$P$1,MONTH(C1678)-$O$1+1,(YEAR(C1678)-$P$1)*12-$O$1+1+MONTH(C1678)))</f>
        <v>0</v>
      </c>
      <c r="Q1678" s="552" t="str">
        <f t="shared" ref="Q1678:Q1741" si="114">SUBSTITUTE(D1678," ","_")</f>
        <v/>
      </c>
    </row>
    <row r="1679" spans="1:17" x14ac:dyDescent="0.2">
      <c r="A1679" s="118" t="str">
        <f t="shared" si="111"/>
        <v/>
      </c>
      <c r="B1679" s="104"/>
      <c r="C1679" s="454"/>
      <c r="D1679" s="105"/>
      <c r="E1679" s="105"/>
      <c r="F1679" s="106"/>
      <c r="G1679" s="105"/>
      <c r="H1679" s="105"/>
      <c r="I1679" s="107"/>
      <c r="J1679" s="422"/>
      <c r="K1679" s="422"/>
      <c r="L1679" s="423"/>
      <c r="M1679" s="422"/>
      <c r="N1679" s="455"/>
      <c r="O1679" s="79">
        <f t="shared" si="112"/>
        <v>0</v>
      </c>
      <c r="P1679" s="79">
        <f t="shared" si="113"/>
        <v>0</v>
      </c>
      <c r="Q1679" s="552" t="str">
        <f t="shared" si="114"/>
        <v/>
      </c>
    </row>
    <row r="1680" spans="1:17" x14ac:dyDescent="0.2">
      <c r="A1680" s="118" t="str">
        <f t="shared" si="111"/>
        <v/>
      </c>
      <c r="B1680" s="104"/>
      <c r="C1680" s="454"/>
      <c r="D1680" s="105"/>
      <c r="E1680" s="105"/>
      <c r="F1680" s="106"/>
      <c r="G1680" s="105"/>
      <c r="H1680" s="105"/>
      <c r="I1680" s="107"/>
      <c r="J1680" s="422"/>
      <c r="K1680" s="422"/>
      <c r="L1680" s="423"/>
      <c r="M1680" s="422"/>
      <c r="N1680" s="455"/>
      <c r="O1680" s="79">
        <f t="shared" si="112"/>
        <v>0</v>
      </c>
      <c r="P1680" s="79">
        <f t="shared" si="113"/>
        <v>0</v>
      </c>
      <c r="Q1680" s="552" t="str">
        <f t="shared" si="114"/>
        <v/>
      </c>
    </row>
    <row r="1681" spans="1:17" x14ac:dyDescent="0.2">
      <c r="A1681" s="118" t="str">
        <f t="shared" si="111"/>
        <v/>
      </c>
      <c r="B1681" s="104"/>
      <c r="C1681" s="454"/>
      <c r="D1681" s="105"/>
      <c r="E1681" s="105"/>
      <c r="F1681" s="106"/>
      <c r="G1681" s="105"/>
      <c r="H1681" s="105"/>
      <c r="I1681" s="107"/>
      <c r="J1681" s="422"/>
      <c r="K1681" s="422"/>
      <c r="L1681" s="423"/>
      <c r="M1681" s="422"/>
      <c r="N1681" s="455"/>
      <c r="O1681" s="79">
        <f t="shared" si="112"/>
        <v>0</v>
      </c>
      <c r="P1681" s="79">
        <f t="shared" si="113"/>
        <v>0</v>
      </c>
      <c r="Q1681" s="536" t="str">
        <f t="shared" si="114"/>
        <v/>
      </c>
    </row>
    <row r="1682" spans="1:17" x14ac:dyDescent="0.2">
      <c r="A1682" s="118" t="str">
        <f t="shared" si="111"/>
        <v/>
      </c>
      <c r="B1682" s="104"/>
      <c r="C1682" s="454"/>
      <c r="D1682" s="105"/>
      <c r="E1682" s="105"/>
      <c r="F1682" s="106"/>
      <c r="G1682" s="105"/>
      <c r="H1682" s="105"/>
      <c r="I1682" s="107"/>
      <c r="J1682" s="422"/>
      <c r="K1682" s="422"/>
      <c r="L1682" s="423"/>
      <c r="M1682" s="422"/>
      <c r="N1682" s="455"/>
      <c r="O1682" s="79">
        <f t="shared" si="112"/>
        <v>0</v>
      </c>
      <c r="P1682" s="79">
        <f t="shared" si="113"/>
        <v>0</v>
      </c>
      <c r="Q1682" s="552" t="str">
        <f t="shared" si="114"/>
        <v/>
      </c>
    </row>
    <row r="1683" spans="1:17" x14ac:dyDescent="0.2">
      <c r="A1683" s="118" t="str">
        <f t="shared" si="111"/>
        <v/>
      </c>
      <c r="B1683" s="104"/>
      <c r="C1683" s="454"/>
      <c r="D1683" s="105"/>
      <c r="E1683" s="105"/>
      <c r="F1683" s="106"/>
      <c r="G1683" s="105"/>
      <c r="H1683" s="105"/>
      <c r="I1683" s="107"/>
      <c r="J1683" s="422"/>
      <c r="K1683" s="422"/>
      <c r="L1683" s="423"/>
      <c r="M1683" s="422"/>
      <c r="N1683" s="455"/>
      <c r="O1683" s="79">
        <f t="shared" si="112"/>
        <v>0</v>
      </c>
      <c r="P1683" s="79">
        <f t="shared" si="113"/>
        <v>0</v>
      </c>
      <c r="Q1683" s="552" t="str">
        <f t="shared" si="114"/>
        <v/>
      </c>
    </row>
    <row r="1684" spans="1:17" x14ac:dyDescent="0.2">
      <c r="A1684" s="118" t="str">
        <f t="shared" si="111"/>
        <v/>
      </c>
      <c r="B1684" s="104"/>
      <c r="C1684" s="454"/>
      <c r="D1684" s="105"/>
      <c r="E1684" s="105"/>
      <c r="F1684" s="106"/>
      <c r="G1684" s="105"/>
      <c r="H1684" s="105"/>
      <c r="I1684" s="107"/>
      <c r="J1684" s="422"/>
      <c r="K1684" s="422"/>
      <c r="L1684" s="423"/>
      <c r="M1684" s="422"/>
      <c r="N1684" s="455"/>
      <c r="O1684" s="79">
        <f t="shared" si="112"/>
        <v>0</v>
      </c>
      <c r="P1684" s="79">
        <f t="shared" si="113"/>
        <v>0</v>
      </c>
      <c r="Q1684" s="552" t="str">
        <f t="shared" si="114"/>
        <v/>
      </c>
    </row>
    <row r="1685" spans="1:17" x14ac:dyDescent="0.2">
      <c r="A1685" s="118" t="str">
        <f t="shared" si="111"/>
        <v/>
      </c>
      <c r="B1685" s="104"/>
      <c r="C1685" s="454"/>
      <c r="D1685" s="105"/>
      <c r="E1685" s="105"/>
      <c r="F1685" s="106"/>
      <c r="G1685" s="105"/>
      <c r="H1685" s="105"/>
      <c r="I1685" s="107"/>
      <c r="J1685" s="422"/>
      <c r="K1685" s="422"/>
      <c r="L1685" s="423"/>
      <c r="M1685" s="422"/>
      <c r="N1685" s="455"/>
      <c r="O1685" s="79">
        <f t="shared" si="112"/>
        <v>0</v>
      </c>
      <c r="P1685" s="79">
        <f t="shared" si="113"/>
        <v>0</v>
      </c>
      <c r="Q1685" s="536" t="str">
        <f t="shared" si="114"/>
        <v/>
      </c>
    </row>
    <row r="1686" spans="1:17" x14ac:dyDescent="0.2">
      <c r="A1686" s="118" t="str">
        <f t="shared" si="111"/>
        <v/>
      </c>
      <c r="B1686" s="104"/>
      <c r="C1686" s="454"/>
      <c r="D1686" s="105"/>
      <c r="E1686" s="105"/>
      <c r="F1686" s="106"/>
      <c r="G1686" s="105"/>
      <c r="H1686" s="105"/>
      <c r="I1686" s="107"/>
      <c r="J1686" s="422"/>
      <c r="K1686" s="422"/>
      <c r="L1686" s="423"/>
      <c r="M1686" s="422"/>
      <c r="N1686" s="455"/>
      <c r="O1686" s="79">
        <f t="shared" si="112"/>
        <v>0</v>
      </c>
      <c r="P1686" s="79">
        <f t="shared" si="113"/>
        <v>0</v>
      </c>
      <c r="Q1686" s="552" t="str">
        <f t="shared" si="114"/>
        <v/>
      </c>
    </row>
    <row r="1687" spans="1:17" x14ac:dyDescent="0.2">
      <c r="A1687" s="118" t="str">
        <f t="shared" si="111"/>
        <v/>
      </c>
      <c r="B1687" s="104"/>
      <c r="C1687" s="454"/>
      <c r="D1687" s="105"/>
      <c r="E1687" s="105"/>
      <c r="F1687" s="106"/>
      <c r="G1687" s="105"/>
      <c r="H1687" s="105"/>
      <c r="I1687" s="107"/>
      <c r="J1687" s="422"/>
      <c r="K1687" s="422"/>
      <c r="L1687" s="423"/>
      <c r="M1687" s="422"/>
      <c r="N1687" s="455"/>
      <c r="O1687" s="79">
        <f t="shared" si="112"/>
        <v>0</v>
      </c>
      <c r="P1687" s="79">
        <f t="shared" si="113"/>
        <v>0</v>
      </c>
      <c r="Q1687" s="552" t="str">
        <f t="shared" si="114"/>
        <v/>
      </c>
    </row>
    <row r="1688" spans="1:17" x14ac:dyDescent="0.2">
      <c r="A1688" s="118" t="str">
        <f t="shared" si="111"/>
        <v/>
      </c>
      <c r="B1688" s="104"/>
      <c r="C1688" s="454"/>
      <c r="D1688" s="105"/>
      <c r="E1688" s="105"/>
      <c r="F1688" s="106"/>
      <c r="G1688" s="105"/>
      <c r="H1688" s="105"/>
      <c r="I1688" s="107"/>
      <c r="J1688" s="422"/>
      <c r="K1688" s="422"/>
      <c r="L1688" s="423"/>
      <c r="M1688" s="422"/>
      <c r="N1688" s="455"/>
      <c r="O1688" s="79">
        <f t="shared" si="112"/>
        <v>0</v>
      </c>
      <c r="P1688" s="79">
        <f t="shared" si="113"/>
        <v>0</v>
      </c>
      <c r="Q1688" s="552" t="str">
        <f t="shared" si="114"/>
        <v/>
      </c>
    </row>
    <row r="1689" spans="1:17" x14ac:dyDescent="0.2">
      <c r="A1689" s="118" t="str">
        <f t="shared" si="111"/>
        <v/>
      </c>
      <c r="B1689" s="104"/>
      <c r="C1689" s="454"/>
      <c r="D1689" s="105"/>
      <c r="E1689" s="105"/>
      <c r="F1689" s="106"/>
      <c r="G1689" s="105"/>
      <c r="H1689" s="105"/>
      <c r="I1689" s="107"/>
      <c r="J1689" s="422"/>
      <c r="K1689" s="422"/>
      <c r="L1689" s="423"/>
      <c r="M1689" s="422"/>
      <c r="N1689" s="455"/>
      <c r="O1689" s="79">
        <f t="shared" si="112"/>
        <v>0</v>
      </c>
      <c r="P1689" s="79">
        <f t="shared" si="113"/>
        <v>0</v>
      </c>
      <c r="Q1689" s="536" t="str">
        <f t="shared" si="114"/>
        <v/>
      </c>
    </row>
    <row r="1690" spans="1:17" x14ac:dyDescent="0.2">
      <c r="A1690" s="118" t="str">
        <f t="shared" si="111"/>
        <v/>
      </c>
      <c r="B1690" s="104"/>
      <c r="C1690" s="454"/>
      <c r="D1690" s="105"/>
      <c r="E1690" s="105"/>
      <c r="F1690" s="106"/>
      <c r="G1690" s="105"/>
      <c r="H1690" s="105"/>
      <c r="I1690" s="107"/>
      <c r="J1690" s="422"/>
      <c r="K1690" s="422"/>
      <c r="L1690" s="423"/>
      <c r="M1690" s="422"/>
      <c r="N1690" s="455"/>
      <c r="O1690" s="79">
        <f t="shared" si="112"/>
        <v>0</v>
      </c>
      <c r="P1690" s="79">
        <f t="shared" si="113"/>
        <v>0</v>
      </c>
      <c r="Q1690" s="552" t="str">
        <f t="shared" si="114"/>
        <v/>
      </c>
    </row>
    <row r="1691" spans="1:17" x14ac:dyDescent="0.2">
      <c r="A1691" s="118" t="str">
        <f t="shared" si="111"/>
        <v/>
      </c>
      <c r="B1691" s="104"/>
      <c r="C1691" s="454"/>
      <c r="D1691" s="105"/>
      <c r="E1691" s="105"/>
      <c r="F1691" s="106"/>
      <c r="G1691" s="105"/>
      <c r="H1691" s="105"/>
      <c r="I1691" s="107"/>
      <c r="J1691" s="422"/>
      <c r="K1691" s="422"/>
      <c r="L1691" s="423"/>
      <c r="M1691" s="422"/>
      <c r="N1691" s="455"/>
      <c r="O1691" s="79">
        <f t="shared" si="112"/>
        <v>0</v>
      </c>
      <c r="P1691" s="79">
        <f t="shared" si="113"/>
        <v>0</v>
      </c>
      <c r="Q1691" s="552" t="str">
        <f t="shared" si="114"/>
        <v/>
      </c>
    </row>
    <row r="1692" spans="1:17" x14ac:dyDescent="0.2">
      <c r="A1692" s="118" t="str">
        <f t="shared" si="111"/>
        <v/>
      </c>
      <c r="B1692" s="104"/>
      <c r="C1692" s="454"/>
      <c r="D1692" s="105"/>
      <c r="E1692" s="105"/>
      <c r="F1692" s="106"/>
      <c r="G1692" s="105"/>
      <c r="H1692" s="105"/>
      <c r="I1692" s="107"/>
      <c r="J1692" s="422"/>
      <c r="K1692" s="422"/>
      <c r="L1692" s="423"/>
      <c r="M1692" s="422"/>
      <c r="N1692" s="455"/>
      <c r="O1692" s="79">
        <f t="shared" si="112"/>
        <v>0</v>
      </c>
      <c r="P1692" s="79">
        <f t="shared" si="113"/>
        <v>0</v>
      </c>
      <c r="Q1692" s="552" t="str">
        <f t="shared" si="114"/>
        <v/>
      </c>
    </row>
    <row r="1693" spans="1:17" x14ac:dyDescent="0.2">
      <c r="A1693" s="118" t="str">
        <f t="shared" si="111"/>
        <v/>
      </c>
      <c r="B1693" s="104"/>
      <c r="C1693" s="454"/>
      <c r="D1693" s="105"/>
      <c r="E1693" s="105"/>
      <c r="F1693" s="106"/>
      <c r="G1693" s="105"/>
      <c r="H1693" s="105"/>
      <c r="I1693" s="107"/>
      <c r="J1693" s="422"/>
      <c r="K1693" s="422"/>
      <c r="L1693" s="423"/>
      <c r="M1693" s="422"/>
      <c r="N1693" s="455"/>
      <c r="O1693" s="79">
        <f t="shared" si="112"/>
        <v>0</v>
      </c>
      <c r="P1693" s="79">
        <f t="shared" si="113"/>
        <v>0</v>
      </c>
      <c r="Q1693" s="536" t="str">
        <f t="shared" si="114"/>
        <v/>
      </c>
    </row>
    <row r="1694" spans="1:17" x14ac:dyDescent="0.2">
      <c r="A1694" s="118" t="str">
        <f t="shared" si="111"/>
        <v/>
      </c>
      <c r="B1694" s="104"/>
      <c r="C1694" s="454"/>
      <c r="D1694" s="105"/>
      <c r="E1694" s="105"/>
      <c r="F1694" s="106"/>
      <c r="G1694" s="105"/>
      <c r="H1694" s="105"/>
      <c r="I1694" s="107"/>
      <c r="J1694" s="422"/>
      <c r="K1694" s="422"/>
      <c r="L1694" s="423"/>
      <c r="M1694" s="422"/>
      <c r="N1694" s="455"/>
      <c r="O1694" s="79">
        <f t="shared" si="112"/>
        <v>0</v>
      </c>
      <c r="P1694" s="79">
        <f t="shared" si="113"/>
        <v>0</v>
      </c>
      <c r="Q1694" s="552" t="str">
        <f t="shared" si="114"/>
        <v/>
      </c>
    </row>
    <row r="1695" spans="1:17" x14ac:dyDescent="0.2">
      <c r="A1695" s="118" t="str">
        <f t="shared" si="111"/>
        <v/>
      </c>
      <c r="B1695" s="104"/>
      <c r="C1695" s="454"/>
      <c r="D1695" s="105"/>
      <c r="E1695" s="105"/>
      <c r="F1695" s="106"/>
      <c r="G1695" s="105"/>
      <c r="H1695" s="105"/>
      <c r="I1695" s="107"/>
      <c r="J1695" s="422"/>
      <c r="K1695" s="422"/>
      <c r="L1695" s="423"/>
      <c r="M1695" s="422"/>
      <c r="N1695" s="455"/>
      <c r="O1695" s="79">
        <f t="shared" si="112"/>
        <v>0</v>
      </c>
      <c r="P1695" s="79">
        <f t="shared" si="113"/>
        <v>0</v>
      </c>
      <c r="Q1695" s="552" t="str">
        <f t="shared" si="114"/>
        <v/>
      </c>
    </row>
    <row r="1696" spans="1:17" x14ac:dyDescent="0.2">
      <c r="A1696" s="118" t="str">
        <f t="shared" si="111"/>
        <v/>
      </c>
      <c r="B1696" s="104"/>
      <c r="C1696" s="454"/>
      <c r="D1696" s="105"/>
      <c r="E1696" s="105"/>
      <c r="F1696" s="106"/>
      <c r="G1696" s="105"/>
      <c r="H1696" s="105"/>
      <c r="I1696" s="107"/>
      <c r="J1696" s="422"/>
      <c r="K1696" s="422"/>
      <c r="L1696" s="423"/>
      <c r="M1696" s="422"/>
      <c r="N1696" s="455"/>
      <c r="O1696" s="79">
        <f t="shared" si="112"/>
        <v>0</v>
      </c>
      <c r="P1696" s="79">
        <f t="shared" si="113"/>
        <v>0</v>
      </c>
      <c r="Q1696" s="552" t="str">
        <f t="shared" si="114"/>
        <v/>
      </c>
    </row>
    <row r="1697" spans="1:17" x14ac:dyDescent="0.2">
      <c r="A1697" s="118" t="str">
        <f t="shared" si="111"/>
        <v/>
      </c>
      <c r="B1697" s="104"/>
      <c r="C1697" s="454"/>
      <c r="D1697" s="105"/>
      <c r="E1697" s="105"/>
      <c r="F1697" s="106"/>
      <c r="G1697" s="105"/>
      <c r="H1697" s="105"/>
      <c r="I1697" s="107"/>
      <c r="J1697" s="422"/>
      <c r="K1697" s="422"/>
      <c r="L1697" s="423"/>
      <c r="M1697" s="422"/>
      <c r="N1697" s="455"/>
      <c r="O1697" s="79">
        <f t="shared" si="112"/>
        <v>0</v>
      </c>
      <c r="P1697" s="79">
        <f t="shared" si="113"/>
        <v>0</v>
      </c>
      <c r="Q1697" s="536" t="str">
        <f t="shared" si="114"/>
        <v/>
      </c>
    </row>
    <row r="1698" spans="1:17" x14ac:dyDescent="0.2">
      <c r="A1698" s="118" t="str">
        <f t="shared" si="111"/>
        <v/>
      </c>
      <c r="B1698" s="104"/>
      <c r="C1698" s="454"/>
      <c r="D1698" s="105"/>
      <c r="E1698" s="105"/>
      <c r="F1698" s="106"/>
      <c r="G1698" s="105"/>
      <c r="H1698" s="105"/>
      <c r="I1698" s="107"/>
      <c r="J1698" s="422"/>
      <c r="K1698" s="422"/>
      <c r="L1698" s="423"/>
      <c r="M1698" s="422"/>
      <c r="N1698" s="455"/>
      <c r="O1698" s="79">
        <f t="shared" si="112"/>
        <v>0</v>
      </c>
      <c r="P1698" s="79">
        <f t="shared" si="113"/>
        <v>0</v>
      </c>
      <c r="Q1698" s="552" t="str">
        <f t="shared" si="114"/>
        <v/>
      </c>
    </row>
    <row r="1699" spans="1:17" x14ac:dyDescent="0.2">
      <c r="A1699" s="118" t="str">
        <f t="shared" si="111"/>
        <v/>
      </c>
      <c r="B1699" s="104"/>
      <c r="C1699" s="454"/>
      <c r="D1699" s="105"/>
      <c r="E1699" s="105"/>
      <c r="F1699" s="106"/>
      <c r="G1699" s="105"/>
      <c r="H1699" s="105"/>
      <c r="I1699" s="107"/>
      <c r="J1699" s="422"/>
      <c r="K1699" s="422"/>
      <c r="L1699" s="423"/>
      <c r="M1699" s="422"/>
      <c r="N1699" s="455"/>
      <c r="O1699" s="79">
        <f t="shared" si="112"/>
        <v>0</v>
      </c>
      <c r="P1699" s="79">
        <f t="shared" si="113"/>
        <v>0</v>
      </c>
      <c r="Q1699" s="552" t="str">
        <f t="shared" si="114"/>
        <v/>
      </c>
    </row>
    <row r="1700" spans="1:17" x14ac:dyDescent="0.2">
      <c r="A1700" s="118" t="str">
        <f t="shared" si="111"/>
        <v/>
      </c>
      <c r="B1700" s="104"/>
      <c r="C1700" s="454"/>
      <c r="D1700" s="105"/>
      <c r="E1700" s="105"/>
      <c r="F1700" s="106"/>
      <c r="G1700" s="105"/>
      <c r="H1700" s="105"/>
      <c r="I1700" s="107"/>
      <c r="J1700" s="422"/>
      <c r="K1700" s="422"/>
      <c r="L1700" s="423"/>
      <c r="M1700" s="422"/>
      <c r="N1700" s="455"/>
      <c r="O1700" s="79">
        <f t="shared" si="112"/>
        <v>0</v>
      </c>
      <c r="P1700" s="79">
        <f t="shared" si="113"/>
        <v>0</v>
      </c>
      <c r="Q1700" s="552" t="str">
        <f t="shared" si="114"/>
        <v/>
      </c>
    </row>
    <row r="1701" spans="1:17" x14ac:dyDescent="0.2">
      <c r="A1701" s="118" t="str">
        <f t="shared" si="111"/>
        <v/>
      </c>
      <c r="B1701" s="104"/>
      <c r="C1701" s="454"/>
      <c r="D1701" s="105"/>
      <c r="E1701" s="105"/>
      <c r="F1701" s="106"/>
      <c r="G1701" s="105"/>
      <c r="H1701" s="105"/>
      <c r="I1701" s="107"/>
      <c r="J1701" s="422"/>
      <c r="K1701" s="422"/>
      <c r="L1701" s="423"/>
      <c r="M1701" s="422"/>
      <c r="N1701" s="455"/>
      <c r="O1701" s="79">
        <f t="shared" si="112"/>
        <v>0</v>
      </c>
      <c r="P1701" s="79">
        <f t="shared" si="113"/>
        <v>0</v>
      </c>
      <c r="Q1701" s="536" t="str">
        <f t="shared" si="114"/>
        <v/>
      </c>
    </row>
    <row r="1702" spans="1:17" x14ac:dyDescent="0.2">
      <c r="A1702" s="118" t="str">
        <f t="shared" si="111"/>
        <v/>
      </c>
      <c r="B1702" s="104"/>
      <c r="C1702" s="454"/>
      <c r="D1702" s="105"/>
      <c r="E1702" s="105"/>
      <c r="F1702" s="106"/>
      <c r="G1702" s="105"/>
      <c r="H1702" s="105"/>
      <c r="I1702" s="107"/>
      <c r="J1702" s="422"/>
      <c r="K1702" s="422"/>
      <c r="L1702" s="423"/>
      <c r="M1702" s="422"/>
      <c r="N1702" s="455"/>
      <c r="O1702" s="79">
        <f t="shared" si="112"/>
        <v>0</v>
      </c>
      <c r="P1702" s="79">
        <f t="shared" si="113"/>
        <v>0</v>
      </c>
      <c r="Q1702" s="552" t="str">
        <f t="shared" si="114"/>
        <v/>
      </c>
    </row>
    <row r="1703" spans="1:17" x14ac:dyDescent="0.2">
      <c r="A1703" s="118" t="str">
        <f t="shared" si="111"/>
        <v/>
      </c>
      <c r="B1703" s="104"/>
      <c r="C1703" s="454"/>
      <c r="D1703" s="105"/>
      <c r="E1703" s="105"/>
      <c r="F1703" s="106"/>
      <c r="G1703" s="105"/>
      <c r="H1703" s="105"/>
      <c r="I1703" s="107"/>
      <c r="J1703" s="422"/>
      <c r="K1703" s="422"/>
      <c r="L1703" s="423"/>
      <c r="M1703" s="422"/>
      <c r="N1703" s="455"/>
      <c r="O1703" s="79">
        <f t="shared" si="112"/>
        <v>0</v>
      </c>
      <c r="P1703" s="79">
        <f t="shared" si="113"/>
        <v>0</v>
      </c>
      <c r="Q1703" s="552" t="str">
        <f t="shared" si="114"/>
        <v/>
      </c>
    </row>
    <row r="1704" spans="1:17" x14ac:dyDescent="0.2">
      <c r="A1704" s="118" t="str">
        <f t="shared" si="111"/>
        <v/>
      </c>
      <c r="B1704" s="104"/>
      <c r="C1704" s="454"/>
      <c r="D1704" s="105"/>
      <c r="E1704" s="105"/>
      <c r="F1704" s="106"/>
      <c r="G1704" s="105"/>
      <c r="H1704" s="105"/>
      <c r="I1704" s="107"/>
      <c r="J1704" s="422"/>
      <c r="K1704" s="422"/>
      <c r="L1704" s="423"/>
      <c r="M1704" s="422"/>
      <c r="N1704" s="455"/>
      <c r="O1704" s="79">
        <f t="shared" si="112"/>
        <v>0</v>
      </c>
      <c r="P1704" s="79">
        <f t="shared" si="113"/>
        <v>0</v>
      </c>
      <c r="Q1704" s="552" t="str">
        <f t="shared" si="114"/>
        <v/>
      </c>
    </row>
    <row r="1705" spans="1:17" x14ac:dyDescent="0.2">
      <c r="A1705" s="118" t="str">
        <f t="shared" si="111"/>
        <v/>
      </c>
      <c r="B1705" s="104"/>
      <c r="C1705" s="454"/>
      <c r="D1705" s="105"/>
      <c r="E1705" s="105"/>
      <c r="F1705" s="106"/>
      <c r="G1705" s="105"/>
      <c r="H1705" s="105"/>
      <c r="I1705" s="107"/>
      <c r="J1705" s="422"/>
      <c r="K1705" s="422"/>
      <c r="L1705" s="423"/>
      <c r="M1705" s="422"/>
      <c r="N1705" s="455"/>
      <c r="O1705" s="79">
        <f t="shared" si="112"/>
        <v>0</v>
      </c>
      <c r="P1705" s="79">
        <f t="shared" si="113"/>
        <v>0</v>
      </c>
      <c r="Q1705" s="536" t="str">
        <f t="shared" si="114"/>
        <v/>
      </c>
    </row>
    <row r="1706" spans="1:17" x14ac:dyDescent="0.2">
      <c r="A1706" s="118" t="str">
        <f t="shared" si="111"/>
        <v/>
      </c>
      <c r="B1706" s="104"/>
      <c r="C1706" s="454"/>
      <c r="D1706" s="105"/>
      <c r="E1706" s="105"/>
      <c r="F1706" s="106"/>
      <c r="G1706" s="105"/>
      <c r="H1706" s="105"/>
      <c r="I1706" s="107"/>
      <c r="J1706" s="422"/>
      <c r="K1706" s="422"/>
      <c r="L1706" s="423"/>
      <c r="M1706" s="422"/>
      <c r="N1706" s="455"/>
      <c r="O1706" s="79">
        <f t="shared" si="112"/>
        <v>0</v>
      </c>
      <c r="P1706" s="79">
        <f t="shared" si="113"/>
        <v>0</v>
      </c>
      <c r="Q1706" s="552" t="str">
        <f t="shared" si="114"/>
        <v/>
      </c>
    </row>
    <row r="1707" spans="1:17" x14ac:dyDescent="0.2">
      <c r="A1707" s="118" t="str">
        <f t="shared" si="111"/>
        <v/>
      </c>
      <c r="B1707" s="104"/>
      <c r="C1707" s="454"/>
      <c r="D1707" s="105"/>
      <c r="E1707" s="105"/>
      <c r="F1707" s="106"/>
      <c r="G1707" s="105"/>
      <c r="H1707" s="105"/>
      <c r="I1707" s="107"/>
      <c r="J1707" s="422"/>
      <c r="K1707" s="422"/>
      <c r="L1707" s="423"/>
      <c r="M1707" s="422"/>
      <c r="N1707" s="455"/>
      <c r="O1707" s="79">
        <f t="shared" si="112"/>
        <v>0</v>
      </c>
      <c r="P1707" s="79">
        <f t="shared" si="113"/>
        <v>0</v>
      </c>
      <c r="Q1707" s="552" t="str">
        <f t="shared" si="114"/>
        <v/>
      </c>
    </row>
    <row r="1708" spans="1:17" x14ac:dyDescent="0.2">
      <c r="A1708" s="118" t="str">
        <f t="shared" si="111"/>
        <v/>
      </c>
      <c r="B1708" s="104"/>
      <c r="C1708" s="454"/>
      <c r="D1708" s="105"/>
      <c r="E1708" s="105"/>
      <c r="F1708" s="106"/>
      <c r="G1708" s="105"/>
      <c r="H1708" s="105"/>
      <c r="I1708" s="107"/>
      <c r="J1708" s="422"/>
      <c r="K1708" s="422"/>
      <c r="L1708" s="423"/>
      <c r="M1708" s="422"/>
      <c r="N1708" s="455"/>
      <c r="O1708" s="79">
        <f t="shared" si="112"/>
        <v>0</v>
      </c>
      <c r="P1708" s="79">
        <f t="shared" si="113"/>
        <v>0</v>
      </c>
      <c r="Q1708" s="552" t="str">
        <f t="shared" si="114"/>
        <v/>
      </c>
    </row>
    <row r="1709" spans="1:17" x14ac:dyDescent="0.2">
      <c r="A1709" s="118" t="str">
        <f t="shared" si="111"/>
        <v/>
      </c>
      <c r="B1709" s="104"/>
      <c r="C1709" s="454"/>
      <c r="D1709" s="105"/>
      <c r="E1709" s="105"/>
      <c r="F1709" s="106"/>
      <c r="G1709" s="105"/>
      <c r="H1709" s="105"/>
      <c r="I1709" s="107"/>
      <c r="J1709" s="422"/>
      <c r="K1709" s="422"/>
      <c r="L1709" s="423"/>
      <c r="M1709" s="422"/>
      <c r="N1709" s="455"/>
      <c r="O1709" s="79">
        <f t="shared" si="112"/>
        <v>0</v>
      </c>
      <c r="P1709" s="79">
        <f t="shared" si="113"/>
        <v>0</v>
      </c>
      <c r="Q1709" s="536" t="str">
        <f t="shared" si="114"/>
        <v/>
      </c>
    </row>
    <row r="1710" spans="1:17" x14ac:dyDescent="0.2">
      <c r="A1710" s="118" t="str">
        <f t="shared" si="111"/>
        <v/>
      </c>
      <c r="B1710" s="104"/>
      <c r="C1710" s="454"/>
      <c r="D1710" s="105"/>
      <c r="E1710" s="105"/>
      <c r="F1710" s="106"/>
      <c r="G1710" s="105"/>
      <c r="H1710" s="105"/>
      <c r="I1710" s="107"/>
      <c r="J1710" s="422"/>
      <c r="K1710" s="422"/>
      <c r="L1710" s="423"/>
      <c r="M1710" s="422"/>
      <c r="N1710" s="455"/>
      <c r="O1710" s="79">
        <f t="shared" si="112"/>
        <v>0</v>
      </c>
      <c r="P1710" s="79">
        <f t="shared" si="113"/>
        <v>0</v>
      </c>
      <c r="Q1710" s="552" t="str">
        <f t="shared" si="114"/>
        <v/>
      </c>
    </row>
    <row r="1711" spans="1:17" x14ac:dyDescent="0.2">
      <c r="A1711" s="118" t="str">
        <f t="shared" si="111"/>
        <v/>
      </c>
      <c r="B1711" s="104"/>
      <c r="C1711" s="454"/>
      <c r="D1711" s="105"/>
      <c r="E1711" s="105"/>
      <c r="F1711" s="106"/>
      <c r="G1711" s="105"/>
      <c r="H1711" s="105"/>
      <c r="I1711" s="107"/>
      <c r="J1711" s="422"/>
      <c r="K1711" s="422"/>
      <c r="L1711" s="423"/>
      <c r="M1711" s="422"/>
      <c r="N1711" s="455"/>
      <c r="O1711" s="79">
        <f t="shared" si="112"/>
        <v>0</v>
      </c>
      <c r="P1711" s="79">
        <f t="shared" si="113"/>
        <v>0</v>
      </c>
      <c r="Q1711" s="552" t="str">
        <f t="shared" si="114"/>
        <v/>
      </c>
    </row>
    <row r="1712" spans="1:17" x14ac:dyDescent="0.2">
      <c r="A1712" s="118" t="str">
        <f t="shared" si="111"/>
        <v/>
      </c>
      <c r="B1712" s="104"/>
      <c r="C1712" s="454"/>
      <c r="D1712" s="105"/>
      <c r="E1712" s="105"/>
      <c r="F1712" s="106"/>
      <c r="G1712" s="105"/>
      <c r="H1712" s="105"/>
      <c r="I1712" s="107"/>
      <c r="J1712" s="422"/>
      <c r="K1712" s="422"/>
      <c r="L1712" s="423"/>
      <c r="M1712" s="422"/>
      <c r="N1712" s="455"/>
      <c r="O1712" s="79">
        <f t="shared" si="112"/>
        <v>0</v>
      </c>
      <c r="P1712" s="79">
        <f t="shared" si="113"/>
        <v>0</v>
      </c>
      <c r="Q1712" s="552" t="str">
        <f t="shared" si="114"/>
        <v/>
      </c>
    </row>
    <row r="1713" spans="1:17" x14ac:dyDescent="0.2">
      <c r="A1713" s="118" t="str">
        <f t="shared" si="111"/>
        <v/>
      </c>
      <c r="B1713" s="104"/>
      <c r="C1713" s="454"/>
      <c r="D1713" s="105"/>
      <c r="E1713" s="105"/>
      <c r="F1713" s="106"/>
      <c r="G1713" s="105"/>
      <c r="H1713" s="105"/>
      <c r="I1713" s="107"/>
      <c r="J1713" s="422"/>
      <c r="K1713" s="422"/>
      <c r="L1713" s="423"/>
      <c r="M1713" s="422"/>
      <c r="N1713" s="455"/>
      <c r="O1713" s="79">
        <f t="shared" si="112"/>
        <v>0</v>
      </c>
      <c r="P1713" s="79">
        <f t="shared" si="113"/>
        <v>0</v>
      </c>
      <c r="Q1713" s="536" t="str">
        <f t="shared" si="114"/>
        <v/>
      </c>
    </row>
    <row r="1714" spans="1:17" x14ac:dyDescent="0.2">
      <c r="A1714" s="118" t="str">
        <f t="shared" si="111"/>
        <v/>
      </c>
      <c r="B1714" s="104"/>
      <c r="C1714" s="454"/>
      <c r="D1714" s="105"/>
      <c r="E1714" s="105"/>
      <c r="F1714" s="106"/>
      <c r="G1714" s="105"/>
      <c r="H1714" s="105"/>
      <c r="I1714" s="107"/>
      <c r="J1714" s="422"/>
      <c r="K1714" s="422"/>
      <c r="L1714" s="423"/>
      <c r="M1714" s="422"/>
      <c r="N1714" s="455"/>
      <c r="O1714" s="79">
        <f t="shared" si="112"/>
        <v>0</v>
      </c>
      <c r="P1714" s="79">
        <f t="shared" si="113"/>
        <v>0</v>
      </c>
      <c r="Q1714" s="552" t="str">
        <f t="shared" si="114"/>
        <v/>
      </c>
    </row>
    <row r="1715" spans="1:17" x14ac:dyDescent="0.2">
      <c r="A1715" s="118" t="str">
        <f t="shared" si="111"/>
        <v/>
      </c>
      <c r="B1715" s="104"/>
      <c r="C1715" s="454"/>
      <c r="D1715" s="105"/>
      <c r="E1715" s="105"/>
      <c r="F1715" s="106"/>
      <c r="G1715" s="105"/>
      <c r="H1715" s="105"/>
      <c r="I1715" s="107"/>
      <c r="J1715" s="422"/>
      <c r="K1715" s="422"/>
      <c r="L1715" s="423"/>
      <c r="M1715" s="422"/>
      <c r="N1715" s="422"/>
      <c r="O1715" s="79">
        <f t="shared" si="112"/>
        <v>0</v>
      </c>
      <c r="P1715" s="79">
        <f t="shared" si="113"/>
        <v>0</v>
      </c>
      <c r="Q1715" s="552" t="str">
        <f t="shared" si="114"/>
        <v/>
      </c>
    </row>
    <row r="1716" spans="1:17" x14ac:dyDescent="0.2">
      <c r="A1716" s="118" t="str">
        <f t="shared" si="111"/>
        <v/>
      </c>
      <c r="B1716" s="104"/>
      <c r="C1716" s="454"/>
      <c r="D1716" s="105"/>
      <c r="E1716" s="105"/>
      <c r="F1716" s="106"/>
      <c r="G1716" s="105"/>
      <c r="H1716" s="105"/>
      <c r="I1716" s="107"/>
      <c r="J1716" s="422"/>
      <c r="K1716" s="422"/>
      <c r="L1716" s="423"/>
      <c r="M1716" s="422"/>
      <c r="N1716" s="422"/>
      <c r="O1716" s="79">
        <f t="shared" si="112"/>
        <v>0</v>
      </c>
      <c r="P1716" s="79">
        <f t="shared" si="113"/>
        <v>0</v>
      </c>
      <c r="Q1716" s="552" t="str">
        <f t="shared" si="114"/>
        <v/>
      </c>
    </row>
    <row r="1717" spans="1:17" x14ac:dyDescent="0.2">
      <c r="A1717" s="118" t="str">
        <f t="shared" si="111"/>
        <v/>
      </c>
      <c r="B1717" s="104"/>
      <c r="C1717" s="454"/>
      <c r="D1717" s="105"/>
      <c r="E1717" s="105"/>
      <c r="F1717" s="106"/>
      <c r="G1717" s="105"/>
      <c r="H1717" s="105"/>
      <c r="I1717" s="107"/>
      <c r="J1717" s="422"/>
      <c r="K1717" s="422"/>
      <c r="L1717" s="423"/>
      <c r="M1717" s="422"/>
      <c r="N1717" s="422"/>
      <c r="O1717" s="79">
        <f t="shared" si="112"/>
        <v>0</v>
      </c>
      <c r="P1717" s="79">
        <f t="shared" si="113"/>
        <v>0</v>
      </c>
      <c r="Q1717" s="536" t="str">
        <f t="shared" si="114"/>
        <v/>
      </c>
    </row>
    <row r="1718" spans="1:17" x14ac:dyDescent="0.2">
      <c r="A1718" s="118" t="str">
        <f t="shared" si="111"/>
        <v/>
      </c>
      <c r="B1718" s="104"/>
      <c r="C1718" s="454"/>
      <c r="D1718" s="105"/>
      <c r="E1718" s="105"/>
      <c r="F1718" s="106"/>
      <c r="G1718" s="105"/>
      <c r="H1718" s="105"/>
      <c r="I1718" s="107"/>
      <c r="J1718" s="422"/>
      <c r="K1718" s="422"/>
      <c r="L1718" s="423"/>
      <c r="M1718" s="422"/>
      <c r="N1718" s="422"/>
      <c r="O1718" s="79">
        <f t="shared" si="112"/>
        <v>0</v>
      </c>
      <c r="P1718" s="79">
        <f t="shared" si="113"/>
        <v>0</v>
      </c>
      <c r="Q1718" s="552" t="str">
        <f t="shared" si="114"/>
        <v/>
      </c>
    </row>
    <row r="1719" spans="1:17" x14ac:dyDescent="0.2">
      <c r="A1719" s="118" t="str">
        <f t="shared" si="111"/>
        <v/>
      </c>
      <c r="B1719" s="104"/>
      <c r="C1719" s="454"/>
      <c r="D1719" s="105"/>
      <c r="E1719" s="105"/>
      <c r="F1719" s="106"/>
      <c r="G1719" s="105"/>
      <c r="H1719" s="105"/>
      <c r="I1719" s="107"/>
      <c r="J1719" s="422"/>
      <c r="K1719" s="422"/>
      <c r="L1719" s="423"/>
      <c r="M1719" s="422"/>
      <c r="N1719" s="422"/>
      <c r="O1719" s="79">
        <f t="shared" si="112"/>
        <v>0</v>
      </c>
      <c r="P1719" s="79">
        <f t="shared" si="113"/>
        <v>0</v>
      </c>
      <c r="Q1719" s="552" t="str">
        <f t="shared" si="114"/>
        <v/>
      </c>
    </row>
    <row r="1720" spans="1:17" x14ac:dyDescent="0.2">
      <c r="A1720" s="118" t="str">
        <f t="shared" si="111"/>
        <v/>
      </c>
      <c r="B1720" s="104"/>
      <c r="C1720" s="454"/>
      <c r="D1720" s="105"/>
      <c r="E1720" s="105"/>
      <c r="F1720" s="106"/>
      <c r="G1720" s="105"/>
      <c r="H1720" s="105"/>
      <c r="I1720" s="107"/>
      <c r="J1720" s="422"/>
      <c r="K1720" s="422"/>
      <c r="L1720" s="423"/>
      <c r="M1720" s="422"/>
      <c r="N1720" s="422"/>
      <c r="O1720" s="79">
        <f t="shared" si="112"/>
        <v>0</v>
      </c>
      <c r="P1720" s="79">
        <f t="shared" si="113"/>
        <v>0</v>
      </c>
      <c r="Q1720" s="552" t="str">
        <f t="shared" si="114"/>
        <v/>
      </c>
    </row>
    <row r="1721" spans="1:17" x14ac:dyDescent="0.2">
      <c r="A1721" s="118" t="str">
        <f t="shared" si="111"/>
        <v/>
      </c>
      <c r="B1721" s="104"/>
      <c r="C1721" s="454"/>
      <c r="D1721" s="105"/>
      <c r="E1721" s="105"/>
      <c r="F1721" s="106"/>
      <c r="G1721" s="105"/>
      <c r="H1721" s="105"/>
      <c r="I1721" s="107"/>
      <c r="J1721" s="422"/>
      <c r="K1721" s="422"/>
      <c r="L1721" s="423"/>
      <c r="M1721" s="422"/>
      <c r="N1721" s="422"/>
      <c r="O1721" s="79">
        <f t="shared" si="112"/>
        <v>0</v>
      </c>
      <c r="P1721" s="79">
        <f t="shared" si="113"/>
        <v>0</v>
      </c>
      <c r="Q1721" s="536" t="str">
        <f t="shared" si="114"/>
        <v/>
      </c>
    </row>
    <row r="1722" spans="1:17" x14ac:dyDescent="0.2">
      <c r="A1722" s="118" t="str">
        <f t="shared" si="111"/>
        <v/>
      </c>
      <c r="B1722" s="104"/>
      <c r="C1722" s="454"/>
      <c r="D1722" s="105"/>
      <c r="E1722" s="105"/>
      <c r="F1722" s="106"/>
      <c r="G1722" s="105"/>
      <c r="H1722" s="105"/>
      <c r="I1722" s="107"/>
      <c r="J1722" s="422"/>
      <c r="K1722" s="422"/>
      <c r="L1722" s="423"/>
      <c r="M1722" s="422"/>
      <c r="N1722" s="422"/>
      <c r="O1722" s="79">
        <f t="shared" si="112"/>
        <v>0</v>
      </c>
      <c r="P1722" s="79">
        <f t="shared" si="113"/>
        <v>0</v>
      </c>
      <c r="Q1722" s="552" t="str">
        <f t="shared" si="114"/>
        <v/>
      </c>
    </row>
    <row r="1723" spans="1:17" x14ac:dyDescent="0.2">
      <c r="A1723" s="118" t="str">
        <f t="shared" si="111"/>
        <v/>
      </c>
      <c r="B1723" s="104"/>
      <c r="C1723" s="454"/>
      <c r="D1723" s="105"/>
      <c r="E1723" s="105"/>
      <c r="F1723" s="106"/>
      <c r="G1723" s="105"/>
      <c r="H1723" s="105"/>
      <c r="I1723" s="107"/>
      <c r="J1723" s="422"/>
      <c r="K1723" s="422"/>
      <c r="L1723" s="423"/>
      <c r="M1723" s="422"/>
      <c r="N1723" s="422"/>
      <c r="O1723" s="79">
        <f t="shared" si="112"/>
        <v>0</v>
      </c>
      <c r="P1723" s="79">
        <f t="shared" si="113"/>
        <v>0</v>
      </c>
      <c r="Q1723" s="552" t="str">
        <f t="shared" si="114"/>
        <v/>
      </c>
    </row>
    <row r="1724" spans="1:17" x14ac:dyDescent="0.2">
      <c r="A1724" s="118" t="str">
        <f t="shared" ref="A1724:A1787" si="115">IF(B1724="","",ROW()-4)</f>
        <v/>
      </c>
      <c r="B1724" s="104"/>
      <c r="C1724" s="454"/>
      <c r="D1724" s="105"/>
      <c r="E1724" s="105"/>
      <c r="F1724" s="106"/>
      <c r="G1724" s="105"/>
      <c r="H1724" s="105"/>
      <c r="I1724" s="107"/>
      <c r="J1724" s="422"/>
      <c r="K1724" s="422"/>
      <c r="L1724" s="423"/>
      <c r="M1724" s="422"/>
      <c r="N1724" s="422"/>
      <c r="O1724" s="79">
        <f t="shared" si="112"/>
        <v>0</v>
      </c>
      <c r="P1724" s="79">
        <f t="shared" si="113"/>
        <v>0</v>
      </c>
      <c r="Q1724" s="552" t="str">
        <f t="shared" si="114"/>
        <v/>
      </c>
    </row>
    <row r="1725" spans="1:17" x14ac:dyDescent="0.2">
      <c r="A1725" s="118" t="str">
        <f t="shared" si="115"/>
        <v/>
      </c>
      <c r="B1725" s="104"/>
      <c r="C1725" s="454"/>
      <c r="D1725" s="105"/>
      <c r="E1725" s="105"/>
      <c r="F1725" s="106"/>
      <c r="G1725" s="105"/>
      <c r="H1725" s="105"/>
      <c r="I1725" s="107"/>
      <c r="J1725" s="422"/>
      <c r="K1725" s="422"/>
      <c r="L1725" s="423"/>
      <c r="M1725" s="422"/>
      <c r="N1725" s="422"/>
      <c r="O1725" s="79">
        <f t="shared" si="112"/>
        <v>0</v>
      </c>
      <c r="P1725" s="79">
        <f t="shared" si="113"/>
        <v>0</v>
      </c>
      <c r="Q1725" s="536" t="str">
        <f t="shared" si="114"/>
        <v/>
      </c>
    </row>
    <row r="1726" spans="1:17" x14ac:dyDescent="0.2">
      <c r="A1726" s="118" t="str">
        <f t="shared" si="115"/>
        <v/>
      </c>
      <c r="B1726" s="104"/>
      <c r="C1726" s="454"/>
      <c r="D1726" s="105"/>
      <c r="E1726" s="105"/>
      <c r="F1726" s="106"/>
      <c r="G1726" s="105"/>
      <c r="H1726" s="105"/>
      <c r="I1726" s="107"/>
      <c r="J1726" s="422"/>
      <c r="K1726" s="422"/>
      <c r="L1726" s="423"/>
      <c r="M1726" s="422"/>
      <c r="N1726" s="422"/>
      <c r="O1726" s="79">
        <f t="shared" si="112"/>
        <v>0</v>
      </c>
      <c r="P1726" s="79">
        <f t="shared" si="113"/>
        <v>0</v>
      </c>
      <c r="Q1726" s="552" t="str">
        <f t="shared" si="114"/>
        <v/>
      </c>
    </row>
    <row r="1727" spans="1:17" x14ac:dyDescent="0.2">
      <c r="A1727" s="118" t="str">
        <f t="shared" si="115"/>
        <v/>
      </c>
      <c r="B1727" s="104"/>
      <c r="C1727" s="454"/>
      <c r="D1727" s="105"/>
      <c r="E1727" s="105"/>
      <c r="F1727" s="106"/>
      <c r="G1727" s="105"/>
      <c r="H1727" s="105"/>
      <c r="I1727" s="107"/>
      <c r="J1727" s="422"/>
      <c r="K1727" s="422"/>
      <c r="L1727" s="423"/>
      <c r="M1727" s="422"/>
      <c r="N1727" s="422"/>
      <c r="O1727" s="79">
        <f t="shared" si="112"/>
        <v>0</v>
      </c>
      <c r="P1727" s="79">
        <f t="shared" si="113"/>
        <v>0</v>
      </c>
      <c r="Q1727" s="552" t="str">
        <f t="shared" si="114"/>
        <v/>
      </c>
    </row>
    <row r="1728" spans="1:17" x14ac:dyDescent="0.2">
      <c r="A1728" s="118" t="str">
        <f t="shared" si="115"/>
        <v/>
      </c>
      <c r="B1728" s="104"/>
      <c r="C1728" s="454"/>
      <c r="D1728" s="105"/>
      <c r="E1728" s="105"/>
      <c r="F1728" s="106"/>
      <c r="G1728" s="105"/>
      <c r="H1728" s="105"/>
      <c r="I1728" s="107"/>
      <c r="J1728" s="422"/>
      <c r="K1728" s="422"/>
      <c r="L1728" s="423"/>
      <c r="M1728" s="422"/>
      <c r="N1728" s="422"/>
      <c r="O1728" s="79">
        <f t="shared" si="112"/>
        <v>0</v>
      </c>
      <c r="P1728" s="79">
        <f t="shared" si="113"/>
        <v>0</v>
      </c>
      <c r="Q1728" s="552" t="str">
        <f t="shared" si="114"/>
        <v/>
      </c>
    </row>
    <row r="1729" spans="1:17" x14ac:dyDescent="0.2">
      <c r="A1729" s="118" t="str">
        <f t="shared" si="115"/>
        <v/>
      </c>
      <c r="B1729" s="104"/>
      <c r="C1729" s="454"/>
      <c r="D1729" s="105"/>
      <c r="E1729" s="105"/>
      <c r="F1729" s="106"/>
      <c r="G1729" s="105"/>
      <c r="H1729" s="105"/>
      <c r="I1729" s="107"/>
      <c r="J1729" s="422"/>
      <c r="K1729" s="422"/>
      <c r="L1729" s="423"/>
      <c r="M1729" s="422"/>
      <c r="N1729" s="422"/>
      <c r="O1729" s="79">
        <f t="shared" si="112"/>
        <v>0</v>
      </c>
      <c r="P1729" s="79">
        <f t="shared" si="113"/>
        <v>0</v>
      </c>
      <c r="Q1729" s="536" t="str">
        <f t="shared" si="114"/>
        <v/>
      </c>
    </row>
    <row r="1730" spans="1:17" x14ac:dyDescent="0.2">
      <c r="A1730" s="118" t="str">
        <f t="shared" si="115"/>
        <v/>
      </c>
      <c r="B1730" s="104"/>
      <c r="C1730" s="454"/>
      <c r="D1730" s="105"/>
      <c r="E1730" s="105"/>
      <c r="F1730" s="106"/>
      <c r="G1730" s="105"/>
      <c r="H1730" s="105"/>
      <c r="I1730" s="107"/>
      <c r="J1730" s="422"/>
      <c r="K1730" s="422"/>
      <c r="L1730" s="423"/>
      <c r="M1730" s="422"/>
      <c r="N1730" s="422"/>
      <c r="O1730" s="79">
        <f t="shared" si="112"/>
        <v>0</v>
      </c>
      <c r="P1730" s="79">
        <f t="shared" si="113"/>
        <v>0</v>
      </c>
      <c r="Q1730" s="552" t="str">
        <f t="shared" si="114"/>
        <v/>
      </c>
    </row>
    <row r="1731" spans="1:17" x14ac:dyDescent="0.2">
      <c r="A1731" s="118" t="str">
        <f t="shared" si="115"/>
        <v/>
      </c>
      <c r="B1731" s="104"/>
      <c r="C1731" s="454"/>
      <c r="D1731" s="105"/>
      <c r="E1731" s="105"/>
      <c r="F1731" s="106"/>
      <c r="G1731" s="105"/>
      <c r="H1731" s="105"/>
      <c r="I1731" s="107"/>
      <c r="J1731" s="422"/>
      <c r="K1731" s="422"/>
      <c r="L1731" s="423"/>
      <c r="M1731" s="422"/>
      <c r="N1731" s="422"/>
      <c r="O1731" s="79">
        <f t="shared" si="112"/>
        <v>0</v>
      </c>
      <c r="P1731" s="79">
        <f t="shared" si="113"/>
        <v>0</v>
      </c>
      <c r="Q1731" s="552" t="str">
        <f t="shared" si="114"/>
        <v/>
      </c>
    </row>
    <row r="1732" spans="1:17" x14ac:dyDescent="0.2">
      <c r="A1732" s="118" t="str">
        <f t="shared" si="115"/>
        <v/>
      </c>
      <c r="B1732" s="104"/>
      <c r="C1732" s="454"/>
      <c r="D1732" s="105"/>
      <c r="E1732" s="105"/>
      <c r="F1732" s="106"/>
      <c r="G1732" s="105"/>
      <c r="H1732" s="105"/>
      <c r="I1732" s="107"/>
      <c r="J1732" s="422"/>
      <c r="K1732" s="422"/>
      <c r="L1732" s="423"/>
      <c r="M1732" s="422"/>
      <c r="N1732" s="422"/>
      <c r="O1732" s="79">
        <f t="shared" si="112"/>
        <v>0</v>
      </c>
      <c r="P1732" s="79">
        <f t="shared" si="113"/>
        <v>0</v>
      </c>
      <c r="Q1732" s="552" t="str">
        <f t="shared" si="114"/>
        <v/>
      </c>
    </row>
    <row r="1733" spans="1:17" x14ac:dyDescent="0.2">
      <c r="A1733" s="118" t="str">
        <f t="shared" si="115"/>
        <v/>
      </c>
      <c r="B1733" s="104"/>
      <c r="C1733" s="454"/>
      <c r="D1733" s="105"/>
      <c r="E1733" s="105"/>
      <c r="F1733" s="106"/>
      <c r="G1733" s="105"/>
      <c r="H1733" s="105"/>
      <c r="I1733" s="107"/>
      <c r="J1733" s="422"/>
      <c r="K1733" s="422"/>
      <c r="L1733" s="423"/>
      <c r="M1733" s="422"/>
      <c r="N1733" s="422"/>
      <c r="O1733" s="79">
        <f t="shared" si="112"/>
        <v>0</v>
      </c>
      <c r="P1733" s="79">
        <f t="shared" si="113"/>
        <v>0</v>
      </c>
      <c r="Q1733" s="536" t="str">
        <f t="shared" si="114"/>
        <v/>
      </c>
    </row>
    <row r="1734" spans="1:17" x14ac:dyDescent="0.2">
      <c r="A1734" s="118" t="str">
        <f t="shared" si="115"/>
        <v/>
      </c>
      <c r="B1734" s="104"/>
      <c r="C1734" s="454"/>
      <c r="D1734" s="105"/>
      <c r="E1734" s="105"/>
      <c r="F1734" s="106"/>
      <c r="G1734" s="105"/>
      <c r="H1734" s="105"/>
      <c r="I1734" s="107"/>
      <c r="J1734" s="422"/>
      <c r="K1734" s="422"/>
      <c r="L1734" s="423"/>
      <c r="M1734" s="422"/>
      <c r="N1734" s="422"/>
      <c r="O1734" s="79">
        <f t="shared" si="112"/>
        <v>0</v>
      </c>
      <c r="P1734" s="79">
        <f t="shared" si="113"/>
        <v>0</v>
      </c>
      <c r="Q1734" s="552" t="str">
        <f t="shared" si="114"/>
        <v/>
      </c>
    </row>
    <row r="1735" spans="1:17" x14ac:dyDescent="0.2">
      <c r="A1735" s="118" t="str">
        <f t="shared" si="115"/>
        <v/>
      </c>
      <c r="B1735" s="104"/>
      <c r="C1735" s="454"/>
      <c r="D1735" s="105"/>
      <c r="E1735" s="105"/>
      <c r="F1735" s="106"/>
      <c r="G1735" s="105"/>
      <c r="H1735" s="105"/>
      <c r="I1735" s="107"/>
      <c r="J1735" s="422"/>
      <c r="K1735" s="422"/>
      <c r="L1735" s="423"/>
      <c r="M1735" s="422"/>
      <c r="N1735" s="422"/>
      <c r="O1735" s="79">
        <f t="shared" si="112"/>
        <v>0</v>
      </c>
      <c r="P1735" s="79">
        <f t="shared" si="113"/>
        <v>0</v>
      </c>
      <c r="Q1735" s="552" t="str">
        <f t="shared" si="114"/>
        <v/>
      </c>
    </row>
    <row r="1736" spans="1:17" x14ac:dyDescent="0.2">
      <c r="A1736" s="118" t="str">
        <f t="shared" si="115"/>
        <v/>
      </c>
      <c r="B1736" s="104"/>
      <c r="C1736" s="454"/>
      <c r="D1736" s="105"/>
      <c r="E1736" s="105"/>
      <c r="F1736" s="106"/>
      <c r="G1736" s="105"/>
      <c r="H1736" s="105"/>
      <c r="I1736" s="107"/>
      <c r="J1736" s="422"/>
      <c r="K1736" s="422"/>
      <c r="L1736" s="423"/>
      <c r="M1736" s="422"/>
      <c r="N1736" s="422"/>
      <c r="O1736" s="79">
        <f t="shared" si="112"/>
        <v>0</v>
      </c>
      <c r="P1736" s="79">
        <f t="shared" si="113"/>
        <v>0</v>
      </c>
      <c r="Q1736" s="552" t="str">
        <f t="shared" si="114"/>
        <v/>
      </c>
    </row>
    <row r="1737" spans="1:17" x14ac:dyDescent="0.2">
      <c r="A1737" s="118" t="str">
        <f t="shared" si="115"/>
        <v/>
      </c>
      <c r="B1737" s="104"/>
      <c r="C1737" s="454"/>
      <c r="D1737" s="105"/>
      <c r="E1737" s="105"/>
      <c r="F1737" s="106"/>
      <c r="G1737" s="105"/>
      <c r="H1737" s="105"/>
      <c r="I1737" s="107"/>
      <c r="J1737" s="422"/>
      <c r="K1737" s="422"/>
      <c r="L1737" s="423"/>
      <c r="M1737" s="422"/>
      <c r="N1737" s="422"/>
      <c r="O1737" s="79">
        <f t="shared" si="112"/>
        <v>0</v>
      </c>
      <c r="P1737" s="79">
        <f t="shared" si="113"/>
        <v>0</v>
      </c>
      <c r="Q1737" s="536" t="str">
        <f t="shared" si="114"/>
        <v/>
      </c>
    </row>
    <row r="1738" spans="1:17" x14ac:dyDescent="0.2">
      <c r="A1738" s="118" t="str">
        <f t="shared" si="115"/>
        <v/>
      </c>
      <c r="B1738" s="104"/>
      <c r="C1738" s="454"/>
      <c r="D1738" s="105"/>
      <c r="E1738" s="105"/>
      <c r="F1738" s="106"/>
      <c r="G1738" s="105"/>
      <c r="H1738" s="105"/>
      <c r="I1738" s="107"/>
      <c r="J1738" s="422"/>
      <c r="K1738" s="422"/>
      <c r="L1738" s="423"/>
      <c r="M1738" s="422"/>
      <c r="N1738" s="422"/>
      <c r="O1738" s="79">
        <f t="shared" si="112"/>
        <v>0</v>
      </c>
      <c r="P1738" s="79">
        <f t="shared" si="113"/>
        <v>0</v>
      </c>
      <c r="Q1738" s="552" t="str">
        <f t="shared" si="114"/>
        <v/>
      </c>
    </row>
    <row r="1739" spans="1:17" x14ac:dyDescent="0.2">
      <c r="A1739" s="118" t="str">
        <f t="shared" si="115"/>
        <v/>
      </c>
      <c r="B1739" s="104"/>
      <c r="C1739" s="454"/>
      <c r="D1739" s="105"/>
      <c r="E1739" s="105"/>
      <c r="F1739" s="106"/>
      <c r="G1739" s="105"/>
      <c r="H1739" s="105"/>
      <c r="I1739" s="107"/>
      <c r="J1739" s="422"/>
      <c r="K1739" s="422"/>
      <c r="L1739" s="423"/>
      <c r="M1739" s="422"/>
      <c r="N1739" s="422"/>
      <c r="O1739" s="79">
        <f t="shared" si="112"/>
        <v>0</v>
      </c>
      <c r="P1739" s="79">
        <f t="shared" si="113"/>
        <v>0</v>
      </c>
      <c r="Q1739" s="552" t="str">
        <f t="shared" si="114"/>
        <v/>
      </c>
    </row>
    <row r="1740" spans="1:17" x14ac:dyDescent="0.2">
      <c r="A1740" s="118" t="str">
        <f t="shared" si="115"/>
        <v/>
      </c>
      <c r="B1740" s="104"/>
      <c r="C1740" s="454"/>
      <c r="D1740" s="105"/>
      <c r="E1740" s="105"/>
      <c r="F1740" s="106"/>
      <c r="G1740" s="105"/>
      <c r="H1740" s="105"/>
      <c r="I1740" s="107"/>
      <c r="J1740" s="422"/>
      <c r="K1740" s="422"/>
      <c r="L1740" s="423"/>
      <c r="M1740" s="422"/>
      <c r="N1740" s="422"/>
      <c r="O1740" s="79">
        <f t="shared" si="112"/>
        <v>0</v>
      </c>
      <c r="P1740" s="79">
        <f t="shared" si="113"/>
        <v>0</v>
      </c>
      <c r="Q1740" s="552" t="str">
        <f t="shared" si="114"/>
        <v/>
      </c>
    </row>
    <row r="1741" spans="1:17" x14ac:dyDescent="0.2">
      <c r="A1741" s="118" t="str">
        <f t="shared" si="115"/>
        <v/>
      </c>
      <c r="B1741" s="104"/>
      <c r="C1741" s="454"/>
      <c r="D1741" s="105"/>
      <c r="E1741" s="105"/>
      <c r="F1741" s="106"/>
      <c r="G1741" s="105"/>
      <c r="H1741" s="105"/>
      <c r="I1741" s="107"/>
      <c r="J1741" s="422"/>
      <c r="K1741" s="422"/>
      <c r="L1741" s="423"/>
      <c r="M1741" s="422"/>
      <c r="N1741" s="422"/>
      <c r="O1741" s="79">
        <f t="shared" si="112"/>
        <v>0</v>
      </c>
      <c r="P1741" s="79">
        <f t="shared" si="113"/>
        <v>0</v>
      </c>
      <c r="Q1741" s="536" t="str">
        <f t="shared" si="114"/>
        <v/>
      </c>
    </row>
    <row r="1742" spans="1:17" x14ac:dyDescent="0.2">
      <c r="A1742" s="118" t="str">
        <f t="shared" si="115"/>
        <v/>
      </c>
      <c r="B1742" s="104"/>
      <c r="C1742" s="454"/>
      <c r="D1742" s="105"/>
      <c r="E1742" s="105"/>
      <c r="F1742" s="106"/>
      <c r="G1742" s="105"/>
      <c r="H1742" s="105"/>
      <c r="I1742" s="107"/>
      <c r="J1742" s="422"/>
      <c r="K1742" s="422"/>
      <c r="L1742" s="423"/>
      <c r="M1742" s="422"/>
      <c r="N1742" s="422"/>
      <c r="O1742" s="79">
        <f t="shared" ref="O1742:O1805" si="116">IF(B1742=0,0,IF(YEAR(B1742)=$P$1,MONTH(B1742)-$O$1+1,(YEAR(B1742)-$P$1)*12-$O$1+1+MONTH(B1742)))</f>
        <v>0</v>
      </c>
      <c r="P1742" s="79">
        <f t="shared" ref="P1742:P1805" si="117">IF(C1742=0,0,IF(YEAR(C1742)=$P$1,MONTH(C1742)-$O$1+1,(YEAR(C1742)-$P$1)*12-$O$1+1+MONTH(C1742)))</f>
        <v>0</v>
      </c>
      <c r="Q1742" s="552" t="str">
        <f t="shared" ref="Q1742:Q1805" si="118">SUBSTITUTE(D1742," ","_")</f>
        <v/>
      </c>
    </row>
    <row r="1743" spans="1:17" x14ac:dyDescent="0.2">
      <c r="A1743" s="118" t="str">
        <f t="shared" si="115"/>
        <v/>
      </c>
      <c r="B1743" s="104"/>
      <c r="C1743" s="454"/>
      <c r="D1743" s="105"/>
      <c r="E1743" s="105"/>
      <c r="F1743" s="106"/>
      <c r="G1743" s="105"/>
      <c r="H1743" s="105"/>
      <c r="I1743" s="107"/>
      <c r="J1743" s="422"/>
      <c r="K1743" s="422"/>
      <c r="L1743" s="423"/>
      <c r="M1743" s="422"/>
      <c r="N1743" s="422"/>
      <c r="O1743" s="79">
        <f t="shared" si="116"/>
        <v>0</v>
      </c>
      <c r="P1743" s="79">
        <f t="shared" si="117"/>
        <v>0</v>
      </c>
      <c r="Q1743" s="552" t="str">
        <f t="shared" si="118"/>
        <v/>
      </c>
    </row>
    <row r="1744" spans="1:17" x14ac:dyDescent="0.2">
      <c r="A1744" s="118" t="str">
        <f t="shared" si="115"/>
        <v/>
      </c>
      <c r="B1744" s="104"/>
      <c r="C1744" s="454"/>
      <c r="D1744" s="105"/>
      <c r="E1744" s="105"/>
      <c r="F1744" s="106"/>
      <c r="G1744" s="105"/>
      <c r="H1744" s="105"/>
      <c r="I1744" s="107"/>
      <c r="J1744" s="422"/>
      <c r="K1744" s="422"/>
      <c r="L1744" s="423"/>
      <c r="M1744" s="422"/>
      <c r="N1744" s="422"/>
      <c r="O1744" s="79">
        <f t="shared" si="116"/>
        <v>0</v>
      </c>
      <c r="P1744" s="79">
        <f t="shared" si="117"/>
        <v>0</v>
      </c>
      <c r="Q1744" s="552" t="str">
        <f t="shared" si="118"/>
        <v/>
      </c>
    </row>
    <row r="1745" spans="1:17" x14ac:dyDescent="0.2">
      <c r="A1745" s="118" t="str">
        <f t="shared" si="115"/>
        <v/>
      </c>
      <c r="B1745" s="104"/>
      <c r="C1745" s="454"/>
      <c r="D1745" s="105"/>
      <c r="E1745" s="105"/>
      <c r="F1745" s="106"/>
      <c r="G1745" s="105"/>
      <c r="H1745" s="105"/>
      <c r="I1745" s="107"/>
      <c r="J1745" s="422"/>
      <c r="K1745" s="422"/>
      <c r="L1745" s="423"/>
      <c r="M1745" s="422"/>
      <c r="N1745" s="422"/>
      <c r="O1745" s="79">
        <f t="shared" si="116"/>
        <v>0</v>
      </c>
      <c r="P1745" s="79">
        <f t="shared" si="117"/>
        <v>0</v>
      </c>
      <c r="Q1745" s="536" t="str">
        <f t="shared" si="118"/>
        <v/>
      </c>
    </row>
    <row r="1746" spans="1:17" x14ac:dyDescent="0.2">
      <c r="A1746" s="118" t="str">
        <f t="shared" si="115"/>
        <v/>
      </c>
      <c r="B1746" s="104"/>
      <c r="C1746" s="454"/>
      <c r="D1746" s="105"/>
      <c r="E1746" s="105"/>
      <c r="F1746" s="106"/>
      <c r="G1746" s="105"/>
      <c r="H1746" s="105"/>
      <c r="I1746" s="107"/>
      <c r="J1746" s="422"/>
      <c r="K1746" s="422"/>
      <c r="L1746" s="423"/>
      <c r="M1746" s="422"/>
      <c r="N1746" s="422"/>
      <c r="O1746" s="79">
        <f t="shared" si="116"/>
        <v>0</v>
      </c>
      <c r="P1746" s="79">
        <f t="shared" si="117"/>
        <v>0</v>
      </c>
      <c r="Q1746" s="552" t="str">
        <f t="shared" si="118"/>
        <v/>
      </c>
    </row>
    <row r="1747" spans="1:17" x14ac:dyDescent="0.2">
      <c r="A1747" s="118" t="str">
        <f t="shared" si="115"/>
        <v/>
      </c>
      <c r="B1747" s="104"/>
      <c r="C1747" s="454"/>
      <c r="D1747" s="105"/>
      <c r="E1747" s="105"/>
      <c r="F1747" s="106"/>
      <c r="G1747" s="105"/>
      <c r="H1747" s="105"/>
      <c r="I1747" s="107"/>
      <c r="J1747" s="422"/>
      <c r="K1747" s="422"/>
      <c r="L1747" s="423"/>
      <c r="M1747" s="422"/>
      <c r="N1747" s="422"/>
      <c r="O1747" s="79">
        <f t="shared" si="116"/>
        <v>0</v>
      </c>
      <c r="P1747" s="79">
        <f t="shared" si="117"/>
        <v>0</v>
      </c>
      <c r="Q1747" s="552" t="str">
        <f t="shared" si="118"/>
        <v/>
      </c>
    </row>
    <row r="1748" spans="1:17" x14ac:dyDescent="0.2">
      <c r="A1748" s="118" t="str">
        <f t="shared" si="115"/>
        <v/>
      </c>
      <c r="B1748" s="104"/>
      <c r="C1748" s="454"/>
      <c r="D1748" s="105"/>
      <c r="E1748" s="105"/>
      <c r="F1748" s="106"/>
      <c r="G1748" s="105"/>
      <c r="H1748" s="105"/>
      <c r="I1748" s="107"/>
      <c r="J1748" s="422"/>
      <c r="K1748" s="422"/>
      <c r="L1748" s="423"/>
      <c r="M1748" s="422"/>
      <c r="N1748" s="422"/>
      <c r="O1748" s="79">
        <f t="shared" si="116"/>
        <v>0</v>
      </c>
      <c r="P1748" s="79">
        <f t="shared" si="117"/>
        <v>0</v>
      </c>
      <c r="Q1748" s="552" t="str">
        <f t="shared" si="118"/>
        <v/>
      </c>
    </row>
    <row r="1749" spans="1:17" x14ac:dyDescent="0.2">
      <c r="A1749" s="118" t="str">
        <f t="shared" si="115"/>
        <v/>
      </c>
      <c r="B1749" s="104"/>
      <c r="C1749" s="454"/>
      <c r="D1749" s="105"/>
      <c r="E1749" s="105"/>
      <c r="F1749" s="106"/>
      <c r="G1749" s="105"/>
      <c r="H1749" s="105"/>
      <c r="I1749" s="107"/>
      <c r="J1749" s="422"/>
      <c r="K1749" s="422"/>
      <c r="L1749" s="423"/>
      <c r="M1749" s="422"/>
      <c r="N1749" s="422"/>
      <c r="O1749" s="79">
        <f t="shared" si="116"/>
        <v>0</v>
      </c>
      <c r="P1749" s="79">
        <f t="shared" si="117"/>
        <v>0</v>
      </c>
      <c r="Q1749" s="536" t="str">
        <f t="shared" si="118"/>
        <v/>
      </c>
    </row>
    <row r="1750" spans="1:17" x14ac:dyDescent="0.2">
      <c r="A1750" s="118" t="str">
        <f t="shared" si="115"/>
        <v/>
      </c>
      <c r="B1750" s="104"/>
      <c r="C1750" s="454"/>
      <c r="D1750" s="105"/>
      <c r="E1750" s="105"/>
      <c r="F1750" s="106"/>
      <c r="G1750" s="105"/>
      <c r="H1750" s="105"/>
      <c r="I1750" s="107"/>
      <c r="J1750" s="422"/>
      <c r="K1750" s="422"/>
      <c r="L1750" s="423"/>
      <c r="M1750" s="422"/>
      <c r="N1750" s="422"/>
      <c r="O1750" s="79">
        <f t="shared" si="116"/>
        <v>0</v>
      </c>
      <c r="P1750" s="79">
        <f t="shared" si="117"/>
        <v>0</v>
      </c>
      <c r="Q1750" s="552" t="str">
        <f t="shared" si="118"/>
        <v/>
      </c>
    </row>
    <row r="1751" spans="1:17" x14ac:dyDescent="0.2">
      <c r="A1751" s="118" t="str">
        <f t="shared" si="115"/>
        <v/>
      </c>
      <c r="B1751" s="104"/>
      <c r="C1751" s="454"/>
      <c r="D1751" s="105"/>
      <c r="E1751" s="105"/>
      <c r="F1751" s="106"/>
      <c r="G1751" s="105"/>
      <c r="H1751" s="105"/>
      <c r="I1751" s="107"/>
      <c r="J1751" s="422"/>
      <c r="K1751" s="422"/>
      <c r="L1751" s="423"/>
      <c r="M1751" s="422"/>
      <c r="N1751" s="422"/>
      <c r="O1751" s="79">
        <f t="shared" si="116"/>
        <v>0</v>
      </c>
      <c r="P1751" s="79">
        <f t="shared" si="117"/>
        <v>0</v>
      </c>
      <c r="Q1751" s="552" t="str">
        <f t="shared" si="118"/>
        <v/>
      </c>
    </row>
    <row r="1752" spans="1:17" x14ac:dyDescent="0.2">
      <c r="A1752" s="118" t="str">
        <f t="shared" si="115"/>
        <v/>
      </c>
      <c r="B1752" s="104"/>
      <c r="C1752" s="454"/>
      <c r="D1752" s="105"/>
      <c r="E1752" s="105"/>
      <c r="F1752" s="106"/>
      <c r="G1752" s="105"/>
      <c r="H1752" s="105"/>
      <c r="I1752" s="107"/>
      <c r="J1752" s="422"/>
      <c r="K1752" s="422"/>
      <c r="L1752" s="423"/>
      <c r="M1752" s="422"/>
      <c r="N1752" s="422"/>
      <c r="O1752" s="79">
        <f t="shared" si="116"/>
        <v>0</v>
      </c>
      <c r="P1752" s="79">
        <f t="shared" si="117"/>
        <v>0</v>
      </c>
      <c r="Q1752" s="552" t="str">
        <f t="shared" si="118"/>
        <v/>
      </c>
    </row>
    <row r="1753" spans="1:17" x14ac:dyDescent="0.2">
      <c r="A1753" s="118" t="str">
        <f t="shared" si="115"/>
        <v/>
      </c>
      <c r="B1753" s="104"/>
      <c r="C1753" s="454"/>
      <c r="D1753" s="105"/>
      <c r="E1753" s="105"/>
      <c r="F1753" s="106"/>
      <c r="G1753" s="105"/>
      <c r="H1753" s="105"/>
      <c r="I1753" s="107"/>
      <c r="J1753" s="422"/>
      <c r="K1753" s="422"/>
      <c r="L1753" s="423"/>
      <c r="M1753" s="422"/>
      <c r="N1753" s="422"/>
      <c r="O1753" s="79">
        <f t="shared" si="116"/>
        <v>0</v>
      </c>
      <c r="P1753" s="79">
        <f t="shared" si="117"/>
        <v>0</v>
      </c>
      <c r="Q1753" s="536" t="str">
        <f t="shared" si="118"/>
        <v/>
      </c>
    </row>
    <row r="1754" spans="1:17" x14ac:dyDescent="0.2">
      <c r="A1754" s="118" t="str">
        <f t="shared" si="115"/>
        <v/>
      </c>
      <c r="B1754" s="104"/>
      <c r="C1754" s="454"/>
      <c r="D1754" s="105"/>
      <c r="E1754" s="105"/>
      <c r="F1754" s="106"/>
      <c r="G1754" s="105"/>
      <c r="H1754" s="105"/>
      <c r="I1754" s="107"/>
      <c r="J1754" s="422"/>
      <c r="K1754" s="422"/>
      <c r="L1754" s="423"/>
      <c r="M1754" s="422"/>
      <c r="N1754" s="422"/>
      <c r="O1754" s="79">
        <f t="shared" si="116"/>
        <v>0</v>
      </c>
      <c r="P1754" s="79">
        <f t="shared" si="117"/>
        <v>0</v>
      </c>
      <c r="Q1754" s="552" t="str">
        <f t="shared" si="118"/>
        <v/>
      </c>
    </row>
    <row r="1755" spans="1:17" x14ac:dyDescent="0.2">
      <c r="A1755" s="118" t="str">
        <f t="shared" si="115"/>
        <v/>
      </c>
      <c r="B1755" s="104"/>
      <c r="C1755" s="454"/>
      <c r="D1755" s="105"/>
      <c r="E1755" s="105"/>
      <c r="F1755" s="106"/>
      <c r="G1755" s="105"/>
      <c r="H1755" s="105"/>
      <c r="I1755" s="107"/>
      <c r="J1755" s="422"/>
      <c r="K1755" s="422"/>
      <c r="L1755" s="423"/>
      <c r="M1755" s="422"/>
      <c r="N1755" s="422"/>
      <c r="O1755" s="79">
        <f t="shared" si="116"/>
        <v>0</v>
      </c>
      <c r="P1755" s="79">
        <f t="shared" si="117"/>
        <v>0</v>
      </c>
      <c r="Q1755" s="552" t="str">
        <f t="shared" si="118"/>
        <v/>
      </c>
    </row>
    <row r="1756" spans="1:17" x14ac:dyDescent="0.2">
      <c r="A1756" s="118" t="str">
        <f t="shared" si="115"/>
        <v/>
      </c>
      <c r="B1756" s="104"/>
      <c r="C1756" s="454"/>
      <c r="D1756" s="105"/>
      <c r="E1756" s="105"/>
      <c r="F1756" s="106"/>
      <c r="G1756" s="105"/>
      <c r="H1756" s="105"/>
      <c r="I1756" s="107"/>
      <c r="J1756" s="422"/>
      <c r="K1756" s="422"/>
      <c r="L1756" s="423"/>
      <c r="M1756" s="422"/>
      <c r="N1756" s="422"/>
      <c r="O1756" s="79">
        <f t="shared" si="116"/>
        <v>0</v>
      </c>
      <c r="P1756" s="79">
        <f t="shared" si="117"/>
        <v>0</v>
      </c>
      <c r="Q1756" s="552" t="str">
        <f t="shared" si="118"/>
        <v/>
      </c>
    </row>
    <row r="1757" spans="1:17" x14ac:dyDescent="0.2">
      <c r="A1757" s="118" t="str">
        <f t="shared" si="115"/>
        <v/>
      </c>
      <c r="B1757" s="104"/>
      <c r="C1757" s="454"/>
      <c r="D1757" s="105"/>
      <c r="E1757" s="105"/>
      <c r="F1757" s="106"/>
      <c r="G1757" s="105"/>
      <c r="H1757" s="105"/>
      <c r="I1757" s="107"/>
      <c r="J1757" s="422"/>
      <c r="K1757" s="422"/>
      <c r="L1757" s="423"/>
      <c r="M1757" s="422"/>
      <c r="N1757" s="422"/>
      <c r="O1757" s="79">
        <f t="shared" si="116"/>
        <v>0</v>
      </c>
      <c r="P1757" s="79">
        <f t="shared" si="117"/>
        <v>0</v>
      </c>
      <c r="Q1757" s="536" t="str">
        <f t="shared" si="118"/>
        <v/>
      </c>
    </row>
    <row r="1758" spans="1:17" x14ac:dyDescent="0.2">
      <c r="A1758" s="118" t="str">
        <f t="shared" si="115"/>
        <v/>
      </c>
      <c r="B1758" s="104"/>
      <c r="C1758" s="454"/>
      <c r="D1758" s="105"/>
      <c r="E1758" s="105"/>
      <c r="F1758" s="106"/>
      <c r="G1758" s="105"/>
      <c r="H1758" s="105"/>
      <c r="I1758" s="107"/>
      <c r="J1758" s="422"/>
      <c r="K1758" s="422"/>
      <c r="L1758" s="423"/>
      <c r="M1758" s="422"/>
      <c r="N1758" s="422"/>
      <c r="O1758" s="79">
        <f t="shared" si="116"/>
        <v>0</v>
      </c>
      <c r="P1758" s="79">
        <f t="shared" si="117"/>
        <v>0</v>
      </c>
      <c r="Q1758" s="552" t="str">
        <f t="shared" si="118"/>
        <v/>
      </c>
    </row>
    <row r="1759" spans="1:17" x14ac:dyDescent="0.2">
      <c r="A1759" s="118" t="str">
        <f t="shared" si="115"/>
        <v/>
      </c>
      <c r="B1759" s="104"/>
      <c r="C1759" s="454"/>
      <c r="D1759" s="105"/>
      <c r="E1759" s="105"/>
      <c r="F1759" s="106"/>
      <c r="G1759" s="105"/>
      <c r="H1759" s="105"/>
      <c r="I1759" s="107"/>
      <c r="J1759" s="422"/>
      <c r="K1759" s="422"/>
      <c r="L1759" s="423"/>
      <c r="M1759" s="422"/>
      <c r="N1759" s="422"/>
      <c r="O1759" s="79">
        <f t="shared" si="116"/>
        <v>0</v>
      </c>
      <c r="P1759" s="79">
        <f t="shared" si="117"/>
        <v>0</v>
      </c>
      <c r="Q1759" s="552" t="str">
        <f t="shared" si="118"/>
        <v/>
      </c>
    </row>
    <row r="1760" spans="1:17" x14ac:dyDescent="0.2">
      <c r="A1760" s="118" t="str">
        <f t="shared" si="115"/>
        <v/>
      </c>
      <c r="B1760" s="104"/>
      <c r="C1760" s="454"/>
      <c r="D1760" s="105"/>
      <c r="E1760" s="105"/>
      <c r="F1760" s="106"/>
      <c r="G1760" s="105"/>
      <c r="H1760" s="105"/>
      <c r="I1760" s="107"/>
      <c r="J1760" s="422"/>
      <c r="K1760" s="422"/>
      <c r="L1760" s="423"/>
      <c r="M1760" s="422"/>
      <c r="N1760" s="422"/>
      <c r="O1760" s="79">
        <f t="shared" si="116"/>
        <v>0</v>
      </c>
      <c r="P1760" s="79">
        <f t="shared" si="117"/>
        <v>0</v>
      </c>
      <c r="Q1760" s="552" t="str">
        <f t="shared" si="118"/>
        <v/>
      </c>
    </row>
    <row r="1761" spans="1:17" x14ac:dyDescent="0.2">
      <c r="A1761" s="118" t="str">
        <f t="shared" si="115"/>
        <v/>
      </c>
      <c r="B1761" s="104"/>
      <c r="C1761" s="454"/>
      <c r="D1761" s="105"/>
      <c r="E1761" s="105"/>
      <c r="F1761" s="106"/>
      <c r="G1761" s="105"/>
      <c r="H1761" s="105"/>
      <c r="I1761" s="107"/>
      <c r="J1761" s="422"/>
      <c r="K1761" s="422"/>
      <c r="L1761" s="423"/>
      <c r="M1761" s="422"/>
      <c r="N1761" s="422"/>
      <c r="O1761" s="79">
        <f t="shared" si="116"/>
        <v>0</v>
      </c>
      <c r="P1761" s="79">
        <f t="shared" si="117"/>
        <v>0</v>
      </c>
      <c r="Q1761" s="536" t="str">
        <f t="shared" si="118"/>
        <v/>
      </c>
    </row>
    <row r="1762" spans="1:17" x14ac:dyDescent="0.2">
      <c r="A1762" s="118" t="str">
        <f t="shared" si="115"/>
        <v/>
      </c>
      <c r="B1762" s="104"/>
      <c r="C1762" s="454"/>
      <c r="D1762" s="105"/>
      <c r="E1762" s="105"/>
      <c r="F1762" s="106"/>
      <c r="G1762" s="105"/>
      <c r="H1762" s="105"/>
      <c r="I1762" s="107"/>
      <c r="J1762" s="422"/>
      <c r="K1762" s="422"/>
      <c r="L1762" s="423"/>
      <c r="M1762" s="422"/>
      <c r="N1762" s="422"/>
      <c r="O1762" s="79">
        <f t="shared" si="116"/>
        <v>0</v>
      </c>
      <c r="P1762" s="79">
        <f t="shared" si="117"/>
        <v>0</v>
      </c>
      <c r="Q1762" s="552" t="str">
        <f t="shared" si="118"/>
        <v/>
      </c>
    </row>
    <row r="1763" spans="1:17" x14ac:dyDescent="0.2">
      <c r="A1763" s="118" t="str">
        <f t="shared" si="115"/>
        <v/>
      </c>
      <c r="B1763" s="104"/>
      <c r="C1763" s="454"/>
      <c r="D1763" s="105"/>
      <c r="E1763" s="105"/>
      <c r="F1763" s="106"/>
      <c r="G1763" s="105"/>
      <c r="H1763" s="105"/>
      <c r="I1763" s="107"/>
      <c r="J1763" s="422"/>
      <c r="K1763" s="422"/>
      <c r="L1763" s="423"/>
      <c r="M1763" s="422"/>
      <c r="N1763" s="422"/>
      <c r="O1763" s="79">
        <f t="shared" si="116"/>
        <v>0</v>
      </c>
      <c r="P1763" s="79">
        <f t="shared" si="117"/>
        <v>0</v>
      </c>
      <c r="Q1763" s="552" t="str">
        <f t="shared" si="118"/>
        <v/>
      </c>
    </row>
    <row r="1764" spans="1:17" x14ac:dyDescent="0.2">
      <c r="A1764" s="118" t="str">
        <f t="shared" si="115"/>
        <v/>
      </c>
      <c r="B1764" s="104"/>
      <c r="C1764" s="454"/>
      <c r="D1764" s="105"/>
      <c r="E1764" s="105"/>
      <c r="F1764" s="106"/>
      <c r="G1764" s="105"/>
      <c r="H1764" s="105"/>
      <c r="I1764" s="107"/>
      <c r="J1764" s="422"/>
      <c r="K1764" s="422"/>
      <c r="L1764" s="423"/>
      <c r="M1764" s="422"/>
      <c r="N1764" s="422"/>
      <c r="O1764" s="79">
        <f t="shared" si="116"/>
        <v>0</v>
      </c>
      <c r="P1764" s="79">
        <f t="shared" si="117"/>
        <v>0</v>
      </c>
      <c r="Q1764" s="552" t="str">
        <f t="shared" si="118"/>
        <v/>
      </c>
    </row>
    <row r="1765" spans="1:17" x14ac:dyDescent="0.2">
      <c r="A1765" s="118" t="str">
        <f t="shared" si="115"/>
        <v/>
      </c>
      <c r="B1765" s="104"/>
      <c r="C1765" s="454"/>
      <c r="D1765" s="105"/>
      <c r="E1765" s="105"/>
      <c r="F1765" s="106"/>
      <c r="G1765" s="105"/>
      <c r="H1765" s="105"/>
      <c r="I1765" s="107"/>
      <c r="J1765" s="422"/>
      <c r="K1765" s="422"/>
      <c r="L1765" s="423"/>
      <c r="M1765" s="422"/>
      <c r="N1765" s="422"/>
      <c r="O1765" s="79">
        <f t="shared" si="116"/>
        <v>0</v>
      </c>
      <c r="P1765" s="79">
        <f t="shared" si="117"/>
        <v>0</v>
      </c>
      <c r="Q1765" s="536" t="str">
        <f t="shared" si="118"/>
        <v/>
      </c>
    </row>
    <row r="1766" spans="1:17" x14ac:dyDescent="0.2">
      <c r="A1766" s="118" t="str">
        <f t="shared" si="115"/>
        <v/>
      </c>
      <c r="B1766" s="104"/>
      <c r="C1766" s="454"/>
      <c r="D1766" s="105"/>
      <c r="E1766" s="105"/>
      <c r="F1766" s="106"/>
      <c r="G1766" s="105"/>
      <c r="H1766" s="105"/>
      <c r="I1766" s="107"/>
      <c r="J1766" s="422"/>
      <c r="K1766" s="422"/>
      <c r="L1766" s="423"/>
      <c r="M1766" s="422"/>
      <c r="N1766" s="422"/>
      <c r="O1766" s="79">
        <f t="shared" si="116"/>
        <v>0</v>
      </c>
      <c r="P1766" s="79">
        <f t="shared" si="117"/>
        <v>0</v>
      </c>
      <c r="Q1766" s="552" t="str">
        <f t="shared" si="118"/>
        <v/>
      </c>
    </row>
    <row r="1767" spans="1:17" x14ac:dyDescent="0.2">
      <c r="A1767" s="118" t="str">
        <f t="shared" si="115"/>
        <v/>
      </c>
      <c r="B1767" s="104"/>
      <c r="C1767" s="454"/>
      <c r="D1767" s="105"/>
      <c r="E1767" s="105"/>
      <c r="F1767" s="106"/>
      <c r="G1767" s="105"/>
      <c r="H1767" s="105"/>
      <c r="I1767" s="107"/>
      <c r="J1767" s="422"/>
      <c r="K1767" s="422"/>
      <c r="L1767" s="423"/>
      <c r="M1767" s="422"/>
      <c r="N1767" s="422"/>
      <c r="O1767" s="79">
        <f t="shared" si="116"/>
        <v>0</v>
      </c>
      <c r="P1767" s="79">
        <f t="shared" si="117"/>
        <v>0</v>
      </c>
      <c r="Q1767" s="552" t="str">
        <f t="shared" si="118"/>
        <v/>
      </c>
    </row>
    <row r="1768" spans="1:17" x14ac:dyDescent="0.2">
      <c r="A1768" s="118" t="str">
        <f t="shared" si="115"/>
        <v/>
      </c>
      <c r="B1768" s="104"/>
      <c r="C1768" s="454"/>
      <c r="D1768" s="105"/>
      <c r="E1768" s="105"/>
      <c r="F1768" s="106"/>
      <c r="G1768" s="105"/>
      <c r="H1768" s="105"/>
      <c r="I1768" s="107"/>
      <c r="J1768" s="422"/>
      <c r="K1768" s="422"/>
      <c r="L1768" s="423"/>
      <c r="M1768" s="422"/>
      <c r="N1768" s="422"/>
      <c r="O1768" s="79">
        <f t="shared" si="116"/>
        <v>0</v>
      </c>
      <c r="P1768" s="79">
        <f t="shared" si="117"/>
        <v>0</v>
      </c>
      <c r="Q1768" s="552" t="str">
        <f t="shared" si="118"/>
        <v/>
      </c>
    </row>
    <row r="1769" spans="1:17" x14ac:dyDescent="0.2">
      <c r="A1769" s="118" t="str">
        <f t="shared" si="115"/>
        <v/>
      </c>
      <c r="B1769" s="104"/>
      <c r="C1769" s="454"/>
      <c r="D1769" s="105"/>
      <c r="E1769" s="105"/>
      <c r="F1769" s="106"/>
      <c r="G1769" s="105"/>
      <c r="H1769" s="105"/>
      <c r="I1769" s="107"/>
      <c r="J1769" s="422"/>
      <c r="K1769" s="422"/>
      <c r="L1769" s="423"/>
      <c r="M1769" s="422"/>
      <c r="N1769" s="422"/>
      <c r="O1769" s="79">
        <f t="shared" si="116"/>
        <v>0</v>
      </c>
      <c r="P1769" s="79">
        <f t="shared" si="117"/>
        <v>0</v>
      </c>
      <c r="Q1769" s="536" t="str">
        <f t="shared" si="118"/>
        <v/>
      </c>
    </row>
    <row r="1770" spans="1:17" x14ac:dyDescent="0.2">
      <c r="A1770" s="118" t="str">
        <f t="shared" si="115"/>
        <v/>
      </c>
      <c r="B1770" s="104"/>
      <c r="C1770" s="454"/>
      <c r="D1770" s="105"/>
      <c r="E1770" s="105"/>
      <c r="F1770" s="106"/>
      <c r="G1770" s="105"/>
      <c r="H1770" s="105"/>
      <c r="I1770" s="107"/>
      <c r="J1770" s="422"/>
      <c r="K1770" s="422"/>
      <c r="L1770" s="423"/>
      <c r="M1770" s="422"/>
      <c r="N1770" s="422"/>
      <c r="O1770" s="79">
        <f t="shared" si="116"/>
        <v>0</v>
      </c>
      <c r="P1770" s="79">
        <f t="shared" si="117"/>
        <v>0</v>
      </c>
      <c r="Q1770" s="552" t="str">
        <f t="shared" si="118"/>
        <v/>
      </c>
    </row>
    <row r="1771" spans="1:17" x14ac:dyDescent="0.2">
      <c r="A1771" s="118" t="str">
        <f t="shared" si="115"/>
        <v/>
      </c>
      <c r="B1771" s="104"/>
      <c r="C1771" s="454"/>
      <c r="D1771" s="105"/>
      <c r="E1771" s="105"/>
      <c r="F1771" s="106"/>
      <c r="G1771" s="105"/>
      <c r="H1771" s="105"/>
      <c r="I1771" s="107"/>
      <c r="J1771" s="422"/>
      <c r="K1771" s="422"/>
      <c r="L1771" s="423"/>
      <c r="M1771" s="422"/>
      <c r="N1771" s="422"/>
      <c r="O1771" s="79">
        <f t="shared" si="116"/>
        <v>0</v>
      </c>
      <c r="P1771" s="79">
        <f t="shared" si="117"/>
        <v>0</v>
      </c>
      <c r="Q1771" s="552" t="str">
        <f t="shared" si="118"/>
        <v/>
      </c>
    </row>
    <row r="1772" spans="1:17" x14ac:dyDescent="0.2">
      <c r="A1772" s="118" t="str">
        <f t="shared" si="115"/>
        <v/>
      </c>
      <c r="B1772" s="104"/>
      <c r="C1772" s="454"/>
      <c r="D1772" s="105"/>
      <c r="E1772" s="105"/>
      <c r="F1772" s="106"/>
      <c r="G1772" s="105"/>
      <c r="H1772" s="105"/>
      <c r="I1772" s="107"/>
      <c r="J1772" s="422"/>
      <c r="K1772" s="422"/>
      <c r="L1772" s="423"/>
      <c r="M1772" s="422"/>
      <c r="N1772" s="422"/>
      <c r="O1772" s="79">
        <f t="shared" si="116"/>
        <v>0</v>
      </c>
      <c r="P1772" s="79">
        <f t="shared" si="117"/>
        <v>0</v>
      </c>
      <c r="Q1772" s="552" t="str">
        <f t="shared" si="118"/>
        <v/>
      </c>
    </row>
    <row r="1773" spans="1:17" x14ac:dyDescent="0.2">
      <c r="A1773" s="118" t="str">
        <f t="shared" si="115"/>
        <v/>
      </c>
      <c r="B1773" s="104"/>
      <c r="C1773" s="454"/>
      <c r="D1773" s="105"/>
      <c r="E1773" s="105"/>
      <c r="F1773" s="106"/>
      <c r="G1773" s="105"/>
      <c r="H1773" s="105"/>
      <c r="I1773" s="107"/>
      <c r="J1773" s="422"/>
      <c r="K1773" s="422"/>
      <c r="L1773" s="423"/>
      <c r="M1773" s="422"/>
      <c r="N1773" s="422"/>
      <c r="O1773" s="79">
        <f t="shared" si="116"/>
        <v>0</v>
      </c>
      <c r="P1773" s="79">
        <f t="shared" si="117"/>
        <v>0</v>
      </c>
      <c r="Q1773" s="536" t="str">
        <f t="shared" si="118"/>
        <v/>
      </c>
    </row>
    <row r="1774" spans="1:17" x14ac:dyDescent="0.2">
      <c r="A1774" s="118" t="str">
        <f t="shared" si="115"/>
        <v/>
      </c>
      <c r="B1774" s="104"/>
      <c r="C1774" s="454"/>
      <c r="D1774" s="105"/>
      <c r="E1774" s="105"/>
      <c r="F1774" s="106"/>
      <c r="G1774" s="105"/>
      <c r="H1774" s="105"/>
      <c r="I1774" s="107"/>
      <c r="J1774" s="422"/>
      <c r="K1774" s="422"/>
      <c r="L1774" s="423"/>
      <c r="M1774" s="422"/>
      <c r="N1774" s="422"/>
      <c r="O1774" s="79">
        <f t="shared" si="116"/>
        <v>0</v>
      </c>
      <c r="P1774" s="79">
        <f t="shared" si="117"/>
        <v>0</v>
      </c>
      <c r="Q1774" s="552" t="str">
        <f t="shared" si="118"/>
        <v/>
      </c>
    </row>
    <row r="1775" spans="1:17" x14ac:dyDescent="0.2">
      <c r="A1775" s="118" t="str">
        <f t="shared" si="115"/>
        <v/>
      </c>
      <c r="B1775" s="104"/>
      <c r="C1775" s="454"/>
      <c r="D1775" s="105"/>
      <c r="E1775" s="105"/>
      <c r="F1775" s="106"/>
      <c r="G1775" s="105"/>
      <c r="H1775" s="105"/>
      <c r="I1775" s="107"/>
      <c r="J1775" s="422"/>
      <c r="K1775" s="422"/>
      <c r="L1775" s="423"/>
      <c r="M1775" s="422"/>
      <c r="N1775" s="422"/>
      <c r="O1775" s="79">
        <f t="shared" si="116"/>
        <v>0</v>
      </c>
      <c r="P1775" s="79">
        <f t="shared" si="117"/>
        <v>0</v>
      </c>
      <c r="Q1775" s="552" t="str">
        <f t="shared" si="118"/>
        <v/>
      </c>
    </row>
    <row r="1776" spans="1:17" x14ac:dyDescent="0.2">
      <c r="A1776" s="118" t="str">
        <f t="shared" si="115"/>
        <v/>
      </c>
      <c r="B1776" s="104"/>
      <c r="C1776" s="454"/>
      <c r="D1776" s="105"/>
      <c r="E1776" s="105"/>
      <c r="F1776" s="106"/>
      <c r="G1776" s="105"/>
      <c r="H1776" s="105"/>
      <c r="I1776" s="107"/>
      <c r="J1776" s="422"/>
      <c r="K1776" s="422"/>
      <c r="L1776" s="423"/>
      <c r="M1776" s="422"/>
      <c r="N1776" s="422"/>
      <c r="O1776" s="79">
        <f t="shared" si="116"/>
        <v>0</v>
      </c>
      <c r="P1776" s="79">
        <f t="shared" si="117"/>
        <v>0</v>
      </c>
      <c r="Q1776" s="552" t="str">
        <f t="shared" si="118"/>
        <v/>
      </c>
    </row>
    <row r="1777" spans="1:17" x14ac:dyDescent="0.2">
      <c r="A1777" s="118" t="str">
        <f t="shared" si="115"/>
        <v/>
      </c>
      <c r="B1777" s="104"/>
      <c r="C1777" s="454"/>
      <c r="D1777" s="105"/>
      <c r="E1777" s="105"/>
      <c r="F1777" s="106"/>
      <c r="G1777" s="105"/>
      <c r="H1777" s="105"/>
      <c r="I1777" s="107"/>
      <c r="J1777" s="422"/>
      <c r="K1777" s="422"/>
      <c r="L1777" s="423"/>
      <c r="M1777" s="422"/>
      <c r="N1777" s="422"/>
      <c r="O1777" s="79">
        <f t="shared" si="116"/>
        <v>0</v>
      </c>
      <c r="P1777" s="79">
        <f t="shared" si="117"/>
        <v>0</v>
      </c>
      <c r="Q1777" s="536" t="str">
        <f t="shared" si="118"/>
        <v/>
      </c>
    </row>
    <row r="1778" spans="1:17" x14ac:dyDescent="0.2">
      <c r="A1778" s="118" t="str">
        <f t="shared" si="115"/>
        <v/>
      </c>
      <c r="B1778" s="104"/>
      <c r="C1778" s="454"/>
      <c r="D1778" s="105"/>
      <c r="E1778" s="105"/>
      <c r="F1778" s="106"/>
      <c r="G1778" s="105"/>
      <c r="H1778" s="105"/>
      <c r="I1778" s="107"/>
      <c r="J1778" s="422"/>
      <c r="K1778" s="422"/>
      <c r="L1778" s="423"/>
      <c r="M1778" s="422"/>
      <c r="N1778" s="422"/>
      <c r="O1778" s="79">
        <f t="shared" si="116"/>
        <v>0</v>
      </c>
      <c r="P1778" s="79">
        <f t="shared" si="117"/>
        <v>0</v>
      </c>
      <c r="Q1778" s="552" t="str">
        <f t="shared" si="118"/>
        <v/>
      </c>
    </row>
    <row r="1779" spans="1:17" x14ac:dyDescent="0.2">
      <c r="A1779" s="118" t="str">
        <f t="shared" si="115"/>
        <v/>
      </c>
      <c r="B1779" s="104"/>
      <c r="C1779" s="454"/>
      <c r="D1779" s="105"/>
      <c r="E1779" s="105"/>
      <c r="F1779" s="106"/>
      <c r="G1779" s="105"/>
      <c r="H1779" s="105"/>
      <c r="I1779" s="107"/>
      <c r="J1779" s="422"/>
      <c r="K1779" s="422"/>
      <c r="L1779" s="423"/>
      <c r="M1779" s="422"/>
      <c r="N1779" s="422"/>
      <c r="O1779" s="79">
        <f t="shared" si="116"/>
        <v>0</v>
      </c>
      <c r="P1779" s="79">
        <f t="shared" si="117"/>
        <v>0</v>
      </c>
      <c r="Q1779" s="552" t="str">
        <f t="shared" si="118"/>
        <v/>
      </c>
    </row>
    <row r="1780" spans="1:17" x14ac:dyDescent="0.2">
      <c r="A1780" s="118" t="str">
        <f t="shared" si="115"/>
        <v/>
      </c>
      <c r="B1780" s="104"/>
      <c r="C1780" s="454"/>
      <c r="D1780" s="105"/>
      <c r="E1780" s="105"/>
      <c r="F1780" s="106"/>
      <c r="G1780" s="105"/>
      <c r="H1780" s="105"/>
      <c r="I1780" s="107"/>
      <c r="J1780" s="422"/>
      <c r="K1780" s="422"/>
      <c r="L1780" s="423"/>
      <c r="M1780" s="422"/>
      <c r="N1780" s="422"/>
      <c r="O1780" s="79">
        <f t="shared" si="116"/>
        <v>0</v>
      </c>
      <c r="P1780" s="79">
        <f t="shared" si="117"/>
        <v>0</v>
      </c>
      <c r="Q1780" s="552" t="str">
        <f t="shared" si="118"/>
        <v/>
      </c>
    </row>
    <row r="1781" spans="1:17" x14ac:dyDescent="0.2">
      <c r="A1781" s="118" t="str">
        <f t="shared" si="115"/>
        <v/>
      </c>
      <c r="B1781" s="104"/>
      <c r="C1781" s="454"/>
      <c r="D1781" s="105"/>
      <c r="E1781" s="105"/>
      <c r="F1781" s="106"/>
      <c r="G1781" s="105"/>
      <c r="H1781" s="105"/>
      <c r="I1781" s="107"/>
      <c r="J1781" s="422"/>
      <c r="K1781" s="422"/>
      <c r="L1781" s="423"/>
      <c r="M1781" s="422"/>
      <c r="N1781" s="422"/>
      <c r="O1781" s="79">
        <f t="shared" si="116"/>
        <v>0</v>
      </c>
      <c r="P1781" s="79">
        <f t="shared" si="117"/>
        <v>0</v>
      </c>
      <c r="Q1781" s="536" t="str">
        <f t="shared" si="118"/>
        <v/>
      </c>
    </row>
    <row r="1782" spans="1:17" x14ac:dyDescent="0.2">
      <c r="A1782" s="118" t="str">
        <f t="shared" si="115"/>
        <v/>
      </c>
      <c r="B1782" s="104"/>
      <c r="C1782" s="454"/>
      <c r="D1782" s="105"/>
      <c r="E1782" s="105"/>
      <c r="F1782" s="106"/>
      <c r="G1782" s="105"/>
      <c r="H1782" s="105"/>
      <c r="I1782" s="107"/>
      <c r="J1782" s="422"/>
      <c r="K1782" s="422"/>
      <c r="L1782" s="423"/>
      <c r="M1782" s="422"/>
      <c r="N1782" s="422"/>
      <c r="O1782" s="79">
        <f t="shared" si="116"/>
        <v>0</v>
      </c>
      <c r="P1782" s="79">
        <f t="shared" si="117"/>
        <v>0</v>
      </c>
      <c r="Q1782" s="552" t="str">
        <f t="shared" si="118"/>
        <v/>
      </c>
    </row>
    <row r="1783" spans="1:17" x14ac:dyDescent="0.2">
      <c r="A1783" s="118" t="str">
        <f t="shared" si="115"/>
        <v/>
      </c>
      <c r="B1783" s="104"/>
      <c r="C1783" s="454"/>
      <c r="D1783" s="105"/>
      <c r="E1783" s="105"/>
      <c r="F1783" s="106"/>
      <c r="G1783" s="105"/>
      <c r="H1783" s="105"/>
      <c r="I1783" s="107"/>
      <c r="J1783" s="422"/>
      <c r="K1783" s="422"/>
      <c r="L1783" s="423"/>
      <c r="M1783" s="422"/>
      <c r="N1783" s="422"/>
      <c r="O1783" s="79">
        <f t="shared" si="116"/>
        <v>0</v>
      </c>
      <c r="P1783" s="79">
        <f t="shared" si="117"/>
        <v>0</v>
      </c>
      <c r="Q1783" s="552" t="str">
        <f t="shared" si="118"/>
        <v/>
      </c>
    </row>
    <row r="1784" spans="1:17" x14ac:dyDescent="0.2">
      <c r="A1784" s="118" t="str">
        <f t="shared" si="115"/>
        <v/>
      </c>
      <c r="B1784" s="104"/>
      <c r="C1784" s="454"/>
      <c r="D1784" s="105"/>
      <c r="E1784" s="105"/>
      <c r="F1784" s="106"/>
      <c r="G1784" s="105"/>
      <c r="H1784" s="105"/>
      <c r="I1784" s="107"/>
      <c r="J1784" s="422"/>
      <c r="K1784" s="422"/>
      <c r="L1784" s="423"/>
      <c r="M1784" s="422"/>
      <c r="N1784" s="422"/>
      <c r="O1784" s="79">
        <f t="shared" si="116"/>
        <v>0</v>
      </c>
      <c r="P1784" s="79">
        <f t="shared" si="117"/>
        <v>0</v>
      </c>
      <c r="Q1784" s="552" t="str">
        <f t="shared" si="118"/>
        <v/>
      </c>
    </row>
    <row r="1785" spans="1:17" x14ac:dyDescent="0.2">
      <c r="A1785" s="118" t="str">
        <f t="shared" si="115"/>
        <v/>
      </c>
      <c r="B1785" s="104"/>
      <c r="C1785" s="454"/>
      <c r="D1785" s="105"/>
      <c r="E1785" s="105"/>
      <c r="F1785" s="106"/>
      <c r="G1785" s="105"/>
      <c r="H1785" s="105"/>
      <c r="I1785" s="107"/>
      <c r="J1785" s="422"/>
      <c r="K1785" s="422"/>
      <c r="L1785" s="423"/>
      <c r="M1785" s="422"/>
      <c r="N1785" s="422"/>
      <c r="O1785" s="79">
        <f t="shared" si="116"/>
        <v>0</v>
      </c>
      <c r="P1785" s="79">
        <f t="shared" si="117"/>
        <v>0</v>
      </c>
      <c r="Q1785" s="536" t="str">
        <f t="shared" si="118"/>
        <v/>
      </c>
    </row>
    <row r="1786" spans="1:17" x14ac:dyDescent="0.2">
      <c r="A1786" s="118" t="str">
        <f t="shared" si="115"/>
        <v/>
      </c>
      <c r="B1786" s="104"/>
      <c r="C1786" s="454"/>
      <c r="D1786" s="105"/>
      <c r="E1786" s="105"/>
      <c r="F1786" s="106"/>
      <c r="G1786" s="105"/>
      <c r="H1786" s="105"/>
      <c r="I1786" s="107"/>
      <c r="J1786" s="422"/>
      <c r="K1786" s="422"/>
      <c r="L1786" s="423"/>
      <c r="M1786" s="422"/>
      <c r="N1786" s="422"/>
      <c r="O1786" s="79">
        <f t="shared" si="116"/>
        <v>0</v>
      </c>
      <c r="P1786" s="79">
        <f t="shared" si="117"/>
        <v>0</v>
      </c>
      <c r="Q1786" s="552" t="str">
        <f t="shared" si="118"/>
        <v/>
      </c>
    </row>
    <row r="1787" spans="1:17" x14ac:dyDescent="0.2">
      <c r="A1787" s="118" t="str">
        <f t="shared" si="115"/>
        <v/>
      </c>
      <c r="B1787" s="104"/>
      <c r="C1787" s="454"/>
      <c r="D1787" s="105"/>
      <c r="E1787" s="105"/>
      <c r="F1787" s="106"/>
      <c r="G1787" s="105"/>
      <c r="H1787" s="105"/>
      <c r="I1787" s="107"/>
      <c r="J1787" s="422"/>
      <c r="K1787" s="422"/>
      <c r="L1787" s="423"/>
      <c r="M1787" s="422"/>
      <c r="N1787" s="422"/>
      <c r="O1787" s="79">
        <f t="shared" si="116"/>
        <v>0</v>
      </c>
      <c r="P1787" s="79">
        <f t="shared" si="117"/>
        <v>0</v>
      </c>
      <c r="Q1787" s="552" t="str">
        <f t="shared" si="118"/>
        <v/>
      </c>
    </row>
    <row r="1788" spans="1:17" x14ac:dyDescent="0.2">
      <c r="A1788" s="118" t="str">
        <f t="shared" ref="A1788:A1851" si="119">IF(B1788="","",ROW()-4)</f>
        <v/>
      </c>
      <c r="B1788" s="104"/>
      <c r="C1788" s="454"/>
      <c r="D1788" s="105"/>
      <c r="E1788" s="105"/>
      <c r="F1788" s="106"/>
      <c r="G1788" s="105"/>
      <c r="H1788" s="105"/>
      <c r="I1788" s="107"/>
      <c r="J1788" s="422"/>
      <c r="K1788" s="422"/>
      <c r="L1788" s="423"/>
      <c r="M1788" s="422"/>
      <c r="N1788" s="422"/>
      <c r="O1788" s="79">
        <f t="shared" si="116"/>
        <v>0</v>
      </c>
      <c r="P1788" s="79">
        <f t="shared" si="117"/>
        <v>0</v>
      </c>
      <c r="Q1788" s="552" t="str">
        <f t="shared" si="118"/>
        <v/>
      </c>
    </row>
    <row r="1789" spans="1:17" x14ac:dyDescent="0.2">
      <c r="A1789" s="118" t="str">
        <f t="shared" si="119"/>
        <v/>
      </c>
      <c r="B1789" s="104"/>
      <c r="C1789" s="454"/>
      <c r="D1789" s="105"/>
      <c r="E1789" s="105"/>
      <c r="F1789" s="106"/>
      <c r="G1789" s="105"/>
      <c r="H1789" s="105"/>
      <c r="I1789" s="107"/>
      <c r="J1789" s="422"/>
      <c r="K1789" s="422"/>
      <c r="L1789" s="423"/>
      <c r="M1789" s="422"/>
      <c r="N1789" s="422"/>
      <c r="O1789" s="79">
        <f t="shared" si="116"/>
        <v>0</v>
      </c>
      <c r="P1789" s="79">
        <f t="shared" si="117"/>
        <v>0</v>
      </c>
      <c r="Q1789" s="536" t="str">
        <f t="shared" si="118"/>
        <v/>
      </c>
    </row>
    <row r="1790" spans="1:17" x14ac:dyDescent="0.2">
      <c r="A1790" s="118" t="str">
        <f t="shared" si="119"/>
        <v/>
      </c>
      <c r="B1790" s="104"/>
      <c r="C1790" s="454"/>
      <c r="D1790" s="105"/>
      <c r="E1790" s="105"/>
      <c r="F1790" s="106"/>
      <c r="G1790" s="105"/>
      <c r="H1790" s="105"/>
      <c r="I1790" s="107"/>
      <c r="J1790" s="422"/>
      <c r="K1790" s="422"/>
      <c r="L1790" s="423"/>
      <c r="M1790" s="422"/>
      <c r="N1790" s="422"/>
      <c r="O1790" s="79">
        <f t="shared" si="116"/>
        <v>0</v>
      </c>
      <c r="P1790" s="79">
        <f t="shared" si="117"/>
        <v>0</v>
      </c>
      <c r="Q1790" s="552" t="str">
        <f t="shared" si="118"/>
        <v/>
      </c>
    </row>
    <row r="1791" spans="1:17" x14ac:dyDescent="0.2">
      <c r="A1791" s="118" t="str">
        <f t="shared" si="119"/>
        <v/>
      </c>
      <c r="B1791" s="104"/>
      <c r="C1791" s="454"/>
      <c r="D1791" s="105"/>
      <c r="E1791" s="105"/>
      <c r="F1791" s="106"/>
      <c r="G1791" s="105"/>
      <c r="H1791" s="105"/>
      <c r="I1791" s="107"/>
      <c r="J1791" s="422"/>
      <c r="K1791" s="422"/>
      <c r="L1791" s="423"/>
      <c r="M1791" s="422"/>
      <c r="N1791" s="422"/>
      <c r="O1791" s="79">
        <f t="shared" si="116"/>
        <v>0</v>
      </c>
      <c r="P1791" s="79">
        <f t="shared" si="117"/>
        <v>0</v>
      </c>
      <c r="Q1791" s="552" t="str">
        <f t="shared" si="118"/>
        <v/>
      </c>
    </row>
    <row r="1792" spans="1:17" x14ac:dyDescent="0.2">
      <c r="A1792" s="118" t="str">
        <f t="shared" si="119"/>
        <v/>
      </c>
      <c r="B1792" s="104"/>
      <c r="C1792" s="454"/>
      <c r="D1792" s="105"/>
      <c r="E1792" s="105"/>
      <c r="F1792" s="106"/>
      <c r="G1792" s="105"/>
      <c r="H1792" s="105"/>
      <c r="I1792" s="107"/>
      <c r="J1792" s="422"/>
      <c r="K1792" s="422"/>
      <c r="L1792" s="423"/>
      <c r="M1792" s="422"/>
      <c r="N1792" s="422"/>
      <c r="O1792" s="79">
        <f t="shared" si="116"/>
        <v>0</v>
      </c>
      <c r="P1792" s="79">
        <f t="shared" si="117"/>
        <v>0</v>
      </c>
      <c r="Q1792" s="552" t="str">
        <f t="shared" si="118"/>
        <v/>
      </c>
    </row>
    <row r="1793" spans="1:17" x14ac:dyDescent="0.2">
      <c r="A1793" s="118" t="str">
        <f t="shared" si="119"/>
        <v/>
      </c>
      <c r="B1793" s="104"/>
      <c r="C1793" s="454"/>
      <c r="D1793" s="105"/>
      <c r="E1793" s="105"/>
      <c r="F1793" s="106"/>
      <c r="G1793" s="105"/>
      <c r="H1793" s="105"/>
      <c r="I1793" s="107"/>
      <c r="J1793" s="422"/>
      <c r="K1793" s="422"/>
      <c r="L1793" s="423"/>
      <c r="M1793" s="422"/>
      <c r="N1793" s="422"/>
      <c r="O1793" s="79">
        <f t="shared" si="116"/>
        <v>0</v>
      </c>
      <c r="P1793" s="79">
        <f t="shared" si="117"/>
        <v>0</v>
      </c>
      <c r="Q1793" s="536" t="str">
        <f t="shared" si="118"/>
        <v/>
      </c>
    </row>
    <row r="1794" spans="1:17" x14ac:dyDescent="0.2">
      <c r="A1794" s="118" t="str">
        <f t="shared" si="119"/>
        <v/>
      </c>
      <c r="B1794" s="104"/>
      <c r="C1794" s="454"/>
      <c r="D1794" s="105"/>
      <c r="E1794" s="105"/>
      <c r="F1794" s="106"/>
      <c r="G1794" s="105"/>
      <c r="H1794" s="105"/>
      <c r="I1794" s="107"/>
      <c r="J1794" s="422"/>
      <c r="K1794" s="422"/>
      <c r="L1794" s="423"/>
      <c r="M1794" s="422"/>
      <c r="N1794" s="422"/>
      <c r="O1794" s="79">
        <f t="shared" si="116"/>
        <v>0</v>
      </c>
      <c r="P1794" s="79">
        <f t="shared" si="117"/>
        <v>0</v>
      </c>
      <c r="Q1794" s="552" t="str">
        <f t="shared" si="118"/>
        <v/>
      </c>
    </row>
    <row r="1795" spans="1:17" x14ac:dyDescent="0.2">
      <c r="A1795" s="118" t="str">
        <f t="shared" si="119"/>
        <v/>
      </c>
      <c r="B1795" s="104"/>
      <c r="C1795" s="454"/>
      <c r="D1795" s="105"/>
      <c r="E1795" s="105"/>
      <c r="F1795" s="106"/>
      <c r="G1795" s="105"/>
      <c r="H1795" s="105"/>
      <c r="I1795" s="107"/>
      <c r="J1795" s="422"/>
      <c r="K1795" s="422"/>
      <c r="L1795" s="423"/>
      <c r="M1795" s="422"/>
      <c r="N1795" s="422"/>
      <c r="O1795" s="79">
        <f t="shared" si="116"/>
        <v>0</v>
      </c>
      <c r="P1795" s="79">
        <f t="shared" si="117"/>
        <v>0</v>
      </c>
      <c r="Q1795" s="552" t="str">
        <f t="shared" si="118"/>
        <v/>
      </c>
    </row>
    <row r="1796" spans="1:17" x14ac:dyDescent="0.2">
      <c r="A1796" s="118" t="str">
        <f t="shared" si="119"/>
        <v/>
      </c>
      <c r="B1796" s="104"/>
      <c r="C1796" s="454"/>
      <c r="D1796" s="105"/>
      <c r="E1796" s="105"/>
      <c r="F1796" s="106"/>
      <c r="G1796" s="105"/>
      <c r="H1796" s="105"/>
      <c r="I1796" s="107"/>
      <c r="J1796" s="422"/>
      <c r="K1796" s="422"/>
      <c r="L1796" s="423"/>
      <c r="M1796" s="422"/>
      <c r="N1796" s="422"/>
      <c r="O1796" s="79">
        <f t="shared" si="116"/>
        <v>0</v>
      </c>
      <c r="P1796" s="79">
        <f t="shared" si="117"/>
        <v>0</v>
      </c>
      <c r="Q1796" s="552" t="str">
        <f t="shared" si="118"/>
        <v/>
      </c>
    </row>
    <row r="1797" spans="1:17" x14ac:dyDescent="0.2">
      <c r="A1797" s="118" t="str">
        <f t="shared" si="119"/>
        <v/>
      </c>
      <c r="B1797" s="104"/>
      <c r="C1797" s="454"/>
      <c r="D1797" s="105"/>
      <c r="E1797" s="105"/>
      <c r="F1797" s="106"/>
      <c r="G1797" s="105"/>
      <c r="H1797" s="105"/>
      <c r="I1797" s="107"/>
      <c r="J1797" s="422"/>
      <c r="K1797" s="422"/>
      <c r="L1797" s="423"/>
      <c r="M1797" s="422"/>
      <c r="N1797" s="422"/>
      <c r="O1797" s="79">
        <f t="shared" si="116"/>
        <v>0</v>
      </c>
      <c r="P1797" s="79">
        <f t="shared" si="117"/>
        <v>0</v>
      </c>
      <c r="Q1797" s="536" t="str">
        <f t="shared" si="118"/>
        <v/>
      </c>
    </row>
    <row r="1798" spans="1:17" x14ac:dyDescent="0.2">
      <c r="A1798" s="118" t="str">
        <f t="shared" si="119"/>
        <v/>
      </c>
      <c r="B1798" s="104"/>
      <c r="C1798" s="454"/>
      <c r="D1798" s="105"/>
      <c r="E1798" s="105"/>
      <c r="F1798" s="106"/>
      <c r="G1798" s="105"/>
      <c r="H1798" s="105"/>
      <c r="I1798" s="107"/>
      <c r="J1798" s="422"/>
      <c r="K1798" s="422"/>
      <c r="L1798" s="423"/>
      <c r="M1798" s="422"/>
      <c r="N1798" s="422"/>
      <c r="O1798" s="79">
        <f t="shared" si="116"/>
        <v>0</v>
      </c>
      <c r="P1798" s="79">
        <f t="shared" si="117"/>
        <v>0</v>
      </c>
      <c r="Q1798" s="552" t="str">
        <f t="shared" si="118"/>
        <v/>
      </c>
    </row>
    <row r="1799" spans="1:17" x14ac:dyDescent="0.2">
      <c r="A1799" s="118" t="str">
        <f t="shared" si="119"/>
        <v/>
      </c>
      <c r="B1799" s="104"/>
      <c r="C1799" s="454"/>
      <c r="D1799" s="105"/>
      <c r="E1799" s="105"/>
      <c r="F1799" s="106"/>
      <c r="G1799" s="105"/>
      <c r="H1799" s="105"/>
      <c r="I1799" s="107"/>
      <c r="J1799" s="422"/>
      <c r="K1799" s="422"/>
      <c r="L1799" s="423"/>
      <c r="M1799" s="422"/>
      <c r="N1799" s="422"/>
      <c r="O1799" s="79">
        <f t="shared" si="116"/>
        <v>0</v>
      </c>
      <c r="P1799" s="79">
        <f t="shared" si="117"/>
        <v>0</v>
      </c>
      <c r="Q1799" s="552" t="str">
        <f t="shared" si="118"/>
        <v/>
      </c>
    </row>
    <row r="1800" spans="1:17" x14ac:dyDescent="0.2">
      <c r="A1800" s="118" t="str">
        <f t="shared" si="119"/>
        <v/>
      </c>
      <c r="B1800" s="104"/>
      <c r="C1800" s="454"/>
      <c r="D1800" s="105"/>
      <c r="E1800" s="105"/>
      <c r="F1800" s="106"/>
      <c r="G1800" s="105"/>
      <c r="H1800" s="105"/>
      <c r="I1800" s="107"/>
      <c r="J1800" s="422"/>
      <c r="K1800" s="422"/>
      <c r="L1800" s="423"/>
      <c r="M1800" s="422"/>
      <c r="N1800" s="422"/>
      <c r="O1800" s="79">
        <f t="shared" si="116"/>
        <v>0</v>
      </c>
      <c r="P1800" s="79">
        <f t="shared" si="117"/>
        <v>0</v>
      </c>
      <c r="Q1800" s="552" t="str">
        <f t="shared" si="118"/>
        <v/>
      </c>
    </row>
    <row r="1801" spans="1:17" x14ac:dyDescent="0.2">
      <c r="A1801" s="118" t="str">
        <f t="shared" si="119"/>
        <v/>
      </c>
      <c r="B1801" s="104"/>
      <c r="C1801" s="454"/>
      <c r="D1801" s="105"/>
      <c r="E1801" s="105"/>
      <c r="F1801" s="106"/>
      <c r="G1801" s="105"/>
      <c r="H1801" s="105"/>
      <c r="I1801" s="107"/>
      <c r="J1801" s="422"/>
      <c r="K1801" s="422"/>
      <c r="L1801" s="423"/>
      <c r="M1801" s="422"/>
      <c r="N1801" s="422"/>
      <c r="O1801" s="79">
        <f t="shared" si="116"/>
        <v>0</v>
      </c>
      <c r="P1801" s="79">
        <f t="shared" si="117"/>
        <v>0</v>
      </c>
      <c r="Q1801" s="536" t="str">
        <f t="shared" si="118"/>
        <v/>
      </c>
    </row>
    <row r="1802" spans="1:17" x14ac:dyDescent="0.2">
      <c r="A1802" s="118" t="str">
        <f t="shared" si="119"/>
        <v/>
      </c>
      <c r="B1802" s="104"/>
      <c r="C1802" s="454"/>
      <c r="D1802" s="105"/>
      <c r="E1802" s="105"/>
      <c r="F1802" s="106"/>
      <c r="G1802" s="105"/>
      <c r="H1802" s="105"/>
      <c r="I1802" s="107"/>
      <c r="J1802" s="422"/>
      <c r="K1802" s="422"/>
      <c r="L1802" s="423"/>
      <c r="M1802" s="422"/>
      <c r="N1802" s="422"/>
      <c r="O1802" s="79">
        <f t="shared" si="116"/>
        <v>0</v>
      </c>
      <c r="P1802" s="79">
        <f t="shared" si="117"/>
        <v>0</v>
      </c>
      <c r="Q1802" s="552" t="str">
        <f t="shared" si="118"/>
        <v/>
      </c>
    </row>
    <row r="1803" spans="1:17" x14ac:dyDescent="0.2">
      <c r="A1803" s="118" t="str">
        <f t="shared" si="119"/>
        <v/>
      </c>
      <c r="B1803" s="104"/>
      <c r="C1803" s="454"/>
      <c r="D1803" s="105"/>
      <c r="E1803" s="105"/>
      <c r="F1803" s="106"/>
      <c r="G1803" s="105"/>
      <c r="H1803" s="105"/>
      <c r="I1803" s="107"/>
      <c r="J1803" s="422"/>
      <c r="K1803" s="422"/>
      <c r="L1803" s="423"/>
      <c r="M1803" s="422"/>
      <c r="N1803" s="422"/>
      <c r="O1803" s="79">
        <f t="shared" si="116"/>
        <v>0</v>
      </c>
      <c r="P1803" s="79">
        <f t="shared" si="117"/>
        <v>0</v>
      </c>
      <c r="Q1803" s="552" t="str">
        <f t="shared" si="118"/>
        <v/>
      </c>
    </row>
    <row r="1804" spans="1:17" x14ac:dyDescent="0.2">
      <c r="A1804" s="118" t="str">
        <f t="shared" si="119"/>
        <v/>
      </c>
      <c r="B1804" s="104"/>
      <c r="C1804" s="454"/>
      <c r="D1804" s="105"/>
      <c r="E1804" s="105"/>
      <c r="F1804" s="106"/>
      <c r="G1804" s="105"/>
      <c r="H1804" s="105"/>
      <c r="I1804" s="107"/>
      <c r="J1804" s="422"/>
      <c r="K1804" s="422"/>
      <c r="L1804" s="423"/>
      <c r="M1804" s="422"/>
      <c r="N1804" s="422"/>
      <c r="O1804" s="79">
        <f t="shared" si="116"/>
        <v>0</v>
      </c>
      <c r="P1804" s="79">
        <f t="shared" si="117"/>
        <v>0</v>
      </c>
      <c r="Q1804" s="552" t="str">
        <f t="shared" si="118"/>
        <v/>
      </c>
    </row>
    <row r="1805" spans="1:17" x14ac:dyDescent="0.2">
      <c r="A1805" s="118" t="str">
        <f t="shared" si="119"/>
        <v/>
      </c>
      <c r="B1805" s="104"/>
      <c r="C1805" s="454"/>
      <c r="D1805" s="105"/>
      <c r="E1805" s="105"/>
      <c r="F1805" s="106"/>
      <c r="G1805" s="105"/>
      <c r="H1805" s="105"/>
      <c r="I1805" s="107"/>
      <c r="J1805" s="422"/>
      <c r="K1805" s="422"/>
      <c r="L1805" s="423"/>
      <c r="M1805" s="422"/>
      <c r="N1805" s="422"/>
      <c r="O1805" s="79">
        <f t="shared" si="116"/>
        <v>0</v>
      </c>
      <c r="P1805" s="79">
        <f t="shared" si="117"/>
        <v>0</v>
      </c>
      <c r="Q1805" s="536" t="str">
        <f t="shared" si="118"/>
        <v/>
      </c>
    </row>
    <row r="1806" spans="1:17" x14ac:dyDescent="0.2">
      <c r="A1806" s="118" t="str">
        <f t="shared" si="119"/>
        <v/>
      </c>
      <c r="B1806" s="104"/>
      <c r="C1806" s="454"/>
      <c r="D1806" s="105"/>
      <c r="E1806" s="105"/>
      <c r="F1806" s="106"/>
      <c r="G1806" s="105"/>
      <c r="H1806" s="105"/>
      <c r="I1806" s="107"/>
      <c r="J1806" s="422"/>
      <c r="K1806" s="422"/>
      <c r="L1806" s="423"/>
      <c r="M1806" s="422"/>
      <c r="N1806" s="422"/>
      <c r="O1806" s="79">
        <f t="shared" ref="O1806:O1869" si="120">IF(B1806=0,0,IF(YEAR(B1806)=$P$1,MONTH(B1806)-$O$1+1,(YEAR(B1806)-$P$1)*12-$O$1+1+MONTH(B1806)))</f>
        <v>0</v>
      </c>
      <c r="P1806" s="79">
        <f t="shared" ref="P1806:P1869" si="121">IF(C1806=0,0,IF(YEAR(C1806)=$P$1,MONTH(C1806)-$O$1+1,(YEAR(C1806)-$P$1)*12-$O$1+1+MONTH(C1806)))</f>
        <v>0</v>
      </c>
      <c r="Q1806" s="552" t="str">
        <f t="shared" ref="Q1806:Q1869" si="122">SUBSTITUTE(D1806," ","_")</f>
        <v/>
      </c>
    </row>
    <row r="1807" spans="1:17" x14ac:dyDescent="0.2">
      <c r="A1807" s="118" t="str">
        <f t="shared" si="119"/>
        <v/>
      </c>
      <c r="B1807" s="104"/>
      <c r="C1807" s="454"/>
      <c r="D1807" s="105"/>
      <c r="E1807" s="105"/>
      <c r="F1807" s="106"/>
      <c r="G1807" s="105"/>
      <c r="H1807" s="105"/>
      <c r="I1807" s="107"/>
      <c r="J1807" s="422"/>
      <c r="K1807" s="422"/>
      <c r="L1807" s="423"/>
      <c r="M1807" s="422"/>
      <c r="N1807" s="422"/>
      <c r="O1807" s="79">
        <f t="shared" si="120"/>
        <v>0</v>
      </c>
      <c r="P1807" s="79">
        <f t="shared" si="121"/>
        <v>0</v>
      </c>
      <c r="Q1807" s="552" t="str">
        <f t="shared" si="122"/>
        <v/>
      </c>
    </row>
    <row r="1808" spans="1:17" x14ac:dyDescent="0.2">
      <c r="A1808" s="118" t="str">
        <f t="shared" si="119"/>
        <v/>
      </c>
      <c r="B1808" s="104"/>
      <c r="C1808" s="454"/>
      <c r="D1808" s="105"/>
      <c r="E1808" s="105"/>
      <c r="F1808" s="106"/>
      <c r="G1808" s="105"/>
      <c r="H1808" s="105"/>
      <c r="I1808" s="107"/>
      <c r="J1808" s="422"/>
      <c r="K1808" s="422"/>
      <c r="L1808" s="423"/>
      <c r="M1808" s="422"/>
      <c r="N1808" s="422"/>
      <c r="O1808" s="79">
        <f t="shared" si="120"/>
        <v>0</v>
      </c>
      <c r="P1808" s="79">
        <f t="shared" si="121"/>
        <v>0</v>
      </c>
      <c r="Q1808" s="552" t="str">
        <f t="shared" si="122"/>
        <v/>
      </c>
    </row>
    <row r="1809" spans="1:17" x14ac:dyDescent="0.2">
      <c r="A1809" s="118" t="str">
        <f t="shared" si="119"/>
        <v/>
      </c>
      <c r="B1809" s="104"/>
      <c r="C1809" s="454"/>
      <c r="D1809" s="105"/>
      <c r="E1809" s="105"/>
      <c r="F1809" s="106"/>
      <c r="G1809" s="105"/>
      <c r="H1809" s="105"/>
      <c r="I1809" s="107"/>
      <c r="J1809" s="422"/>
      <c r="K1809" s="422"/>
      <c r="L1809" s="423"/>
      <c r="M1809" s="422"/>
      <c r="N1809" s="422"/>
      <c r="O1809" s="79">
        <f t="shared" si="120"/>
        <v>0</v>
      </c>
      <c r="P1809" s="79">
        <f t="shared" si="121"/>
        <v>0</v>
      </c>
      <c r="Q1809" s="536" t="str">
        <f t="shared" si="122"/>
        <v/>
      </c>
    </row>
    <row r="1810" spans="1:17" x14ac:dyDescent="0.2">
      <c r="A1810" s="118" t="str">
        <f t="shared" si="119"/>
        <v/>
      </c>
      <c r="B1810" s="104"/>
      <c r="C1810" s="454"/>
      <c r="D1810" s="105"/>
      <c r="E1810" s="105"/>
      <c r="F1810" s="106"/>
      <c r="G1810" s="105"/>
      <c r="H1810" s="105"/>
      <c r="I1810" s="107"/>
      <c r="J1810" s="422"/>
      <c r="K1810" s="422"/>
      <c r="L1810" s="423"/>
      <c r="M1810" s="422"/>
      <c r="N1810" s="422"/>
      <c r="O1810" s="79">
        <f t="shared" si="120"/>
        <v>0</v>
      </c>
      <c r="P1810" s="79">
        <f t="shared" si="121"/>
        <v>0</v>
      </c>
      <c r="Q1810" s="552" t="str">
        <f t="shared" si="122"/>
        <v/>
      </c>
    </row>
    <row r="1811" spans="1:17" x14ac:dyDescent="0.2">
      <c r="A1811" s="118" t="str">
        <f t="shared" si="119"/>
        <v/>
      </c>
      <c r="B1811" s="104"/>
      <c r="C1811" s="454"/>
      <c r="D1811" s="105"/>
      <c r="E1811" s="105"/>
      <c r="F1811" s="106"/>
      <c r="G1811" s="105"/>
      <c r="H1811" s="105"/>
      <c r="I1811" s="107"/>
      <c r="J1811" s="422"/>
      <c r="K1811" s="422"/>
      <c r="L1811" s="423"/>
      <c r="M1811" s="422"/>
      <c r="N1811" s="422"/>
      <c r="O1811" s="79">
        <f t="shared" si="120"/>
        <v>0</v>
      </c>
      <c r="P1811" s="79">
        <f t="shared" si="121"/>
        <v>0</v>
      </c>
      <c r="Q1811" s="552" t="str">
        <f t="shared" si="122"/>
        <v/>
      </c>
    </row>
    <row r="1812" spans="1:17" x14ac:dyDescent="0.2">
      <c r="A1812" s="118" t="str">
        <f t="shared" si="119"/>
        <v/>
      </c>
      <c r="B1812" s="104"/>
      <c r="C1812" s="454"/>
      <c r="D1812" s="105"/>
      <c r="E1812" s="105"/>
      <c r="F1812" s="106"/>
      <c r="G1812" s="105"/>
      <c r="H1812" s="105"/>
      <c r="I1812" s="107"/>
      <c r="J1812" s="422"/>
      <c r="K1812" s="422"/>
      <c r="L1812" s="423"/>
      <c r="M1812" s="422"/>
      <c r="N1812" s="422"/>
      <c r="O1812" s="79">
        <f t="shared" si="120"/>
        <v>0</v>
      </c>
      <c r="P1812" s="79">
        <f t="shared" si="121"/>
        <v>0</v>
      </c>
      <c r="Q1812" s="552" t="str">
        <f t="shared" si="122"/>
        <v/>
      </c>
    </row>
    <row r="1813" spans="1:17" x14ac:dyDescent="0.2">
      <c r="A1813" s="118" t="str">
        <f t="shared" si="119"/>
        <v/>
      </c>
      <c r="B1813" s="104"/>
      <c r="C1813" s="454"/>
      <c r="D1813" s="105"/>
      <c r="E1813" s="105"/>
      <c r="F1813" s="106"/>
      <c r="G1813" s="105"/>
      <c r="H1813" s="105"/>
      <c r="I1813" s="107"/>
      <c r="J1813" s="422"/>
      <c r="K1813" s="422"/>
      <c r="L1813" s="423"/>
      <c r="M1813" s="422"/>
      <c r="N1813" s="422"/>
      <c r="O1813" s="79">
        <f t="shared" si="120"/>
        <v>0</v>
      </c>
      <c r="P1813" s="79">
        <f t="shared" si="121"/>
        <v>0</v>
      </c>
      <c r="Q1813" s="536" t="str">
        <f t="shared" si="122"/>
        <v/>
      </c>
    </row>
    <row r="1814" spans="1:17" x14ac:dyDescent="0.2">
      <c r="A1814" s="118" t="str">
        <f t="shared" si="119"/>
        <v/>
      </c>
      <c r="B1814" s="104"/>
      <c r="C1814" s="454"/>
      <c r="D1814" s="105"/>
      <c r="E1814" s="105"/>
      <c r="F1814" s="106"/>
      <c r="G1814" s="105"/>
      <c r="H1814" s="105"/>
      <c r="I1814" s="107"/>
      <c r="J1814" s="422"/>
      <c r="K1814" s="422"/>
      <c r="L1814" s="423"/>
      <c r="M1814" s="422"/>
      <c r="N1814" s="422"/>
      <c r="O1814" s="79">
        <f t="shared" si="120"/>
        <v>0</v>
      </c>
      <c r="P1814" s="79">
        <f t="shared" si="121"/>
        <v>0</v>
      </c>
      <c r="Q1814" s="552" t="str">
        <f t="shared" si="122"/>
        <v/>
      </c>
    </row>
    <row r="1815" spans="1:17" x14ac:dyDescent="0.2">
      <c r="A1815" s="118" t="str">
        <f t="shared" si="119"/>
        <v/>
      </c>
      <c r="B1815" s="104"/>
      <c r="C1815" s="454"/>
      <c r="D1815" s="105"/>
      <c r="E1815" s="105"/>
      <c r="F1815" s="106"/>
      <c r="G1815" s="105"/>
      <c r="H1815" s="105"/>
      <c r="I1815" s="107"/>
      <c r="J1815" s="422"/>
      <c r="K1815" s="422"/>
      <c r="L1815" s="423"/>
      <c r="M1815" s="422"/>
      <c r="N1815" s="422"/>
      <c r="O1815" s="79">
        <f t="shared" si="120"/>
        <v>0</v>
      </c>
      <c r="P1815" s="79">
        <f t="shared" si="121"/>
        <v>0</v>
      </c>
      <c r="Q1815" s="552" t="str">
        <f t="shared" si="122"/>
        <v/>
      </c>
    </row>
    <row r="1816" spans="1:17" x14ac:dyDescent="0.2">
      <c r="A1816" s="118" t="str">
        <f t="shared" si="119"/>
        <v/>
      </c>
      <c r="B1816" s="104"/>
      <c r="C1816" s="454"/>
      <c r="D1816" s="105"/>
      <c r="E1816" s="105"/>
      <c r="F1816" s="106"/>
      <c r="G1816" s="105"/>
      <c r="H1816" s="105"/>
      <c r="I1816" s="107"/>
      <c r="J1816" s="422"/>
      <c r="K1816" s="422"/>
      <c r="L1816" s="423"/>
      <c r="M1816" s="422"/>
      <c r="N1816" s="422"/>
      <c r="O1816" s="79">
        <f t="shared" si="120"/>
        <v>0</v>
      </c>
      <c r="P1816" s="79">
        <f t="shared" si="121"/>
        <v>0</v>
      </c>
      <c r="Q1816" s="552" t="str">
        <f t="shared" si="122"/>
        <v/>
      </c>
    </row>
    <row r="1817" spans="1:17" x14ac:dyDescent="0.2">
      <c r="A1817" s="118" t="str">
        <f t="shared" si="119"/>
        <v/>
      </c>
      <c r="B1817" s="104"/>
      <c r="C1817" s="454"/>
      <c r="D1817" s="105"/>
      <c r="E1817" s="105"/>
      <c r="F1817" s="106"/>
      <c r="G1817" s="105"/>
      <c r="H1817" s="105"/>
      <c r="I1817" s="107"/>
      <c r="J1817" s="422"/>
      <c r="K1817" s="422"/>
      <c r="L1817" s="423"/>
      <c r="M1817" s="422"/>
      <c r="N1817" s="422"/>
      <c r="O1817" s="79">
        <f t="shared" si="120"/>
        <v>0</v>
      </c>
      <c r="P1817" s="79">
        <f t="shared" si="121"/>
        <v>0</v>
      </c>
      <c r="Q1817" s="536" t="str">
        <f t="shared" si="122"/>
        <v/>
      </c>
    </row>
    <row r="1818" spans="1:17" x14ac:dyDescent="0.2">
      <c r="A1818" s="118" t="str">
        <f t="shared" si="119"/>
        <v/>
      </c>
      <c r="B1818" s="104"/>
      <c r="C1818" s="454"/>
      <c r="D1818" s="105"/>
      <c r="E1818" s="105"/>
      <c r="F1818" s="106"/>
      <c r="G1818" s="105"/>
      <c r="H1818" s="105"/>
      <c r="I1818" s="107"/>
      <c r="J1818" s="422"/>
      <c r="K1818" s="422"/>
      <c r="L1818" s="423"/>
      <c r="M1818" s="422"/>
      <c r="N1818" s="422"/>
      <c r="O1818" s="79">
        <f t="shared" si="120"/>
        <v>0</v>
      </c>
      <c r="P1818" s="79">
        <f t="shared" si="121"/>
        <v>0</v>
      </c>
      <c r="Q1818" s="552" t="str">
        <f t="shared" si="122"/>
        <v/>
      </c>
    </row>
    <row r="1819" spans="1:17" x14ac:dyDescent="0.2">
      <c r="A1819" s="118" t="str">
        <f t="shared" si="119"/>
        <v/>
      </c>
      <c r="B1819" s="104"/>
      <c r="C1819" s="454"/>
      <c r="D1819" s="105"/>
      <c r="E1819" s="105"/>
      <c r="F1819" s="106"/>
      <c r="G1819" s="105"/>
      <c r="H1819" s="105"/>
      <c r="I1819" s="107"/>
      <c r="J1819" s="422"/>
      <c r="K1819" s="422"/>
      <c r="L1819" s="423"/>
      <c r="M1819" s="422"/>
      <c r="N1819" s="422"/>
      <c r="O1819" s="79">
        <f t="shared" si="120"/>
        <v>0</v>
      </c>
      <c r="P1819" s="79">
        <f t="shared" si="121"/>
        <v>0</v>
      </c>
      <c r="Q1819" s="552" t="str">
        <f t="shared" si="122"/>
        <v/>
      </c>
    </row>
    <row r="1820" spans="1:17" x14ac:dyDescent="0.2">
      <c r="A1820" s="118" t="str">
        <f t="shared" si="119"/>
        <v/>
      </c>
      <c r="B1820" s="104"/>
      <c r="C1820" s="454"/>
      <c r="D1820" s="105"/>
      <c r="E1820" s="105"/>
      <c r="F1820" s="106"/>
      <c r="G1820" s="105"/>
      <c r="H1820" s="105"/>
      <c r="I1820" s="107"/>
      <c r="J1820" s="422"/>
      <c r="K1820" s="422"/>
      <c r="L1820" s="423"/>
      <c r="M1820" s="422"/>
      <c r="N1820" s="422"/>
      <c r="O1820" s="79">
        <f t="shared" si="120"/>
        <v>0</v>
      </c>
      <c r="P1820" s="79">
        <f t="shared" si="121"/>
        <v>0</v>
      </c>
      <c r="Q1820" s="552" t="str">
        <f t="shared" si="122"/>
        <v/>
      </c>
    </row>
    <row r="1821" spans="1:17" x14ac:dyDescent="0.2">
      <c r="A1821" s="118" t="str">
        <f t="shared" si="119"/>
        <v/>
      </c>
      <c r="B1821" s="104"/>
      <c r="C1821" s="454"/>
      <c r="D1821" s="105"/>
      <c r="E1821" s="105"/>
      <c r="F1821" s="106"/>
      <c r="G1821" s="105"/>
      <c r="H1821" s="105"/>
      <c r="I1821" s="107"/>
      <c r="J1821" s="422"/>
      <c r="K1821" s="422"/>
      <c r="L1821" s="423"/>
      <c r="M1821" s="422"/>
      <c r="N1821" s="422"/>
      <c r="O1821" s="79">
        <f t="shared" si="120"/>
        <v>0</v>
      </c>
      <c r="P1821" s="79">
        <f t="shared" si="121"/>
        <v>0</v>
      </c>
      <c r="Q1821" s="536" t="str">
        <f t="shared" si="122"/>
        <v/>
      </c>
    </row>
    <row r="1822" spans="1:17" x14ac:dyDescent="0.2">
      <c r="A1822" s="118" t="str">
        <f t="shared" si="119"/>
        <v/>
      </c>
      <c r="B1822" s="104"/>
      <c r="C1822" s="454"/>
      <c r="D1822" s="105"/>
      <c r="E1822" s="105"/>
      <c r="F1822" s="106"/>
      <c r="G1822" s="105"/>
      <c r="H1822" s="105"/>
      <c r="I1822" s="107"/>
      <c r="J1822" s="422"/>
      <c r="K1822" s="422"/>
      <c r="L1822" s="423"/>
      <c r="M1822" s="422"/>
      <c r="N1822" s="422"/>
      <c r="O1822" s="79">
        <f t="shared" si="120"/>
        <v>0</v>
      </c>
      <c r="P1822" s="79">
        <f t="shared" si="121"/>
        <v>0</v>
      </c>
      <c r="Q1822" s="552" t="str">
        <f t="shared" si="122"/>
        <v/>
      </c>
    </row>
    <row r="1823" spans="1:17" x14ac:dyDescent="0.2">
      <c r="A1823" s="118" t="str">
        <f t="shared" si="119"/>
        <v/>
      </c>
      <c r="B1823" s="104"/>
      <c r="C1823" s="454"/>
      <c r="D1823" s="105"/>
      <c r="E1823" s="105"/>
      <c r="F1823" s="106"/>
      <c r="G1823" s="105"/>
      <c r="H1823" s="105"/>
      <c r="I1823" s="107"/>
      <c r="J1823" s="422"/>
      <c r="K1823" s="422"/>
      <c r="L1823" s="423"/>
      <c r="M1823" s="422"/>
      <c r="N1823" s="422"/>
      <c r="O1823" s="79">
        <f t="shared" si="120"/>
        <v>0</v>
      </c>
      <c r="P1823" s="79">
        <f t="shared" si="121"/>
        <v>0</v>
      </c>
      <c r="Q1823" s="552" t="str">
        <f t="shared" si="122"/>
        <v/>
      </c>
    </row>
    <row r="1824" spans="1:17" x14ac:dyDescent="0.2">
      <c r="A1824" s="118" t="str">
        <f t="shared" si="119"/>
        <v/>
      </c>
      <c r="B1824" s="104"/>
      <c r="C1824" s="454"/>
      <c r="D1824" s="105"/>
      <c r="E1824" s="105"/>
      <c r="F1824" s="106"/>
      <c r="G1824" s="105"/>
      <c r="H1824" s="105"/>
      <c r="I1824" s="107"/>
      <c r="J1824" s="422"/>
      <c r="K1824" s="422"/>
      <c r="L1824" s="423"/>
      <c r="M1824" s="422"/>
      <c r="N1824" s="422"/>
      <c r="O1824" s="79">
        <f t="shared" si="120"/>
        <v>0</v>
      </c>
      <c r="P1824" s="79">
        <f t="shared" si="121"/>
        <v>0</v>
      </c>
      <c r="Q1824" s="552" t="str">
        <f t="shared" si="122"/>
        <v/>
      </c>
    </row>
    <row r="1825" spans="1:17" x14ac:dyDescent="0.2">
      <c r="A1825" s="118" t="str">
        <f t="shared" si="119"/>
        <v/>
      </c>
      <c r="B1825" s="104"/>
      <c r="C1825" s="454"/>
      <c r="D1825" s="105"/>
      <c r="E1825" s="105"/>
      <c r="F1825" s="106"/>
      <c r="G1825" s="105"/>
      <c r="H1825" s="105"/>
      <c r="I1825" s="107"/>
      <c r="J1825" s="422"/>
      <c r="K1825" s="422"/>
      <c r="L1825" s="423"/>
      <c r="M1825" s="422"/>
      <c r="N1825" s="422"/>
      <c r="O1825" s="79">
        <f t="shared" si="120"/>
        <v>0</v>
      </c>
      <c r="P1825" s="79">
        <f t="shared" si="121"/>
        <v>0</v>
      </c>
      <c r="Q1825" s="536" t="str">
        <f t="shared" si="122"/>
        <v/>
      </c>
    </row>
    <row r="1826" spans="1:17" x14ac:dyDescent="0.2">
      <c r="A1826" s="118" t="str">
        <f t="shared" si="119"/>
        <v/>
      </c>
      <c r="B1826" s="104"/>
      <c r="C1826" s="454"/>
      <c r="D1826" s="105"/>
      <c r="E1826" s="105"/>
      <c r="F1826" s="106"/>
      <c r="G1826" s="105"/>
      <c r="H1826" s="105"/>
      <c r="I1826" s="107"/>
      <c r="J1826" s="422"/>
      <c r="K1826" s="422"/>
      <c r="L1826" s="423"/>
      <c r="M1826" s="422"/>
      <c r="N1826" s="422"/>
      <c r="O1826" s="79">
        <f t="shared" si="120"/>
        <v>0</v>
      </c>
      <c r="P1826" s="79">
        <f t="shared" si="121"/>
        <v>0</v>
      </c>
      <c r="Q1826" s="552" t="str">
        <f t="shared" si="122"/>
        <v/>
      </c>
    </row>
    <row r="1827" spans="1:17" x14ac:dyDescent="0.2">
      <c r="A1827" s="118" t="str">
        <f t="shared" si="119"/>
        <v/>
      </c>
      <c r="B1827" s="104"/>
      <c r="C1827" s="454"/>
      <c r="D1827" s="105"/>
      <c r="E1827" s="105"/>
      <c r="F1827" s="106"/>
      <c r="G1827" s="105"/>
      <c r="H1827" s="105"/>
      <c r="I1827" s="107"/>
      <c r="J1827" s="422"/>
      <c r="K1827" s="422"/>
      <c r="L1827" s="423"/>
      <c r="M1827" s="422"/>
      <c r="N1827" s="422"/>
      <c r="O1827" s="79">
        <f t="shared" si="120"/>
        <v>0</v>
      </c>
      <c r="P1827" s="79">
        <f t="shared" si="121"/>
        <v>0</v>
      </c>
      <c r="Q1827" s="552" t="str">
        <f t="shared" si="122"/>
        <v/>
      </c>
    </row>
    <row r="1828" spans="1:17" x14ac:dyDescent="0.2">
      <c r="A1828" s="118" t="str">
        <f t="shared" si="119"/>
        <v/>
      </c>
      <c r="B1828" s="104"/>
      <c r="C1828" s="454"/>
      <c r="D1828" s="105"/>
      <c r="E1828" s="105"/>
      <c r="F1828" s="106"/>
      <c r="G1828" s="105"/>
      <c r="H1828" s="105"/>
      <c r="I1828" s="107"/>
      <c r="J1828" s="422"/>
      <c r="K1828" s="422"/>
      <c r="L1828" s="423"/>
      <c r="M1828" s="422"/>
      <c r="N1828" s="422"/>
      <c r="O1828" s="79">
        <f t="shared" si="120"/>
        <v>0</v>
      </c>
      <c r="P1828" s="79">
        <f t="shared" si="121"/>
        <v>0</v>
      </c>
      <c r="Q1828" s="552" t="str">
        <f t="shared" si="122"/>
        <v/>
      </c>
    </row>
    <row r="1829" spans="1:17" x14ac:dyDescent="0.2">
      <c r="A1829" s="118" t="str">
        <f t="shared" si="119"/>
        <v/>
      </c>
      <c r="B1829" s="104"/>
      <c r="C1829" s="454"/>
      <c r="D1829" s="105"/>
      <c r="E1829" s="105"/>
      <c r="F1829" s="106"/>
      <c r="G1829" s="105"/>
      <c r="H1829" s="105"/>
      <c r="I1829" s="107"/>
      <c r="J1829" s="422"/>
      <c r="K1829" s="422"/>
      <c r="L1829" s="423"/>
      <c r="M1829" s="422"/>
      <c r="N1829" s="422"/>
      <c r="O1829" s="79">
        <f t="shared" si="120"/>
        <v>0</v>
      </c>
      <c r="P1829" s="79">
        <f t="shared" si="121"/>
        <v>0</v>
      </c>
      <c r="Q1829" s="536" t="str">
        <f t="shared" si="122"/>
        <v/>
      </c>
    </row>
    <row r="1830" spans="1:17" x14ac:dyDescent="0.2">
      <c r="A1830" s="118" t="str">
        <f t="shared" si="119"/>
        <v/>
      </c>
      <c r="B1830" s="104"/>
      <c r="C1830" s="454"/>
      <c r="D1830" s="105"/>
      <c r="E1830" s="105"/>
      <c r="F1830" s="106"/>
      <c r="G1830" s="105"/>
      <c r="H1830" s="105"/>
      <c r="I1830" s="107"/>
      <c r="J1830" s="422"/>
      <c r="K1830" s="422"/>
      <c r="L1830" s="423"/>
      <c r="M1830" s="422"/>
      <c r="N1830" s="422"/>
      <c r="O1830" s="79">
        <f t="shared" si="120"/>
        <v>0</v>
      </c>
      <c r="P1830" s="79">
        <f t="shared" si="121"/>
        <v>0</v>
      </c>
      <c r="Q1830" s="552" t="str">
        <f t="shared" si="122"/>
        <v/>
      </c>
    </row>
    <row r="1831" spans="1:17" x14ac:dyDescent="0.2">
      <c r="A1831" s="118" t="str">
        <f t="shared" si="119"/>
        <v/>
      </c>
      <c r="B1831" s="104"/>
      <c r="C1831" s="454"/>
      <c r="D1831" s="105"/>
      <c r="E1831" s="105"/>
      <c r="F1831" s="106"/>
      <c r="G1831" s="105"/>
      <c r="H1831" s="105"/>
      <c r="I1831" s="107"/>
      <c r="J1831" s="422"/>
      <c r="K1831" s="422"/>
      <c r="L1831" s="423"/>
      <c r="M1831" s="422"/>
      <c r="N1831" s="422"/>
      <c r="O1831" s="79">
        <f t="shared" si="120"/>
        <v>0</v>
      </c>
      <c r="P1831" s="79">
        <f t="shared" si="121"/>
        <v>0</v>
      </c>
      <c r="Q1831" s="552" t="str">
        <f t="shared" si="122"/>
        <v/>
      </c>
    </row>
    <row r="1832" spans="1:17" x14ac:dyDescent="0.2">
      <c r="A1832" s="118" t="str">
        <f t="shared" si="119"/>
        <v/>
      </c>
      <c r="B1832" s="104"/>
      <c r="C1832" s="454"/>
      <c r="D1832" s="105"/>
      <c r="E1832" s="105"/>
      <c r="F1832" s="106"/>
      <c r="G1832" s="105"/>
      <c r="H1832" s="105"/>
      <c r="I1832" s="107"/>
      <c r="J1832" s="422"/>
      <c r="K1832" s="422"/>
      <c r="L1832" s="423"/>
      <c r="M1832" s="422"/>
      <c r="N1832" s="422"/>
      <c r="O1832" s="79">
        <f t="shared" si="120"/>
        <v>0</v>
      </c>
      <c r="P1832" s="79">
        <f t="shared" si="121"/>
        <v>0</v>
      </c>
      <c r="Q1832" s="552" t="str">
        <f t="shared" si="122"/>
        <v/>
      </c>
    </row>
    <row r="1833" spans="1:17" x14ac:dyDescent="0.2">
      <c r="A1833" s="118" t="str">
        <f t="shared" si="119"/>
        <v/>
      </c>
      <c r="B1833" s="104"/>
      <c r="C1833" s="454"/>
      <c r="D1833" s="105"/>
      <c r="E1833" s="105"/>
      <c r="F1833" s="106"/>
      <c r="G1833" s="105"/>
      <c r="H1833" s="105"/>
      <c r="I1833" s="107"/>
      <c r="J1833" s="422"/>
      <c r="K1833" s="422"/>
      <c r="L1833" s="423"/>
      <c r="M1833" s="422"/>
      <c r="N1833" s="422"/>
      <c r="O1833" s="79">
        <f t="shared" si="120"/>
        <v>0</v>
      </c>
      <c r="P1833" s="79">
        <f t="shared" si="121"/>
        <v>0</v>
      </c>
      <c r="Q1833" s="536" t="str">
        <f t="shared" si="122"/>
        <v/>
      </c>
    </row>
    <row r="1834" spans="1:17" x14ac:dyDescent="0.2">
      <c r="A1834" s="118" t="str">
        <f t="shared" si="119"/>
        <v/>
      </c>
      <c r="B1834" s="104"/>
      <c r="C1834" s="454"/>
      <c r="D1834" s="105"/>
      <c r="E1834" s="105"/>
      <c r="F1834" s="106"/>
      <c r="G1834" s="105"/>
      <c r="H1834" s="105"/>
      <c r="I1834" s="107"/>
      <c r="J1834" s="422"/>
      <c r="K1834" s="422"/>
      <c r="L1834" s="423"/>
      <c r="M1834" s="422"/>
      <c r="N1834" s="422"/>
      <c r="O1834" s="79">
        <f t="shared" si="120"/>
        <v>0</v>
      </c>
      <c r="P1834" s="79">
        <f t="shared" si="121"/>
        <v>0</v>
      </c>
      <c r="Q1834" s="552" t="str">
        <f t="shared" si="122"/>
        <v/>
      </c>
    </row>
    <row r="1835" spans="1:17" x14ac:dyDescent="0.2">
      <c r="A1835" s="118" t="str">
        <f t="shared" si="119"/>
        <v/>
      </c>
      <c r="B1835" s="104"/>
      <c r="C1835" s="454"/>
      <c r="D1835" s="105"/>
      <c r="E1835" s="105"/>
      <c r="F1835" s="106"/>
      <c r="G1835" s="105"/>
      <c r="H1835" s="105"/>
      <c r="I1835" s="107"/>
      <c r="J1835" s="422"/>
      <c r="K1835" s="422"/>
      <c r="L1835" s="423"/>
      <c r="M1835" s="422"/>
      <c r="N1835" s="422"/>
      <c r="O1835" s="79">
        <f t="shared" si="120"/>
        <v>0</v>
      </c>
      <c r="P1835" s="79">
        <f t="shared" si="121"/>
        <v>0</v>
      </c>
      <c r="Q1835" s="552" t="str">
        <f t="shared" si="122"/>
        <v/>
      </c>
    </row>
    <row r="1836" spans="1:17" x14ac:dyDescent="0.2">
      <c r="A1836" s="118" t="str">
        <f t="shared" si="119"/>
        <v/>
      </c>
      <c r="B1836" s="104"/>
      <c r="C1836" s="454"/>
      <c r="D1836" s="105"/>
      <c r="E1836" s="105"/>
      <c r="F1836" s="106"/>
      <c r="G1836" s="105"/>
      <c r="H1836" s="105"/>
      <c r="I1836" s="107"/>
      <c r="J1836" s="422"/>
      <c r="K1836" s="422"/>
      <c r="L1836" s="423"/>
      <c r="M1836" s="422"/>
      <c r="N1836" s="422"/>
      <c r="O1836" s="79">
        <f t="shared" si="120"/>
        <v>0</v>
      </c>
      <c r="P1836" s="79">
        <f t="shared" si="121"/>
        <v>0</v>
      </c>
      <c r="Q1836" s="552" t="str">
        <f t="shared" si="122"/>
        <v/>
      </c>
    </row>
    <row r="1837" spans="1:17" x14ac:dyDescent="0.2">
      <c r="A1837" s="118" t="str">
        <f t="shared" si="119"/>
        <v/>
      </c>
      <c r="B1837" s="104"/>
      <c r="C1837" s="454"/>
      <c r="D1837" s="105"/>
      <c r="E1837" s="105"/>
      <c r="F1837" s="106"/>
      <c r="G1837" s="105"/>
      <c r="H1837" s="105"/>
      <c r="I1837" s="107"/>
      <c r="J1837" s="422"/>
      <c r="K1837" s="422"/>
      <c r="L1837" s="423"/>
      <c r="M1837" s="422"/>
      <c r="N1837" s="422"/>
      <c r="O1837" s="79">
        <f t="shared" si="120"/>
        <v>0</v>
      </c>
      <c r="P1837" s="79">
        <f t="shared" si="121"/>
        <v>0</v>
      </c>
      <c r="Q1837" s="536" t="str">
        <f t="shared" si="122"/>
        <v/>
      </c>
    </row>
    <row r="1838" spans="1:17" x14ac:dyDescent="0.2">
      <c r="A1838" s="118" t="str">
        <f t="shared" si="119"/>
        <v/>
      </c>
      <c r="B1838" s="104"/>
      <c r="C1838" s="454"/>
      <c r="D1838" s="105"/>
      <c r="E1838" s="105"/>
      <c r="F1838" s="106"/>
      <c r="G1838" s="105"/>
      <c r="H1838" s="105"/>
      <c r="I1838" s="107"/>
      <c r="J1838" s="422"/>
      <c r="K1838" s="422"/>
      <c r="L1838" s="423"/>
      <c r="M1838" s="422"/>
      <c r="N1838" s="422"/>
      <c r="O1838" s="79">
        <f t="shared" si="120"/>
        <v>0</v>
      </c>
      <c r="P1838" s="79">
        <f t="shared" si="121"/>
        <v>0</v>
      </c>
      <c r="Q1838" s="552" t="str">
        <f t="shared" si="122"/>
        <v/>
      </c>
    </row>
    <row r="1839" spans="1:17" x14ac:dyDescent="0.2">
      <c r="A1839" s="118" t="str">
        <f t="shared" si="119"/>
        <v/>
      </c>
      <c r="B1839" s="104"/>
      <c r="C1839" s="454"/>
      <c r="D1839" s="105"/>
      <c r="E1839" s="105"/>
      <c r="F1839" s="106"/>
      <c r="G1839" s="105"/>
      <c r="H1839" s="105"/>
      <c r="I1839" s="107"/>
      <c r="J1839" s="422"/>
      <c r="K1839" s="422"/>
      <c r="L1839" s="423"/>
      <c r="M1839" s="422"/>
      <c r="N1839" s="422"/>
      <c r="O1839" s="79">
        <f t="shared" si="120"/>
        <v>0</v>
      </c>
      <c r="P1839" s="79">
        <f t="shared" si="121"/>
        <v>0</v>
      </c>
      <c r="Q1839" s="552" t="str">
        <f t="shared" si="122"/>
        <v/>
      </c>
    </row>
    <row r="1840" spans="1:17" x14ac:dyDescent="0.2">
      <c r="A1840" s="118" t="str">
        <f t="shared" si="119"/>
        <v/>
      </c>
      <c r="B1840" s="104"/>
      <c r="C1840" s="454"/>
      <c r="D1840" s="105"/>
      <c r="E1840" s="105"/>
      <c r="F1840" s="106"/>
      <c r="G1840" s="105"/>
      <c r="H1840" s="105"/>
      <c r="I1840" s="107"/>
      <c r="J1840" s="422"/>
      <c r="K1840" s="422"/>
      <c r="L1840" s="423"/>
      <c r="M1840" s="422"/>
      <c r="N1840" s="422"/>
      <c r="O1840" s="79">
        <f t="shared" si="120"/>
        <v>0</v>
      </c>
      <c r="P1840" s="79">
        <f t="shared" si="121"/>
        <v>0</v>
      </c>
      <c r="Q1840" s="552" t="str">
        <f t="shared" si="122"/>
        <v/>
      </c>
    </row>
    <row r="1841" spans="1:17" x14ac:dyDescent="0.2">
      <c r="A1841" s="118" t="str">
        <f t="shared" si="119"/>
        <v/>
      </c>
      <c r="B1841" s="104"/>
      <c r="C1841" s="454"/>
      <c r="D1841" s="105"/>
      <c r="E1841" s="105"/>
      <c r="F1841" s="106"/>
      <c r="G1841" s="105"/>
      <c r="H1841" s="105"/>
      <c r="I1841" s="107"/>
      <c r="J1841" s="422"/>
      <c r="K1841" s="422"/>
      <c r="L1841" s="423"/>
      <c r="M1841" s="422"/>
      <c r="N1841" s="422"/>
      <c r="O1841" s="79">
        <f t="shared" si="120"/>
        <v>0</v>
      </c>
      <c r="P1841" s="79">
        <f t="shared" si="121"/>
        <v>0</v>
      </c>
      <c r="Q1841" s="536" t="str">
        <f t="shared" si="122"/>
        <v/>
      </c>
    </row>
    <row r="1842" spans="1:17" x14ac:dyDescent="0.2">
      <c r="A1842" s="118" t="str">
        <f t="shared" si="119"/>
        <v/>
      </c>
      <c r="B1842" s="104"/>
      <c r="C1842" s="454"/>
      <c r="D1842" s="105"/>
      <c r="E1842" s="105"/>
      <c r="F1842" s="106"/>
      <c r="G1842" s="105"/>
      <c r="H1842" s="105"/>
      <c r="I1842" s="107"/>
      <c r="J1842" s="422"/>
      <c r="K1842" s="422"/>
      <c r="L1842" s="423"/>
      <c r="M1842" s="422"/>
      <c r="N1842" s="422"/>
      <c r="O1842" s="79">
        <f t="shared" si="120"/>
        <v>0</v>
      </c>
      <c r="P1842" s="79">
        <f t="shared" si="121"/>
        <v>0</v>
      </c>
      <c r="Q1842" s="552" t="str">
        <f t="shared" si="122"/>
        <v/>
      </c>
    </row>
    <row r="1843" spans="1:17" x14ac:dyDescent="0.2">
      <c r="A1843" s="118" t="str">
        <f t="shared" si="119"/>
        <v/>
      </c>
      <c r="B1843" s="104"/>
      <c r="C1843" s="454"/>
      <c r="D1843" s="105"/>
      <c r="E1843" s="105"/>
      <c r="F1843" s="106"/>
      <c r="G1843" s="105"/>
      <c r="H1843" s="105"/>
      <c r="I1843" s="107"/>
      <c r="J1843" s="422"/>
      <c r="K1843" s="422"/>
      <c r="L1843" s="423"/>
      <c r="M1843" s="422"/>
      <c r="N1843" s="422"/>
      <c r="O1843" s="79">
        <f t="shared" si="120"/>
        <v>0</v>
      </c>
      <c r="P1843" s="79">
        <f t="shared" si="121"/>
        <v>0</v>
      </c>
      <c r="Q1843" s="552" t="str">
        <f t="shared" si="122"/>
        <v/>
      </c>
    </row>
    <row r="1844" spans="1:17" x14ac:dyDescent="0.2">
      <c r="A1844" s="118" t="str">
        <f t="shared" si="119"/>
        <v/>
      </c>
      <c r="B1844" s="104"/>
      <c r="C1844" s="454"/>
      <c r="D1844" s="105"/>
      <c r="E1844" s="105"/>
      <c r="F1844" s="106"/>
      <c r="G1844" s="105"/>
      <c r="H1844" s="105"/>
      <c r="I1844" s="107"/>
      <c r="J1844" s="422"/>
      <c r="K1844" s="422"/>
      <c r="L1844" s="423"/>
      <c r="M1844" s="422"/>
      <c r="N1844" s="422"/>
      <c r="O1844" s="79">
        <f t="shared" si="120"/>
        <v>0</v>
      </c>
      <c r="P1844" s="79">
        <f t="shared" si="121"/>
        <v>0</v>
      </c>
      <c r="Q1844" s="552" t="str">
        <f t="shared" si="122"/>
        <v/>
      </c>
    </row>
    <row r="1845" spans="1:17" x14ac:dyDescent="0.2">
      <c r="A1845" s="118" t="str">
        <f t="shared" si="119"/>
        <v/>
      </c>
      <c r="B1845" s="104"/>
      <c r="C1845" s="454"/>
      <c r="D1845" s="105"/>
      <c r="E1845" s="105"/>
      <c r="F1845" s="106"/>
      <c r="G1845" s="105"/>
      <c r="H1845" s="105"/>
      <c r="I1845" s="107"/>
      <c r="J1845" s="422"/>
      <c r="K1845" s="422"/>
      <c r="L1845" s="423"/>
      <c r="M1845" s="422"/>
      <c r="N1845" s="422"/>
      <c r="O1845" s="79">
        <f t="shared" si="120"/>
        <v>0</v>
      </c>
      <c r="P1845" s="79">
        <f t="shared" si="121"/>
        <v>0</v>
      </c>
      <c r="Q1845" s="536" t="str">
        <f t="shared" si="122"/>
        <v/>
      </c>
    </row>
    <row r="1846" spans="1:17" x14ac:dyDescent="0.2">
      <c r="A1846" s="118" t="str">
        <f t="shared" si="119"/>
        <v/>
      </c>
      <c r="B1846" s="104"/>
      <c r="C1846" s="454"/>
      <c r="D1846" s="105"/>
      <c r="E1846" s="105"/>
      <c r="F1846" s="106"/>
      <c r="G1846" s="105"/>
      <c r="H1846" s="105"/>
      <c r="I1846" s="107"/>
      <c r="J1846" s="422"/>
      <c r="K1846" s="422"/>
      <c r="L1846" s="423"/>
      <c r="M1846" s="422"/>
      <c r="N1846" s="422"/>
      <c r="O1846" s="79">
        <f t="shared" si="120"/>
        <v>0</v>
      </c>
      <c r="P1846" s="79">
        <f t="shared" si="121"/>
        <v>0</v>
      </c>
      <c r="Q1846" s="552" t="str">
        <f t="shared" si="122"/>
        <v/>
      </c>
    </row>
    <row r="1847" spans="1:17" x14ac:dyDescent="0.2">
      <c r="A1847" s="118" t="str">
        <f t="shared" si="119"/>
        <v/>
      </c>
      <c r="B1847" s="104"/>
      <c r="C1847" s="454"/>
      <c r="D1847" s="105"/>
      <c r="E1847" s="105"/>
      <c r="F1847" s="106"/>
      <c r="G1847" s="105"/>
      <c r="H1847" s="105"/>
      <c r="I1847" s="107"/>
      <c r="J1847" s="422"/>
      <c r="K1847" s="422"/>
      <c r="L1847" s="423"/>
      <c r="M1847" s="422"/>
      <c r="N1847" s="422"/>
      <c r="O1847" s="79">
        <f t="shared" si="120"/>
        <v>0</v>
      </c>
      <c r="P1847" s="79">
        <f t="shared" si="121"/>
        <v>0</v>
      </c>
      <c r="Q1847" s="552" t="str">
        <f t="shared" si="122"/>
        <v/>
      </c>
    </row>
    <row r="1848" spans="1:17" x14ac:dyDescent="0.2">
      <c r="A1848" s="118" t="str">
        <f t="shared" si="119"/>
        <v/>
      </c>
      <c r="B1848" s="104"/>
      <c r="C1848" s="454"/>
      <c r="D1848" s="105"/>
      <c r="E1848" s="105"/>
      <c r="F1848" s="106"/>
      <c r="G1848" s="105"/>
      <c r="H1848" s="105"/>
      <c r="I1848" s="107"/>
      <c r="J1848" s="422"/>
      <c r="K1848" s="422"/>
      <c r="L1848" s="423"/>
      <c r="M1848" s="422"/>
      <c r="N1848" s="422"/>
      <c r="O1848" s="79">
        <f t="shared" si="120"/>
        <v>0</v>
      </c>
      <c r="P1848" s="79">
        <f t="shared" si="121"/>
        <v>0</v>
      </c>
      <c r="Q1848" s="552" t="str">
        <f t="shared" si="122"/>
        <v/>
      </c>
    </row>
    <row r="1849" spans="1:17" x14ac:dyDescent="0.2">
      <c r="A1849" s="118" t="str">
        <f t="shared" si="119"/>
        <v/>
      </c>
      <c r="B1849" s="104"/>
      <c r="C1849" s="454"/>
      <c r="D1849" s="105"/>
      <c r="E1849" s="105"/>
      <c r="F1849" s="106"/>
      <c r="G1849" s="105"/>
      <c r="H1849" s="105"/>
      <c r="I1849" s="107"/>
      <c r="J1849" s="422"/>
      <c r="K1849" s="422"/>
      <c r="L1849" s="423"/>
      <c r="M1849" s="422"/>
      <c r="N1849" s="422"/>
      <c r="O1849" s="79">
        <f t="shared" si="120"/>
        <v>0</v>
      </c>
      <c r="P1849" s="79">
        <f t="shared" si="121"/>
        <v>0</v>
      </c>
      <c r="Q1849" s="536" t="str">
        <f t="shared" si="122"/>
        <v/>
      </c>
    </row>
    <row r="1850" spans="1:17" x14ac:dyDescent="0.2">
      <c r="A1850" s="118" t="str">
        <f t="shared" si="119"/>
        <v/>
      </c>
      <c r="B1850" s="104"/>
      <c r="C1850" s="454"/>
      <c r="D1850" s="105"/>
      <c r="E1850" s="105"/>
      <c r="F1850" s="106"/>
      <c r="G1850" s="105"/>
      <c r="H1850" s="105"/>
      <c r="I1850" s="107"/>
      <c r="J1850" s="422"/>
      <c r="K1850" s="422"/>
      <c r="L1850" s="423"/>
      <c r="M1850" s="422"/>
      <c r="N1850" s="422"/>
      <c r="O1850" s="79">
        <f t="shared" si="120"/>
        <v>0</v>
      </c>
      <c r="P1850" s="79">
        <f t="shared" si="121"/>
        <v>0</v>
      </c>
      <c r="Q1850" s="552" t="str">
        <f t="shared" si="122"/>
        <v/>
      </c>
    </row>
    <row r="1851" spans="1:17" x14ac:dyDescent="0.2">
      <c r="A1851" s="118" t="str">
        <f t="shared" si="119"/>
        <v/>
      </c>
      <c r="B1851" s="104"/>
      <c r="C1851" s="454"/>
      <c r="D1851" s="105"/>
      <c r="E1851" s="105"/>
      <c r="F1851" s="106"/>
      <c r="G1851" s="105"/>
      <c r="H1851" s="105"/>
      <c r="I1851" s="107"/>
      <c r="J1851" s="422"/>
      <c r="K1851" s="422"/>
      <c r="L1851" s="423"/>
      <c r="M1851" s="422"/>
      <c r="N1851" s="422"/>
      <c r="O1851" s="79">
        <f t="shared" si="120"/>
        <v>0</v>
      </c>
      <c r="P1851" s="79">
        <f t="shared" si="121"/>
        <v>0</v>
      </c>
      <c r="Q1851" s="552" t="str">
        <f t="shared" si="122"/>
        <v/>
      </c>
    </row>
    <row r="1852" spans="1:17" x14ac:dyDescent="0.2">
      <c r="A1852" s="118" t="str">
        <f t="shared" ref="A1852:A1915" si="123">IF(B1852="","",ROW()-4)</f>
        <v/>
      </c>
      <c r="B1852" s="104"/>
      <c r="C1852" s="454"/>
      <c r="D1852" s="105"/>
      <c r="E1852" s="105"/>
      <c r="F1852" s="106"/>
      <c r="G1852" s="105"/>
      <c r="H1852" s="105"/>
      <c r="I1852" s="107"/>
      <c r="J1852" s="422"/>
      <c r="K1852" s="422"/>
      <c r="L1852" s="423"/>
      <c r="M1852" s="422"/>
      <c r="N1852" s="422"/>
      <c r="O1852" s="79">
        <f t="shared" si="120"/>
        <v>0</v>
      </c>
      <c r="P1852" s="79">
        <f t="shared" si="121"/>
        <v>0</v>
      </c>
      <c r="Q1852" s="552" t="str">
        <f t="shared" si="122"/>
        <v/>
      </c>
    </row>
    <row r="1853" spans="1:17" x14ac:dyDescent="0.2">
      <c r="A1853" s="118" t="str">
        <f t="shared" si="123"/>
        <v/>
      </c>
      <c r="B1853" s="104"/>
      <c r="C1853" s="454"/>
      <c r="D1853" s="105"/>
      <c r="E1853" s="105"/>
      <c r="F1853" s="106"/>
      <c r="G1853" s="105"/>
      <c r="H1853" s="105"/>
      <c r="I1853" s="107"/>
      <c r="J1853" s="422"/>
      <c r="K1853" s="422"/>
      <c r="L1853" s="423"/>
      <c r="M1853" s="422"/>
      <c r="N1853" s="422"/>
      <c r="O1853" s="79">
        <f t="shared" si="120"/>
        <v>0</v>
      </c>
      <c r="P1853" s="79">
        <f t="shared" si="121"/>
        <v>0</v>
      </c>
      <c r="Q1853" s="536" t="str">
        <f t="shared" si="122"/>
        <v/>
      </c>
    </row>
    <row r="1854" spans="1:17" x14ac:dyDescent="0.2">
      <c r="A1854" s="118" t="str">
        <f t="shared" si="123"/>
        <v/>
      </c>
      <c r="B1854" s="104"/>
      <c r="C1854" s="454"/>
      <c r="D1854" s="105"/>
      <c r="E1854" s="105"/>
      <c r="F1854" s="106"/>
      <c r="G1854" s="105"/>
      <c r="H1854" s="105"/>
      <c r="I1854" s="107"/>
      <c r="J1854" s="422"/>
      <c r="K1854" s="422"/>
      <c r="L1854" s="423"/>
      <c r="M1854" s="422"/>
      <c r="N1854" s="422"/>
      <c r="O1854" s="79">
        <f t="shared" si="120"/>
        <v>0</v>
      </c>
      <c r="P1854" s="79">
        <f t="shared" si="121"/>
        <v>0</v>
      </c>
      <c r="Q1854" s="552" t="str">
        <f t="shared" si="122"/>
        <v/>
      </c>
    </row>
    <row r="1855" spans="1:17" x14ac:dyDescent="0.2">
      <c r="A1855" s="118" t="str">
        <f t="shared" si="123"/>
        <v/>
      </c>
      <c r="B1855" s="104"/>
      <c r="C1855" s="454"/>
      <c r="D1855" s="105"/>
      <c r="E1855" s="105"/>
      <c r="F1855" s="106"/>
      <c r="G1855" s="105"/>
      <c r="H1855" s="105"/>
      <c r="I1855" s="107"/>
      <c r="J1855" s="422"/>
      <c r="K1855" s="422"/>
      <c r="L1855" s="423"/>
      <c r="M1855" s="422"/>
      <c r="N1855" s="422"/>
      <c r="O1855" s="79">
        <f t="shared" si="120"/>
        <v>0</v>
      </c>
      <c r="P1855" s="79">
        <f t="shared" si="121"/>
        <v>0</v>
      </c>
      <c r="Q1855" s="552" t="str">
        <f t="shared" si="122"/>
        <v/>
      </c>
    </row>
    <row r="1856" spans="1:17" x14ac:dyDescent="0.2">
      <c r="A1856" s="118" t="str">
        <f t="shared" si="123"/>
        <v/>
      </c>
      <c r="B1856" s="104"/>
      <c r="C1856" s="454"/>
      <c r="D1856" s="105"/>
      <c r="E1856" s="105"/>
      <c r="F1856" s="106"/>
      <c r="G1856" s="105"/>
      <c r="H1856" s="105"/>
      <c r="I1856" s="107"/>
      <c r="J1856" s="422"/>
      <c r="K1856" s="422"/>
      <c r="L1856" s="423"/>
      <c r="M1856" s="422"/>
      <c r="N1856" s="422"/>
      <c r="O1856" s="79">
        <f t="shared" si="120"/>
        <v>0</v>
      </c>
      <c r="P1856" s="79">
        <f t="shared" si="121"/>
        <v>0</v>
      </c>
      <c r="Q1856" s="552" t="str">
        <f t="shared" si="122"/>
        <v/>
      </c>
    </row>
    <row r="1857" spans="1:17" x14ac:dyDescent="0.2">
      <c r="A1857" s="118" t="str">
        <f t="shared" si="123"/>
        <v/>
      </c>
      <c r="B1857" s="104"/>
      <c r="C1857" s="454"/>
      <c r="D1857" s="105"/>
      <c r="E1857" s="105"/>
      <c r="F1857" s="106"/>
      <c r="G1857" s="105"/>
      <c r="H1857" s="105"/>
      <c r="I1857" s="107"/>
      <c r="J1857" s="422"/>
      <c r="K1857" s="422"/>
      <c r="L1857" s="423"/>
      <c r="M1857" s="422"/>
      <c r="N1857" s="422"/>
      <c r="O1857" s="79">
        <f t="shared" si="120"/>
        <v>0</v>
      </c>
      <c r="P1857" s="79">
        <f t="shared" si="121"/>
        <v>0</v>
      </c>
      <c r="Q1857" s="536" t="str">
        <f t="shared" si="122"/>
        <v/>
      </c>
    </row>
    <row r="1858" spans="1:17" x14ac:dyDescent="0.2">
      <c r="A1858" s="118" t="str">
        <f t="shared" si="123"/>
        <v/>
      </c>
      <c r="B1858" s="104"/>
      <c r="C1858" s="454"/>
      <c r="D1858" s="105"/>
      <c r="E1858" s="105"/>
      <c r="F1858" s="106"/>
      <c r="G1858" s="105"/>
      <c r="H1858" s="105"/>
      <c r="I1858" s="107"/>
      <c r="J1858" s="422"/>
      <c r="K1858" s="422"/>
      <c r="L1858" s="423"/>
      <c r="M1858" s="422"/>
      <c r="N1858" s="422"/>
      <c r="O1858" s="79">
        <f t="shared" si="120"/>
        <v>0</v>
      </c>
      <c r="P1858" s="79">
        <f t="shared" si="121"/>
        <v>0</v>
      </c>
      <c r="Q1858" s="552" t="str">
        <f t="shared" si="122"/>
        <v/>
      </c>
    </row>
    <row r="1859" spans="1:17" x14ac:dyDescent="0.2">
      <c r="A1859" s="118" t="str">
        <f t="shared" si="123"/>
        <v/>
      </c>
      <c r="B1859" s="104"/>
      <c r="C1859" s="454"/>
      <c r="D1859" s="105"/>
      <c r="E1859" s="105"/>
      <c r="F1859" s="106"/>
      <c r="G1859" s="105"/>
      <c r="H1859" s="105"/>
      <c r="I1859" s="107"/>
      <c r="J1859" s="422"/>
      <c r="K1859" s="422"/>
      <c r="L1859" s="423"/>
      <c r="M1859" s="422"/>
      <c r="N1859" s="422"/>
      <c r="O1859" s="79">
        <f t="shared" si="120"/>
        <v>0</v>
      </c>
      <c r="P1859" s="79">
        <f t="shared" si="121"/>
        <v>0</v>
      </c>
      <c r="Q1859" s="552" t="str">
        <f t="shared" si="122"/>
        <v/>
      </c>
    </row>
    <row r="1860" spans="1:17" x14ac:dyDescent="0.2">
      <c r="A1860" s="118" t="str">
        <f t="shared" si="123"/>
        <v/>
      </c>
      <c r="B1860" s="104"/>
      <c r="C1860" s="454"/>
      <c r="D1860" s="105"/>
      <c r="E1860" s="105"/>
      <c r="F1860" s="106"/>
      <c r="G1860" s="105"/>
      <c r="H1860" s="105"/>
      <c r="I1860" s="107"/>
      <c r="J1860" s="422"/>
      <c r="K1860" s="422"/>
      <c r="L1860" s="423"/>
      <c r="M1860" s="422"/>
      <c r="N1860" s="422"/>
      <c r="O1860" s="79">
        <f t="shared" si="120"/>
        <v>0</v>
      </c>
      <c r="P1860" s="79">
        <f t="shared" si="121"/>
        <v>0</v>
      </c>
      <c r="Q1860" s="552" t="str">
        <f t="shared" si="122"/>
        <v/>
      </c>
    </row>
    <row r="1861" spans="1:17" x14ac:dyDescent="0.2">
      <c r="A1861" s="118" t="str">
        <f t="shared" si="123"/>
        <v/>
      </c>
      <c r="B1861" s="104"/>
      <c r="C1861" s="454"/>
      <c r="D1861" s="105"/>
      <c r="E1861" s="105"/>
      <c r="F1861" s="106"/>
      <c r="G1861" s="105"/>
      <c r="H1861" s="105"/>
      <c r="I1861" s="107"/>
      <c r="J1861" s="422"/>
      <c r="K1861" s="422"/>
      <c r="L1861" s="423"/>
      <c r="M1861" s="422"/>
      <c r="N1861" s="422"/>
      <c r="O1861" s="79">
        <f t="shared" si="120"/>
        <v>0</v>
      </c>
      <c r="P1861" s="79">
        <f t="shared" si="121"/>
        <v>0</v>
      </c>
      <c r="Q1861" s="536" t="str">
        <f t="shared" si="122"/>
        <v/>
      </c>
    </row>
    <row r="1862" spans="1:17" x14ac:dyDescent="0.2">
      <c r="A1862" s="118" t="str">
        <f t="shared" si="123"/>
        <v/>
      </c>
      <c r="B1862" s="104"/>
      <c r="C1862" s="454"/>
      <c r="D1862" s="105"/>
      <c r="E1862" s="105"/>
      <c r="F1862" s="106"/>
      <c r="G1862" s="105"/>
      <c r="H1862" s="105"/>
      <c r="I1862" s="107"/>
      <c r="J1862" s="422"/>
      <c r="K1862" s="422"/>
      <c r="L1862" s="423"/>
      <c r="M1862" s="422"/>
      <c r="N1862" s="422"/>
      <c r="O1862" s="79">
        <f t="shared" si="120"/>
        <v>0</v>
      </c>
      <c r="P1862" s="79">
        <f t="shared" si="121"/>
        <v>0</v>
      </c>
      <c r="Q1862" s="552" t="str">
        <f t="shared" si="122"/>
        <v/>
      </c>
    </row>
    <row r="1863" spans="1:17" x14ac:dyDescent="0.2">
      <c r="A1863" s="118" t="str">
        <f t="shared" si="123"/>
        <v/>
      </c>
      <c r="B1863" s="104"/>
      <c r="C1863" s="454"/>
      <c r="D1863" s="105"/>
      <c r="E1863" s="105"/>
      <c r="F1863" s="106"/>
      <c r="G1863" s="105"/>
      <c r="H1863" s="105"/>
      <c r="I1863" s="107"/>
      <c r="J1863" s="422"/>
      <c r="K1863" s="422"/>
      <c r="L1863" s="423"/>
      <c r="M1863" s="422"/>
      <c r="N1863" s="422"/>
      <c r="O1863" s="79">
        <f t="shared" si="120"/>
        <v>0</v>
      </c>
      <c r="P1863" s="79">
        <f t="shared" si="121"/>
        <v>0</v>
      </c>
      <c r="Q1863" s="552" t="str">
        <f t="shared" si="122"/>
        <v/>
      </c>
    </row>
    <row r="1864" spans="1:17" x14ac:dyDescent="0.2">
      <c r="A1864" s="118" t="str">
        <f t="shared" si="123"/>
        <v/>
      </c>
      <c r="B1864" s="104"/>
      <c r="C1864" s="454"/>
      <c r="D1864" s="105"/>
      <c r="E1864" s="105"/>
      <c r="F1864" s="106"/>
      <c r="G1864" s="105"/>
      <c r="H1864" s="105"/>
      <c r="I1864" s="107"/>
      <c r="J1864" s="422"/>
      <c r="K1864" s="422"/>
      <c r="L1864" s="423"/>
      <c r="M1864" s="422"/>
      <c r="N1864" s="422"/>
      <c r="O1864" s="79">
        <f t="shared" si="120"/>
        <v>0</v>
      </c>
      <c r="P1864" s="79">
        <f t="shared" si="121"/>
        <v>0</v>
      </c>
      <c r="Q1864" s="552" t="str">
        <f t="shared" si="122"/>
        <v/>
      </c>
    </row>
    <row r="1865" spans="1:17" x14ac:dyDescent="0.2">
      <c r="A1865" s="118" t="str">
        <f t="shared" si="123"/>
        <v/>
      </c>
      <c r="B1865" s="104"/>
      <c r="C1865" s="454"/>
      <c r="D1865" s="105"/>
      <c r="E1865" s="105"/>
      <c r="F1865" s="106"/>
      <c r="G1865" s="105"/>
      <c r="H1865" s="105"/>
      <c r="I1865" s="107"/>
      <c r="J1865" s="422"/>
      <c r="K1865" s="422"/>
      <c r="L1865" s="423"/>
      <c r="M1865" s="422"/>
      <c r="N1865" s="422"/>
      <c r="O1865" s="79">
        <f t="shared" si="120"/>
        <v>0</v>
      </c>
      <c r="P1865" s="79">
        <f t="shared" si="121"/>
        <v>0</v>
      </c>
      <c r="Q1865" s="536" t="str">
        <f t="shared" si="122"/>
        <v/>
      </c>
    </row>
    <row r="1866" spans="1:17" x14ac:dyDescent="0.2">
      <c r="A1866" s="118" t="str">
        <f t="shared" si="123"/>
        <v/>
      </c>
      <c r="B1866" s="104"/>
      <c r="C1866" s="454"/>
      <c r="D1866" s="105"/>
      <c r="E1866" s="105"/>
      <c r="F1866" s="106"/>
      <c r="G1866" s="105"/>
      <c r="H1866" s="105"/>
      <c r="I1866" s="107"/>
      <c r="J1866" s="422"/>
      <c r="K1866" s="422"/>
      <c r="L1866" s="423"/>
      <c r="M1866" s="422"/>
      <c r="N1866" s="422"/>
      <c r="O1866" s="79">
        <f t="shared" si="120"/>
        <v>0</v>
      </c>
      <c r="P1866" s="79">
        <f t="shared" si="121"/>
        <v>0</v>
      </c>
      <c r="Q1866" s="552" t="str">
        <f t="shared" si="122"/>
        <v/>
      </c>
    </row>
    <row r="1867" spans="1:17" x14ac:dyDescent="0.2">
      <c r="A1867" s="118" t="str">
        <f t="shared" si="123"/>
        <v/>
      </c>
      <c r="B1867" s="104"/>
      <c r="C1867" s="454"/>
      <c r="D1867" s="105"/>
      <c r="E1867" s="105"/>
      <c r="F1867" s="106"/>
      <c r="G1867" s="105"/>
      <c r="H1867" s="105"/>
      <c r="I1867" s="107"/>
      <c r="J1867" s="422"/>
      <c r="K1867" s="422"/>
      <c r="L1867" s="423"/>
      <c r="M1867" s="422"/>
      <c r="N1867" s="422"/>
      <c r="O1867" s="79">
        <f t="shared" si="120"/>
        <v>0</v>
      </c>
      <c r="P1867" s="79">
        <f t="shared" si="121"/>
        <v>0</v>
      </c>
      <c r="Q1867" s="552" t="str">
        <f t="shared" si="122"/>
        <v/>
      </c>
    </row>
    <row r="1868" spans="1:17" x14ac:dyDescent="0.2">
      <c r="A1868" s="118" t="str">
        <f t="shared" si="123"/>
        <v/>
      </c>
      <c r="B1868" s="104"/>
      <c r="C1868" s="454"/>
      <c r="D1868" s="105"/>
      <c r="E1868" s="105"/>
      <c r="F1868" s="106"/>
      <c r="G1868" s="105"/>
      <c r="H1868" s="105"/>
      <c r="I1868" s="107"/>
      <c r="J1868" s="422"/>
      <c r="K1868" s="422"/>
      <c r="L1868" s="423"/>
      <c r="M1868" s="422"/>
      <c r="N1868" s="422"/>
      <c r="O1868" s="79">
        <f t="shared" si="120"/>
        <v>0</v>
      </c>
      <c r="P1868" s="79">
        <f t="shared" si="121"/>
        <v>0</v>
      </c>
      <c r="Q1868" s="552" t="str">
        <f t="shared" si="122"/>
        <v/>
      </c>
    </row>
    <row r="1869" spans="1:17" x14ac:dyDescent="0.2">
      <c r="A1869" s="118" t="str">
        <f t="shared" si="123"/>
        <v/>
      </c>
      <c r="B1869" s="104"/>
      <c r="C1869" s="454"/>
      <c r="D1869" s="105"/>
      <c r="E1869" s="105"/>
      <c r="F1869" s="106"/>
      <c r="G1869" s="105"/>
      <c r="H1869" s="105"/>
      <c r="I1869" s="107"/>
      <c r="J1869" s="422"/>
      <c r="K1869" s="422"/>
      <c r="L1869" s="423"/>
      <c r="M1869" s="422"/>
      <c r="N1869" s="422"/>
      <c r="O1869" s="79">
        <f t="shared" si="120"/>
        <v>0</v>
      </c>
      <c r="P1869" s="79">
        <f t="shared" si="121"/>
        <v>0</v>
      </c>
      <c r="Q1869" s="536" t="str">
        <f t="shared" si="122"/>
        <v/>
      </c>
    </row>
    <row r="1870" spans="1:17" x14ac:dyDescent="0.2">
      <c r="A1870" s="118" t="str">
        <f t="shared" si="123"/>
        <v/>
      </c>
      <c r="B1870" s="104"/>
      <c r="C1870" s="454"/>
      <c r="D1870" s="105"/>
      <c r="E1870" s="105"/>
      <c r="F1870" s="106"/>
      <c r="G1870" s="105"/>
      <c r="H1870" s="105"/>
      <c r="I1870" s="107"/>
      <c r="J1870" s="422"/>
      <c r="K1870" s="422"/>
      <c r="L1870" s="423"/>
      <c r="M1870" s="422"/>
      <c r="N1870" s="422"/>
      <c r="O1870" s="79">
        <f t="shared" ref="O1870:O1933" si="124">IF(B1870=0,0,IF(YEAR(B1870)=$P$1,MONTH(B1870)-$O$1+1,(YEAR(B1870)-$P$1)*12-$O$1+1+MONTH(B1870)))</f>
        <v>0</v>
      </c>
      <c r="P1870" s="79">
        <f t="shared" ref="P1870:P1933" si="125">IF(C1870=0,0,IF(YEAR(C1870)=$P$1,MONTH(C1870)-$O$1+1,(YEAR(C1870)-$P$1)*12-$O$1+1+MONTH(C1870)))</f>
        <v>0</v>
      </c>
      <c r="Q1870" s="552" t="str">
        <f t="shared" ref="Q1870:Q1933" si="126">SUBSTITUTE(D1870," ","_")</f>
        <v/>
      </c>
    </row>
    <row r="1871" spans="1:17" x14ac:dyDescent="0.2">
      <c r="A1871" s="118" t="str">
        <f t="shared" si="123"/>
        <v/>
      </c>
      <c r="B1871" s="104"/>
      <c r="C1871" s="454"/>
      <c r="D1871" s="105"/>
      <c r="E1871" s="105"/>
      <c r="F1871" s="106"/>
      <c r="G1871" s="105"/>
      <c r="H1871" s="105"/>
      <c r="I1871" s="107"/>
      <c r="J1871" s="422"/>
      <c r="K1871" s="422"/>
      <c r="L1871" s="423"/>
      <c r="M1871" s="422"/>
      <c r="N1871" s="422"/>
      <c r="O1871" s="79">
        <f t="shared" si="124"/>
        <v>0</v>
      </c>
      <c r="P1871" s="79">
        <f t="shared" si="125"/>
        <v>0</v>
      </c>
      <c r="Q1871" s="552" t="str">
        <f t="shared" si="126"/>
        <v/>
      </c>
    </row>
    <row r="1872" spans="1:17" x14ac:dyDescent="0.2">
      <c r="A1872" s="118" t="str">
        <f t="shared" si="123"/>
        <v/>
      </c>
      <c r="B1872" s="104"/>
      <c r="C1872" s="454"/>
      <c r="D1872" s="105"/>
      <c r="E1872" s="105"/>
      <c r="F1872" s="106"/>
      <c r="G1872" s="105"/>
      <c r="H1872" s="105"/>
      <c r="I1872" s="107"/>
      <c r="J1872" s="422"/>
      <c r="K1872" s="422"/>
      <c r="L1872" s="423"/>
      <c r="M1872" s="422"/>
      <c r="N1872" s="422"/>
      <c r="O1872" s="79">
        <f t="shared" si="124"/>
        <v>0</v>
      </c>
      <c r="P1872" s="79">
        <f t="shared" si="125"/>
        <v>0</v>
      </c>
      <c r="Q1872" s="552" t="str">
        <f t="shared" si="126"/>
        <v/>
      </c>
    </row>
    <row r="1873" spans="1:17" x14ac:dyDescent="0.2">
      <c r="A1873" s="118" t="str">
        <f t="shared" si="123"/>
        <v/>
      </c>
      <c r="B1873" s="104"/>
      <c r="C1873" s="454"/>
      <c r="D1873" s="105"/>
      <c r="E1873" s="105"/>
      <c r="F1873" s="106"/>
      <c r="G1873" s="105"/>
      <c r="H1873" s="105"/>
      <c r="I1873" s="107"/>
      <c r="J1873" s="422"/>
      <c r="K1873" s="422"/>
      <c r="L1873" s="423"/>
      <c r="M1873" s="422"/>
      <c r="N1873" s="422"/>
      <c r="O1873" s="79">
        <f t="shared" si="124"/>
        <v>0</v>
      </c>
      <c r="P1873" s="79">
        <f t="shared" si="125"/>
        <v>0</v>
      </c>
      <c r="Q1873" s="536" t="str">
        <f t="shared" si="126"/>
        <v/>
      </c>
    </row>
    <row r="1874" spans="1:17" x14ac:dyDescent="0.2">
      <c r="A1874" s="118" t="str">
        <f t="shared" si="123"/>
        <v/>
      </c>
      <c r="B1874" s="104"/>
      <c r="C1874" s="454"/>
      <c r="D1874" s="105"/>
      <c r="E1874" s="105"/>
      <c r="F1874" s="106"/>
      <c r="G1874" s="105"/>
      <c r="H1874" s="105"/>
      <c r="I1874" s="107"/>
      <c r="J1874" s="422"/>
      <c r="K1874" s="422"/>
      <c r="L1874" s="423"/>
      <c r="M1874" s="422"/>
      <c r="N1874" s="422"/>
      <c r="O1874" s="79">
        <f t="shared" si="124"/>
        <v>0</v>
      </c>
      <c r="P1874" s="79">
        <f t="shared" si="125"/>
        <v>0</v>
      </c>
      <c r="Q1874" s="552" t="str">
        <f t="shared" si="126"/>
        <v/>
      </c>
    </row>
    <row r="1875" spans="1:17" x14ac:dyDescent="0.2">
      <c r="A1875" s="118" t="str">
        <f t="shared" si="123"/>
        <v/>
      </c>
      <c r="B1875" s="104"/>
      <c r="C1875" s="454"/>
      <c r="D1875" s="105"/>
      <c r="E1875" s="105"/>
      <c r="F1875" s="106"/>
      <c r="G1875" s="105"/>
      <c r="H1875" s="105"/>
      <c r="I1875" s="107"/>
      <c r="J1875" s="422"/>
      <c r="K1875" s="422"/>
      <c r="L1875" s="423"/>
      <c r="M1875" s="422"/>
      <c r="N1875" s="422"/>
      <c r="O1875" s="79">
        <f t="shared" si="124"/>
        <v>0</v>
      </c>
      <c r="P1875" s="79">
        <f t="shared" si="125"/>
        <v>0</v>
      </c>
      <c r="Q1875" s="552" t="str">
        <f t="shared" si="126"/>
        <v/>
      </c>
    </row>
    <row r="1876" spans="1:17" x14ac:dyDescent="0.2">
      <c r="A1876" s="118" t="str">
        <f t="shared" si="123"/>
        <v/>
      </c>
      <c r="B1876" s="104"/>
      <c r="C1876" s="454"/>
      <c r="D1876" s="105"/>
      <c r="E1876" s="105"/>
      <c r="F1876" s="106"/>
      <c r="G1876" s="105"/>
      <c r="H1876" s="105"/>
      <c r="I1876" s="107"/>
      <c r="J1876" s="422"/>
      <c r="K1876" s="422"/>
      <c r="L1876" s="423"/>
      <c r="M1876" s="422"/>
      <c r="N1876" s="422"/>
      <c r="O1876" s="79">
        <f t="shared" si="124"/>
        <v>0</v>
      </c>
      <c r="P1876" s="79">
        <f t="shared" si="125"/>
        <v>0</v>
      </c>
      <c r="Q1876" s="552" t="str">
        <f t="shared" si="126"/>
        <v/>
      </c>
    </row>
    <row r="1877" spans="1:17" x14ac:dyDescent="0.2">
      <c r="A1877" s="118" t="str">
        <f t="shared" si="123"/>
        <v/>
      </c>
      <c r="B1877" s="104"/>
      <c r="C1877" s="454"/>
      <c r="D1877" s="105"/>
      <c r="E1877" s="105"/>
      <c r="F1877" s="106"/>
      <c r="G1877" s="105"/>
      <c r="H1877" s="105"/>
      <c r="I1877" s="107"/>
      <c r="J1877" s="422"/>
      <c r="K1877" s="422"/>
      <c r="L1877" s="423"/>
      <c r="M1877" s="422"/>
      <c r="N1877" s="422"/>
      <c r="O1877" s="79">
        <f t="shared" si="124"/>
        <v>0</v>
      </c>
      <c r="P1877" s="79">
        <f t="shared" si="125"/>
        <v>0</v>
      </c>
      <c r="Q1877" s="536" t="str">
        <f t="shared" si="126"/>
        <v/>
      </c>
    </row>
    <row r="1878" spans="1:17" x14ac:dyDescent="0.2">
      <c r="A1878" s="118" t="str">
        <f t="shared" si="123"/>
        <v/>
      </c>
      <c r="B1878" s="104"/>
      <c r="C1878" s="454"/>
      <c r="D1878" s="105"/>
      <c r="E1878" s="105"/>
      <c r="F1878" s="106"/>
      <c r="G1878" s="105"/>
      <c r="H1878" s="105"/>
      <c r="I1878" s="107"/>
      <c r="J1878" s="422"/>
      <c r="K1878" s="422"/>
      <c r="L1878" s="423"/>
      <c r="M1878" s="422"/>
      <c r="N1878" s="422"/>
      <c r="O1878" s="79">
        <f t="shared" si="124"/>
        <v>0</v>
      </c>
      <c r="P1878" s="79">
        <f t="shared" si="125"/>
        <v>0</v>
      </c>
      <c r="Q1878" s="552" t="str">
        <f t="shared" si="126"/>
        <v/>
      </c>
    </row>
    <row r="1879" spans="1:17" x14ac:dyDescent="0.2">
      <c r="A1879" s="118" t="str">
        <f t="shared" si="123"/>
        <v/>
      </c>
      <c r="B1879" s="104"/>
      <c r="C1879" s="454"/>
      <c r="D1879" s="105"/>
      <c r="E1879" s="105"/>
      <c r="F1879" s="106"/>
      <c r="G1879" s="105"/>
      <c r="H1879" s="105"/>
      <c r="I1879" s="107"/>
      <c r="J1879" s="422"/>
      <c r="K1879" s="422"/>
      <c r="L1879" s="423"/>
      <c r="M1879" s="422"/>
      <c r="N1879" s="422"/>
      <c r="O1879" s="79">
        <f t="shared" si="124"/>
        <v>0</v>
      </c>
      <c r="P1879" s="79">
        <f t="shared" si="125"/>
        <v>0</v>
      </c>
      <c r="Q1879" s="552" t="str">
        <f t="shared" si="126"/>
        <v/>
      </c>
    </row>
    <row r="1880" spans="1:17" x14ac:dyDescent="0.2">
      <c r="A1880" s="118" t="str">
        <f t="shared" si="123"/>
        <v/>
      </c>
      <c r="B1880" s="104"/>
      <c r="C1880" s="454"/>
      <c r="D1880" s="105"/>
      <c r="E1880" s="105"/>
      <c r="F1880" s="106"/>
      <c r="G1880" s="105"/>
      <c r="H1880" s="105"/>
      <c r="I1880" s="107"/>
      <c r="J1880" s="422"/>
      <c r="K1880" s="422"/>
      <c r="L1880" s="423"/>
      <c r="M1880" s="422"/>
      <c r="N1880" s="422"/>
      <c r="O1880" s="79">
        <f t="shared" si="124"/>
        <v>0</v>
      </c>
      <c r="P1880" s="79">
        <f t="shared" si="125"/>
        <v>0</v>
      </c>
      <c r="Q1880" s="552" t="str">
        <f t="shared" si="126"/>
        <v/>
      </c>
    </row>
    <row r="1881" spans="1:17" x14ac:dyDescent="0.2">
      <c r="A1881" s="118" t="str">
        <f t="shared" si="123"/>
        <v/>
      </c>
      <c r="B1881" s="104"/>
      <c r="C1881" s="454"/>
      <c r="D1881" s="105"/>
      <c r="E1881" s="105"/>
      <c r="F1881" s="106"/>
      <c r="G1881" s="105"/>
      <c r="H1881" s="105"/>
      <c r="I1881" s="107"/>
      <c r="J1881" s="422"/>
      <c r="K1881" s="422"/>
      <c r="L1881" s="423"/>
      <c r="M1881" s="422"/>
      <c r="N1881" s="422"/>
      <c r="O1881" s="79">
        <f t="shared" si="124"/>
        <v>0</v>
      </c>
      <c r="P1881" s="79">
        <f t="shared" si="125"/>
        <v>0</v>
      </c>
      <c r="Q1881" s="536" t="str">
        <f t="shared" si="126"/>
        <v/>
      </c>
    </row>
    <row r="1882" spans="1:17" x14ac:dyDescent="0.2">
      <c r="A1882" s="118" t="str">
        <f t="shared" si="123"/>
        <v/>
      </c>
      <c r="B1882" s="104"/>
      <c r="C1882" s="454"/>
      <c r="D1882" s="105"/>
      <c r="E1882" s="105"/>
      <c r="F1882" s="106"/>
      <c r="G1882" s="105"/>
      <c r="H1882" s="105"/>
      <c r="I1882" s="107"/>
      <c r="J1882" s="422"/>
      <c r="K1882" s="422"/>
      <c r="L1882" s="423"/>
      <c r="M1882" s="422"/>
      <c r="N1882" s="422"/>
      <c r="O1882" s="79">
        <f t="shared" si="124"/>
        <v>0</v>
      </c>
      <c r="P1882" s="79">
        <f t="shared" si="125"/>
        <v>0</v>
      </c>
      <c r="Q1882" s="552" t="str">
        <f t="shared" si="126"/>
        <v/>
      </c>
    </row>
    <row r="1883" spans="1:17" x14ac:dyDescent="0.2">
      <c r="A1883" s="118" t="str">
        <f t="shared" si="123"/>
        <v/>
      </c>
      <c r="B1883" s="104"/>
      <c r="C1883" s="454"/>
      <c r="D1883" s="105"/>
      <c r="E1883" s="105"/>
      <c r="F1883" s="106"/>
      <c r="G1883" s="105"/>
      <c r="H1883" s="105"/>
      <c r="I1883" s="107"/>
      <c r="J1883" s="422"/>
      <c r="K1883" s="422"/>
      <c r="L1883" s="423"/>
      <c r="M1883" s="422"/>
      <c r="N1883" s="422"/>
      <c r="O1883" s="79">
        <f t="shared" si="124"/>
        <v>0</v>
      </c>
      <c r="P1883" s="79">
        <f t="shared" si="125"/>
        <v>0</v>
      </c>
      <c r="Q1883" s="552" t="str">
        <f t="shared" si="126"/>
        <v/>
      </c>
    </row>
    <row r="1884" spans="1:17" x14ac:dyDescent="0.2">
      <c r="A1884" s="118" t="str">
        <f t="shared" si="123"/>
        <v/>
      </c>
      <c r="B1884" s="104"/>
      <c r="C1884" s="454"/>
      <c r="D1884" s="105"/>
      <c r="E1884" s="105"/>
      <c r="F1884" s="106"/>
      <c r="G1884" s="105"/>
      <c r="H1884" s="105"/>
      <c r="I1884" s="107"/>
      <c r="J1884" s="422"/>
      <c r="K1884" s="422"/>
      <c r="L1884" s="423"/>
      <c r="M1884" s="422"/>
      <c r="N1884" s="422"/>
      <c r="O1884" s="79">
        <f t="shared" si="124"/>
        <v>0</v>
      </c>
      <c r="P1884" s="79">
        <f t="shared" si="125"/>
        <v>0</v>
      </c>
      <c r="Q1884" s="552" t="str">
        <f t="shared" si="126"/>
        <v/>
      </c>
    </row>
    <row r="1885" spans="1:17" x14ac:dyDescent="0.2">
      <c r="A1885" s="118" t="str">
        <f t="shared" si="123"/>
        <v/>
      </c>
      <c r="B1885" s="104"/>
      <c r="C1885" s="454"/>
      <c r="D1885" s="105"/>
      <c r="E1885" s="105"/>
      <c r="F1885" s="106"/>
      <c r="G1885" s="105"/>
      <c r="H1885" s="105"/>
      <c r="I1885" s="107"/>
      <c r="J1885" s="422"/>
      <c r="K1885" s="422"/>
      <c r="L1885" s="423"/>
      <c r="M1885" s="422"/>
      <c r="N1885" s="422"/>
      <c r="O1885" s="79">
        <f t="shared" si="124"/>
        <v>0</v>
      </c>
      <c r="P1885" s="79">
        <f t="shared" si="125"/>
        <v>0</v>
      </c>
      <c r="Q1885" s="536" t="str">
        <f t="shared" si="126"/>
        <v/>
      </c>
    </row>
    <row r="1886" spans="1:17" x14ac:dyDescent="0.2">
      <c r="A1886" s="118" t="str">
        <f t="shared" si="123"/>
        <v/>
      </c>
      <c r="B1886" s="104"/>
      <c r="C1886" s="454"/>
      <c r="D1886" s="105"/>
      <c r="E1886" s="105"/>
      <c r="F1886" s="106"/>
      <c r="G1886" s="105"/>
      <c r="H1886" s="105"/>
      <c r="I1886" s="107"/>
      <c r="J1886" s="422"/>
      <c r="K1886" s="422"/>
      <c r="L1886" s="423"/>
      <c r="M1886" s="422"/>
      <c r="N1886" s="422"/>
      <c r="O1886" s="79">
        <f t="shared" si="124"/>
        <v>0</v>
      </c>
      <c r="P1886" s="79">
        <f t="shared" si="125"/>
        <v>0</v>
      </c>
      <c r="Q1886" s="552" t="str">
        <f t="shared" si="126"/>
        <v/>
      </c>
    </row>
    <row r="1887" spans="1:17" x14ac:dyDescent="0.2">
      <c r="A1887" s="118" t="str">
        <f t="shared" si="123"/>
        <v/>
      </c>
      <c r="B1887" s="104"/>
      <c r="C1887" s="454"/>
      <c r="D1887" s="105"/>
      <c r="E1887" s="105"/>
      <c r="F1887" s="106"/>
      <c r="G1887" s="105"/>
      <c r="H1887" s="105"/>
      <c r="I1887" s="107"/>
      <c r="J1887" s="422"/>
      <c r="K1887" s="422"/>
      <c r="L1887" s="423"/>
      <c r="M1887" s="422"/>
      <c r="N1887" s="422"/>
      <c r="O1887" s="79">
        <f t="shared" si="124"/>
        <v>0</v>
      </c>
      <c r="P1887" s="79">
        <f t="shared" si="125"/>
        <v>0</v>
      </c>
      <c r="Q1887" s="552" t="str">
        <f t="shared" si="126"/>
        <v/>
      </c>
    </row>
    <row r="1888" spans="1:17" x14ac:dyDescent="0.2">
      <c r="A1888" s="118" t="str">
        <f t="shared" si="123"/>
        <v/>
      </c>
      <c r="B1888" s="104"/>
      <c r="C1888" s="454"/>
      <c r="D1888" s="105"/>
      <c r="E1888" s="105"/>
      <c r="F1888" s="106"/>
      <c r="G1888" s="105"/>
      <c r="H1888" s="105"/>
      <c r="I1888" s="107"/>
      <c r="J1888" s="422"/>
      <c r="K1888" s="422"/>
      <c r="L1888" s="423"/>
      <c r="M1888" s="422"/>
      <c r="N1888" s="422"/>
      <c r="O1888" s="79">
        <f t="shared" si="124"/>
        <v>0</v>
      </c>
      <c r="P1888" s="79">
        <f t="shared" si="125"/>
        <v>0</v>
      </c>
      <c r="Q1888" s="552" t="str">
        <f t="shared" si="126"/>
        <v/>
      </c>
    </row>
    <row r="1889" spans="1:17" x14ac:dyDescent="0.2">
      <c r="A1889" s="118" t="str">
        <f t="shared" si="123"/>
        <v/>
      </c>
      <c r="B1889" s="104"/>
      <c r="C1889" s="454"/>
      <c r="D1889" s="105"/>
      <c r="E1889" s="105"/>
      <c r="F1889" s="106"/>
      <c r="G1889" s="105"/>
      <c r="H1889" s="105"/>
      <c r="I1889" s="107"/>
      <c r="J1889" s="422"/>
      <c r="K1889" s="422"/>
      <c r="L1889" s="423"/>
      <c r="M1889" s="422"/>
      <c r="N1889" s="422"/>
      <c r="O1889" s="79">
        <f t="shared" si="124"/>
        <v>0</v>
      </c>
      <c r="P1889" s="79">
        <f t="shared" si="125"/>
        <v>0</v>
      </c>
      <c r="Q1889" s="536" t="str">
        <f t="shared" si="126"/>
        <v/>
      </c>
    </row>
    <row r="1890" spans="1:17" x14ac:dyDescent="0.2">
      <c r="A1890" s="118" t="str">
        <f t="shared" si="123"/>
        <v/>
      </c>
      <c r="B1890" s="104"/>
      <c r="C1890" s="454"/>
      <c r="D1890" s="105"/>
      <c r="E1890" s="105"/>
      <c r="F1890" s="106"/>
      <c r="G1890" s="105"/>
      <c r="H1890" s="105"/>
      <c r="I1890" s="107"/>
      <c r="J1890" s="422"/>
      <c r="K1890" s="422"/>
      <c r="L1890" s="423"/>
      <c r="M1890" s="422"/>
      <c r="N1890" s="422"/>
      <c r="O1890" s="79">
        <f t="shared" si="124"/>
        <v>0</v>
      </c>
      <c r="P1890" s="79">
        <f t="shared" si="125"/>
        <v>0</v>
      </c>
      <c r="Q1890" s="552" t="str">
        <f t="shared" si="126"/>
        <v/>
      </c>
    </row>
    <row r="1891" spans="1:17" x14ac:dyDescent="0.2">
      <c r="A1891" s="118" t="str">
        <f t="shared" si="123"/>
        <v/>
      </c>
      <c r="B1891" s="104"/>
      <c r="C1891" s="454"/>
      <c r="D1891" s="105"/>
      <c r="E1891" s="105"/>
      <c r="F1891" s="106"/>
      <c r="G1891" s="105"/>
      <c r="H1891" s="105"/>
      <c r="I1891" s="107"/>
      <c r="J1891" s="422"/>
      <c r="K1891" s="422"/>
      <c r="L1891" s="423"/>
      <c r="M1891" s="422"/>
      <c r="N1891" s="422"/>
      <c r="O1891" s="79">
        <f t="shared" si="124"/>
        <v>0</v>
      </c>
      <c r="P1891" s="79">
        <f t="shared" si="125"/>
        <v>0</v>
      </c>
      <c r="Q1891" s="552" t="str">
        <f t="shared" si="126"/>
        <v/>
      </c>
    </row>
    <row r="1892" spans="1:17" x14ac:dyDescent="0.2">
      <c r="A1892" s="118" t="str">
        <f t="shared" si="123"/>
        <v/>
      </c>
      <c r="B1892" s="104"/>
      <c r="C1892" s="454"/>
      <c r="D1892" s="105"/>
      <c r="E1892" s="105"/>
      <c r="F1892" s="106"/>
      <c r="G1892" s="105"/>
      <c r="H1892" s="105"/>
      <c r="I1892" s="107"/>
      <c r="J1892" s="422"/>
      <c r="K1892" s="422"/>
      <c r="L1892" s="423"/>
      <c r="M1892" s="422"/>
      <c r="N1892" s="422"/>
      <c r="O1892" s="79">
        <f t="shared" si="124"/>
        <v>0</v>
      </c>
      <c r="P1892" s="79">
        <f t="shared" si="125"/>
        <v>0</v>
      </c>
      <c r="Q1892" s="552" t="str">
        <f t="shared" si="126"/>
        <v/>
      </c>
    </row>
    <row r="1893" spans="1:17" x14ac:dyDescent="0.2">
      <c r="A1893" s="118" t="str">
        <f t="shared" si="123"/>
        <v/>
      </c>
      <c r="B1893" s="104"/>
      <c r="C1893" s="454"/>
      <c r="D1893" s="105"/>
      <c r="E1893" s="105"/>
      <c r="F1893" s="106"/>
      <c r="G1893" s="105"/>
      <c r="H1893" s="105"/>
      <c r="I1893" s="107"/>
      <c r="J1893" s="422"/>
      <c r="K1893" s="422"/>
      <c r="L1893" s="423"/>
      <c r="M1893" s="422"/>
      <c r="N1893" s="422"/>
      <c r="O1893" s="79">
        <f t="shared" si="124"/>
        <v>0</v>
      </c>
      <c r="P1893" s="79">
        <f t="shared" si="125"/>
        <v>0</v>
      </c>
      <c r="Q1893" s="536" t="str">
        <f t="shared" si="126"/>
        <v/>
      </c>
    </row>
    <row r="1894" spans="1:17" x14ac:dyDescent="0.2">
      <c r="A1894" s="118" t="str">
        <f t="shared" si="123"/>
        <v/>
      </c>
      <c r="B1894" s="104"/>
      <c r="C1894" s="454"/>
      <c r="D1894" s="105"/>
      <c r="E1894" s="105"/>
      <c r="F1894" s="106"/>
      <c r="G1894" s="105"/>
      <c r="H1894" s="105"/>
      <c r="I1894" s="107"/>
      <c r="J1894" s="422"/>
      <c r="K1894" s="422"/>
      <c r="L1894" s="423"/>
      <c r="M1894" s="422"/>
      <c r="N1894" s="422"/>
      <c r="O1894" s="79">
        <f t="shared" si="124"/>
        <v>0</v>
      </c>
      <c r="P1894" s="79">
        <f t="shared" si="125"/>
        <v>0</v>
      </c>
      <c r="Q1894" s="552" t="str">
        <f t="shared" si="126"/>
        <v/>
      </c>
    </row>
    <row r="1895" spans="1:17" x14ac:dyDescent="0.2">
      <c r="A1895" s="118" t="str">
        <f t="shared" si="123"/>
        <v/>
      </c>
      <c r="B1895" s="104"/>
      <c r="C1895" s="454"/>
      <c r="D1895" s="105"/>
      <c r="E1895" s="105"/>
      <c r="F1895" s="106"/>
      <c r="G1895" s="105"/>
      <c r="H1895" s="105"/>
      <c r="I1895" s="107"/>
      <c r="J1895" s="422"/>
      <c r="K1895" s="422"/>
      <c r="L1895" s="423"/>
      <c r="M1895" s="422"/>
      <c r="N1895" s="422"/>
      <c r="O1895" s="79">
        <f t="shared" si="124"/>
        <v>0</v>
      </c>
      <c r="P1895" s="79">
        <f t="shared" si="125"/>
        <v>0</v>
      </c>
      <c r="Q1895" s="552" t="str">
        <f t="shared" si="126"/>
        <v/>
      </c>
    </row>
    <row r="1896" spans="1:17" x14ac:dyDescent="0.2">
      <c r="A1896" s="118" t="str">
        <f t="shared" si="123"/>
        <v/>
      </c>
      <c r="B1896" s="104"/>
      <c r="C1896" s="454"/>
      <c r="D1896" s="105"/>
      <c r="E1896" s="105"/>
      <c r="F1896" s="106"/>
      <c r="G1896" s="105"/>
      <c r="H1896" s="105"/>
      <c r="I1896" s="107"/>
      <c r="J1896" s="422"/>
      <c r="K1896" s="422"/>
      <c r="L1896" s="423"/>
      <c r="M1896" s="422"/>
      <c r="N1896" s="422"/>
      <c r="O1896" s="79">
        <f t="shared" si="124"/>
        <v>0</v>
      </c>
      <c r="P1896" s="79">
        <f t="shared" si="125"/>
        <v>0</v>
      </c>
      <c r="Q1896" s="552" t="str">
        <f t="shared" si="126"/>
        <v/>
      </c>
    </row>
    <row r="1897" spans="1:17" x14ac:dyDescent="0.2">
      <c r="A1897" s="118" t="str">
        <f t="shared" si="123"/>
        <v/>
      </c>
      <c r="B1897" s="104"/>
      <c r="C1897" s="454"/>
      <c r="D1897" s="105"/>
      <c r="E1897" s="105"/>
      <c r="F1897" s="106"/>
      <c r="G1897" s="105"/>
      <c r="H1897" s="105"/>
      <c r="I1897" s="107"/>
      <c r="J1897" s="422"/>
      <c r="K1897" s="422"/>
      <c r="L1897" s="423"/>
      <c r="M1897" s="422"/>
      <c r="N1897" s="422"/>
      <c r="O1897" s="79">
        <f t="shared" si="124"/>
        <v>0</v>
      </c>
      <c r="P1897" s="79">
        <f t="shared" si="125"/>
        <v>0</v>
      </c>
      <c r="Q1897" s="536" t="str">
        <f t="shared" si="126"/>
        <v/>
      </c>
    </row>
    <row r="1898" spans="1:17" x14ac:dyDescent="0.2">
      <c r="A1898" s="118" t="str">
        <f t="shared" si="123"/>
        <v/>
      </c>
      <c r="B1898" s="104"/>
      <c r="C1898" s="454"/>
      <c r="D1898" s="105"/>
      <c r="E1898" s="105"/>
      <c r="F1898" s="106"/>
      <c r="G1898" s="105"/>
      <c r="H1898" s="105"/>
      <c r="I1898" s="107"/>
      <c r="J1898" s="422"/>
      <c r="K1898" s="422"/>
      <c r="L1898" s="423"/>
      <c r="M1898" s="422"/>
      <c r="N1898" s="422"/>
      <c r="O1898" s="79">
        <f t="shared" si="124"/>
        <v>0</v>
      </c>
      <c r="P1898" s="79">
        <f t="shared" si="125"/>
        <v>0</v>
      </c>
      <c r="Q1898" s="552" t="str">
        <f t="shared" si="126"/>
        <v/>
      </c>
    </row>
    <row r="1899" spans="1:17" x14ac:dyDescent="0.2">
      <c r="A1899" s="118" t="str">
        <f t="shared" si="123"/>
        <v/>
      </c>
      <c r="B1899" s="104"/>
      <c r="C1899" s="454"/>
      <c r="D1899" s="105"/>
      <c r="E1899" s="105"/>
      <c r="F1899" s="106"/>
      <c r="G1899" s="105"/>
      <c r="H1899" s="105"/>
      <c r="I1899" s="107"/>
      <c r="J1899" s="422"/>
      <c r="K1899" s="422"/>
      <c r="L1899" s="423"/>
      <c r="M1899" s="422"/>
      <c r="N1899" s="422"/>
      <c r="O1899" s="79">
        <f t="shared" si="124"/>
        <v>0</v>
      </c>
      <c r="P1899" s="79">
        <f t="shared" si="125"/>
        <v>0</v>
      </c>
      <c r="Q1899" s="552" t="str">
        <f t="shared" si="126"/>
        <v/>
      </c>
    </row>
    <row r="1900" spans="1:17" x14ac:dyDescent="0.2">
      <c r="A1900" s="118" t="str">
        <f t="shared" si="123"/>
        <v/>
      </c>
      <c r="B1900" s="104"/>
      <c r="C1900" s="454"/>
      <c r="D1900" s="105"/>
      <c r="E1900" s="105"/>
      <c r="F1900" s="106"/>
      <c r="G1900" s="105"/>
      <c r="H1900" s="105"/>
      <c r="I1900" s="107"/>
      <c r="J1900" s="422"/>
      <c r="K1900" s="422"/>
      <c r="L1900" s="423"/>
      <c r="M1900" s="422"/>
      <c r="N1900" s="422"/>
      <c r="O1900" s="79">
        <f t="shared" si="124"/>
        <v>0</v>
      </c>
      <c r="P1900" s="79">
        <f t="shared" si="125"/>
        <v>0</v>
      </c>
      <c r="Q1900" s="552" t="str">
        <f t="shared" si="126"/>
        <v/>
      </c>
    </row>
    <row r="1901" spans="1:17" x14ac:dyDescent="0.2">
      <c r="A1901" s="118" t="str">
        <f t="shared" si="123"/>
        <v/>
      </c>
      <c r="B1901" s="104"/>
      <c r="C1901" s="454"/>
      <c r="D1901" s="105"/>
      <c r="E1901" s="105"/>
      <c r="F1901" s="106"/>
      <c r="G1901" s="105"/>
      <c r="H1901" s="105"/>
      <c r="I1901" s="107"/>
      <c r="J1901" s="422"/>
      <c r="K1901" s="422"/>
      <c r="L1901" s="423"/>
      <c r="M1901" s="422"/>
      <c r="N1901" s="422"/>
      <c r="O1901" s="79">
        <f t="shared" si="124"/>
        <v>0</v>
      </c>
      <c r="P1901" s="79">
        <f t="shared" si="125"/>
        <v>0</v>
      </c>
      <c r="Q1901" s="536" t="str">
        <f t="shared" si="126"/>
        <v/>
      </c>
    </row>
    <row r="1902" spans="1:17" x14ac:dyDescent="0.2">
      <c r="A1902" s="118" t="str">
        <f t="shared" si="123"/>
        <v/>
      </c>
      <c r="B1902" s="104"/>
      <c r="C1902" s="454"/>
      <c r="D1902" s="105"/>
      <c r="E1902" s="105"/>
      <c r="F1902" s="106"/>
      <c r="G1902" s="105"/>
      <c r="H1902" s="105"/>
      <c r="I1902" s="107"/>
      <c r="J1902" s="422"/>
      <c r="K1902" s="422"/>
      <c r="L1902" s="423"/>
      <c r="M1902" s="422"/>
      <c r="N1902" s="422"/>
      <c r="O1902" s="79">
        <f t="shared" si="124"/>
        <v>0</v>
      </c>
      <c r="P1902" s="79">
        <f t="shared" si="125"/>
        <v>0</v>
      </c>
      <c r="Q1902" s="552" t="str">
        <f t="shared" si="126"/>
        <v/>
      </c>
    </row>
    <row r="1903" spans="1:17" x14ac:dyDescent="0.2">
      <c r="A1903" s="118" t="str">
        <f t="shared" si="123"/>
        <v/>
      </c>
      <c r="B1903" s="104"/>
      <c r="C1903" s="454"/>
      <c r="D1903" s="105"/>
      <c r="E1903" s="105"/>
      <c r="F1903" s="106"/>
      <c r="G1903" s="105"/>
      <c r="H1903" s="105"/>
      <c r="I1903" s="107"/>
      <c r="J1903" s="422"/>
      <c r="K1903" s="422"/>
      <c r="L1903" s="423"/>
      <c r="M1903" s="422"/>
      <c r="N1903" s="422"/>
      <c r="O1903" s="79">
        <f t="shared" si="124"/>
        <v>0</v>
      </c>
      <c r="P1903" s="79">
        <f t="shared" si="125"/>
        <v>0</v>
      </c>
      <c r="Q1903" s="552" t="str">
        <f t="shared" si="126"/>
        <v/>
      </c>
    </row>
    <row r="1904" spans="1:17" x14ac:dyDescent="0.2">
      <c r="A1904" s="118" t="str">
        <f t="shared" si="123"/>
        <v/>
      </c>
      <c r="B1904" s="104"/>
      <c r="C1904" s="454"/>
      <c r="D1904" s="105"/>
      <c r="E1904" s="105"/>
      <c r="F1904" s="106"/>
      <c r="G1904" s="105"/>
      <c r="H1904" s="105"/>
      <c r="I1904" s="107"/>
      <c r="J1904" s="422"/>
      <c r="K1904" s="422"/>
      <c r="L1904" s="423"/>
      <c r="M1904" s="422"/>
      <c r="N1904" s="422"/>
      <c r="O1904" s="79">
        <f t="shared" si="124"/>
        <v>0</v>
      </c>
      <c r="P1904" s="79">
        <f t="shared" si="125"/>
        <v>0</v>
      </c>
      <c r="Q1904" s="552" t="str">
        <f t="shared" si="126"/>
        <v/>
      </c>
    </row>
    <row r="1905" spans="1:17" x14ac:dyDescent="0.2">
      <c r="A1905" s="118" t="str">
        <f t="shared" si="123"/>
        <v/>
      </c>
      <c r="B1905" s="104"/>
      <c r="C1905" s="454"/>
      <c r="D1905" s="105"/>
      <c r="E1905" s="105"/>
      <c r="F1905" s="106"/>
      <c r="G1905" s="105"/>
      <c r="H1905" s="105"/>
      <c r="I1905" s="107"/>
      <c r="J1905" s="422"/>
      <c r="K1905" s="422"/>
      <c r="L1905" s="423"/>
      <c r="M1905" s="422"/>
      <c r="N1905" s="422"/>
      <c r="O1905" s="79">
        <f t="shared" si="124"/>
        <v>0</v>
      </c>
      <c r="P1905" s="79">
        <f t="shared" si="125"/>
        <v>0</v>
      </c>
      <c r="Q1905" s="536" t="str">
        <f t="shared" si="126"/>
        <v/>
      </c>
    </row>
    <row r="1906" spans="1:17" x14ac:dyDescent="0.2">
      <c r="A1906" s="118" t="str">
        <f t="shared" si="123"/>
        <v/>
      </c>
      <c r="B1906" s="104"/>
      <c r="C1906" s="454"/>
      <c r="D1906" s="105"/>
      <c r="E1906" s="105"/>
      <c r="F1906" s="106"/>
      <c r="G1906" s="105"/>
      <c r="H1906" s="105"/>
      <c r="I1906" s="107"/>
      <c r="J1906" s="422"/>
      <c r="K1906" s="422"/>
      <c r="L1906" s="423"/>
      <c r="M1906" s="422"/>
      <c r="N1906" s="422"/>
      <c r="O1906" s="79">
        <f t="shared" si="124"/>
        <v>0</v>
      </c>
      <c r="P1906" s="79">
        <f t="shared" si="125"/>
        <v>0</v>
      </c>
      <c r="Q1906" s="552" t="str">
        <f t="shared" si="126"/>
        <v/>
      </c>
    </row>
    <row r="1907" spans="1:17" x14ac:dyDescent="0.2">
      <c r="A1907" s="118" t="str">
        <f t="shared" si="123"/>
        <v/>
      </c>
      <c r="B1907" s="104"/>
      <c r="C1907" s="454"/>
      <c r="D1907" s="105"/>
      <c r="E1907" s="105"/>
      <c r="F1907" s="106"/>
      <c r="G1907" s="105"/>
      <c r="H1907" s="105"/>
      <c r="I1907" s="107"/>
      <c r="J1907" s="422"/>
      <c r="K1907" s="422"/>
      <c r="L1907" s="423"/>
      <c r="M1907" s="422"/>
      <c r="N1907" s="422"/>
      <c r="O1907" s="79">
        <f t="shared" si="124"/>
        <v>0</v>
      </c>
      <c r="P1907" s="79">
        <f t="shared" si="125"/>
        <v>0</v>
      </c>
      <c r="Q1907" s="552" t="str">
        <f t="shared" si="126"/>
        <v/>
      </c>
    </row>
    <row r="1908" spans="1:17" x14ac:dyDescent="0.2">
      <c r="A1908" s="118" t="str">
        <f t="shared" si="123"/>
        <v/>
      </c>
      <c r="B1908" s="104"/>
      <c r="C1908" s="454"/>
      <c r="D1908" s="105"/>
      <c r="E1908" s="105"/>
      <c r="F1908" s="106"/>
      <c r="G1908" s="105"/>
      <c r="H1908" s="105"/>
      <c r="I1908" s="107"/>
      <c r="J1908" s="422"/>
      <c r="K1908" s="422"/>
      <c r="L1908" s="423"/>
      <c r="M1908" s="422"/>
      <c r="N1908" s="422"/>
      <c r="O1908" s="79">
        <f t="shared" si="124"/>
        <v>0</v>
      </c>
      <c r="P1908" s="79">
        <f t="shared" si="125"/>
        <v>0</v>
      </c>
      <c r="Q1908" s="552" t="str">
        <f t="shared" si="126"/>
        <v/>
      </c>
    </row>
    <row r="1909" spans="1:17" x14ac:dyDescent="0.2">
      <c r="A1909" s="118" t="str">
        <f t="shared" si="123"/>
        <v/>
      </c>
      <c r="B1909" s="104"/>
      <c r="C1909" s="454"/>
      <c r="D1909" s="105"/>
      <c r="E1909" s="105"/>
      <c r="F1909" s="106"/>
      <c r="G1909" s="105"/>
      <c r="H1909" s="105"/>
      <c r="I1909" s="107"/>
      <c r="J1909" s="422"/>
      <c r="K1909" s="422"/>
      <c r="L1909" s="423"/>
      <c r="M1909" s="422"/>
      <c r="N1909" s="422"/>
      <c r="O1909" s="79">
        <f t="shared" si="124"/>
        <v>0</v>
      </c>
      <c r="P1909" s="79">
        <f t="shared" si="125"/>
        <v>0</v>
      </c>
      <c r="Q1909" s="536" t="str">
        <f t="shared" si="126"/>
        <v/>
      </c>
    </row>
    <row r="1910" spans="1:17" x14ac:dyDescent="0.2">
      <c r="A1910" s="118" t="str">
        <f t="shared" si="123"/>
        <v/>
      </c>
      <c r="B1910" s="104"/>
      <c r="C1910" s="454"/>
      <c r="D1910" s="105"/>
      <c r="E1910" s="105"/>
      <c r="F1910" s="106"/>
      <c r="G1910" s="105"/>
      <c r="H1910" s="105"/>
      <c r="I1910" s="107"/>
      <c r="J1910" s="422"/>
      <c r="K1910" s="422"/>
      <c r="L1910" s="423"/>
      <c r="M1910" s="422"/>
      <c r="N1910" s="422"/>
      <c r="O1910" s="79">
        <f t="shared" si="124"/>
        <v>0</v>
      </c>
      <c r="P1910" s="79">
        <f t="shared" si="125"/>
        <v>0</v>
      </c>
      <c r="Q1910" s="552" t="str">
        <f t="shared" si="126"/>
        <v/>
      </c>
    </row>
    <row r="1911" spans="1:17" x14ac:dyDescent="0.2">
      <c r="A1911" s="118" t="str">
        <f t="shared" si="123"/>
        <v/>
      </c>
      <c r="B1911" s="104"/>
      <c r="C1911" s="454"/>
      <c r="D1911" s="105"/>
      <c r="E1911" s="105"/>
      <c r="F1911" s="106"/>
      <c r="G1911" s="105"/>
      <c r="H1911" s="105"/>
      <c r="I1911" s="107"/>
      <c r="J1911" s="422"/>
      <c r="K1911" s="422"/>
      <c r="L1911" s="423"/>
      <c r="M1911" s="422"/>
      <c r="N1911" s="422"/>
      <c r="O1911" s="79">
        <f t="shared" si="124"/>
        <v>0</v>
      </c>
      <c r="P1911" s="79">
        <f t="shared" si="125"/>
        <v>0</v>
      </c>
      <c r="Q1911" s="552" t="str">
        <f t="shared" si="126"/>
        <v/>
      </c>
    </row>
    <row r="1912" spans="1:17" x14ac:dyDescent="0.2">
      <c r="A1912" s="118" t="str">
        <f t="shared" si="123"/>
        <v/>
      </c>
      <c r="B1912" s="104"/>
      <c r="C1912" s="454"/>
      <c r="D1912" s="105"/>
      <c r="E1912" s="105"/>
      <c r="F1912" s="106"/>
      <c r="G1912" s="105"/>
      <c r="H1912" s="105"/>
      <c r="I1912" s="107"/>
      <c r="J1912" s="422"/>
      <c r="K1912" s="422"/>
      <c r="L1912" s="423"/>
      <c r="M1912" s="422"/>
      <c r="N1912" s="422"/>
      <c r="O1912" s="79">
        <f t="shared" si="124"/>
        <v>0</v>
      </c>
      <c r="P1912" s="79">
        <f t="shared" si="125"/>
        <v>0</v>
      </c>
      <c r="Q1912" s="552" t="str">
        <f t="shared" si="126"/>
        <v/>
      </c>
    </row>
    <row r="1913" spans="1:17" x14ac:dyDescent="0.2">
      <c r="A1913" s="118" t="str">
        <f t="shared" si="123"/>
        <v/>
      </c>
      <c r="B1913" s="104"/>
      <c r="C1913" s="454"/>
      <c r="D1913" s="105"/>
      <c r="E1913" s="105"/>
      <c r="F1913" s="106"/>
      <c r="G1913" s="105"/>
      <c r="H1913" s="105"/>
      <c r="I1913" s="107"/>
      <c r="J1913" s="422"/>
      <c r="K1913" s="422"/>
      <c r="L1913" s="423"/>
      <c r="M1913" s="422"/>
      <c r="N1913" s="422"/>
      <c r="O1913" s="79">
        <f t="shared" si="124"/>
        <v>0</v>
      </c>
      <c r="P1913" s="79">
        <f t="shared" si="125"/>
        <v>0</v>
      </c>
      <c r="Q1913" s="536" t="str">
        <f t="shared" si="126"/>
        <v/>
      </c>
    </row>
    <row r="1914" spans="1:17" x14ac:dyDescent="0.2">
      <c r="A1914" s="118" t="str">
        <f t="shared" si="123"/>
        <v/>
      </c>
      <c r="B1914" s="104"/>
      <c r="C1914" s="454"/>
      <c r="D1914" s="105"/>
      <c r="E1914" s="105"/>
      <c r="F1914" s="106"/>
      <c r="G1914" s="105"/>
      <c r="H1914" s="105"/>
      <c r="I1914" s="107"/>
      <c r="J1914" s="422"/>
      <c r="K1914" s="422"/>
      <c r="L1914" s="423"/>
      <c r="M1914" s="422"/>
      <c r="N1914" s="422"/>
      <c r="O1914" s="79">
        <f t="shared" si="124"/>
        <v>0</v>
      </c>
      <c r="P1914" s="79">
        <f t="shared" si="125"/>
        <v>0</v>
      </c>
      <c r="Q1914" s="552" t="str">
        <f t="shared" si="126"/>
        <v/>
      </c>
    </row>
    <row r="1915" spans="1:17" x14ac:dyDescent="0.2">
      <c r="A1915" s="118" t="str">
        <f t="shared" si="123"/>
        <v/>
      </c>
      <c r="B1915" s="104"/>
      <c r="C1915" s="454"/>
      <c r="D1915" s="105"/>
      <c r="E1915" s="105"/>
      <c r="F1915" s="106"/>
      <c r="G1915" s="105"/>
      <c r="H1915" s="105"/>
      <c r="I1915" s="107"/>
      <c r="J1915" s="422"/>
      <c r="K1915" s="422"/>
      <c r="L1915" s="423"/>
      <c r="M1915" s="422"/>
      <c r="N1915" s="422"/>
      <c r="O1915" s="79">
        <f t="shared" si="124"/>
        <v>0</v>
      </c>
      <c r="P1915" s="79">
        <f t="shared" si="125"/>
        <v>0</v>
      </c>
      <c r="Q1915" s="552" t="str">
        <f t="shared" si="126"/>
        <v/>
      </c>
    </row>
    <row r="1916" spans="1:17" x14ac:dyDescent="0.2">
      <c r="A1916" s="118" t="str">
        <f t="shared" ref="A1916:A1979" si="127">IF(B1916="","",ROW()-4)</f>
        <v/>
      </c>
      <c r="B1916" s="104"/>
      <c r="C1916" s="454"/>
      <c r="D1916" s="105"/>
      <c r="E1916" s="105"/>
      <c r="F1916" s="106"/>
      <c r="G1916" s="105"/>
      <c r="H1916" s="105"/>
      <c r="I1916" s="107"/>
      <c r="J1916" s="422"/>
      <c r="K1916" s="422"/>
      <c r="L1916" s="423"/>
      <c r="M1916" s="422"/>
      <c r="N1916" s="422"/>
      <c r="O1916" s="79">
        <f t="shared" si="124"/>
        <v>0</v>
      </c>
      <c r="P1916" s="79">
        <f t="shared" si="125"/>
        <v>0</v>
      </c>
      <c r="Q1916" s="552" t="str">
        <f t="shared" si="126"/>
        <v/>
      </c>
    </row>
    <row r="1917" spans="1:17" x14ac:dyDescent="0.2">
      <c r="A1917" s="118" t="str">
        <f t="shared" si="127"/>
        <v/>
      </c>
      <c r="B1917" s="104"/>
      <c r="C1917" s="454"/>
      <c r="D1917" s="105"/>
      <c r="E1917" s="105"/>
      <c r="F1917" s="106"/>
      <c r="G1917" s="105"/>
      <c r="H1917" s="105"/>
      <c r="I1917" s="107"/>
      <c r="J1917" s="422"/>
      <c r="K1917" s="422"/>
      <c r="L1917" s="423"/>
      <c r="M1917" s="422"/>
      <c r="N1917" s="422"/>
      <c r="O1917" s="79">
        <f t="shared" si="124"/>
        <v>0</v>
      </c>
      <c r="P1917" s="79">
        <f t="shared" si="125"/>
        <v>0</v>
      </c>
      <c r="Q1917" s="536" t="str">
        <f t="shared" si="126"/>
        <v/>
      </c>
    </row>
    <row r="1918" spans="1:17" x14ac:dyDescent="0.2">
      <c r="A1918" s="118" t="str">
        <f t="shared" si="127"/>
        <v/>
      </c>
      <c r="B1918" s="104"/>
      <c r="C1918" s="454"/>
      <c r="D1918" s="105"/>
      <c r="E1918" s="105"/>
      <c r="F1918" s="106"/>
      <c r="G1918" s="105"/>
      <c r="H1918" s="105"/>
      <c r="I1918" s="107"/>
      <c r="J1918" s="422"/>
      <c r="K1918" s="422"/>
      <c r="L1918" s="423"/>
      <c r="M1918" s="422"/>
      <c r="N1918" s="422"/>
      <c r="O1918" s="79">
        <f t="shared" si="124"/>
        <v>0</v>
      </c>
      <c r="P1918" s="79">
        <f t="shared" si="125"/>
        <v>0</v>
      </c>
      <c r="Q1918" s="552" t="str">
        <f t="shared" si="126"/>
        <v/>
      </c>
    </row>
    <row r="1919" spans="1:17" x14ac:dyDescent="0.2">
      <c r="A1919" s="118" t="str">
        <f t="shared" si="127"/>
        <v/>
      </c>
      <c r="B1919" s="104"/>
      <c r="C1919" s="454"/>
      <c r="D1919" s="105"/>
      <c r="E1919" s="105"/>
      <c r="F1919" s="106"/>
      <c r="G1919" s="105"/>
      <c r="H1919" s="105"/>
      <c r="I1919" s="107"/>
      <c r="J1919" s="422"/>
      <c r="K1919" s="422"/>
      <c r="L1919" s="423"/>
      <c r="M1919" s="422"/>
      <c r="N1919" s="422"/>
      <c r="O1919" s="79">
        <f t="shared" si="124"/>
        <v>0</v>
      </c>
      <c r="P1919" s="79">
        <f t="shared" si="125"/>
        <v>0</v>
      </c>
      <c r="Q1919" s="552" t="str">
        <f t="shared" si="126"/>
        <v/>
      </c>
    </row>
    <row r="1920" spans="1:17" x14ac:dyDescent="0.2">
      <c r="A1920" s="118" t="str">
        <f t="shared" si="127"/>
        <v/>
      </c>
      <c r="B1920" s="104"/>
      <c r="C1920" s="454"/>
      <c r="D1920" s="105"/>
      <c r="E1920" s="105"/>
      <c r="F1920" s="106"/>
      <c r="G1920" s="105"/>
      <c r="H1920" s="105"/>
      <c r="I1920" s="107"/>
      <c r="J1920" s="422"/>
      <c r="K1920" s="422"/>
      <c r="L1920" s="423"/>
      <c r="M1920" s="422"/>
      <c r="N1920" s="422"/>
      <c r="O1920" s="79">
        <f t="shared" si="124"/>
        <v>0</v>
      </c>
      <c r="P1920" s="79">
        <f t="shared" si="125"/>
        <v>0</v>
      </c>
      <c r="Q1920" s="552" t="str">
        <f t="shared" si="126"/>
        <v/>
      </c>
    </row>
    <row r="1921" spans="1:17" x14ac:dyDescent="0.2">
      <c r="A1921" s="118" t="str">
        <f t="shared" si="127"/>
        <v/>
      </c>
      <c r="B1921" s="104"/>
      <c r="C1921" s="454"/>
      <c r="D1921" s="105"/>
      <c r="E1921" s="105"/>
      <c r="F1921" s="106"/>
      <c r="G1921" s="105"/>
      <c r="H1921" s="105"/>
      <c r="I1921" s="107"/>
      <c r="J1921" s="422"/>
      <c r="K1921" s="422"/>
      <c r="L1921" s="423"/>
      <c r="M1921" s="422"/>
      <c r="N1921" s="422"/>
      <c r="O1921" s="79">
        <f t="shared" si="124"/>
        <v>0</v>
      </c>
      <c r="P1921" s="79">
        <f t="shared" si="125"/>
        <v>0</v>
      </c>
      <c r="Q1921" s="536" t="str">
        <f t="shared" si="126"/>
        <v/>
      </c>
    </row>
    <row r="1922" spans="1:17" x14ac:dyDescent="0.2">
      <c r="A1922" s="118" t="str">
        <f t="shared" si="127"/>
        <v/>
      </c>
      <c r="B1922" s="104"/>
      <c r="C1922" s="454"/>
      <c r="D1922" s="105"/>
      <c r="E1922" s="105"/>
      <c r="F1922" s="106"/>
      <c r="G1922" s="105"/>
      <c r="H1922" s="105"/>
      <c r="I1922" s="107"/>
      <c r="J1922" s="422"/>
      <c r="K1922" s="422"/>
      <c r="L1922" s="423"/>
      <c r="M1922" s="422"/>
      <c r="N1922" s="422"/>
      <c r="O1922" s="79">
        <f t="shared" si="124"/>
        <v>0</v>
      </c>
      <c r="P1922" s="79">
        <f t="shared" si="125"/>
        <v>0</v>
      </c>
      <c r="Q1922" s="552" t="str">
        <f t="shared" si="126"/>
        <v/>
      </c>
    </row>
    <row r="1923" spans="1:17" x14ac:dyDescent="0.2">
      <c r="A1923" s="118" t="str">
        <f t="shared" si="127"/>
        <v/>
      </c>
      <c r="B1923" s="104"/>
      <c r="C1923" s="454"/>
      <c r="D1923" s="105"/>
      <c r="E1923" s="105"/>
      <c r="F1923" s="106"/>
      <c r="G1923" s="105"/>
      <c r="H1923" s="105"/>
      <c r="I1923" s="107"/>
      <c r="J1923" s="422"/>
      <c r="K1923" s="422"/>
      <c r="L1923" s="423"/>
      <c r="M1923" s="422"/>
      <c r="N1923" s="422"/>
      <c r="O1923" s="79">
        <f t="shared" si="124"/>
        <v>0</v>
      </c>
      <c r="P1923" s="79">
        <f t="shared" si="125"/>
        <v>0</v>
      </c>
      <c r="Q1923" s="552" t="str">
        <f t="shared" si="126"/>
        <v/>
      </c>
    </row>
    <row r="1924" spans="1:17" x14ac:dyDescent="0.2">
      <c r="A1924" s="118" t="str">
        <f t="shared" si="127"/>
        <v/>
      </c>
      <c r="B1924" s="104"/>
      <c r="C1924" s="454"/>
      <c r="D1924" s="105"/>
      <c r="E1924" s="105"/>
      <c r="F1924" s="106"/>
      <c r="G1924" s="105"/>
      <c r="H1924" s="105"/>
      <c r="I1924" s="107"/>
      <c r="J1924" s="422"/>
      <c r="K1924" s="422"/>
      <c r="L1924" s="423"/>
      <c r="M1924" s="422"/>
      <c r="N1924" s="422"/>
      <c r="O1924" s="79">
        <f t="shared" si="124"/>
        <v>0</v>
      </c>
      <c r="P1924" s="79">
        <f t="shared" si="125"/>
        <v>0</v>
      </c>
      <c r="Q1924" s="552" t="str">
        <f t="shared" si="126"/>
        <v/>
      </c>
    </row>
    <row r="1925" spans="1:17" x14ac:dyDescent="0.2">
      <c r="A1925" s="118" t="str">
        <f t="shared" si="127"/>
        <v/>
      </c>
      <c r="B1925" s="104"/>
      <c r="C1925" s="454"/>
      <c r="D1925" s="105"/>
      <c r="E1925" s="105"/>
      <c r="F1925" s="106"/>
      <c r="G1925" s="105"/>
      <c r="H1925" s="105"/>
      <c r="I1925" s="107"/>
      <c r="J1925" s="422"/>
      <c r="K1925" s="422"/>
      <c r="L1925" s="423"/>
      <c r="M1925" s="422"/>
      <c r="N1925" s="422"/>
      <c r="O1925" s="79">
        <f t="shared" si="124"/>
        <v>0</v>
      </c>
      <c r="P1925" s="79">
        <f t="shared" si="125"/>
        <v>0</v>
      </c>
      <c r="Q1925" s="536" t="str">
        <f t="shared" si="126"/>
        <v/>
      </c>
    </row>
    <row r="1926" spans="1:17" x14ac:dyDescent="0.2">
      <c r="A1926" s="118" t="str">
        <f t="shared" si="127"/>
        <v/>
      </c>
      <c r="B1926" s="104"/>
      <c r="C1926" s="454"/>
      <c r="D1926" s="105"/>
      <c r="E1926" s="105"/>
      <c r="F1926" s="106"/>
      <c r="G1926" s="105"/>
      <c r="H1926" s="105"/>
      <c r="I1926" s="107"/>
      <c r="J1926" s="422"/>
      <c r="K1926" s="422"/>
      <c r="L1926" s="423"/>
      <c r="M1926" s="422"/>
      <c r="N1926" s="422"/>
      <c r="O1926" s="79">
        <f t="shared" si="124"/>
        <v>0</v>
      </c>
      <c r="P1926" s="79">
        <f t="shared" si="125"/>
        <v>0</v>
      </c>
      <c r="Q1926" s="552" t="str">
        <f t="shared" si="126"/>
        <v/>
      </c>
    </row>
    <row r="1927" spans="1:17" x14ac:dyDescent="0.2">
      <c r="A1927" s="118" t="str">
        <f t="shared" si="127"/>
        <v/>
      </c>
      <c r="B1927" s="104"/>
      <c r="C1927" s="454"/>
      <c r="D1927" s="105"/>
      <c r="E1927" s="105"/>
      <c r="F1927" s="106"/>
      <c r="G1927" s="105"/>
      <c r="H1927" s="105"/>
      <c r="I1927" s="107"/>
      <c r="J1927" s="422"/>
      <c r="K1927" s="422"/>
      <c r="L1927" s="423"/>
      <c r="M1927" s="422"/>
      <c r="N1927" s="422"/>
      <c r="O1927" s="79">
        <f t="shared" si="124"/>
        <v>0</v>
      </c>
      <c r="P1927" s="79">
        <f t="shared" si="125"/>
        <v>0</v>
      </c>
      <c r="Q1927" s="552" t="str">
        <f t="shared" si="126"/>
        <v/>
      </c>
    </row>
    <row r="1928" spans="1:17" x14ac:dyDescent="0.2">
      <c r="A1928" s="118" t="str">
        <f t="shared" si="127"/>
        <v/>
      </c>
      <c r="B1928" s="104"/>
      <c r="C1928" s="454"/>
      <c r="D1928" s="105"/>
      <c r="E1928" s="105"/>
      <c r="F1928" s="106"/>
      <c r="G1928" s="105"/>
      <c r="H1928" s="105"/>
      <c r="I1928" s="107"/>
      <c r="J1928" s="422"/>
      <c r="K1928" s="422"/>
      <c r="L1928" s="423"/>
      <c r="M1928" s="422"/>
      <c r="N1928" s="422"/>
      <c r="O1928" s="79">
        <f t="shared" si="124"/>
        <v>0</v>
      </c>
      <c r="P1928" s="79">
        <f t="shared" si="125"/>
        <v>0</v>
      </c>
      <c r="Q1928" s="552" t="str">
        <f t="shared" si="126"/>
        <v/>
      </c>
    </row>
    <row r="1929" spans="1:17" x14ac:dyDescent="0.2">
      <c r="A1929" s="118" t="str">
        <f t="shared" si="127"/>
        <v/>
      </c>
      <c r="B1929" s="104"/>
      <c r="C1929" s="454"/>
      <c r="D1929" s="105"/>
      <c r="E1929" s="105"/>
      <c r="F1929" s="106"/>
      <c r="G1929" s="105"/>
      <c r="H1929" s="105"/>
      <c r="I1929" s="107"/>
      <c r="J1929" s="422"/>
      <c r="K1929" s="422"/>
      <c r="L1929" s="423"/>
      <c r="M1929" s="422"/>
      <c r="N1929" s="422"/>
      <c r="O1929" s="79">
        <f t="shared" si="124"/>
        <v>0</v>
      </c>
      <c r="P1929" s="79">
        <f t="shared" si="125"/>
        <v>0</v>
      </c>
      <c r="Q1929" s="536" t="str">
        <f t="shared" si="126"/>
        <v/>
      </c>
    </row>
    <row r="1930" spans="1:17" x14ac:dyDescent="0.2">
      <c r="A1930" s="118" t="str">
        <f t="shared" si="127"/>
        <v/>
      </c>
      <c r="B1930" s="104"/>
      <c r="C1930" s="454"/>
      <c r="D1930" s="105"/>
      <c r="E1930" s="105"/>
      <c r="F1930" s="106"/>
      <c r="G1930" s="105"/>
      <c r="H1930" s="105"/>
      <c r="I1930" s="107"/>
      <c r="J1930" s="422"/>
      <c r="K1930" s="422"/>
      <c r="L1930" s="423"/>
      <c r="M1930" s="422"/>
      <c r="N1930" s="422"/>
      <c r="O1930" s="79">
        <f t="shared" si="124"/>
        <v>0</v>
      </c>
      <c r="P1930" s="79">
        <f t="shared" si="125"/>
        <v>0</v>
      </c>
      <c r="Q1930" s="552" t="str">
        <f t="shared" si="126"/>
        <v/>
      </c>
    </row>
    <row r="1931" spans="1:17" x14ac:dyDescent="0.2">
      <c r="A1931" s="118" t="str">
        <f t="shared" si="127"/>
        <v/>
      </c>
      <c r="B1931" s="104"/>
      <c r="C1931" s="454"/>
      <c r="D1931" s="105"/>
      <c r="E1931" s="105"/>
      <c r="F1931" s="106"/>
      <c r="G1931" s="105"/>
      <c r="H1931" s="105"/>
      <c r="I1931" s="107"/>
      <c r="J1931" s="422"/>
      <c r="K1931" s="422"/>
      <c r="L1931" s="423"/>
      <c r="M1931" s="422"/>
      <c r="N1931" s="422"/>
      <c r="O1931" s="79">
        <f t="shared" si="124"/>
        <v>0</v>
      </c>
      <c r="P1931" s="79">
        <f t="shared" si="125"/>
        <v>0</v>
      </c>
      <c r="Q1931" s="552" t="str">
        <f t="shared" si="126"/>
        <v/>
      </c>
    </row>
    <row r="1932" spans="1:17" x14ac:dyDescent="0.2">
      <c r="A1932" s="118" t="str">
        <f t="shared" si="127"/>
        <v/>
      </c>
      <c r="B1932" s="104"/>
      <c r="C1932" s="454"/>
      <c r="D1932" s="105"/>
      <c r="E1932" s="105"/>
      <c r="F1932" s="106"/>
      <c r="G1932" s="105"/>
      <c r="H1932" s="105"/>
      <c r="I1932" s="107"/>
      <c r="J1932" s="422"/>
      <c r="K1932" s="422"/>
      <c r="L1932" s="423"/>
      <c r="M1932" s="422"/>
      <c r="N1932" s="422"/>
      <c r="O1932" s="79">
        <f t="shared" si="124"/>
        <v>0</v>
      </c>
      <c r="P1932" s="79">
        <f t="shared" si="125"/>
        <v>0</v>
      </c>
      <c r="Q1932" s="552" t="str">
        <f t="shared" si="126"/>
        <v/>
      </c>
    </row>
    <row r="1933" spans="1:17" x14ac:dyDescent="0.2">
      <c r="A1933" s="118" t="str">
        <f t="shared" si="127"/>
        <v/>
      </c>
      <c r="B1933" s="104"/>
      <c r="C1933" s="454"/>
      <c r="D1933" s="105"/>
      <c r="E1933" s="105"/>
      <c r="F1933" s="106"/>
      <c r="G1933" s="105"/>
      <c r="H1933" s="105"/>
      <c r="I1933" s="107"/>
      <c r="J1933" s="422"/>
      <c r="K1933" s="422"/>
      <c r="L1933" s="423"/>
      <c r="M1933" s="422"/>
      <c r="N1933" s="422"/>
      <c r="O1933" s="79">
        <f t="shared" si="124"/>
        <v>0</v>
      </c>
      <c r="P1933" s="79">
        <f t="shared" si="125"/>
        <v>0</v>
      </c>
      <c r="Q1933" s="536" t="str">
        <f t="shared" si="126"/>
        <v/>
      </c>
    </row>
    <row r="1934" spans="1:17" x14ac:dyDescent="0.2">
      <c r="A1934" s="118" t="str">
        <f t="shared" si="127"/>
        <v/>
      </c>
      <c r="B1934" s="104"/>
      <c r="C1934" s="454"/>
      <c r="D1934" s="105"/>
      <c r="E1934" s="105"/>
      <c r="F1934" s="106"/>
      <c r="G1934" s="105"/>
      <c r="H1934" s="105"/>
      <c r="I1934" s="107"/>
      <c r="J1934" s="422"/>
      <c r="K1934" s="422"/>
      <c r="L1934" s="423"/>
      <c r="M1934" s="422"/>
      <c r="N1934" s="422"/>
      <c r="O1934" s="79">
        <f t="shared" ref="O1934:O1982" si="128">IF(B1934=0,0,IF(YEAR(B1934)=$P$1,MONTH(B1934)-$O$1+1,(YEAR(B1934)-$P$1)*12-$O$1+1+MONTH(B1934)))</f>
        <v>0</v>
      </c>
      <c r="P1934" s="79">
        <f t="shared" ref="P1934:P1982" si="129">IF(C1934=0,0,IF(YEAR(C1934)=$P$1,MONTH(C1934)-$O$1+1,(YEAR(C1934)-$P$1)*12-$O$1+1+MONTH(C1934)))</f>
        <v>0</v>
      </c>
      <c r="Q1934" s="552" t="str">
        <f t="shared" ref="Q1934:Q1982" si="130">SUBSTITUTE(D1934," ","_")</f>
        <v/>
      </c>
    </row>
    <row r="1935" spans="1:17" x14ac:dyDescent="0.2">
      <c r="A1935" s="118" t="str">
        <f t="shared" si="127"/>
        <v/>
      </c>
      <c r="B1935" s="104"/>
      <c r="C1935" s="454"/>
      <c r="D1935" s="105"/>
      <c r="E1935" s="105"/>
      <c r="F1935" s="106"/>
      <c r="G1935" s="105"/>
      <c r="H1935" s="105"/>
      <c r="I1935" s="107"/>
      <c r="J1935" s="422"/>
      <c r="K1935" s="422"/>
      <c r="L1935" s="423"/>
      <c r="M1935" s="422"/>
      <c r="N1935" s="422"/>
      <c r="O1935" s="79">
        <f t="shared" si="128"/>
        <v>0</v>
      </c>
      <c r="P1935" s="79">
        <f t="shared" si="129"/>
        <v>0</v>
      </c>
      <c r="Q1935" s="552" t="str">
        <f t="shared" si="130"/>
        <v/>
      </c>
    </row>
    <row r="1936" spans="1:17" x14ac:dyDescent="0.2">
      <c r="A1936" s="118" t="str">
        <f t="shared" si="127"/>
        <v/>
      </c>
      <c r="B1936" s="104"/>
      <c r="C1936" s="454"/>
      <c r="D1936" s="105"/>
      <c r="E1936" s="105"/>
      <c r="F1936" s="106"/>
      <c r="G1936" s="105"/>
      <c r="H1936" s="105"/>
      <c r="I1936" s="107"/>
      <c r="J1936" s="422"/>
      <c r="K1936" s="422"/>
      <c r="L1936" s="423"/>
      <c r="M1936" s="422"/>
      <c r="N1936" s="422"/>
      <c r="O1936" s="79">
        <f t="shared" si="128"/>
        <v>0</v>
      </c>
      <c r="P1936" s="79">
        <f t="shared" si="129"/>
        <v>0</v>
      </c>
      <c r="Q1936" s="552" t="str">
        <f t="shared" si="130"/>
        <v/>
      </c>
    </row>
    <row r="1937" spans="1:17" x14ac:dyDescent="0.2">
      <c r="A1937" s="118" t="str">
        <f t="shared" si="127"/>
        <v/>
      </c>
      <c r="B1937" s="104"/>
      <c r="C1937" s="454"/>
      <c r="D1937" s="105"/>
      <c r="E1937" s="105"/>
      <c r="F1937" s="106"/>
      <c r="G1937" s="105"/>
      <c r="H1937" s="105"/>
      <c r="I1937" s="107"/>
      <c r="J1937" s="422"/>
      <c r="K1937" s="422"/>
      <c r="L1937" s="423"/>
      <c r="M1937" s="422"/>
      <c r="N1937" s="422"/>
      <c r="O1937" s="79">
        <f t="shared" si="128"/>
        <v>0</v>
      </c>
      <c r="P1937" s="79">
        <f t="shared" si="129"/>
        <v>0</v>
      </c>
      <c r="Q1937" s="536" t="str">
        <f t="shared" si="130"/>
        <v/>
      </c>
    </row>
    <row r="1938" spans="1:17" x14ac:dyDescent="0.2">
      <c r="A1938" s="118" t="str">
        <f t="shared" si="127"/>
        <v/>
      </c>
      <c r="B1938" s="104"/>
      <c r="C1938" s="454"/>
      <c r="D1938" s="105"/>
      <c r="E1938" s="105"/>
      <c r="F1938" s="106"/>
      <c r="G1938" s="105"/>
      <c r="H1938" s="105"/>
      <c r="I1938" s="107"/>
      <c r="J1938" s="422"/>
      <c r="K1938" s="422"/>
      <c r="L1938" s="423"/>
      <c r="M1938" s="422"/>
      <c r="N1938" s="422"/>
      <c r="O1938" s="79">
        <f t="shared" si="128"/>
        <v>0</v>
      </c>
      <c r="P1938" s="79">
        <f t="shared" si="129"/>
        <v>0</v>
      </c>
      <c r="Q1938" s="552" t="str">
        <f t="shared" si="130"/>
        <v/>
      </c>
    </row>
    <row r="1939" spans="1:17" x14ac:dyDescent="0.2">
      <c r="A1939" s="118" t="str">
        <f t="shared" si="127"/>
        <v/>
      </c>
      <c r="B1939" s="104"/>
      <c r="C1939" s="454"/>
      <c r="D1939" s="105"/>
      <c r="E1939" s="105"/>
      <c r="F1939" s="106"/>
      <c r="G1939" s="105"/>
      <c r="H1939" s="105"/>
      <c r="I1939" s="107"/>
      <c r="J1939" s="422"/>
      <c r="K1939" s="422"/>
      <c r="L1939" s="423"/>
      <c r="M1939" s="422"/>
      <c r="N1939" s="422"/>
      <c r="O1939" s="79">
        <f t="shared" si="128"/>
        <v>0</v>
      </c>
      <c r="P1939" s="79">
        <f t="shared" si="129"/>
        <v>0</v>
      </c>
      <c r="Q1939" s="552" t="str">
        <f t="shared" si="130"/>
        <v/>
      </c>
    </row>
    <row r="1940" spans="1:17" x14ac:dyDescent="0.2">
      <c r="A1940" s="118" t="str">
        <f t="shared" si="127"/>
        <v/>
      </c>
      <c r="B1940" s="104"/>
      <c r="C1940" s="454"/>
      <c r="D1940" s="105"/>
      <c r="E1940" s="105"/>
      <c r="F1940" s="106"/>
      <c r="G1940" s="105"/>
      <c r="H1940" s="105"/>
      <c r="I1940" s="107"/>
      <c r="J1940" s="422"/>
      <c r="K1940" s="422"/>
      <c r="L1940" s="423"/>
      <c r="M1940" s="422"/>
      <c r="N1940" s="422"/>
      <c r="O1940" s="79">
        <f t="shared" si="128"/>
        <v>0</v>
      </c>
      <c r="P1940" s="79">
        <f t="shared" si="129"/>
        <v>0</v>
      </c>
      <c r="Q1940" s="552" t="str">
        <f t="shared" si="130"/>
        <v/>
      </c>
    </row>
    <row r="1941" spans="1:17" x14ac:dyDescent="0.2">
      <c r="A1941" s="118" t="str">
        <f t="shared" si="127"/>
        <v/>
      </c>
      <c r="B1941" s="104"/>
      <c r="C1941" s="454"/>
      <c r="D1941" s="105"/>
      <c r="E1941" s="105"/>
      <c r="F1941" s="106"/>
      <c r="G1941" s="105"/>
      <c r="H1941" s="105"/>
      <c r="I1941" s="107"/>
      <c r="J1941" s="422"/>
      <c r="K1941" s="422"/>
      <c r="L1941" s="423"/>
      <c r="M1941" s="422"/>
      <c r="N1941" s="422"/>
      <c r="O1941" s="79">
        <f t="shared" si="128"/>
        <v>0</v>
      </c>
      <c r="P1941" s="79">
        <f t="shared" si="129"/>
        <v>0</v>
      </c>
      <c r="Q1941" s="536" t="str">
        <f t="shared" si="130"/>
        <v/>
      </c>
    </row>
    <row r="1942" spans="1:17" x14ac:dyDescent="0.2">
      <c r="A1942" s="118" t="str">
        <f t="shared" si="127"/>
        <v/>
      </c>
      <c r="B1942" s="104"/>
      <c r="C1942" s="454"/>
      <c r="D1942" s="105"/>
      <c r="E1942" s="105"/>
      <c r="F1942" s="106"/>
      <c r="G1942" s="105"/>
      <c r="H1942" s="105"/>
      <c r="I1942" s="107"/>
      <c r="J1942" s="422"/>
      <c r="K1942" s="422"/>
      <c r="L1942" s="423"/>
      <c r="M1942" s="422"/>
      <c r="N1942" s="422"/>
      <c r="O1942" s="79">
        <f t="shared" si="128"/>
        <v>0</v>
      </c>
      <c r="P1942" s="79">
        <f t="shared" si="129"/>
        <v>0</v>
      </c>
      <c r="Q1942" s="552" t="str">
        <f t="shared" si="130"/>
        <v/>
      </c>
    </row>
    <row r="1943" spans="1:17" x14ac:dyDescent="0.2">
      <c r="A1943" s="118" t="str">
        <f t="shared" si="127"/>
        <v/>
      </c>
      <c r="B1943" s="104"/>
      <c r="C1943" s="454"/>
      <c r="D1943" s="105"/>
      <c r="E1943" s="105"/>
      <c r="F1943" s="106"/>
      <c r="G1943" s="105"/>
      <c r="H1943" s="105"/>
      <c r="I1943" s="107"/>
      <c r="J1943" s="422"/>
      <c r="K1943" s="422"/>
      <c r="L1943" s="423"/>
      <c r="M1943" s="422"/>
      <c r="N1943" s="422"/>
      <c r="O1943" s="79">
        <f t="shared" si="128"/>
        <v>0</v>
      </c>
      <c r="P1943" s="79">
        <f t="shared" si="129"/>
        <v>0</v>
      </c>
      <c r="Q1943" s="552" t="str">
        <f t="shared" si="130"/>
        <v/>
      </c>
    </row>
    <row r="1944" spans="1:17" x14ac:dyDescent="0.2">
      <c r="A1944" s="118" t="str">
        <f t="shared" si="127"/>
        <v/>
      </c>
      <c r="B1944" s="104"/>
      <c r="C1944" s="454"/>
      <c r="D1944" s="105"/>
      <c r="E1944" s="105"/>
      <c r="F1944" s="106"/>
      <c r="G1944" s="105"/>
      <c r="H1944" s="105"/>
      <c r="I1944" s="107"/>
      <c r="J1944" s="422"/>
      <c r="K1944" s="422"/>
      <c r="L1944" s="423"/>
      <c r="M1944" s="422"/>
      <c r="N1944" s="422"/>
      <c r="O1944" s="79">
        <f t="shared" si="128"/>
        <v>0</v>
      </c>
      <c r="P1944" s="79">
        <f t="shared" si="129"/>
        <v>0</v>
      </c>
      <c r="Q1944" s="552" t="str">
        <f t="shared" si="130"/>
        <v/>
      </c>
    </row>
    <row r="1945" spans="1:17" x14ac:dyDescent="0.2">
      <c r="A1945" s="118" t="str">
        <f t="shared" si="127"/>
        <v/>
      </c>
      <c r="B1945" s="104"/>
      <c r="C1945" s="454"/>
      <c r="D1945" s="105"/>
      <c r="E1945" s="105"/>
      <c r="F1945" s="106"/>
      <c r="G1945" s="105"/>
      <c r="H1945" s="105"/>
      <c r="I1945" s="107"/>
      <c r="J1945" s="422"/>
      <c r="K1945" s="422"/>
      <c r="L1945" s="423"/>
      <c r="M1945" s="422"/>
      <c r="N1945" s="422"/>
      <c r="O1945" s="79">
        <f t="shared" si="128"/>
        <v>0</v>
      </c>
      <c r="P1945" s="79">
        <f t="shared" si="129"/>
        <v>0</v>
      </c>
      <c r="Q1945" s="536" t="str">
        <f t="shared" si="130"/>
        <v/>
      </c>
    </row>
    <row r="1946" spans="1:17" x14ac:dyDescent="0.2">
      <c r="A1946" s="118" t="str">
        <f t="shared" si="127"/>
        <v/>
      </c>
      <c r="B1946" s="104"/>
      <c r="C1946" s="454"/>
      <c r="D1946" s="105"/>
      <c r="E1946" s="105"/>
      <c r="F1946" s="106"/>
      <c r="G1946" s="105"/>
      <c r="H1946" s="105"/>
      <c r="I1946" s="107"/>
      <c r="J1946" s="422"/>
      <c r="K1946" s="422"/>
      <c r="L1946" s="423"/>
      <c r="M1946" s="422"/>
      <c r="N1946" s="422"/>
      <c r="O1946" s="79">
        <f t="shared" si="128"/>
        <v>0</v>
      </c>
      <c r="P1946" s="79">
        <f t="shared" si="129"/>
        <v>0</v>
      </c>
      <c r="Q1946" s="552" t="str">
        <f t="shared" si="130"/>
        <v/>
      </c>
    </row>
    <row r="1947" spans="1:17" x14ac:dyDescent="0.2">
      <c r="A1947" s="118" t="str">
        <f t="shared" si="127"/>
        <v/>
      </c>
      <c r="B1947" s="104"/>
      <c r="C1947" s="454"/>
      <c r="D1947" s="105"/>
      <c r="E1947" s="105"/>
      <c r="F1947" s="106"/>
      <c r="G1947" s="105"/>
      <c r="H1947" s="105"/>
      <c r="I1947" s="107"/>
      <c r="J1947" s="422"/>
      <c r="K1947" s="422"/>
      <c r="L1947" s="423"/>
      <c r="M1947" s="422"/>
      <c r="N1947" s="422"/>
      <c r="O1947" s="79">
        <f t="shared" si="128"/>
        <v>0</v>
      </c>
      <c r="P1947" s="79">
        <f t="shared" si="129"/>
        <v>0</v>
      </c>
      <c r="Q1947" s="552" t="str">
        <f t="shared" si="130"/>
        <v/>
      </c>
    </row>
    <row r="1948" spans="1:17" x14ac:dyDescent="0.2">
      <c r="A1948" s="118" t="str">
        <f t="shared" si="127"/>
        <v/>
      </c>
      <c r="B1948" s="104"/>
      <c r="C1948" s="454"/>
      <c r="D1948" s="105"/>
      <c r="E1948" s="105"/>
      <c r="F1948" s="106"/>
      <c r="G1948" s="105"/>
      <c r="H1948" s="105"/>
      <c r="I1948" s="107"/>
      <c r="J1948" s="422"/>
      <c r="K1948" s="422"/>
      <c r="L1948" s="423"/>
      <c r="M1948" s="422"/>
      <c r="N1948" s="422"/>
      <c r="O1948" s="79">
        <f t="shared" si="128"/>
        <v>0</v>
      </c>
      <c r="P1948" s="79">
        <f t="shared" si="129"/>
        <v>0</v>
      </c>
      <c r="Q1948" s="552" t="str">
        <f t="shared" si="130"/>
        <v/>
      </c>
    </row>
    <row r="1949" spans="1:17" x14ac:dyDescent="0.2">
      <c r="A1949" s="118" t="str">
        <f t="shared" si="127"/>
        <v/>
      </c>
      <c r="B1949" s="104"/>
      <c r="C1949" s="454"/>
      <c r="D1949" s="105"/>
      <c r="E1949" s="105"/>
      <c r="F1949" s="106"/>
      <c r="G1949" s="105"/>
      <c r="H1949" s="105"/>
      <c r="I1949" s="107"/>
      <c r="J1949" s="422"/>
      <c r="K1949" s="422"/>
      <c r="L1949" s="423"/>
      <c r="M1949" s="422"/>
      <c r="N1949" s="422"/>
      <c r="O1949" s="79">
        <f t="shared" si="128"/>
        <v>0</v>
      </c>
      <c r="P1949" s="79">
        <f t="shared" si="129"/>
        <v>0</v>
      </c>
      <c r="Q1949" s="536" t="str">
        <f t="shared" si="130"/>
        <v/>
      </c>
    </row>
    <row r="1950" spans="1:17" x14ac:dyDescent="0.2">
      <c r="A1950" s="118" t="str">
        <f t="shared" si="127"/>
        <v/>
      </c>
      <c r="B1950" s="104"/>
      <c r="C1950" s="454"/>
      <c r="D1950" s="105"/>
      <c r="E1950" s="105"/>
      <c r="F1950" s="106"/>
      <c r="G1950" s="105"/>
      <c r="H1950" s="105"/>
      <c r="I1950" s="107"/>
      <c r="J1950" s="422"/>
      <c r="K1950" s="422"/>
      <c r="L1950" s="423"/>
      <c r="M1950" s="422"/>
      <c r="N1950" s="422"/>
      <c r="O1950" s="79">
        <f t="shared" si="128"/>
        <v>0</v>
      </c>
      <c r="P1950" s="79">
        <f t="shared" si="129"/>
        <v>0</v>
      </c>
      <c r="Q1950" s="552" t="str">
        <f t="shared" si="130"/>
        <v/>
      </c>
    </row>
    <row r="1951" spans="1:17" x14ac:dyDescent="0.2">
      <c r="A1951" s="118" t="str">
        <f t="shared" si="127"/>
        <v/>
      </c>
      <c r="B1951" s="104"/>
      <c r="C1951" s="454"/>
      <c r="D1951" s="105"/>
      <c r="E1951" s="105"/>
      <c r="F1951" s="106"/>
      <c r="G1951" s="105"/>
      <c r="H1951" s="105"/>
      <c r="I1951" s="107"/>
      <c r="J1951" s="422"/>
      <c r="K1951" s="422"/>
      <c r="L1951" s="423"/>
      <c r="M1951" s="422"/>
      <c r="N1951" s="422"/>
      <c r="O1951" s="79">
        <f t="shared" si="128"/>
        <v>0</v>
      </c>
      <c r="P1951" s="79">
        <f t="shared" si="129"/>
        <v>0</v>
      </c>
      <c r="Q1951" s="552" t="str">
        <f t="shared" si="130"/>
        <v/>
      </c>
    </row>
    <row r="1952" spans="1:17" x14ac:dyDescent="0.2">
      <c r="A1952" s="118" t="str">
        <f t="shared" si="127"/>
        <v/>
      </c>
      <c r="B1952" s="104"/>
      <c r="C1952" s="454"/>
      <c r="D1952" s="105"/>
      <c r="E1952" s="105"/>
      <c r="F1952" s="106"/>
      <c r="G1952" s="105"/>
      <c r="H1952" s="105"/>
      <c r="I1952" s="107"/>
      <c r="J1952" s="422"/>
      <c r="K1952" s="422"/>
      <c r="L1952" s="423"/>
      <c r="M1952" s="422"/>
      <c r="N1952" s="422"/>
      <c r="O1952" s="79">
        <f t="shared" si="128"/>
        <v>0</v>
      </c>
      <c r="P1952" s="79">
        <f t="shared" si="129"/>
        <v>0</v>
      </c>
      <c r="Q1952" s="552" t="str">
        <f t="shared" si="130"/>
        <v/>
      </c>
    </row>
    <row r="1953" spans="1:17" x14ac:dyDescent="0.2">
      <c r="A1953" s="118" t="str">
        <f t="shared" si="127"/>
        <v/>
      </c>
      <c r="B1953" s="104"/>
      <c r="C1953" s="454"/>
      <c r="D1953" s="105"/>
      <c r="E1953" s="105"/>
      <c r="F1953" s="106"/>
      <c r="G1953" s="105"/>
      <c r="H1953" s="105"/>
      <c r="I1953" s="107"/>
      <c r="J1953" s="422"/>
      <c r="K1953" s="422"/>
      <c r="L1953" s="423"/>
      <c r="M1953" s="422"/>
      <c r="N1953" s="422"/>
      <c r="O1953" s="79">
        <f t="shared" si="128"/>
        <v>0</v>
      </c>
      <c r="P1953" s="79">
        <f t="shared" si="129"/>
        <v>0</v>
      </c>
      <c r="Q1953" s="536" t="str">
        <f t="shared" si="130"/>
        <v/>
      </c>
    </row>
    <row r="1954" spans="1:17" x14ac:dyDescent="0.2">
      <c r="A1954" s="118" t="str">
        <f t="shared" si="127"/>
        <v/>
      </c>
      <c r="B1954" s="104"/>
      <c r="C1954" s="454"/>
      <c r="D1954" s="105"/>
      <c r="E1954" s="105"/>
      <c r="F1954" s="106"/>
      <c r="G1954" s="105"/>
      <c r="H1954" s="105"/>
      <c r="I1954" s="107"/>
      <c r="J1954" s="422"/>
      <c r="K1954" s="422"/>
      <c r="L1954" s="423"/>
      <c r="M1954" s="422"/>
      <c r="N1954" s="422"/>
      <c r="O1954" s="79">
        <f t="shared" si="128"/>
        <v>0</v>
      </c>
      <c r="P1954" s="79">
        <f t="shared" si="129"/>
        <v>0</v>
      </c>
      <c r="Q1954" s="552" t="str">
        <f t="shared" si="130"/>
        <v/>
      </c>
    </row>
    <row r="1955" spans="1:17" x14ac:dyDescent="0.2">
      <c r="A1955" s="118" t="str">
        <f t="shared" si="127"/>
        <v/>
      </c>
      <c r="B1955" s="104"/>
      <c r="C1955" s="454"/>
      <c r="D1955" s="105"/>
      <c r="E1955" s="105"/>
      <c r="F1955" s="106"/>
      <c r="G1955" s="105"/>
      <c r="H1955" s="105"/>
      <c r="I1955" s="107"/>
      <c r="J1955" s="422"/>
      <c r="K1955" s="422"/>
      <c r="L1955" s="423"/>
      <c r="M1955" s="422"/>
      <c r="N1955" s="422"/>
      <c r="O1955" s="79">
        <f t="shared" si="128"/>
        <v>0</v>
      </c>
      <c r="P1955" s="79">
        <f t="shared" si="129"/>
        <v>0</v>
      </c>
      <c r="Q1955" s="552" t="str">
        <f t="shared" si="130"/>
        <v/>
      </c>
    </row>
    <row r="1956" spans="1:17" x14ac:dyDescent="0.2">
      <c r="A1956" s="118" t="str">
        <f t="shared" si="127"/>
        <v/>
      </c>
      <c r="B1956" s="104"/>
      <c r="C1956" s="454"/>
      <c r="D1956" s="105"/>
      <c r="E1956" s="105"/>
      <c r="F1956" s="106"/>
      <c r="G1956" s="105"/>
      <c r="H1956" s="105"/>
      <c r="I1956" s="107"/>
      <c r="J1956" s="422"/>
      <c r="K1956" s="422"/>
      <c r="L1956" s="423"/>
      <c r="M1956" s="422"/>
      <c r="N1956" s="422"/>
      <c r="O1956" s="79">
        <f t="shared" si="128"/>
        <v>0</v>
      </c>
      <c r="P1956" s="79">
        <f t="shared" si="129"/>
        <v>0</v>
      </c>
      <c r="Q1956" s="552" t="str">
        <f t="shared" si="130"/>
        <v/>
      </c>
    </row>
    <row r="1957" spans="1:17" x14ac:dyDescent="0.2">
      <c r="A1957" s="118" t="str">
        <f t="shared" si="127"/>
        <v/>
      </c>
      <c r="B1957" s="104"/>
      <c r="C1957" s="454"/>
      <c r="D1957" s="105"/>
      <c r="E1957" s="105"/>
      <c r="F1957" s="106"/>
      <c r="G1957" s="105"/>
      <c r="H1957" s="105"/>
      <c r="I1957" s="107"/>
      <c r="J1957" s="422"/>
      <c r="K1957" s="422"/>
      <c r="L1957" s="423"/>
      <c r="M1957" s="422"/>
      <c r="N1957" s="422"/>
      <c r="O1957" s="79">
        <f t="shared" si="128"/>
        <v>0</v>
      </c>
      <c r="P1957" s="79">
        <f t="shared" si="129"/>
        <v>0</v>
      </c>
      <c r="Q1957" s="536" t="str">
        <f t="shared" si="130"/>
        <v/>
      </c>
    </row>
    <row r="1958" spans="1:17" x14ac:dyDescent="0.2">
      <c r="A1958" s="118" t="str">
        <f t="shared" si="127"/>
        <v/>
      </c>
      <c r="B1958" s="104"/>
      <c r="C1958" s="454"/>
      <c r="D1958" s="105"/>
      <c r="E1958" s="105"/>
      <c r="F1958" s="106"/>
      <c r="G1958" s="105"/>
      <c r="H1958" s="105"/>
      <c r="I1958" s="107"/>
      <c r="J1958" s="422"/>
      <c r="K1958" s="422"/>
      <c r="L1958" s="423"/>
      <c r="M1958" s="422"/>
      <c r="N1958" s="422"/>
      <c r="O1958" s="79">
        <f t="shared" si="128"/>
        <v>0</v>
      </c>
      <c r="P1958" s="79">
        <f t="shared" si="129"/>
        <v>0</v>
      </c>
      <c r="Q1958" s="552" t="str">
        <f t="shared" si="130"/>
        <v/>
      </c>
    </row>
    <row r="1959" spans="1:17" x14ac:dyDescent="0.2">
      <c r="A1959" s="118" t="str">
        <f t="shared" si="127"/>
        <v/>
      </c>
      <c r="B1959" s="104"/>
      <c r="C1959" s="454"/>
      <c r="D1959" s="105"/>
      <c r="E1959" s="105"/>
      <c r="F1959" s="106"/>
      <c r="G1959" s="105"/>
      <c r="H1959" s="105"/>
      <c r="I1959" s="107"/>
      <c r="J1959" s="422"/>
      <c r="K1959" s="422"/>
      <c r="L1959" s="423"/>
      <c r="M1959" s="422"/>
      <c r="N1959" s="422"/>
      <c r="O1959" s="79">
        <f t="shared" si="128"/>
        <v>0</v>
      </c>
      <c r="P1959" s="79">
        <f t="shared" si="129"/>
        <v>0</v>
      </c>
      <c r="Q1959" s="552" t="str">
        <f t="shared" si="130"/>
        <v/>
      </c>
    </row>
    <row r="1960" spans="1:17" x14ac:dyDescent="0.2">
      <c r="A1960" s="118" t="str">
        <f t="shared" si="127"/>
        <v/>
      </c>
      <c r="B1960" s="104"/>
      <c r="C1960" s="454"/>
      <c r="D1960" s="105"/>
      <c r="E1960" s="105"/>
      <c r="F1960" s="106"/>
      <c r="G1960" s="105"/>
      <c r="H1960" s="105"/>
      <c r="I1960" s="107"/>
      <c r="J1960" s="422"/>
      <c r="K1960" s="422"/>
      <c r="L1960" s="423"/>
      <c r="M1960" s="422"/>
      <c r="N1960" s="422"/>
      <c r="O1960" s="79">
        <f t="shared" si="128"/>
        <v>0</v>
      </c>
      <c r="P1960" s="79">
        <f t="shared" si="129"/>
        <v>0</v>
      </c>
      <c r="Q1960" s="552" t="str">
        <f t="shared" si="130"/>
        <v/>
      </c>
    </row>
    <row r="1961" spans="1:17" x14ac:dyDescent="0.2">
      <c r="A1961" s="118" t="str">
        <f t="shared" si="127"/>
        <v/>
      </c>
      <c r="B1961" s="104"/>
      <c r="C1961" s="454"/>
      <c r="D1961" s="105"/>
      <c r="E1961" s="105"/>
      <c r="F1961" s="106"/>
      <c r="G1961" s="105"/>
      <c r="H1961" s="105"/>
      <c r="I1961" s="107"/>
      <c r="J1961" s="422"/>
      <c r="K1961" s="422"/>
      <c r="L1961" s="423"/>
      <c r="M1961" s="422"/>
      <c r="N1961" s="422"/>
      <c r="O1961" s="79">
        <f t="shared" si="128"/>
        <v>0</v>
      </c>
      <c r="P1961" s="79">
        <f t="shared" si="129"/>
        <v>0</v>
      </c>
      <c r="Q1961" s="536" t="str">
        <f t="shared" si="130"/>
        <v/>
      </c>
    </row>
    <row r="1962" spans="1:17" x14ac:dyDescent="0.2">
      <c r="A1962" s="118" t="str">
        <f t="shared" si="127"/>
        <v/>
      </c>
      <c r="B1962" s="104"/>
      <c r="C1962" s="454"/>
      <c r="D1962" s="105"/>
      <c r="E1962" s="105"/>
      <c r="F1962" s="106"/>
      <c r="G1962" s="105"/>
      <c r="H1962" s="105"/>
      <c r="I1962" s="107"/>
      <c r="J1962" s="422"/>
      <c r="K1962" s="422"/>
      <c r="L1962" s="423"/>
      <c r="M1962" s="422"/>
      <c r="N1962" s="422"/>
      <c r="O1962" s="79">
        <f t="shared" si="128"/>
        <v>0</v>
      </c>
      <c r="P1962" s="79">
        <f t="shared" si="129"/>
        <v>0</v>
      </c>
      <c r="Q1962" s="552" t="str">
        <f t="shared" si="130"/>
        <v/>
      </c>
    </row>
    <row r="1963" spans="1:17" x14ac:dyDescent="0.2">
      <c r="A1963" s="118" t="str">
        <f t="shared" si="127"/>
        <v/>
      </c>
      <c r="B1963" s="104"/>
      <c r="C1963" s="454"/>
      <c r="D1963" s="105"/>
      <c r="E1963" s="105"/>
      <c r="F1963" s="106"/>
      <c r="G1963" s="105"/>
      <c r="H1963" s="105"/>
      <c r="I1963" s="107"/>
      <c r="J1963" s="422"/>
      <c r="K1963" s="422"/>
      <c r="L1963" s="423"/>
      <c r="M1963" s="422"/>
      <c r="N1963" s="422"/>
      <c r="O1963" s="79">
        <f t="shared" si="128"/>
        <v>0</v>
      </c>
      <c r="P1963" s="79">
        <f t="shared" si="129"/>
        <v>0</v>
      </c>
      <c r="Q1963" s="552" t="str">
        <f t="shared" si="130"/>
        <v/>
      </c>
    </row>
    <row r="1964" spans="1:17" x14ac:dyDescent="0.2">
      <c r="A1964" s="118" t="str">
        <f t="shared" si="127"/>
        <v/>
      </c>
      <c r="B1964" s="104"/>
      <c r="C1964" s="454"/>
      <c r="D1964" s="105"/>
      <c r="E1964" s="105"/>
      <c r="F1964" s="106"/>
      <c r="G1964" s="105"/>
      <c r="H1964" s="105"/>
      <c r="I1964" s="107"/>
      <c r="J1964" s="422"/>
      <c r="K1964" s="422"/>
      <c r="L1964" s="423"/>
      <c r="M1964" s="422"/>
      <c r="N1964" s="422"/>
      <c r="O1964" s="79">
        <f t="shared" si="128"/>
        <v>0</v>
      </c>
      <c r="P1964" s="79">
        <f t="shared" si="129"/>
        <v>0</v>
      </c>
      <c r="Q1964" s="552" t="str">
        <f t="shared" si="130"/>
        <v/>
      </c>
    </row>
    <row r="1965" spans="1:17" x14ac:dyDescent="0.2">
      <c r="A1965" s="118" t="str">
        <f t="shared" si="127"/>
        <v/>
      </c>
      <c r="B1965" s="104"/>
      <c r="C1965" s="454"/>
      <c r="D1965" s="105"/>
      <c r="E1965" s="105"/>
      <c r="F1965" s="106"/>
      <c r="G1965" s="105"/>
      <c r="H1965" s="105"/>
      <c r="I1965" s="107"/>
      <c r="J1965" s="422"/>
      <c r="K1965" s="422"/>
      <c r="L1965" s="423"/>
      <c r="M1965" s="422"/>
      <c r="N1965" s="422"/>
      <c r="O1965" s="79">
        <f t="shared" si="128"/>
        <v>0</v>
      </c>
      <c r="P1965" s="79">
        <f t="shared" si="129"/>
        <v>0</v>
      </c>
      <c r="Q1965" s="536" t="str">
        <f t="shared" si="130"/>
        <v/>
      </c>
    </row>
    <row r="1966" spans="1:17" x14ac:dyDescent="0.2">
      <c r="A1966" s="118" t="str">
        <f t="shared" si="127"/>
        <v/>
      </c>
      <c r="B1966" s="104"/>
      <c r="C1966" s="454"/>
      <c r="D1966" s="105"/>
      <c r="E1966" s="105"/>
      <c r="F1966" s="106"/>
      <c r="G1966" s="105"/>
      <c r="H1966" s="105"/>
      <c r="I1966" s="107"/>
      <c r="J1966" s="422"/>
      <c r="K1966" s="422"/>
      <c r="L1966" s="423"/>
      <c r="M1966" s="422"/>
      <c r="N1966" s="422"/>
      <c r="O1966" s="79">
        <f t="shared" si="128"/>
        <v>0</v>
      </c>
      <c r="P1966" s="79">
        <f t="shared" si="129"/>
        <v>0</v>
      </c>
      <c r="Q1966" s="552" t="str">
        <f t="shared" si="130"/>
        <v/>
      </c>
    </row>
    <row r="1967" spans="1:17" x14ac:dyDescent="0.2">
      <c r="A1967" s="118" t="str">
        <f t="shared" si="127"/>
        <v/>
      </c>
      <c r="B1967" s="104"/>
      <c r="C1967" s="454"/>
      <c r="D1967" s="105"/>
      <c r="E1967" s="105"/>
      <c r="F1967" s="106"/>
      <c r="G1967" s="105"/>
      <c r="H1967" s="105"/>
      <c r="I1967" s="107"/>
      <c r="J1967" s="422"/>
      <c r="K1967" s="422"/>
      <c r="L1967" s="423"/>
      <c r="M1967" s="422"/>
      <c r="N1967" s="422"/>
      <c r="O1967" s="79">
        <f t="shared" si="128"/>
        <v>0</v>
      </c>
      <c r="P1967" s="79">
        <f t="shared" si="129"/>
        <v>0</v>
      </c>
      <c r="Q1967" s="552" t="str">
        <f t="shared" si="130"/>
        <v/>
      </c>
    </row>
    <row r="1968" spans="1:17" x14ac:dyDescent="0.2">
      <c r="A1968" s="118" t="str">
        <f t="shared" si="127"/>
        <v/>
      </c>
      <c r="B1968" s="104"/>
      <c r="C1968" s="454"/>
      <c r="D1968" s="105"/>
      <c r="E1968" s="105"/>
      <c r="F1968" s="106"/>
      <c r="G1968" s="105"/>
      <c r="H1968" s="105"/>
      <c r="I1968" s="107"/>
      <c r="J1968" s="422"/>
      <c r="K1968" s="422"/>
      <c r="L1968" s="423"/>
      <c r="M1968" s="422"/>
      <c r="N1968" s="422"/>
      <c r="O1968" s="79">
        <f t="shared" si="128"/>
        <v>0</v>
      </c>
      <c r="P1968" s="79">
        <f t="shared" si="129"/>
        <v>0</v>
      </c>
      <c r="Q1968" s="552" t="str">
        <f t="shared" si="130"/>
        <v/>
      </c>
    </row>
    <row r="1969" spans="1:17" x14ac:dyDescent="0.2">
      <c r="A1969" s="118" t="str">
        <f t="shared" si="127"/>
        <v/>
      </c>
      <c r="B1969" s="104"/>
      <c r="C1969" s="454"/>
      <c r="D1969" s="105"/>
      <c r="E1969" s="105"/>
      <c r="F1969" s="106"/>
      <c r="G1969" s="105"/>
      <c r="H1969" s="105"/>
      <c r="I1969" s="107"/>
      <c r="J1969" s="422"/>
      <c r="K1969" s="422"/>
      <c r="L1969" s="423"/>
      <c r="M1969" s="422"/>
      <c r="N1969" s="422"/>
      <c r="O1969" s="79">
        <f t="shared" si="128"/>
        <v>0</v>
      </c>
      <c r="P1969" s="79">
        <f t="shared" si="129"/>
        <v>0</v>
      </c>
      <c r="Q1969" s="536" t="str">
        <f t="shared" si="130"/>
        <v/>
      </c>
    </row>
    <row r="1970" spans="1:17" x14ac:dyDescent="0.2">
      <c r="A1970" s="118" t="str">
        <f t="shared" si="127"/>
        <v/>
      </c>
      <c r="B1970" s="104"/>
      <c r="C1970" s="454"/>
      <c r="D1970" s="105"/>
      <c r="E1970" s="105"/>
      <c r="F1970" s="106"/>
      <c r="G1970" s="105"/>
      <c r="H1970" s="105"/>
      <c r="I1970" s="107"/>
      <c r="J1970" s="422"/>
      <c r="K1970" s="422"/>
      <c r="L1970" s="423"/>
      <c r="M1970" s="422"/>
      <c r="N1970" s="422"/>
      <c r="O1970" s="79">
        <f t="shared" si="128"/>
        <v>0</v>
      </c>
      <c r="P1970" s="79">
        <f t="shared" si="129"/>
        <v>0</v>
      </c>
      <c r="Q1970" s="552" t="str">
        <f t="shared" si="130"/>
        <v/>
      </c>
    </row>
    <row r="1971" spans="1:17" x14ac:dyDescent="0.2">
      <c r="A1971" s="118" t="str">
        <f t="shared" si="127"/>
        <v/>
      </c>
      <c r="B1971" s="104"/>
      <c r="C1971" s="454"/>
      <c r="D1971" s="105"/>
      <c r="E1971" s="105"/>
      <c r="F1971" s="106"/>
      <c r="G1971" s="105"/>
      <c r="H1971" s="105"/>
      <c r="I1971" s="107"/>
      <c r="J1971" s="422"/>
      <c r="K1971" s="422"/>
      <c r="L1971" s="423"/>
      <c r="M1971" s="422"/>
      <c r="N1971" s="422"/>
      <c r="O1971" s="79">
        <f t="shared" si="128"/>
        <v>0</v>
      </c>
      <c r="P1971" s="79">
        <f t="shared" si="129"/>
        <v>0</v>
      </c>
      <c r="Q1971" s="552" t="str">
        <f t="shared" si="130"/>
        <v/>
      </c>
    </row>
    <row r="1972" spans="1:17" x14ac:dyDescent="0.2">
      <c r="A1972" s="118" t="str">
        <f t="shared" si="127"/>
        <v/>
      </c>
      <c r="B1972" s="104"/>
      <c r="C1972" s="454"/>
      <c r="D1972" s="105"/>
      <c r="E1972" s="105"/>
      <c r="F1972" s="106"/>
      <c r="G1972" s="105"/>
      <c r="H1972" s="105"/>
      <c r="I1972" s="107"/>
      <c r="J1972" s="422"/>
      <c r="K1972" s="422"/>
      <c r="L1972" s="423"/>
      <c r="M1972" s="422"/>
      <c r="N1972" s="422"/>
      <c r="O1972" s="79">
        <f t="shared" si="128"/>
        <v>0</v>
      </c>
      <c r="P1972" s="79">
        <f t="shared" si="129"/>
        <v>0</v>
      </c>
      <c r="Q1972" s="552" t="str">
        <f t="shared" si="130"/>
        <v/>
      </c>
    </row>
    <row r="1973" spans="1:17" x14ac:dyDescent="0.2">
      <c r="A1973" s="118" t="str">
        <f t="shared" si="127"/>
        <v/>
      </c>
      <c r="B1973" s="104"/>
      <c r="C1973" s="454"/>
      <c r="D1973" s="105"/>
      <c r="E1973" s="105"/>
      <c r="F1973" s="106"/>
      <c r="G1973" s="105"/>
      <c r="H1973" s="105"/>
      <c r="I1973" s="107"/>
      <c r="J1973" s="422"/>
      <c r="K1973" s="422"/>
      <c r="L1973" s="423"/>
      <c r="M1973" s="422"/>
      <c r="N1973" s="422"/>
      <c r="O1973" s="79">
        <f t="shared" si="128"/>
        <v>0</v>
      </c>
      <c r="P1973" s="79">
        <f t="shared" si="129"/>
        <v>0</v>
      </c>
      <c r="Q1973" s="536" t="str">
        <f t="shared" si="130"/>
        <v/>
      </c>
    </row>
    <row r="1974" spans="1:17" x14ac:dyDescent="0.2">
      <c r="A1974" s="118" t="str">
        <f t="shared" si="127"/>
        <v/>
      </c>
      <c r="B1974" s="104"/>
      <c r="C1974" s="454"/>
      <c r="D1974" s="105"/>
      <c r="E1974" s="105"/>
      <c r="F1974" s="106"/>
      <c r="G1974" s="105"/>
      <c r="H1974" s="105"/>
      <c r="I1974" s="107"/>
      <c r="J1974" s="422"/>
      <c r="K1974" s="422"/>
      <c r="L1974" s="423"/>
      <c r="M1974" s="422"/>
      <c r="N1974" s="422"/>
      <c r="O1974" s="79">
        <f t="shared" si="128"/>
        <v>0</v>
      </c>
      <c r="P1974" s="79">
        <f t="shared" si="129"/>
        <v>0</v>
      </c>
      <c r="Q1974" s="552" t="str">
        <f t="shared" si="130"/>
        <v/>
      </c>
    </row>
    <row r="1975" spans="1:17" x14ac:dyDescent="0.2">
      <c r="A1975" s="118" t="str">
        <f t="shared" si="127"/>
        <v/>
      </c>
      <c r="B1975" s="104"/>
      <c r="C1975" s="454"/>
      <c r="D1975" s="105"/>
      <c r="E1975" s="105"/>
      <c r="F1975" s="106"/>
      <c r="G1975" s="105"/>
      <c r="H1975" s="105"/>
      <c r="I1975" s="107"/>
      <c r="J1975" s="422"/>
      <c r="K1975" s="422"/>
      <c r="L1975" s="423"/>
      <c r="M1975" s="422"/>
      <c r="N1975" s="422"/>
      <c r="O1975" s="79">
        <f t="shared" si="128"/>
        <v>0</v>
      </c>
      <c r="P1975" s="79">
        <f t="shared" si="129"/>
        <v>0</v>
      </c>
      <c r="Q1975" s="552" t="str">
        <f t="shared" si="130"/>
        <v/>
      </c>
    </row>
    <row r="1976" spans="1:17" x14ac:dyDescent="0.2">
      <c r="A1976" s="118" t="str">
        <f t="shared" si="127"/>
        <v/>
      </c>
      <c r="B1976" s="104"/>
      <c r="C1976" s="454"/>
      <c r="D1976" s="105"/>
      <c r="E1976" s="105"/>
      <c r="F1976" s="106"/>
      <c r="G1976" s="105"/>
      <c r="H1976" s="105"/>
      <c r="I1976" s="107"/>
      <c r="J1976" s="422"/>
      <c r="K1976" s="422"/>
      <c r="L1976" s="423"/>
      <c r="M1976" s="422"/>
      <c r="N1976" s="422"/>
      <c r="O1976" s="79">
        <f t="shared" si="128"/>
        <v>0</v>
      </c>
      <c r="P1976" s="79">
        <f t="shared" si="129"/>
        <v>0</v>
      </c>
      <c r="Q1976" s="552" t="str">
        <f t="shared" si="130"/>
        <v/>
      </c>
    </row>
    <row r="1977" spans="1:17" x14ac:dyDescent="0.2">
      <c r="A1977" s="118" t="str">
        <f t="shared" si="127"/>
        <v/>
      </c>
      <c r="B1977" s="104"/>
      <c r="C1977" s="454"/>
      <c r="D1977" s="105"/>
      <c r="E1977" s="105"/>
      <c r="F1977" s="106"/>
      <c r="G1977" s="105"/>
      <c r="H1977" s="105"/>
      <c r="I1977" s="107"/>
      <c r="J1977" s="422"/>
      <c r="K1977" s="422"/>
      <c r="L1977" s="423"/>
      <c r="M1977" s="422"/>
      <c r="N1977" s="422"/>
      <c r="O1977" s="79">
        <f t="shared" si="128"/>
        <v>0</v>
      </c>
      <c r="P1977" s="79">
        <f t="shared" si="129"/>
        <v>0</v>
      </c>
      <c r="Q1977" s="536" t="str">
        <f t="shared" si="130"/>
        <v/>
      </c>
    </row>
    <row r="1978" spans="1:17" x14ac:dyDescent="0.2">
      <c r="A1978" s="118" t="str">
        <f t="shared" si="127"/>
        <v/>
      </c>
      <c r="B1978" s="104"/>
      <c r="C1978" s="454"/>
      <c r="D1978" s="105"/>
      <c r="E1978" s="105"/>
      <c r="F1978" s="106"/>
      <c r="G1978" s="105"/>
      <c r="H1978" s="105"/>
      <c r="I1978" s="107"/>
      <c r="J1978" s="422"/>
      <c r="K1978" s="422"/>
      <c r="L1978" s="423"/>
      <c r="M1978" s="422"/>
      <c r="N1978" s="422"/>
      <c r="O1978" s="79">
        <f t="shared" si="128"/>
        <v>0</v>
      </c>
      <c r="P1978" s="79">
        <f t="shared" si="129"/>
        <v>0</v>
      </c>
      <c r="Q1978" s="552" t="str">
        <f t="shared" si="130"/>
        <v/>
      </c>
    </row>
    <row r="1979" spans="1:17" x14ac:dyDescent="0.2">
      <c r="A1979" s="118" t="str">
        <f t="shared" si="127"/>
        <v/>
      </c>
      <c r="B1979" s="104"/>
      <c r="C1979" s="454"/>
      <c r="D1979" s="105"/>
      <c r="E1979" s="105"/>
      <c r="F1979" s="106"/>
      <c r="G1979" s="105"/>
      <c r="H1979" s="105"/>
      <c r="I1979" s="107"/>
      <c r="J1979" s="422"/>
      <c r="K1979" s="422"/>
      <c r="L1979" s="423"/>
      <c r="M1979" s="422"/>
      <c r="N1979" s="422"/>
      <c r="O1979" s="79">
        <f t="shared" si="128"/>
        <v>0</v>
      </c>
      <c r="P1979" s="79">
        <f t="shared" si="129"/>
        <v>0</v>
      </c>
      <c r="Q1979" s="552" t="str">
        <f t="shared" si="130"/>
        <v/>
      </c>
    </row>
    <row r="1980" spans="1:17" x14ac:dyDescent="0.2">
      <c r="A1980" s="118" t="str">
        <f>IF(B1980="","",ROW()-4)</f>
        <v/>
      </c>
      <c r="B1980" s="104"/>
      <c r="C1980" s="454"/>
      <c r="D1980" s="105"/>
      <c r="E1980" s="105"/>
      <c r="F1980" s="106"/>
      <c r="G1980" s="105"/>
      <c r="H1980" s="105"/>
      <c r="I1980" s="107"/>
      <c r="J1980" s="422"/>
      <c r="K1980" s="422"/>
      <c r="L1980" s="423"/>
      <c r="M1980" s="422"/>
      <c r="N1980" s="422"/>
      <c r="O1980" s="79">
        <f t="shared" si="128"/>
        <v>0</v>
      </c>
      <c r="P1980" s="79">
        <f t="shared" si="129"/>
        <v>0</v>
      </c>
      <c r="Q1980" s="552" t="str">
        <f t="shared" si="130"/>
        <v/>
      </c>
    </row>
    <row r="1981" spans="1:17" x14ac:dyDescent="0.2">
      <c r="A1981" s="118" t="str">
        <f>IF(B1981="","",ROW()-4)</f>
        <v/>
      </c>
      <c r="B1981" s="104"/>
      <c r="C1981" s="454"/>
      <c r="D1981" s="105"/>
      <c r="E1981" s="105"/>
      <c r="F1981" s="106"/>
      <c r="G1981" s="105"/>
      <c r="H1981" s="105"/>
      <c r="I1981" s="107"/>
      <c r="J1981" s="422"/>
      <c r="K1981" s="422"/>
      <c r="L1981" s="423"/>
      <c r="M1981" s="422"/>
      <c r="N1981" s="422"/>
      <c r="O1981" s="79">
        <f t="shared" si="128"/>
        <v>0</v>
      </c>
      <c r="P1981" s="79">
        <f t="shared" si="129"/>
        <v>0</v>
      </c>
      <c r="Q1981" s="552" t="str">
        <f t="shared" si="130"/>
        <v/>
      </c>
    </row>
    <row r="1982" spans="1:17" x14ac:dyDescent="0.2">
      <c r="A1982" s="118" t="str">
        <f>IF(B1982="","",ROW()-4)</f>
        <v/>
      </c>
      <c r="B1982" s="104"/>
      <c r="C1982" s="454"/>
      <c r="D1982" s="105"/>
      <c r="E1982" s="105"/>
      <c r="F1982" s="106"/>
      <c r="G1982" s="105"/>
      <c r="H1982" s="105"/>
      <c r="I1982" s="107"/>
      <c r="J1982" s="422"/>
      <c r="K1982" s="422"/>
      <c r="L1982" s="423"/>
      <c r="M1982" s="422"/>
      <c r="N1982" s="422"/>
      <c r="O1982" s="79">
        <f t="shared" si="128"/>
        <v>0</v>
      </c>
      <c r="P1982" s="79">
        <f t="shared" si="129"/>
        <v>0</v>
      </c>
      <c r="Q1982" s="552" t="str">
        <f t="shared" si="130"/>
        <v/>
      </c>
    </row>
    <row r="1983" spans="1:17" x14ac:dyDescent="0.2">
      <c r="A1983" s="118"/>
      <c r="B1983" s="470"/>
      <c r="C1983" s="469"/>
      <c r="D1983" s="107"/>
      <c r="E1983" s="107"/>
      <c r="F1983" s="106"/>
      <c r="G1983" s="105"/>
      <c r="H1983" s="107"/>
      <c r="I1983" s="107"/>
      <c r="J1983" s="422"/>
      <c r="K1983" s="422"/>
      <c r="L1983" s="423"/>
      <c r="M1983" s="422"/>
      <c r="N1983" s="455"/>
    </row>
    <row r="1984" spans="1:17" x14ac:dyDescent="0.2">
      <c r="A1984" s="118"/>
      <c r="B1984" s="104"/>
      <c r="C1984" s="454"/>
      <c r="D1984" s="105"/>
      <c r="E1984" s="105"/>
      <c r="F1984" s="106"/>
      <c r="G1984" s="105"/>
      <c r="H1984" s="105"/>
      <c r="I1984" s="107"/>
      <c r="J1984" s="422"/>
      <c r="K1984" s="422"/>
      <c r="L1984" s="423"/>
      <c r="M1984" s="422"/>
      <c r="N1984" s="422"/>
    </row>
    <row r="1985" spans="1:14" x14ac:dyDescent="0.2">
      <c r="A1985" s="118"/>
      <c r="B1985" s="104"/>
      <c r="C1985" s="454"/>
      <c r="D1985" s="105"/>
      <c r="E1985" s="105"/>
      <c r="F1985" s="106"/>
      <c r="G1985" s="105"/>
      <c r="H1985" s="105"/>
      <c r="I1985" s="107"/>
      <c r="J1985" s="422"/>
      <c r="K1985" s="422"/>
      <c r="L1985" s="423"/>
      <c r="M1985" s="422"/>
      <c r="N1985" s="422"/>
    </row>
    <row r="1986" spans="1:14" x14ac:dyDescent="0.2">
      <c r="A1986" s="118"/>
      <c r="B1986" s="104"/>
      <c r="C1986" s="454"/>
      <c r="D1986" s="105"/>
      <c r="E1986" s="105"/>
      <c r="F1986" s="106"/>
      <c r="G1986" s="105"/>
      <c r="H1986" s="105"/>
      <c r="I1986" s="107"/>
      <c r="J1986" s="422"/>
      <c r="K1986" s="422"/>
      <c r="L1986" s="423"/>
      <c r="M1986" s="422"/>
      <c r="N1986" s="422"/>
    </row>
    <row r="1987" spans="1:14" x14ac:dyDescent="0.2">
      <c r="A1987" s="118"/>
      <c r="B1987" s="104"/>
      <c r="C1987" s="454"/>
      <c r="D1987" s="105"/>
      <c r="E1987" s="105"/>
      <c r="F1987" s="106"/>
      <c r="G1987" s="105"/>
      <c r="H1987" s="105"/>
      <c r="I1987" s="107"/>
      <c r="J1987" s="422"/>
      <c r="K1987" s="422"/>
      <c r="L1987" s="423"/>
      <c r="M1987" s="422"/>
      <c r="N1987" s="422"/>
    </row>
    <row r="1988" spans="1:14" x14ac:dyDescent="0.2">
      <c r="A1988" s="118"/>
      <c r="B1988" s="104"/>
      <c r="C1988" s="454"/>
      <c r="D1988" s="105"/>
      <c r="E1988" s="105"/>
      <c r="F1988" s="106"/>
      <c r="G1988" s="105"/>
      <c r="H1988" s="105"/>
      <c r="I1988" s="107"/>
      <c r="J1988" s="422"/>
      <c r="K1988" s="422"/>
      <c r="L1988" s="423"/>
      <c r="M1988" s="422"/>
      <c r="N1988" s="422"/>
    </row>
    <row r="1989" spans="1:14" x14ac:dyDescent="0.2">
      <c r="A1989" s="118"/>
      <c r="B1989" s="104"/>
      <c r="C1989" s="454"/>
      <c r="D1989" s="105"/>
      <c r="E1989" s="105"/>
      <c r="F1989" s="106"/>
      <c r="G1989" s="105"/>
      <c r="H1989" s="105"/>
      <c r="I1989" s="107"/>
      <c r="J1989" s="422"/>
      <c r="K1989" s="422"/>
      <c r="L1989" s="423"/>
      <c r="M1989" s="422"/>
      <c r="N1989" s="422"/>
    </row>
    <row r="1990" spans="1:14" x14ac:dyDescent="0.2">
      <c r="A1990" s="118"/>
      <c r="B1990" s="104"/>
      <c r="C1990" s="454"/>
      <c r="D1990" s="105"/>
      <c r="E1990" s="105"/>
      <c r="F1990" s="106"/>
      <c r="G1990" s="105"/>
      <c r="H1990" s="105"/>
      <c r="I1990" s="107"/>
      <c r="J1990" s="422"/>
      <c r="K1990" s="422"/>
      <c r="L1990" s="423"/>
      <c r="M1990" s="422"/>
      <c r="N1990" s="422"/>
    </row>
    <row r="1991" spans="1:14" x14ac:dyDescent="0.2">
      <c r="A1991" s="118"/>
      <c r="B1991" s="104"/>
      <c r="C1991" s="454"/>
      <c r="D1991" s="105"/>
      <c r="E1991" s="105"/>
      <c r="F1991" s="106"/>
      <c r="G1991" s="105"/>
      <c r="H1991" s="105"/>
      <c r="I1991" s="107"/>
      <c r="J1991" s="422"/>
      <c r="K1991" s="422"/>
      <c r="L1991" s="423"/>
      <c r="M1991" s="422"/>
      <c r="N1991" s="422"/>
    </row>
    <row r="1992" spans="1:14" x14ac:dyDescent="0.2">
      <c r="A1992" s="118"/>
      <c r="B1992" s="104"/>
      <c r="C1992" s="454"/>
      <c r="D1992" s="105"/>
      <c r="E1992" s="105"/>
      <c r="F1992" s="106"/>
      <c r="G1992" s="105"/>
      <c r="H1992" s="105"/>
      <c r="I1992" s="107"/>
      <c r="J1992" s="422"/>
      <c r="K1992" s="422"/>
      <c r="L1992" s="423"/>
      <c r="M1992" s="422"/>
      <c r="N1992" s="422"/>
    </row>
    <row r="1993" spans="1:14" x14ac:dyDescent="0.2">
      <c r="A1993" s="118"/>
      <c r="B1993" s="104"/>
      <c r="C1993" s="454"/>
      <c r="D1993" s="105"/>
      <c r="E1993" s="105"/>
      <c r="F1993" s="106"/>
      <c r="G1993" s="105"/>
      <c r="H1993" s="105"/>
      <c r="I1993" s="107"/>
      <c r="J1993" s="422"/>
      <c r="K1993" s="422"/>
      <c r="L1993" s="423"/>
      <c r="M1993" s="422"/>
      <c r="N1993" s="422"/>
    </row>
    <row r="1994" spans="1:14" x14ac:dyDescent="0.2">
      <c r="A1994" s="118"/>
      <c r="B1994" s="104"/>
      <c r="C1994" s="454"/>
      <c r="D1994" s="105"/>
      <c r="E1994" s="105"/>
      <c r="F1994" s="106"/>
      <c r="G1994" s="105"/>
      <c r="H1994" s="105"/>
      <c r="I1994" s="107"/>
      <c r="J1994" s="422"/>
      <c r="K1994" s="422"/>
      <c r="L1994" s="423"/>
      <c r="M1994" s="422"/>
      <c r="N1994" s="422"/>
    </row>
    <row r="1995" spans="1:14" x14ac:dyDescent="0.2">
      <c r="A1995" s="118"/>
      <c r="B1995" s="104"/>
      <c r="C1995" s="454"/>
      <c r="D1995" s="105"/>
      <c r="E1995" s="105"/>
      <c r="F1995" s="106"/>
      <c r="G1995" s="105"/>
      <c r="H1995" s="105"/>
      <c r="I1995" s="107"/>
      <c r="J1995" s="422"/>
      <c r="K1995" s="422"/>
      <c r="L1995" s="423"/>
      <c r="M1995" s="422"/>
      <c r="N1995" s="422"/>
    </row>
    <row r="1996" spans="1:14" x14ac:dyDescent="0.2">
      <c r="A1996" s="118"/>
      <c r="B1996" s="104"/>
      <c r="C1996" s="454"/>
      <c r="D1996" s="105"/>
      <c r="E1996" s="105"/>
      <c r="F1996" s="106"/>
      <c r="G1996" s="105"/>
      <c r="H1996" s="105"/>
      <c r="I1996" s="107"/>
      <c r="J1996" s="422"/>
      <c r="K1996" s="422"/>
      <c r="L1996" s="423"/>
      <c r="M1996" s="422"/>
      <c r="N1996" s="422"/>
    </row>
    <row r="1997" spans="1:14" x14ac:dyDescent="0.2">
      <c r="A1997" s="118"/>
      <c r="B1997" s="104"/>
      <c r="C1997" s="454"/>
      <c r="D1997" s="105"/>
      <c r="E1997" s="105"/>
      <c r="F1997" s="106"/>
      <c r="G1997" s="105"/>
      <c r="H1997" s="105"/>
      <c r="I1997" s="107"/>
      <c r="J1997" s="422"/>
      <c r="K1997" s="422"/>
      <c r="L1997" s="423"/>
      <c r="M1997" s="422"/>
      <c r="N1997" s="422"/>
    </row>
    <row r="1998" spans="1:14" x14ac:dyDescent="0.2">
      <c r="A1998" s="118"/>
      <c r="B1998" s="104"/>
      <c r="C1998" s="454"/>
      <c r="D1998" s="105"/>
      <c r="E1998" s="105"/>
      <c r="F1998" s="106"/>
      <c r="G1998" s="105"/>
      <c r="H1998" s="105"/>
      <c r="I1998" s="107"/>
      <c r="J1998" s="422"/>
      <c r="K1998" s="422"/>
      <c r="L1998" s="423"/>
      <c r="M1998" s="422"/>
      <c r="N1998" s="422"/>
    </row>
    <row r="1999" spans="1:14" x14ac:dyDescent="0.2">
      <c r="A1999" s="118"/>
      <c r="B1999" s="104"/>
      <c r="C1999" s="454"/>
      <c r="D1999" s="105"/>
      <c r="E1999" s="105"/>
      <c r="F1999" s="106"/>
      <c r="G1999" s="105"/>
      <c r="H1999" s="105"/>
      <c r="I1999" s="107"/>
      <c r="J1999" s="422"/>
      <c r="K1999" s="422"/>
      <c r="L1999" s="423"/>
      <c r="M1999" s="422"/>
      <c r="N1999" s="422"/>
    </row>
    <row r="2000" spans="1:14" x14ac:dyDescent="0.2">
      <c r="A2000" s="118"/>
      <c r="B2000" s="104"/>
      <c r="C2000" s="454"/>
      <c r="D2000" s="105"/>
      <c r="E2000" s="105"/>
      <c r="F2000" s="106"/>
      <c r="G2000" s="105"/>
      <c r="H2000" s="105"/>
      <c r="I2000" s="107"/>
      <c r="J2000" s="422"/>
      <c r="K2000" s="422"/>
      <c r="L2000" s="423"/>
      <c r="M2000" s="422"/>
      <c r="N2000" s="422"/>
    </row>
    <row r="2001" spans="1:14" x14ac:dyDescent="0.2">
      <c r="A2001" s="118"/>
      <c r="B2001" s="104"/>
      <c r="C2001" s="454"/>
      <c r="D2001" s="105"/>
      <c r="E2001" s="105"/>
      <c r="F2001" s="106"/>
      <c r="G2001" s="105"/>
      <c r="H2001" s="105"/>
      <c r="I2001" s="107"/>
      <c r="J2001" s="422"/>
      <c r="K2001" s="422"/>
      <c r="L2001" s="423"/>
      <c r="M2001" s="422"/>
      <c r="N2001" s="422"/>
    </row>
    <row r="2002" spans="1:14" x14ac:dyDescent="0.2">
      <c r="A2002" s="118"/>
      <c r="B2002" s="104"/>
      <c r="C2002" s="454"/>
      <c r="D2002" s="105"/>
      <c r="E2002" s="105"/>
      <c r="F2002" s="106"/>
      <c r="G2002" s="105"/>
      <c r="H2002" s="105"/>
      <c r="I2002" s="107"/>
      <c r="J2002" s="422"/>
      <c r="K2002" s="422"/>
      <c r="L2002" s="423"/>
      <c r="M2002" s="422"/>
      <c r="N2002" s="422"/>
    </row>
    <row r="2003" spans="1:14" x14ac:dyDescent="0.2">
      <c r="A2003" s="118"/>
      <c r="B2003" s="104"/>
      <c r="C2003" s="454"/>
      <c r="D2003" s="105"/>
      <c r="E2003" s="105"/>
      <c r="F2003" s="106"/>
      <c r="G2003" s="105"/>
      <c r="H2003" s="105"/>
      <c r="I2003" s="107"/>
      <c r="J2003" s="422"/>
      <c r="K2003" s="422"/>
      <c r="L2003" s="423"/>
      <c r="M2003" s="422"/>
      <c r="N2003" s="422"/>
    </row>
    <row r="2004" spans="1:14" x14ac:dyDescent="0.2">
      <c r="A2004" s="118"/>
      <c r="B2004" s="104"/>
      <c r="C2004" s="454"/>
      <c r="D2004" s="105"/>
      <c r="E2004" s="105"/>
      <c r="F2004" s="106"/>
      <c r="G2004" s="105"/>
      <c r="H2004" s="105"/>
      <c r="I2004" s="107"/>
      <c r="J2004" s="422"/>
      <c r="K2004" s="422"/>
      <c r="L2004" s="423"/>
      <c r="M2004" s="422"/>
      <c r="N2004" s="422"/>
    </row>
    <row r="2005" spans="1:14" x14ac:dyDescent="0.2">
      <c r="A2005" s="118"/>
      <c r="B2005" s="104"/>
      <c r="C2005" s="454"/>
      <c r="D2005" s="105"/>
      <c r="E2005" s="105"/>
      <c r="F2005" s="106"/>
      <c r="G2005" s="105"/>
      <c r="H2005" s="105"/>
      <c r="I2005" s="107"/>
      <c r="J2005" s="422"/>
      <c r="K2005" s="422"/>
      <c r="L2005" s="423"/>
      <c r="M2005" s="422"/>
      <c r="N2005" s="422"/>
    </row>
    <row r="2006" spans="1:14" x14ac:dyDescent="0.2">
      <c r="A2006" s="118"/>
      <c r="B2006" s="104"/>
      <c r="C2006" s="454"/>
      <c r="D2006" s="105"/>
      <c r="E2006" s="105"/>
      <c r="F2006" s="106"/>
      <c r="G2006" s="105"/>
      <c r="H2006" s="105"/>
      <c r="I2006" s="107"/>
      <c r="J2006" s="422"/>
      <c r="K2006" s="422"/>
      <c r="L2006" s="423"/>
      <c r="M2006" s="422"/>
      <c r="N2006" s="422"/>
    </row>
    <row r="2007" spans="1:14" x14ac:dyDescent="0.2">
      <c r="A2007" s="118"/>
      <c r="B2007" s="104"/>
      <c r="C2007" s="454"/>
      <c r="D2007" s="105"/>
      <c r="E2007" s="105"/>
      <c r="F2007" s="106"/>
      <c r="G2007" s="105"/>
      <c r="H2007" s="105"/>
      <c r="I2007" s="107"/>
      <c r="J2007" s="422"/>
      <c r="K2007" s="422"/>
      <c r="L2007" s="423"/>
      <c r="M2007" s="422"/>
      <c r="N2007" s="422"/>
    </row>
    <row r="2008" spans="1:14" x14ac:dyDescent="0.2">
      <c r="A2008" s="118"/>
      <c r="B2008" s="104"/>
      <c r="C2008" s="454"/>
      <c r="D2008" s="105"/>
      <c r="E2008" s="105"/>
      <c r="F2008" s="106"/>
      <c r="G2008" s="105"/>
      <c r="H2008" s="105"/>
      <c r="I2008" s="107"/>
      <c r="J2008" s="422"/>
      <c r="K2008" s="422"/>
      <c r="L2008" s="423"/>
      <c r="M2008" s="422"/>
      <c r="N2008" s="422"/>
    </row>
    <row r="2009" spans="1:14" x14ac:dyDescent="0.2">
      <c r="A2009" s="118"/>
      <c r="B2009" s="104"/>
      <c r="C2009" s="454"/>
      <c r="D2009" s="105"/>
      <c r="E2009" s="105"/>
      <c r="F2009" s="106"/>
      <c r="G2009" s="105"/>
      <c r="H2009" s="105"/>
      <c r="I2009" s="107"/>
      <c r="J2009" s="422"/>
      <c r="K2009" s="422"/>
      <c r="L2009" s="423"/>
      <c r="M2009" s="422"/>
      <c r="N2009" s="422"/>
    </row>
    <row r="2010" spans="1:14" x14ac:dyDescent="0.2">
      <c r="A2010" s="118"/>
      <c r="B2010" s="104"/>
      <c r="C2010" s="454"/>
      <c r="D2010" s="105"/>
      <c r="E2010" s="105"/>
      <c r="F2010" s="106"/>
      <c r="G2010" s="105"/>
      <c r="H2010" s="105"/>
      <c r="I2010" s="107"/>
      <c r="J2010" s="422"/>
      <c r="K2010" s="422"/>
      <c r="L2010" s="423"/>
      <c r="M2010" s="422"/>
      <c r="N2010" s="422"/>
    </row>
    <row r="2011" spans="1:14" x14ac:dyDescent="0.2">
      <c r="A2011" s="118"/>
      <c r="B2011" s="104"/>
      <c r="C2011" s="454"/>
      <c r="D2011" s="105"/>
      <c r="E2011" s="105"/>
      <c r="F2011" s="106"/>
      <c r="G2011" s="105"/>
      <c r="H2011" s="105"/>
      <c r="I2011" s="107"/>
      <c r="J2011" s="422"/>
      <c r="K2011" s="422"/>
      <c r="L2011" s="423"/>
      <c r="M2011" s="422"/>
      <c r="N2011" s="422"/>
    </row>
    <row r="2012" spans="1:14" x14ac:dyDescent="0.2">
      <c r="A2012" s="118"/>
      <c r="B2012" s="104"/>
      <c r="C2012" s="454"/>
      <c r="D2012" s="105"/>
      <c r="E2012" s="105"/>
      <c r="F2012" s="106"/>
      <c r="G2012" s="105"/>
      <c r="H2012" s="105"/>
      <c r="I2012" s="107"/>
      <c r="J2012" s="422"/>
      <c r="K2012" s="422"/>
      <c r="L2012" s="423"/>
      <c r="M2012" s="422"/>
      <c r="N2012" s="422"/>
    </row>
    <row r="2013" spans="1:14" x14ac:dyDescent="0.2">
      <c r="A2013" s="118"/>
      <c r="B2013" s="104"/>
      <c r="C2013" s="454"/>
      <c r="D2013" s="105"/>
      <c r="E2013" s="105"/>
      <c r="F2013" s="106"/>
      <c r="G2013" s="105"/>
      <c r="H2013" s="105"/>
      <c r="I2013" s="107"/>
      <c r="J2013" s="422"/>
      <c r="K2013" s="422"/>
      <c r="L2013" s="423"/>
      <c r="M2013" s="422"/>
      <c r="N2013" s="422"/>
    </row>
    <row r="2014" spans="1:14" x14ac:dyDescent="0.2">
      <c r="A2014" s="118"/>
      <c r="B2014" s="104"/>
      <c r="C2014" s="454"/>
      <c r="D2014" s="105"/>
      <c r="E2014" s="105"/>
      <c r="F2014" s="106"/>
      <c r="G2014" s="105"/>
      <c r="H2014" s="105"/>
      <c r="I2014" s="107"/>
      <c r="J2014" s="422"/>
      <c r="K2014" s="422"/>
      <c r="L2014" s="423"/>
      <c r="M2014" s="422"/>
      <c r="N2014" s="422"/>
    </row>
    <row r="2015" spans="1:14" x14ac:dyDescent="0.2">
      <c r="A2015" s="118"/>
      <c r="B2015" s="104"/>
      <c r="C2015" s="454"/>
      <c r="D2015" s="105"/>
      <c r="E2015" s="105"/>
      <c r="F2015" s="106"/>
      <c r="G2015" s="105"/>
      <c r="H2015" s="105"/>
      <c r="I2015" s="107"/>
      <c r="J2015" s="422"/>
      <c r="K2015" s="422"/>
      <c r="L2015" s="423"/>
      <c r="M2015" s="422"/>
      <c r="N2015" s="422"/>
    </row>
    <row r="2016" spans="1:14" x14ac:dyDescent="0.2">
      <c r="A2016" s="118"/>
      <c r="B2016" s="104"/>
      <c r="C2016" s="454"/>
      <c r="D2016" s="105"/>
      <c r="E2016" s="105"/>
      <c r="F2016" s="106"/>
      <c r="G2016" s="105"/>
      <c r="H2016" s="105"/>
      <c r="I2016" s="107"/>
      <c r="J2016" s="422"/>
      <c r="K2016" s="422"/>
      <c r="L2016" s="423"/>
      <c r="M2016" s="422"/>
      <c r="N2016" s="422"/>
    </row>
    <row r="2017" spans="1:14" x14ac:dyDescent="0.2">
      <c r="A2017" s="118"/>
      <c r="B2017" s="104"/>
      <c r="C2017" s="454"/>
      <c r="D2017" s="105"/>
      <c r="E2017" s="105"/>
      <c r="F2017" s="106"/>
      <c r="G2017" s="105"/>
      <c r="H2017" s="105"/>
      <c r="I2017" s="107"/>
      <c r="J2017" s="422"/>
      <c r="K2017" s="422"/>
      <c r="L2017" s="423"/>
      <c r="M2017" s="422"/>
      <c r="N2017" s="422"/>
    </row>
    <row r="2018" spans="1:14" x14ac:dyDescent="0.2">
      <c r="A2018" s="118"/>
      <c r="B2018" s="104"/>
      <c r="C2018" s="454"/>
      <c r="D2018" s="105"/>
      <c r="E2018" s="105"/>
      <c r="F2018" s="106"/>
      <c r="G2018" s="105"/>
      <c r="H2018" s="105"/>
      <c r="I2018" s="107"/>
      <c r="J2018" s="422"/>
      <c r="K2018" s="422"/>
      <c r="L2018" s="423"/>
      <c r="M2018" s="422"/>
      <c r="N2018" s="422"/>
    </row>
    <row r="2019" spans="1:14" x14ac:dyDescent="0.2">
      <c r="A2019" s="118"/>
      <c r="B2019" s="104"/>
      <c r="C2019" s="454"/>
      <c r="D2019" s="105"/>
      <c r="E2019" s="105"/>
      <c r="F2019" s="106"/>
      <c r="G2019" s="105"/>
      <c r="H2019" s="105"/>
      <c r="I2019" s="107"/>
      <c r="J2019" s="422"/>
      <c r="K2019" s="422"/>
      <c r="L2019" s="423"/>
      <c r="M2019" s="422"/>
      <c r="N2019" s="422"/>
    </row>
    <row r="2020" spans="1:14" x14ac:dyDescent="0.2">
      <c r="A2020" s="118"/>
      <c r="B2020" s="104"/>
      <c r="C2020" s="454"/>
      <c r="D2020" s="105"/>
      <c r="E2020" s="105"/>
      <c r="F2020" s="106"/>
      <c r="G2020" s="105"/>
      <c r="H2020" s="105"/>
      <c r="I2020" s="107"/>
      <c r="J2020" s="422"/>
      <c r="K2020" s="422"/>
      <c r="L2020" s="423"/>
      <c r="M2020" s="422"/>
      <c r="N2020" s="422"/>
    </row>
    <row r="2021" spans="1:14" x14ac:dyDescent="0.2">
      <c r="A2021" s="118"/>
      <c r="B2021" s="104"/>
      <c r="C2021" s="454"/>
      <c r="D2021" s="105"/>
      <c r="E2021" s="105"/>
      <c r="F2021" s="106"/>
      <c r="G2021" s="105"/>
      <c r="H2021" s="105"/>
      <c r="I2021" s="107"/>
      <c r="J2021" s="422"/>
      <c r="K2021" s="422"/>
      <c r="L2021" s="423"/>
      <c r="M2021" s="422"/>
      <c r="N2021" s="422"/>
    </row>
    <row r="2022" spans="1:14" x14ac:dyDescent="0.2">
      <c r="A2022" s="118"/>
      <c r="B2022" s="104"/>
      <c r="C2022" s="454"/>
      <c r="D2022" s="105"/>
      <c r="E2022" s="105"/>
      <c r="F2022" s="106"/>
      <c r="G2022" s="105"/>
      <c r="H2022" s="105"/>
      <c r="I2022" s="107"/>
      <c r="J2022" s="422"/>
      <c r="K2022" s="422"/>
      <c r="L2022" s="423"/>
      <c r="M2022" s="422"/>
      <c r="N2022" s="422"/>
    </row>
    <row r="2023" spans="1:14" x14ac:dyDescent="0.2">
      <c r="A2023" s="118"/>
      <c r="B2023" s="104"/>
      <c r="C2023" s="454"/>
      <c r="D2023" s="105"/>
      <c r="E2023" s="105"/>
      <c r="F2023" s="106"/>
      <c r="G2023" s="105"/>
      <c r="H2023" s="105"/>
      <c r="I2023" s="107"/>
      <c r="J2023" s="422"/>
      <c r="K2023" s="422"/>
      <c r="L2023" s="423"/>
      <c r="M2023" s="422"/>
      <c r="N2023" s="422"/>
    </row>
    <row r="2024" spans="1:14" x14ac:dyDescent="0.2">
      <c r="A2024" s="118"/>
      <c r="B2024" s="104"/>
      <c r="C2024" s="454"/>
      <c r="D2024" s="105"/>
      <c r="E2024" s="105"/>
      <c r="F2024" s="106"/>
      <c r="G2024" s="105"/>
      <c r="H2024" s="105"/>
      <c r="I2024" s="107"/>
      <c r="J2024" s="422"/>
      <c r="K2024" s="422"/>
      <c r="L2024" s="423"/>
      <c r="M2024" s="422"/>
      <c r="N2024" s="422"/>
    </row>
    <row r="2025" spans="1:14" x14ac:dyDescent="0.2">
      <c r="A2025" s="118"/>
      <c r="B2025" s="104"/>
      <c r="C2025" s="454"/>
      <c r="D2025" s="105"/>
      <c r="E2025" s="105"/>
      <c r="F2025" s="106"/>
      <c r="G2025" s="105"/>
      <c r="H2025" s="105"/>
      <c r="I2025" s="107"/>
      <c r="J2025" s="422"/>
      <c r="K2025" s="422"/>
      <c r="L2025" s="423"/>
      <c r="M2025" s="422"/>
      <c r="N2025" s="422"/>
    </row>
    <row r="2026" spans="1:14" x14ac:dyDescent="0.2">
      <c r="A2026" s="118"/>
      <c r="B2026" s="104"/>
      <c r="C2026" s="454"/>
      <c r="D2026" s="105"/>
      <c r="E2026" s="105"/>
      <c r="F2026" s="106"/>
      <c r="G2026" s="105"/>
      <c r="H2026" s="105"/>
      <c r="I2026" s="107"/>
      <c r="J2026" s="422"/>
      <c r="K2026" s="422"/>
      <c r="L2026" s="423"/>
      <c r="M2026" s="422"/>
      <c r="N2026" s="422"/>
    </row>
    <row r="2027" spans="1:14" x14ac:dyDescent="0.2">
      <c r="A2027" s="118"/>
      <c r="B2027" s="104"/>
      <c r="C2027" s="454"/>
      <c r="D2027" s="105"/>
      <c r="E2027" s="105"/>
      <c r="F2027" s="106"/>
      <c r="G2027" s="105"/>
      <c r="H2027" s="105"/>
      <c r="I2027" s="107"/>
      <c r="J2027" s="422"/>
      <c r="K2027" s="422"/>
      <c r="L2027" s="423"/>
      <c r="M2027" s="422"/>
      <c r="N2027" s="422"/>
    </row>
    <row r="2028" spans="1:14" x14ac:dyDescent="0.2">
      <c r="A2028" s="118"/>
      <c r="B2028" s="104"/>
      <c r="C2028" s="454"/>
      <c r="D2028" s="105"/>
      <c r="E2028" s="105"/>
      <c r="F2028" s="106"/>
      <c r="G2028" s="105"/>
      <c r="H2028" s="105"/>
      <c r="I2028" s="107"/>
      <c r="J2028" s="422"/>
      <c r="K2028" s="422"/>
      <c r="L2028" s="423"/>
      <c r="M2028" s="422"/>
      <c r="N2028" s="422"/>
    </row>
  </sheetData>
  <sheetProtection formatColumns="0" formatRows="0" insertColumns="0" insertRows="0" deleteRows="0" autoFilter="0"/>
  <autoFilter ref="A4:Q1982"/>
  <mergeCells count="3">
    <mergeCell ref="A3:N3"/>
    <mergeCell ref="A1:N1"/>
    <mergeCell ref="A2:N2"/>
  </mergeCells>
  <phoneticPr fontId="0" type="noConversion"/>
  <dataValidations count="4">
    <dataValidation type="list" allowBlank="1" showInputMessage="1" showErrorMessage="1" sqref="H316:H1983 I524 H5:H314">
      <formula1>VinculoPT</formula1>
    </dataValidation>
    <dataValidation type="date" allowBlank="1" showInputMessage="1" showErrorMessage="1" sqref="N148:N150 N132:N140 N129:N130">
      <formula1>40544</formula1>
      <formula2>47848</formula2>
    </dataValidation>
    <dataValidation type="list" allowBlank="1" showInputMessage="1" showErrorMessage="1" sqref="E5:E193 E195:E585 E587:E1983">
      <formula1>INDIRECT($Q5)</formula1>
    </dataValidation>
    <dataValidation type="list" allowBlank="1" showInputMessage="1" showErrorMessage="1" sqref="D5:D1983">
      <formula1>Categorias</formula1>
    </dataValidation>
  </dataValidations>
  <printOptions horizontalCentered="1"/>
  <pageMargins left="0.59055118110236227" right="0.59055118110236227" top="0.59055118110236227" bottom="0.59055118110236227" header="0" footer="0"/>
  <pageSetup paperSize="9" scale="43" fitToHeight="0" pageOrder="overThenDown" orientation="landscape" r:id="rId1"/>
  <headerFooter>
    <oddFooter>Página &amp;P de &amp;N</oddFooter>
  </headerFooter>
  <rowBreaks count="2" manualBreakCount="2">
    <brk id="27" max="16383" man="1"/>
    <brk id="52" max="16383" man="1"/>
  </rowBreaks>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28"/>
  <sheetViews>
    <sheetView view="pageBreakPreview" zoomScaleSheetLayoutView="100" workbookViewId="0">
      <pane xSplit="6" ySplit="4" topLeftCell="G5" activePane="bottomRight" state="frozen"/>
      <selection activeCell="G29" sqref="G29"/>
      <selection pane="topRight" activeCell="G29" sqref="G29"/>
      <selection pane="bottomLeft" activeCell="G29" sqref="G29"/>
      <selection pane="bottomRight" activeCell="G5" sqref="G5"/>
    </sheetView>
  </sheetViews>
  <sheetFormatPr defaultColWidth="9.140625" defaultRowHeight="12.75" x14ac:dyDescent="0.2"/>
  <cols>
    <col min="1" max="1" width="5.7109375" style="117" customWidth="1"/>
    <col min="2" max="2" width="10.5703125" style="463" bestFit="1" customWidth="1"/>
    <col min="3" max="3" width="7.7109375" style="463" customWidth="1"/>
    <col min="4" max="4" width="21.28515625" style="62" customWidth="1"/>
    <col min="5" max="5" width="23.7109375" style="62" customWidth="1"/>
    <col min="6" max="6" width="12.85546875" style="61" customWidth="1"/>
    <col min="7" max="7" width="49.5703125" style="60" customWidth="1"/>
    <col min="8" max="8" width="20.7109375" style="60" customWidth="1"/>
    <col min="9" max="9" width="31.85546875" style="108" customWidth="1"/>
    <col min="10" max="10" width="17" style="425" customWidth="1"/>
    <col min="11" max="11" width="17.28515625" style="425" customWidth="1"/>
    <col min="12" max="12" width="17.5703125" style="426" customWidth="1"/>
    <col min="13" max="13" width="25.42578125" style="425" customWidth="1"/>
    <col min="14" max="14" width="11" style="425" customWidth="1"/>
    <col min="15" max="16" width="7.42578125" style="101" hidden="1" customWidth="1"/>
    <col min="17" max="17" width="23.7109375" style="96" hidden="1" customWidth="1"/>
    <col min="18" max="18" width="9.140625" style="96" customWidth="1"/>
    <col min="19" max="16384" width="9.140625" style="96"/>
  </cols>
  <sheetData>
    <row r="1" spans="1:17" ht="15.75" x14ac:dyDescent="0.2">
      <c r="A1" s="593" t="str">
        <f>Capa!A1</f>
        <v>Contrato de Gestão nº. 008/2021 celebrado entre a Secretaria de Justiça e Segurança Pública do Estado de Minas Gerais - SEJUSP e o Instituto Elo</v>
      </c>
      <c r="B1" s="593"/>
      <c r="C1" s="593"/>
      <c r="D1" s="593"/>
      <c r="E1" s="593"/>
      <c r="F1" s="593"/>
      <c r="G1" s="593"/>
      <c r="H1" s="593"/>
      <c r="I1" s="593"/>
      <c r="J1" s="593"/>
      <c r="K1" s="593"/>
      <c r="L1" s="593"/>
      <c r="M1" s="593"/>
      <c r="N1" s="593"/>
      <c r="O1" s="97">
        <f>MONTH(Resumo!$C$5)</f>
        <v>7</v>
      </c>
      <c r="P1" s="97">
        <f>YEAR(Resumo!$C$5)</f>
        <v>2021</v>
      </c>
    </row>
    <row r="2" spans="1:17" ht="15.75" x14ac:dyDescent="0.2">
      <c r="A2" s="593" t="str">
        <f>Capa!A3</f>
        <v>1º Relatório Gerencial Financeiro</v>
      </c>
      <c r="B2" s="593"/>
      <c r="C2" s="593"/>
      <c r="D2" s="593"/>
      <c r="E2" s="593"/>
      <c r="F2" s="593"/>
      <c r="G2" s="593"/>
      <c r="H2" s="593"/>
      <c r="I2" s="593"/>
      <c r="J2" s="593"/>
      <c r="K2" s="593"/>
      <c r="L2" s="593"/>
      <c r="M2" s="593"/>
      <c r="N2" s="593"/>
      <c r="O2" s="98"/>
      <c r="P2" s="98"/>
    </row>
    <row r="3" spans="1:17" ht="15.75" thickBot="1" x14ac:dyDescent="0.25">
      <c r="A3" s="599" t="s">
        <v>461</v>
      </c>
      <c r="B3" s="599"/>
      <c r="C3" s="599"/>
      <c r="D3" s="599"/>
      <c r="E3" s="599"/>
      <c r="F3" s="599"/>
      <c r="G3" s="599"/>
      <c r="H3" s="599"/>
      <c r="I3" s="599"/>
      <c r="J3" s="599"/>
      <c r="K3" s="599"/>
      <c r="L3" s="599"/>
      <c r="M3" s="599"/>
      <c r="N3" s="599"/>
      <c r="O3" s="99"/>
      <c r="P3" s="99"/>
    </row>
    <row r="4" spans="1:17" s="100" customFormat="1" ht="39" thickBot="1" x14ac:dyDescent="0.25">
      <c r="A4" s="467" t="s">
        <v>97</v>
      </c>
      <c r="B4" s="467" t="s">
        <v>279</v>
      </c>
      <c r="C4" s="109" t="s">
        <v>282</v>
      </c>
      <c r="D4" s="467" t="s">
        <v>35</v>
      </c>
      <c r="E4" s="414" t="s">
        <v>44</v>
      </c>
      <c r="F4" s="414" t="s">
        <v>271</v>
      </c>
      <c r="G4" s="414" t="s">
        <v>55</v>
      </c>
      <c r="H4" s="414" t="s">
        <v>307</v>
      </c>
      <c r="I4" s="414" t="s">
        <v>54</v>
      </c>
      <c r="J4" s="414" t="s">
        <v>56</v>
      </c>
      <c r="K4" s="414" t="s">
        <v>76</v>
      </c>
      <c r="L4" s="414" t="s">
        <v>52</v>
      </c>
      <c r="M4" s="414" t="s">
        <v>75</v>
      </c>
      <c r="N4" s="414" t="s">
        <v>165</v>
      </c>
      <c r="O4" s="415" t="s">
        <v>280</v>
      </c>
      <c r="P4" s="78" t="s">
        <v>281</v>
      </c>
      <c r="Q4" s="78" t="s">
        <v>35</v>
      </c>
    </row>
    <row r="5" spans="1:17" x14ac:dyDescent="0.2">
      <c r="A5" s="468" t="str">
        <f>IF(B5="","",COUNT('Diário 1º PA'!$A$5:$A$1982)+ROW()-4)</f>
        <v/>
      </c>
      <c r="B5" s="503"/>
      <c r="C5" s="474"/>
      <c r="D5" s="504"/>
      <c r="E5" s="504"/>
      <c r="F5" s="505"/>
      <c r="G5" s="504"/>
      <c r="H5" s="504"/>
      <c r="I5" s="504"/>
      <c r="J5" s="506"/>
      <c r="K5" s="506"/>
      <c r="L5" s="506"/>
      <c r="M5" s="506"/>
      <c r="N5" s="502"/>
      <c r="O5" s="418">
        <f>IF(B5=0,0,IF(YEAR(B5)=$P$1,MONTH(B5)-$O$1+1,(YEAR(B5)-$P$1)*12-$O$1+1+MONTH(B5)))</f>
        <v>0</v>
      </c>
      <c r="P5" s="79">
        <f>IF(C5=0,0,IF(YEAR(C5)=$P$1,MONTH(C5)-$O$1+1,(YEAR(C5)-$P$1)*12-$O$1+1+MONTH(C5)))</f>
        <v>0</v>
      </c>
      <c r="Q5" s="152" t="str">
        <f>SUBSTITUTE(D5," ","_")</f>
        <v/>
      </c>
    </row>
    <row r="6" spans="1:17" x14ac:dyDescent="0.2">
      <c r="A6" s="438" t="str">
        <f>IF(B6="","",COUNT('Diário 1º PA'!$A$5:$A$1982)+ROW()-4)</f>
        <v/>
      </c>
      <c r="B6" s="470"/>
      <c r="C6" s="469"/>
      <c r="D6" s="107"/>
      <c r="E6" s="107"/>
      <c r="F6" s="288"/>
      <c r="G6" s="107"/>
      <c r="H6" s="107"/>
      <c r="I6" s="107"/>
      <c r="J6" s="423"/>
      <c r="K6" s="423"/>
      <c r="L6" s="423"/>
      <c r="M6" s="423"/>
      <c r="N6" s="470"/>
      <c r="O6" s="416">
        <f t="shared" ref="O6:P9" si="0">IF(B6=0,0,IF(YEAR(B6)=$P$1,MONTH(B6)-$O$1+1,(YEAR(B6)-$P$1)*12-$O$1+1+MONTH(B6)))</f>
        <v>0</v>
      </c>
      <c r="P6" s="79">
        <f t="shared" si="0"/>
        <v>0</v>
      </c>
      <c r="Q6" s="102" t="str">
        <f>SUBSTITUTE(D6," ","_")</f>
        <v/>
      </c>
    </row>
    <row r="7" spans="1:17" x14ac:dyDescent="0.2">
      <c r="A7" s="438" t="str">
        <f>IF(B7="","",COUNT('Diário 1º PA'!$A$5:$A$1982)+ROW()-4)</f>
        <v/>
      </c>
      <c r="B7" s="470"/>
      <c r="C7" s="469"/>
      <c r="D7" s="107"/>
      <c r="E7" s="107"/>
      <c r="F7" s="288"/>
      <c r="G7" s="107"/>
      <c r="H7" s="107"/>
      <c r="I7" s="107"/>
      <c r="J7" s="423"/>
      <c r="K7" s="423"/>
      <c r="L7" s="423"/>
      <c r="M7" s="423"/>
      <c r="N7" s="470"/>
      <c r="O7" s="416">
        <f t="shared" si="0"/>
        <v>0</v>
      </c>
      <c r="P7" s="79">
        <f t="shared" si="0"/>
        <v>0</v>
      </c>
      <c r="Q7" s="102" t="str">
        <f>SUBSTITUTE(D7," ","_")</f>
        <v/>
      </c>
    </row>
    <row r="8" spans="1:17" ht="13.5" thickBot="1" x14ac:dyDescent="0.25">
      <c r="A8" s="438" t="str">
        <f>IF(B8="","",COUNT('Diário 1º PA'!$A$5:$A$1982)+ROW()-4)</f>
        <v/>
      </c>
      <c r="B8" s="470"/>
      <c r="C8" s="469"/>
      <c r="D8" s="107"/>
      <c r="E8" s="107"/>
      <c r="F8" s="288"/>
      <c r="G8" s="107"/>
      <c r="H8" s="107"/>
      <c r="I8" s="107"/>
      <c r="J8" s="423"/>
      <c r="K8" s="423"/>
      <c r="L8" s="423"/>
      <c r="M8" s="423"/>
      <c r="N8" s="470"/>
      <c r="O8" s="416">
        <f t="shared" si="0"/>
        <v>0</v>
      </c>
      <c r="P8" s="79">
        <f t="shared" si="0"/>
        <v>0</v>
      </c>
      <c r="Q8" s="102" t="str">
        <f>SUBSTITUTE(D8," ","_")</f>
        <v/>
      </c>
    </row>
    <row r="9" spans="1:17" x14ac:dyDescent="0.2">
      <c r="A9" s="438" t="str">
        <f>IF(B9="","",COUNT('Diário 1º PA'!$A$5:$A$1982)+ROW()-4)</f>
        <v/>
      </c>
      <c r="B9" s="470"/>
      <c r="C9" s="469"/>
      <c r="D9" s="107"/>
      <c r="E9" s="107"/>
      <c r="F9" s="288"/>
      <c r="G9" s="442"/>
      <c r="H9" s="107"/>
      <c r="I9" s="107"/>
      <c r="J9" s="422"/>
      <c r="K9" s="422"/>
      <c r="L9" s="423"/>
      <c r="M9" s="423"/>
      <c r="N9" s="470"/>
      <c r="O9" s="418">
        <f t="shared" si="0"/>
        <v>0</v>
      </c>
      <c r="P9" s="79">
        <f t="shared" si="0"/>
        <v>0</v>
      </c>
      <c r="Q9" s="152" t="str">
        <f t="shared" ref="Q9:Q16" si="1">SUBSTITUTE(D9," ","_")</f>
        <v/>
      </c>
    </row>
    <row r="10" spans="1:17" x14ac:dyDescent="0.2">
      <c r="A10" s="438" t="str">
        <f>IF(B10="","",COUNT('Diário 1º PA'!$A$5:$A$1982)+ROW()-4)</f>
        <v/>
      </c>
      <c r="B10" s="470"/>
      <c r="C10" s="469"/>
      <c r="D10" s="107"/>
      <c r="E10" s="107"/>
      <c r="F10" s="288"/>
      <c r="G10" s="107"/>
      <c r="H10" s="107"/>
      <c r="I10" s="107"/>
      <c r="J10" s="422"/>
      <c r="K10" s="422"/>
      <c r="L10" s="423"/>
      <c r="M10" s="423"/>
      <c r="N10" s="470"/>
      <c r="O10" s="416">
        <f t="shared" ref="O10:O17" si="2">IF(B10=0,0,IF(YEAR(B10)=$P$1,MONTH(B10)-$O$1+1,(YEAR(B10)-$P$1)*12-$O$1+1+MONTH(B10)))</f>
        <v>0</v>
      </c>
      <c r="P10" s="79">
        <f t="shared" ref="P10:P17" si="3">IF(C10=0,0,IF(YEAR(C10)=$P$1,MONTH(C10)-$O$1+1,(YEAR(C10)-$P$1)*12-$O$1+1+MONTH(C10)))</f>
        <v>0</v>
      </c>
      <c r="Q10" s="102" t="str">
        <f t="shared" si="1"/>
        <v/>
      </c>
    </row>
    <row r="11" spans="1:17" x14ac:dyDescent="0.2">
      <c r="A11" s="438" t="str">
        <f>IF(B11="","",COUNT('Diário 1º PA'!$A$5:$A$1982)+ROW()-4)</f>
        <v/>
      </c>
      <c r="B11" s="470"/>
      <c r="C11" s="469"/>
      <c r="D11" s="107"/>
      <c r="E11" s="107"/>
      <c r="F11" s="288"/>
      <c r="G11" s="107"/>
      <c r="H11" s="107"/>
      <c r="I11" s="107"/>
      <c r="J11" s="423"/>
      <c r="K11" s="423"/>
      <c r="L11" s="423"/>
      <c r="M11" s="423"/>
      <c r="N11" s="470"/>
      <c r="O11" s="416">
        <f t="shared" si="2"/>
        <v>0</v>
      </c>
      <c r="P11" s="79">
        <f t="shared" si="3"/>
        <v>0</v>
      </c>
      <c r="Q11" s="102" t="str">
        <f t="shared" si="1"/>
        <v/>
      </c>
    </row>
    <row r="12" spans="1:17" ht="13.5" thickBot="1" x14ac:dyDescent="0.25">
      <c r="A12" s="438" t="str">
        <f>IF(B12="","",COUNT('Diário 1º PA'!$A$5:$A$1982)+ROW()-4)</f>
        <v/>
      </c>
      <c r="B12" s="470"/>
      <c r="C12" s="469"/>
      <c r="D12" s="107"/>
      <c r="E12" s="107"/>
      <c r="F12" s="443"/>
      <c r="G12" s="105"/>
      <c r="H12" s="107"/>
      <c r="I12" s="107"/>
      <c r="J12" s="423"/>
      <c r="K12" s="423"/>
      <c r="L12" s="423"/>
      <c r="M12" s="423"/>
      <c r="N12" s="470"/>
      <c r="O12" s="416">
        <f t="shared" si="2"/>
        <v>0</v>
      </c>
      <c r="P12" s="79">
        <f t="shared" si="3"/>
        <v>0</v>
      </c>
      <c r="Q12" s="102" t="str">
        <f t="shared" si="1"/>
        <v/>
      </c>
    </row>
    <row r="13" spans="1:17" x14ac:dyDescent="0.2">
      <c r="A13" s="438" t="str">
        <f>IF(B13="","",COUNT('Diário 1º PA'!$A$5:$A$1982)+ROW()-4)</f>
        <v/>
      </c>
      <c r="B13" s="470"/>
      <c r="C13" s="469"/>
      <c r="D13" s="107"/>
      <c r="E13" s="107"/>
      <c r="F13" s="443"/>
      <c r="G13" s="107"/>
      <c r="H13" s="107"/>
      <c r="I13" s="107"/>
      <c r="J13" s="423"/>
      <c r="K13" s="423"/>
      <c r="L13" s="423"/>
      <c r="M13" s="423"/>
      <c r="N13" s="470"/>
      <c r="O13" s="418">
        <f t="shared" si="2"/>
        <v>0</v>
      </c>
      <c r="P13" s="79">
        <f t="shared" si="3"/>
        <v>0</v>
      </c>
      <c r="Q13" s="152" t="str">
        <f t="shared" si="1"/>
        <v/>
      </c>
    </row>
    <row r="14" spans="1:17" x14ac:dyDescent="0.2">
      <c r="A14" s="438" t="str">
        <f>IF(B14="","",COUNT('Diário 1º PA'!$A$5:$A$1982)+ROW()-4)</f>
        <v/>
      </c>
      <c r="B14" s="470"/>
      <c r="C14" s="469"/>
      <c r="D14" s="107"/>
      <c r="E14" s="107"/>
      <c r="F14" s="443"/>
      <c r="G14" s="105"/>
      <c r="H14" s="107"/>
      <c r="I14" s="107"/>
      <c r="J14" s="423"/>
      <c r="K14" s="423"/>
      <c r="L14" s="423"/>
      <c r="M14" s="423"/>
      <c r="N14" s="470"/>
      <c r="O14" s="416">
        <f t="shared" si="2"/>
        <v>0</v>
      </c>
      <c r="P14" s="79">
        <f t="shared" si="3"/>
        <v>0</v>
      </c>
      <c r="Q14" s="102" t="str">
        <f t="shared" si="1"/>
        <v/>
      </c>
    </row>
    <row r="15" spans="1:17" x14ac:dyDescent="0.2">
      <c r="A15" s="438" t="str">
        <f>IF(B15="","",COUNT('Diário 1º PA'!$A$5:$A$1982)+ROW()-4)</f>
        <v/>
      </c>
      <c r="B15" s="470"/>
      <c r="C15" s="469"/>
      <c r="D15" s="107"/>
      <c r="E15" s="107"/>
      <c r="F15" s="288"/>
      <c r="G15" s="107"/>
      <c r="H15" s="107"/>
      <c r="I15" s="107"/>
      <c r="J15" s="422"/>
      <c r="K15" s="422"/>
      <c r="L15" s="423"/>
      <c r="M15" s="423"/>
      <c r="N15" s="470"/>
      <c r="O15" s="416">
        <f t="shared" si="2"/>
        <v>0</v>
      </c>
      <c r="P15" s="79">
        <f t="shared" si="3"/>
        <v>0</v>
      </c>
      <c r="Q15" s="102" t="str">
        <f t="shared" si="1"/>
        <v/>
      </c>
    </row>
    <row r="16" spans="1:17" ht="13.5" thickBot="1" x14ac:dyDescent="0.25">
      <c r="A16" s="438" t="str">
        <f>IF(B16="","",COUNT('Diário 1º PA'!$A$5:$A$1982)+ROW()-4)</f>
        <v/>
      </c>
      <c r="B16" s="470"/>
      <c r="C16" s="469"/>
      <c r="D16" s="107"/>
      <c r="E16" s="107"/>
      <c r="F16" s="288"/>
      <c r="G16" s="487"/>
      <c r="H16" s="107"/>
      <c r="I16" s="442"/>
      <c r="J16" s="444"/>
      <c r="K16" s="444"/>
      <c r="L16" s="444"/>
      <c r="M16" s="423"/>
      <c r="N16" s="470"/>
      <c r="O16" s="416">
        <f t="shared" si="2"/>
        <v>0</v>
      </c>
      <c r="P16" s="79">
        <f t="shared" si="3"/>
        <v>0</v>
      </c>
      <c r="Q16" s="102" t="str">
        <f t="shared" si="1"/>
        <v/>
      </c>
    </row>
    <row r="17" spans="1:17" x14ac:dyDescent="0.2">
      <c r="A17" s="438" t="str">
        <f>IF(B17="","",COUNT('Diário 1º PA'!$A$5:$A$1982)+ROW()-4)</f>
        <v/>
      </c>
      <c r="B17" s="470"/>
      <c r="C17" s="469"/>
      <c r="D17" s="107"/>
      <c r="E17" s="107"/>
      <c r="F17" s="288"/>
      <c r="G17" s="487"/>
      <c r="H17" s="107"/>
      <c r="I17" s="442"/>
      <c r="J17" s="444"/>
      <c r="K17" s="444"/>
      <c r="L17" s="444"/>
      <c r="M17" s="423"/>
      <c r="N17" s="470"/>
      <c r="O17" s="418">
        <f t="shared" si="2"/>
        <v>0</v>
      </c>
      <c r="P17" s="79">
        <f t="shared" si="3"/>
        <v>0</v>
      </c>
      <c r="Q17" s="152" t="str">
        <f t="shared" ref="Q17:Q80" si="4">SUBSTITUTE(D17," ","_")</f>
        <v/>
      </c>
    </row>
    <row r="18" spans="1:17" x14ac:dyDescent="0.2">
      <c r="A18" s="438" t="str">
        <f>IF(B18="","",COUNT('Diário 1º PA'!$A$5:$A$1982)+ROW()-4)</f>
        <v/>
      </c>
      <c r="B18" s="470"/>
      <c r="C18" s="474"/>
      <c r="D18" s="442"/>
      <c r="E18" s="442"/>
      <c r="F18" s="443"/>
      <c r="G18" s="476"/>
      <c r="H18" s="442"/>
      <c r="I18" s="442"/>
      <c r="J18" s="480"/>
      <c r="K18" s="480"/>
      <c r="L18" s="444"/>
      <c r="M18" s="480"/>
      <c r="N18" s="502"/>
      <c r="O18" s="416">
        <f t="shared" ref="O18:O81" si="5">IF(B18=0,0,IF(YEAR(B18)=$P$1,MONTH(B18)-$O$1+1,(YEAR(B18)-$P$1)*12-$O$1+1+MONTH(B18)))</f>
        <v>0</v>
      </c>
      <c r="P18" s="79">
        <f t="shared" ref="P18:P81" si="6">IF(C18=0,0,IF(YEAR(C18)=$P$1,MONTH(C18)-$O$1+1,(YEAR(C18)-$P$1)*12-$O$1+1+MONTH(C18)))</f>
        <v>0</v>
      </c>
      <c r="Q18" s="102" t="str">
        <f t="shared" si="4"/>
        <v/>
      </c>
    </row>
    <row r="19" spans="1:17" x14ac:dyDescent="0.2">
      <c r="A19" s="438" t="str">
        <f>IF(B19="","",COUNT('Diário 1º PA'!$A$5:$A$1982)+ROW()-4)</f>
        <v/>
      </c>
      <c r="B19" s="470"/>
      <c r="C19" s="469"/>
      <c r="D19" s="107"/>
      <c r="E19" s="107"/>
      <c r="F19" s="288"/>
      <c r="G19" s="107"/>
      <c r="H19" s="107"/>
      <c r="I19" s="107"/>
      <c r="J19" s="423"/>
      <c r="K19" s="423"/>
      <c r="L19" s="423"/>
      <c r="M19" s="423"/>
      <c r="N19" s="470"/>
      <c r="O19" s="416">
        <f t="shared" si="5"/>
        <v>0</v>
      </c>
      <c r="P19" s="79">
        <f t="shared" si="6"/>
        <v>0</v>
      </c>
      <c r="Q19" s="102" t="str">
        <f t="shared" si="4"/>
        <v/>
      </c>
    </row>
    <row r="20" spans="1:17" ht="13.5" thickBot="1" x14ac:dyDescent="0.25">
      <c r="A20" s="438" t="str">
        <f>IF(B20="","",COUNT('Diário 1º PA'!$A$5:$A$1982)+ROW()-4)</f>
        <v/>
      </c>
      <c r="B20" s="470"/>
      <c r="C20" s="469"/>
      <c r="D20" s="107"/>
      <c r="E20" s="107"/>
      <c r="F20" s="288"/>
      <c r="G20" s="107"/>
      <c r="H20" s="107"/>
      <c r="I20" s="107"/>
      <c r="J20" s="423"/>
      <c r="K20" s="423"/>
      <c r="L20" s="423"/>
      <c r="M20" s="423"/>
      <c r="N20" s="470"/>
      <c r="O20" s="416">
        <f t="shared" si="5"/>
        <v>0</v>
      </c>
      <c r="P20" s="79">
        <f t="shared" si="6"/>
        <v>0</v>
      </c>
      <c r="Q20" s="102" t="str">
        <f t="shared" si="4"/>
        <v/>
      </c>
    </row>
    <row r="21" spans="1:17" x14ac:dyDescent="0.2">
      <c r="A21" s="438" t="str">
        <f>IF(B21="","",COUNT('Diário 1º PA'!$A$5:$A$1982)+ROW()-4)</f>
        <v/>
      </c>
      <c r="B21" s="470"/>
      <c r="C21" s="469"/>
      <c r="D21" s="107"/>
      <c r="E21" s="107"/>
      <c r="F21" s="443"/>
      <c r="G21" s="442"/>
      <c r="H21" s="107"/>
      <c r="I21" s="107"/>
      <c r="J21" s="423"/>
      <c r="K21" s="423"/>
      <c r="L21" s="423"/>
      <c r="M21" s="423"/>
      <c r="N21" s="470"/>
      <c r="O21" s="418">
        <f t="shared" si="5"/>
        <v>0</v>
      </c>
      <c r="P21" s="79">
        <f t="shared" si="6"/>
        <v>0</v>
      </c>
      <c r="Q21" s="152" t="str">
        <f t="shared" si="4"/>
        <v/>
      </c>
    </row>
    <row r="22" spans="1:17" x14ac:dyDescent="0.2">
      <c r="A22" s="438" t="str">
        <f>IF(B22="","",COUNT('Diário 1º PA'!$A$5:$A$1982)+ROW()-4)</f>
        <v/>
      </c>
      <c r="B22" s="470"/>
      <c r="C22" s="469"/>
      <c r="D22" s="107"/>
      <c r="E22" s="107"/>
      <c r="F22" s="443"/>
      <c r="G22" s="442"/>
      <c r="H22" s="107"/>
      <c r="I22" s="107"/>
      <c r="J22" s="423"/>
      <c r="K22" s="423"/>
      <c r="L22" s="423"/>
      <c r="M22" s="423"/>
      <c r="N22" s="470"/>
      <c r="O22" s="416">
        <f t="shared" si="5"/>
        <v>0</v>
      </c>
      <c r="P22" s="79">
        <f t="shared" si="6"/>
        <v>0</v>
      </c>
      <c r="Q22" s="102" t="str">
        <f t="shared" si="4"/>
        <v/>
      </c>
    </row>
    <row r="23" spans="1:17" x14ac:dyDescent="0.2">
      <c r="A23" s="438" t="str">
        <f>IF(B23="","",COUNT('Diário 1º PA'!$A$5:$A$1982)+ROW()-4)</f>
        <v/>
      </c>
      <c r="B23" s="502"/>
      <c r="C23" s="474"/>
      <c r="D23" s="442"/>
      <c r="E23" s="442"/>
      <c r="F23" s="443"/>
      <c r="G23" s="442"/>
      <c r="H23" s="442"/>
      <c r="I23" s="442"/>
      <c r="J23" s="444"/>
      <c r="K23" s="444"/>
      <c r="L23" s="444"/>
      <c r="M23" s="494"/>
      <c r="N23" s="502"/>
      <c r="O23" s="416">
        <f t="shared" si="5"/>
        <v>0</v>
      </c>
      <c r="P23" s="79">
        <f t="shared" si="6"/>
        <v>0</v>
      </c>
      <c r="Q23" s="102" t="str">
        <f t="shared" si="4"/>
        <v/>
      </c>
    </row>
    <row r="24" spans="1:17" ht="13.5" thickBot="1" x14ac:dyDescent="0.25">
      <c r="A24" s="438" t="str">
        <f>IF(B24="","",COUNT('Diário 1º PA'!$A$5:$A$1982)+ROW()-4)</f>
        <v/>
      </c>
      <c r="B24" s="470"/>
      <c r="C24" s="469"/>
      <c r="D24" s="107"/>
      <c r="E24" s="107"/>
      <c r="F24" s="288"/>
      <c r="G24" s="107"/>
      <c r="H24" s="107"/>
      <c r="I24" s="107"/>
      <c r="J24" s="423"/>
      <c r="K24" s="423"/>
      <c r="L24" s="423"/>
      <c r="M24" s="423"/>
      <c r="N24" s="470"/>
      <c r="O24" s="416">
        <f t="shared" si="5"/>
        <v>0</v>
      </c>
      <c r="P24" s="79">
        <f t="shared" si="6"/>
        <v>0</v>
      </c>
      <c r="Q24" s="102" t="str">
        <f t="shared" si="4"/>
        <v/>
      </c>
    </row>
    <row r="25" spans="1:17" x14ac:dyDescent="0.2">
      <c r="A25" s="438" t="str">
        <f>IF(B25="","",COUNT('Diário 1º PA'!$A$5:$A$1982)+ROW()-4)</f>
        <v/>
      </c>
      <c r="B25" s="470"/>
      <c r="C25" s="469"/>
      <c r="D25" s="107"/>
      <c r="E25" s="107"/>
      <c r="F25" s="288"/>
      <c r="G25" s="107"/>
      <c r="H25" s="107"/>
      <c r="I25" s="107"/>
      <c r="J25" s="423"/>
      <c r="K25" s="423"/>
      <c r="L25" s="423"/>
      <c r="M25" s="423"/>
      <c r="N25" s="470"/>
      <c r="O25" s="418">
        <f t="shared" si="5"/>
        <v>0</v>
      </c>
      <c r="P25" s="79">
        <f t="shared" si="6"/>
        <v>0</v>
      </c>
      <c r="Q25" s="152" t="str">
        <f t="shared" si="4"/>
        <v/>
      </c>
    </row>
    <row r="26" spans="1:17" x14ac:dyDescent="0.2">
      <c r="A26" s="438" t="str">
        <f>IF(B26="","",COUNT('Diário 1º PA'!$A$5:$A$1982)+ROW()-4)</f>
        <v/>
      </c>
      <c r="B26" s="470"/>
      <c r="C26" s="469"/>
      <c r="D26" s="107"/>
      <c r="E26" s="107"/>
      <c r="F26" s="288"/>
      <c r="G26" s="107"/>
      <c r="H26" s="107"/>
      <c r="I26" s="107"/>
      <c r="J26" s="423"/>
      <c r="K26" s="423"/>
      <c r="L26" s="423"/>
      <c r="M26" s="423"/>
      <c r="N26" s="470"/>
      <c r="O26" s="416">
        <f t="shared" si="5"/>
        <v>0</v>
      </c>
      <c r="P26" s="79">
        <f t="shared" si="6"/>
        <v>0</v>
      </c>
      <c r="Q26" s="102" t="str">
        <f t="shared" si="4"/>
        <v/>
      </c>
    </row>
    <row r="27" spans="1:17" x14ac:dyDescent="0.2">
      <c r="A27" s="438" t="str">
        <f>IF(B27="","",COUNT('Diário 1º PA'!$A$5:$A$1982)+ROW()-4)</f>
        <v/>
      </c>
      <c r="B27" s="470"/>
      <c r="C27" s="469"/>
      <c r="D27" s="107"/>
      <c r="E27" s="107"/>
      <c r="F27" s="288"/>
      <c r="G27" s="107"/>
      <c r="H27" s="107"/>
      <c r="I27" s="107"/>
      <c r="J27" s="423"/>
      <c r="K27" s="423"/>
      <c r="L27" s="423"/>
      <c r="M27" s="423"/>
      <c r="N27" s="470"/>
      <c r="O27" s="416">
        <f t="shared" si="5"/>
        <v>0</v>
      </c>
      <c r="P27" s="79">
        <f t="shared" si="6"/>
        <v>0</v>
      </c>
      <c r="Q27" s="102" t="str">
        <f t="shared" si="4"/>
        <v/>
      </c>
    </row>
    <row r="28" spans="1:17" ht="13.5" thickBot="1" x14ac:dyDescent="0.25">
      <c r="A28" s="438" t="str">
        <f>IF(B28="","",COUNT('Diário 1º PA'!$A$5:$A$1982)+ROW()-4)</f>
        <v/>
      </c>
      <c r="B28" s="470"/>
      <c r="C28" s="469"/>
      <c r="D28" s="107"/>
      <c r="E28" s="107"/>
      <c r="F28" s="288"/>
      <c r="G28" s="107"/>
      <c r="H28" s="107"/>
      <c r="I28" s="107"/>
      <c r="J28" s="423"/>
      <c r="K28" s="423"/>
      <c r="L28" s="423"/>
      <c r="M28" s="423"/>
      <c r="N28" s="470"/>
      <c r="O28" s="416">
        <f t="shared" si="5"/>
        <v>0</v>
      </c>
      <c r="P28" s="79">
        <f t="shared" si="6"/>
        <v>0</v>
      </c>
      <c r="Q28" s="102" t="str">
        <f t="shared" si="4"/>
        <v/>
      </c>
    </row>
    <row r="29" spans="1:17" x14ac:dyDescent="0.2">
      <c r="A29" s="438" t="str">
        <f>IF(B29="","",COUNT('Diário 1º PA'!$A$5:$A$1982)+ROW()-4)</f>
        <v/>
      </c>
      <c r="B29" s="470"/>
      <c r="C29" s="469"/>
      <c r="D29" s="107"/>
      <c r="E29" s="107"/>
      <c r="F29" s="288"/>
      <c r="G29" s="107"/>
      <c r="H29" s="107"/>
      <c r="I29" s="107"/>
      <c r="J29" s="423"/>
      <c r="K29" s="423"/>
      <c r="L29" s="423"/>
      <c r="M29" s="423"/>
      <c r="N29" s="470"/>
      <c r="O29" s="418">
        <f t="shared" si="5"/>
        <v>0</v>
      </c>
      <c r="P29" s="79">
        <f t="shared" si="6"/>
        <v>0</v>
      </c>
      <c r="Q29" s="152" t="str">
        <f t="shared" si="4"/>
        <v/>
      </c>
    </row>
    <row r="30" spans="1:17" x14ac:dyDescent="0.2">
      <c r="A30" s="438" t="str">
        <f>IF(B30="","",COUNT('Diário 1º PA'!$A$5:$A$1982)+ROW()-4)</f>
        <v/>
      </c>
      <c r="B30" s="470"/>
      <c r="C30" s="469"/>
      <c r="D30" s="107"/>
      <c r="E30" s="107"/>
      <c r="F30" s="288"/>
      <c r="G30" s="107"/>
      <c r="H30" s="107"/>
      <c r="I30" s="107"/>
      <c r="J30" s="423"/>
      <c r="K30" s="423"/>
      <c r="L30" s="423"/>
      <c r="M30" s="423"/>
      <c r="N30" s="470"/>
      <c r="O30" s="416">
        <f t="shared" si="5"/>
        <v>0</v>
      </c>
      <c r="P30" s="79">
        <f t="shared" si="6"/>
        <v>0</v>
      </c>
      <c r="Q30" s="102" t="str">
        <f t="shared" si="4"/>
        <v/>
      </c>
    </row>
    <row r="31" spans="1:17" x14ac:dyDescent="0.2">
      <c r="A31" s="438" t="str">
        <f>IF(B31="","",COUNT('Diário 1º PA'!$A$5:$A$1982)+ROW()-4)</f>
        <v/>
      </c>
      <c r="B31" s="470"/>
      <c r="C31" s="469"/>
      <c r="D31" s="107"/>
      <c r="E31" s="107"/>
      <c r="F31" s="288"/>
      <c r="G31" s="107"/>
      <c r="H31" s="107"/>
      <c r="I31" s="107"/>
      <c r="J31" s="423"/>
      <c r="K31" s="423"/>
      <c r="L31" s="423"/>
      <c r="M31" s="423"/>
      <c r="N31" s="470"/>
      <c r="O31" s="416">
        <f t="shared" si="5"/>
        <v>0</v>
      </c>
      <c r="P31" s="79">
        <f t="shared" si="6"/>
        <v>0</v>
      </c>
      <c r="Q31" s="102" t="str">
        <f t="shared" si="4"/>
        <v/>
      </c>
    </row>
    <row r="32" spans="1:17" ht="13.5" thickBot="1" x14ac:dyDescent="0.25">
      <c r="A32" s="438" t="str">
        <f>IF(B32="","",COUNT('Diário 1º PA'!$A$5:$A$1982)+ROW()-4)</f>
        <v/>
      </c>
      <c r="B32" s="470"/>
      <c r="C32" s="469"/>
      <c r="D32" s="107"/>
      <c r="E32" s="107"/>
      <c r="F32" s="288"/>
      <c r="G32" s="107"/>
      <c r="H32" s="107"/>
      <c r="I32" s="107"/>
      <c r="J32" s="423"/>
      <c r="K32" s="423"/>
      <c r="L32" s="423"/>
      <c r="M32" s="423"/>
      <c r="N32" s="470"/>
      <c r="O32" s="416">
        <f t="shared" si="5"/>
        <v>0</v>
      </c>
      <c r="P32" s="79">
        <f t="shared" si="6"/>
        <v>0</v>
      </c>
      <c r="Q32" s="102" t="str">
        <f t="shared" si="4"/>
        <v/>
      </c>
    </row>
    <row r="33" spans="1:17" x14ac:dyDescent="0.2">
      <c r="A33" s="438" t="str">
        <f>IF(B33="","",COUNT('Diário 1º PA'!$A$5:$A$1982)+ROW()-4)</f>
        <v/>
      </c>
      <c r="B33" s="470"/>
      <c r="C33" s="469"/>
      <c r="D33" s="107"/>
      <c r="E33" s="107"/>
      <c r="F33" s="288"/>
      <c r="G33" s="107"/>
      <c r="H33" s="107"/>
      <c r="I33" s="107"/>
      <c r="J33" s="423"/>
      <c r="K33" s="423"/>
      <c r="L33" s="423"/>
      <c r="M33" s="423"/>
      <c r="N33" s="470"/>
      <c r="O33" s="418">
        <f t="shared" si="5"/>
        <v>0</v>
      </c>
      <c r="P33" s="79">
        <f t="shared" si="6"/>
        <v>0</v>
      </c>
      <c r="Q33" s="152" t="str">
        <f t="shared" si="4"/>
        <v/>
      </c>
    </row>
    <row r="34" spans="1:17" x14ac:dyDescent="0.2">
      <c r="A34" s="438" t="str">
        <f>IF(B34="","",COUNT('Diário 1º PA'!$A$5:$A$1982)+ROW()-4)</f>
        <v/>
      </c>
      <c r="B34" s="470"/>
      <c r="C34" s="469"/>
      <c r="D34" s="107"/>
      <c r="E34" s="107"/>
      <c r="F34" s="288"/>
      <c r="G34" s="107"/>
      <c r="H34" s="107"/>
      <c r="I34" s="107"/>
      <c r="J34" s="423"/>
      <c r="K34" s="423"/>
      <c r="L34" s="423"/>
      <c r="M34" s="423"/>
      <c r="N34" s="470"/>
      <c r="O34" s="416">
        <f t="shared" si="5"/>
        <v>0</v>
      </c>
      <c r="P34" s="79">
        <f t="shared" si="6"/>
        <v>0</v>
      </c>
      <c r="Q34" s="102" t="str">
        <f t="shared" si="4"/>
        <v/>
      </c>
    </row>
    <row r="35" spans="1:17" x14ac:dyDescent="0.2">
      <c r="A35" s="438" t="str">
        <f>IF(B35="","",COUNT('Diário 1º PA'!$A$5:$A$1982)+ROW()-4)</f>
        <v/>
      </c>
      <c r="B35" s="470"/>
      <c r="C35" s="469"/>
      <c r="D35" s="107"/>
      <c r="E35" s="107"/>
      <c r="F35" s="288"/>
      <c r="G35" s="107"/>
      <c r="H35" s="107"/>
      <c r="I35" s="107"/>
      <c r="J35" s="423"/>
      <c r="K35" s="423"/>
      <c r="L35" s="423"/>
      <c r="M35" s="423"/>
      <c r="N35" s="470"/>
      <c r="O35" s="416">
        <f t="shared" si="5"/>
        <v>0</v>
      </c>
      <c r="P35" s="79">
        <f t="shared" si="6"/>
        <v>0</v>
      </c>
      <c r="Q35" s="102" t="str">
        <f t="shared" si="4"/>
        <v/>
      </c>
    </row>
    <row r="36" spans="1:17" ht="13.5" thickBot="1" x14ac:dyDescent="0.25">
      <c r="A36" s="438" t="str">
        <f>IF(B36="","",COUNT('Diário 1º PA'!$A$5:$A$1982)+ROW()-4)</f>
        <v/>
      </c>
      <c r="B36" s="470"/>
      <c r="C36" s="469"/>
      <c r="D36" s="107"/>
      <c r="E36" s="107"/>
      <c r="F36" s="288"/>
      <c r="G36" s="107"/>
      <c r="H36" s="107"/>
      <c r="I36" s="107"/>
      <c r="J36" s="423"/>
      <c r="K36" s="423"/>
      <c r="L36" s="423"/>
      <c r="M36" s="423"/>
      <c r="N36" s="470"/>
      <c r="O36" s="416">
        <f t="shared" si="5"/>
        <v>0</v>
      </c>
      <c r="P36" s="79">
        <f t="shared" si="6"/>
        <v>0</v>
      </c>
      <c r="Q36" s="102" t="str">
        <f t="shared" si="4"/>
        <v/>
      </c>
    </row>
    <row r="37" spans="1:17" x14ac:dyDescent="0.2">
      <c r="A37" s="438" t="str">
        <f>IF(B37="","",COUNT('Diário 1º PA'!$A$5:$A$1982)+ROW()-4)</f>
        <v/>
      </c>
      <c r="B37" s="470"/>
      <c r="C37" s="469"/>
      <c r="D37" s="107"/>
      <c r="E37" s="107"/>
      <c r="F37" s="288"/>
      <c r="G37" s="107"/>
      <c r="H37" s="107"/>
      <c r="I37" s="107"/>
      <c r="J37" s="423"/>
      <c r="K37" s="423"/>
      <c r="L37" s="423"/>
      <c r="M37" s="423"/>
      <c r="N37" s="470"/>
      <c r="O37" s="418">
        <f t="shared" si="5"/>
        <v>0</v>
      </c>
      <c r="P37" s="79">
        <f t="shared" si="6"/>
        <v>0</v>
      </c>
      <c r="Q37" s="152" t="str">
        <f t="shared" si="4"/>
        <v/>
      </c>
    </row>
    <row r="38" spans="1:17" x14ac:dyDescent="0.2">
      <c r="A38" s="438" t="str">
        <f>IF(B38="","",COUNT('Diário 1º PA'!$A$5:$A$1982)+ROW()-4)</f>
        <v/>
      </c>
      <c r="B38" s="470"/>
      <c r="C38" s="469"/>
      <c r="D38" s="107"/>
      <c r="E38" s="107"/>
      <c r="F38" s="288"/>
      <c r="G38" s="107"/>
      <c r="H38" s="107"/>
      <c r="I38" s="107"/>
      <c r="J38" s="423"/>
      <c r="K38" s="423"/>
      <c r="L38" s="423"/>
      <c r="M38" s="423"/>
      <c r="N38" s="470"/>
      <c r="O38" s="416">
        <f t="shared" si="5"/>
        <v>0</v>
      </c>
      <c r="P38" s="79">
        <f t="shared" si="6"/>
        <v>0</v>
      </c>
      <c r="Q38" s="102" t="str">
        <f t="shared" si="4"/>
        <v/>
      </c>
    </row>
    <row r="39" spans="1:17" x14ac:dyDescent="0.2">
      <c r="A39" s="438" t="str">
        <f>IF(B39="","",COUNT('Diário 1º PA'!$A$5:$A$1982)+ROW()-4)</f>
        <v/>
      </c>
      <c r="B39" s="470"/>
      <c r="C39" s="469"/>
      <c r="D39" s="107"/>
      <c r="E39" s="107"/>
      <c r="F39" s="288"/>
      <c r="G39" s="107"/>
      <c r="H39" s="107"/>
      <c r="I39" s="107"/>
      <c r="J39" s="423"/>
      <c r="K39" s="423"/>
      <c r="L39" s="423"/>
      <c r="M39" s="423"/>
      <c r="N39" s="470"/>
      <c r="O39" s="416">
        <f t="shared" si="5"/>
        <v>0</v>
      </c>
      <c r="P39" s="79">
        <f t="shared" si="6"/>
        <v>0</v>
      </c>
      <c r="Q39" s="102" t="str">
        <f t="shared" si="4"/>
        <v/>
      </c>
    </row>
    <row r="40" spans="1:17" ht="13.5" thickBot="1" x14ac:dyDescent="0.25">
      <c r="A40" s="438" t="str">
        <f>IF(B40="","",COUNT('Diário 1º PA'!$A$5:$A$1982)+ROW()-4)</f>
        <v/>
      </c>
      <c r="B40" s="470"/>
      <c r="C40" s="469"/>
      <c r="D40" s="107"/>
      <c r="E40" s="107"/>
      <c r="F40" s="288"/>
      <c r="G40" s="107"/>
      <c r="H40" s="107"/>
      <c r="I40" s="107"/>
      <c r="J40" s="423"/>
      <c r="K40" s="423"/>
      <c r="L40" s="423"/>
      <c r="M40" s="423"/>
      <c r="N40" s="470"/>
      <c r="O40" s="416">
        <f t="shared" si="5"/>
        <v>0</v>
      </c>
      <c r="P40" s="79">
        <f t="shared" si="6"/>
        <v>0</v>
      </c>
      <c r="Q40" s="102" t="str">
        <f t="shared" si="4"/>
        <v/>
      </c>
    </row>
    <row r="41" spans="1:17" x14ac:dyDescent="0.2">
      <c r="A41" s="438" t="str">
        <f>IF(B41="","",COUNT('Diário 1º PA'!$A$5:$A$1982)+ROW()-4)</f>
        <v/>
      </c>
      <c r="B41" s="470"/>
      <c r="C41" s="469"/>
      <c r="D41" s="107"/>
      <c r="E41" s="107"/>
      <c r="F41" s="288"/>
      <c r="G41" s="107"/>
      <c r="H41" s="107"/>
      <c r="I41" s="107"/>
      <c r="J41" s="423"/>
      <c r="K41" s="423"/>
      <c r="L41" s="423"/>
      <c r="M41" s="423"/>
      <c r="N41" s="470"/>
      <c r="O41" s="418">
        <f t="shared" si="5"/>
        <v>0</v>
      </c>
      <c r="P41" s="79">
        <f t="shared" si="6"/>
        <v>0</v>
      </c>
      <c r="Q41" s="152" t="str">
        <f t="shared" si="4"/>
        <v/>
      </c>
    </row>
    <row r="42" spans="1:17" x14ac:dyDescent="0.2">
      <c r="A42" s="438" t="str">
        <f>IF(B42="","",COUNT('Diário 1º PA'!$A$5:$A$1982)+ROW()-4)</f>
        <v/>
      </c>
      <c r="B42" s="470"/>
      <c r="C42" s="469"/>
      <c r="D42" s="107"/>
      <c r="E42" s="107"/>
      <c r="F42" s="288"/>
      <c r="G42" s="107"/>
      <c r="H42" s="107"/>
      <c r="I42" s="107"/>
      <c r="J42" s="423"/>
      <c r="K42" s="423"/>
      <c r="L42" s="423"/>
      <c r="M42" s="423"/>
      <c r="N42" s="470"/>
      <c r="O42" s="416">
        <f t="shared" si="5"/>
        <v>0</v>
      </c>
      <c r="P42" s="79">
        <f t="shared" si="6"/>
        <v>0</v>
      </c>
      <c r="Q42" s="102" t="str">
        <f t="shared" si="4"/>
        <v/>
      </c>
    </row>
    <row r="43" spans="1:17" x14ac:dyDescent="0.2">
      <c r="A43" s="438" t="str">
        <f>IF(B43="","",COUNT('Diário 1º PA'!$A$5:$A$1982)+ROW()-4)</f>
        <v/>
      </c>
      <c r="B43" s="470"/>
      <c r="C43" s="469"/>
      <c r="D43" s="107"/>
      <c r="E43" s="107"/>
      <c r="F43" s="288"/>
      <c r="G43" s="107"/>
      <c r="H43" s="107"/>
      <c r="I43" s="107"/>
      <c r="J43" s="423"/>
      <c r="K43" s="423"/>
      <c r="L43" s="423"/>
      <c r="M43" s="423"/>
      <c r="N43" s="470"/>
      <c r="O43" s="416">
        <f t="shared" si="5"/>
        <v>0</v>
      </c>
      <c r="P43" s="79">
        <f t="shared" si="6"/>
        <v>0</v>
      </c>
      <c r="Q43" s="102" t="str">
        <f t="shared" si="4"/>
        <v/>
      </c>
    </row>
    <row r="44" spans="1:17" ht="13.5" thickBot="1" x14ac:dyDescent="0.25">
      <c r="A44" s="438" t="str">
        <f>IF(B44="","",COUNT('Diário 1º PA'!$A$5:$A$1982)+ROW()-4)</f>
        <v/>
      </c>
      <c r="B44" s="470"/>
      <c r="C44" s="469"/>
      <c r="D44" s="107"/>
      <c r="E44" s="107"/>
      <c r="F44" s="288"/>
      <c r="G44" s="107"/>
      <c r="H44" s="107"/>
      <c r="I44" s="107"/>
      <c r="J44" s="423"/>
      <c r="K44" s="423"/>
      <c r="L44" s="423"/>
      <c r="M44" s="423"/>
      <c r="N44" s="470"/>
      <c r="O44" s="416">
        <f t="shared" si="5"/>
        <v>0</v>
      </c>
      <c r="P44" s="79">
        <f t="shared" si="6"/>
        <v>0</v>
      </c>
      <c r="Q44" s="102" t="str">
        <f t="shared" si="4"/>
        <v/>
      </c>
    </row>
    <row r="45" spans="1:17" x14ac:dyDescent="0.2">
      <c r="A45" s="438" t="str">
        <f>IF(B45="","",COUNT('Diário 1º PA'!$A$5:$A$1982)+ROW()-4)</f>
        <v/>
      </c>
      <c r="B45" s="470"/>
      <c r="C45" s="469"/>
      <c r="D45" s="107"/>
      <c r="E45" s="107"/>
      <c r="F45" s="288"/>
      <c r="G45" s="107"/>
      <c r="H45" s="107"/>
      <c r="I45" s="107"/>
      <c r="J45" s="423"/>
      <c r="K45" s="423"/>
      <c r="L45" s="423"/>
      <c r="M45" s="423"/>
      <c r="N45" s="470"/>
      <c r="O45" s="418">
        <f t="shared" si="5"/>
        <v>0</v>
      </c>
      <c r="P45" s="79">
        <f t="shared" si="6"/>
        <v>0</v>
      </c>
      <c r="Q45" s="152" t="str">
        <f t="shared" si="4"/>
        <v/>
      </c>
    </row>
    <row r="46" spans="1:17" x14ac:dyDescent="0.2">
      <c r="A46" s="438" t="str">
        <f>IF(B46="","",COUNT('Diário 1º PA'!$A$5:$A$1982)+ROW()-4)</f>
        <v/>
      </c>
      <c r="B46" s="470"/>
      <c r="C46" s="469"/>
      <c r="D46" s="107"/>
      <c r="E46" s="107"/>
      <c r="F46" s="288"/>
      <c r="G46" s="107"/>
      <c r="H46" s="107"/>
      <c r="I46" s="107"/>
      <c r="J46" s="423"/>
      <c r="K46" s="423"/>
      <c r="L46" s="423"/>
      <c r="M46" s="423"/>
      <c r="N46" s="470"/>
      <c r="O46" s="416">
        <f t="shared" si="5"/>
        <v>0</v>
      </c>
      <c r="P46" s="79">
        <f t="shared" si="6"/>
        <v>0</v>
      </c>
      <c r="Q46" s="102" t="str">
        <f t="shared" si="4"/>
        <v/>
      </c>
    </row>
    <row r="47" spans="1:17" x14ac:dyDescent="0.2">
      <c r="A47" s="438" t="str">
        <f>IF(B47="","",COUNT('Diário 1º PA'!$A$5:$A$1982)+ROW()-4)</f>
        <v/>
      </c>
      <c r="B47" s="470"/>
      <c r="C47" s="469"/>
      <c r="D47" s="107"/>
      <c r="E47" s="107"/>
      <c r="F47" s="288"/>
      <c r="G47" s="105"/>
      <c r="H47" s="107"/>
      <c r="I47" s="107"/>
      <c r="J47" s="423"/>
      <c r="K47" s="423"/>
      <c r="L47" s="423"/>
      <c r="M47" s="423"/>
      <c r="N47" s="470"/>
      <c r="O47" s="416">
        <f t="shared" si="5"/>
        <v>0</v>
      </c>
      <c r="P47" s="79">
        <f t="shared" si="6"/>
        <v>0</v>
      </c>
      <c r="Q47" s="102" t="str">
        <f t="shared" si="4"/>
        <v/>
      </c>
    </row>
    <row r="48" spans="1:17" ht="13.5" thickBot="1" x14ac:dyDescent="0.25">
      <c r="A48" s="438" t="str">
        <f>IF(B48="","",COUNT('Diário 1º PA'!$A$5:$A$1982)+ROW()-4)</f>
        <v/>
      </c>
      <c r="B48" s="470"/>
      <c r="C48" s="469"/>
      <c r="D48" s="107"/>
      <c r="E48" s="107"/>
      <c r="F48" s="288"/>
      <c r="G48" s="107"/>
      <c r="H48" s="107"/>
      <c r="I48" s="107"/>
      <c r="J48" s="423"/>
      <c r="K48" s="423"/>
      <c r="L48" s="423"/>
      <c r="M48" s="423"/>
      <c r="N48" s="470"/>
      <c r="O48" s="416">
        <f t="shared" si="5"/>
        <v>0</v>
      </c>
      <c r="P48" s="79">
        <f t="shared" si="6"/>
        <v>0</v>
      </c>
      <c r="Q48" s="102" t="str">
        <f t="shared" si="4"/>
        <v/>
      </c>
    </row>
    <row r="49" spans="1:17" x14ac:dyDescent="0.2">
      <c r="A49" s="438" t="str">
        <f>IF(B49="","",COUNT('Diário 1º PA'!$A$5:$A$1982)+ROW()-4)</f>
        <v/>
      </c>
      <c r="B49" s="470"/>
      <c r="C49" s="469"/>
      <c r="D49" s="107"/>
      <c r="E49" s="107"/>
      <c r="F49" s="288"/>
      <c r="G49" s="107"/>
      <c r="H49" s="107"/>
      <c r="I49" s="107"/>
      <c r="J49" s="423"/>
      <c r="K49" s="423"/>
      <c r="L49" s="423"/>
      <c r="M49" s="423"/>
      <c r="N49" s="470"/>
      <c r="O49" s="418">
        <f t="shared" si="5"/>
        <v>0</v>
      </c>
      <c r="P49" s="79">
        <f t="shared" si="6"/>
        <v>0</v>
      </c>
      <c r="Q49" s="152" t="str">
        <f t="shared" si="4"/>
        <v/>
      </c>
    </row>
    <row r="50" spans="1:17" x14ac:dyDescent="0.2">
      <c r="A50" s="438" t="str">
        <f>IF(B50="","",COUNT('Diário 1º PA'!$A$5:$A$1982)+ROW()-4)</f>
        <v/>
      </c>
      <c r="B50" s="470"/>
      <c r="C50" s="469"/>
      <c r="D50" s="107"/>
      <c r="E50" s="107"/>
      <c r="F50" s="288"/>
      <c r="G50" s="107"/>
      <c r="H50" s="107"/>
      <c r="I50" s="107"/>
      <c r="J50" s="423"/>
      <c r="K50" s="423"/>
      <c r="L50" s="423"/>
      <c r="M50" s="423"/>
      <c r="N50" s="470"/>
      <c r="O50" s="416">
        <f t="shared" si="5"/>
        <v>0</v>
      </c>
      <c r="P50" s="79">
        <f t="shared" si="6"/>
        <v>0</v>
      </c>
      <c r="Q50" s="102" t="str">
        <f t="shared" si="4"/>
        <v/>
      </c>
    </row>
    <row r="51" spans="1:17" x14ac:dyDescent="0.2">
      <c r="A51" s="438" t="str">
        <f>IF(B51="","",COUNT('Diário 1º PA'!$A$5:$A$1982)+ROW()-4)</f>
        <v/>
      </c>
      <c r="B51" s="470"/>
      <c r="C51" s="469"/>
      <c r="D51" s="107"/>
      <c r="E51" s="107"/>
      <c r="F51" s="288"/>
      <c r="G51" s="107"/>
      <c r="H51" s="107"/>
      <c r="I51" s="107"/>
      <c r="J51" s="423"/>
      <c r="K51" s="423"/>
      <c r="L51" s="423"/>
      <c r="M51" s="423"/>
      <c r="N51" s="470"/>
      <c r="O51" s="416">
        <f t="shared" si="5"/>
        <v>0</v>
      </c>
      <c r="P51" s="79">
        <f t="shared" si="6"/>
        <v>0</v>
      </c>
      <c r="Q51" s="102" t="str">
        <f t="shared" si="4"/>
        <v/>
      </c>
    </row>
    <row r="52" spans="1:17" ht="13.5" thickBot="1" x14ac:dyDescent="0.25">
      <c r="A52" s="438" t="str">
        <f>IF(B52="","",COUNT('Diário 1º PA'!$A$5:$A$1982)+ROW()-4)</f>
        <v/>
      </c>
      <c r="B52" s="470"/>
      <c r="C52" s="469"/>
      <c r="D52" s="107"/>
      <c r="E52" s="107"/>
      <c r="F52" s="288"/>
      <c r="G52" s="107"/>
      <c r="H52" s="107"/>
      <c r="I52" s="107"/>
      <c r="J52" s="423"/>
      <c r="K52" s="423"/>
      <c r="L52" s="423"/>
      <c r="M52" s="423"/>
      <c r="N52" s="470"/>
      <c r="O52" s="416">
        <f t="shared" si="5"/>
        <v>0</v>
      </c>
      <c r="P52" s="79">
        <f t="shared" si="6"/>
        <v>0</v>
      </c>
      <c r="Q52" s="102" t="str">
        <f t="shared" si="4"/>
        <v/>
      </c>
    </row>
    <row r="53" spans="1:17" x14ac:dyDescent="0.2">
      <c r="A53" s="438" t="str">
        <f>IF(B53="","",COUNT('Diário 1º PA'!$A$5:$A$1982)+ROW()-4)</f>
        <v/>
      </c>
      <c r="B53" s="470"/>
      <c r="C53" s="469"/>
      <c r="D53" s="107"/>
      <c r="E53" s="107"/>
      <c r="F53" s="288"/>
      <c r="G53" s="107"/>
      <c r="H53" s="107"/>
      <c r="I53" s="107"/>
      <c r="J53" s="423"/>
      <c r="K53" s="423"/>
      <c r="L53" s="423"/>
      <c r="M53" s="423"/>
      <c r="N53" s="470"/>
      <c r="O53" s="418">
        <f t="shared" si="5"/>
        <v>0</v>
      </c>
      <c r="P53" s="79">
        <f t="shared" si="6"/>
        <v>0</v>
      </c>
      <c r="Q53" s="152" t="str">
        <f t="shared" si="4"/>
        <v/>
      </c>
    </row>
    <row r="54" spans="1:17" x14ac:dyDescent="0.2">
      <c r="A54" s="438" t="str">
        <f>IF(B54="","",COUNT('Diário 1º PA'!$A$5:$A$1982)+ROW()-4)</f>
        <v/>
      </c>
      <c r="B54" s="470"/>
      <c r="C54" s="469"/>
      <c r="D54" s="107"/>
      <c r="E54" s="107"/>
      <c r="F54" s="288"/>
      <c r="G54" s="107"/>
      <c r="H54" s="107"/>
      <c r="I54" s="107"/>
      <c r="J54" s="423"/>
      <c r="K54" s="423"/>
      <c r="L54" s="423"/>
      <c r="M54" s="423"/>
      <c r="N54" s="470"/>
      <c r="O54" s="416">
        <f t="shared" si="5"/>
        <v>0</v>
      </c>
      <c r="P54" s="79">
        <f t="shared" si="6"/>
        <v>0</v>
      </c>
      <c r="Q54" s="102" t="str">
        <f t="shared" si="4"/>
        <v/>
      </c>
    </row>
    <row r="55" spans="1:17" x14ac:dyDescent="0.2">
      <c r="A55" s="438" t="str">
        <f>IF(B55="","",COUNT('Diário 1º PA'!$A$5:$A$1982)+ROW()-4)</f>
        <v/>
      </c>
      <c r="B55" s="470"/>
      <c r="C55" s="469"/>
      <c r="D55" s="107"/>
      <c r="E55" s="107"/>
      <c r="F55" s="288"/>
      <c r="G55" s="107"/>
      <c r="H55" s="107"/>
      <c r="I55" s="107"/>
      <c r="J55" s="423"/>
      <c r="K55" s="423"/>
      <c r="L55" s="423"/>
      <c r="M55" s="423"/>
      <c r="N55" s="470"/>
      <c r="O55" s="416">
        <f t="shared" si="5"/>
        <v>0</v>
      </c>
      <c r="P55" s="79">
        <f t="shared" si="6"/>
        <v>0</v>
      </c>
      <c r="Q55" s="102" t="str">
        <f t="shared" si="4"/>
        <v/>
      </c>
    </row>
    <row r="56" spans="1:17" ht="13.5" thickBot="1" x14ac:dyDescent="0.25">
      <c r="A56" s="438" t="str">
        <f>IF(B56="","",COUNT('Diário 1º PA'!$A$5:$A$1982)+ROW()-4)</f>
        <v/>
      </c>
      <c r="B56" s="470"/>
      <c r="C56" s="469"/>
      <c r="D56" s="107"/>
      <c r="E56" s="107"/>
      <c r="F56" s="288"/>
      <c r="G56" s="107"/>
      <c r="H56" s="107"/>
      <c r="I56" s="107"/>
      <c r="J56" s="423"/>
      <c r="K56" s="423"/>
      <c r="L56" s="423"/>
      <c r="M56" s="423"/>
      <c r="N56" s="470"/>
      <c r="O56" s="416">
        <f t="shared" si="5"/>
        <v>0</v>
      </c>
      <c r="P56" s="79">
        <f t="shared" si="6"/>
        <v>0</v>
      </c>
      <c r="Q56" s="102" t="str">
        <f t="shared" si="4"/>
        <v/>
      </c>
    </row>
    <row r="57" spans="1:17" x14ac:dyDescent="0.2">
      <c r="A57" s="438" t="str">
        <f>IF(B57="","",COUNT('Diário 1º PA'!$A$5:$A$1982)+ROW()-4)</f>
        <v/>
      </c>
      <c r="B57" s="470"/>
      <c r="C57" s="469"/>
      <c r="D57" s="107"/>
      <c r="E57" s="107"/>
      <c r="F57" s="288"/>
      <c r="G57" s="107"/>
      <c r="H57" s="107"/>
      <c r="I57" s="107"/>
      <c r="J57" s="423"/>
      <c r="K57" s="423"/>
      <c r="L57" s="423"/>
      <c r="M57" s="423"/>
      <c r="N57" s="470"/>
      <c r="O57" s="418">
        <f t="shared" si="5"/>
        <v>0</v>
      </c>
      <c r="P57" s="79">
        <f t="shared" si="6"/>
        <v>0</v>
      </c>
      <c r="Q57" s="152" t="str">
        <f t="shared" si="4"/>
        <v/>
      </c>
    </row>
    <row r="58" spans="1:17" x14ac:dyDescent="0.2">
      <c r="A58" s="438" t="str">
        <f>IF(B58="","",COUNT('Diário 1º PA'!$A$5:$A$1982)+ROW()-4)</f>
        <v/>
      </c>
      <c r="B58" s="470"/>
      <c r="C58" s="469"/>
      <c r="D58" s="107"/>
      <c r="E58" s="107"/>
      <c r="F58" s="288"/>
      <c r="G58" s="107"/>
      <c r="H58" s="107"/>
      <c r="I58" s="107"/>
      <c r="J58" s="423"/>
      <c r="K58" s="423"/>
      <c r="L58" s="423"/>
      <c r="M58" s="423"/>
      <c r="N58" s="470"/>
      <c r="O58" s="416">
        <f t="shared" si="5"/>
        <v>0</v>
      </c>
      <c r="P58" s="79">
        <f t="shared" si="6"/>
        <v>0</v>
      </c>
      <c r="Q58" s="102" t="str">
        <f t="shared" si="4"/>
        <v/>
      </c>
    </row>
    <row r="59" spans="1:17" x14ac:dyDescent="0.2">
      <c r="A59" s="438" t="str">
        <f>IF(B59="","",COUNT('Diário 1º PA'!$A$5:$A$1982)+ROW()-4)</f>
        <v/>
      </c>
      <c r="B59" s="470"/>
      <c r="C59" s="469"/>
      <c r="D59" s="107"/>
      <c r="E59" s="107"/>
      <c r="F59" s="288"/>
      <c r="G59" s="107"/>
      <c r="H59" s="107"/>
      <c r="I59" s="107"/>
      <c r="J59" s="423"/>
      <c r="K59" s="423"/>
      <c r="L59" s="423"/>
      <c r="M59" s="423"/>
      <c r="N59" s="470"/>
      <c r="O59" s="416">
        <f t="shared" si="5"/>
        <v>0</v>
      </c>
      <c r="P59" s="79">
        <f t="shared" si="6"/>
        <v>0</v>
      </c>
      <c r="Q59" s="102" t="str">
        <f t="shared" si="4"/>
        <v/>
      </c>
    </row>
    <row r="60" spans="1:17" ht="13.5" thickBot="1" x14ac:dyDescent="0.25">
      <c r="A60" s="438" t="str">
        <f>IF(B60="","",COUNT('Diário 1º PA'!$A$5:$A$1982)+ROW()-4)</f>
        <v/>
      </c>
      <c r="B60" s="470"/>
      <c r="C60" s="469"/>
      <c r="D60" s="107"/>
      <c r="E60" s="107"/>
      <c r="F60" s="288"/>
      <c r="G60" s="107"/>
      <c r="H60" s="107"/>
      <c r="I60" s="107"/>
      <c r="J60" s="423"/>
      <c r="K60" s="423"/>
      <c r="L60" s="423"/>
      <c r="M60" s="423"/>
      <c r="N60" s="470"/>
      <c r="O60" s="416">
        <f t="shared" si="5"/>
        <v>0</v>
      </c>
      <c r="P60" s="79">
        <f t="shared" si="6"/>
        <v>0</v>
      </c>
      <c r="Q60" s="102" t="str">
        <f t="shared" si="4"/>
        <v/>
      </c>
    </row>
    <row r="61" spans="1:17" x14ac:dyDescent="0.2">
      <c r="A61" s="438" t="str">
        <f>IF(B61="","",COUNT('Diário 1º PA'!$A$5:$A$1982)+ROW()-4)</f>
        <v/>
      </c>
      <c r="B61" s="470"/>
      <c r="C61" s="469"/>
      <c r="D61" s="107"/>
      <c r="E61" s="107"/>
      <c r="F61" s="288"/>
      <c r="G61" s="107"/>
      <c r="H61" s="107"/>
      <c r="I61" s="107"/>
      <c r="J61" s="423"/>
      <c r="K61" s="423"/>
      <c r="L61" s="423"/>
      <c r="M61" s="423"/>
      <c r="N61" s="470"/>
      <c r="O61" s="418">
        <f t="shared" si="5"/>
        <v>0</v>
      </c>
      <c r="P61" s="79">
        <f t="shared" si="6"/>
        <v>0</v>
      </c>
      <c r="Q61" s="152" t="str">
        <f t="shared" si="4"/>
        <v/>
      </c>
    </row>
    <row r="62" spans="1:17" x14ac:dyDescent="0.2">
      <c r="A62" s="438" t="str">
        <f>IF(B62="","",COUNT('Diário 1º PA'!$A$5:$A$1982)+ROW()-4)</f>
        <v/>
      </c>
      <c r="B62" s="470"/>
      <c r="C62" s="469"/>
      <c r="D62" s="107"/>
      <c r="E62" s="107"/>
      <c r="F62" s="288"/>
      <c r="G62" s="107"/>
      <c r="H62" s="107"/>
      <c r="I62" s="107"/>
      <c r="J62" s="423"/>
      <c r="K62" s="423"/>
      <c r="L62" s="423"/>
      <c r="M62" s="423"/>
      <c r="N62" s="470"/>
      <c r="O62" s="416">
        <f t="shared" si="5"/>
        <v>0</v>
      </c>
      <c r="P62" s="79">
        <f t="shared" si="6"/>
        <v>0</v>
      </c>
      <c r="Q62" s="102" t="str">
        <f t="shared" si="4"/>
        <v/>
      </c>
    </row>
    <row r="63" spans="1:17" x14ac:dyDescent="0.2">
      <c r="A63" s="438" t="str">
        <f>IF(B63="","",COUNT('Diário 1º PA'!$A$5:$A$1982)+ROW()-4)</f>
        <v/>
      </c>
      <c r="B63" s="470"/>
      <c r="C63" s="469"/>
      <c r="D63" s="107"/>
      <c r="E63" s="107"/>
      <c r="F63" s="288"/>
      <c r="G63" s="107"/>
      <c r="H63" s="107"/>
      <c r="I63" s="107"/>
      <c r="J63" s="423"/>
      <c r="K63" s="423"/>
      <c r="L63" s="423"/>
      <c r="M63" s="423"/>
      <c r="N63" s="470"/>
      <c r="O63" s="416">
        <f t="shared" si="5"/>
        <v>0</v>
      </c>
      <c r="P63" s="79">
        <f t="shared" si="6"/>
        <v>0</v>
      </c>
      <c r="Q63" s="102" t="str">
        <f t="shared" si="4"/>
        <v/>
      </c>
    </row>
    <row r="64" spans="1:17" ht="13.5" thickBot="1" x14ac:dyDescent="0.25">
      <c r="A64" s="438" t="str">
        <f>IF(B64="","",COUNT('Diário 1º PA'!$A$5:$A$1982)+ROW()-4)</f>
        <v/>
      </c>
      <c r="B64" s="470"/>
      <c r="C64" s="469"/>
      <c r="D64" s="107"/>
      <c r="E64" s="107"/>
      <c r="F64" s="288"/>
      <c r="G64" s="107"/>
      <c r="H64" s="107"/>
      <c r="I64" s="107"/>
      <c r="J64" s="423"/>
      <c r="K64" s="423"/>
      <c r="L64" s="423"/>
      <c r="M64" s="423"/>
      <c r="N64" s="470"/>
      <c r="O64" s="416">
        <f t="shared" si="5"/>
        <v>0</v>
      </c>
      <c r="P64" s="79">
        <f t="shared" si="6"/>
        <v>0</v>
      </c>
      <c r="Q64" s="102" t="str">
        <f t="shared" si="4"/>
        <v/>
      </c>
    </row>
    <row r="65" spans="1:17" x14ac:dyDescent="0.2">
      <c r="A65" s="438" t="str">
        <f>IF(B65="","",COUNT('Diário 1º PA'!$A$5:$A$1982)+ROW()-4)</f>
        <v/>
      </c>
      <c r="B65" s="470"/>
      <c r="C65" s="469"/>
      <c r="D65" s="107"/>
      <c r="E65" s="107"/>
      <c r="F65" s="288"/>
      <c r="G65" s="107"/>
      <c r="H65" s="107"/>
      <c r="I65" s="107"/>
      <c r="J65" s="423"/>
      <c r="K65" s="423"/>
      <c r="L65" s="423"/>
      <c r="M65" s="423"/>
      <c r="N65" s="470"/>
      <c r="O65" s="418">
        <f t="shared" si="5"/>
        <v>0</v>
      </c>
      <c r="P65" s="79">
        <f t="shared" si="6"/>
        <v>0</v>
      </c>
      <c r="Q65" s="152" t="str">
        <f t="shared" si="4"/>
        <v/>
      </c>
    </row>
    <row r="66" spans="1:17" x14ac:dyDescent="0.2">
      <c r="A66" s="438" t="str">
        <f>IF(B66="","",COUNT('Diário 1º PA'!$A$5:$A$1982)+ROW()-4)</f>
        <v/>
      </c>
      <c r="B66" s="470"/>
      <c r="C66" s="469"/>
      <c r="D66" s="107"/>
      <c r="E66" s="107"/>
      <c r="F66" s="288"/>
      <c r="G66" s="107"/>
      <c r="H66" s="107"/>
      <c r="I66" s="107"/>
      <c r="J66" s="423"/>
      <c r="K66" s="423"/>
      <c r="L66" s="423"/>
      <c r="M66" s="423"/>
      <c r="N66" s="470"/>
      <c r="O66" s="416">
        <f t="shared" si="5"/>
        <v>0</v>
      </c>
      <c r="P66" s="79">
        <f t="shared" si="6"/>
        <v>0</v>
      </c>
      <c r="Q66" s="102" t="str">
        <f t="shared" si="4"/>
        <v/>
      </c>
    </row>
    <row r="67" spans="1:17" x14ac:dyDescent="0.2">
      <c r="A67" s="438" t="str">
        <f>IF(B67="","",COUNT('Diário 1º PA'!$A$5:$A$1982)+ROW()-4)</f>
        <v/>
      </c>
      <c r="B67" s="470"/>
      <c r="C67" s="469"/>
      <c r="D67" s="107"/>
      <c r="E67" s="107"/>
      <c r="F67" s="288"/>
      <c r="G67" s="107"/>
      <c r="H67" s="107"/>
      <c r="I67" s="107"/>
      <c r="J67" s="423"/>
      <c r="K67" s="423"/>
      <c r="L67" s="423"/>
      <c r="M67" s="423"/>
      <c r="N67" s="470"/>
      <c r="O67" s="416">
        <f t="shared" si="5"/>
        <v>0</v>
      </c>
      <c r="P67" s="79">
        <f t="shared" si="6"/>
        <v>0</v>
      </c>
      <c r="Q67" s="102" t="str">
        <f t="shared" si="4"/>
        <v/>
      </c>
    </row>
    <row r="68" spans="1:17" ht="13.5" thickBot="1" x14ac:dyDescent="0.25">
      <c r="A68" s="438" t="str">
        <f>IF(B68="","",COUNT('Diário 1º PA'!$A$5:$A$1982)+ROW()-4)</f>
        <v/>
      </c>
      <c r="B68" s="470"/>
      <c r="C68" s="469"/>
      <c r="D68" s="107"/>
      <c r="E68" s="107"/>
      <c r="F68" s="288"/>
      <c r="G68" s="107"/>
      <c r="H68" s="107"/>
      <c r="I68" s="107"/>
      <c r="J68" s="423"/>
      <c r="K68" s="423"/>
      <c r="L68" s="423"/>
      <c r="M68" s="423"/>
      <c r="N68" s="470"/>
      <c r="O68" s="416">
        <f t="shared" si="5"/>
        <v>0</v>
      </c>
      <c r="P68" s="79">
        <f t="shared" si="6"/>
        <v>0</v>
      </c>
      <c r="Q68" s="102" t="str">
        <f t="shared" si="4"/>
        <v/>
      </c>
    </row>
    <row r="69" spans="1:17" x14ac:dyDescent="0.2">
      <c r="A69" s="438" t="str">
        <f>IF(B69="","",COUNT('Diário 1º PA'!$A$5:$A$1982)+ROW()-4)</f>
        <v/>
      </c>
      <c r="B69" s="470"/>
      <c r="C69" s="469"/>
      <c r="D69" s="107"/>
      <c r="E69" s="107"/>
      <c r="F69" s="288"/>
      <c r="G69" s="107"/>
      <c r="H69" s="107"/>
      <c r="I69" s="107"/>
      <c r="J69" s="423"/>
      <c r="K69" s="423"/>
      <c r="L69" s="423"/>
      <c r="M69" s="423"/>
      <c r="N69" s="470"/>
      <c r="O69" s="418">
        <f t="shared" si="5"/>
        <v>0</v>
      </c>
      <c r="P69" s="79">
        <f t="shared" si="6"/>
        <v>0</v>
      </c>
      <c r="Q69" s="152" t="str">
        <f t="shared" si="4"/>
        <v/>
      </c>
    </row>
    <row r="70" spans="1:17" x14ac:dyDescent="0.2">
      <c r="A70" s="438" t="str">
        <f>IF(B70="","",COUNT('Diário 1º PA'!$A$5:$A$1982)+ROW()-4)</f>
        <v/>
      </c>
      <c r="B70" s="470"/>
      <c r="C70" s="469"/>
      <c r="D70" s="107"/>
      <c r="E70" s="107"/>
      <c r="F70" s="288"/>
      <c r="G70" s="107"/>
      <c r="H70" s="107"/>
      <c r="I70" s="107"/>
      <c r="J70" s="423"/>
      <c r="K70" s="423"/>
      <c r="L70" s="423"/>
      <c r="M70" s="423"/>
      <c r="N70" s="470"/>
      <c r="O70" s="416">
        <f t="shared" si="5"/>
        <v>0</v>
      </c>
      <c r="P70" s="79">
        <f t="shared" si="6"/>
        <v>0</v>
      </c>
      <c r="Q70" s="102" t="str">
        <f t="shared" si="4"/>
        <v/>
      </c>
    </row>
    <row r="71" spans="1:17" x14ac:dyDescent="0.2">
      <c r="A71" s="438" t="str">
        <f>IF(B71="","",COUNT('Diário 1º PA'!$A$5:$A$1982)+ROW()-4)</f>
        <v/>
      </c>
      <c r="B71" s="470"/>
      <c r="C71" s="469"/>
      <c r="D71" s="107"/>
      <c r="E71" s="107"/>
      <c r="F71" s="288"/>
      <c r="G71" s="107"/>
      <c r="H71" s="107"/>
      <c r="I71" s="107"/>
      <c r="J71" s="423"/>
      <c r="K71" s="423"/>
      <c r="L71" s="423"/>
      <c r="M71" s="423"/>
      <c r="N71" s="470"/>
      <c r="O71" s="416">
        <f t="shared" si="5"/>
        <v>0</v>
      </c>
      <c r="P71" s="79">
        <f t="shared" si="6"/>
        <v>0</v>
      </c>
      <c r="Q71" s="102" t="str">
        <f t="shared" si="4"/>
        <v/>
      </c>
    </row>
    <row r="72" spans="1:17" ht="13.5" thickBot="1" x14ac:dyDescent="0.25">
      <c r="A72" s="438" t="str">
        <f>IF(B72="","",COUNT('Diário 1º PA'!$A$5:$A$1982)+ROW()-4)</f>
        <v/>
      </c>
      <c r="B72" s="470"/>
      <c r="C72" s="469"/>
      <c r="D72" s="107"/>
      <c r="E72" s="107"/>
      <c r="F72" s="288"/>
      <c r="G72" s="107"/>
      <c r="H72" s="107"/>
      <c r="I72" s="107"/>
      <c r="J72" s="423"/>
      <c r="K72" s="423"/>
      <c r="L72" s="423"/>
      <c r="M72" s="423"/>
      <c r="N72" s="470"/>
      <c r="O72" s="416">
        <f t="shared" si="5"/>
        <v>0</v>
      </c>
      <c r="P72" s="79">
        <f t="shared" si="6"/>
        <v>0</v>
      </c>
      <c r="Q72" s="102" t="str">
        <f t="shared" si="4"/>
        <v/>
      </c>
    </row>
    <row r="73" spans="1:17" x14ac:dyDescent="0.2">
      <c r="A73" s="438" t="str">
        <f>IF(B73="","",COUNT('Diário 1º PA'!$A$5:$A$1982)+ROW()-4)</f>
        <v/>
      </c>
      <c r="B73" s="470"/>
      <c r="C73" s="469"/>
      <c r="D73" s="107"/>
      <c r="E73" s="107"/>
      <c r="F73" s="288"/>
      <c r="G73" s="107"/>
      <c r="H73" s="107"/>
      <c r="I73" s="107"/>
      <c r="J73" s="423"/>
      <c r="K73" s="423"/>
      <c r="L73" s="423"/>
      <c r="M73" s="423"/>
      <c r="N73" s="470"/>
      <c r="O73" s="418">
        <f t="shared" si="5"/>
        <v>0</v>
      </c>
      <c r="P73" s="79">
        <f t="shared" si="6"/>
        <v>0</v>
      </c>
      <c r="Q73" s="152" t="str">
        <f t="shared" si="4"/>
        <v/>
      </c>
    </row>
    <row r="74" spans="1:17" x14ac:dyDescent="0.2">
      <c r="A74" s="438" t="str">
        <f>IF(B74="","",COUNT('Diário 1º PA'!$A$5:$A$1982)+ROW()-4)</f>
        <v/>
      </c>
      <c r="B74" s="470"/>
      <c r="C74" s="469"/>
      <c r="D74" s="107"/>
      <c r="E74" s="107"/>
      <c r="F74" s="288"/>
      <c r="G74" s="107"/>
      <c r="H74" s="107"/>
      <c r="I74" s="107"/>
      <c r="J74" s="423"/>
      <c r="K74" s="423"/>
      <c r="L74" s="423"/>
      <c r="M74" s="423"/>
      <c r="N74" s="470"/>
      <c r="O74" s="416">
        <f t="shared" si="5"/>
        <v>0</v>
      </c>
      <c r="P74" s="79">
        <f t="shared" si="6"/>
        <v>0</v>
      </c>
      <c r="Q74" s="102" t="str">
        <f t="shared" si="4"/>
        <v/>
      </c>
    </row>
    <row r="75" spans="1:17" x14ac:dyDescent="0.2">
      <c r="A75" s="438" t="str">
        <f>IF(B75="","",COUNT('Diário 1º PA'!$A$5:$A$1982)+ROW()-4)</f>
        <v/>
      </c>
      <c r="B75" s="470"/>
      <c r="C75" s="469"/>
      <c r="D75" s="107"/>
      <c r="E75" s="107"/>
      <c r="F75" s="288"/>
      <c r="G75" s="107"/>
      <c r="H75" s="107"/>
      <c r="I75" s="107"/>
      <c r="J75" s="423"/>
      <c r="K75" s="423"/>
      <c r="L75" s="423"/>
      <c r="M75" s="423"/>
      <c r="N75" s="470"/>
      <c r="O75" s="416">
        <f t="shared" si="5"/>
        <v>0</v>
      </c>
      <c r="P75" s="79">
        <f t="shared" si="6"/>
        <v>0</v>
      </c>
      <c r="Q75" s="102" t="str">
        <f t="shared" si="4"/>
        <v/>
      </c>
    </row>
    <row r="76" spans="1:17" ht="13.5" thickBot="1" x14ac:dyDescent="0.25">
      <c r="A76" s="438" t="str">
        <f>IF(B76="","",COUNT('Diário 1º PA'!$A$5:$A$1982)+ROW()-4)</f>
        <v/>
      </c>
      <c r="B76" s="470"/>
      <c r="C76" s="469"/>
      <c r="D76" s="107"/>
      <c r="E76" s="107"/>
      <c r="F76" s="288"/>
      <c r="G76" s="107"/>
      <c r="H76" s="107"/>
      <c r="I76" s="107"/>
      <c r="J76" s="423"/>
      <c r="K76" s="423"/>
      <c r="L76" s="423"/>
      <c r="M76" s="423"/>
      <c r="N76" s="470"/>
      <c r="O76" s="416">
        <f t="shared" si="5"/>
        <v>0</v>
      </c>
      <c r="P76" s="79">
        <f t="shared" si="6"/>
        <v>0</v>
      </c>
      <c r="Q76" s="102" t="str">
        <f t="shared" si="4"/>
        <v/>
      </c>
    </row>
    <row r="77" spans="1:17" x14ac:dyDescent="0.2">
      <c r="A77" s="438" t="str">
        <f>IF(B77="","",COUNT('Diário 1º PA'!$A$5:$A$1982)+ROW()-4)</f>
        <v/>
      </c>
      <c r="B77" s="470"/>
      <c r="C77" s="469"/>
      <c r="D77" s="107"/>
      <c r="E77" s="107"/>
      <c r="F77" s="288"/>
      <c r="G77" s="107"/>
      <c r="H77" s="107"/>
      <c r="I77" s="107"/>
      <c r="J77" s="423"/>
      <c r="K77" s="423"/>
      <c r="L77" s="423"/>
      <c r="M77" s="423"/>
      <c r="N77" s="470"/>
      <c r="O77" s="418">
        <f t="shared" si="5"/>
        <v>0</v>
      </c>
      <c r="P77" s="79">
        <f t="shared" si="6"/>
        <v>0</v>
      </c>
      <c r="Q77" s="152" t="str">
        <f t="shared" si="4"/>
        <v/>
      </c>
    </row>
    <row r="78" spans="1:17" x14ac:dyDescent="0.2">
      <c r="A78" s="438" t="str">
        <f>IF(B78="","",COUNT('Diário 1º PA'!$A$5:$A$1982)+ROW()-4)</f>
        <v/>
      </c>
      <c r="B78" s="470"/>
      <c r="C78" s="469"/>
      <c r="D78" s="107"/>
      <c r="E78" s="107"/>
      <c r="F78" s="288"/>
      <c r="G78" s="107"/>
      <c r="H78" s="107"/>
      <c r="I78" s="107"/>
      <c r="J78" s="423"/>
      <c r="K78" s="423"/>
      <c r="L78" s="423"/>
      <c r="M78" s="423"/>
      <c r="N78" s="470"/>
      <c r="O78" s="416">
        <f t="shared" si="5"/>
        <v>0</v>
      </c>
      <c r="P78" s="79">
        <f t="shared" si="6"/>
        <v>0</v>
      </c>
      <c r="Q78" s="102" t="str">
        <f t="shared" si="4"/>
        <v/>
      </c>
    </row>
    <row r="79" spans="1:17" x14ac:dyDescent="0.2">
      <c r="A79" s="438" t="str">
        <f>IF(B79="","",COUNT('Diário 1º PA'!$A$5:$A$1982)+ROW()-4)</f>
        <v/>
      </c>
      <c r="B79" s="470"/>
      <c r="C79" s="469"/>
      <c r="D79" s="107"/>
      <c r="E79" s="107"/>
      <c r="F79" s="288"/>
      <c r="G79" s="107"/>
      <c r="H79" s="107"/>
      <c r="I79" s="107"/>
      <c r="J79" s="423"/>
      <c r="K79" s="423"/>
      <c r="L79" s="423"/>
      <c r="M79" s="423"/>
      <c r="N79" s="470"/>
      <c r="O79" s="416">
        <f t="shared" si="5"/>
        <v>0</v>
      </c>
      <c r="P79" s="79">
        <f t="shared" si="6"/>
        <v>0</v>
      </c>
      <c r="Q79" s="102" t="str">
        <f t="shared" si="4"/>
        <v/>
      </c>
    </row>
    <row r="80" spans="1:17" ht="13.5" thickBot="1" x14ac:dyDescent="0.25">
      <c r="A80" s="438" t="str">
        <f>IF(B80="","",COUNT('Diário 1º PA'!$A$5:$A$1982)+ROW()-4)</f>
        <v/>
      </c>
      <c r="B80" s="470"/>
      <c r="C80" s="469"/>
      <c r="D80" s="107"/>
      <c r="E80" s="107"/>
      <c r="F80" s="288"/>
      <c r="G80" s="107"/>
      <c r="H80" s="107"/>
      <c r="I80" s="107"/>
      <c r="J80" s="423"/>
      <c r="K80" s="423"/>
      <c r="L80" s="423"/>
      <c r="M80" s="423"/>
      <c r="N80" s="470"/>
      <c r="O80" s="416">
        <f t="shared" si="5"/>
        <v>0</v>
      </c>
      <c r="P80" s="79">
        <f t="shared" si="6"/>
        <v>0</v>
      </c>
      <c r="Q80" s="102" t="str">
        <f t="shared" si="4"/>
        <v/>
      </c>
    </row>
    <row r="81" spans="1:17" x14ac:dyDescent="0.2">
      <c r="A81" s="438" t="str">
        <f>IF(B81="","",COUNT('Diário 1º PA'!$A$5:$A$1982)+ROW()-4)</f>
        <v/>
      </c>
      <c r="B81" s="470"/>
      <c r="C81" s="469"/>
      <c r="D81" s="107"/>
      <c r="E81" s="107"/>
      <c r="F81" s="288"/>
      <c r="G81" s="107"/>
      <c r="H81" s="107"/>
      <c r="I81" s="107"/>
      <c r="J81" s="423"/>
      <c r="K81" s="423"/>
      <c r="L81" s="423"/>
      <c r="M81" s="423"/>
      <c r="N81" s="470"/>
      <c r="O81" s="418">
        <f t="shared" si="5"/>
        <v>0</v>
      </c>
      <c r="P81" s="79">
        <f t="shared" si="6"/>
        <v>0</v>
      </c>
      <c r="Q81" s="152" t="str">
        <f t="shared" ref="Q81:Q144" si="7">SUBSTITUTE(D81," ","_")</f>
        <v/>
      </c>
    </row>
    <row r="82" spans="1:17" x14ac:dyDescent="0.2">
      <c r="A82" s="438" t="str">
        <f>IF(B82="","",COUNT('Diário 1º PA'!$A$5:$A$1982)+ROW()-4)</f>
        <v/>
      </c>
      <c r="B82" s="470"/>
      <c r="C82" s="469"/>
      <c r="D82" s="107"/>
      <c r="E82" s="107"/>
      <c r="F82" s="288"/>
      <c r="G82" s="107"/>
      <c r="H82" s="107"/>
      <c r="I82" s="107"/>
      <c r="J82" s="423"/>
      <c r="K82" s="423"/>
      <c r="L82" s="423"/>
      <c r="M82" s="423"/>
      <c r="N82" s="470"/>
      <c r="O82" s="416">
        <f t="shared" ref="O82:O145" si="8">IF(B82=0,0,IF(YEAR(B82)=$P$1,MONTH(B82)-$O$1+1,(YEAR(B82)-$P$1)*12-$O$1+1+MONTH(B82)))</f>
        <v>0</v>
      </c>
      <c r="P82" s="79">
        <f t="shared" ref="P82:P145" si="9">IF(C82=0,0,IF(YEAR(C82)=$P$1,MONTH(C82)-$O$1+1,(YEAR(C82)-$P$1)*12-$O$1+1+MONTH(C82)))</f>
        <v>0</v>
      </c>
      <c r="Q82" s="102" t="str">
        <f t="shared" si="7"/>
        <v/>
      </c>
    </row>
    <row r="83" spans="1:17" x14ac:dyDescent="0.2">
      <c r="A83" s="438" t="str">
        <f>IF(B83="","",COUNT('Diário 1º PA'!$A$5:$A$1982)+ROW()-4)</f>
        <v/>
      </c>
      <c r="B83" s="470"/>
      <c r="C83" s="469"/>
      <c r="D83" s="107"/>
      <c r="E83" s="107"/>
      <c r="F83" s="288"/>
      <c r="G83" s="107"/>
      <c r="H83" s="107"/>
      <c r="I83" s="107"/>
      <c r="J83" s="423"/>
      <c r="K83" s="423"/>
      <c r="L83" s="423"/>
      <c r="M83" s="423"/>
      <c r="N83" s="470"/>
      <c r="O83" s="416">
        <f t="shared" si="8"/>
        <v>0</v>
      </c>
      <c r="P83" s="79">
        <f t="shared" si="9"/>
        <v>0</v>
      </c>
      <c r="Q83" s="102" t="str">
        <f t="shared" si="7"/>
        <v/>
      </c>
    </row>
    <row r="84" spans="1:17" ht="13.5" thickBot="1" x14ac:dyDescent="0.25">
      <c r="A84" s="438" t="str">
        <f>IF(B84="","",COUNT('Diário 1º PA'!$A$5:$A$1982)+ROW()-4)</f>
        <v/>
      </c>
      <c r="B84" s="470"/>
      <c r="C84" s="469"/>
      <c r="D84" s="107"/>
      <c r="E84" s="107"/>
      <c r="F84" s="288"/>
      <c r="G84" s="107"/>
      <c r="H84" s="107"/>
      <c r="I84" s="107"/>
      <c r="J84" s="423"/>
      <c r="K84" s="423"/>
      <c r="L84" s="423"/>
      <c r="M84" s="423"/>
      <c r="N84" s="470"/>
      <c r="O84" s="416">
        <f t="shared" si="8"/>
        <v>0</v>
      </c>
      <c r="P84" s="79">
        <f t="shared" si="9"/>
        <v>0</v>
      </c>
      <c r="Q84" s="102" t="str">
        <f t="shared" si="7"/>
        <v/>
      </c>
    </row>
    <row r="85" spans="1:17" x14ac:dyDescent="0.2">
      <c r="A85" s="438" t="str">
        <f>IF(B85="","",COUNT('Diário 1º PA'!$A$5:$A$1982)+ROW()-4)</f>
        <v/>
      </c>
      <c r="B85" s="470"/>
      <c r="C85" s="469"/>
      <c r="D85" s="107"/>
      <c r="E85" s="107"/>
      <c r="F85" s="288"/>
      <c r="G85" s="107"/>
      <c r="H85" s="107"/>
      <c r="I85" s="107"/>
      <c r="J85" s="423"/>
      <c r="K85" s="423"/>
      <c r="L85" s="423"/>
      <c r="M85" s="423"/>
      <c r="N85" s="470"/>
      <c r="O85" s="418">
        <f t="shared" si="8"/>
        <v>0</v>
      </c>
      <c r="P85" s="79">
        <f t="shared" si="9"/>
        <v>0</v>
      </c>
      <c r="Q85" s="152" t="str">
        <f t="shared" si="7"/>
        <v/>
      </c>
    </row>
    <row r="86" spans="1:17" x14ac:dyDescent="0.2">
      <c r="A86" s="438" t="str">
        <f>IF(B86="","",COUNT('Diário 1º PA'!$A$5:$A$1982)+ROW()-4)</f>
        <v/>
      </c>
      <c r="B86" s="470"/>
      <c r="C86" s="469"/>
      <c r="D86" s="107"/>
      <c r="E86" s="107"/>
      <c r="F86" s="288"/>
      <c r="G86" s="107"/>
      <c r="H86" s="107"/>
      <c r="I86" s="107"/>
      <c r="J86" s="423"/>
      <c r="K86" s="423"/>
      <c r="L86" s="423"/>
      <c r="M86" s="423"/>
      <c r="N86" s="470"/>
      <c r="O86" s="416">
        <f t="shared" si="8"/>
        <v>0</v>
      </c>
      <c r="P86" s="79">
        <f t="shared" si="9"/>
        <v>0</v>
      </c>
      <c r="Q86" s="102" t="str">
        <f t="shared" si="7"/>
        <v/>
      </c>
    </row>
    <row r="87" spans="1:17" x14ac:dyDescent="0.2">
      <c r="A87" s="438" t="str">
        <f>IF(B87="","",COUNT('Diário 1º PA'!$A$5:$A$1982)+ROW()-4)</f>
        <v/>
      </c>
      <c r="B87" s="470"/>
      <c r="C87" s="469"/>
      <c r="D87" s="107"/>
      <c r="E87" s="107"/>
      <c r="F87" s="288"/>
      <c r="G87" s="107"/>
      <c r="H87" s="107"/>
      <c r="I87" s="107"/>
      <c r="J87" s="423"/>
      <c r="K87" s="423"/>
      <c r="L87" s="423"/>
      <c r="M87" s="423"/>
      <c r="N87" s="470"/>
      <c r="O87" s="416">
        <f t="shared" si="8"/>
        <v>0</v>
      </c>
      <c r="P87" s="79">
        <f t="shared" si="9"/>
        <v>0</v>
      </c>
      <c r="Q87" s="102" t="str">
        <f t="shared" si="7"/>
        <v/>
      </c>
    </row>
    <row r="88" spans="1:17" ht="13.5" thickBot="1" x14ac:dyDescent="0.25">
      <c r="A88" s="438" t="str">
        <f>IF(B88="","",COUNT('Diário 1º PA'!$A$5:$A$1982)+ROW()-4)</f>
        <v/>
      </c>
      <c r="B88" s="470"/>
      <c r="C88" s="469"/>
      <c r="D88" s="107"/>
      <c r="E88" s="107"/>
      <c r="F88" s="288"/>
      <c r="G88" s="107"/>
      <c r="H88" s="107"/>
      <c r="I88" s="107"/>
      <c r="J88" s="423"/>
      <c r="K88" s="423"/>
      <c r="L88" s="423"/>
      <c r="M88" s="423"/>
      <c r="N88" s="470"/>
      <c r="O88" s="416">
        <f t="shared" si="8"/>
        <v>0</v>
      </c>
      <c r="P88" s="79">
        <f t="shared" si="9"/>
        <v>0</v>
      </c>
      <c r="Q88" s="102" t="str">
        <f t="shared" si="7"/>
        <v/>
      </c>
    </row>
    <row r="89" spans="1:17" x14ac:dyDescent="0.2">
      <c r="A89" s="438" t="str">
        <f>IF(B89="","",COUNT('Diário 1º PA'!$A$5:$A$1982)+ROW()-4)</f>
        <v/>
      </c>
      <c r="B89" s="470"/>
      <c r="C89" s="469"/>
      <c r="D89" s="107"/>
      <c r="E89" s="107"/>
      <c r="F89" s="288"/>
      <c r="G89" s="107"/>
      <c r="H89" s="107"/>
      <c r="I89" s="107"/>
      <c r="J89" s="423"/>
      <c r="K89" s="423"/>
      <c r="L89" s="423"/>
      <c r="M89" s="423"/>
      <c r="N89" s="470"/>
      <c r="O89" s="418">
        <f t="shared" si="8"/>
        <v>0</v>
      </c>
      <c r="P89" s="79">
        <f t="shared" si="9"/>
        <v>0</v>
      </c>
      <c r="Q89" s="152" t="str">
        <f t="shared" si="7"/>
        <v/>
      </c>
    </row>
    <row r="90" spans="1:17" x14ac:dyDescent="0.2">
      <c r="A90" s="438" t="str">
        <f>IF(B90="","",COUNT('Diário 1º PA'!$A$5:$A$1982)+ROW()-4)</f>
        <v/>
      </c>
      <c r="B90" s="470"/>
      <c r="C90" s="469"/>
      <c r="D90" s="107"/>
      <c r="E90" s="107"/>
      <c r="F90" s="288"/>
      <c r="G90" s="107"/>
      <c r="H90" s="107"/>
      <c r="I90" s="107"/>
      <c r="J90" s="423"/>
      <c r="K90" s="423"/>
      <c r="L90" s="423"/>
      <c r="M90" s="423"/>
      <c r="N90" s="470"/>
      <c r="O90" s="416">
        <f t="shared" si="8"/>
        <v>0</v>
      </c>
      <c r="P90" s="79">
        <f t="shared" si="9"/>
        <v>0</v>
      </c>
      <c r="Q90" s="102" t="str">
        <f t="shared" si="7"/>
        <v/>
      </c>
    </row>
    <row r="91" spans="1:17" x14ac:dyDescent="0.2">
      <c r="A91" s="438" t="str">
        <f>IF(B91="","",COUNT('Diário 1º PA'!$A$5:$A$1982)+ROW()-4)</f>
        <v/>
      </c>
      <c r="B91" s="470"/>
      <c r="C91" s="469"/>
      <c r="D91" s="107"/>
      <c r="E91" s="107"/>
      <c r="F91" s="288"/>
      <c r="G91" s="107"/>
      <c r="H91" s="107"/>
      <c r="I91" s="107"/>
      <c r="J91" s="423"/>
      <c r="K91" s="423"/>
      <c r="L91" s="423"/>
      <c r="M91" s="423"/>
      <c r="N91" s="470"/>
      <c r="O91" s="416">
        <f t="shared" si="8"/>
        <v>0</v>
      </c>
      <c r="P91" s="79">
        <f t="shared" si="9"/>
        <v>0</v>
      </c>
      <c r="Q91" s="102" t="str">
        <f t="shared" si="7"/>
        <v/>
      </c>
    </row>
    <row r="92" spans="1:17" ht="13.5" thickBot="1" x14ac:dyDescent="0.25">
      <c r="A92" s="438" t="str">
        <f>IF(B92="","",COUNT('Diário 1º PA'!$A$5:$A$1982)+ROW()-4)</f>
        <v/>
      </c>
      <c r="B92" s="470"/>
      <c r="C92" s="469"/>
      <c r="D92" s="107"/>
      <c r="E92" s="107"/>
      <c r="F92" s="288"/>
      <c r="G92" s="107"/>
      <c r="H92" s="107"/>
      <c r="I92" s="107"/>
      <c r="J92" s="423"/>
      <c r="K92" s="423"/>
      <c r="L92" s="423"/>
      <c r="M92" s="423"/>
      <c r="N92" s="470"/>
      <c r="O92" s="416">
        <f t="shared" si="8"/>
        <v>0</v>
      </c>
      <c r="P92" s="79">
        <f t="shared" si="9"/>
        <v>0</v>
      </c>
      <c r="Q92" s="102" t="str">
        <f t="shared" si="7"/>
        <v/>
      </c>
    </row>
    <row r="93" spans="1:17" x14ac:dyDescent="0.2">
      <c r="A93" s="438" t="str">
        <f>IF(B93="","",COUNT('Diário 1º PA'!$A$5:$A$1982)+ROW()-4)</f>
        <v/>
      </c>
      <c r="B93" s="470"/>
      <c r="C93" s="469"/>
      <c r="D93" s="107"/>
      <c r="E93" s="107"/>
      <c r="F93" s="288"/>
      <c r="G93" s="107"/>
      <c r="H93" s="107"/>
      <c r="I93" s="107"/>
      <c r="J93" s="423"/>
      <c r="K93" s="423"/>
      <c r="L93" s="423"/>
      <c r="M93" s="423"/>
      <c r="N93" s="470"/>
      <c r="O93" s="418">
        <f t="shared" si="8"/>
        <v>0</v>
      </c>
      <c r="P93" s="79">
        <f t="shared" si="9"/>
        <v>0</v>
      </c>
      <c r="Q93" s="152" t="str">
        <f t="shared" si="7"/>
        <v/>
      </c>
    </row>
    <row r="94" spans="1:17" x14ac:dyDescent="0.2">
      <c r="A94" s="438" t="str">
        <f>IF(B94="","",COUNT('Diário 1º PA'!$A$5:$A$1982)+ROW()-4)</f>
        <v/>
      </c>
      <c r="B94" s="470"/>
      <c r="C94" s="469"/>
      <c r="D94" s="107"/>
      <c r="E94" s="107"/>
      <c r="F94" s="288"/>
      <c r="G94" s="107"/>
      <c r="H94" s="107"/>
      <c r="I94" s="107"/>
      <c r="J94" s="423"/>
      <c r="K94" s="423"/>
      <c r="L94" s="423"/>
      <c r="M94" s="423"/>
      <c r="N94" s="470"/>
      <c r="O94" s="416">
        <f t="shared" si="8"/>
        <v>0</v>
      </c>
      <c r="P94" s="79">
        <f t="shared" si="9"/>
        <v>0</v>
      </c>
      <c r="Q94" s="102" t="str">
        <f t="shared" si="7"/>
        <v/>
      </c>
    </row>
    <row r="95" spans="1:17" x14ac:dyDescent="0.2">
      <c r="A95" s="438" t="str">
        <f>IF(B95="","",COUNT('Diário 1º PA'!$A$5:$A$1982)+ROW()-4)</f>
        <v/>
      </c>
      <c r="B95" s="470"/>
      <c r="C95" s="469"/>
      <c r="D95" s="107"/>
      <c r="E95" s="107"/>
      <c r="F95" s="288"/>
      <c r="G95" s="107"/>
      <c r="H95" s="107"/>
      <c r="I95" s="107"/>
      <c r="J95" s="423"/>
      <c r="K95" s="423"/>
      <c r="L95" s="423"/>
      <c r="M95" s="423"/>
      <c r="N95" s="470"/>
      <c r="O95" s="416">
        <f t="shared" si="8"/>
        <v>0</v>
      </c>
      <c r="P95" s="79">
        <f t="shared" si="9"/>
        <v>0</v>
      </c>
      <c r="Q95" s="102" t="str">
        <f t="shared" si="7"/>
        <v/>
      </c>
    </row>
    <row r="96" spans="1:17" ht="13.5" thickBot="1" x14ac:dyDescent="0.25">
      <c r="A96" s="438" t="str">
        <f>IF(B96="","",COUNT('Diário 1º PA'!$A$5:$A$1982)+ROW()-4)</f>
        <v/>
      </c>
      <c r="B96" s="470"/>
      <c r="C96" s="469"/>
      <c r="D96" s="107"/>
      <c r="E96" s="107"/>
      <c r="F96" s="288"/>
      <c r="G96" s="107"/>
      <c r="H96" s="107"/>
      <c r="I96" s="107"/>
      <c r="J96" s="423"/>
      <c r="K96" s="423"/>
      <c r="L96" s="423"/>
      <c r="M96" s="423"/>
      <c r="N96" s="470"/>
      <c r="O96" s="416">
        <f t="shared" si="8"/>
        <v>0</v>
      </c>
      <c r="P96" s="79">
        <f t="shared" si="9"/>
        <v>0</v>
      </c>
      <c r="Q96" s="102" t="str">
        <f t="shared" si="7"/>
        <v/>
      </c>
    </row>
    <row r="97" spans="1:17" x14ac:dyDescent="0.2">
      <c r="A97" s="438" t="str">
        <f>IF(B97="","",COUNT('Diário 1º PA'!$A$5:$A$1982)+ROW()-4)</f>
        <v/>
      </c>
      <c r="B97" s="470"/>
      <c r="C97" s="469"/>
      <c r="D97" s="107"/>
      <c r="E97" s="107"/>
      <c r="F97" s="288"/>
      <c r="G97" s="107"/>
      <c r="H97" s="107"/>
      <c r="I97" s="107"/>
      <c r="J97" s="423"/>
      <c r="K97" s="423"/>
      <c r="L97" s="423"/>
      <c r="M97" s="423"/>
      <c r="N97" s="470"/>
      <c r="O97" s="418">
        <f t="shared" si="8"/>
        <v>0</v>
      </c>
      <c r="P97" s="79">
        <f t="shared" si="9"/>
        <v>0</v>
      </c>
      <c r="Q97" s="152" t="str">
        <f t="shared" si="7"/>
        <v/>
      </c>
    </row>
    <row r="98" spans="1:17" x14ac:dyDescent="0.2">
      <c r="A98" s="438" t="str">
        <f>IF(B98="","",COUNT('Diário 1º PA'!$A$5:$A$1982)+ROW()-4)</f>
        <v/>
      </c>
      <c r="B98" s="470"/>
      <c r="C98" s="469"/>
      <c r="D98" s="107"/>
      <c r="E98" s="107"/>
      <c r="F98" s="288"/>
      <c r="G98" s="107"/>
      <c r="H98" s="107"/>
      <c r="I98" s="107"/>
      <c r="J98" s="423"/>
      <c r="K98" s="423"/>
      <c r="L98" s="423"/>
      <c r="M98" s="423"/>
      <c r="N98" s="470"/>
      <c r="O98" s="416">
        <f t="shared" si="8"/>
        <v>0</v>
      </c>
      <c r="P98" s="79">
        <f t="shared" si="9"/>
        <v>0</v>
      </c>
      <c r="Q98" s="102" t="str">
        <f t="shared" si="7"/>
        <v/>
      </c>
    </row>
    <row r="99" spans="1:17" x14ac:dyDescent="0.2">
      <c r="A99" s="438" t="str">
        <f>IF(B99="","",COUNT('Diário 1º PA'!$A$5:$A$1982)+ROW()-4)</f>
        <v/>
      </c>
      <c r="B99" s="470"/>
      <c r="C99" s="469"/>
      <c r="D99" s="107"/>
      <c r="E99" s="107"/>
      <c r="F99" s="288"/>
      <c r="G99" s="107"/>
      <c r="H99" s="107"/>
      <c r="I99" s="107"/>
      <c r="J99" s="423"/>
      <c r="K99" s="423"/>
      <c r="L99" s="423"/>
      <c r="M99" s="423"/>
      <c r="N99" s="470"/>
      <c r="O99" s="416">
        <f t="shared" si="8"/>
        <v>0</v>
      </c>
      <c r="P99" s="79">
        <f t="shared" si="9"/>
        <v>0</v>
      </c>
      <c r="Q99" s="102" t="str">
        <f t="shared" si="7"/>
        <v/>
      </c>
    </row>
    <row r="100" spans="1:17" ht="13.5" thickBot="1" x14ac:dyDescent="0.25">
      <c r="A100" s="438" t="str">
        <f>IF(B100="","",COUNT('Diário 1º PA'!$A$5:$A$1982)+ROW()-4)</f>
        <v/>
      </c>
      <c r="B100" s="470"/>
      <c r="C100" s="469"/>
      <c r="D100" s="107"/>
      <c r="E100" s="107"/>
      <c r="F100" s="288"/>
      <c r="G100" s="107"/>
      <c r="H100" s="107"/>
      <c r="I100" s="107"/>
      <c r="J100" s="423"/>
      <c r="K100" s="423"/>
      <c r="L100" s="423"/>
      <c r="M100" s="423"/>
      <c r="N100" s="470"/>
      <c r="O100" s="416">
        <f t="shared" si="8"/>
        <v>0</v>
      </c>
      <c r="P100" s="79">
        <f t="shared" si="9"/>
        <v>0</v>
      </c>
      <c r="Q100" s="102" t="str">
        <f t="shared" si="7"/>
        <v/>
      </c>
    </row>
    <row r="101" spans="1:17" x14ac:dyDescent="0.2">
      <c r="A101" s="438" t="str">
        <f>IF(B101="","",COUNT('Diário 1º PA'!$A$5:$A$1982)+ROW()-4)</f>
        <v/>
      </c>
      <c r="B101" s="470"/>
      <c r="C101" s="469"/>
      <c r="D101" s="107"/>
      <c r="E101" s="107"/>
      <c r="F101" s="288"/>
      <c r="G101" s="107"/>
      <c r="H101" s="107"/>
      <c r="I101" s="107"/>
      <c r="J101" s="423"/>
      <c r="K101" s="423"/>
      <c r="L101" s="423"/>
      <c r="M101" s="423"/>
      <c r="N101" s="470"/>
      <c r="O101" s="418">
        <f t="shared" si="8"/>
        <v>0</v>
      </c>
      <c r="P101" s="79">
        <f t="shared" si="9"/>
        <v>0</v>
      </c>
      <c r="Q101" s="152" t="str">
        <f t="shared" si="7"/>
        <v/>
      </c>
    </row>
    <row r="102" spans="1:17" x14ac:dyDescent="0.2">
      <c r="A102" s="438" t="str">
        <f>IF(B102="","",COUNT('Diário 1º PA'!$A$5:$A$1982)+ROW()-4)</f>
        <v/>
      </c>
      <c r="B102" s="470"/>
      <c r="C102" s="469"/>
      <c r="D102" s="107"/>
      <c r="E102" s="107"/>
      <c r="F102" s="288"/>
      <c r="G102" s="107"/>
      <c r="H102" s="107"/>
      <c r="I102" s="107"/>
      <c r="J102" s="423"/>
      <c r="K102" s="423"/>
      <c r="L102" s="423"/>
      <c r="M102" s="423"/>
      <c r="N102" s="470"/>
      <c r="O102" s="416">
        <f t="shared" si="8"/>
        <v>0</v>
      </c>
      <c r="P102" s="79">
        <f t="shared" si="9"/>
        <v>0</v>
      </c>
      <c r="Q102" s="102" t="str">
        <f t="shared" si="7"/>
        <v/>
      </c>
    </row>
    <row r="103" spans="1:17" x14ac:dyDescent="0.2">
      <c r="A103" s="438" t="str">
        <f>IF(B103="","",COUNT('Diário 1º PA'!$A$5:$A$1982)+ROW()-4)</f>
        <v/>
      </c>
      <c r="B103" s="470"/>
      <c r="C103" s="469"/>
      <c r="D103" s="107"/>
      <c r="E103" s="107"/>
      <c r="F103" s="288"/>
      <c r="G103" s="107"/>
      <c r="H103" s="107"/>
      <c r="I103" s="107"/>
      <c r="J103" s="423"/>
      <c r="K103" s="423"/>
      <c r="L103" s="423"/>
      <c r="M103" s="423"/>
      <c r="N103" s="470"/>
      <c r="O103" s="416">
        <f t="shared" si="8"/>
        <v>0</v>
      </c>
      <c r="P103" s="79">
        <f t="shared" si="9"/>
        <v>0</v>
      </c>
      <c r="Q103" s="102" t="str">
        <f t="shared" si="7"/>
        <v/>
      </c>
    </row>
    <row r="104" spans="1:17" ht="13.5" thickBot="1" x14ac:dyDescent="0.25">
      <c r="A104" s="438" t="str">
        <f>IF(B104="","",COUNT('Diário 1º PA'!$A$5:$A$1982)+ROW()-4)</f>
        <v/>
      </c>
      <c r="B104" s="470"/>
      <c r="C104" s="469"/>
      <c r="D104" s="107"/>
      <c r="E104" s="107"/>
      <c r="F104" s="288"/>
      <c r="G104" s="107"/>
      <c r="H104" s="107"/>
      <c r="I104" s="107"/>
      <c r="J104" s="423"/>
      <c r="K104" s="423"/>
      <c r="L104" s="423"/>
      <c r="M104" s="423"/>
      <c r="N104" s="470"/>
      <c r="O104" s="416">
        <f t="shared" si="8"/>
        <v>0</v>
      </c>
      <c r="P104" s="79">
        <f t="shared" si="9"/>
        <v>0</v>
      </c>
      <c r="Q104" s="102" t="str">
        <f t="shared" si="7"/>
        <v/>
      </c>
    </row>
    <row r="105" spans="1:17" x14ac:dyDescent="0.2">
      <c r="A105" s="438" t="str">
        <f>IF(B105="","",COUNT('Diário 1º PA'!$A$5:$A$1982)+ROW()-4)</f>
        <v/>
      </c>
      <c r="B105" s="470"/>
      <c r="C105" s="469"/>
      <c r="D105" s="107"/>
      <c r="E105" s="107"/>
      <c r="F105" s="288"/>
      <c r="G105" s="107"/>
      <c r="H105" s="107"/>
      <c r="I105" s="107"/>
      <c r="J105" s="423"/>
      <c r="K105" s="423"/>
      <c r="L105" s="423"/>
      <c r="M105" s="423"/>
      <c r="N105" s="470"/>
      <c r="O105" s="418">
        <f t="shared" si="8"/>
        <v>0</v>
      </c>
      <c r="P105" s="79">
        <f t="shared" si="9"/>
        <v>0</v>
      </c>
      <c r="Q105" s="152" t="str">
        <f t="shared" si="7"/>
        <v/>
      </c>
    </row>
    <row r="106" spans="1:17" x14ac:dyDescent="0.2">
      <c r="A106" s="438" t="str">
        <f>IF(B106="","",COUNT('Diário 1º PA'!$A$5:$A$1982)+ROW()-4)</f>
        <v/>
      </c>
      <c r="B106" s="470"/>
      <c r="C106" s="469"/>
      <c r="D106" s="107"/>
      <c r="E106" s="107"/>
      <c r="F106" s="288"/>
      <c r="G106" s="107"/>
      <c r="H106" s="107"/>
      <c r="I106" s="107"/>
      <c r="J106" s="423"/>
      <c r="K106" s="423"/>
      <c r="L106" s="423"/>
      <c r="M106" s="423"/>
      <c r="N106" s="470"/>
      <c r="O106" s="416">
        <f t="shared" si="8"/>
        <v>0</v>
      </c>
      <c r="P106" s="79">
        <f t="shared" si="9"/>
        <v>0</v>
      </c>
      <c r="Q106" s="102" t="str">
        <f t="shared" si="7"/>
        <v/>
      </c>
    </row>
    <row r="107" spans="1:17" x14ac:dyDescent="0.2">
      <c r="A107" s="438" t="str">
        <f>IF(B107="","",COUNT('Diário 1º PA'!$A$5:$A$1982)+ROW()-4)</f>
        <v/>
      </c>
      <c r="B107" s="470"/>
      <c r="C107" s="469"/>
      <c r="D107" s="107"/>
      <c r="E107" s="107"/>
      <c r="F107" s="288"/>
      <c r="G107" s="107"/>
      <c r="H107" s="107"/>
      <c r="I107" s="107"/>
      <c r="J107" s="423"/>
      <c r="K107" s="423"/>
      <c r="L107" s="423"/>
      <c r="M107" s="423"/>
      <c r="N107" s="470"/>
      <c r="O107" s="416">
        <f t="shared" si="8"/>
        <v>0</v>
      </c>
      <c r="P107" s="79">
        <f t="shared" si="9"/>
        <v>0</v>
      </c>
      <c r="Q107" s="102" t="str">
        <f t="shared" si="7"/>
        <v/>
      </c>
    </row>
    <row r="108" spans="1:17" ht="13.5" thickBot="1" x14ac:dyDescent="0.25">
      <c r="A108" s="438" t="str">
        <f>IF(B108="","",COUNT('Diário 1º PA'!$A$5:$A$1982)+ROW()-4)</f>
        <v/>
      </c>
      <c r="B108" s="470"/>
      <c r="C108" s="469"/>
      <c r="D108" s="107"/>
      <c r="E108" s="107"/>
      <c r="F108" s="288"/>
      <c r="G108" s="107"/>
      <c r="H108" s="107"/>
      <c r="I108" s="107"/>
      <c r="J108" s="423"/>
      <c r="K108" s="423"/>
      <c r="L108" s="423"/>
      <c r="M108" s="423"/>
      <c r="N108" s="470"/>
      <c r="O108" s="416">
        <f t="shared" si="8"/>
        <v>0</v>
      </c>
      <c r="P108" s="79">
        <f t="shared" si="9"/>
        <v>0</v>
      </c>
      <c r="Q108" s="102" t="str">
        <f t="shared" si="7"/>
        <v/>
      </c>
    </row>
    <row r="109" spans="1:17" x14ac:dyDescent="0.2">
      <c r="A109" s="438" t="str">
        <f>IF(B109="","",COUNT('Diário 1º PA'!$A$5:$A$1982)+ROW()-4)</f>
        <v/>
      </c>
      <c r="B109" s="470"/>
      <c r="C109" s="469"/>
      <c r="D109" s="107"/>
      <c r="E109" s="107"/>
      <c r="F109" s="288"/>
      <c r="G109" s="107"/>
      <c r="H109" s="107"/>
      <c r="I109" s="107"/>
      <c r="J109" s="423"/>
      <c r="K109" s="423"/>
      <c r="L109" s="423"/>
      <c r="M109" s="423"/>
      <c r="N109" s="470"/>
      <c r="O109" s="418">
        <f t="shared" si="8"/>
        <v>0</v>
      </c>
      <c r="P109" s="79">
        <f t="shared" si="9"/>
        <v>0</v>
      </c>
      <c r="Q109" s="152" t="str">
        <f t="shared" si="7"/>
        <v/>
      </c>
    </row>
    <row r="110" spans="1:17" x14ac:dyDescent="0.2">
      <c r="A110" s="438" t="str">
        <f>IF(B110="","",COUNT('Diário 1º PA'!$A$5:$A$1982)+ROW()-4)</f>
        <v/>
      </c>
      <c r="B110" s="470"/>
      <c r="C110" s="469"/>
      <c r="D110" s="107"/>
      <c r="E110" s="107"/>
      <c r="F110" s="288"/>
      <c r="G110" s="107"/>
      <c r="H110" s="107"/>
      <c r="I110" s="107"/>
      <c r="J110" s="423"/>
      <c r="K110" s="423"/>
      <c r="L110" s="423"/>
      <c r="M110" s="423"/>
      <c r="N110" s="470"/>
      <c r="O110" s="416">
        <f t="shared" si="8"/>
        <v>0</v>
      </c>
      <c r="P110" s="79">
        <f t="shared" si="9"/>
        <v>0</v>
      </c>
      <c r="Q110" s="102" t="str">
        <f t="shared" si="7"/>
        <v/>
      </c>
    </row>
    <row r="111" spans="1:17" x14ac:dyDescent="0.2">
      <c r="A111" s="438" t="str">
        <f>IF(B111="","",COUNT('Diário 1º PA'!$A$5:$A$1982)+ROW()-4)</f>
        <v/>
      </c>
      <c r="B111" s="470"/>
      <c r="C111" s="469"/>
      <c r="D111" s="107"/>
      <c r="E111" s="107"/>
      <c r="F111" s="288"/>
      <c r="G111" s="107"/>
      <c r="H111" s="107"/>
      <c r="I111" s="107"/>
      <c r="J111" s="423"/>
      <c r="K111" s="423"/>
      <c r="L111" s="423"/>
      <c r="M111" s="423"/>
      <c r="N111" s="470"/>
      <c r="O111" s="416">
        <f t="shared" si="8"/>
        <v>0</v>
      </c>
      <c r="P111" s="79">
        <f t="shared" si="9"/>
        <v>0</v>
      </c>
      <c r="Q111" s="102" t="str">
        <f t="shared" si="7"/>
        <v/>
      </c>
    </row>
    <row r="112" spans="1:17" ht="13.5" thickBot="1" x14ac:dyDescent="0.25">
      <c r="A112" s="438" t="str">
        <f>IF(B112="","",COUNT('Diário 1º PA'!$A$5:$A$1982)+ROW()-4)</f>
        <v/>
      </c>
      <c r="B112" s="470"/>
      <c r="C112" s="469"/>
      <c r="D112" s="107"/>
      <c r="E112" s="107"/>
      <c r="F112" s="288"/>
      <c r="G112" s="107"/>
      <c r="H112" s="107"/>
      <c r="I112" s="107"/>
      <c r="J112" s="423"/>
      <c r="K112" s="423"/>
      <c r="L112" s="423"/>
      <c r="M112" s="423"/>
      <c r="N112" s="470"/>
      <c r="O112" s="416">
        <f t="shared" si="8"/>
        <v>0</v>
      </c>
      <c r="P112" s="79">
        <f t="shared" si="9"/>
        <v>0</v>
      </c>
      <c r="Q112" s="102" t="str">
        <f t="shared" si="7"/>
        <v/>
      </c>
    </row>
    <row r="113" spans="1:17" x14ac:dyDescent="0.2">
      <c r="A113" s="438" t="str">
        <f>IF(B113="","",COUNT('Diário 1º PA'!$A$5:$A$1982)+ROW()-4)</f>
        <v/>
      </c>
      <c r="B113" s="470"/>
      <c r="C113" s="469"/>
      <c r="D113" s="107"/>
      <c r="E113" s="107"/>
      <c r="F113" s="288"/>
      <c r="G113" s="107"/>
      <c r="H113" s="107"/>
      <c r="I113" s="107"/>
      <c r="J113" s="423"/>
      <c r="K113" s="423"/>
      <c r="L113" s="423"/>
      <c r="M113" s="423"/>
      <c r="N113" s="470"/>
      <c r="O113" s="418">
        <f t="shared" si="8"/>
        <v>0</v>
      </c>
      <c r="P113" s="79">
        <f t="shared" si="9"/>
        <v>0</v>
      </c>
      <c r="Q113" s="152" t="str">
        <f t="shared" si="7"/>
        <v/>
      </c>
    </row>
    <row r="114" spans="1:17" x14ac:dyDescent="0.2">
      <c r="A114" s="438" t="str">
        <f>IF(B114="","",COUNT('Diário 1º PA'!$A$5:$A$1982)+ROW()-4)</f>
        <v/>
      </c>
      <c r="B114" s="470"/>
      <c r="C114" s="469"/>
      <c r="D114" s="107"/>
      <c r="E114" s="107"/>
      <c r="F114" s="288"/>
      <c r="G114" s="107"/>
      <c r="H114" s="107"/>
      <c r="I114" s="107"/>
      <c r="J114" s="423"/>
      <c r="K114" s="423"/>
      <c r="L114" s="423"/>
      <c r="M114" s="423"/>
      <c r="N114" s="470"/>
      <c r="O114" s="416">
        <f t="shared" si="8"/>
        <v>0</v>
      </c>
      <c r="P114" s="79">
        <f t="shared" si="9"/>
        <v>0</v>
      </c>
      <c r="Q114" s="102" t="str">
        <f t="shared" si="7"/>
        <v/>
      </c>
    </row>
    <row r="115" spans="1:17" x14ac:dyDescent="0.2">
      <c r="A115" s="438" t="str">
        <f>IF(B115="","",COUNT('Diário 1º PA'!$A$5:$A$1982)+ROW()-4)</f>
        <v/>
      </c>
      <c r="B115" s="470"/>
      <c r="C115" s="469"/>
      <c r="D115" s="107"/>
      <c r="E115" s="107"/>
      <c r="F115" s="288"/>
      <c r="G115" s="107"/>
      <c r="H115" s="107"/>
      <c r="I115" s="107"/>
      <c r="J115" s="423"/>
      <c r="K115" s="423"/>
      <c r="L115" s="423"/>
      <c r="M115" s="423"/>
      <c r="N115" s="470"/>
      <c r="O115" s="416">
        <f t="shared" si="8"/>
        <v>0</v>
      </c>
      <c r="P115" s="79">
        <f t="shared" si="9"/>
        <v>0</v>
      </c>
      <c r="Q115" s="102" t="str">
        <f t="shared" si="7"/>
        <v/>
      </c>
    </row>
    <row r="116" spans="1:17" ht="13.5" thickBot="1" x14ac:dyDescent="0.25">
      <c r="A116" s="438" t="str">
        <f>IF(B116="","",COUNT('Diário 1º PA'!$A$5:$A$1982)+ROW()-4)</f>
        <v/>
      </c>
      <c r="B116" s="470"/>
      <c r="C116" s="469"/>
      <c r="D116" s="107"/>
      <c r="E116" s="107"/>
      <c r="F116" s="288"/>
      <c r="G116" s="107"/>
      <c r="H116" s="107"/>
      <c r="I116" s="107"/>
      <c r="J116" s="423"/>
      <c r="K116" s="423"/>
      <c r="L116" s="423"/>
      <c r="M116" s="423"/>
      <c r="N116" s="470"/>
      <c r="O116" s="416">
        <f t="shared" si="8"/>
        <v>0</v>
      </c>
      <c r="P116" s="79">
        <f t="shared" si="9"/>
        <v>0</v>
      </c>
      <c r="Q116" s="102" t="str">
        <f t="shared" si="7"/>
        <v/>
      </c>
    </row>
    <row r="117" spans="1:17" x14ac:dyDescent="0.2">
      <c r="A117" s="438" t="str">
        <f>IF(B117="","",COUNT('Diário 1º PA'!$A$5:$A$1982)+ROW()-4)</f>
        <v/>
      </c>
      <c r="B117" s="470"/>
      <c r="C117" s="469"/>
      <c r="D117" s="107"/>
      <c r="E117" s="107"/>
      <c r="F117" s="288"/>
      <c r="G117" s="107"/>
      <c r="H117" s="107"/>
      <c r="I117" s="107"/>
      <c r="J117" s="423"/>
      <c r="K117" s="423"/>
      <c r="L117" s="423"/>
      <c r="M117" s="423"/>
      <c r="N117" s="470"/>
      <c r="O117" s="418">
        <f t="shared" si="8"/>
        <v>0</v>
      </c>
      <c r="P117" s="79">
        <f t="shared" si="9"/>
        <v>0</v>
      </c>
      <c r="Q117" s="152" t="str">
        <f t="shared" si="7"/>
        <v/>
      </c>
    </row>
    <row r="118" spans="1:17" x14ac:dyDescent="0.2">
      <c r="A118" s="438" t="str">
        <f>IF(B118="","",COUNT('Diário 1º PA'!$A$5:$A$1982)+ROW()-4)</f>
        <v/>
      </c>
      <c r="B118" s="470"/>
      <c r="C118" s="469"/>
      <c r="D118" s="107"/>
      <c r="E118" s="107"/>
      <c r="F118" s="288"/>
      <c r="G118" s="107"/>
      <c r="H118" s="107"/>
      <c r="I118" s="107"/>
      <c r="J118" s="423"/>
      <c r="K118" s="423"/>
      <c r="L118" s="423"/>
      <c r="M118" s="423"/>
      <c r="N118" s="470"/>
      <c r="O118" s="416">
        <f t="shared" si="8"/>
        <v>0</v>
      </c>
      <c r="P118" s="79">
        <f t="shared" si="9"/>
        <v>0</v>
      </c>
      <c r="Q118" s="102" t="str">
        <f t="shared" si="7"/>
        <v/>
      </c>
    </row>
    <row r="119" spans="1:17" x14ac:dyDescent="0.2">
      <c r="A119" s="438" t="str">
        <f>IF(B119="","",COUNT('Diário 1º PA'!$A$5:$A$1982)+ROW()-4)</f>
        <v/>
      </c>
      <c r="B119" s="470"/>
      <c r="C119" s="469"/>
      <c r="D119" s="107"/>
      <c r="E119" s="107"/>
      <c r="F119" s="288"/>
      <c r="G119" s="107"/>
      <c r="H119" s="107"/>
      <c r="I119" s="107"/>
      <c r="J119" s="423"/>
      <c r="K119" s="423"/>
      <c r="L119" s="423"/>
      <c r="M119" s="423"/>
      <c r="N119" s="470"/>
      <c r="O119" s="416">
        <f t="shared" si="8"/>
        <v>0</v>
      </c>
      <c r="P119" s="79">
        <f t="shared" si="9"/>
        <v>0</v>
      </c>
      <c r="Q119" s="102" t="str">
        <f t="shared" si="7"/>
        <v/>
      </c>
    </row>
    <row r="120" spans="1:17" ht="13.5" thickBot="1" x14ac:dyDescent="0.25">
      <c r="A120" s="438" t="str">
        <f>IF(B120="","",COUNT('Diário 1º PA'!$A$5:$A$1982)+ROW()-4)</f>
        <v/>
      </c>
      <c r="B120" s="470"/>
      <c r="C120" s="469"/>
      <c r="D120" s="107"/>
      <c r="E120" s="107"/>
      <c r="F120" s="288"/>
      <c r="G120" s="107"/>
      <c r="H120" s="107"/>
      <c r="I120" s="107"/>
      <c r="J120" s="423"/>
      <c r="K120" s="423"/>
      <c r="L120" s="423"/>
      <c r="M120" s="423"/>
      <c r="N120" s="470"/>
      <c r="O120" s="416">
        <f t="shared" si="8"/>
        <v>0</v>
      </c>
      <c r="P120" s="79">
        <f t="shared" si="9"/>
        <v>0</v>
      </c>
      <c r="Q120" s="102" t="str">
        <f t="shared" si="7"/>
        <v/>
      </c>
    </row>
    <row r="121" spans="1:17" x14ac:dyDescent="0.2">
      <c r="A121" s="438" t="str">
        <f>IF(B121="","",COUNT('Diário 1º PA'!$A$5:$A$1982)+ROW()-4)</f>
        <v/>
      </c>
      <c r="B121" s="470"/>
      <c r="C121" s="469"/>
      <c r="D121" s="107"/>
      <c r="E121" s="107"/>
      <c r="F121" s="288"/>
      <c r="G121" s="107"/>
      <c r="H121" s="107"/>
      <c r="I121" s="107"/>
      <c r="J121" s="423"/>
      <c r="K121" s="423"/>
      <c r="L121" s="423"/>
      <c r="M121" s="423"/>
      <c r="N121" s="470"/>
      <c r="O121" s="418">
        <f t="shared" si="8"/>
        <v>0</v>
      </c>
      <c r="P121" s="79">
        <f t="shared" si="9"/>
        <v>0</v>
      </c>
      <c r="Q121" s="152" t="str">
        <f t="shared" si="7"/>
        <v/>
      </c>
    </row>
    <row r="122" spans="1:17" x14ac:dyDescent="0.2">
      <c r="A122" s="438" t="str">
        <f>IF(B122="","",COUNT('Diário 1º PA'!$A$5:$A$1982)+ROW()-4)</f>
        <v/>
      </c>
      <c r="B122" s="470"/>
      <c r="C122" s="469"/>
      <c r="D122" s="107"/>
      <c r="E122" s="107"/>
      <c r="F122" s="288"/>
      <c r="G122" s="107"/>
      <c r="H122" s="107"/>
      <c r="I122" s="107"/>
      <c r="J122" s="423"/>
      <c r="K122" s="423"/>
      <c r="L122" s="423"/>
      <c r="M122" s="423"/>
      <c r="N122" s="470"/>
      <c r="O122" s="416">
        <f t="shared" si="8"/>
        <v>0</v>
      </c>
      <c r="P122" s="79">
        <f t="shared" si="9"/>
        <v>0</v>
      </c>
      <c r="Q122" s="102" t="str">
        <f t="shared" si="7"/>
        <v/>
      </c>
    </row>
    <row r="123" spans="1:17" x14ac:dyDescent="0.2">
      <c r="A123" s="438" t="str">
        <f>IF(B123="","",COUNT('Diário 1º PA'!$A$5:$A$1982)+ROW()-4)</f>
        <v/>
      </c>
      <c r="B123" s="470"/>
      <c r="C123" s="469"/>
      <c r="D123" s="107"/>
      <c r="E123" s="107"/>
      <c r="F123" s="288"/>
      <c r="G123" s="107"/>
      <c r="H123" s="107"/>
      <c r="I123" s="107"/>
      <c r="J123" s="423"/>
      <c r="K123" s="423"/>
      <c r="L123" s="423"/>
      <c r="M123" s="423"/>
      <c r="N123" s="470"/>
      <c r="O123" s="416">
        <f t="shared" si="8"/>
        <v>0</v>
      </c>
      <c r="P123" s="79">
        <f t="shared" si="9"/>
        <v>0</v>
      </c>
      <c r="Q123" s="102" t="str">
        <f t="shared" si="7"/>
        <v/>
      </c>
    </row>
    <row r="124" spans="1:17" ht="13.5" thickBot="1" x14ac:dyDescent="0.25">
      <c r="A124" s="438" t="str">
        <f>IF(B124="","",COUNT('Diário 1º PA'!$A$5:$A$1982)+ROW()-4)</f>
        <v/>
      </c>
      <c r="B124" s="470"/>
      <c r="C124" s="469"/>
      <c r="D124" s="107"/>
      <c r="E124" s="107"/>
      <c r="F124" s="288"/>
      <c r="G124" s="107"/>
      <c r="H124" s="107"/>
      <c r="I124" s="107"/>
      <c r="J124" s="423"/>
      <c r="K124" s="423"/>
      <c r="L124" s="423"/>
      <c r="M124" s="423"/>
      <c r="N124" s="470"/>
      <c r="O124" s="416">
        <f t="shared" si="8"/>
        <v>0</v>
      </c>
      <c r="P124" s="79">
        <f t="shared" si="9"/>
        <v>0</v>
      </c>
      <c r="Q124" s="102" t="str">
        <f t="shared" si="7"/>
        <v/>
      </c>
    </row>
    <row r="125" spans="1:17" x14ac:dyDescent="0.2">
      <c r="A125" s="438" t="str">
        <f>IF(B125="","",COUNT('Diário 1º PA'!$A$5:$A$1982)+ROW()-4)</f>
        <v/>
      </c>
      <c r="B125" s="470"/>
      <c r="C125" s="469"/>
      <c r="D125" s="107"/>
      <c r="E125" s="107"/>
      <c r="F125" s="288"/>
      <c r="G125" s="107"/>
      <c r="H125" s="107"/>
      <c r="I125" s="107"/>
      <c r="J125" s="423"/>
      <c r="K125" s="423"/>
      <c r="L125" s="423"/>
      <c r="M125" s="423"/>
      <c r="N125" s="470"/>
      <c r="O125" s="418">
        <f t="shared" si="8"/>
        <v>0</v>
      </c>
      <c r="P125" s="79">
        <f t="shared" si="9"/>
        <v>0</v>
      </c>
      <c r="Q125" s="152" t="str">
        <f t="shared" si="7"/>
        <v/>
      </c>
    </row>
    <row r="126" spans="1:17" x14ac:dyDescent="0.2">
      <c r="A126" s="438" t="str">
        <f>IF(B126="","",COUNT('Diário 1º PA'!$A$5:$A$1982)+ROW()-4)</f>
        <v/>
      </c>
      <c r="B126" s="470"/>
      <c r="C126" s="469"/>
      <c r="D126" s="107"/>
      <c r="E126" s="107"/>
      <c r="F126" s="288"/>
      <c r="G126" s="107"/>
      <c r="H126" s="107"/>
      <c r="I126" s="107"/>
      <c r="J126" s="423"/>
      <c r="K126" s="423"/>
      <c r="L126" s="423"/>
      <c r="M126" s="423"/>
      <c r="N126" s="470"/>
      <c r="O126" s="416">
        <f t="shared" si="8"/>
        <v>0</v>
      </c>
      <c r="P126" s="79">
        <f t="shared" si="9"/>
        <v>0</v>
      </c>
      <c r="Q126" s="102" t="str">
        <f t="shared" si="7"/>
        <v/>
      </c>
    </row>
    <row r="127" spans="1:17" x14ac:dyDescent="0.2">
      <c r="A127" s="438" t="str">
        <f>IF(B127="","",COUNT('Diário 1º PA'!$A$5:$A$1982)+ROW()-4)</f>
        <v/>
      </c>
      <c r="B127" s="470"/>
      <c r="C127" s="469"/>
      <c r="D127" s="107"/>
      <c r="E127" s="107"/>
      <c r="F127" s="288"/>
      <c r="G127" s="107"/>
      <c r="H127" s="107"/>
      <c r="I127" s="107"/>
      <c r="J127" s="423"/>
      <c r="K127" s="423"/>
      <c r="L127" s="423"/>
      <c r="M127" s="423"/>
      <c r="N127" s="470"/>
      <c r="O127" s="416">
        <f t="shared" si="8"/>
        <v>0</v>
      </c>
      <c r="P127" s="79">
        <f t="shared" si="9"/>
        <v>0</v>
      </c>
      <c r="Q127" s="102" t="str">
        <f t="shared" si="7"/>
        <v/>
      </c>
    </row>
    <row r="128" spans="1:17" ht="13.5" thickBot="1" x14ac:dyDescent="0.25">
      <c r="A128" s="438" t="str">
        <f>IF(B128="","",COUNT('Diário 1º PA'!$A$5:$A$1982)+ROW()-4)</f>
        <v/>
      </c>
      <c r="B128" s="470"/>
      <c r="C128" s="469"/>
      <c r="D128" s="107"/>
      <c r="E128" s="107"/>
      <c r="F128" s="288"/>
      <c r="G128" s="107"/>
      <c r="H128" s="107"/>
      <c r="I128" s="107"/>
      <c r="J128" s="423"/>
      <c r="K128" s="423"/>
      <c r="L128" s="423"/>
      <c r="M128" s="423"/>
      <c r="N128" s="470"/>
      <c r="O128" s="416">
        <f t="shared" si="8"/>
        <v>0</v>
      </c>
      <c r="P128" s="79">
        <f t="shared" si="9"/>
        <v>0</v>
      </c>
      <c r="Q128" s="102" t="str">
        <f t="shared" si="7"/>
        <v/>
      </c>
    </row>
    <row r="129" spans="1:17" x14ac:dyDescent="0.2">
      <c r="A129" s="438" t="str">
        <f>IF(B129="","",COUNT('Diário 1º PA'!$A$5:$A$1982)+ROW()-4)</f>
        <v/>
      </c>
      <c r="B129" s="470"/>
      <c r="C129" s="469"/>
      <c r="D129" s="107"/>
      <c r="E129" s="107"/>
      <c r="F129" s="288"/>
      <c r="G129" s="107"/>
      <c r="H129" s="107"/>
      <c r="I129" s="107"/>
      <c r="J129" s="423"/>
      <c r="K129" s="423"/>
      <c r="L129" s="423"/>
      <c r="M129" s="423"/>
      <c r="N129" s="470"/>
      <c r="O129" s="418">
        <f t="shared" si="8"/>
        <v>0</v>
      </c>
      <c r="P129" s="79">
        <f t="shared" si="9"/>
        <v>0</v>
      </c>
      <c r="Q129" s="152" t="str">
        <f t="shared" si="7"/>
        <v/>
      </c>
    </row>
    <row r="130" spans="1:17" x14ac:dyDescent="0.2">
      <c r="A130" s="438" t="str">
        <f>IF(B130="","",COUNT('Diário 1º PA'!$A$5:$A$1982)+ROW()-4)</f>
        <v/>
      </c>
      <c r="B130" s="470"/>
      <c r="C130" s="469"/>
      <c r="D130" s="107"/>
      <c r="E130" s="107"/>
      <c r="F130" s="288"/>
      <c r="G130" s="107"/>
      <c r="H130" s="107"/>
      <c r="I130" s="107"/>
      <c r="J130" s="423"/>
      <c r="K130" s="423"/>
      <c r="L130" s="423"/>
      <c r="M130" s="423"/>
      <c r="N130" s="470"/>
      <c r="O130" s="416">
        <f t="shared" si="8"/>
        <v>0</v>
      </c>
      <c r="P130" s="79">
        <f t="shared" si="9"/>
        <v>0</v>
      </c>
      <c r="Q130" s="102" t="str">
        <f t="shared" si="7"/>
        <v/>
      </c>
    </row>
    <row r="131" spans="1:17" x14ac:dyDescent="0.2">
      <c r="A131" s="438" t="str">
        <f>IF(B131="","",COUNT('Diário 1º PA'!$A$5:$A$1982)+ROW()-4)</f>
        <v/>
      </c>
      <c r="B131" s="470"/>
      <c r="C131" s="469"/>
      <c r="D131" s="107"/>
      <c r="E131" s="107"/>
      <c r="F131" s="288"/>
      <c r="G131" s="107"/>
      <c r="H131" s="107"/>
      <c r="I131" s="107"/>
      <c r="J131" s="423"/>
      <c r="K131" s="423"/>
      <c r="L131" s="423"/>
      <c r="M131" s="423"/>
      <c r="N131" s="470"/>
      <c r="O131" s="416">
        <f t="shared" si="8"/>
        <v>0</v>
      </c>
      <c r="P131" s="79">
        <f t="shared" si="9"/>
        <v>0</v>
      </c>
      <c r="Q131" s="102" t="str">
        <f t="shared" si="7"/>
        <v/>
      </c>
    </row>
    <row r="132" spans="1:17" ht="13.5" thickBot="1" x14ac:dyDescent="0.25">
      <c r="A132" s="438" t="str">
        <f>IF(B132="","",COUNT('Diário 1º PA'!$A$5:$A$1982)+ROW()-4)</f>
        <v/>
      </c>
      <c r="B132" s="470"/>
      <c r="C132" s="469"/>
      <c r="D132" s="107"/>
      <c r="E132" s="107"/>
      <c r="F132" s="288"/>
      <c r="G132" s="107"/>
      <c r="H132" s="107"/>
      <c r="I132" s="107"/>
      <c r="J132" s="423"/>
      <c r="K132" s="423"/>
      <c r="L132" s="423"/>
      <c r="M132" s="423"/>
      <c r="N132" s="470"/>
      <c r="O132" s="416">
        <f t="shared" si="8"/>
        <v>0</v>
      </c>
      <c r="P132" s="79">
        <f t="shared" si="9"/>
        <v>0</v>
      </c>
      <c r="Q132" s="102" t="str">
        <f t="shared" si="7"/>
        <v/>
      </c>
    </row>
    <row r="133" spans="1:17" x14ac:dyDescent="0.2">
      <c r="A133" s="438" t="str">
        <f>IF(B133="","",COUNT('Diário 1º PA'!$A$5:$A$1982)+ROW()-4)</f>
        <v/>
      </c>
      <c r="B133" s="470"/>
      <c r="C133" s="469"/>
      <c r="D133" s="107"/>
      <c r="E133" s="107"/>
      <c r="F133" s="288"/>
      <c r="G133" s="107"/>
      <c r="H133" s="107"/>
      <c r="I133" s="107"/>
      <c r="J133" s="423"/>
      <c r="K133" s="423"/>
      <c r="L133" s="423"/>
      <c r="M133" s="423"/>
      <c r="N133" s="470"/>
      <c r="O133" s="418">
        <f t="shared" si="8"/>
        <v>0</v>
      </c>
      <c r="P133" s="79">
        <f t="shared" si="9"/>
        <v>0</v>
      </c>
      <c r="Q133" s="152" t="str">
        <f t="shared" si="7"/>
        <v/>
      </c>
    </row>
    <row r="134" spans="1:17" x14ac:dyDescent="0.2">
      <c r="A134" s="438" t="str">
        <f>IF(B134="","",COUNT('Diário 1º PA'!$A$5:$A$1982)+ROW()-4)</f>
        <v/>
      </c>
      <c r="B134" s="470"/>
      <c r="C134" s="469"/>
      <c r="D134" s="107"/>
      <c r="E134" s="107"/>
      <c r="F134" s="288"/>
      <c r="G134" s="107"/>
      <c r="H134" s="107"/>
      <c r="I134" s="107"/>
      <c r="J134" s="423"/>
      <c r="K134" s="423"/>
      <c r="L134" s="423"/>
      <c r="M134" s="423"/>
      <c r="N134" s="470"/>
      <c r="O134" s="416">
        <f t="shared" si="8"/>
        <v>0</v>
      </c>
      <c r="P134" s="79">
        <f t="shared" si="9"/>
        <v>0</v>
      </c>
      <c r="Q134" s="102" t="str">
        <f t="shared" si="7"/>
        <v/>
      </c>
    </row>
    <row r="135" spans="1:17" x14ac:dyDescent="0.2">
      <c r="A135" s="438" t="str">
        <f>IF(B135="","",COUNT('Diário 1º PA'!$A$5:$A$1982)+ROW()-4)</f>
        <v/>
      </c>
      <c r="B135" s="470"/>
      <c r="C135" s="469"/>
      <c r="D135" s="107"/>
      <c r="E135" s="107"/>
      <c r="F135" s="288"/>
      <c r="G135" s="107"/>
      <c r="H135" s="107"/>
      <c r="I135" s="107"/>
      <c r="J135" s="423"/>
      <c r="K135" s="423"/>
      <c r="L135" s="423"/>
      <c r="M135" s="423"/>
      <c r="N135" s="470"/>
      <c r="O135" s="416">
        <f t="shared" si="8"/>
        <v>0</v>
      </c>
      <c r="P135" s="79">
        <f t="shared" si="9"/>
        <v>0</v>
      </c>
      <c r="Q135" s="102" t="str">
        <f t="shared" si="7"/>
        <v/>
      </c>
    </row>
    <row r="136" spans="1:17" ht="13.5" thickBot="1" x14ac:dyDescent="0.25">
      <c r="A136" s="438" t="str">
        <f>IF(B136="","",COUNT('Diário 1º PA'!$A$5:$A$1982)+ROW()-4)</f>
        <v/>
      </c>
      <c r="B136" s="470"/>
      <c r="C136" s="469"/>
      <c r="D136" s="107"/>
      <c r="E136" s="107"/>
      <c r="F136" s="288"/>
      <c r="G136" s="107"/>
      <c r="H136" s="107"/>
      <c r="I136" s="107"/>
      <c r="J136" s="423"/>
      <c r="K136" s="423"/>
      <c r="L136" s="423"/>
      <c r="M136" s="423"/>
      <c r="N136" s="470"/>
      <c r="O136" s="416">
        <f t="shared" si="8"/>
        <v>0</v>
      </c>
      <c r="P136" s="79">
        <f t="shared" si="9"/>
        <v>0</v>
      </c>
      <c r="Q136" s="102" t="str">
        <f t="shared" si="7"/>
        <v/>
      </c>
    </row>
    <row r="137" spans="1:17" x14ac:dyDescent="0.2">
      <c r="A137" s="438" t="str">
        <f>IF(B137="","",COUNT('Diário 1º PA'!$A$5:$A$1982)+ROW()-4)</f>
        <v/>
      </c>
      <c r="B137" s="470"/>
      <c r="C137" s="469"/>
      <c r="D137" s="107"/>
      <c r="E137" s="107"/>
      <c r="F137" s="288"/>
      <c r="G137" s="107"/>
      <c r="H137" s="107"/>
      <c r="I137" s="107"/>
      <c r="J137" s="423"/>
      <c r="K137" s="423"/>
      <c r="L137" s="423"/>
      <c r="M137" s="423"/>
      <c r="N137" s="470"/>
      <c r="O137" s="418">
        <f t="shared" si="8"/>
        <v>0</v>
      </c>
      <c r="P137" s="79">
        <f t="shared" si="9"/>
        <v>0</v>
      </c>
      <c r="Q137" s="152" t="str">
        <f t="shared" si="7"/>
        <v/>
      </c>
    </row>
    <row r="138" spans="1:17" x14ac:dyDescent="0.2">
      <c r="A138" s="438" t="str">
        <f>IF(B138="","",COUNT('Diário 1º PA'!$A$5:$A$1982)+ROW()-4)</f>
        <v/>
      </c>
      <c r="B138" s="470"/>
      <c r="C138" s="469"/>
      <c r="D138" s="107"/>
      <c r="E138" s="107"/>
      <c r="F138" s="288"/>
      <c r="G138" s="107"/>
      <c r="H138" s="107"/>
      <c r="I138" s="107"/>
      <c r="J138" s="423"/>
      <c r="K138" s="423"/>
      <c r="L138" s="423"/>
      <c r="M138" s="423"/>
      <c r="N138" s="470"/>
      <c r="O138" s="416">
        <f t="shared" si="8"/>
        <v>0</v>
      </c>
      <c r="P138" s="79">
        <f t="shared" si="9"/>
        <v>0</v>
      </c>
      <c r="Q138" s="102" t="str">
        <f t="shared" si="7"/>
        <v/>
      </c>
    </row>
    <row r="139" spans="1:17" x14ac:dyDescent="0.2">
      <c r="A139" s="438" t="str">
        <f>IF(B139="","",COUNT('Diário 1º PA'!$A$5:$A$1982)+ROW()-4)</f>
        <v/>
      </c>
      <c r="B139" s="470"/>
      <c r="C139" s="469"/>
      <c r="D139" s="107"/>
      <c r="E139" s="107"/>
      <c r="F139" s="288"/>
      <c r="G139" s="107"/>
      <c r="H139" s="107"/>
      <c r="I139" s="107"/>
      <c r="J139" s="423"/>
      <c r="K139" s="423"/>
      <c r="L139" s="423"/>
      <c r="M139" s="423"/>
      <c r="N139" s="470"/>
      <c r="O139" s="416">
        <f t="shared" si="8"/>
        <v>0</v>
      </c>
      <c r="P139" s="79">
        <f t="shared" si="9"/>
        <v>0</v>
      </c>
      <c r="Q139" s="102" t="str">
        <f t="shared" si="7"/>
        <v/>
      </c>
    </row>
    <row r="140" spans="1:17" ht="13.5" thickBot="1" x14ac:dyDescent="0.25">
      <c r="A140" s="438" t="str">
        <f>IF(B140="","",COUNT('Diário 1º PA'!$A$5:$A$1982)+ROW()-4)</f>
        <v/>
      </c>
      <c r="B140" s="470"/>
      <c r="C140" s="469"/>
      <c r="D140" s="107"/>
      <c r="E140" s="107"/>
      <c r="F140" s="288"/>
      <c r="G140" s="107"/>
      <c r="H140" s="107"/>
      <c r="I140" s="107"/>
      <c r="J140" s="423"/>
      <c r="K140" s="423"/>
      <c r="L140" s="423"/>
      <c r="M140" s="423"/>
      <c r="N140" s="470"/>
      <c r="O140" s="416">
        <f t="shared" si="8"/>
        <v>0</v>
      </c>
      <c r="P140" s="79">
        <f t="shared" si="9"/>
        <v>0</v>
      </c>
      <c r="Q140" s="102" t="str">
        <f t="shared" si="7"/>
        <v/>
      </c>
    </row>
    <row r="141" spans="1:17" x14ac:dyDescent="0.2">
      <c r="A141" s="438" t="str">
        <f>IF(B141="","",COUNT('Diário 1º PA'!$A$5:$A$1982)+ROW()-4)</f>
        <v/>
      </c>
      <c r="B141" s="470"/>
      <c r="C141" s="469"/>
      <c r="D141" s="107"/>
      <c r="E141" s="107"/>
      <c r="F141" s="288"/>
      <c r="G141" s="107"/>
      <c r="H141" s="107"/>
      <c r="I141" s="107"/>
      <c r="J141" s="423"/>
      <c r="K141" s="423"/>
      <c r="L141" s="423"/>
      <c r="M141" s="423"/>
      <c r="N141" s="470"/>
      <c r="O141" s="418">
        <f t="shared" si="8"/>
        <v>0</v>
      </c>
      <c r="P141" s="79">
        <f t="shared" si="9"/>
        <v>0</v>
      </c>
      <c r="Q141" s="152" t="str">
        <f t="shared" si="7"/>
        <v/>
      </c>
    </row>
    <row r="142" spans="1:17" x14ac:dyDescent="0.2">
      <c r="A142" s="438" t="str">
        <f>IF(B142="","",COUNT('Diário 1º PA'!$A$5:$A$1982)+ROW()-4)</f>
        <v/>
      </c>
      <c r="B142" s="470"/>
      <c r="C142" s="469"/>
      <c r="D142" s="107"/>
      <c r="E142" s="107"/>
      <c r="F142" s="288"/>
      <c r="G142" s="107"/>
      <c r="H142" s="107"/>
      <c r="I142" s="107"/>
      <c r="J142" s="423"/>
      <c r="K142" s="423"/>
      <c r="L142" s="423"/>
      <c r="M142" s="423"/>
      <c r="N142" s="470"/>
      <c r="O142" s="416">
        <f t="shared" si="8"/>
        <v>0</v>
      </c>
      <c r="P142" s="79">
        <f t="shared" si="9"/>
        <v>0</v>
      </c>
      <c r="Q142" s="102" t="str">
        <f t="shared" si="7"/>
        <v/>
      </c>
    </row>
    <row r="143" spans="1:17" x14ac:dyDescent="0.2">
      <c r="A143" s="438" t="str">
        <f>IF(B143="","",COUNT('Diário 1º PA'!$A$5:$A$1982)+ROW()-4)</f>
        <v/>
      </c>
      <c r="B143" s="470"/>
      <c r="C143" s="469"/>
      <c r="D143" s="107"/>
      <c r="E143" s="107"/>
      <c r="F143" s="288"/>
      <c r="G143" s="107"/>
      <c r="H143" s="107"/>
      <c r="I143" s="107"/>
      <c r="J143" s="423"/>
      <c r="K143" s="423"/>
      <c r="L143" s="423"/>
      <c r="M143" s="423"/>
      <c r="N143" s="470"/>
      <c r="O143" s="416">
        <f t="shared" si="8"/>
        <v>0</v>
      </c>
      <c r="P143" s="79">
        <f t="shared" si="9"/>
        <v>0</v>
      </c>
      <c r="Q143" s="102" t="str">
        <f t="shared" si="7"/>
        <v/>
      </c>
    </row>
    <row r="144" spans="1:17" ht="13.5" thickBot="1" x14ac:dyDescent="0.25">
      <c r="A144" s="438" t="str">
        <f>IF(B144="","",COUNT('Diário 1º PA'!$A$5:$A$1982)+ROW()-4)</f>
        <v/>
      </c>
      <c r="B144" s="470"/>
      <c r="C144" s="469"/>
      <c r="D144" s="107"/>
      <c r="E144" s="107"/>
      <c r="F144" s="288"/>
      <c r="G144" s="107"/>
      <c r="H144" s="107"/>
      <c r="I144" s="107"/>
      <c r="J144" s="423"/>
      <c r="K144" s="423"/>
      <c r="L144" s="423"/>
      <c r="M144" s="423"/>
      <c r="N144" s="470"/>
      <c r="O144" s="416">
        <f t="shared" si="8"/>
        <v>0</v>
      </c>
      <c r="P144" s="79">
        <f t="shared" si="9"/>
        <v>0</v>
      </c>
      <c r="Q144" s="102" t="str">
        <f t="shared" si="7"/>
        <v/>
      </c>
    </row>
    <row r="145" spans="1:17" x14ac:dyDescent="0.2">
      <c r="A145" s="438" t="str">
        <f>IF(B145="","",COUNT('Diário 1º PA'!$A$5:$A$1982)+ROW()-4)</f>
        <v/>
      </c>
      <c r="B145" s="470"/>
      <c r="C145" s="469"/>
      <c r="D145" s="107"/>
      <c r="E145" s="107"/>
      <c r="F145" s="443"/>
      <c r="G145" s="107"/>
      <c r="H145" s="107"/>
      <c r="I145" s="107"/>
      <c r="J145" s="423"/>
      <c r="K145" s="423"/>
      <c r="L145" s="423"/>
      <c r="M145" s="423"/>
      <c r="N145" s="470"/>
      <c r="O145" s="418">
        <f t="shared" si="8"/>
        <v>0</v>
      </c>
      <c r="P145" s="79">
        <f t="shared" si="9"/>
        <v>0</v>
      </c>
      <c r="Q145" s="152" t="str">
        <f t="shared" ref="Q145:Q208" si="10">SUBSTITUTE(D145," ","_")</f>
        <v/>
      </c>
    </row>
    <row r="146" spans="1:17" x14ac:dyDescent="0.2">
      <c r="A146" s="438" t="str">
        <f>IF(B146="","",COUNT('Diário 1º PA'!$A$5:$A$1982)+ROW()-4)</f>
        <v/>
      </c>
      <c r="B146" s="470"/>
      <c r="C146" s="469"/>
      <c r="D146" s="107"/>
      <c r="E146" s="107"/>
      <c r="F146" s="443"/>
      <c r="G146" s="107"/>
      <c r="H146" s="107"/>
      <c r="I146" s="107"/>
      <c r="J146" s="423"/>
      <c r="K146" s="423"/>
      <c r="L146" s="423"/>
      <c r="M146" s="423"/>
      <c r="N146" s="470"/>
      <c r="O146" s="416">
        <f t="shared" ref="O146:O209" si="11">IF(B146=0,0,IF(YEAR(B146)=$P$1,MONTH(B146)-$O$1+1,(YEAR(B146)-$P$1)*12-$O$1+1+MONTH(B146)))</f>
        <v>0</v>
      </c>
      <c r="P146" s="79">
        <f t="shared" ref="P146:P209" si="12">IF(C146=0,0,IF(YEAR(C146)=$P$1,MONTH(C146)-$O$1+1,(YEAR(C146)-$P$1)*12-$O$1+1+MONTH(C146)))</f>
        <v>0</v>
      </c>
      <c r="Q146" s="102" t="str">
        <f t="shared" si="10"/>
        <v/>
      </c>
    </row>
    <row r="147" spans="1:17" x14ac:dyDescent="0.2">
      <c r="A147" s="438" t="str">
        <f>IF(B147="","",COUNT('Diário 1º PA'!$A$5:$A$1982)+ROW()-4)</f>
        <v/>
      </c>
      <c r="B147" s="470"/>
      <c r="C147" s="469"/>
      <c r="D147" s="107"/>
      <c r="E147" s="107"/>
      <c r="F147" s="288"/>
      <c r="G147" s="107"/>
      <c r="H147" s="107"/>
      <c r="I147" s="107"/>
      <c r="J147" s="423"/>
      <c r="K147" s="423"/>
      <c r="L147" s="423"/>
      <c r="M147" s="423"/>
      <c r="N147" s="470"/>
      <c r="O147" s="416">
        <f t="shared" si="11"/>
        <v>0</v>
      </c>
      <c r="P147" s="79">
        <f t="shared" si="12"/>
        <v>0</v>
      </c>
      <c r="Q147" s="102" t="str">
        <f t="shared" si="10"/>
        <v/>
      </c>
    </row>
    <row r="148" spans="1:17" ht="13.5" thickBot="1" x14ac:dyDescent="0.25">
      <c r="A148" s="438" t="str">
        <f>IF(B148="","",COUNT('Diário 1º PA'!$A$5:$A$1982)+ROW()-4)</f>
        <v/>
      </c>
      <c r="B148" s="470"/>
      <c r="C148" s="469"/>
      <c r="D148" s="107"/>
      <c r="E148" s="107"/>
      <c r="F148" s="288"/>
      <c r="G148" s="107"/>
      <c r="H148" s="107"/>
      <c r="I148" s="107"/>
      <c r="J148" s="423"/>
      <c r="K148" s="423"/>
      <c r="L148" s="423"/>
      <c r="M148" s="423"/>
      <c r="N148" s="470"/>
      <c r="O148" s="416">
        <f t="shared" si="11"/>
        <v>0</v>
      </c>
      <c r="P148" s="79">
        <f t="shared" si="12"/>
        <v>0</v>
      </c>
      <c r="Q148" s="102" t="str">
        <f t="shared" si="10"/>
        <v/>
      </c>
    </row>
    <row r="149" spans="1:17" x14ac:dyDescent="0.2">
      <c r="A149" s="438" t="str">
        <f>IF(B149="","",COUNT('Diário 1º PA'!$A$5:$A$1982)+ROW()-4)</f>
        <v/>
      </c>
      <c r="B149" s="470"/>
      <c r="C149" s="469"/>
      <c r="D149" s="107"/>
      <c r="E149" s="107"/>
      <c r="F149" s="288"/>
      <c r="G149" s="107"/>
      <c r="H149" s="107"/>
      <c r="I149" s="107"/>
      <c r="J149" s="423"/>
      <c r="K149" s="423"/>
      <c r="L149" s="423"/>
      <c r="M149" s="423"/>
      <c r="N149" s="470"/>
      <c r="O149" s="418">
        <f t="shared" si="11"/>
        <v>0</v>
      </c>
      <c r="P149" s="79">
        <f t="shared" si="12"/>
        <v>0</v>
      </c>
      <c r="Q149" s="152" t="str">
        <f t="shared" si="10"/>
        <v/>
      </c>
    </row>
    <row r="150" spans="1:17" x14ac:dyDescent="0.2">
      <c r="A150" s="438" t="str">
        <f>IF(B150="","",COUNT('Diário 1º PA'!$A$5:$A$1982)+ROW()-4)</f>
        <v/>
      </c>
      <c r="B150" s="470"/>
      <c r="C150" s="469"/>
      <c r="D150" s="107"/>
      <c r="E150" s="107"/>
      <c r="F150" s="288"/>
      <c r="G150" s="107"/>
      <c r="H150" s="107"/>
      <c r="I150" s="107"/>
      <c r="J150" s="423"/>
      <c r="K150" s="423"/>
      <c r="L150" s="423"/>
      <c r="M150" s="423"/>
      <c r="N150" s="470"/>
      <c r="O150" s="416">
        <f t="shared" si="11"/>
        <v>0</v>
      </c>
      <c r="P150" s="79">
        <f t="shared" si="12"/>
        <v>0</v>
      </c>
      <c r="Q150" s="102" t="str">
        <f t="shared" si="10"/>
        <v/>
      </c>
    </row>
    <row r="151" spans="1:17" x14ac:dyDescent="0.2">
      <c r="A151" s="438" t="str">
        <f>IF(B151="","",COUNT('Diário 1º PA'!$A$5:$A$1982)+ROW()-4)</f>
        <v/>
      </c>
      <c r="B151" s="470"/>
      <c r="C151" s="469"/>
      <c r="D151" s="107"/>
      <c r="E151" s="107"/>
      <c r="F151" s="288"/>
      <c r="G151" s="107"/>
      <c r="H151" s="107"/>
      <c r="I151" s="107"/>
      <c r="J151" s="423"/>
      <c r="K151" s="423"/>
      <c r="L151" s="423"/>
      <c r="M151" s="423"/>
      <c r="N151" s="470"/>
      <c r="O151" s="416">
        <f t="shared" si="11"/>
        <v>0</v>
      </c>
      <c r="P151" s="79">
        <f t="shared" si="12"/>
        <v>0</v>
      </c>
      <c r="Q151" s="102" t="str">
        <f t="shared" si="10"/>
        <v/>
      </c>
    </row>
    <row r="152" spans="1:17" ht="13.5" thickBot="1" x14ac:dyDescent="0.25">
      <c r="A152" s="438" t="str">
        <f>IF(B152="","",COUNT('Diário 1º PA'!$A$5:$A$1982)+ROW()-4)</f>
        <v/>
      </c>
      <c r="B152" s="470"/>
      <c r="C152" s="469"/>
      <c r="D152" s="107"/>
      <c r="E152" s="107"/>
      <c r="F152" s="288"/>
      <c r="G152" s="107"/>
      <c r="H152" s="107"/>
      <c r="I152" s="107"/>
      <c r="J152" s="423"/>
      <c r="K152" s="423"/>
      <c r="L152" s="423"/>
      <c r="M152" s="423"/>
      <c r="N152" s="470"/>
      <c r="O152" s="416">
        <f t="shared" si="11"/>
        <v>0</v>
      </c>
      <c r="P152" s="79">
        <f t="shared" si="12"/>
        <v>0</v>
      </c>
      <c r="Q152" s="102" t="str">
        <f t="shared" si="10"/>
        <v/>
      </c>
    </row>
    <row r="153" spans="1:17" x14ac:dyDescent="0.2">
      <c r="A153" s="438" t="str">
        <f>IF(B153="","",COUNT('Diário 1º PA'!$A$5:$A$1982)+ROW()-4)</f>
        <v/>
      </c>
      <c r="B153" s="470"/>
      <c r="C153" s="469"/>
      <c r="D153" s="107"/>
      <c r="E153" s="107"/>
      <c r="F153" s="288"/>
      <c r="G153" s="107"/>
      <c r="H153" s="107"/>
      <c r="I153" s="107"/>
      <c r="J153" s="423"/>
      <c r="K153" s="423"/>
      <c r="L153" s="423"/>
      <c r="M153" s="423"/>
      <c r="N153" s="470"/>
      <c r="O153" s="418">
        <f t="shared" si="11"/>
        <v>0</v>
      </c>
      <c r="P153" s="79">
        <f t="shared" si="12"/>
        <v>0</v>
      </c>
      <c r="Q153" s="152" t="str">
        <f t="shared" si="10"/>
        <v/>
      </c>
    </row>
    <row r="154" spans="1:17" x14ac:dyDescent="0.2">
      <c r="A154" s="438" t="str">
        <f>IF(B154="","",COUNT('Diário 1º PA'!$A$5:$A$1982)+ROW()-4)</f>
        <v/>
      </c>
      <c r="B154" s="470"/>
      <c r="C154" s="469"/>
      <c r="D154" s="107"/>
      <c r="E154" s="107"/>
      <c r="F154" s="288"/>
      <c r="G154" s="107"/>
      <c r="H154" s="107"/>
      <c r="I154" s="107"/>
      <c r="J154" s="423"/>
      <c r="K154" s="423"/>
      <c r="L154" s="423"/>
      <c r="M154" s="423"/>
      <c r="N154" s="470"/>
      <c r="O154" s="416">
        <f t="shared" si="11"/>
        <v>0</v>
      </c>
      <c r="P154" s="79">
        <f t="shared" si="12"/>
        <v>0</v>
      </c>
      <c r="Q154" s="102" t="str">
        <f t="shared" si="10"/>
        <v/>
      </c>
    </row>
    <row r="155" spans="1:17" x14ac:dyDescent="0.2">
      <c r="A155" s="438" t="str">
        <f>IF(B155="","",COUNT('Diário 1º PA'!$A$5:$A$1982)+ROW()-4)</f>
        <v/>
      </c>
      <c r="B155" s="470"/>
      <c r="C155" s="469"/>
      <c r="D155" s="107"/>
      <c r="E155" s="107"/>
      <c r="F155" s="288"/>
      <c r="G155" s="107"/>
      <c r="H155" s="107"/>
      <c r="I155" s="107"/>
      <c r="J155" s="423"/>
      <c r="K155" s="423"/>
      <c r="L155" s="423"/>
      <c r="M155" s="423"/>
      <c r="N155" s="470"/>
      <c r="O155" s="416">
        <f t="shared" si="11"/>
        <v>0</v>
      </c>
      <c r="P155" s="79">
        <f t="shared" si="12"/>
        <v>0</v>
      </c>
      <c r="Q155" s="102" t="str">
        <f t="shared" si="10"/>
        <v/>
      </c>
    </row>
    <row r="156" spans="1:17" ht="13.5" thickBot="1" x14ac:dyDescent="0.25">
      <c r="A156" s="438" t="str">
        <f>IF(B156="","",COUNT('Diário 1º PA'!$A$5:$A$1982)+ROW()-4)</f>
        <v/>
      </c>
      <c r="B156" s="470"/>
      <c r="C156" s="469"/>
      <c r="D156" s="107"/>
      <c r="E156" s="107"/>
      <c r="F156" s="288"/>
      <c r="G156" s="107"/>
      <c r="H156" s="107"/>
      <c r="I156" s="107"/>
      <c r="J156" s="423"/>
      <c r="K156" s="423"/>
      <c r="L156" s="423"/>
      <c r="M156" s="423"/>
      <c r="N156" s="470"/>
      <c r="O156" s="416">
        <f t="shared" si="11"/>
        <v>0</v>
      </c>
      <c r="P156" s="79">
        <f t="shared" si="12"/>
        <v>0</v>
      </c>
      <c r="Q156" s="102" t="str">
        <f t="shared" si="10"/>
        <v/>
      </c>
    </row>
    <row r="157" spans="1:17" x14ac:dyDescent="0.2">
      <c r="A157" s="438" t="str">
        <f>IF(B157="","",COUNT('Diário 1º PA'!$A$5:$A$1982)+ROW()-4)</f>
        <v/>
      </c>
      <c r="B157" s="470"/>
      <c r="C157" s="469"/>
      <c r="D157" s="107"/>
      <c r="E157" s="107"/>
      <c r="F157" s="288"/>
      <c r="G157" s="107"/>
      <c r="H157" s="107"/>
      <c r="I157" s="107"/>
      <c r="J157" s="423"/>
      <c r="K157" s="423"/>
      <c r="L157" s="423"/>
      <c r="M157" s="423"/>
      <c r="N157" s="470"/>
      <c r="O157" s="418">
        <f t="shared" si="11"/>
        <v>0</v>
      </c>
      <c r="P157" s="79">
        <f t="shared" si="12"/>
        <v>0</v>
      </c>
      <c r="Q157" s="152" t="str">
        <f t="shared" si="10"/>
        <v/>
      </c>
    </row>
    <row r="158" spans="1:17" x14ac:dyDescent="0.2">
      <c r="A158" s="438" t="str">
        <f>IF(B158="","",COUNT('Diário 1º PA'!$A$5:$A$1982)+ROW()-4)</f>
        <v/>
      </c>
      <c r="B158" s="470"/>
      <c r="C158" s="469"/>
      <c r="D158" s="107"/>
      <c r="E158" s="107"/>
      <c r="F158" s="443"/>
      <c r="G158" s="107"/>
      <c r="H158" s="107"/>
      <c r="I158" s="107"/>
      <c r="J158" s="423"/>
      <c r="K158" s="423"/>
      <c r="L158" s="423"/>
      <c r="M158" s="423"/>
      <c r="N158" s="470"/>
      <c r="O158" s="416">
        <f t="shared" si="11"/>
        <v>0</v>
      </c>
      <c r="P158" s="79">
        <f t="shared" si="12"/>
        <v>0</v>
      </c>
      <c r="Q158" s="102" t="str">
        <f t="shared" si="10"/>
        <v/>
      </c>
    </row>
    <row r="159" spans="1:17" x14ac:dyDescent="0.2">
      <c r="A159" s="438" t="str">
        <f>IF(B159="","",COUNT('Diário 1º PA'!$A$5:$A$1982)+ROW()-4)</f>
        <v/>
      </c>
      <c r="B159" s="470"/>
      <c r="C159" s="469"/>
      <c r="D159" s="107"/>
      <c r="E159" s="107"/>
      <c r="F159" s="288"/>
      <c r="G159" s="107"/>
      <c r="H159" s="107"/>
      <c r="I159" s="107"/>
      <c r="J159" s="423"/>
      <c r="K159" s="423"/>
      <c r="L159" s="423"/>
      <c r="M159" s="423"/>
      <c r="N159" s="470"/>
      <c r="O159" s="416">
        <f t="shared" si="11"/>
        <v>0</v>
      </c>
      <c r="P159" s="79">
        <f t="shared" si="12"/>
        <v>0</v>
      </c>
      <c r="Q159" s="102" t="str">
        <f t="shared" si="10"/>
        <v/>
      </c>
    </row>
    <row r="160" spans="1:17" ht="13.5" thickBot="1" x14ac:dyDescent="0.25">
      <c r="A160" s="438" t="str">
        <f>IF(B160="","",COUNT('Diário 1º PA'!$A$5:$A$1982)+ROW()-4)</f>
        <v/>
      </c>
      <c r="B160" s="470"/>
      <c r="C160" s="469"/>
      <c r="D160" s="107"/>
      <c r="E160" s="107"/>
      <c r="F160" s="288"/>
      <c r="G160" s="107"/>
      <c r="H160" s="107"/>
      <c r="I160" s="107"/>
      <c r="J160" s="423"/>
      <c r="K160" s="423"/>
      <c r="L160" s="423"/>
      <c r="M160" s="423"/>
      <c r="N160" s="470"/>
      <c r="O160" s="416">
        <f t="shared" si="11"/>
        <v>0</v>
      </c>
      <c r="P160" s="79">
        <f t="shared" si="12"/>
        <v>0</v>
      </c>
      <c r="Q160" s="102" t="str">
        <f t="shared" si="10"/>
        <v/>
      </c>
    </row>
    <row r="161" spans="1:17" x14ac:dyDescent="0.2">
      <c r="A161" s="438" t="str">
        <f>IF(B161="","",COUNT('Diário 1º PA'!$A$5:$A$1982)+ROW()-4)</f>
        <v/>
      </c>
      <c r="B161" s="470"/>
      <c r="C161" s="469"/>
      <c r="D161" s="107"/>
      <c r="E161" s="107"/>
      <c r="F161" s="288"/>
      <c r="G161" s="107"/>
      <c r="H161" s="107"/>
      <c r="I161" s="107"/>
      <c r="J161" s="423"/>
      <c r="K161" s="423"/>
      <c r="L161" s="423"/>
      <c r="M161" s="423"/>
      <c r="N161" s="470"/>
      <c r="O161" s="418">
        <f t="shared" si="11"/>
        <v>0</v>
      </c>
      <c r="P161" s="79">
        <f t="shared" si="12"/>
        <v>0</v>
      </c>
      <c r="Q161" s="152" t="str">
        <f t="shared" si="10"/>
        <v/>
      </c>
    </row>
    <row r="162" spans="1:17" x14ac:dyDescent="0.2">
      <c r="A162" s="438" t="str">
        <f>IF(B162="","",COUNT('Diário 1º PA'!$A$5:$A$1982)+ROW()-4)</f>
        <v/>
      </c>
      <c r="B162" s="470"/>
      <c r="C162" s="469"/>
      <c r="D162" s="107"/>
      <c r="E162" s="107"/>
      <c r="F162" s="288"/>
      <c r="G162" s="107"/>
      <c r="H162" s="107"/>
      <c r="I162" s="107"/>
      <c r="J162" s="423"/>
      <c r="K162" s="423"/>
      <c r="L162" s="423"/>
      <c r="M162" s="423"/>
      <c r="N162" s="470"/>
      <c r="O162" s="416">
        <f t="shared" si="11"/>
        <v>0</v>
      </c>
      <c r="P162" s="79">
        <f t="shared" si="12"/>
        <v>0</v>
      </c>
      <c r="Q162" s="102" t="str">
        <f t="shared" si="10"/>
        <v/>
      </c>
    </row>
    <row r="163" spans="1:17" x14ac:dyDescent="0.2">
      <c r="A163" s="438" t="str">
        <f>IF(B163="","",COUNT('Diário 1º PA'!$A$5:$A$1982)+ROW()-4)</f>
        <v/>
      </c>
      <c r="B163" s="470"/>
      <c r="C163" s="469"/>
      <c r="D163" s="107"/>
      <c r="E163" s="107"/>
      <c r="F163" s="288"/>
      <c r="G163" s="107"/>
      <c r="H163" s="107"/>
      <c r="I163" s="107"/>
      <c r="J163" s="423"/>
      <c r="K163" s="423"/>
      <c r="L163" s="423"/>
      <c r="M163" s="423"/>
      <c r="N163" s="470"/>
      <c r="O163" s="416">
        <f t="shared" si="11"/>
        <v>0</v>
      </c>
      <c r="P163" s="79">
        <f t="shared" si="12"/>
        <v>0</v>
      </c>
      <c r="Q163" s="102" t="str">
        <f t="shared" si="10"/>
        <v/>
      </c>
    </row>
    <row r="164" spans="1:17" ht="13.5" thickBot="1" x14ac:dyDescent="0.25">
      <c r="A164" s="438" t="str">
        <f>IF(B164="","",COUNT('Diário 1º PA'!$A$5:$A$1982)+ROW()-4)</f>
        <v/>
      </c>
      <c r="B164" s="470"/>
      <c r="C164" s="469"/>
      <c r="D164" s="107"/>
      <c r="E164" s="107"/>
      <c r="F164" s="288"/>
      <c r="G164" s="107"/>
      <c r="H164" s="107"/>
      <c r="I164" s="107"/>
      <c r="J164" s="423"/>
      <c r="K164" s="423"/>
      <c r="L164" s="423"/>
      <c r="M164" s="423"/>
      <c r="N164" s="470"/>
      <c r="O164" s="416">
        <f t="shared" si="11"/>
        <v>0</v>
      </c>
      <c r="P164" s="79">
        <f t="shared" si="12"/>
        <v>0</v>
      </c>
      <c r="Q164" s="102" t="str">
        <f t="shared" si="10"/>
        <v/>
      </c>
    </row>
    <row r="165" spans="1:17" x14ac:dyDescent="0.2">
      <c r="A165" s="438" t="str">
        <f>IF(B165="","",COUNT('Diário 1º PA'!$A$5:$A$1982)+ROW()-4)</f>
        <v/>
      </c>
      <c r="B165" s="470"/>
      <c r="C165" s="469"/>
      <c r="D165" s="107"/>
      <c r="E165" s="107"/>
      <c r="F165" s="288"/>
      <c r="G165" s="107"/>
      <c r="H165" s="107"/>
      <c r="I165" s="107"/>
      <c r="J165" s="423"/>
      <c r="K165" s="423"/>
      <c r="L165" s="423"/>
      <c r="M165" s="423"/>
      <c r="N165" s="470"/>
      <c r="O165" s="418">
        <f t="shared" si="11"/>
        <v>0</v>
      </c>
      <c r="P165" s="79">
        <f t="shared" si="12"/>
        <v>0</v>
      </c>
      <c r="Q165" s="152" t="str">
        <f t="shared" si="10"/>
        <v/>
      </c>
    </row>
    <row r="166" spans="1:17" x14ac:dyDescent="0.2">
      <c r="A166" s="438" t="str">
        <f>IF(B166="","",COUNT('Diário 1º PA'!$A$5:$A$1982)+ROW()-4)</f>
        <v/>
      </c>
      <c r="B166" s="470"/>
      <c r="C166" s="469"/>
      <c r="D166" s="107"/>
      <c r="E166" s="107"/>
      <c r="F166" s="288"/>
      <c r="G166" s="107"/>
      <c r="H166" s="107"/>
      <c r="I166" s="107"/>
      <c r="J166" s="423"/>
      <c r="K166" s="423"/>
      <c r="L166" s="423"/>
      <c r="M166" s="423"/>
      <c r="N166" s="470"/>
      <c r="O166" s="416">
        <f t="shared" si="11"/>
        <v>0</v>
      </c>
      <c r="P166" s="79">
        <f t="shared" si="12"/>
        <v>0</v>
      </c>
      <c r="Q166" s="102" t="str">
        <f t="shared" si="10"/>
        <v/>
      </c>
    </row>
    <row r="167" spans="1:17" x14ac:dyDescent="0.2">
      <c r="A167" s="438" t="str">
        <f>IF(B167="","",COUNT('Diário 1º PA'!$A$5:$A$1982)+ROW()-4)</f>
        <v/>
      </c>
      <c r="B167" s="470"/>
      <c r="C167" s="469"/>
      <c r="D167" s="107"/>
      <c r="E167" s="107"/>
      <c r="F167" s="288"/>
      <c r="G167" s="107"/>
      <c r="H167" s="107"/>
      <c r="I167" s="107"/>
      <c r="J167" s="423"/>
      <c r="K167" s="423"/>
      <c r="L167" s="423"/>
      <c r="M167" s="423"/>
      <c r="N167" s="470"/>
      <c r="O167" s="416">
        <f t="shared" si="11"/>
        <v>0</v>
      </c>
      <c r="P167" s="79">
        <f t="shared" si="12"/>
        <v>0</v>
      </c>
      <c r="Q167" s="102" t="str">
        <f t="shared" si="10"/>
        <v/>
      </c>
    </row>
    <row r="168" spans="1:17" ht="13.5" thickBot="1" x14ac:dyDescent="0.25">
      <c r="A168" s="438" t="str">
        <f>IF(B168="","",COUNT('Diário 1º PA'!$A$5:$A$1982)+ROW()-4)</f>
        <v/>
      </c>
      <c r="B168" s="470"/>
      <c r="C168" s="469"/>
      <c r="D168" s="107"/>
      <c r="E168" s="107"/>
      <c r="F168" s="288"/>
      <c r="G168" s="107"/>
      <c r="H168" s="107"/>
      <c r="I168" s="107"/>
      <c r="J168" s="423"/>
      <c r="K168" s="423"/>
      <c r="L168" s="423"/>
      <c r="M168" s="423"/>
      <c r="N168" s="470"/>
      <c r="O168" s="416">
        <f t="shared" si="11"/>
        <v>0</v>
      </c>
      <c r="P168" s="79">
        <f t="shared" si="12"/>
        <v>0</v>
      </c>
      <c r="Q168" s="102" t="str">
        <f t="shared" si="10"/>
        <v/>
      </c>
    </row>
    <row r="169" spans="1:17" x14ac:dyDescent="0.2">
      <c r="A169" s="438" t="str">
        <f>IF(B169="","",COUNT('Diário 1º PA'!$A$5:$A$1982)+ROW()-4)</f>
        <v/>
      </c>
      <c r="B169" s="470"/>
      <c r="C169" s="469"/>
      <c r="D169" s="107"/>
      <c r="E169" s="107"/>
      <c r="F169" s="288"/>
      <c r="G169" s="107"/>
      <c r="H169" s="107"/>
      <c r="I169" s="107"/>
      <c r="J169" s="423"/>
      <c r="K169" s="423"/>
      <c r="L169" s="423"/>
      <c r="M169" s="423"/>
      <c r="N169" s="470"/>
      <c r="O169" s="418">
        <f t="shared" si="11"/>
        <v>0</v>
      </c>
      <c r="P169" s="79">
        <f t="shared" si="12"/>
        <v>0</v>
      </c>
      <c r="Q169" s="152" t="str">
        <f t="shared" si="10"/>
        <v/>
      </c>
    </row>
    <row r="170" spans="1:17" x14ac:dyDescent="0.2">
      <c r="A170" s="438" t="str">
        <f>IF(B170="","",COUNT('Diário 1º PA'!$A$5:$A$1982)+ROW()-4)</f>
        <v/>
      </c>
      <c r="B170" s="470"/>
      <c r="C170" s="469"/>
      <c r="D170" s="107"/>
      <c r="E170" s="107"/>
      <c r="F170" s="288"/>
      <c r="G170" s="107"/>
      <c r="H170" s="107"/>
      <c r="I170" s="107"/>
      <c r="J170" s="423"/>
      <c r="K170" s="423"/>
      <c r="L170" s="423"/>
      <c r="M170" s="423"/>
      <c r="N170" s="470"/>
      <c r="O170" s="416">
        <f t="shared" si="11"/>
        <v>0</v>
      </c>
      <c r="P170" s="79">
        <f t="shared" si="12"/>
        <v>0</v>
      </c>
      <c r="Q170" s="102" t="str">
        <f t="shared" si="10"/>
        <v/>
      </c>
    </row>
    <row r="171" spans="1:17" x14ac:dyDescent="0.2">
      <c r="A171" s="438" t="str">
        <f>IF(B171="","",COUNT('Diário 1º PA'!$A$5:$A$1982)+ROW()-4)</f>
        <v/>
      </c>
      <c r="B171" s="470"/>
      <c r="C171" s="469"/>
      <c r="D171" s="107"/>
      <c r="E171" s="107"/>
      <c r="F171" s="288"/>
      <c r="G171" s="107"/>
      <c r="H171" s="107"/>
      <c r="I171" s="107"/>
      <c r="J171" s="423"/>
      <c r="K171" s="423"/>
      <c r="L171" s="423"/>
      <c r="M171" s="423"/>
      <c r="N171" s="470"/>
      <c r="O171" s="416">
        <f t="shared" si="11"/>
        <v>0</v>
      </c>
      <c r="P171" s="79">
        <f t="shared" si="12"/>
        <v>0</v>
      </c>
      <c r="Q171" s="102" t="str">
        <f t="shared" si="10"/>
        <v/>
      </c>
    </row>
    <row r="172" spans="1:17" ht="13.5" thickBot="1" x14ac:dyDescent="0.25">
      <c r="A172" s="438" t="str">
        <f>IF(B172="","",COUNT('Diário 1º PA'!$A$5:$A$1982)+ROW()-4)</f>
        <v/>
      </c>
      <c r="B172" s="470"/>
      <c r="C172" s="469"/>
      <c r="D172" s="107"/>
      <c r="E172" s="107"/>
      <c r="F172" s="288"/>
      <c r="G172" s="107"/>
      <c r="H172" s="107"/>
      <c r="I172" s="107"/>
      <c r="J172" s="423"/>
      <c r="K172" s="423"/>
      <c r="L172" s="423"/>
      <c r="M172" s="423"/>
      <c r="N172" s="470"/>
      <c r="O172" s="416">
        <f t="shared" si="11"/>
        <v>0</v>
      </c>
      <c r="P172" s="79">
        <f t="shared" si="12"/>
        <v>0</v>
      </c>
      <c r="Q172" s="102" t="str">
        <f t="shared" si="10"/>
        <v/>
      </c>
    </row>
    <row r="173" spans="1:17" x14ac:dyDescent="0.2">
      <c r="A173" s="438" t="str">
        <f>IF(B173="","",COUNT('Diário 1º PA'!$A$5:$A$1982)+ROW()-4)</f>
        <v/>
      </c>
      <c r="B173" s="470"/>
      <c r="C173" s="469"/>
      <c r="D173" s="107"/>
      <c r="E173" s="107"/>
      <c r="F173" s="288"/>
      <c r="G173" s="107"/>
      <c r="H173" s="107"/>
      <c r="I173" s="107"/>
      <c r="J173" s="423"/>
      <c r="K173" s="423"/>
      <c r="L173" s="423"/>
      <c r="M173" s="423"/>
      <c r="N173" s="470"/>
      <c r="O173" s="418">
        <f t="shared" si="11"/>
        <v>0</v>
      </c>
      <c r="P173" s="79">
        <f t="shared" si="12"/>
        <v>0</v>
      </c>
      <c r="Q173" s="152" t="str">
        <f t="shared" si="10"/>
        <v/>
      </c>
    </row>
    <row r="174" spans="1:17" x14ac:dyDescent="0.2">
      <c r="A174" s="438" t="str">
        <f>IF(B174="","",COUNT('Diário 1º PA'!$A$5:$A$1982)+ROW()-4)</f>
        <v/>
      </c>
      <c r="B174" s="470"/>
      <c r="C174" s="469"/>
      <c r="D174" s="107"/>
      <c r="E174" s="107"/>
      <c r="F174" s="288"/>
      <c r="G174" s="107"/>
      <c r="H174" s="107"/>
      <c r="I174" s="107"/>
      <c r="J174" s="423"/>
      <c r="K174" s="423"/>
      <c r="L174" s="423"/>
      <c r="M174" s="423"/>
      <c r="N174" s="470"/>
      <c r="O174" s="416">
        <f t="shared" si="11"/>
        <v>0</v>
      </c>
      <c r="P174" s="79">
        <f t="shared" si="12"/>
        <v>0</v>
      </c>
      <c r="Q174" s="102" t="str">
        <f t="shared" si="10"/>
        <v/>
      </c>
    </row>
    <row r="175" spans="1:17" x14ac:dyDescent="0.2">
      <c r="A175" s="438" t="str">
        <f>IF(B175="","",COUNT('Diário 1º PA'!$A$5:$A$1982)+ROW()-4)</f>
        <v/>
      </c>
      <c r="B175" s="470"/>
      <c r="C175" s="469"/>
      <c r="D175" s="107"/>
      <c r="E175" s="107"/>
      <c r="F175" s="288"/>
      <c r="G175" s="107"/>
      <c r="H175" s="107"/>
      <c r="I175" s="107"/>
      <c r="J175" s="423"/>
      <c r="K175" s="423"/>
      <c r="L175" s="423"/>
      <c r="M175" s="423"/>
      <c r="N175" s="470"/>
      <c r="O175" s="416">
        <f t="shared" si="11"/>
        <v>0</v>
      </c>
      <c r="P175" s="79">
        <f t="shared" si="12"/>
        <v>0</v>
      </c>
      <c r="Q175" s="102" t="str">
        <f t="shared" si="10"/>
        <v/>
      </c>
    </row>
    <row r="176" spans="1:17" ht="13.5" thickBot="1" x14ac:dyDescent="0.25">
      <c r="A176" s="438" t="str">
        <f>IF(B176="","",COUNT('Diário 1º PA'!$A$5:$A$1982)+ROW()-4)</f>
        <v/>
      </c>
      <c r="B176" s="470"/>
      <c r="C176" s="469"/>
      <c r="D176" s="107"/>
      <c r="E176" s="107"/>
      <c r="F176" s="288"/>
      <c r="G176" s="107"/>
      <c r="H176" s="107"/>
      <c r="I176" s="107"/>
      <c r="J176" s="423"/>
      <c r="K176" s="423"/>
      <c r="L176" s="423"/>
      <c r="M176" s="423"/>
      <c r="N176" s="470"/>
      <c r="O176" s="416">
        <f t="shared" si="11"/>
        <v>0</v>
      </c>
      <c r="P176" s="79">
        <f t="shared" si="12"/>
        <v>0</v>
      </c>
      <c r="Q176" s="102" t="str">
        <f t="shared" si="10"/>
        <v/>
      </c>
    </row>
    <row r="177" spans="1:17" x14ac:dyDescent="0.2">
      <c r="A177" s="438" t="str">
        <f>IF(B177="","",COUNT('Diário 1º PA'!$A$5:$A$1982)+ROW()-4)</f>
        <v/>
      </c>
      <c r="B177" s="470"/>
      <c r="C177" s="469"/>
      <c r="D177" s="107"/>
      <c r="E177" s="107"/>
      <c r="F177" s="288"/>
      <c r="G177" s="107"/>
      <c r="H177" s="107"/>
      <c r="I177" s="107"/>
      <c r="J177" s="423"/>
      <c r="K177" s="423"/>
      <c r="L177" s="423"/>
      <c r="M177" s="423"/>
      <c r="N177" s="470"/>
      <c r="O177" s="418">
        <f t="shared" si="11"/>
        <v>0</v>
      </c>
      <c r="P177" s="79">
        <f t="shared" si="12"/>
        <v>0</v>
      </c>
      <c r="Q177" s="152" t="str">
        <f t="shared" si="10"/>
        <v/>
      </c>
    </row>
    <row r="178" spans="1:17" x14ac:dyDescent="0.2">
      <c r="A178" s="438" t="str">
        <f>IF(B178="","",COUNT('Diário 1º PA'!$A$5:$A$1982)+ROW()-4)</f>
        <v/>
      </c>
      <c r="B178" s="470"/>
      <c r="C178" s="469"/>
      <c r="D178" s="107"/>
      <c r="E178" s="107"/>
      <c r="F178" s="288"/>
      <c r="G178" s="107"/>
      <c r="H178" s="107"/>
      <c r="I178" s="107"/>
      <c r="J178" s="423"/>
      <c r="K178" s="423"/>
      <c r="L178" s="423"/>
      <c r="M178" s="423"/>
      <c r="N178" s="470"/>
      <c r="O178" s="416">
        <f t="shared" si="11"/>
        <v>0</v>
      </c>
      <c r="P178" s="79">
        <f t="shared" si="12"/>
        <v>0</v>
      </c>
      <c r="Q178" s="102" t="str">
        <f t="shared" si="10"/>
        <v/>
      </c>
    </row>
    <row r="179" spans="1:17" x14ac:dyDescent="0.2">
      <c r="A179" s="438" t="str">
        <f>IF(B179="","",COUNT('Diário 1º PA'!$A$5:$A$1982)+ROW()-4)</f>
        <v/>
      </c>
      <c r="B179" s="470"/>
      <c r="C179" s="469"/>
      <c r="D179" s="107"/>
      <c r="E179" s="107"/>
      <c r="F179" s="288"/>
      <c r="G179" s="107"/>
      <c r="H179" s="107"/>
      <c r="I179" s="107"/>
      <c r="J179" s="423"/>
      <c r="K179" s="423"/>
      <c r="L179" s="423"/>
      <c r="M179" s="423"/>
      <c r="N179" s="470"/>
      <c r="O179" s="416">
        <f t="shared" si="11"/>
        <v>0</v>
      </c>
      <c r="P179" s="79">
        <f t="shared" si="12"/>
        <v>0</v>
      </c>
      <c r="Q179" s="102" t="str">
        <f t="shared" si="10"/>
        <v/>
      </c>
    </row>
    <row r="180" spans="1:17" ht="13.5" thickBot="1" x14ac:dyDescent="0.25">
      <c r="A180" s="438" t="str">
        <f>IF(B180="","",COUNT('Diário 1º PA'!$A$5:$A$1982)+ROW()-4)</f>
        <v/>
      </c>
      <c r="B180" s="470"/>
      <c r="C180" s="469"/>
      <c r="D180" s="107"/>
      <c r="E180" s="107"/>
      <c r="F180" s="288"/>
      <c r="G180" s="107"/>
      <c r="H180" s="107"/>
      <c r="I180" s="107"/>
      <c r="J180" s="423"/>
      <c r="K180" s="423"/>
      <c r="L180" s="423"/>
      <c r="M180" s="423"/>
      <c r="N180" s="470"/>
      <c r="O180" s="416">
        <f t="shared" si="11"/>
        <v>0</v>
      </c>
      <c r="P180" s="79">
        <f t="shared" si="12"/>
        <v>0</v>
      </c>
      <c r="Q180" s="102" t="str">
        <f t="shared" si="10"/>
        <v/>
      </c>
    </row>
    <row r="181" spans="1:17" x14ac:dyDescent="0.2">
      <c r="A181" s="438" t="str">
        <f>IF(B181="","",COUNT('Diário 1º PA'!$A$5:$A$1982)+ROW()-4)</f>
        <v/>
      </c>
      <c r="B181" s="470"/>
      <c r="C181" s="469"/>
      <c r="D181" s="107"/>
      <c r="E181" s="107"/>
      <c r="F181" s="288"/>
      <c r="G181" s="107"/>
      <c r="H181" s="107"/>
      <c r="I181" s="107"/>
      <c r="J181" s="501"/>
      <c r="K181" s="423"/>
      <c r="L181" s="423"/>
      <c r="M181" s="423"/>
      <c r="N181" s="470"/>
      <c r="O181" s="418">
        <f t="shared" si="11"/>
        <v>0</v>
      </c>
      <c r="P181" s="79">
        <f t="shared" si="12"/>
        <v>0</v>
      </c>
      <c r="Q181" s="152" t="str">
        <f t="shared" si="10"/>
        <v/>
      </c>
    </row>
    <row r="182" spans="1:17" x14ac:dyDescent="0.2">
      <c r="A182" s="438" t="str">
        <f>IF(B182="","",COUNT('Diário 1º PA'!$A$5:$A$1982)+ROW()-4)</f>
        <v/>
      </c>
      <c r="B182" s="470"/>
      <c r="C182" s="469"/>
      <c r="D182" s="107"/>
      <c r="E182" s="107"/>
      <c r="F182" s="288"/>
      <c r="G182" s="107"/>
      <c r="H182" s="107"/>
      <c r="I182" s="107"/>
      <c r="J182" s="501"/>
      <c r="K182" s="423"/>
      <c r="L182" s="423"/>
      <c r="M182" s="423"/>
      <c r="N182" s="470"/>
      <c r="O182" s="416">
        <f t="shared" si="11"/>
        <v>0</v>
      </c>
      <c r="P182" s="79">
        <f t="shared" si="12"/>
        <v>0</v>
      </c>
      <c r="Q182" s="102" t="str">
        <f t="shared" si="10"/>
        <v/>
      </c>
    </row>
    <row r="183" spans="1:17" x14ac:dyDescent="0.2">
      <c r="A183" s="438" t="str">
        <f>IF(B183="","",COUNT('Diário 1º PA'!$A$5:$A$1982)+ROW()-4)</f>
        <v/>
      </c>
      <c r="B183" s="470"/>
      <c r="C183" s="469"/>
      <c r="D183" s="107"/>
      <c r="E183" s="107"/>
      <c r="F183" s="288"/>
      <c r="G183" s="107"/>
      <c r="H183" s="107"/>
      <c r="I183" s="107"/>
      <c r="J183" s="423"/>
      <c r="K183" s="423"/>
      <c r="L183" s="423"/>
      <c r="M183" s="423"/>
      <c r="N183" s="470"/>
      <c r="O183" s="416">
        <f t="shared" si="11"/>
        <v>0</v>
      </c>
      <c r="P183" s="79">
        <f t="shared" si="12"/>
        <v>0</v>
      </c>
      <c r="Q183" s="102" t="str">
        <f t="shared" si="10"/>
        <v/>
      </c>
    </row>
    <row r="184" spans="1:17" ht="13.5" thickBot="1" x14ac:dyDescent="0.25">
      <c r="A184" s="438" t="str">
        <f>IF(B184="","",COUNT('Diário 1º PA'!$A$5:$A$1982)+ROW()-4)</f>
        <v/>
      </c>
      <c r="B184" s="470"/>
      <c r="C184" s="469"/>
      <c r="D184" s="107"/>
      <c r="E184" s="107"/>
      <c r="F184" s="288"/>
      <c r="G184" s="107"/>
      <c r="H184" s="107"/>
      <c r="I184" s="107"/>
      <c r="J184" s="423"/>
      <c r="K184" s="423"/>
      <c r="L184" s="423"/>
      <c r="M184" s="423"/>
      <c r="N184" s="470"/>
      <c r="O184" s="416">
        <f t="shared" si="11"/>
        <v>0</v>
      </c>
      <c r="P184" s="79">
        <f t="shared" si="12"/>
        <v>0</v>
      </c>
      <c r="Q184" s="102" t="str">
        <f t="shared" si="10"/>
        <v/>
      </c>
    </row>
    <row r="185" spans="1:17" x14ac:dyDescent="0.2">
      <c r="A185" s="438" t="str">
        <f>IF(B185="","",COUNT('Diário 1º PA'!$A$5:$A$1982)+ROW()-4)</f>
        <v/>
      </c>
      <c r="B185" s="470"/>
      <c r="C185" s="469"/>
      <c r="D185" s="107"/>
      <c r="E185" s="107"/>
      <c r="F185" s="288"/>
      <c r="G185" s="107"/>
      <c r="H185" s="107"/>
      <c r="I185" s="107"/>
      <c r="J185" s="423"/>
      <c r="K185" s="423"/>
      <c r="L185" s="423"/>
      <c r="M185" s="423"/>
      <c r="N185" s="470"/>
      <c r="O185" s="418">
        <f t="shared" si="11"/>
        <v>0</v>
      </c>
      <c r="P185" s="79">
        <f t="shared" si="12"/>
        <v>0</v>
      </c>
      <c r="Q185" s="152" t="str">
        <f t="shared" si="10"/>
        <v/>
      </c>
    </row>
    <row r="186" spans="1:17" x14ac:dyDescent="0.2">
      <c r="A186" s="438" t="str">
        <f>IF(B186="","",COUNT('Diário 1º PA'!$A$5:$A$1982)+ROW()-4)</f>
        <v/>
      </c>
      <c r="B186" s="470"/>
      <c r="C186" s="469"/>
      <c r="D186" s="107"/>
      <c r="E186" s="107"/>
      <c r="F186" s="288"/>
      <c r="G186" s="107"/>
      <c r="H186" s="107"/>
      <c r="I186" s="107"/>
      <c r="J186" s="423"/>
      <c r="K186" s="423"/>
      <c r="L186" s="423"/>
      <c r="M186" s="423"/>
      <c r="N186" s="470"/>
      <c r="O186" s="416">
        <f t="shared" si="11"/>
        <v>0</v>
      </c>
      <c r="P186" s="79">
        <f t="shared" si="12"/>
        <v>0</v>
      </c>
      <c r="Q186" s="102" t="str">
        <f t="shared" si="10"/>
        <v/>
      </c>
    </row>
    <row r="187" spans="1:17" x14ac:dyDescent="0.2">
      <c r="A187" s="438" t="str">
        <f>IF(B187="","",COUNT('Diário 1º PA'!$A$5:$A$1982)+ROW()-4)</f>
        <v/>
      </c>
      <c r="B187" s="470"/>
      <c r="C187" s="469"/>
      <c r="D187" s="107"/>
      <c r="E187" s="107"/>
      <c r="F187" s="288"/>
      <c r="G187" s="107"/>
      <c r="H187" s="107"/>
      <c r="I187" s="107"/>
      <c r="J187" s="423"/>
      <c r="K187" s="423"/>
      <c r="L187" s="423"/>
      <c r="M187" s="423"/>
      <c r="N187" s="470"/>
      <c r="O187" s="416">
        <f t="shared" si="11"/>
        <v>0</v>
      </c>
      <c r="P187" s="79">
        <f t="shared" si="12"/>
        <v>0</v>
      </c>
      <c r="Q187" s="102" t="str">
        <f t="shared" si="10"/>
        <v/>
      </c>
    </row>
    <row r="188" spans="1:17" ht="13.5" thickBot="1" x14ac:dyDescent="0.25">
      <c r="A188" s="438" t="str">
        <f>IF(B188="","",COUNT('Diário 1º PA'!$A$5:$A$1982)+ROW()-4)</f>
        <v/>
      </c>
      <c r="B188" s="470"/>
      <c r="C188" s="469"/>
      <c r="D188" s="107"/>
      <c r="E188" s="107"/>
      <c r="F188" s="288"/>
      <c r="G188" s="107"/>
      <c r="H188" s="107"/>
      <c r="I188" s="107"/>
      <c r="J188" s="423"/>
      <c r="K188" s="423"/>
      <c r="L188" s="423"/>
      <c r="M188" s="423"/>
      <c r="N188" s="470"/>
      <c r="O188" s="416">
        <f t="shared" si="11"/>
        <v>0</v>
      </c>
      <c r="P188" s="79">
        <f t="shared" si="12"/>
        <v>0</v>
      </c>
      <c r="Q188" s="102" t="str">
        <f t="shared" si="10"/>
        <v/>
      </c>
    </row>
    <row r="189" spans="1:17" x14ac:dyDescent="0.2">
      <c r="A189" s="438" t="str">
        <f>IF(B189="","",COUNT('Diário 1º PA'!$A$5:$A$1982)+ROW()-4)</f>
        <v/>
      </c>
      <c r="B189" s="470"/>
      <c r="C189" s="469"/>
      <c r="D189" s="107"/>
      <c r="E189" s="107"/>
      <c r="F189" s="288"/>
      <c r="G189" s="107"/>
      <c r="H189" s="107"/>
      <c r="I189" s="107"/>
      <c r="J189" s="423"/>
      <c r="K189" s="423"/>
      <c r="L189" s="423"/>
      <c r="M189" s="423"/>
      <c r="N189" s="470"/>
      <c r="O189" s="418">
        <f t="shared" si="11"/>
        <v>0</v>
      </c>
      <c r="P189" s="79">
        <f t="shared" si="12"/>
        <v>0</v>
      </c>
      <c r="Q189" s="152" t="str">
        <f t="shared" si="10"/>
        <v/>
      </c>
    </row>
    <row r="190" spans="1:17" x14ac:dyDescent="0.2">
      <c r="A190" s="438" t="str">
        <f>IF(B190="","",COUNT('Diário 1º PA'!$A$5:$A$1982)+ROW()-4)</f>
        <v/>
      </c>
      <c r="B190" s="470"/>
      <c r="C190" s="469"/>
      <c r="D190" s="107"/>
      <c r="E190" s="107"/>
      <c r="F190" s="288"/>
      <c r="G190" s="107"/>
      <c r="H190" s="107"/>
      <c r="I190" s="107"/>
      <c r="J190" s="423"/>
      <c r="K190" s="423"/>
      <c r="L190" s="423"/>
      <c r="M190" s="423"/>
      <c r="N190" s="470"/>
      <c r="O190" s="416">
        <f t="shared" si="11"/>
        <v>0</v>
      </c>
      <c r="P190" s="79">
        <f t="shared" si="12"/>
        <v>0</v>
      </c>
      <c r="Q190" s="102" t="str">
        <f t="shared" si="10"/>
        <v/>
      </c>
    </row>
    <row r="191" spans="1:17" x14ac:dyDescent="0.2">
      <c r="A191" s="438" t="str">
        <f>IF(B191="","",COUNT('Diário 1º PA'!$A$5:$A$1982)+ROW()-4)</f>
        <v/>
      </c>
      <c r="B191" s="470"/>
      <c r="C191" s="469"/>
      <c r="D191" s="107"/>
      <c r="E191" s="107"/>
      <c r="F191" s="288"/>
      <c r="G191" s="107"/>
      <c r="H191" s="107"/>
      <c r="I191" s="107"/>
      <c r="J191" s="423"/>
      <c r="K191" s="423"/>
      <c r="L191" s="423"/>
      <c r="M191" s="423"/>
      <c r="N191" s="470"/>
      <c r="O191" s="416">
        <f t="shared" si="11"/>
        <v>0</v>
      </c>
      <c r="P191" s="79">
        <f t="shared" si="12"/>
        <v>0</v>
      </c>
      <c r="Q191" s="102" t="str">
        <f t="shared" si="10"/>
        <v/>
      </c>
    </row>
    <row r="192" spans="1:17" ht="13.5" thickBot="1" x14ac:dyDescent="0.25">
      <c r="A192" s="438" t="str">
        <f>IF(B192="","",COUNT('Diário 1º PA'!$A$5:$A$1982)+ROW()-4)</f>
        <v/>
      </c>
      <c r="B192" s="470"/>
      <c r="C192" s="469"/>
      <c r="D192" s="107"/>
      <c r="E192" s="107"/>
      <c r="F192" s="288"/>
      <c r="G192" s="107"/>
      <c r="H192" s="107"/>
      <c r="I192" s="107"/>
      <c r="J192" s="423"/>
      <c r="K192" s="423"/>
      <c r="L192" s="423"/>
      <c r="M192" s="423"/>
      <c r="N192" s="470"/>
      <c r="O192" s="416">
        <f t="shared" si="11"/>
        <v>0</v>
      </c>
      <c r="P192" s="79">
        <f t="shared" si="12"/>
        <v>0</v>
      </c>
      <c r="Q192" s="102" t="str">
        <f t="shared" si="10"/>
        <v/>
      </c>
    </row>
    <row r="193" spans="1:17" x14ac:dyDescent="0.2">
      <c r="A193" s="438" t="str">
        <f>IF(B193="","",COUNT('Diário 1º PA'!$A$5:$A$1982)+ROW()-4)</f>
        <v/>
      </c>
      <c r="B193" s="470"/>
      <c r="C193" s="469"/>
      <c r="D193" s="107"/>
      <c r="E193" s="107"/>
      <c r="F193" s="288"/>
      <c r="G193" s="107"/>
      <c r="H193" s="107"/>
      <c r="I193" s="107"/>
      <c r="J193" s="423"/>
      <c r="K193" s="423"/>
      <c r="L193" s="423"/>
      <c r="M193" s="423"/>
      <c r="N193" s="470"/>
      <c r="O193" s="418">
        <f t="shared" si="11"/>
        <v>0</v>
      </c>
      <c r="P193" s="79">
        <f t="shared" si="12"/>
        <v>0</v>
      </c>
      <c r="Q193" s="152" t="str">
        <f t="shared" si="10"/>
        <v/>
      </c>
    </row>
    <row r="194" spans="1:17" x14ac:dyDescent="0.2">
      <c r="A194" s="438" t="str">
        <f>IF(B194="","",COUNT('Diário 1º PA'!$A$5:$A$1982)+ROW()-4)</f>
        <v/>
      </c>
      <c r="B194" s="470"/>
      <c r="C194" s="469"/>
      <c r="D194" s="107"/>
      <c r="E194" s="107"/>
      <c r="F194" s="288"/>
      <c r="G194" s="107"/>
      <c r="H194" s="107"/>
      <c r="I194" s="107"/>
      <c r="J194" s="423"/>
      <c r="K194" s="423"/>
      <c r="L194" s="423"/>
      <c r="M194" s="423"/>
      <c r="N194" s="470"/>
      <c r="O194" s="416">
        <f t="shared" si="11"/>
        <v>0</v>
      </c>
      <c r="P194" s="79">
        <f t="shared" si="12"/>
        <v>0</v>
      </c>
      <c r="Q194" s="102" t="str">
        <f t="shared" si="10"/>
        <v/>
      </c>
    </row>
    <row r="195" spans="1:17" x14ac:dyDescent="0.2">
      <c r="A195" s="438" t="str">
        <f>IF(B195="","",COUNT('Diário 1º PA'!$A$5:$A$1982)+ROW()-4)</f>
        <v/>
      </c>
      <c r="B195" s="470"/>
      <c r="C195" s="469"/>
      <c r="D195" s="107"/>
      <c r="E195" s="107"/>
      <c r="F195" s="288"/>
      <c r="G195" s="107"/>
      <c r="H195" s="107"/>
      <c r="I195" s="107"/>
      <c r="J195" s="423"/>
      <c r="K195" s="423"/>
      <c r="L195" s="423"/>
      <c r="M195" s="423"/>
      <c r="N195" s="470"/>
      <c r="O195" s="416">
        <f t="shared" si="11"/>
        <v>0</v>
      </c>
      <c r="P195" s="79">
        <f t="shared" si="12"/>
        <v>0</v>
      </c>
      <c r="Q195" s="102" t="str">
        <f t="shared" si="10"/>
        <v/>
      </c>
    </row>
    <row r="196" spans="1:17" ht="13.5" thickBot="1" x14ac:dyDescent="0.25">
      <c r="A196" s="438" t="str">
        <f>IF(B196="","",COUNT('Diário 1º PA'!$A$5:$A$1982)+ROW()-4)</f>
        <v/>
      </c>
      <c r="B196" s="470"/>
      <c r="C196" s="469"/>
      <c r="D196" s="107"/>
      <c r="E196" s="107"/>
      <c r="F196" s="288"/>
      <c r="G196" s="107"/>
      <c r="H196" s="107"/>
      <c r="I196" s="107"/>
      <c r="J196" s="423"/>
      <c r="K196" s="423"/>
      <c r="L196" s="423"/>
      <c r="M196" s="423"/>
      <c r="N196" s="470"/>
      <c r="O196" s="416">
        <f t="shared" si="11"/>
        <v>0</v>
      </c>
      <c r="P196" s="79">
        <f t="shared" si="12"/>
        <v>0</v>
      </c>
      <c r="Q196" s="102" t="str">
        <f t="shared" si="10"/>
        <v/>
      </c>
    </row>
    <row r="197" spans="1:17" x14ac:dyDescent="0.2">
      <c r="A197" s="438" t="str">
        <f>IF(B197="","",COUNT('Diário 1º PA'!$A$5:$A$1982)+ROW()-4)</f>
        <v/>
      </c>
      <c r="B197" s="470"/>
      <c r="C197" s="469"/>
      <c r="D197" s="107"/>
      <c r="E197" s="107"/>
      <c r="F197" s="288"/>
      <c r="G197" s="107"/>
      <c r="H197" s="107"/>
      <c r="I197" s="107"/>
      <c r="J197" s="423"/>
      <c r="K197" s="423"/>
      <c r="L197" s="423"/>
      <c r="M197" s="423"/>
      <c r="N197" s="470"/>
      <c r="O197" s="418">
        <f t="shared" si="11"/>
        <v>0</v>
      </c>
      <c r="P197" s="79">
        <f t="shared" si="12"/>
        <v>0</v>
      </c>
      <c r="Q197" s="152" t="str">
        <f t="shared" si="10"/>
        <v/>
      </c>
    </row>
    <row r="198" spans="1:17" x14ac:dyDescent="0.2">
      <c r="A198" s="438" t="str">
        <f>IF(B198="","",COUNT('Diário 1º PA'!$A$5:$A$1982)+ROW()-4)</f>
        <v/>
      </c>
      <c r="B198" s="470"/>
      <c r="C198" s="469"/>
      <c r="D198" s="107"/>
      <c r="E198" s="107"/>
      <c r="F198" s="288"/>
      <c r="G198" s="107"/>
      <c r="H198" s="107"/>
      <c r="I198" s="107"/>
      <c r="J198" s="423"/>
      <c r="K198" s="423"/>
      <c r="L198" s="423"/>
      <c r="M198" s="423"/>
      <c r="N198" s="470"/>
      <c r="O198" s="416">
        <f t="shared" si="11"/>
        <v>0</v>
      </c>
      <c r="P198" s="79">
        <f t="shared" si="12"/>
        <v>0</v>
      </c>
      <c r="Q198" s="102" t="str">
        <f t="shared" si="10"/>
        <v/>
      </c>
    </row>
    <row r="199" spans="1:17" x14ac:dyDescent="0.2">
      <c r="A199" s="438" t="str">
        <f>IF(B199="","",COUNT('Diário 1º PA'!$A$5:$A$1982)+ROW()-4)</f>
        <v/>
      </c>
      <c r="B199" s="470"/>
      <c r="C199" s="469"/>
      <c r="D199" s="107"/>
      <c r="E199" s="107"/>
      <c r="F199" s="288"/>
      <c r="G199" s="107"/>
      <c r="H199" s="107"/>
      <c r="I199" s="107"/>
      <c r="J199" s="423"/>
      <c r="K199" s="423"/>
      <c r="L199" s="423"/>
      <c r="M199" s="423"/>
      <c r="N199" s="470"/>
      <c r="O199" s="416">
        <f t="shared" si="11"/>
        <v>0</v>
      </c>
      <c r="P199" s="79">
        <f t="shared" si="12"/>
        <v>0</v>
      </c>
      <c r="Q199" s="102" t="str">
        <f t="shared" si="10"/>
        <v/>
      </c>
    </row>
    <row r="200" spans="1:17" ht="13.5" thickBot="1" x14ac:dyDescent="0.25">
      <c r="A200" s="438" t="str">
        <f>IF(B200="","",COUNT('Diário 1º PA'!$A$5:$A$1982)+ROW()-4)</f>
        <v/>
      </c>
      <c r="B200" s="470"/>
      <c r="C200" s="469"/>
      <c r="D200" s="107"/>
      <c r="E200" s="107"/>
      <c r="F200" s="288"/>
      <c r="G200" s="107"/>
      <c r="H200" s="107"/>
      <c r="I200" s="107"/>
      <c r="J200" s="423"/>
      <c r="K200" s="423"/>
      <c r="L200" s="423"/>
      <c r="M200" s="423"/>
      <c r="N200" s="470"/>
      <c r="O200" s="416">
        <f t="shared" si="11"/>
        <v>0</v>
      </c>
      <c r="P200" s="79">
        <f t="shared" si="12"/>
        <v>0</v>
      </c>
      <c r="Q200" s="102" t="str">
        <f t="shared" si="10"/>
        <v/>
      </c>
    </row>
    <row r="201" spans="1:17" x14ac:dyDescent="0.2">
      <c r="A201" s="438" t="str">
        <f>IF(B201="","",COUNT('Diário 1º PA'!$A$5:$A$1982)+ROW()-4)</f>
        <v/>
      </c>
      <c r="B201" s="470"/>
      <c r="C201" s="469"/>
      <c r="D201" s="107"/>
      <c r="E201" s="107"/>
      <c r="F201" s="288"/>
      <c r="G201" s="107"/>
      <c r="H201" s="107"/>
      <c r="I201" s="107"/>
      <c r="J201" s="423"/>
      <c r="K201" s="423"/>
      <c r="L201" s="423"/>
      <c r="M201" s="423"/>
      <c r="N201" s="470"/>
      <c r="O201" s="418">
        <f t="shared" si="11"/>
        <v>0</v>
      </c>
      <c r="P201" s="79">
        <f t="shared" si="12"/>
        <v>0</v>
      </c>
      <c r="Q201" s="152" t="str">
        <f t="shared" si="10"/>
        <v/>
      </c>
    </row>
    <row r="202" spans="1:17" x14ac:dyDescent="0.2">
      <c r="A202" s="438" t="str">
        <f>IF(B202="","",COUNT('Diário 1º PA'!$A$5:$A$1982)+ROW()-4)</f>
        <v/>
      </c>
      <c r="B202" s="470"/>
      <c r="C202" s="469"/>
      <c r="D202" s="107"/>
      <c r="E202" s="107"/>
      <c r="F202" s="288"/>
      <c r="G202" s="107"/>
      <c r="H202" s="107"/>
      <c r="I202" s="107"/>
      <c r="J202" s="423"/>
      <c r="K202" s="423"/>
      <c r="L202" s="423"/>
      <c r="M202" s="423"/>
      <c r="N202" s="470"/>
      <c r="O202" s="416">
        <f t="shared" si="11"/>
        <v>0</v>
      </c>
      <c r="P202" s="79">
        <f t="shared" si="12"/>
        <v>0</v>
      </c>
      <c r="Q202" s="102" t="str">
        <f t="shared" si="10"/>
        <v/>
      </c>
    </row>
    <row r="203" spans="1:17" x14ac:dyDescent="0.2">
      <c r="A203" s="438" t="str">
        <f>IF(B203="","",COUNT('Diário 1º PA'!$A$5:$A$1982)+ROW()-4)</f>
        <v/>
      </c>
      <c r="B203" s="470"/>
      <c r="C203" s="469"/>
      <c r="D203" s="107"/>
      <c r="E203" s="107"/>
      <c r="F203" s="288"/>
      <c r="G203" s="107"/>
      <c r="H203" s="107"/>
      <c r="I203" s="107"/>
      <c r="J203" s="423"/>
      <c r="K203" s="423"/>
      <c r="L203" s="423"/>
      <c r="M203" s="423"/>
      <c r="N203" s="470"/>
      <c r="O203" s="416">
        <f t="shared" si="11"/>
        <v>0</v>
      </c>
      <c r="P203" s="79">
        <f t="shared" si="12"/>
        <v>0</v>
      </c>
      <c r="Q203" s="102" t="str">
        <f t="shared" si="10"/>
        <v/>
      </c>
    </row>
    <row r="204" spans="1:17" ht="13.5" thickBot="1" x14ac:dyDescent="0.25">
      <c r="A204" s="438" t="str">
        <f>IF(B204="","",COUNT('Diário 1º PA'!$A$5:$A$1982)+ROW()-4)</f>
        <v/>
      </c>
      <c r="B204" s="470"/>
      <c r="C204" s="469"/>
      <c r="D204" s="107"/>
      <c r="E204" s="107"/>
      <c r="F204" s="288"/>
      <c r="G204" s="107"/>
      <c r="H204" s="107"/>
      <c r="I204" s="107"/>
      <c r="J204" s="423"/>
      <c r="K204" s="423"/>
      <c r="L204" s="423"/>
      <c r="M204" s="423"/>
      <c r="N204" s="470"/>
      <c r="O204" s="416">
        <f t="shared" si="11"/>
        <v>0</v>
      </c>
      <c r="P204" s="79">
        <f t="shared" si="12"/>
        <v>0</v>
      </c>
      <c r="Q204" s="102" t="str">
        <f t="shared" si="10"/>
        <v/>
      </c>
    </row>
    <row r="205" spans="1:17" x14ac:dyDescent="0.2">
      <c r="A205" s="438" t="str">
        <f>IF(B205="","",COUNT('Diário 1º PA'!$A$5:$A$1982)+ROW()-4)</f>
        <v/>
      </c>
      <c r="B205" s="470"/>
      <c r="C205" s="469"/>
      <c r="D205" s="107"/>
      <c r="E205" s="107"/>
      <c r="F205" s="288"/>
      <c r="G205" s="107"/>
      <c r="H205" s="107"/>
      <c r="I205" s="107"/>
      <c r="J205" s="423"/>
      <c r="K205" s="423"/>
      <c r="L205" s="423"/>
      <c r="M205" s="423"/>
      <c r="N205" s="470"/>
      <c r="O205" s="418">
        <f t="shared" si="11"/>
        <v>0</v>
      </c>
      <c r="P205" s="79">
        <f t="shared" si="12"/>
        <v>0</v>
      </c>
      <c r="Q205" s="152" t="str">
        <f t="shared" si="10"/>
        <v/>
      </c>
    </row>
    <row r="206" spans="1:17" x14ac:dyDescent="0.2">
      <c r="A206" s="438" t="str">
        <f>IF(B206="","",COUNT('Diário 1º PA'!$A$5:$A$1982)+ROW()-4)</f>
        <v/>
      </c>
      <c r="B206" s="470"/>
      <c r="C206" s="469"/>
      <c r="D206" s="107"/>
      <c r="E206" s="107"/>
      <c r="F206" s="288"/>
      <c r="G206" s="107"/>
      <c r="H206" s="107"/>
      <c r="I206" s="107"/>
      <c r="J206" s="423"/>
      <c r="K206" s="423"/>
      <c r="L206" s="423"/>
      <c r="M206" s="423"/>
      <c r="N206" s="470"/>
      <c r="O206" s="416">
        <f t="shared" si="11"/>
        <v>0</v>
      </c>
      <c r="P206" s="79">
        <f t="shared" si="12"/>
        <v>0</v>
      </c>
      <c r="Q206" s="102" t="str">
        <f t="shared" si="10"/>
        <v/>
      </c>
    </row>
    <row r="207" spans="1:17" x14ac:dyDescent="0.2">
      <c r="A207" s="438" t="str">
        <f>IF(B207="","",COUNT('Diário 1º PA'!$A$5:$A$1982)+ROW()-4)</f>
        <v/>
      </c>
      <c r="B207" s="470"/>
      <c r="C207" s="469"/>
      <c r="D207" s="107"/>
      <c r="E207" s="107"/>
      <c r="F207" s="288"/>
      <c r="G207" s="107"/>
      <c r="H207" s="107"/>
      <c r="I207" s="107"/>
      <c r="J207" s="423"/>
      <c r="K207" s="423"/>
      <c r="L207" s="423"/>
      <c r="M207" s="423"/>
      <c r="N207" s="470"/>
      <c r="O207" s="416">
        <f t="shared" si="11"/>
        <v>0</v>
      </c>
      <c r="P207" s="79">
        <f t="shared" si="12"/>
        <v>0</v>
      </c>
      <c r="Q207" s="102" t="str">
        <f t="shared" si="10"/>
        <v/>
      </c>
    </row>
    <row r="208" spans="1:17" ht="13.5" thickBot="1" x14ac:dyDescent="0.25">
      <c r="A208" s="438" t="str">
        <f>IF(B208="","",COUNT('Diário 1º PA'!$A$5:$A$1982)+ROW()-4)</f>
        <v/>
      </c>
      <c r="B208" s="470"/>
      <c r="C208" s="469"/>
      <c r="D208" s="107"/>
      <c r="E208" s="107"/>
      <c r="F208" s="288"/>
      <c r="G208" s="107"/>
      <c r="H208" s="107"/>
      <c r="I208" s="107"/>
      <c r="J208" s="423"/>
      <c r="K208" s="423"/>
      <c r="L208" s="423"/>
      <c r="M208" s="423"/>
      <c r="N208" s="470"/>
      <c r="O208" s="416">
        <f t="shared" si="11"/>
        <v>0</v>
      </c>
      <c r="P208" s="79">
        <f t="shared" si="12"/>
        <v>0</v>
      </c>
      <c r="Q208" s="102" t="str">
        <f t="shared" si="10"/>
        <v/>
      </c>
    </row>
    <row r="209" spans="1:17" x14ac:dyDescent="0.2">
      <c r="A209" s="438" t="str">
        <f>IF(B209="","",COUNT('Diário 1º PA'!$A$5:$A$1982)+ROW()-4)</f>
        <v/>
      </c>
      <c r="B209" s="470"/>
      <c r="C209" s="469"/>
      <c r="D209" s="107"/>
      <c r="E209" s="107"/>
      <c r="F209" s="288"/>
      <c r="G209" s="107"/>
      <c r="H209" s="107"/>
      <c r="I209" s="107"/>
      <c r="J209" s="423"/>
      <c r="K209" s="423"/>
      <c r="L209" s="423"/>
      <c r="M209" s="423"/>
      <c r="N209" s="470"/>
      <c r="O209" s="418">
        <f t="shared" si="11"/>
        <v>0</v>
      </c>
      <c r="P209" s="79">
        <f t="shared" si="12"/>
        <v>0</v>
      </c>
      <c r="Q209" s="152" t="str">
        <f t="shared" ref="Q209:Q272" si="13">SUBSTITUTE(D209," ","_")</f>
        <v/>
      </c>
    </row>
    <row r="210" spans="1:17" x14ac:dyDescent="0.2">
      <c r="A210" s="438" t="str">
        <f>IF(B210="","",COUNT('Diário 1º PA'!$A$5:$A$1982)+ROW()-4)</f>
        <v/>
      </c>
      <c r="B210" s="470"/>
      <c r="C210" s="469"/>
      <c r="D210" s="107"/>
      <c r="E210" s="107"/>
      <c r="F210" s="288"/>
      <c r="G210" s="107"/>
      <c r="H210" s="107"/>
      <c r="I210" s="107"/>
      <c r="J210" s="423"/>
      <c r="K210" s="423"/>
      <c r="L210" s="423"/>
      <c r="M210" s="423"/>
      <c r="N210" s="470"/>
      <c r="O210" s="416">
        <f t="shared" ref="O210:O273" si="14">IF(B210=0,0,IF(YEAR(B210)=$P$1,MONTH(B210)-$O$1+1,(YEAR(B210)-$P$1)*12-$O$1+1+MONTH(B210)))</f>
        <v>0</v>
      </c>
      <c r="P210" s="79">
        <f t="shared" ref="P210:P273" si="15">IF(C210=0,0,IF(YEAR(C210)=$P$1,MONTH(C210)-$O$1+1,(YEAR(C210)-$P$1)*12-$O$1+1+MONTH(C210)))</f>
        <v>0</v>
      </c>
      <c r="Q210" s="102" t="str">
        <f t="shared" si="13"/>
        <v/>
      </c>
    </row>
    <row r="211" spans="1:17" x14ac:dyDescent="0.2">
      <c r="A211" s="438" t="str">
        <f>IF(B211="","",COUNT('Diário 1º PA'!$A$5:$A$1982)+ROW()-4)</f>
        <v/>
      </c>
      <c r="B211" s="470"/>
      <c r="C211" s="469"/>
      <c r="D211" s="107"/>
      <c r="E211" s="107"/>
      <c r="F211" s="288"/>
      <c r="G211" s="107"/>
      <c r="H211" s="107"/>
      <c r="I211" s="107"/>
      <c r="J211" s="423"/>
      <c r="K211" s="423"/>
      <c r="L211" s="423"/>
      <c r="M211" s="423"/>
      <c r="N211" s="470"/>
      <c r="O211" s="416">
        <f t="shared" si="14"/>
        <v>0</v>
      </c>
      <c r="P211" s="79">
        <f t="shared" si="15"/>
        <v>0</v>
      </c>
      <c r="Q211" s="102" t="str">
        <f t="shared" si="13"/>
        <v/>
      </c>
    </row>
    <row r="212" spans="1:17" ht="13.5" thickBot="1" x14ac:dyDescent="0.25">
      <c r="A212" s="438" t="str">
        <f>IF(B212="","",COUNT('Diário 1º PA'!$A$5:$A$1982)+ROW()-4)</f>
        <v/>
      </c>
      <c r="B212" s="470"/>
      <c r="C212" s="469"/>
      <c r="D212" s="107"/>
      <c r="E212" s="107"/>
      <c r="F212" s="288"/>
      <c r="G212" s="107"/>
      <c r="H212" s="107"/>
      <c r="I212" s="107"/>
      <c r="J212" s="423"/>
      <c r="K212" s="423"/>
      <c r="L212" s="423"/>
      <c r="M212" s="423"/>
      <c r="N212" s="470"/>
      <c r="O212" s="416">
        <f t="shared" si="14"/>
        <v>0</v>
      </c>
      <c r="P212" s="79">
        <f t="shared" si="15"/>
        <v>0</v>
      </c>
      <c r="Q212" s="102" t="str">
        <f t="shared" si="13"/>
        <v/>
      </c>
    </row>
    <row r="213" spans="1:17" x14ac:dyDescent="0.2">
      <c r="A213" s="438" t="str">
        <f>IF(B213="","",COUNT('Diário 1º PA'!$A$5:$A$1982)+ROW()-4)</f>
        <v/>
      </c>
      <c r="B213" s="470"/>
      <c r="C213" s="469"/>
      <c r="D213" s="107"/>
      <c r="E213" s="107"/>
      <c r="F213" s="288"/>
      <c r="G213" s="107"/>
      <c r="H213" s="107"/>
      <c r="I213" s="107"/>
      <c r="J213" s="423"/>
      <c r="K213" s="423"/>
      <c r="L213" s="423"/>
      <c r="M213" s="423"/>
      <c r="N213" s="470"/>
      <c r="O213" s="418">
        <f t="shared" si="14"/>
        <v>0</v>
      </c>
      <c r="P213" s="79">
        <f t="shared" si="15"/>
        <v>0</v>
      </c>
      <c r="Q213" s="152" t="str">
        <f t="shared" si="13"/>
        <v/>
      </c>
    </row>
    <row r="214" spans="1:17" x14ac:dyDescent="0.2">
      <c r="A214" s="438" t="str">
        <f>IF(B214="","",COUNT('Diário 1º PA'!$A$5:$A$1982)+ROW()-4)</f>
        <v/>
      </c>
      <c r="B214" s="470"/>
      <c r="C214" s="469"/>
      <c r="D214" s="107"/>
      <c r="E214" s="107"/>
      <c r="F214" s="288"/>
      <c r="G214" s="107"/>
      <c r="H214" s="107"/>
      <c r="I214" s="107"/>
      <c r="J214" s="423"/>
      <c r="K214" s="423"/>
      <c r="L214" s="423"/>
      <c r="M214" s="423"/>
      <c r="N214" s="470"/>
      <c r="O214" s="416">
        <f t="shared" si="14"/>
        <v>0</v>
      </c>
      <c r="P214" s="79">
        <f t="shared" si="15"/>
        <v>0</v>
      </c>
      <c r="Q214" s="102" t="str">
        <f t="shared" si="13"/>
        <v/>
      </c>
    </row>
    <row r="215" spans="1:17" x14ac:dyDescent="0.2">
      <c r="A215" s="438" t="str">
        <f>IF(B215="","",COUNT('Diário 1º PA'!$A$5:$A$1982)+ROW()-4)</f>
        <v/>
      </c>
      <c r="B215" s="470"/>
      <c r="C215" s="469"/>
      <c r="D215" s="107"/>
      <c r="E215" s="107"/>
      <c r="F215" s="288"/>
      <c r="G215" s="107"/>
      <c r="H215" s="107"/>
      <c r="I215" s="107"/>
      <c r="J215" s="423"/>
      <c r="K215" s="423"/>
      <c r="L215" s="423"/>
      <c r="M215" s="423"/>
      <c r="N215" s="470"/>
      <c r="O215" s="416">
        <f t="shared" si="14"/>
        <v>0</v>
      </c>
      <c r="P215" s="79">
        <f t="shared" si="15"/>
        <v>0</v>
      </c>
      <c r="Q215" s="102" t="str">
        <f t="shared" si="13"/>
        <v/>
      </c>
    </row>
    <row r="216" spans="1:17" ht="13.5" thickBot="1" x14ac:dyDescent="0.25">
      <c r="A216" s="438" t="str">
        <f>IF(B216="","",COUNT('Diário 1º PA'!$A$5:$A$1982)+ROW()-4)</f>
        <v/>
      </c>
      <c r="B216" s="470"/>
      <c r="C216" s="469"/>
      <c r="D216" s="107"/>
      <c r="E216" s="107"/>
      <c r="F216" s="288"/>
      <c r="G216" s="107"/>
      <c r="H216" s="107"/>
      <c r="I216" s="107"/>
      <c r="J216" s="423"/>
      <c r="K216" s="423"/>
      <c r="L216" s="423"/>
      <c r="M216" s="423"/>
      <c r="N216" s="470"/>
      <c r="O216" s="416">
        <f t="shared" si="14"/>
        <v>0</v>
      </c>
      <c r="P216" s="79">
        <f t="shared" si="15"/>
        <v>0</v>
      </c>
      <c r="Q216" s="102" t="str">
        <f t="shared" si="13"/>
        <v/>
      </c>
    </row>
    <row r="217" spans="1:17" x14ac:dyDescent="0.2">
      <c r="A217" s="438" t="str">
        <f>IF(B217="","",COUNT('Diário 1º PA'!$A$5:$A$1982)+ROW()-4)</f>
        <v/>
      </c>
      <c r="B217" s="470"/>
      <c r="C217" s="469"/>
      <c r="D217" s="107"/>
      <c r="E217" s="107"/>
      <c r="F217" s="288"/>
      <c r="G217" s="107"/>
      <c r="H217" s="107"/>
      <c r="I217" s="107"/>
      <c r="J217" s="423"/>
      <c r="K217" s="423"/>
      <c r="L217" s="423"/>
      <c r="M217" s="423"/>
      <c r="N217" s="470"/>
      <c r="O217" s="418">
        <f t="shared" si="14"/>
        <v>0</v>
      </c>
      <c r="P217" s="79">
        <f t="shared" si="15"/>
        <v>0</v>
      </c>
      <c r="Q217" s="152" t="str">
        <f t="shared" si="13"/>
        <v/>
      </c>
    </row>
    <row r="218" spans="1:17" x14ac:dyDescent="0.2">
      <c r="A218" s="438" t="str">
        <f>IF(B218="","",COUNT('Diário 1º PA'!$A$5:$A$1982)+ROW()-4)</f>
        <v/>
      </c>
      <c r="B218" s="470"/>
      <c r="C218" s="469"/>
      <c r="D218" s="107"/>
      <c r="E218" s="107"/>
      <c r="F218" s="288"/>
      <c r="G218" s="107"/>
      <c r="H218" s="107"/>
      <c r="I218" s="107"/>
      <c r="J218" s="423"/>
      <c r="K218" s="423"/>
      <c r="L218" s="423"/>
      <c r="M218" s="423"/>
      <c r="N218" s="470"/>
      <c r="O218" s="416">
        <f t="shared" si="14"/>
        <v>0</v>
      </c>
      <c r="P218" s="79">
        <f t="shared" si="15"/>
        <v>0</v>
      </c>
      <c r="Q218" s="102" t="str">
        <f t="shared" si="13"/>
        <v/>
      </c>
    </row>
    <row r="219" spans="1:17" x14ac:dyDescent="0.2">
      <c r="A219" s="438" t="str">
        <f>IF(B219="","",COUNT('Diário 1º PA'!$A$5:$A$1982)+ROW()-4)</f>
        <v/>
      </c>
      <c r="B219" s="470"/>
      <c r="C219" s="469"/>
      <c r="D219" s="107"/>
      <c r="E219" s="107"/>
      <c r="F219" s="288"/>
      <c r="G219" s="107"/>
      <c r="H219" s="107"/>
      <c r="I219" s="107"/>
      <c r="J219" s="423"/>
      <c r="K219" s="423"/>
      <c r="L219" s="423"/>
      <c r="M219" s="423"/>
      <c r="N219" s="470"/>
      <c r="O219" s="416">
        <f t="shared" si="14"/>
        <v>0</v>
      </c>
      <c r="P219" s="79">
        <f t="shared" si="15"/>
        <v>0</v>
      </c>
      <c r="Q219" s="102" t="str">
        <f t="shared" si="13"/>
        <v/>
      </c>
    </row>
    <row r="220" spans="1:17" ht="13.5" thickBot="1" x14ac:dyDescent="0.25">
      <c r="A220" s="438" t="str">
        <f>IF(B220="","",COUNT('Diário 1º PA'!$A$5:$A$1982)+ROW()-4)</f>
        <v/>
      </c>
      <c r="B220" s="470"/>
      <c r="C220" s="469"/>
      <c r="D220" s="107"/>
      <c r="E220" s="107"/>
      <c r="F220" s="288"/>
      <c r="G220" s="107"/>
      <c r="H220" s="107"/>
      <c r="I220" s="107"/>
      <c r="J220" s="423"/>
      <c r="K220" s="423"/>
      <c r="L220" s="423"/>
      <c r="M220" s="423"/>
      <c r="N220" s="470"/>
      <c r="O220" s="416">
        <f t="shared" si="14"/>
        <v>0</v>
      </c>
      <c r="P220" s="79">
        <f t="shared" si="15"/>
        <v>0</v>
      </c>
      <c r="Q220" s="102" t="str">
        <f t="shared" si="13"/>
        <v/>
      </c>
    </row>
    <row r="221" spans="1:17" x14ac:dyDescent="0.2">
      <c r="A221" s="438" t="str">
        <f>IF(B221="","",COUNT('Diário 1º PA'!$A$5:$A$1982)+ROW()-4)</f>
        <v/>
      </c>
      <c r="B221" s="470"/>
      <c r="C221" s="469"/>
      <c r="D221" s="107"/>
      <c r="E221" s="107"/>
      <c r="F221" s="288"/>
      <c r="G221" s="107"/>
      <c r="H221" s="107"/>
      <c r="I221" s="107"/>
      <c r="J221" s="423"/>
      <c r="K221" s="423"/>
      <c r="L221" s="423"/>
      <c r="M221" s="423"/>
      <c r="N221" s="470"/>
      <c r="O221" s="418">
        <f t="shared" si="14"/>
        <v>0</v>
      </c>
      <c r="P221" s="79">
        <f t="shared" si="15"/>
        <v>0</v>
      </c>
      <c r="Q221" s="152" t="str">
        <f t="shared" si="13"/>
        <v/>
      </c>
    </row>
    <row r="222" spans="1:17" x14ac:dyDescent="0.2">
      <c r="A222" s="438" t="str">
        <f>IF(B222="","",COUNT('Diário 1º PA'!$A$5:$A$1982)+ROW()-4)</f>
        <v/>
      </c>
      <c r="B222" s="470"/>
      <c r="C222" s="469"/>
      <c r="D222" s="107"/>
      <c r="E222" s="107"/>
      <c r="F222" s="288"/>
      <c r="G222" s="107"/>
      <c r="H222" s="107"/>
      <c r="I222" s="107"/>
      <c r="J222" s="423"/>
      <c r="K222" s="423"/>
      <c r="L222" s="423"/>
      <c r="M222" s="423"/>
      <c r="N222" s="470"/>
      <c r="O222" s="416">
        <f t="shared" si="14"/>
        <v>0</v>
      </c>
      <c r="P222" s="79">
        <f t="shared" si="15"/>
        <v>0</v>
      </c>
      <c r="Q222" s="102" t="str">
        <f t="shared" si="13"/>
        <v/>
      </c>
    </row>
    <row r="223" spans="1:17" x14ac:dyDescent="0.2">
      <c r="A223" s="438" t="str">
        <f>IF(B223="","",COUNT('Diário 1º PA'!$A$5:$A$1982)+ROW()-4)</f>
        <v/>
      </c>
      <c r="B223" s="470"/>
      <c r="C223" s="469"/>
      <c r="D223" s="107"/>
      <c r="E223" s="107"/>
      <c r="F223" s="288"/>
      <c r="G223" s="107"/>
      <c r="H223" s="107"/>
      <c r="I223" s="107"/>
      <c r="J223" s="423"/>
      <c r="K223" s="423"/>
      <c r="L223" s="423"/>
      <c r="M223" s="423"/>
      <c r="N223" s="470"/>
      <c r="O223" s="416">
        <f t="shared" si="14"/>
        <v>0</v>
      </c>
      <c r="P223" s="79">
        <f t="shared" si="15"/>
        <v>0</v>
      </c>
      <c r="Q223" s="102" t="str">
        <f t="shared" si="13"/>
        <v/>
      </c>
    </row>
    <row r="224" spans="1:17" ht="13.5" thickBot="1" x14ac:dyDescent="0.25">
      <c r="A224" s="438" t="str">
        <f>IF(B224="","",COUNT('Diário 1º PA'!$A$5:$A$1982)+ROW()-4)</f>
        <v/>
      </c>
      <c r="B224" s="470"/>
      <c r="C224" s="469"/>
      <c r="D224" s="107"/>
      <c r="E224" s="107"/>
      <c r="F224" s="288"/>
      <c r="G224" s="107"/>
      <c r="H224" s="107"/>
      <c r="I224" s="107"/>
      <c r="J224" s="423"/>
      <c r="K224" s="423"/>
      <c r="L224" s="423"/>
      <c r="M224" s="423"/>
      <c r="N224" s="470"/>
      <c r="O224" s="416">
        <f t="shared" si="14"/>
        <v>0</v>
      </c>
      <c r="P224" s="79">
        <f t="shared" si="15"/>
        <v>0</v>
      </c>
      <c r="Q224" s="102" t="str">
        <f t="shared" si="13"/>
        <v/>
      </c>
    </row>
    <row r="225" spans="1:17" x14ac:dyDescent="0.2">
      <c r="A225" s="438" t="str">
        <f>IF(B225="","",COUNT('Diário 1º PA'!$A$5:$A$1982)+ROW()-4)</f>
        <v/>
      </c>
      <c r="B225" s="470"/>
      <c r="C225" s="469"/>
      <c r="D225" s="107"/>
      <c r="E225" s="107"/>
      <c r="F225" s="288"/>
      <c r="G225" s="107"/>
      <c r="H225" s="107"/>
      <c r="I225" s="107"/>
      <c r="J225" s="501"/>
      <c r="K225" s="423"/>
      <c r="L225" s="423"/>
      <c r="M225" s="423"/>
      <c r="N225" s="470"/>
      <c r="O225" s="418">
        <f t="shared" si="14"/>
        <v>0</v>
      </c>
      <c r="P225" s="79">
        <f t="shared" si="15"/>
        <v>0</v>
      </c>
      <c r="Q225" s="152" t="str">
        <f t="shared" si="13"/>
        <v/>
      </c>
    </row>
    <row r="226" spans="1:17" x14ac:dyDescent="0.2">
      <c r="A226" s="438" t="str">
        <f>IF(B226="","",COUNT('Diário 1º PA'!$A$5:$A$1982)+ROW()-4)</f>
        <v/>
      </c>
      <c r="B226" s="470"/>
      <c r="C226" s="469"/>
      <c r="D226" s="107"/>
      <c r="E226" s="107"/>
      <c r="F226" s="288"/>
      <c r="G226" s="107"/>
      <c r="H226" s="107"/>
      <c r="I226" s="107"/>
      <c r="J226" s="501"/>
      <c r="K226" s="423"/>
      <c r="L226" s="423"/>
      <c r="M226" s="423"/>
      <c r="N226" s="470"/>
      <c r="O226" s="416">
        <f t="shared" si="14"/>
        <v>0</v>
      </c>
      <c r="P226" s="79">
        <f t="shared" si="15"/>
        <v>0</v>
      </c>
      <c r="Q226" s="102" t="str">
        <f t="shared" si="13"/>
        <v/>
      </c>
    </row>
    <row r="227" spans="1:17" x14ac:dyDescent="0.2">
      <c r="A227" s="438" t="str">
        <f>IF(B227="","",COUNT('Diário 1º PA'!$A$5:$A$1982)+ROW()-4)</f>
        <v/>
      </c>
      <c r="B227" s="470"/>
      <c r="C227" s="469"/>
      <c r="D227" s="107"/>
      <c r="E227" s="107"/>
      <c r="F227" s="288"/>
      <c r="G227" s="107"/>
      <c r="H227" s="107"/>
      <c r="I227" s="107"/>
      <c r="J227" s="423"/>
      <c r="K227" s="423"/>
      <c r="L227" s="423"/>
      <c r="M227" s="423"/>
      <c r="N227" s="470"/>
      <c r="O227" s="416">
        <f t="shared" si="14"/>
        <v>0</v>
      </c>
      <c r="P227" s="79">
        <f t="shared" si="15"/>
        <v>0</v>
      </c>
      <c r="Q227" s="102" t="str">
        <f t="shared" si="13"/>
        <v/>
      </c>
    </row>
    <row r="228" spans="1:17" ht="13.5" thickBot="1" x14ac:dyDescent="0.25">
      <c r="A228" s="438" t="str">
        <f>IF(B228="","",COUNT('Diário 1º PA'!$A$5:$A$1982)+ROW()-4)</f>
        <v/>
      </c>
      <c r="B228" s="470"/>
      <c r="C228" s="469"/>
      <c r="D228" s="107"/>
      <c r="E228" s="107"/>
      <c r="F228" s="288"/>
      <c r="G228" s="107"/>
      <c r="H228" s="107"/>
      <c r="I228" s="107"/>
      <c r="J228" s="423"/>
      <c r="K228" s="423"/>
      <c r="L228" s="423"/>
      <c r="M228" s="423"/>
      <c r="N228" s="470"/>
      <c r="O228" s="416">
        <f t="shared" si="14"/>
        <v>0</v>
      </c>
      <c r="P228" s="79">
        <f t="shared" si="15"/>
        <v>0</v>
      </c>
      <c r="Q228" s="102" t="str">
        <f t="shared" si="13"/>
        <v/>
      </c>
    </row>
    <row r="229" spans="1:17" x14ac:dyDescent="0.2">
      <c r="A229" s="438" t="str">
        <f>IF(B229="","",COUNT('Diário 1º PA'!$A$5:$A$1982)+ROW()-4)</f>
        <v/>
      </c>
      <c r="B229" s="470"/>
      <c r="C229" s="469"/>
      <c r="D229" s="107"/>
      <c r="E229" s="107"/>
      <c r="F229" s="288"/>
      <c r="G229" s="107"/>
      <c r="H229" s="107"/>
      <c r="I229" s="107"/>
      <c r="J229" s="423"/>
      <c r="K229" s="423"/>
      <c r="L229" s="423"/>
      <c r="M229" s="423"/>
      <c r="N229" s="470"/>
      <c r="O229" s="418">
        <f t="shared" si="14"/>
        <v>0</v>
      </c>
      <c r="P229" s="79">
        <f t="shared" si="15"/>
        <v>0</v>
      </c>
      <c r="Q229" s="152" t="str">
        <f t="shared" si="13"/>
        <v/>
      </c>
    </row>
    <row r="230" spans="1:17" x14ac:dyDescent="0.2">
      <c r="A230" s="438" t="str">
        <f>IF(B230="","",COUNT('Diário 1º PA'!$A$5:$A$1982)+ROW()-4)</f>
        <v/>
      </c>
      <c r="B230" s="470"/>
      <c r="C230" s="469"/>
      <c r="D230" s="107"/>
      <c r="E230" s="107"/>
      <c r="F230" s="288"/>
      <c r="G230" s="107"/>
      <c r="H230" s="107"/>
      <c r="I230" s="107"/>
      <c r="J230" s="423"/>
      <c r="K230" s="423"/>
      <c r="L230" s="423"/>
      <c r="M230" s="423"/>
      <c r="N230" s="470"/>
      <c r="O230" s="416">
        <f t="shared" si="14"/>
        <v>0</v>
      </c>
      <c r="P230" s="79">
        <f t="shared" si="15"/>
        <v>0</v>
      </c>
      <c r="Q230" s="102" t="str">
        <f t="shared" si="13"/>
        <v/>
      </c>
    </row>
    <row r="231" spans="1:17" x14ac:dyDescent="0.2">
      <c r="A231" s="438" t="str">
        <f>IF(B231="","",COUNT('Diário 1º PA'!$A$5:$A$1982)+ROW()-4)</f>
        <v/>
      </c>
      <c r="B231" s="470"/>
      <c r="C231" s="469"/>
      <c r="D231" s="107"/>
      <c r="E231" s="107"/>
      <c r="F231" s="288"/>
      <c r="G231" s="107"/>
      <c r="H231" s="107"/>
      <c r="I231" s="107"/>
      <c r="J231" s="423"/>
      <c r="K231" s="423"/>
      <c r="L231" s="423"/>
      <c r="M231" s="423"/>
      <c r="N231" s="470"/>
      <c r="O231" s="416">
        <f t="shared" si="14"/>
        <v>0</v>
      </c>
      <c r="P231" s="79">
        <f t="shared" si="15"/>
        <v>0</v>
      </c>
      <c r="Q231" s="102" t="str">
        <f t="shared" si="13"/>
        <v/>
      </c>
    </row>
    <row r="232" spans="1:17" ht="13.5" thickBot="1" x14ac:dyDescent="0.25">
      <c r="A232" s="438" t="str">
        <f>IF(B232="","",COUNT('Diário 1º PA'!$A$5:$A$1982)+ROW()-4)</f>
        <v/>
      </c>
      <c r="B232" s="470"/>
      <c r="C232" s="469"/>
      <c r="D232" s="107"/>
      <c r="E232" s="107"/>
      <c r="F232" s="288"/>
      <c r="G232" s="107"/>
      <c r="H232" s="107"/>
      <c r="I232" s="107"/>
      <c r="J232" s="423"/>
      <c r="K232" s="423"/>
      <c r="L232" s="423"/>
      <c r="M232" s="423"/>
      <c r="N232" s="470"/>
      <c r="O232" s="416">
        <f t="shared" si="14"/>
        <v>0</v>
      </c>
      <c r="P232" s="79">
        <f t="shared" si="15"/>
        <v>0</v>
      </c>
      <c r="Q232" s="102" t="str">
        <f t="shared" si="13"/>
        <v/>
      </c>
    </row>
    <row r="233" spans="1:17" x14ac:dyDescent="0.2">
      <c r="A233" s="438" t="str">
        <f>IF(B233="","",COUNT('Diário 1º PA'!$A$5:$A$1982)+ROW()-4)</f>
        <v/>
      </c>
      <c r="B233" s="470"/>
      <c r="C233" s="469"/>
      <c r="D233" s="107"/>
      <c r="E233" s="107"/>
      <c r="F233" s="288"/>
      <c r="G233" s="107"/>
      <c r="H233" s="107"/>
      <c r="I233" s="107"/>
      <c r="J233" s="423"/>
      <c r="K233" s="423"/>
      <c r="L233" s="423"/>
      <c r="M233" s="423"/>
      <c r="N233" s="470"/>
      <c r="O233" s="418">
        <f t="shared" si="14"/>
        <v>0</v>
      </c>
      <c r="P233" s="79">
        <f t="shared" si="15"/>
        <v>0</v>
      </c>
      <c r="Q233" s="152" t="str">
        <f t="shared" si="13"/>
        <v/>
      </c>
    </row>
    <row r="234" spans="1:17" x14ac:dyDescent="0.2">
      <c r="A234" s="438" t="str">
        <f>IF(B234="","",COUNT('Diário 1º PA'!$A$5:$A$1982)+ROW()-4)</f>
        <v/>
      </c>
      <c r="B234" s="470"/>
      <c r="C234" s="469"/>
      <c r="D234" s="107"/>
      <c r="E234" s="107"/>
      <c r="F234" s="288"/>
      <c r="G234" s="107"/>
      <c r="H234" s="107"/>
      <c r="I234" s="107"/>
      <c r="J234" s="423"/>
      <c r="K234" s="423"/>
      <c r="L234" s="423"/>
      <c r="M234" s="423"/>
      <c r="N234" s="470"/>
      <c r="O234" s="416">
        <f t="shared" si="14"/>
        <v>0</v>
      </c>
      <c r="P234" s="79">
        <f t="shared" si="15"/>
        <v>0</v>
      </c>
      <c r="Q234" s="102" t="str">
        <f t="shared" si="13"/>
        <v/>
      </c>
    </row>
    <row r="235" spans="1:17" x14ac:dyDescent="0.2">
      <c r="A235" s="438" t="str">
        <f>IF(B235="","",COUNT('Diário 1º PA'!$A$5:$A$1982)+ROW()-4)</f>
        <v/>
      </c>
      <c r="B235" s="470"/>
      <c r="C235" s="469"/>
      <c r="D235" s="107"/>
      <c r="E235" s="107"/>
      <c r="F235" s="288"/>
      <c r="G235" s="107"/>
      <c r="H235" s="107"/>
      <c r="I235" s="107"/>
      <c r="J235" s="423"/>
      <c r="K235" s="423"/>
      <c r="L235" s="423"/>
      <c r="M235" s="423"/>
      <c r="N235" s="470"/>
      <c r="O235" s="416">
        <f t="shared" si="14"/>
        <v>0</v>
      </c>
      <c r="P235" s="79">
        <f t="shared" si="15"/>
        <v>0</v>
      </c>
      <c r="Q235" s="102" t="str">
        <f t="shared" si="13"/>
        <v/>
      </c>
    </row>
    <row r="236" spans="1:17" ht="13.5" thickBot="1" x14ac:dyDescent="0.25">
      <c r="A236" s="438" t="str">
        <f>IF(B236="","",COUNT('Diário 1º PA'!$A$5:$A$1982)+ROW()-4)</f>
        <v/>
      </c>
      <c r="B236" s="470"/>
      <c r="C236" s="469"/>
      <c r="D236" s="107"/>
      <c r="E236" s="107"/>
      <c r="F236" s="288"/>
      <c r="G236" s="107"/>
      <c r="H236" s="107"/>
      <c r="I236" s="107"/>
      <c r="J236" s="423"/>
      <c r="K236" s="423"/>
      <c r="L236" s="423"/>
      <c r="M236" s="423"/>
      <c r="N236" s="470"/>
      <c r="O236" s="416">
        <f t="shared" si="14"/>
        <v>0</v>
      </c>
      <c r="P236" s="79">
        <f t="shared" si="15"/>
        <v>0</v>
      </c>
      <c r="Q236" s="102" t="str">
        <f t="shared" si="13"/>
        <v/>
      </c>
    </row>
    <row r="237" spans="1:17" x14ac:dyDescent="0.2">
      <c r="A237" s="438" t="str">
        <f>IF(B237="","",COUNT('Diário 1º PA'!$A$5:$A$1982)+ROW()-4)</f>
        <v/>
      </c>
      <c r="B237" s="470"/>
      <c r="C237" s="469"/>
      <c r="D237" s="107"/>
      <c r="E237" s="107"/>
      <c r="F237" s="288"/>
      <c r="G237" s="107"/>
      <c r="H237" s="107"/>
      <c r="I237" s="107"/>
      <c r="J237" s="423"/>
      <c r="K237" s="423"/>
      <c r="L237" s="423"/>
      <c r="M237" s="423"/>
      <c r="N237" s="470"/>
      <c r="O237" s="418">
        <f t="shared" si="14"/>
        <v>0</v>
      </c>
      <c r="P237" s="79">
        <f t="shared" si="15"/>
        <v>0</v>
      </c>
      <c r="Q237" s="152" t="str">
        <f t="shared" si="13"/>
        <v/>
      </c>
    </row>
    <row r="238" spans="1:17" x14ac:dyDescent="0.2">
      <c r="A238" s="438" t="str">
        <f>IF(B238="","",COUNT('Diário 1º PA'!$A$5:$A$1982)+ROW()-4)</f>
        <v/>
      </c>
      <c r="B238" s="470"/>
      <c r="C238" s="469"/>
      <c r="D238" s="107"/>
      <c r="E238" s="107"/>
      <c r="F238" s="288"/>
      <c r="G238" s="107"/>
      <c r="H238" s="107"/>
      <c r="I238" s="107"/>
      <c r="J238" s="423"/>
      <c r="K238" s="423"/>
      <c r="L238" s="423"/>
      <c r="M238" s="423"/>
      <c r="N238" s="470"/>
      <c r="O238" s="416">
        <f t="shared" si="14"/>
        <v>0</v>
      </c>
      <c r="P238" s="79">
        <f t="shared" si="15"/>
        <v>0</v>
      </c>
      <c r="Q238" s="102" t="str">
        <f t="shared" si="13"/>
        <v/>
      </c>
    </row>
    <row r="239" spans="1:17" x14ac:dyDescent="0.2">
      <c r="A239" s="438" t="str">
        <f>IF(B239="","",COUNT('Diário 1º PA'!$A$5:$A$1982)+ROW()-4)</f>
        <v/>
      </c>
      <c r="B239" s="470"/>
      <c r="C239" s="469"/>
      <c r="D239" s="107"/>
      <c r="E239" s="107"/>
      <c r="F239" s="288"/>
      <c r="G239" s="107"/>
      <c r="H239" s="107"/>
      <c r="I239" s="107"/>
      <c r="J239" s="423"/>
      <c r="K239" s="423"/>
      <c r="L239" s="423"/>
      <c r="M239" s="423"/>
      <c r="N239" s="470"/>
      <c r="O239" s="416">
        <f t="shared" si="14"/>
        <v>0</v>
      </c>
      <c r="P239" s="79">
        <f t="shared" si="15"/>
        <v>0</v>
      </c>
      <c r="Q239" s="102" t="str">
        <f t="shared" si="13"/>
        <v/>
      </c>
    </row>
    <row r="240" spans="1:17" ht="13.5" thickBot="1" x14ac:dyDescent="0.25">
      <c r="A240" s="438" t="str">
        <f>IF(B240="","",COUNT('Diário 1º PA'!$A$5:$A$1982)+ROW()-4)</f>
        <v/>
      </c>
      <c r="B240" s="470"/>
      <c r="C240" s="469"/>
      <c r="D240" s="107"/>
      <c r="E240" s="107"/>
      <c r="F240" s="288"/>
      <c r="G240" s="107"/>
      <c r="H240" s="107"/>
      <c r="I240" s="107"/>
      <c r="J240" s="423"/>
      <c r="K240" s="423"/>
      <c r="L240" s="423"/>
      <c r="M240" s="423"/>
      <c r="N240" s="470"/>
      <c r="O240" s="416">
        <f t="shared" si="14"/>
        <v>0</v>
      </c>
      <c r="P240" s="79">
        <f t="shared" si="15"/>
        <v>0</v>
      </c>
      <c r="Q240" s="102" t="str">
        <f t="shared" si="13"/>
        <v/>
      </c>
    </row>
    <row r="241" spans="1:17" x14ac:dyDescent="0.2">
      <c r="A241" s="438" t="str">
        <f>IF(B241="","",COUNT('Diário 1º PA'!$A$5:$A$1982)+ROW()-4)</f>
        <v/>
      </c>
      <c r="B241" s="470"/>
      <c r="C241" s="469"/>
      <c r="D241" s="107"/>
      <c r="E241" s="107"/>
      <c r="F241" s="288"/>
      <c r="G241" s="107"/>
      <c r="H241" s="107"/>
      <c r="I241" s="107"/>
      <c r="J241" s="423"/>
      <c r="K241" s="423"/>
      <c r="L241" s="423"/>
      <c r="M241" s="423"/>
      <c r="N241" s="470"/>
      <c r="O241" s="418">
        <f t="shared" si="14"/>
        <v>0</v>
      </c>
      <c r="P241" s="79">
        <f t="shared" si="15"/>
        <v>0</v>
      </c>
      <c r="Q241" s="152" t="str">
        <f t="shared" si="13"/>
        <v/>
      </c>
    </row>
    <row r="242" spans="1:17" x14ac:dyDescent="0.2">
      <c r="A242" s="438" t="str">
        <f>IF(B242="","",COUNT('Diário 1º PA'!$A$5:$A$1982)+ROW()-4)</f>
        <v/>
      </c>
      <c r="B242" s="470"/>
      <c r="C242" s="469"/>
      <c r="D242" s="107"/>
      <c r="E242" s="107"/>
      <c r="F242" s="288"/>
      <c r="G242" s="107"/>
      <c r="H242" s="107"/>
      <c r="I242" s="107"/>
      <c r="J242" s="423"/>
      <c r="K242" s="423"/>
      <c r="L242" s="423"/>
      <c r="M242" s="423"/>
      <c r="N242" s="470"/>
      <c r="O242" s="416">
        <f t="shared" si="14"/>
        <v>0</v>
      </c>
      <c r="P242" s="79">
        <f t="shared" si="15"/>
        <v>0</v>
      </c>
      <c r="Q242" s="102" t="str">
        <f t="shared" si="13"/>
        <v/>
      </c>
    </row>
    <row r="243" spans="1:17" x14ac:dyDescent="0.2">
      <c r="A243" s="438" t="str">
        <f>IF(B243="","",COUNT('Diário 1º PA'!$A$5:$A$1982)+ROW()-4)</f>
        <v/>
      </c>
      <c r="B243" s="470"/>
      <c r="C243" s="469"/>
      <c r="D243" s="107"/>
      <c r="E243" s="107"/>
      <c r="F243" s="288"/>
      <c r="G243" s="107"/>
      <c r="H243" s="107"/>
      <c r="I243" s="107"/>
      <c r="J243" s="423"/>
      <c r="K243" s="423"/>
      <c r="L243" s="423"/>
      <c r="M243" s="423"/>
      <c r="N243" s="470"/>
      <c r="O243" s="416">
        <f t="shared" si="14"/>
        <v>0</v>
      </c>
      <c r="P243" s="79">
        <f t="shared" si="15"/>
        <v>0</v>
      </c>
      <c r="Q243" s="102" t="str">
        <f t="shared" si="13"/>
        <v/>
      </c>
    </row>
    <row r="244" spans="1:17" ht="13.5" thickBot="1" x14ac:dyDescent="0.25">
      <c r="A244" s="438" t="str">
        <f>IF(B244="","",COUNT('Diário 1º PA'!$A$5:$A$1982)+ROW()-4)</f>
        <v/>
      </c>
      <c r="B244" s="470"/>
      <c r="C244" s="469"/>
      <c r="D244" s="107"/>
      <c r="E244" s="107"/>
      <c r="F244" s="288"/>
      <c r="G244" s="107"/>
      <c r="H244" s="107"/>
      <c r="I244" s="107"/>
      <c r="J244" s="423"/>
      <c r="K244" s="423"/>
      <c r="L244" s="423"/>
      <c r="M244" s="423"/>
      <c r="N244" s="470"/>
      <c r="O244" s="416">
        <f t="shared" si="14"/>
        <v>0</v>
      </c>
      <c r="P244" s="79">
        <f t="shared" si="15"/>
        <v>0</v>
      </c>
      <c r="Q244" s="102" t="str">
        <f t="shared" si="13"/>
        <v/>
      </c>
    </row>
    <row r="245" spans="1:17" x14ac:dyDescent="0.2">
      <c r="A245" s="438" t="str">
        <f>IF(B245="","",COUNT('Diário 1º PA'!$A$5:$A$1982)+ROW()-4)</f>
        <v/>
      </c>
      <c r="B245" s="470"/>
      <c r="C245" s="469"/>
      <c r="D245" s="107"/>
      <c r="E245" s="107"/>
      <c r="F245" s="288"/>
      <c r="G245" s="107"/>
      <c r="H245" s="107"/>
      <c r="I245" s="107"/>
      <c r="J245" s="423"/>
      <c r="K245" s="423"/>
      <c r="L245" s="423"/>
      <c r="M245" s="423"/>
      <c r="N245" s="470"/>
      <c r="O245" s="418">
        <f t="shared" si="14"/>
        <v>0</v>
      </c>
      <c r="P245" s="79">
        <f t="shared" si="15"/>
        <v>0</v>
      </c>
      <c r="Q245" s="152" t="str">
        <f t="shared" si="13"/>
        <v/>
      </c>
    </row>
    <row r="246" spans="1:17" x14ac:dyDescent="0.2">
      <c r="A246" s="438" t="str">
        <f>IF(B246="","",COUNT('Diário 1º PA'!$A$5:$A$1982)+ROW()-4)</f>
        <v/>
      </c>
      <c r="B246" s="470"/>
      <c r="C246" s="469"/>
      <c r="D246" s="107"/>
      <c r="E246" s="107"/>
      <c r="F246" s="288"/>
      <c r="G246" s="107"/>
      <c r="H246" s="107"/>
      <c r="I246" s="107"/>
      <c r="J246" s="423"/>
      <c r="K246" s="423"/>
      <c r="L246" s="423"/>
      <c r="M246" s="423"/>
      <c r="N246" s="470"/>
      <c r="O246" s="416">
        <f t="shared" si="14"/>
        <v>0</v>
      </c>
      <c r="P246" s="79">
        <f t="shared" si="15"/>
        <v>0</v>
      </c>
      <c r="Q246" s="102" t="str">
        <f t="shared" si="13"/>
        <v/>
      </c>
    </row>
    <row r="247" spans="1:17" x14ac:dyDescent="0.2">
      <c r="A247" s="438" t="str">
        <f>IF(B247="","",COUNT('Diário 1º PA'!$A$5:$A$1982)+ROW()-4)</f>
        <v/>
      </c>
      <c r="B247" s="470"/>
      <c r="C247" s="469"/>
      <c r="D247" s="107"/>
      <c r="E247" s="107"/>
      <c r="F247" s="288"/>
      <c r="G247" s="107"/>
      <c r="H247" s="107"/>
      <c r="I247" s="107"/>
      <c r="J247" s="423"/>
      <c r="K247" s="423"/>
      <c r="L247" s="423"/>
      <c r="M247" s="423"/>
      <c r="N247" s="470"/>
      <c r="O247" s="416">
        <f t="shared" si="14"/>
        <v>0</v>
      </c>
      <c r="P247" s="79">
        <f t="shared" si="15"/>
        <v>0</v>
      </c>
      <c r="Q247" s="102" t="str">
        <f t="shared" si="13"/>
        <v/>
      </c>
    </row>
    <row r="248" spans="1:17" ht="13.5" thickBot="1" x14ac:dyDescent="0.25">
      <c r="A248" s="438" t="str">
        <f>IF(B248="","",COUNT('Diário 1º PA'!$A$5:$A$1982)+ROW()-4)</f>
        <v/>
      </c>
      <c r="B248" s="470"/>
      <c r="C248" s="469"/>
      <c r="D248" s="107"/>
      <c r="E248" s="107"/>
      <c r="F248" s="288"/>
      <c r="G248" s="107"/>
      <c r="H248" s="107"/>
      <c r="I248" s="107"/>
      <c r="J248" s="423"/>
      <c r="K248" s="423"/>
      <c r="L248" s="423"/>
      <c r="M248" s="423"/>
      <c r="N248" s="470"/>
      <c r="O248" s="416">
        <f t="shared" si="14"/>
        <v>0</v>
      </c>
      <c r="P248" s="79">
        <f t="shared" si="15"/>
        <v>0</v>
      </c>
      <c r="Q248" s="102" t="str">
        <f t="shared" si="13"/>
        <v/>
      </c>
    </row>
    <row r="249" spans="1:17" x14ac:dyDescent="0.2">
      <c r="A249" s="438" t="str">
        <f>IF(B249="","",COUNT('Diário 1º PA'!$A$5:$A$1982)+ROW()-4)</f>
        <v/>
      </c>
      <c r="B249" s="470"/>
      <c r="C249" s="469"/>
      <c r="D249" s="107"/>
      <c r="E249" s="107"/>
      <c r="F249" s="288"/>
      <c r="G249" s="107"/>
      <c r="H249" s="107"/>
      <c r="I249" s="107"/>
      <c r="J249" s="423"/>
      <c r="K249" s="423"/>
      <c r="L249" s="423"/>
      <c r="M249" s="423"/>
      <c r="N249" s="470"/>
      <c r="O249" s="418">
        <f t="shared" si="14"/>
        <v>0</v>
      </c>
      <c r="P249" s="79">
        <f t="shared" si="15"/>
        <v>0</v>
      </c>
      <c r="Q249" s="152" t="str">
        <f t="shared" si="13"/>
        <v/>
      </c>
    </row>
    <row r="250" spans="1:17" x14ac:dyDescent="0.2">
      <c r="A250" s="438" t="str">
        <f>IF(B250="","",COUNT('Diário 1º PA'!$A$5:$A$1982)+ROW()-4)</f>
        <v/>
      </c>
      <c r="B250" s="470"/>
      <c r="C250" s="469"/>
      <c r="D250" s="107"/>
      <c r="E250" s="107"/>
      <c r="F250" s="288"/>
      <c r="G250" s="107"/>
      <c r="H250" s="107"/>
      <c r="I250" s="107"/>
      <c r="J250" s="423"/>
      <c r="K250" s="423"/>
      <c r="L250" s="423"/>
      <c r="M250" s="423"/>
      <c r="N250" s="470"/>
      <c r="O250" s="416">
        <f t="shared" si="14"/>
        <v>0</v>
      </c>
      <c r="P250" s="79">
        <f t="shared" si="15"/>
        <v>0</v>
      </c>
      <c r="Q250" s="102" t="str">
        <f t="shared" si="13"/>
        <v/>
      </c>
    </row>
    <row r="251" spans="1:17" x14ac:dyDescent="0.2">
      <c r="A251" s="438" t="str">
        <f>IF(B251="","",COUNT('Diário 1º PA'!$A$5:$A$1982)+ROW()-4)</f>
        <v/>
      </c>
      <c r="B251" s="470"/>
      <c r="C251" s="469"/>
      <c r="D251" s="107"/>
      <c r="E251" s="107"/>
      <c r="F251" s="288"/>
      <c r="G251" s="107"/>
      <c r="H251" s="107"/>
      <c r="I251" s="107"/>
      <c r="J251" s="423"/>
      <c r="K251" s="423"/>
      <c r="L251" s="423"/>
      <c r="M251" s="423"/>
      <c r="N251" s="470"/>
      <c r="O251" s="416">
        <f t="shared" si="14"/>
        <v>0</v>
      </c>
      <c r="P251" s="79">
        <f t="shared" si="15"/>
        <v>0</v>
      </c>
      <c r="Q251" s="102" t="str">
        <f t="shared" si="13"/>
        <v/>
      </c>
    </row>
    <row r="252" spans="1:17" ht="13.5" thickBot="1" x14ac:dyDescent="0.25">
      <c r="A252" s="438" t="str">
        <f>IF(B252="","",COUNT('Diário 1º PA'!$A$5:$A$1982)+ROW()-4)</f>
        <v/>
      </c>
      <c r="B252" s="470"/>
      <c r="C252" s="469"/>
      <c r="D252" s="107"/>
      <c r="E252" s="107"/>
      <c r="F252" s="288"/>
      <c r="G252" s="107"/>
      <c r="H252" s="107"/>
      <c r="I252" s="107"/>
      <c r="J252" s="423"/>
      <c r="K252" s="423"/>
      <c r="L252" s="423"/>
      <c r="M252" s="423"/>
      <c r="N252" s="470"/>
      <c r="O252" s="416">
        <f t="shared" si="14"/>
        <v>0</v>
      </c>
      <c r="P252" s="79">
        <f t="shared" si="15"/>
        <v>0</v>
      </c>
      <c r="Q252" s="102" t="str">
        <f t="shared" si="13"/>
        <v/>
      </c>
    </row>
    <row r="253" spans="1:17" x14ac:dyDescent="0.2">
      <c r="A253" s="438" t="str">
        <f>IF(B253="","",COUNT('Diário 1º PA'!$A$5:$A$1982)+ROW()-4)</f>
        <v/>
      </c>
      <c r="B253" s="470"/>
      <c r="C253" s="469"/>
      <c r="D253" s="107"/>
      <c r="E253" s="107"/>
      <c r="F253" s="288"/>
      <c r="G253" s="107"/>
      <c r="H253" s="107"/>
      <c r="I253" s="107"/>
      <c r="J253" s="423"/>
      <c r="K253" s="423"/>
      <c r="L253" s="423"/>
      <c r="M253" s="423"/>
      <c r="N253" s="470"/>
      <c r="O253" s="418">
        <f t="shared" si="14"/>
        <v>0</v>
      </c>
      <c r="P253" s="79">
        <f t="shared" si="15"/>
        <v>0</v>
      </c>
      <c r="Q253" s="152" t="str">
        <f t="shared" si="13"/>
        <v/>
      </c>
    </row>
    <row r="254" spans="1:17" x14ac:dyDescent="0.2">
      <c r="A254" s="438" t="str">
        <f>IF(B254="","",COUNT('Diário 1º PA'!$A$5:$A$1982)+ROW()-4)</f>
        <v/>
      </c>
      <c r="B254" s="470"/>
      <c r="C254" s="469"/>
      <c r="D254" s="107"/>
      <c r="E254" s="107"/>
      <c r="F254" s="288"/>
      <c r="G254" s="107"/>
      <c r="H254" s="107"/>
      <c r="I254" s="107"/>
      <c r="J254" s="423"/>
      <c r="K254" s="423"/>
      <c r="L254" s="423"/>
      <c r="M254" s="423"/>
      <c r="N254" s="470"/>
      <c r="O254" s="416">
        <f t="shared" si="14"/>
        <v>0</v>
      </c>
      <c r="P254" s="79">
        <f t="shared" si="15"/>
        <v>0</v>
      </c>
      <c r="Q254" s="102" t="str">
        <f t="shared" si="13"/>
        <v/>
      </c>
    </row>
    <row r="255" spans="1:17" x14ac:dyDescent="0.2">
      <c r="A255" s="438" t="str">
        <f>IF(B255="","",COUNT('Diário 1º PA'!$A$5:$A$1982)+ROW()-4)</f>
        <v/>
      </c>
      <c r="B255" s="470"/>
      <c r="C255" s="469"/>
      <c r="D255" s="107"/>
      <c r="E255" s="107"/>
      <c r="F255" s="288"/>
      <c r="G255" s="107"/>
      <c r="H255" s="107"/>
      <c r="I255" s="107"/>
      <c r="J255" s="423"/>
      <c r="K255" s="423"/>
      <c r="L255" s="423"/>
      <c r="M255" s="423"/>
      <c r="N255" s="470"/>
      <c r="O255" s="416">
        <f t="shared" si="14"/>
        <v>0</v>
      </c>
      <c r="P255" s="79">
        <f t="shared" si="15"/>
        <v>0</v>
      </c>
      <c r="Q255" s="102" t="str">
        <f t="shared" si="13"/>
        <v/>
      </c>
    </row>
    <row r="256" spans="1:17" ht="13.5" thickBot="1" x14ac:dyDescent="0.25">
      <c r="A256" s="438" t="str">
        <f>IF(B256="","",COUNT('Diário 1º PA'!$A$5:$A$1982)+ROW()-4)</f>
        <v/>
      </c>
      <c r="B256" s="470"/>
      <c r="C256" s="469"/>
      <c r="D256" s="107"/>
      <c r="E256" s="107"/>
      <c r="F256" s="288"/>
      <c r="G256" s="107"/>
      <c r="H256" s="107"/>
      <c r="I256" s="107"/>
      <c r="J256" s="423"/>
      <c r="K256" s="423"/>
      <c r="L256" s="423"/>
      <c r="M256" s="423"/>
      <c r="N256" s="470"/>
      <c r="O256" s="416">
        <f t="shared" si="14"/>
        <v>0</v>
      </c>
      <c r="P256" s="79">
        <f t="shared" si="15"/>
        <v>0</v>
      </c>
      <c r="Q256" s="102" t="str">
        <f t="shared" si="13"/>
        <v/>
      </c>
    </row>
    <row r="257" spans="1:17" x14ac:dyDescent="0.2">
      <c r="A257" s="438" t="str">
        <f>IF(B257="","",COUNT('Diário 1º PA'!$A$5:$A$1982)+ROW()-4)</f>
        <v/>
      </c>
      <c r="B257" s="470"/>
      <c r="C257" s="469"/>
      <c r="D257" s="107"/>
      <c r="E257" s="107"/>
      <c r="F257" s="288"/>
      <c r="G257" s="107"/>
      <c r="H257" s="107"/>
      <c r="I257" s="107"/>
      <c r="J257" s="423"/>
      <c r="K257" s="423"/>
      <c r="L257" s="423"/>
      <c r="M257" s="423"/>
      <c r="N257" s="470"/>
      <c r="O257" s="418">
        <f t="shared" si="14"/>
        <v>0</v>
      </c>
      <c r="P257" s="79">
        <f t="shared" si="15"/>
        <v>0</v>
      </c>
      <c r="Q257" s="152" t="str">
        <f t="shared" si="13"/>
        <v/>
      </c>
    </row>
    <row r="258" spans="1:17" x14ac:dyDescent="0.2">
      <c r="A258" s="438" t="str">
        <f>IF(B258="","",COUNT('Diário 1º PA'!$A$5:$A$1982)+ROW()-4)</f>
        <v/>
      </c>
      <c r="B258" s="470"/>
      <c r="C258" s="469"/>
      <c r="D258" s="107"/>
      <c r="E258" s="107"/>
      <c r="F258" s="288"/>
      <c r="G258" s="107"/>
      <c r="H258" s="107"/>
      <c r="I258" s="107"/>
      <c r="J258" s="423"/>
      <c r="K258" s="423"/>
      <c r="L258" s="423"/>
      <c r="M258" s="423"/>
      <c r="N258" s="470"/>
      <c r="O258" s="416">
        <f t="shared" si="14"/>
        <v>0</v>
      </c>
      <c r="P258" s="79">
        <f t="shared" si="15"/>
        <v>0</v>
      </c>
      <c r="Q258" s="102" t="str">
        <f t="shared" si="13"/>
        <v/>
      </c>
    </row>
    <row r="259" spans="1:17" x14ac:dyDescent="0.2">
      <c r="A259" s="438" t="str">
        <f>IF(B259="","",COUNT('Diário 1º PA'!$A$5:$A$1982)+ROW()-4)</f>
        <v/>
      </c>
      <c r="B259" s="470"/>
      <c r="C259" s="469"/>
      <c r="D259" s="107"/>
      <c r="E259" s="107"/>
      <c r="F259" s="288"/>
      <c r="G259" s="107"/>
      <c r="H259" s="107"/>
      <c r="I259" s="107"/>
      <c r="J259" s="423"/>
      <c r="K259" s="423"/>
      <c r="L259" s="423"/>
      <c r="M259" s="423"/>
      <c r="N259" s="470"/>
      <c r="O259" s="416">
        <f t="shared" si="14"/>
        <v>0</v>
      </c>
      <c r="P259" s="79">
        <f t="shared" si="15"/>
        <v>0</v>
      </c>
      <c r="Q259" s="102" t="str">
        <f t="shared" si="13"/>
        <v/>
      </c>
    </row>
    <row r="260" spans="1:17" ht="13.5" thickBot="1" x14ac:dyDescent="0.25">
      <c r="A260" s="438" t="str">
        <f>IF(B260="","",COUNT('Diário 1º PA'!$A$5:$A$1982)+ROW()-4)</f>
        <v/>
      </c>
      <c r="B260" s="470"/>
      <c r="C260" s="469"/>
      <c r="D260" s="107"/>
      <c r="E260" s="107"/>
      <c r="F260" s="288"/>
      <c r="G260" s="107"/>
      <c r="H260" s="107"/>
      <c r="I260" s="107"/>
      <c r="J260" s="423"/>
      <c r="K260" s="423"/>
      <c r="L260" s="423"/>
      <c r="M260" s="423"/>
      <c r="N260" s="470"/>
      <c r="O260" s="416">
        <f t="shared" si="14"/>
        <v>0</v>
      </c>
      <c r="P260" s="79">
        <f t="shared" si="15"/>
        <v>0</v>
      </c>
      <c r="Q260" s="102" t="str">
        <f t="shared" si="13"/>
        <v/>
      </c>
    </row>
    <row r="261" spans="1:17" x14ac:dyDescent="0.2">
      <c r="A261" s="438" t="str">
        <f>IF(B261="","",COUNT('Diário 1º PA'!$A$5:$A$1982)+ROW()-4)</f>
        <v/>
      </c>
      <c r="B261" s="470"/>
      <c r="C261" s="469"/>
      <c r="D261" s="107"/>
      <c r="E261" s="107"/>
      <c r="F261" s="288"/>
      <c r="G261" s="107"/>
      <c r="H261" s="107"/>
      <c r="I261" s="107"/>
      <c r="J261" s="423"/>
      <c r="K261" s="423"/>
      <c r="L261" s="423"/>
      <c r="M261" s="423"/>
      <c r="N261" s="470"/>
      <c r="O261" s="418">
        <f t="shared" si="14"/>
        <v>0</v>
      </c>
      <c r="P261" s="79">
        <f t="shared" si="15"/>
        <v>0</v>
      </c>
      <c r="Q261" s="152" t="str">
        <f t="shared" si="13"/>
        <v/>
      </c>
    </row>
    <row r="262" spans="1:17" x14ac:dyDescent="0.2">
      <c r="A262" s="438" t="str">
        <f>IF(B262="","",COUNT('Diário 1º PA'!$A$5:$A$1982)+ROW()-4)</f>
        <v/>
      </c>
      <c r="B262" s="470"/>
      <c r="C262" s="469"/>
      <c r="D262" s="107"/>
      <c r="E262" s="107"/>
      <c r="F262" s="288"/>
      <c r="G262" s="107"/>
      <c r="H262" s="107"/>
      <c r="I262" s="107"/>
      <c r="J262" s="423"/>
      <c r="K262" s="423"/>
      <c r="L262" s="423"/>
      <c r="M262" s="423"/>
      <c r="N262" s="470"/>
      <c r="O262" s="416">
        <f t="shared" si="14"/>
        <v>0</v>
      </c>
      <c r="P262" s="79">
        <f t="shared" si="15"/>
        <v>0</v>
      </c>
      <c r="Q262" s="102" t="str">
        <f t="shared" si="13"/>
        <v/>
      </c>
    </row>
    <row r="263" spans="1:17" x14ac:dyDescent="0.2">
      <c r="A263" s="438" t="str">
        <f>IF(B263="","",COUNT('Diário 1º PA'!$A$5:$A$1982)+ROW()-4)</f>
        <v/>
      </c>
      <c r="B263" s="470"/>
      <c r="C263" s="469"/>
      <c r="D263" s="107"/>
      <c r="E263" s="107"/>
      <c r="F263" s="288"/>
      <c r="G263" s="107"/>
      <c r="H263" s="107"/>
      <c r="I263" s="107"/>
      <c r="J263" s="423"/>
      <c r="K263" s="423"/>
      <c r="L263" s="423"/>
      <c r="M263" s="423"/>
      <c r="N263" s="470"/>
      <c r="O263" s="416">
        <f t="shared" si="14"/>
        <v>0</v>
      </c>
      <c r="P263" s="79">
        <f t="shared" si="15"/>
        <v>0</v>
      </c>
      <c r="Q263" s="102" t="str">
        <f t="shared" si="13"/>
        <v/>
      </c>
    </row>
    <row r="264" spans="1:17" ht="13.5" thickBot="1" x14ac:dyDescent="0.25">
      <c r="A264" s="438" t="str">
        <f>IF(B264="","",COUNT('Diário 1º PA'!$A$5:$A$1982)+ROW()-4)</f>
        <v/>
      </c>
      <c r="B264" s="470"/>
      <c r="C264" s="469"/>
      <c r="D264" s="107"/>
      <c r="E264" s="107"/>
      <c r="F264" s="288"/>
      <c r="G264" s="107"/>
      <c r="H264" s="107"/>
      <c r="I264" s="107"/>
      <c r="J264" s="423"/>
      <c r="K264" s="423"/>
      <c r="L264" s="423"/>
      <c r="M264" s="423"/>
      <c r="N264" s="470"/>
      <c r="O264" s="416">
        <f t="shared" si="14"/>
        <v>0</v>
      </c>
      <c r="P264" s="79">
        <f t="shared" si="15"/>
        <v>0</v>
      </c>
      <c r="Q264" s="102" t="str">
        <f t="shared" si="13"/>
        <v/>
      </c>
    </row>
    <row r="265" spans="1:17" x14ac:dyDescent="0.2">
      <c r="A265" s="438" t="str">
        <f>IF(B265="","",COUNT('Diário 1º PA'!$A$5:$A$1982)+ROW()-4)</f>
        <v/>
      </c>
      <c r="B265" s="470"/>
      <c r="C265" s="469"/>
      <c r="D265" s="107"/>
      <c r="E265" s="107"/>
      <c r="F265" s="288"/>
      <c r="G265" s="107"/>
      <c r="H265" s="107"/>
      <c r="I265" s="107"/>
      <c r="J265" s="423"/>
      <c r="K265" s="423"/>
      <c r="L265" s="423"/>
      <c r="M265" s="423"/>
      <c r="N265" s="470"/>
      <c r="O265" s="418">
        <f t="shared" si="14"/>
        <v>0</v>
      </c>
      <c r="P265" s="79">
        <f t="shared" si="15"/>
        <v>0</v>
      </c>
      <c r="Q265" s="152" t="str">
        <f t="shared" si="13"/>
        <v/>
      </c>
    </row>
    <row r="266" spans="1:17" x14ac:dyDescent="0.2">
      <c r="A266" s="438" t="str">
        <f>IF(B266="","",COUNT('Diário 1º PA'!$A$5:$A$1982)+ROW()-4)</f>
        <v/>
      </c>
      <c r="B266" s="470"/>
      <c r="C266" s="469"/>
      <c r="D266" s="107"/>
      <c r="E266" s="107"/>
      <c r="F266" s="288"/>
      <c r="G266" s="107"/>
      <c r="H266" s="107"/>
      <c r="I266" s="107"/>
      <c r="J266" s="423"/>
      <c r="K266" s="423"/>
      <c r="L266" s="423"/>
      <c r="M266" s="423"/>
      <c r="N266" s="470"/>
      <c r="O266" s="416">
        <f t="shared" si="14"/>
        <v>0</v>
      </c>
      <c r="P266" s="79">
        <f t="shared" si="15"/>
        <v>0</v>
      </c>
      <c r="Q266" s="102" t="str">
        <f t="shared" si="13"/>
        <v/>
      </c>
    </row>
    <row r="267" spans="1:17" x14ac:dyDescent="0.2">
      <c r="A267" s="438" t="str">
        <f>IF(B267="","",COUNT('Diário 1º PA'!$A$5:$A$1982)+ROW()-4)</f>
        <v/>
      </c>
      <c r="B267" s="470"/>
      <c r="C267" s="469"/>
      <c r="D267" s="107"/>
      <c r="E267" s="107"/>
      <c r="F267" s="288"/>
      <c r="G267" s="107"/>
      <c r="H267" s="107"/>
      <c r="I267" s="107"/>
      <c r="J267" s="423"/>
      <c r="K267" s="423"/>
      <c r="L267" s="423"/>
      <c r="M267" s="423"/>
      <c r="N267" s="470"/>
      <c r="O267" s="416">
        <f t="shared" si="14"/>
        <v>0</v>
      </c>
      <c r="P267" s="79">
        <f t="shared" si="15"/>
        <v>0</v>
      </c>
      <c r="Q267" s="102" t="str">
        <f t="shared" si="13"/>
        <v/>
      </c>
    </row>
    <row r="268" spans="1:17" ht="13.5" thickBot="1" x14ac:dyDescent="0.25">
      <c r="A268" s="438" t="str">
        <f>IF(B268="","",COUNT('Diário 1º PA'!$A$5:$A$1982)+ROW()-4)</f>
        <v/>
      </c>
      <c r="B268" s="470"/>
      <c r="C268" s="469"/>
      <c r="D268" s="107"/>
      <c r="E268" s="107"/>
      <c r="F268" s="288"/>
      <c r="G268" s="107"/>
      <c r="H268" s="107"/>
      <c r="I268" s="107"/>
      <c r="J268" s="423"/>
      <c r="K268" s="423"/>
      <c r="L268" s="423"/>
      <c r="M268" s="423"/>
      <c r="N268" s="470"/>
      <c r="O268" s="416">
        <f t="shared" si="14"/>
        <v>0</v>
      </c>
      <c r="P268" s="79">
        <f t="shared" si="15"/>
        <v>0</v>
      </c>
      <c r="Q268" s="102" t="str">
        <f t="shared" si="13"/>
        <v/>
      </c>
    </row>
    <row r="269" spans="1:17" x14ac:dyDescent="0.2">
      <c r="A269" s="438" t="str">
        <f>IF(B269="","",COUNT('Diário 1º PA'!$A$5:$A$1982)+ROW()-4)</f>
        <v/>
      </c>
      <c r="B269" s="470"/>
      <c r="C269" s="469"/>
      <c r="D269" s="107"/>
      <c r="E269" s="107"/>
      <c r="F269" s="288"/>
      <c r="G269" s="107"/>
      <c r="H269" s="107"/>
      <c r="I269" s="107"/>
      <c r="J269" s="423"/>
      <c r="K269" s="423"/>
      <c r="L269" s="423"/>
      <c r="M269" s="423"/>
      <c r="N269" s="470"/>
      <c r="O269" s="418">
        <f t="shared" si="14"/>
        <v>0</v>
      </c>
      <c r="P269" s="79">
        <f t="shared" si="15"/>
        <v>0</v>
      </c>
      <c r="Q269" s="152" t="str">
        <f t="shared" si="13"/>
        <v/>
      </c>
    </row>
    <row r="270" spans="1:17" x14ac:dyDescent="0.2">
      <c r="A270" s="438" t="str">
        <f>IF(B270="","",COUNT('Diário 1º PA'!$A$5:$A$1982)+ROW()-4)</f>
        <v/>
      </c>
      <c r="B270" s="470"/>
      <c r="C270" s="469"/>
      <c r="D270" s="107"/>
      <c r="E270" s="107"/>
      <c r="F270" s="288"/>
      <c r="G270" s="107"/>
      <c r="H270" s="107"/>
      <c r="I270" s="107"/>
      <c r="J270" s="423"/>
      <c r="K270" s="423"/>
      <c r="L270" s="423"/>
      <c r="M270" s="423"/>
      <c r="N270" s="470"/>
      <c r="O270" s="416">
        <f t="shared" si="14"/>
        <v>0</v>
      </c>
      <c r="P270" s="79">
        <f t="shared" si="15"/>
        <v>0</v>
      </c>
      <c r="Q270" s="102" t="str">
        <f t="shared" si="13"/>
        <v/>
      </c>
    </row>
    <row r="271" spans="1:17" x14ac:dyDescent="0.2">
      <c r="A271" s="438" t="str">
        <f>IF(B271="","",COUNT('Diário 1º PA'!$A$5:$A$1982)+ROW()-4)</f>
        <v/>
      </c>
      <c r="B271" s="470"/>
      <c r="C271" s="469"/>
      <c r="D271" s="107"/>
      <c r="E271" s="107"/>
      <c r="F271" s="288"/>
      <c r="G271" s="107"/>
      <c r="H271" s="107"/>
      <c r="I271" s="107"/>
      <c r="J271" s="423"/>
      <c r="K271" s="423"/>
      <c r="L271" s="423"/>
      <c r="M271" s="423"/>
      <c r="N271" s="470"/>
      <c r="O271" s="416">
        <f t="shared" si="14"/>
        <v>0</v>
      </c>
      <c r="P271" s="79">
        <f t="shared" si="15"/>
        <v>0</v>
      </c>
      <c r="Q271" s="102" t="str">
        <f t="shared" si="13"/>
        <v/>
      </c>
    </row>
    <row r="272" spans="1:17" ht="13.5" thickBot="1" x14ac:dyDescent="0.25">
      <c r="A272" s="438" t="str">
        <f>IF(B272="","",COUNT('Diário 1º PA'!$A$5:$A$1982)+ROW()-4)</f>
        <v/>
      </c>
      <c r="B272" s="470"/>
      <c r="C272" s="469"/>
      <c r="D272" s="107"/>
      <c r="E272" s="107"/>
      <c r="F272" s="288"/>
      <c r="G272" s="107"/>
      <c r="H272" s="107"/>
      <c r="I272" s="107"/>
      <c r="J272" s="423"/>
      <c r="K272" s="423"/>
      <c r="L272" s="423"/>
      <c r="M272" s="423"/>
      <c r="N272" s="470"/>
      <c r="O272" s="416">
        <f t="shared" si="14"/>
        <v>0</v>
      </c>
      <c r="P272" s="79">
        <f t="shared" si="15"/>
        <v>0</v>
      </c>
      <c r="Q272" s="102" t="str">
        <f t="shared" si="13"/>
        <v/>
      </c>
    </row>
    <row r="273" spans="1:17" x14ac:dyDescent="0.2">
      <c r="A273" s="438" t="str">
        <f>IF(B273="","",COUNT('Diário 1º PA'!$A$5:$A$1982)+ROW()-4)</f>
        <v/>
      </c>
      <c r="B273" s="470"/>
      <c r="C273" s="469"/>
      <c r="D273" s="107"/>
      <c r="E273" s="107"/>
      <c r="F273" s="288"/>
      <c r="G273" s="107"/>
      <c r="H273" s="107"/>
      <c r="I273" s="107"/>
      <c r="J273" s="423"/>
      <c r="K273" s="423"/>
      <c r="L273" s="423"/>
      <c r="M273" s="423"/>
      <c r="N273" s="470"/>
      <c r="O273" s="418">
        <f t="shared" si="14"/>
        <v>0</v>
      </c>
      <c r="P273" s="79">
        <f t="shared" si="15"/>
        <v>0</v>
      </c>
      <c r="Q273" s="152" t="str">
        <f t="shared" ref="Q273:Q336" si="16">SUBSTITUTE(D273," ","_")</f>
        <v/>
      </c>
    </row>
    <row r="274" spans="1:17" x14ac:dyDescent="0.2">
      <c r="A274" s="438" t="str">
        <f>IF(B274="","",COUNT('Diário 1º PA'!$A$5:$A$1982)+ROW()-4)</f>
        <v/>
      </c>
      <c r="B274" s="470"/>
      <c r="C274" s="469"/>
      <c r="D274" s="107"/>
      <c r="E274" s="107"/>
      <c r="F274" s="288"/>
      <c r="G274" s="107"/>
      <c r="H274" s="107"/>
      <c r="I274" s="107"/>
      <c r="J274" s="423"/>
      <c r="K274" s="423"/>
      <c r="L274" s="423"/>
      <c r="M274" s="423"/>
      <c r="N274" s="470"/>
      <c r="O274" s="416">
        <f t="shared" ref="O274:O337" si="17">IF(B274=0,0,IF(YEAR(B274)=$P$1,MONTH(B274)-$O$1+1,(YEAR(B274)-$P$1)*12-$O$1+1+MONTH(B274)))</f>
        <v>0</v>
      </c>
      <c r="P274" s="79">
        <f t="shared" ref="P274:P337" si="18">IF(C274=0,0,IF(YEAR(C274)=$P$1,MONTH(C274)-$O$1+1,(YEAR(C274)-$P$1)*12-$O$1+1+MONTH(C274)))</f>
        <v>0</v>
      </c>
      <c r="Q274" s="102" t="str">
        <f t="shared" si="16"/>
        <v/>
      </c>
    </row>
    <row r="275" spans="1:17" x14ac:dyDescent="0.2">
      <c r="A275" s="438" t="str">
        <f>IF(B275="","",COUNT('Diário 1º PA'!$A$5:$A$1982)+ROW()-4)</f>
        <v/>
      </c>
      <c r="B275" s="470"/>
      <c r="C275" s="469"/>
      <c r="D275" s="107"/>
      <c r="E275" s="107"/>
      <c r="F275" s="288"/>
      <c r="G275" s="107"/>
      <c r="H275" s="107"/>
      <c r="I275" s="107"/>
      <c r="J275" s="423"/>
      <c r="K275" s="423"/>
      <c r="L275" s="423"/>
      <c r="M275" s="423"/>
      <c r="N275" s="470"/>
      <c r="O275" s="416">
        <f t="shared" si="17"/>
        <v>0</v>
      </c>
      <c r="P275" s="79">
        <f t="shared" si="18"/>
        <v>0</v>
      </c>
      <c r="Q275" s="102" t="str">
        <f t="shared" si="16"/>
        <v/>
      </c>
    </row>
    <row r="276" spans="1:17" ht="13.5" thickBot="1" x14ac:dyDescent="0.25">
      <c r="A276" s="438" t="str">
        <f>IF(B276="","",COUNT('Diário 1º PA'!$A$5:$A$1982)+ROW()-4)</f>
        <v/>
      </c>
      <c r="B276" s="470"/>
      <c r="C276" s="469"/>
      <c r="D276" s="107"/>
      <c r="E276" s="107"/>
      <c r="F276" s="288"/>
      <c r="G276" s="107"/>
      <c r="H276" s="107"/>
      <c r="I276" s="107"/>
      <c r="J276" s="423"/>
      <c r="K276" s="423"/>
      <c r="L276" s="423"/>
      <c r="M276" s="423"/>
      <c r="N276" s="470"/>
      <c r="O276" s="416">
        <f t="shared" si="17"/>
        <v>0</v>
      </c>
      <c r="P276" s="79">
        <f t="shared" si="18"/>
        <v>0</v>
      </c>
      <c r="Q276" s="102" t="str">
        <f t="shared" si="16"/>
        <v/>
      </c>
    </row>
    <row r="277" spans="1:17" x14ac:dyDescent="0.2">
      <c r="A277" s="438" t="str">
        <f>IF(B277="","",COUNT('Diário 1º PA'!$A$5:$A$1982)+ROW()-4)</f>
        <v/>
      </c>
      <c r="B277" s="470"/>
      <c r="C277" s="469"/>
      <c r="D277" s="107"/>
      <c r="E277" s="107"/>
      <c r="F277" s="288"/>
      <c r="G277" s="107"/>
      <c r="H277" s="107"/>
      <c r="I277" s="442"/>
      <c r="J277" s="423"/>
      <c r="K277" s="423"/>
      <c r="L277" s="423"/>
      <c r="M277" s="423"/>
      <c r="N277" s="470"/>
      <c r="O277" s="418">
        <f t="shared" si="17"/>
        <v>0</v>
      </c>
      <c r="P277" s="79">
        <f t="shared" si="18"/>
        <v>0</v>
      </c>
      <c r="Q277" s="152" t="str">
        <f t="shared" si="16"/>
        <v/>
      </c>
    </row>
    <row r="278" spans="1:17" x14ac:dyDescent="0.2">
      <c r="A278" s="438" t="str">
        <f>IF(B278="","",COUNT('Diário 1º PA'!$A$5:$A$1982)+ROW()-4)</f>
        <v/>
      </c>
      <c r="B278" s="470"/>
      <c r="C278" s="469"/>
      <c r="D278" s="107"/>
      <c r="E278" s="107"/>
      <c r="F278" s="288"/>
      <c r="G278" s="107"/>
      <c r="H278" s="107"/>
      <c r="I278" s="107"/>
      <c r="J278" s="423"/>
      <c r="K278" s="423"/>
      <c r="L278" s="423"/>
      <c r="M278" s="423"/>
      <c r="N278" s="470"/>
      <c r="O278" s="416">
        <f t="shared" si="17"/>
        <v>0</v>
      </c>
      <c r="P278" s="79">
        <f t="shared" si="18"/>
        <v>0</v>
      </c>
      <c r="Q278" s="102" t="str">
        <f t="shared" si="16"/>
        <v/>
      </c>
    </row>
    <row r="279" spans="1:17" x14ac:dyDescent="0.2">
      <c r="A279" s="438" t="str">
        <f>IF(B279="","",COUNT('Diário 1º PA'!$A$5:$A$1982)+ROW()-4)</f>
        <v/>
      </c>
      <c r="B279" s="470"/>
      <c r="C279" s="469"/>
      <c r="D279" s="107"/>
      <c r="E279" s="107"/>
      <c r="F279" s="288"/>
      <c r="G279" s="107"/>
      <c r="H279" s="107"/>
      <c r="I279" s="107"/>
      <c r="J279" s="423"/>
      <c r="K279" s="423"/>
      <c r="L279" s="423"/>
      <c r="M279" s="423"/>
      <c r="N279" s="470"/>
      <c r="O279" s="416">
        <f t="shared" si="17"/>
        <v>0</v>
      </c>
      <c r="P279" s="79">
        <f t="shared" si="18"/>
        <v>0</v>
      </c>
      <c r="Q279" s="102" t="str">
        <f t="shared" si="16"/>
        <v/>
      </c>
    </row>
    <row r="280" spans="1:17" ht="13.5" thickBot="1" x14ac:dyDescent="0.25">
      <c r="A280" s="438" t="str">
        <f>IF(B280="","",COUNT('Diário 1º PA'!$A$5:$A$1982)+ROW()-4)</f>
        <v/>
      </c>
      <c r="B280" s="470"/>
      <c r="C280" s="469"/>
      <c r="D280" s="107"/>
      <c r="E280" s="107"/>
      <c r="F280" s="288"/>
      <c r="G280" s="107"/>
      <c r="H280" s="107"/>
      <c r="I280" s="107"/>
      <c r="J280" s="423"/>
      <c r="K280" s="423"/>
      <c r="L280" s="423"/>
      <c r="M280" s="423"/>
      <c r="N280" s="470"/>
      <c r="O280" s="416">
        <f t="shared" si="17"/>
        <v>0</v>
      </c>
      <c r="P280" s="79">
        <f t="shared" si="18"/>
        <v>0</v>
      </c>
      <c r="Q280" s="102" t="str">
        <f t="shared" si="16"/>
        <v/>
      </c>
    </row>
    <row r="281" spans="1:17" x14ac:dyDescent="0.2">
      <c r="A281" s="438" t="str">
        <f>IF(B281="","",COUNT('Diário 1º PA'!$A$5:$A$1982)+ROW()-4)</f>
        <v/>
      </c>
      <c r="B281" s="470"/>
      <c r="C281" s="469"/>
      <c r="D281" s="107"/>
      <c r="E281" s="107"/>
      <c r="F281" s="288"/>
      <c r="G281" s="107"/>
      <c r="H281" s="107"/>
      <c r="I281" s="107"/>
      <c r="J281" s="423"/>
      <c r="K281" s="423"/>
      <c r="L281" s="423"/>
      <c r="M281" s="423"/>
      <c r="N281" s="470"/>
      <c r="O281" s="418">
        <f t="shared" si="17"/>
        <v>0</v>
      </c>
      <c r="P281" s="79">
        <f t="shared" si="18"/>
        <v>0</v>
      </c>
      <c r="Q281" s="152" t="str">
        <f t="shared" si="16"/>
        <v/>
      </c>
    </row>
    <row r="282" spans="1:17" x14ac:dyDescent="0.2">
      <c r="A282" s="438" t="str">
        <f>IF(B282="","",COUNT('Diário 1º PA'!$A$5:$A$1982)+ROW()-4)</f>
        <v/>
      </c>
      <c r="B282" s="470"/>
      <c r="C282" s="469"/>
      <c r="D282" s="107"/>
      <c r="E282" s="107"/>
      <c r="F282" s="288"/>
      <c r="G282" s="107"/>
      <c r="H282" s="107"/>
      <c r="I282" s="107"/>
      <c r="J282" s="423"/>
      <c r="K282" s="423"/>
      <c r="L282" s="423"/>
      <c r="M282" s="423"/>
      <c r="N282" s="470"/>
      <c r="O282" s="416">
        <f t="shared" si="17"/>
        <v>0</v>
      </c>
      <c r="P282" s="79">
        <f t="shared" si="18"/>
        <v>0</v>
      </c>
      <c r="Q282" s="102" t="str">
        <f t="shared" si="16"/>
        <v/>
      </c>
    </row>
    <row r="283" spans="1:17" x14ac:dyDescent="0.2">
      <c r="A283" s="438" t="str">
        <f>IF(B283="","",COUNT('Diário 1º PA'!$A$5:$A$1982)+ROW()-4)</f>
        <v/>
      </c>
      <c r="B283" s="470"/>
      <c r="C283" s="469"/>
      <c r="D283" s="107"/>
      <c r="E283" s="107"/>
      <c r="F283" s="288"/>
      <c r="G283" s="107"/>
      <c r="H283" s="107"/>
      <c r="I283" s="107"/>
      <c r="J283" s="423"/>
      <c r="K283" s="423"/>
      <c r="L283" s="423"/>
      <c r="M283" s="423"/>
      <c r="N283" s="470"/>
      <c r="O283" s="416">
        <f t="shared" si="17"/>
        <v>0</v>
      </c>
      <c r="P283" s="79">
        <f t="shared" si="18"/>
        <v>0</v>
      </c>
      <c r="Q283" s="102" t="str">
        <f t="shared" si="16"/>
        <v/>
      </c>
    </row>
    <row r="284" spans="1:17" ht="13.5" thickBot="1" x14ac:dyDescent="0.25">
      <c r="A284" s="438" t="str">
        <f>IF(B284="","",COUNT('Diário 1º PA'!$A$5:$A$1982)+ROW()-4)</f>
        <v/>
      </c>
      <c r="B284" s="470"/>
      <c r="C284" s="469"/>
      <c r="D284" s="107"/>
      <c r="E284" s="107"/>
      <c r="F284" s="288"/>
      <c r="G284" s="107"/>
      <c r="H284" s="107"/>
      <c r="I284" s="107"/>
      <c r="J284" s="423"/>
      <c r="K284" s="423"/>
      <c r="L284" s="423"/>
      <c r="M284" s="423"/>
      <c r="N284" s="470"/>
      <c r="O284" s="416">
        <f t="shared" si="17"/>
        <v>0</v>
      </c>
      <c r="P284" s="79">
        <f t="shared" si="18"/>
        <v>0</v>
      </c>
      <c r="Q284" s="102" t="str">
        <f t="shared" si="16"/>
        <v/>
      </c>
    </row>
    <row r="285" spans="1:17" x14ac:dyDescent="0.2">
      <c r="A285" s="438" t="str">
        <f>IF(B285="","",COUNT('Diário 1º PA'!$A$5:$A$1982)+ROW()-4)</f>
        <v/>
      </c>
      <c r="B285" s="470"/>
      <c r="C285" s="469"/>
      <c r="D285" s="107"/>
      <c r="E285" s="107"/>
      <c r="F285" s="288"/>
      <c r="G285" s="107"/>
      <c r="H285" s="107"/>
      <c r="I285" s="107"/>
      <c r="J285" s="423"/>
      <c r="K285" s="423"/>
      <c r="L285" s="423"/>
      <c r="M285" s="423"/>
      <c r="N285" s="470"/>
      <c r="O285" s="418">
        <f t="shared" si="17"/>
        <v>0</v>
      </c>
      <c r="P285" s="79">
        <f t="shared" si="18"/>
        <v>0</v>
      </c>
      <c r="Q285" s="152" t="str">
        <f t="shared" si="16"/>
        <v/>
      </c>
    </row>
    <row r="286" spans="1:17" x14ac:dyDescent="0.2">
      <c r="A286" s="438" t="str">
        <f>IF(B286="","",COUNT('Diário 1º PA'!$A$5:$A$1982)+ROW()-4)</f>
        <v/>
      </c>
      <c r="B286" s="470"/>
      <c r="C286" s="469"/>
      <c r="D286" s="107"/>
      <c r="E286" s="107"/>
      <c r="F286" s="288"/>
      <c r="G286" s="107"/>
      <c r="H286" s="107"/>
      <c r="I286" s="107"/>
      <c r="J286" s="423"/>
      <c r="K286" s="423"/>
      <c r="L286" s="423"/>
      <c r="M286" s="423"/>
      <c r="N286" s="470"/>
      <c r="O286" s="416">
        <f t="shared" si="17"/>
        <v>0</v>
      </c>
      <c r="P286" s="79">
        <f t="shared" si="18"/>
        <v>0</v>
      </c>
      <c r="Q286" s="102" t="str">
        <f t="shared" si="16"/>
        <v/>
      </c>
    </row>
    <row r="287" spans="1:17" x14ac:dyDescent="0.2">
      <c r="A287" s="438" t="str">
        <f>IF(B287="","",COUNT('Diário 1º PA'!$A$5:$A$1982)+ROW()-4)</f>
        <v/>
      </c>
      <c r="B287" s="470"/>
      <c r="C287" s="469"/>
      <c r="D287" s="107"/>
      <c r="E287" s="107"/>
      <c r="F287" s="288"/>
      <c r="G287" s="107"/>
      <c r="H287" s="107"/>
      <c r="I287" s="107"/>
      <c r="J287" s="423"/>
      <c r="K287" s="423"/>
      <c r="L287" s="423"/>
      <c r="M287" s="423"/>
      <c r="N287" s="470"/>
      <c r="O287" s="416">
        <f t="shared" si="17"/>
        <v>0</v>
      </c>
      <c r="P287" s="79">
        <f t="shared" si="18"/>
        <v>0</v>
      </c>
      <c r="Q287" s="102" t="str">
        <f t="shared" si="16"/>
        <v/>
      </c>
    </row>
    <row r="288" spans="1:17" ht="13.5" thickBot="1" x14ac:dyDescent="0.25">
      <c r="A288" s="438" t="str">
        <f>IF(B288="","",COUNT('Diário 1º PA'!$A$5:$A$1982)+ROW()-4)</f>
        <v/>
      </c>
      <c r="B288" s="470"/>
      <c r="C288" s="469"/>
      <c r="D288" s="107"/>
      <c r="E288" s="107"/>
      <c r="F288" s="288"/>
      <c r="G288" s="107"/>
      <c r="H288" s="107"/>
      <c r="I288" s="107"/>
      <c r="J288" s="423"/>
      <c r="K288" s="423"/>
      <c r="L288" s="423"/>
      <c r="M288" s="423"/>
      <c r="N288" s="470"/>
      <c r="O288" s="416">
        <f t="shared" si="17"/>
        <v>0</v>
      </c>
      <c r="P288" s="79">
        <f t="shared" si="18"/>
        <v>0</v>
      </c>
      <c r="Q288" s="102" t="str">
        <f t="shared" si="16"/>
        <v/>
      </c>
    </row>
    <row r="289" spans="1:17" x14ac:dyDescent="0.2">
      <c r="A289" s="438" t="str">
        <f>IF(B289="","",COUNT('Diário 1º PA'!$A$5:$A$1982)+ROW()-4)</f>
        <v/>
      </c>
      <c r="B289" s="470"/>
      <c r="C289" s="469"/>
      <c r="D289" s="107"/>
      <c r="E289" s="107"/>
      <c r="F289" s="288"/>
      <c r="G289" s="107"/>
      <c r="H289" s="107"/>
      <c r="I289" s="107"/>
      <c r="J289" s="423"/>
      <c r="K289" s="423"/>
      <c r="L289" s="423"/>
      <c r="M289" s="423"/>
      <c r="N289" s="470"/>
      <c r="O289" s="418">
        <f t="shared" si="17"/>
        <v>0</v>
      </c>
      <c r="P289" s="79">
        <f t="shared" si="18"/>
        <v>0</v>
      </c>
      <c r="Q289" s="152" t="str">
        <f t="shared" si="16"/>
        <v/>
      </c>
    </row>
    <row r="290" spans="1:17" x14ac:dyDescent="0.2">
      <c r="A290" s="438" t="str">
        <f>IF(B290="","",COUNT('Diário 1º PA'!$A$5:$A$1982)+ROW()-4)</f>
        <v/>
      </c>
      <c r="B290" s="470"/>
      <c r="C290" s="469"/>
      <c r="D290" s="107"/>
      <c r="E290" s="107"/>
      <c r="F290" s="288"/>
      <c r="G290" s="107"/>
      <c r="H290" s="107"/>
      <c r="I290" s="107"/>
      <c r="J290" s="423"/>
      <c r="K290" s="423"/>
      <c r="L290" s="423"/>
      <c r="M290" s="423"/>
      <c r="N290" s="470"/>
      <c r="O290" s="416">
        <f t="shared" si="17"/>
        <v>0</v>
      </c>
      <c r="P290" s="79">
        <f t="shared" si="18"/>
        <v>0</v>
      </c>
      <c r="Q290" s="102" t="str">
        <f t="shared" si="16"/>
        <v/>
      </c>
    </row>
    <row r="291" spans="1:17" x14ac:dyDescent="0.2">
      <c r="A291" s="438" t="str">
        <f>IF(B291="","",COUNT('Diário 1º PA'!$A$5:$A$1982)+ROW()-4)</f>
        <v/>
      </c>
      <c r="B291" s="470"/>
      <c r="C291" s="469"/>
      <c r="D291" s="107"/>
      <c r="E291" s="107"/>
      <c r="F291" s="288"/>
      <c r="G291" s="107"/>
      <c r="H291" s="107"/>
      <c r="I291" s="107"/>
      <c r="J291" s="423"/>
      <c r="K291" s="423"/>
      <c r="L291" s="423"/>
      <c r="M291" s="423"/>
      <c r="N291" s="470"/>
      <c r="O291" s="416">
        <f t="shared" si="17"/>
        <v>0</v>
      </c>
      <c r="P291" s="79">
        <f t="shared" si="18"/>
        <v>0</v>
      </c>
      <c r="Q291" s="102" t="str">
        <f t="shared" si="16"/>
        <v/>
      </c>
    </row>
    <row r="292" spans="1:17" ht="13.5" thickBot="1" x14ac:dyDescent="0.25">
      <c r="A292" s="438" t="str">
        <f>IF(B292="","",COUNT('Diário 1º PA'!$A$5:$A$1982)+ROW()-4)</f>
        <v/>
      </c>
      <c r="B292" s="470"/>
      <c r="C292" s="469"/>
      <c r="D292" s="107"/>
      <c r="E292" s="107"/>
      <c r="F292" s="288"/>
      <c r="G292" s="107"/>
      <c r="H292" s="107"/>
      <c r="I292" s="107"/>
      <c r="J292" s="423"/>
      <c r="K292" s="423"/>
      <c r="L292" s="423"/>
      <c r="M292" s="423"/>
      <c r="N292" s="470"/>
      <c r="O292" s="416">
        <f t="shared" si="17"/>
        <v>0</v>
      </c>
      <c r="P292" s="79">
        <f t="shared" si="18"/>
        <v>0</v>
      </c>
      <c r="Q292" s="102" t="str">
        <f t="shared" si="16"/>
        <v/>
      </c>
    </row>
    <row r="293" spans="1:17" x14ac:dyDescent="0.2">
      <c r="A293" s="438" t="str">
        <f>IF(B293="","",COUNT('Diário 1º PA'!$A$5:$A$1982)+ROW()-4)</f>
        <v/>
      </c>
      <c r="B293" s="470"/>
      <c r="C293" s="469"/>
      <c r="D293" s="107"/>
      <c r="E293" s="107"/>
      <c r="F293" s="288"/>
      <c r="G293" s="107"/>
      <c r="H293" s="107"/>
      <c r="I293" s="107"/>
      <c r="J293" s="423"/>
      <c r="K293" s="423"/>
      <c r="L293" s="423"/>
      <c r="M293" s="423"/>
      <c r="N293" s="470"/>
      <c r="O293" s="418">
        <f t="shared" si="17"/>
        <v>0</v>
      </c>
      <c r="P293" s="79">
        <f t="shared" si="18"/>
        <v>0</v>
      </c>
      <c r="Q293" s="152" t="str">
        <f t="shared" si="16"/>
        <v/>
      </c>
    </row>
    <row r="294" spans="1:17" x14ac:dyDescent="0.2">
      <c r="A294" s="438" t="str">
        <f>IF(B294="","",COUNT('Diário 1º PA'!$A$5:$A$1982)+ROW()-4)</f>
        <v/>
      </c>
      <c r="B294" s="470"/>
      <c r="C294" s="469"/>
      <c r="D294" s="107"/>
      <c r="E294" s="107"/>
      <c r="F294" s="288"/>
      <c r="G294" s="107"/>
      <c r="H294" s="107"/>
      <c r="I294" s="107"/>
      <c r="J294" s="423"/>
      <c r="K294" s="423"/>
      <c r="L294" s="423"/>
      <c r="M294" s="423"/>
      <c r="N294" s="470"/>
      <c r="O294" s="416">
        <f t="shared" si="17"/>
        <v>0</v>
      </c>
      <c r="P294" s="79">
        <f t="shared" si="18"/>
        <v>0</v>
      </c>
      <c r="Q294" s="102" t="str">
        <f t="shared" si="16"/>
        <v/>
      </c>
    </row>
    <row r="295" spans="1:17" x14ac:dyDescent="0.2">
      <c r="A295" s="438" t="str">
        <f>IF(B295="","",COUNT('Diário 1º PA'!$A$5:$A$1982)+ROW()-4)</f>
        <v/>
      </c>
      <c r="B295" s="470"/>
      <c r="C295" s="469"/>
      <c r="D295" s="107"/>
      <c r="E295" s="107"/>
      <c r="F295" s="288"/>
      <c r="G295" s="107"/>
      <c r="H295" s="107"/>
      <c r="I295" s="107"/>
      <c r="J295" s="423"/>
      <c r="K295" s="423"/>
      <c r="L295" s="423"/>
      <c r="M295" s="423"/>
      <c r="N295" s="470"/>
      <c r="O295" s="416">
        <f t="shared" si="17"/>
        <v>0</v>
      </c>
      <c r="P295" s="79">
        <f t="shared" si="18"/>
        <v>0</v>
      </c>
      <c r="Q295" s="102" t="str">
        <f t="shared" si="16"/>
        <v/>
      </c>
    </row>
    <row r="296" spans="1:17" ht="13.5" thickBot="1" x14ac:dyDescent="0.25">
      <c r="A296" s="438" t="str">
        <f>IF(B296="","",COUNT('Diário 1º PA'!$A$5:$A$1982)+ROW()-4)</f>
        <v/>
      </c>
      <c r="B296" s="470"/>
      <c r="C296" s="469"/>
      <c r="D296" s="107"/>
      <c r="E296" s="107"/>
      <c r="F296" s="288"/>
      <c r="G296" s="107"/>
      <c r="H296" s="107"/>
      <c r="I296" s="107"/>
      <c r="J296" s="423"/>
      <c r="K296" s="423"/>
      <c r="L296" s="423"/>
      <c r="M296" s="423"/>
      <c r="N296" s="470"/>
      <c r="O296" s="416">
        <f t="shared" si="17"/>
        <v>0</v>
      </c>
      <c r="P296" s="79">
        <f t="shared" si="18"/>
        <v>0</v>
      </c>
      <c r="Q296" s="102" t="str">
        <f t="shared" si="16"/>
        <v/>
      </c>
    </row>
    <row r="297" spans="1:17" x14ac:dyDescent="0.2">
      <c r="A297" s="438" t="str">
        <f>IF(B297="","",COUNT('Diário 1º PA'!$A$5:$A$1982)+ROW()-4)</f>
        <v/>
      </c>
      <c r="B297" s="470"/>
      <c r="C297" s="469"/>
      <c r="D297" s="107"/>
      <c r="E297" s="107"/>
      <c r="F297" s="288"/>
      <c r="G297" s="107"/>
      <c r="H297" s="107"/>
      <c r="I297" s="107"/>
      <c r="J297" s="423"/>
      <c r="K297" s="423"/>
      <c r="L297" s="423"/>
      <c r="M297" s="423"/>
      <c r="N297" s="470"/>
      <c r="O297" s="418">
        <f t="shared" si="17"/>
        <v>0</v>
      </c>
      <c r="P297" s="79">
        <f t="shared" si="18"/>
        <v>0</v>
      </c>
      <c r="Q297" s="152" t="str">
        <f t="shared" si="16"/>
        <v/>
      </c>
    </row>
    <row r="298" spans="1:17" x14ac:dyDescent="0.2">
      <c r="A298" s="438" t="str">
        <f>IF(B298="","",COUNT('Diário 1º PA'!$A$5:$A$1982)+ROW()-4)</f>
        <v/>
      </c>
      <c r="B298" s="470"/>
      <c r="C298" s="469"/>
      <c r="D298" s="107"/>
      <c r="E298" s="107"/>
      <c r="F298" s="288"/>
      <c r="G298" s="107"/>
      <c r="H298" s="107"/>
      <c r="I298" s="107"/>
      <c r="J298" s="423"/>
      <c r="K298" s="423"/>
      <c r="L298" s="423"/>
      <c r="M298" s="423"/>
      <c r="N298" s="470"/>
      <c r="O298" s="416">
        <f t="shared" si="17"/>
        <v>0</v>
      </c>
      <c r="P298" s="79">
        <f t="shared" si="18"/>
        <v>0</v>
      </c>
      <c r="Q298" s="102" t="str">
        <f t="shared" si="16"/>
        <v/>
      </c>
    </row>
    <row r="299" spans="1:17" x14ac:dyDescent="0.2">
      <c r="A299" s="438" t="str">
        <f>IF(B299="","",COUNT('Diário 1º PA'!$A$5:$A$1982)+ROW()-4)</f>
        <v/>
      </c>
      <c r="B299" s="470"/>
      <c r="C299" s="469"/>
      <c r="D299" s="107"/>
      <c r="E299" s="107"/>
      <c r="F299" s="288"/>
      <c r="G299" s="107"/>
      <c r="H299" s="107"/>
      <c r="I299" s="107"/>
      <c r="J299" s="423"/>
      <c r="K299" s="423"/>
      <c r="L299" s="423"/>
      <c r="M299" s="423"/>
      <c r="N299" s="470"/>
      <c r="O299" s="416">
        <f t="shared" si="17"/>
        <v>0</v>
      </c>
      <c r="P299" s="79">
        <f t="shared" si="18"/>
        <v>0</v>
      </c>
      <c r="Q299" s="102" t="str">
        <f t="shared" si="16"/>
        <v/>
      </c>
    </row>
    <row r="300" spans="1:17" ht="13.5" thickBot="1" x14ac:dyDescent="0.25">
      <c r="A300" s="438" t="str">
        <f>IF(B300="","",COUNT('Diário 1º PA'!$A$5:$A$1982)+ROW()-4)</f>
        <v/>
      </c>
      <c r="B300" s="470"/>
      <c r="C300" s="469"/>
      <c r="D300" s="107"/>
      <c r="E300" s="107"/>
      <c r="F300" s="288"/>
      <c r="G300" s="107"/>
      <c r="H300" s="107"/>
      <c r="I300" s="107"/>
      <c r="J300" s="423"/>
      <c r="K300" s="423"/>
      <c r="L300" s="423"/>
      <c r="M300" s="423"/>
      <c r="N300" s="470"/>
      <c r="O300" s="416">
        <f t="shared" si="17"/>
        <v>0</v>
      </c>
      <c r="P300" s="79">
        <f t="shared" si="18"/>
        <v>0</v>
      </c>
      <c r="Q300" s="102" t="str">
        <f t="shared" si="16"/>
        <v/>
      </c>
    </row>
    <row r="301" spans="1:17" x14ac:dyDescent="0.2">
      <c r="A301" s="438" t="str">
        <f>IF(B301="","",COUNT('Diário 1º PA'!$A$5:$A$1982)+ROW()-4)</f>
        <v/>
      </c>
      <c r="B301" s="470"/>
      <c r="C301" s="469"/>
      <c r="D301" s="107"/>
      <c r="E301" s="107"/>
      <c r="F301" s="288"/>
      <c r="G301" s="107"/>
      <c r="H301" s="107"/>
      <c r="I301" s="107"/>
      <c r="J301" s="423"/>
      <c r="K301" s="423"/>
      <c r="L301" s="423"/>
      <c r="M301" s="423"/>
      <c r="N301" s="470"/>
      <c r="O301" s="418">
        <f t="shared" si="17"/>
        <v>0</v>
      </c>
      <c r="P301" s="79">
        <f t="shared" si="18"/>
        <v>0</v>
      </c>
      <c r="Q301" s="152" t="str">
        <f t="shared" si="16"/>
        <v/>
      </c>
    </row>
    <row r="302" spans="1:17" x14ac:dyDescent="0.2">
      <c r="A302" s="438" t="str">
        <f>IF(B302="","",COUNT('Diário 1º PA'!$A$5:$A$1982)+ROW()-4)</f>
        <v/>
      </c>
      <c r="B302" s="470"/>
      <c r="C302" s="469"/>
      <c r="D302" s="107"/>
      <c r="E302" s="107"/>
      <c r="F302" s="288"/>
      <c r="G302" s="107"/>
      <c r="H302" s="107"/>
      <c r="I302" s="107"/>
      <c r="J302" s="423"/>
      <c r="K302" s="423"/>
      <c r="L302" s="423"/>
      <c r="M302" s="423"/>
      <c r="N302" s="470"/>
      <c r="O302" s="416">
        <f t="shared" si="17"/>
        <v>0</v>
      </c>
      <c r="P302" s="79">
        <f t="shared" si="18"/>
        <v>0</v>
      </c>
      <c r="Q302" s="102" t="str">
        <f t="shared" si="16"/>
        <v/>
      </c>
    </row>
    <row r="303" spans="1:17" x14ac:dyDescent="0.2">
      <c r="A303" s="438" t="str">
        <f>IF(B303="","",COUNT('Diário 1º PA'!$A$5:$A$1982)+ROW()-4)</f>
        <v/>
      </c>
      <c r="B303" s="470"/>
      <c r="C303" s="469"/>
      <c r="D303" s="107"/>
      <c r="E303" s="107"/>
      <c r="F303" s="288"/>
      <c r="G303" s="107"/>
      <c r="H303" s="107"/>
      <c r="I303" s="107"/>
      <c r="J303" s="423"/>
      <c r="K303" s="423"/>
      <c r="L303" s="423"/>
      <c r="M303" s="423"/>
      <c r="N303" s="470"/>
      <c r="O303" s="416">
        <f t="shared" si="17"/>
        <v>0</v>
      </c>
      <c r="P303" s="79">
        <f t="shared" si="18"/>
        <v>0</v>
      </c>
      <c r="Q303" s="102" t="str">
        <f t="shared" si="16"/>
        <v/>
      </c>
    </row>
    <row r="304" spans="1:17" ht="13.5" thickBot="1" x14ac:dyDescent="0.25">
      <c r="A304" s="438" t="str">
        <f>IF(B304="","",COUNT('Diário 1º PA'!$A$5:$A$1982)+ROW()-4)</f>
        <v/>
      </c>
      <c r="B304" s="470"/>
      <c r="C304" s="469"/>
      <c r="D304" s="107"/>
      <c r="E304" s="107"/>
      <c r="F304" s="288"/>
      <c r="G304" s="107"/>
      <c r="H304" s="107"/>
      <c r="I304" s="107"/>
      <c r="J304" s="423"/>
      <c r="K304" s="423"/>
      <c r="L304" s="423"/>
      <c r="M304" s="423"/>
      <c r="N304" s="470"/>
      <c r="O304" s="416">
        <f t="shared" si="17"/>
        <v>0</v>
      </c>
      <c r="P304" s="79">
        <f t="shared" si="18"/>
        <v>0</v>
      </c>
      <c r="Q304" s="102" t="str">
        <f t="shared" si="16"/>
        <v/>
      </c>
    </row>
    <row r="305" spans="1:17" x14ac:dyDescent="0.2">
      <c r="A305" s="438" t="str">
        <f>IF(B305="","",COUNT('Diário 1º PA'!$A$5:$A$1982)+ROW()-4)</f>
        <v/>
      </c>
      <c r="B305" s="470"/>
      <c r="C305" s="469"/>
      <c r="D305" s="107"/>
      <c r="E305" s="107"/>
      <c r="F305" s="288"/>
      <c r="G305" s="107"/>
      <c r="H305" s="107"/>
      <c r="I305" s="107"/>
      <c r="J305" s="423"/>
      <c r="K305" s="423"/>
      <c r="L305" s="423"/>
      <c r="M305" s="423"/>
      <c r="N305" s="470"/>
      <c r="O305" s="418">
        <f t="shared" si="17"/>
        <v>0</v>
      </c>
      <c r="P305" s="79">
        <f t="shared" si="18"/>
        <v>0</v>
      </c>
      <c r="Q305" s="152" t="str">
        <f t="shared" si="16"/>
        <v/>
      </c>
    </row>
    <row r="306" spans="1:17" x14ac:dyDescent="0.2">
      <c r="A306" s="438" t="str">
        <f>IF(B306="","",COUNT('Diário 1º PA'!$A$5:$A$1982)+ROW()-4)</f>
        <v/>
      </c>
      <c r="B306" s="470"/>
      <c r="C306" s="469"/>
      <c r="D306" s="107"/>
      <c r="E306" s="107"/>
      <c r="F306" s="288"/>
      <c r="G306" s="107"/>
      <c r="H306" s="107"/>
      <c r="I306" s="107"/>
      <c r="J306" s="423"/>
      <c r="K306" s="423"/>
      <c r="L306" s="423"/>
      <c r="M306" s="423"/>
      <c r="N306" s="470"/>
      <c r="O306" s="416">
        <f t="shared" si="17"/>
        <v>0</v>
      </c>
      <c r="P306" s="79">
        <f t="shared" si="18"/>
        <v>0</v>
      </c>
      <c r="Q306" s="102" t="str">
        <f t="shared" si="16"/>
        <v/>
      </c>
    </row>
    <row r="307" spans="1:17" x14ac:dyDescent="0.2">
      <c r="A307" s="438" t="str">
        <f>IF(B307="","",COUNT('Diário 1º PA'!$A$5:$A$1982)+ROW()-4)</f>
        <v/>
      </c>
      <c r="B307" s="470"/>
      <c r="C307" s="469"/>
      <c r="D307" s="107"/>
      <c r="E307" s="107"/>
      <c r="F307" s="288"/>
      <c r="G307" s="107"/>
      <c r="H307" s="107"/>
      <c r="I307" s="107"/>
      <c r="J307" s="423"/>
      <c r="K307" s="423"/>
      <c r="L307" s="423"/>
      <c r="M307" s="423"/>
      <c r="N307" s="470"/>
      <c r="O307" s="416">
        <f t="shared" si="17"/>
        <v>0</v>
      </c>
      <c r="P307" s="79">
        <f t="shared" si="18"/>
        <v>0</v>
      </c>
      <c r="Q307" s="102" t="str">
        <f t="shared" si="16"/>
        <v/>
      </c>
    </row>
    <row r="308" spans="1:17" ht="13.5" thickBot="1" x14ac:dyDescent="0.25">
      <c r="A308" s="438" t="str">
        <f>IF(B308="","",COUNT('Diário 1º PA'!$A$5:$A$1982)+ROW()-4)</f>
        <v/>
      </c>
      <c r="B308" s="470"/>
      <c r="C308" s="469"/>
      <c r="D308" s="107"/>
      <c r="E308" s="107"/>
      <c r="F308" s="288"/>
      <c r="G308" s="107"/>
      <c r="H308" s="107"/>
      <c r="I308" s="107"/>
      <c r="J308" s="423"/>
      <c r="K308" s="423"/>
      <c r="L308" s="423"/>
      <c r="M308" s="423"/>
      <c r="N308" s="470"/>
      <c r="O308" s="416">
        <f t="shared" si="17"/>
        <v>0</v>
      </c>
      <c r="P308" s="79">
        <f t="shared" si="18"/>
        <v>0</v>
      </c>
      <c r="Q308" s="102" t="str">
        <f t="shared" si="16"/>
        <v/>
      </c>
    </row>
    <row r="309" spans="1:17" x14ac:dyDescent="0.2">
      <c r="A309" s="438" t="str">
        <f>IF(B309="","",COUNT('Diário 1º PA'!$A$5:$A$1982)+ROW()-4)</f>
        <v/>
      </c>
      <c r="B309" s="470"/>
      <c r="C309" s="469"/>
      <c r="D309" s="107"/>
      <c r="E309" s="107"/>
      <c r="F309" s="288"/>
      <c r="G309" s="107"/>
      <c r="H309" s="107"/>
      <c r="I309" s="107"/>
      <c r="J309" s="423"/>
      <c r="K309" s="423"/>
      <c r="L309" s="423"/>
      <c r="M309" s="423"/>
      <c r="N309" s="470"/>
      <c r="O309" s="418">
        <f t="shared" si="17"/>
        <v>0</v>
      </c>
      <c r="P309" s="79">
        <f t="shared" si="18"/>
        <v>0</v>
      </c>
      <c r="Q309" s="152" t="str">
        <f t="shared" si="16"/>
        <v/>
      </c>
    </row>
    <row r="310" spans="1:17" x14ac:dyDescent="0.2">
      <c r="A310" s="438" t="str">
        <f>IF(B310="","",COUNT('Diário 1º PA'!$A$5:$A$1982)+ROW()-4)</f>
        <v/>
      </c>
      <c r="B310" s="470"/>
      <c r="C310" s="469"/>
      <c r="D310" s="107"/>
      <c r="E310" s="107"/>
      <c r="F310" s="288"/>
      <c r="G310" s="107"/>
      <c r="H310" s="107"/>
      <c r="I310" s="107"/>
      <c r="J310" s="423"/>
      <c r="K310" s="423"/>
      <c r="L310" s="423"/>
      <c r="M310" s="423"/>
      <c r="N310" s="470"/>
      <c r="O310" s="416">
        <f t="shared" si="17"/>
        <v>0</v>
      </c>
      <c r="P310" s="79">
        <f t="shared" si="18"/>
        <v>0</v>
      </c>
      <c r="Q310" s="102" t="str">
        <f t="shared" si="16"/>
        <v/>
      </c>
    </row>
    <row r="311" spans="1:17" x14ac:dyDescent="0.2">
      <c r="A311" s="438" t="str">
        <f>IF(B311="","",COUNT('Diário 1º PA'!$A$5:$A$1982)+ROW()-4)</f>
        <v/>
      </c>
      <c r="B311" s="470"/>
      <c r="C311" s="469"/>
      <c r="D311" s="107"/>
      <c r="E311" s="107"/>
      <c r="F311" s="288"/>
      <c r="G311" s="107"/>
      <c r="H311" s="107"/>
      <c r="I311" s="107"/>
      <c r="J311" s="423"/>
      <c r="K311" s="423"/>
      <c r="L311" s="423"/>
      <c r="M311" s="423"/>
      <c r="N311" s="470"/>
      <c r="O311" s="416">
        <f t="shared" si="17"/>
        <v>0</v>
      </c>
      <c r="P311" s="79">
        <f t="shared" si="18"/>
        <v>0</v>
      </c>
      <c r="Q311" s="102" t="str">
        <f t="shared" si="16"/>
        <v/>
      </c>
    </row>
    <row r="312" spans="1:17" ht="13.5" thickBot="1" x14ac:dyDescent="0.25">
      <c r="A312" s="438" t="str">
        <f>IF(B312="","",COUNT('Diário 1º PA'!$A$5:$A$1982)+ROW()-4)</f>
        <v/>
      </c>
      <c r="B312" s="470"/>
      <c r="C312" s="469"/>
      <c r="D312" s="107"/>
      <c r="E312" s="107"/>
      <c r="F312" s="288"/>
      <c r="G312" s="107"/>
      <c r="H312" s="107"/>
      <c r="I312" s="107"/>
      <c r="J312" s="423"/>
      <c r="K312" s="423"/>
      <c r="L312" s="423"/>
      <c r="M312" s="423"/>
      <c r="N312" s="470"/>
      <c r="O312" s="416">
        <f t="shared" si="17"/>
        <v>0</v>
      </c>
      <c r="P312" s="79">
        <f t="shared" si="18"/>
        <v>0</v>
      </c>
      <c r="Q312" s="102" t="str">
        <f t="shared" si="16"/>
        <v/>
      </c>
    </row>
    <row r="313" spans="1:17" x14ac:dyDescent="0.2">
      <c r="A313" s="438" t="str">
        <f>IF(B313="","",COUNT('Diário 1º PA'!$A$5:$A$1982)+ROW()-4)</f>
        <v/>
      </c>
      <c r="B313" s="470"/>
      <c r="C313" s="469"/>
      <c r="D313" s="107"/>
      <c r="E313" s="107"/>
      <c r="F313" s="288"/>
      <c r="G313" s="107"/>
      <c r="H313" s="107"/>
      <c r="I313" s="107"/>
      <c r="J313" s="423"/>
      <c r="K313" s="423"/>
      <c r="L313" s="423"/>
      <c r="M313" s="423"/>
      <c r="N313" s="470"/>
      <c r="O313" s="418">
        <f t="shared" si="17"/>
        <v>0</v>
      </c>
      <c r="P313" s="79">
        <f t="shared" si="18"/>
        <v>0</v>
      </c>
      <c r="Q313" s="152" t="str">
        <f t="shared" si="16"/>
        <v/>
      </c>
    </row>
    <row r="314" spans="1:17" x14ac:dyDescent="0.2">
      <c r="A314" s="438" t="str">
        <f>IF(B314="","",COUNT('Diário 1º PA'!$A$5:$A$1982)+ROW()-4)</f>
        <v/>
      </c>
      <c r="B314" s="470"/>
      <c r="C314" s="469"/>
      <c r="D314" s="107"/>
      <c r="E314" s="107"/>
      <c r="F314" s="288"/>
      <c r="G314" s="107"/>
      <c r="H314" s="107"/>
      <c r="I314" s="107"/>
      <c r="J314" s="423"/>
      <c r="K314" s="423"/>
      <c r="L314" s="423"/>
      <c r="M314" s="423"/>
      <c r="N314" s="470"/>
      <c r="O314" s="416">
        <f t="shared" si="17"/>
        <v>0</v>
      </c>
      <c r="P314" s="79">
        <f t="shared" si="18"/>
        <v>0</v>
      </c>
      <c r="Q314" s="102" t="str">
        <f t="shared" si="16"/>
        <v/>
      </c>
    </row>
    <row r="315" spans="1:17" x14ac:dyDescent="0.2">
      <c r="A315" s="438" t="str">
        <f>IF(B315="","",COUNT('Diário 1º PA'!$A$5:$A$1982)+ROW()-4)</f>
        <v/>
      </c>
      <c r="B315" s="470"/>
      <c r="C315" s="469"/>
      <c r="D315" s="107"/>
      <c r="E315" s="107"/>
      <c r="F315" s="288"/>
      <c r="G315" s="107"/>
      <c r="H315" s="107"/>
      <c r="I315" s="107"/>
      <c r="J315" s="423"/>
      <c r="K315" s="423"/>
      <c r="L315" s="423"/>
      <c r="M315" s="423"/>
      <c r="N315" s="470"/>
      <c r="O315" s="416">
        <f t="shared" si="17"/>
        <v>0</v>
      </c>
      <c r="P315" s="79">
        <f t="shared" si="18"/>
        <v>0</v>
      </c>
      <c r="Q315" s="102" t="str">
        <f t="shared" si="16"/>
        <v/>
      </c>
    </row>
    <row r="316" spans="1:17" ht="13.5" thickBot="1" x14ac:dyDescent="0.25">
      <c r="A316" s="438" t="str">
        <f>IF(B316="","",COUNT('Diário 1º PA'!$A$5:$A$1982)+ROW()-4)</f>
        <v/>
      </c>
      <c r="B316" s="470"/>
      <c r="C316" s="469"/>
      <c r="D316" s="107"/>
      <c r="E316" s="107"/>
      <c r="F316" s="288"/>
      <c r="G316" s="107"/>
      <c r="H316" s="107"/>
      <c r="I316" s="107"/>
      <c r="J316" s="423"/>
      <c r="K316" s="423"/>
      <c r="L316" s="423"/>
      <c r="M316" s="423"/>
      <c r="N316" s="470"/>
      <c r="O316" s="416">
        <f t="shared" si="17"/>
        <v>0</v>
      </c>
      <c r="P316" s="79">
        <f t="shared" si="18"/>
        <v>0</v>
      </c>
      <c r="Q316" s="102" t="str">
        <f t="shared" si="16"/>
        <v/>
      </c>
    </row>
    <row r="317" spans="1:17" x14ac:dyDescent="0.2">
      <c r="A317" s="438" t="str">
        <f>IF(B317="","",COUNT('Diário 1º PA'!$A$5:$A$1982)+ROW()-4)</f>
        <v/>
      </c>
      <c r="B317" s="470"/>
      <c r="C317" s="469"/>
      <c r="D317" s="107"/>
      <c r="E317" s="107"/>
      <c r="F317" s="288"/>
      <c r="G317" s="107"/>
      <c r="H317" s="107"/>
      <c r="I317" s="107"/>
      <c r="J317" s="423"/>
      <c r="K317" s="423"/>
      <c r="L317" s="423"/>
      <c r="M317" s="423"/>
      <c r="N317" s="470"/>
      <c r="O317" s="418">
        <f t="shared" si="17"/>
        <v>0</v>
      </c>
      <c r="P317" s="79">
        <f t="shared" si="18"/>
        <v>0</v>
      </c>
      <c r="Q317" s="152" t="str">
        <f t="shared" si="16"/>
        <v/>
      </c>
    </row>
    <row r="318" spans="1:17" x14ac:dyDescent="0.2">
      <c r="A318" s="438" t="str">
        <f>IF(B318="","",COUNT('Diário 1º PA'!$A$5:$A$1982)+ROW()-4)</f>
        <v/>
      </c>
      <c r="B318" s="470"/>
      <c r="C318" s="469"/>
      <c r="D318" s="107"/>
      <c r="E318" s="107"/>
      <c r="F318" s="288"/>
      <c r="G318" s="107"/>
      <c r="H318" s="107"/>
      <c r="I318" s="107"/>
      <c r="J318" s="423"/>
      <c r="K318" s="423"/>
      <c r="L318" s="423"/>
      <c r="M318" s="423"/>
      <c r="N318" s="470"/>
      <c r="O318" s="416">
        <f t="shared" si="17"/>
        <v>0</v>
      </c>
      <c r="P318" s="79">
        <f t="shared" si="18"/>
        <v>0</v>
      </c>
      <c r="Q318" s="102" t="str">
        <f t="shared" si="16"/>
        <v/>
      </c>
    </row>
    <row r="319" spans="1:17" x14ac:dyDescent="0.2">
      <c r="A319" s="438" t="str">
        <f>IF(B319="","",COUNT('Diário 1º PA'!$A$5:$A$1982)+ROW()-4)</f>
        <v/>
      </c>
      <c r="B319" s="470"/>
      <c r="C319" s="469"/>
      <c r="D319" s="107"/>
      <c r="E319" s="107"/>
      <c r="F319" s="288"/>
      <c r="G319" s="107"/>
      <c r="H319" s="107"/>
      <c r="I319" s="107"/>
      <c r="J319" s="423"/>
      <c r="K319" s="423"/>
      <c r="L319" s="423"/>
      <c r="M319" s="423"/>
      <c r="N319" s="470"/>
      <c r="O319" s="416">
        <f t="shared" si="17"/>
        <v>0</v>
      </c>
      <c r="P319" s="79">
        <f t="shared" si="18"/>
        <v>0</v>
      </c>
      <c r="Q319" s="102" t="str">
        <f t="shared" si="16"/>
        <v/>
      </c>
    </row>
    <row r="320" spans="1:17" ht="13.5" thickBot="1" x14ac:dyDescent="0.25">
      <c r="A320" s="438" t="str">
        <f>IF(B320="","",COUNT('Diário 1º PA'!$A$5:$A$1982)+ROW()-4)</f>
        <v/>
      </c>
      <c r="B320" s="470"/>
      <c r="C320" s="469"/>
      <c r="D320" s="107"/>
      <c r="E320" s="107"/>
      <c r="F320" s="288"/>
      <c r="G320" s="107"/>
      <c r="H320" s="107"/>
      <c r="I320" s="107"/>
      <c r="J320" s="423"/>
      <c r="K320" s="423"/>
      <c r="L320" s="423"/>
      <c r="M320" s="423"/>
      <c r="N320" s="470"/>
      <c r="O320" s="416">
        <f t="shared" si="17"/>
        <v>0</v>
      </c>
      <c r="P320" s="79">
        <f t="shared" si="18"/>
        <v>0</v>
      </c>
      <c r="Q320" s="102" t="str">
        <f t="shared" si="16"/>
        <v/>
      </c>
    </row>
    <row r="321" spans="1:17" x14ac:dyDescent="0.2">
      <c r="A321" s="438" t="str">
        <f>IF(B321="","",COUNT('Diário 1º PA'!$A$5:$A$1982)+ROW()-4)</f>
        <v/>
      </c>
      <c r="B321" s="470"/>
      <c r="C321" s="469"/>
      <c r="D321" s="107"/>
      <c r="E321" s="107"/>
      <c r="F321" s="288"/>
      <c r="G321" s="107"/>
      <c r="H321" s="107"/>
      <c r="I321" s="107"/>
      <c r="J321" s="423"/>
      <c r="K321" s="423"/>
      <c r="L321" s="423"/>
      <c r="M321" s="423"/>
      <c r="N321" s="470"/>
      <c r="O321" s="418">
        <f t="shared" si="17"/>
        <v>0</v>
      </c>
      <c r="P321" s="79">
        <f t="shared" si="18"/>
        <v>0</v>
      </c>
      <c r="Q321" s="152" t="str">
        <f t="shared" si="16"/>
        <v/>
      </c>
    </row>
    <row r="322" spans="1:17" x14ac:dyDescent="0.2">
      <c r="A322" s="438" t="str">
        <f>IF(B322="","",COUNT('Diário 1º PA'!$A$5:$A$1982)+ROW()-4)</f>
        <v/>
      </c>
      <c r="B322" s="470"/>
      <c r="C322" s="469"/>
      <c r="D322" s="107"/>
      <c r="E322" s="107"/>
      <c r="F322" s="288"/>
      <c r="G322" s="107"/>
      <c r="H322" s="107"/>
      <c r="I322" s="107"/>
      <c r="J322" s="423"/>
      <c r="K322" s="423"/>
      <c r="L322" s="423"/>
      <c r="M322" s="423"/>
      <c r="N322" s="470"/>
      <c r="O322" s="416">
        <f t="shared" si="17"/>
        <v>0</v>
      </c>
      <c r="P322" s="79">
        <f t="shared" si="18"/>
        <v>0</v>
      </c>
      <c r="Q322" s="102" t="str">
        <f t="shared" si="16"/>
        <v/>
      </c>
    </row>
    <row r="323" spans="1:17" x14ac:dyDescent="0.2">
      <c r="A323" s="438" t="str">
        <f>IF(B323="","",COUNT('Diário 1º PA'!$A$5:$A$1982)+ROW()-4)</f>
        <v/>
      </c>
      <c r="B323" s="470"/>
      <c r="C323" s="469"/>
      <c r="D323" s="107"/>
      <c r="E323" s="107"/>
      <c r="F323" s="288"/>
      <c r="G323" s="107"/>
      <c r="H323" s="107"/>
      <c r="I323" s="107"/>
      <c r="J323" s="423"/>
      <c r="K323" s="423"/>
      <c r="L323" s="423"/>
      <c r="M323" s="423"/>
      <c r="N323" s="470"/>
      <c r="O323" s="416">
        <f t="shared" si="17"/>
        <v>0</v>
      </c>
      <c r="P323" s="79">
        <f t="shared" si="18"/>
        <v>0</v>
      </c>
      <c r="Q323" s="102" t="str">
        <f t="shared" si="16"/>
        <v/>
      </c>
    </row>
    <row r="324" spans="1:17" ht="13.5" thickBot="1" x14ac:dyDescent="0.25">
      <c r="A324" s="438" t="str">
        <f>IF(B324="","",COUNT('Diário 1º PA'!$A$5:$A$1982)+ROW()-4)</f>
        <v/>
      </c>
      <c r="B324" s="470"/>
      <c r="C324" s="469"/>
      <c r="D324" s="107"/>
      <c r="E324" s="107"/>
      <c r="F324" s="288"/>
      <c r="G324" s="107"/>
      <c r="H324" s="107"/>
      <c r="I324" s="107"/>
      <c r="J324" s="423"/>
      <c r="K324" s="423"/>
      <c r="L324" s="423"/>
      <c r="M324" s="423"/>
      <c r="N324" s="470"/>
      <c r="O324" s="416">
        <f t="shared" si="17"/>
        <v>0</v>
      </c>
      <c r="P324" s="79">
        <f t="shared" si="18"/>
        <v>0</v>
      </c>
      <c r="Q324" s="102" t="str">
        <f t="shared" si="16"/>
        <v/>
      </c>
    </row>
    <row r="325" spans="1:17" x14ac:dyDescent="0.2">
      <c r="A325" s="438" t="str">
        <f>IF(B325="","",COUNT('Diário 1º PA'!$A$5:$A$1982)+ROW()-4)</f>
        <v/>
      </c>
      <c r="B325" s="470"/>
      <c r="C325" s="469"/>
      <c r="D325" s="107"/>
      <c r="E325" s="107"/>
      <c r="F325" s="288"/>
      <c r="G325" s="107"/>
      <c r="H325" s="107"/>
      <c r="I325" s="107"/>
      <c r="J325" s="423"/>
      <c r="K325" s="423"/>
      <c r="L325" s="423"/>
      <c r="M325" s="423"/>
      <c r="N325" s="470"/>
      <c r="O325" s="418">
        <f t="shared" si="17"/>
        <v>0</v>
      </c>
      <c r="P325" s="79">
        <f t="shared" si="18"/>
        <v>0</v>
      </c>
      <c r="Q325" s="152" t="str">
        <f t="shared" si="16"/>
        <v/>
      </c>
    </row>
    <row r="326" spans="1:17" x14ac:dyDescent="0.2">
      <c r="A326" s="438" t="str">
        <f>IF(B326="","",COUNT('Diário 1º PA'!$A$5:$A$1982)+ROW()-4)</f>
        <v/>
      </c>
      <c r="B326" s="470"/>
      <c r="C326" s="469"/>
      <c r="D326" s="107"/>
      <c r="E326" s="107"/>
      <c r="F326" s="288"/>
      <c r="G326" s="107"/>
      <c r="H326" s="107"/>
      <c r="I326" s="107"/>
      <c r="J326" s="423"/>
      <c r="K326" s="423"/>
      <c r="L326" s="423"/>
      <c r="M326" s="423"/>
      <c r="N326" s="470"/>
      <c r="O326" s="416">
        <f t="shared" si="17"/>
        <v>0</v>
      </c>
      <c r="P326" s="79">
        <f t="shared" si="18"/>
        <v>0</v>
      </c>
      <c r="Q326" s="102" t="str">
        <f t="shared" si="16"/>
        <v/>
      </c>
    </row>
    <row r="327" spans="1:17" x14ac:dyDescent="0.2">
      <c r="A327" s="438" t="str">
        <f>IF(B327="","",COUNT('Diário 1º PA'!$A$5:$A$1982)+ROW()-4)</f>
        <v/>
      </c>
      <c r="B327" s="470"/>
      <c r="C327" s="469"/>
      <c r="D327" s="107"/>
      <c r="E327" s="107"/>
      <c r="F327" s="288"/>
      <c r="G327" s="107"/>
      <c r="H327" s="107"/>
      <c r="I327" s="107"/>
      <c r="J327" s="423"/>
      <c r="K327" s="423"/>
      <c r="L327" s="423"/>
      <c r="M327" s="423"/>
      <c r="N327" s="470"/>
      <c r="O327" s="416">
        <f t="shared" si="17"/>
        <v>0</v>
      </c>
      <c r="P327" s="79">
        <f t="shared" si="18"/>
        <v>0</v>
      </c>
      <c r="Q327" s="102" t="str">
        <f t="shared" si="16"/>
        <v/>
      </c>
    </row>
    <row r="328" spans="1:17" ht="13.5" thickBot="1" x14ac:dyDescent="0.25">
      <c r="A328" s="438" t="str">
        <f>IF(B328="","",COUNT('Diário 1º PA'!$A$5:$A$1982)+ROW()-4)</f>
        <v/>
      </c>
      <c r="B328" s="470"/>
      <c r="C328" s="469"/>
      <c r="D328" s="107"/>
      <c r="E328" s="107"/>
      <c r="F328" s="288"/>
      <c r="G328" s="107"/>
      <c r="H328" s="107"/>
      <c r="I328" s="107"/>
      <c r="J328" s="423"/>
      <c r="K328" s="423"/>
      <c r="L328" s="423"/>
      <c r="M328" s="423"/>
      <c r="N328" s="470"/>
      <c r="O328" s="416">
        <f t="shared" si="17"/>
        <v>0</v>
      </c>
      <c r="P328" s="79">
        <f t="shared" si="18"/>
        <v>0</v>
      </c>
      <c r="Q328" s="102" t="str">
        <f t="shared" si="16"/>
        <v/>
      </c>
    </row>
    <row r="329" spans="1:17" x14ac:dyDescent="0.2">
      <c r="A329" s="438" t="str">
        <f>IF(B329="","",COUNT('Diário 1º PA'!$A$5:$A$1982)+ROW()-4)</f>
        <v/>
      </c>
      <c r="B329" s="470"/>
      <c r="C329" s="469"/>
      <c r="D329" s="107"/>
      <c r="E329" s="107"/>
      <c r="F329" s="288"/>
      <c r="G329" s="107"/>
      <c r="H329" s="107"/>
      <c r="I329" s="107"/>
      <c r="J329" s="423"/>
      <c r="K329" s="423"/>
      <c r="L329" s="423"/>
      <c r="M329" s="423"/>
      <c r="N329" s="470"/>
      <c r="O329" s="418">
        <f t="shared" si="17"/>
        <v>0</v>
      </c>
      <c r="P329" s="79">
        <f t="shared" si="18"/>
        <v>0</v>
      </c>
      <c r="Q329" s="152" t="str">
        <f t="shared" si="16"/>
        <v/>
      </c>
    </row>
    <row r="330" spans="1:17" x14ac:dyDescent="0.2">
      <c r="A330" s="438" t="str">
        <f>IF(B330="","",COUNT('Diário 1º PA'!$A$5:$A$1982)+ROW()-4)</f>
        <v/>
      </c>
      <c r="B330" s="470"/>
      <c r="C330" s="469"/>
      <c r="D330" s="107"/>
      <c r="E330" s="107"/>
      <c r="F330" s="288"/>
      <c r="G330" s="107"/>
      <c r="H330" s="107"/>
      <c r="I330" s="107"/>
      <c r="J330" s="423"/>
      <c r="K330" s="423"/>
      <c r="L330" s="423"/>
      <c r="M330" s="423"/>
      <c r="N330" s="470"/>
      <c r="O330" s="416">
        <f t="shared" si="17"/>
        <v>0</v>
      </c>
      <c r="P330" s="79">
        <f t="shared" si="18"/>
        <v>0</v>
      </c>
      <c r="Q330" s="102" t="str">
        <f t="shared" si="16"/>
        <v/>
      </c>
    </row>
    <row r="331" spans="1:17" x14ac:dyDescent="0.2">
      <c r="A331" s="438" t="str">
        <f>IF(B331="","",COUNT('Diário 1º PA'!$A$5:$A$1982)+ROW()-4)</f>
        <v/>
      </c>
      <c r="B331" s="470"/>
      <c r="C331" s="469"/>
      <c r="D331" s="107"/>
      <c r="E331" s="107"/>
      <c r="F331" s="288"/>
      <c r="G331" s="107"/>
      <c r="H331" s="107"/>
      <c r="I331" s="107"/>
      <c r="J331" s="423"/>
      <c r="K331" s="423"/>
      <c r="L331" s="423"/>
      <c r="M331" s="423"/>
      <c r="N331" s="470"/>
      <c r="O331" s="416">
        <f t="shared" si="17"/>
        <v>0</v>
      </c>
      <c r="P331" s="79">
        <f t="shared" si="18"/>
        <v>0</v>
      </c>
      <c r="Q331" s="102" t="str">
        <f t="shared" si="16"/>
        <v/>
      </c>
    </row>
    <row r="332" spans="1:17" ht="13.5" thickBot="1" x14ac:dyDescent="0.25">
      <c r="A332" s="438" t="str">
        <f>IF(B332="","",COUNT('Diário 1º PA'!$A$5:$A$1982)+ROW()-4)</f>
        <v/>
      </c>
      <c r="B332" s="470"/>
      <c r="C332" s="469"/>
      <c r="D332" s="107"/>
      <c r="E332" s="107"/>
      <c r="F332" s="288"/>
      <c r="G332" s="107"/>
      <c r="H332" s="107"/>
      <c r="I332" s="107"/>
      <c r="J332" s="423"/>
      <c r="K332" s="423"/>
      <c r="L332" s="423"/>
      <c r="M332" s="423"/>
      <c r="N332" s="470"/>
      <c r="O332" s="416">
        <f t="shared" si="17"/>
        <v>0</v>
      </c>
      <c r="P332" s="79">
        <f t="shared" si="18"/>
        <v>0</v>
      </c>
      <c r="Q332" s="102" t="str">
        <f t="shared" si="16"/>
        <v/>
      </c>
    </row>
    <row r="333" spans="1:17" x14ac:dyDescent="0.2">
      <c r="A333" s="438" t="str">
        <f>IF(B333="","",COUNT('Diário 1º PA'!$A$5:$A$1982)+ROW()-4)</f>
        <v/>
      </c>
      <c r="B333" s="470"/>
      <c r="C333" s="469"/>
      <c r="D333" s="107"/>
      <c r="E333" s="107"/>
      <c r="F333" s="288"/>
      <c r="G333" s="107"/>
      <c r="H333" s="107"/>
      <c r="I333" s="107"/>
      <c r="J333" s="423"/>
      <c r="K333" s="423"/>
      <c r="L333" s="423"/>
      <c r="M333" s="423"/>
      <c r="N333" s="470"/>
      <c r="O333" s="418">
        <f t="shared" si="17"/>
        <v>0</v>
      </c>
      <c r="P333" s="79">
        <f t="shared" si="18"/>
        <v>0</v>
      </c>
      <c r="Q333" s="152" t="str">
        <f t="shared" si="16"/>
        <v/>
      </c>
    </row>
    <row r="334" spans="1:17" x14ac:dyDescent="0.2">
      <c r="A334" s="438" t="str">
        <f>IF(B334="","",COUNT('Diário 1º PA'!$A$5:$A$1982)+ROW()-4)</f>
        <v/>
      </c>
      <c r="B334" s="470"/>
      <c r="C334" s="469"/>
      <c r="D334" s="107"/>
      <c r="E334" s="107"/>
      <c r="F334" s="288"/>
      <c r="G334" s="107"/>
      <c r="H334" s="107"/>
      <c r="I334" s="107"/>
      <c r="J334" s="423"/>
      <c r="K334" s="423"/>
      <c r="L334" s="423"/>
      <c r="M334" s="423"/>
      <c r="N334" s="470"/>
      <c r="O334" s="416">
        <f t="shared" si="17"/>
        <v>0</v>
      </c>
      <c r="P334" s="79">
        <f t="shared" si="18"/>
        <v>0</v>
      </c>
      <c r="Q334" s="102" t="str">
        <f t="shared" si="16"/>
        <v/>
      </c>
    </row>
    <row r="335" spans="1:17" x14ac:dyDescent="0.2">
      <c r="A335" s="438" t="str">
        <f>IF(B335="","",COUNT('Diário 1º PA'!$A$5:$A$1982)+ROW()-4)</f>
        <v/>
      </c>
      <c r="B335" s="470"/>
      <c r="C335" s="469"/>
      <c r="D335" s="107"/>
      <c r="E335" s="107"/>
      <c r="F335" s="288"/>
      <c r="G335" s="107"/>
      <c r="H335" s="107"/>
      <c r="I335" s="107"/>
      <c r="J335" s="423"/>
      <c r="K335" s="423"/>
      <c r="L335" s="423"/>
      <c r="M335" s="423"/>
      <c r="N335" s="470"/>
      <c r="O335" s="416">
        <f t="shared" si="17"/>
        <v>0</v>
      </c>
      <c r="P335" s="79">
        <f t="shared" si="18"/>
        <v>0</v>
      </c>
      <c r="Q335" s="102" t="str">
        <f t="shared" si="16"/>
        <v/>
      </c>
    </row>
    <row r="336" spans="1:17" ht="13.5" thickBot="1" x14ac:dyDescent="0.25">
      <c r="A336" s="438" t="str">
        <f>IF(B336="","",COUNT('Diário 1º PA'!$A$5:$A$1982)+ROW()-4)</f>
        <v/>
      </c>
      <c r="B336" s="470"/>
      <c r="C336" s="469"/>
      <c r="D336" s="107"/>
      <c r="E336" s="107"/>
      <c r="F336" s="288"/>
      <c r="G336" s="107"/>
      <c r="H336" s="107"/>
      <c r="I336" s="107"/>
      <c r="J336" s="423"/>
      <c r="K336" s="423"/>
      <c r="L336" s="423"/>
      <c r="M336" s="423"/>
      <c r="N336" s="470"/>
      <c r="O336" s="416">
        <f t="shared" si="17"/>
        <v>0</v>
      </c>
      <c r="P336" s="79">
        <f t="shared" si="18"/>
        <v>0</v>
      </c>
      <c r="Q336" s="102" t="str">
        <f t="shared" si="16"/>
        <v/>
      </c>
    </row>
    <row r="337" spans="1:17" x14ac:dyDescent="0.2">
      <c r="A337" s="438" t="str">
        <f>IF(B337="","",COUNT('Diário 1º PA'!$A$5:$A$1982)+ROW()-4)</f>
        <v/>
      </c>
      <c r="B337" s="470"/>
      <c r="C337" s="469"/>
      <c r="D337" s="107"/>
      <c r="E337" s="107"/>
      <c r="F337" s="288"/>
      <c r="G337" s="107"/>
      <c r="H337" s="107"/>
      <c r="I337" s="107"/>
      <c r="J337" s="423"/>
      <c r="K337" s="423"/>
      <c r="L337" s="423"/>
      <c r="M337" s="423"/>
      <c r="N337" s="470"/>
      <c r="O337" s="418">
        <f t="shared" si="17"/>
        <v>0</v>
      </c>
      <c r="P337" s="79">
        <f t="shared" si="18"/>
        <v>0</v>
      </c>
      <c r="Q337" s="152" t="str">
        <f t="shared" ref="Q337:Q400" si="19">SUBSTITUTE(D337," ","_")</f>
        <v/>
      </c>
    </row>
    <row r="338" spans="1:17" x14ac:dyDescent="0.2">
      <c r="A338" s="438" t="str">
        <f>IF(B338="","",COUNT('Diário 1º PA'!$A$5:$A$1982)+ROW()-4)</f>
        <v/>
      </c>
      <c r="B338" s="470"/>
      <c r="C338" s="469"/>
      <c r="D338" s="107"/>
      <c r="E338" s="107"/>
      <c r="F338" s="288"/>
      <c r="G338" s="107"/>
      <c r="H338" s="107"/>
      <c r="I338" s="107"/>
      <c r="J338" s="423"/>
      <c r="K338" s="423"/>
      <c r="L338" s="423"/>
      <c r="M338" s="423"/>
      <c r="N338" s="470"/>
      <c r="O338" s="416">
        <f t="shared" ref="O338:O401" si="20">IF(B338=0,0,IF(YEAR(B338)=$P$1,MONTH(B338)-$O$1+1,(YEAR(B338)-$P$1)*12-$O$1+1+MONTH(B338)))</f>
        <v>0</v>
      </c>
      <c r="P338" s="79">
        <f t="shared" ref="P338:P401" si="21">IF(C338=0,0,IF(YEAR(C338)=$P$1,MONTH(C338)-$O$1+1,(YEAR(C338)-$P$1)*12-$O$1+1+MONTH(C338)))</f>
        <v>0</v>
      </c>
      <c r="Q338" s="102" t="str">
        <f t="shared" si="19"/>
        <v/>
      </c>
    </row>
    <row r="339" spans="1:17" x14ac:dyDescent="0.2">
      <c r="A339" s="438" t="str">
        <f>IF(B339="","",COUNT('Diário 1º PA'!$A$5:$A$1982)+ROW()-4)</f>
        <v/>
      </c>
      <c r="B339" s="470"/>
      <c r="C339" s="469"/>
      <c r="D339" s="107"/>
      <c r="E339" s="107"/>
      <c r="F339" s="288"/>
      <c r="G339" s="107"/>
      <c r="H339" s="107"/>
      <c r="I339" s="107"/>
      <c r="J339" s="501"/>
      <c r="K339" s="423"/>
      <c r="L339" s="423"/>
      <c r="M339" s="423"/>
      <c r="N339" s="470"/>
      <c r="O339" s="416">
        <f t="shared" si="20"/>
        <v>0</v>
      </c>
      <c r="P339" s="79">
        <f t="shared" si="21"/>
        <v>0</v>
      </c>
      <c r="Q339" s="102" t="str">
        <f t="shared" si="19"/>
        <v/>
      </c>
    </row>
    <row r="340" spans="1:17" ht="13.5" thickBot="1" x14ac:dyDescent="0.25">
      <c r="A340" s="438" t="str">
        <f>IF(B340="","",COUNT('Diário 1º PA'!$A$5:$A$1982)+ROW()-4)</f>
        <v/>
      </c>
      <c r="B340" s="470"/>
      <c r="C340" s="469"/>
      <c r="D340" s="107"/>
      <c r="E340" s="107"/>
      <c r="F340" s="288"/>
      <c r="G340" s="107"/>
      <c r="H340" s="107"/>
      <c r="I340" s="107"/>
      <c r="J340" s="501"/>
      <c r="K340" s="423"/>
      <c r="L340" s="423"/>
      <c r="M340" s="423"/>
      <c r="N340" s="470"/>
      <c r="O340" s="416">
        <f t="shared" si="20"/>
        <v>0</v>
      </c>
      <c r="P340" s="79">
        <f t="shared" si="21"/>
        <v>0</v>
      </c>
      <c r="Q340" s="102" t="str">
        <f t="shared" si="19"/>
        <v/>
      </c>
    </row>
    <row r="341" spans="1:17" x14ac:dyDescent="0.2">
      <c r="A341" s="438" t="str">
        <f>IF(B341="","",COUNT('Diário 1º PA'!$A$5:$A$1982)+ROW()-4)</f>
        <v/>
      </c>
      <c r="B341" s="470"/>
      <c r="C341" s="469"/>
      <c r="D341" s="107"/>
      <c r="E341" s="107"/>
      <c r="F341" s="288"/>
      <c r="G341" s="107"/>
      <c r="H341" s="107"/>
      <c r="I341" s="107"/>
      <c r="J341" s="423"/>
      <c r="K341" s="423"/>
      <c r="L341" s="423"/>
      <c r="M341" s="423"/>
      <c r="N341" s="470"/>
      <c r="O341" s="418">
        <f t="shared" si="20"/>
        <v>0</v>
      </c>
      <c r="P341" s="79">
        <f t="shared" si="21"/>
        <v>0</v>
      </c>
      <c r="Q341" s="152" t="str">
        <f t="shared" si="19"/>
        <v/>
      </c>
    </row>
    <row r="342" spans="1:17" x14ac:dyDescent="0.2">
      <c r="A342" s="438" t="str">
        <f>IF(B342="","",COUNT('Diário 1º PA'!$A$5:$A$1982)+ROW()-4)</f>
        <v/>
      </c>
      <c r="B342" s="470"/>
      <c r="C342" s="469"/>
      <c r="D342" s="107"/>
      <c r="E342" s="107"/>
      <c r="F342" s="288"/>
      <c r="G342" s="107"/>
      <c r="H342" s="107"/>
      <c r="I342" s="107"/>
      <c r="J342" s="423"/>
      <c r="K342" s="423"/>
      <c r="L342" s="423"/>
      <c r="M342" s="423"/>
      <c r="N342" s="470"/>
      <c r="O342" s="416">
        <f t="shared" si="20"/>
        <v>0</v>
      </c>
      <c r="P342" s="79">
        <f t="shared" si="21"/>
        <v>0</v>
      </c>
      <c r="Q342" s="102" t="str">
        <f t="shared" si="19"/>
        <v/>
      </c>
    </row>
    <row r="343" spans="1:17" x14ac:dyDescent="0.2">
      <c r="A343" s="438" t="str">
        <f>IF(B343="","",COUNT('Diário 1º PA'!$A$5:$A$1982)+ROW()-4)</f>
        <v/>
      </c>
      <c r="B343" s="470"/>
      <c r="C343" s="469"/>
      <c r="D343" s="107"/>
      <c r="E343" s="107"/>
      <c r="F343" s="288"/>
      <c r="G343" s="107"/>
      <c r="H343" s="107"/>
      <c r="I343" s="107"/>
      <c r="J343" s="423"/>
      <c r="K343" s="423"/>
      <c r="L343" s="423"/>
      <c r="M343" s="423"/>
      <c r="N343" s="470"/>
      <c r="O343" s="416">
        <f t="shared" si="20"/>
        <v>0</v>
      </c>
      <c r="P343" s="79">
        <f t="shared" si="21"/>
        <v>0</v>
      </c>
      <c r="Q343" s="102" t="str">
        <f t="shared" si="19"/>
        <v/>
      </c>
    </row>
    <row r="344" spans="1:17" ht="13.5" thickBot="1" x14ac:dyDescent="0.25">
      <c r="A344" s="438" t="str">
        <f>IF(B344="","",COUNT('Diário 1º PA'!$A$5:$A$1982)+ROW()-4)</f>
        <v/>
      </c>
      <c r="B344" s="470"/>
      <c r="C344" s="469"/>
      <c r="D344" s="107"/>
      <c r="E344" s="107"/>
      <c r="F344" s="288"/>
      <c r="G344" s="107"/>
      <c r="H344" s="107"/>
      <c r="I344" s="107"/>
      <c r="J344" s="423"/>
      <c r="K344" s="423"/>
      <c r="L344" s="423"/>
      <c r="M344" s="423"/>
      <c r="N344" s="470"/>
      <c r="O344" s="416">
        <f t="shared" si="20"/>
        <v>0</v>
      </c>
      <c r="P344" s="79">
        <f t="shared" si="21"/>
        <v>0</v>
      </c>
      <c r="Q344" s="102" t="str">
        <f t="shared" si="19"/>
        <v/>
      </c>
    </row>
    <row r="345" spans="1:17" x14ac:dyDescent="0.2">
      <c r="A345" s="438" t="str">
        <f>IF(B345="","",COUNT('Diário 1º PA'!$A$5:$A$1982)+ROW()-4)</f>
        <v/>
      </c>
      <c r="B345" s="470"/>
      <c r="C345" s="469"/>
      <c r="D345" s="107"/>
      <c r="E345" s="107"/>
      <c r="F345" s="288"/>
      <c r="G345" s="107"/>
      <c r="H345" s="107"/>
      <c r="I345" s="107"/>
      <c r="J345" s="423"/>
      <c r="K345" s="423"/>
      <c r="L345" s="423"/>
      <c r="M345" s="423"/>
      <c r="N345" s="470"/>
      <c r="O345" s="418">
        <f t="shared" si="20"/>
        <v>0</v>
      </c>
      <c r="P345" s="79">
        <f t="shared" si="21"/>
        <v>0</v>
      </c>
      <c r="Q345" s="152" t="str">
        <f t="shared" si="19"/>
        <v/>
      </c>
    </row>
    <row r="346" spans="1:17" x14ac:dyDescent="0.2">
      <c r="A346" s="438" t="str">
        <f>IF(B346="","",COUNT('Diário 1º PA'!$A$5:$A$1982)+ROW()-4)</f>
        <v/>
      </c>
      <c r="B346" s="470"/>
      <c r="C346" s="469"/>
      <c r="D346" s="107"/>
      <c r="E346" s="107"/>
      <c r="F346" s="288"/>
      <c r="G346" s="107"/>
      <c r="H346" s="107"/>
      <c r="I346" s="107"/>
      <c r="J346" s="423"/>
      <c r="K346" s="423"/>
      <c r="L346" s="423"/>
      <c r="M346" s="423"/>
      <c r="N346" s="470"/>
      <c r="O346" s="416">
        <f t="shared" si="20"/>
        <v>0</v>
      </c>
      <c r="P346" s="79">
        <f t="shared" si="21"/>
        <v>0</v>
      </c>
      <c r="Q346" s="102" t="str">
        <f t="shared" si="19"/>
        <v/>
      </c>
    </row>
    <row r="347" spans="1:17" x14ac:dyDescent="0.2">
      <c r="A347" s="438" t="str">
        <f>IF(B347="","",COUNT('Diário 1º PA'!$A$5:$A$1982)+ROW()-4)</f>
        <v/>
      </c>
      <c r="B347" s="470"/>
      <c r="C347" s="469"/>
      <c r="D347" s="107"/>
      <c r="E347" s="107"/>
      <c r="F347" s="288"/>
      <c r="G347" s="107"/>
      <c r="H347" s="107"/>
      <c r="I347" s="107"/>
      <c r="J347" s="423"/>
      <c r="K347" s="423"/>
      <c r="L347" s="423"/>
      <c r="M347" s="423"/>
      <c r="N347" s="470"/>
      <c r="O347" s="416">
        <f t="shared" si="20"/>
        <v>0</v>
      </c>
      <c r="P347" s="79">
        <f t="shared" si="21"/>
        <v>0</v>
      </c>
      <c r="Q347" s="102" t="str">
        <f t="shared" si="19"/>
        <v/>
      </c>
    </row>
    <row r="348" spans="1:17" ht="13.5" thickBot="1" x14ac:dyDescent="0.25">
      <c r="A348" s="438" t="str">
        <f>IF(B348="","",COUNT('Diário 1º PA'!$A$5:$A$1982)+ROW()-4)</f>
        <v/>
      </c>
      <c r="B348" s="470"/>
      <c r="C348" s="469"/>
      <c r="D348" s="107"/>
      <c r="E348" s="107"/>
      <c r="F348" s="288"/>
      <c r="G348" s="107"/>
      <c r="H348" s="107"/>
      <c r="I348" s="107"/>
      <c r="J348" s="423"/>
      <c r="K348" s="423"/>
      <c r="L348" s="423"/>
      <c r="M348" s="423"/>
      <c r="N348" s="470"/>
      <c r="O348" s="416">
        <f t="shared" si="20"/>
        <v>0</v>
      </c>
      <c r="P348" s="79">
        <f t="shared" si="21"/>
        <v>0</v>
      </c>
      <c r="Q348" s="102" t="str">
        <f t="shared" si="19"/>
        <v/>
      </c>
    </row>
    <row r="349" spans="1:17" x14ac:dyDescent="0.2">
      <c r="A349" s="438" t="str">
        <f>IF(B349="","",COUNT('Diário 1º PA'!$A$5:$A$1982)+ROW()-4)</f>
        <v/>
      </c>
      <c r="B349" s="470"/>
      <c r="C349" s="469"/>
      <c r="D349" s="107"/>
      <c r="E349" s="107"/>
      <c r="F349" s="288"/>
      <c r="G349" s="107"/>
      <c r="H349" s="107"/>
      <c r="I349" s="107"/>
      <c r="J349" s="423"/>
      <c r="K349" s="423"/>
      <c r="L349" s="423"/>
      <c r="M349" s="423"/>
      <c r="N349" s="470"/>
      <c r="O349" s="418">
        <f t="shared" si="20"/>
        <v>0</v>
      </c>
      <c r="P349" s="79">
        <f t="shared" si="21"/>
        <v>0</v>
      </c>
      <c r="Q349" s="152" t="str">
        <f t="shared" si="19"/>
        <v/>
      </c>
    </row>
    <row r="350" spans="1:17" x14ac:dyDescent="0.2">
      <c r="A350" s="438" t="str">
        <f>IF(B350="","",COUNT('Diário 1º PA'!$A$5:$A$1982)+ROW()-4)</f>
        <v/>
      </c>
      <c r="B350" s="470"/>
      <c r="C350" s="469"/>
      <c r="D350" s="107"/>
      <c r="E350" s="107"/>
      <c r="F350" s="288"/>
      <c r="G350" s="107"/>
      <c r="H350" s="107"/>
      <c r="I350" s="107"/>
      <c r="J350" s="423"/>
      <c r="K350" s="423"/>
      <c r="L350" s="423"/>
      <c r="M350" s="423"/>
      <c r="N350" s="470"/>
      <c r="O350" s="416">
        <f t="shared" si="20"/>
        <v>0</v>
      </c>
      <c r="P350" s="79">
        <f t="shared" si="21"/>
        <v>0</v>
      </c>
      <c r="Q350" s="102" t="str">
        <f t="shared" si="19"/>
        <v/>
      </c>
    </row>
    <row r="351" spans="1:17" x14ac:dyDescent="0.2">
      <c r="A351" s="438" t="str">
        <f>IF(B351="","",COUNT('Diário 1º PA'!$A$5:$A$1982)+ROW()-4)</f>
        <v/>
      </c>
      <c r="B351" s="470"/>
      <c r="C351" s="469"/>
      <c r="D351" s="107"/>
      <c r="E351" s="107"/>
      <c r="F351" s="288"/>
      <c r="G351" s="107"/>
      <c r="H351" s="107"/>
      <c r="I351" s="107"/>
      <c r="J351" s="423"/>
      <c r="K351" s="423"/>
      <c r="L351" s="423"/>
      <c r="M351" s="423"/>
      <c r="N351" s="470"/>
      <c r="O351" s="416">
        <f t="shared" si="20"/>
        <v>0</v>
      </c>
      <c r="P351" s="79">
        <f t="shared" si="21"/>
        <v>0</v>
      </c>
      <c r="Q351" s="102" t="str">
        <f t="shared" si="19"/>
        <v/>
      </c>
    </row>
    <row r="352" spans="1:17" ht="13.5" thickBot="1" x14ac:dyDescent="0.25">
      <c r="A352" s="438" t="str">
        <f>IF(B352="","",COUNT('Diário 1º PA'!$A$5:$A$1982)+ROW()-4)</f>
        <v/>
      </c>
      <c r="B352" s="470"/>
      <c r="C352" s="469"/>
      <c r="D352" s="107"/>
      <c r="E352" s="107"/>
      <c r="F352" s="288"/>
      <c r="G352" s="107"/>
      <c r="H352" s="107"/>
      <c r="I352" s="107"/>
      <c r="J352" s="423"/>
      <c r="K352" s="423"/>
      <c r="L352" s="423"/>
      <c r="M352" s="423"/>
      <c r="N352" s="470"/>
      <c r="O352" s="416">
        <f t="shared" si="20"/>
        <v>0</v>
      </c>
      <c r="P352" s="79">
        <f t="shared" si="21"/>
        <v>0</v>
      </c>
      <c r="Q352" s="102" t="str">
        <f t="shared" si="19"/>
        <v/>
      </c>
    </row>
    <row r="353" spans="1:17" x14ac:dyDescent="0.2">
      <c r="A353" s="438" t="str">
        <f>IF(B353="","",COUNT('Diário 1º PA'!$A$5:$A$1982)+ROW()-4)</f>
        <v/>
      </c>
      <c r="B353" s="470"/>
      <c r="C353" s="469"/>
      <c r="D353" s="107"/>
      <c r="E353" s="107"/>
      <c r="F353" s="288"/>
      <c r="G353" s="107"/>
      <c r="H353" s="107"/>
      <c r="I353" s="107"/>
      <c r="J353" s="423"/>
      <c r="K353" s="423"/>
      <c r="L353" s="423"/>
      <c r="M353" s="423"/>
      <c r="N353" s="470"/>
      <c r="O353" s="418">
        <f t="shared" si="20"/>
        <v>0</v>
      </c>
      <c r="P353" s="79">
        <f t="shared" si="21"/>
        <v>0</v>
      </c>
      <c r="Q353" s="152" t="str">
        <f t="shared" si="19"/>
        <v/>
      </c>
    </row>
    <row r="354" spans="1:17" x14ac:dyDescent="0.2">
      <c r="A354" s="438" t="str">
        <f>IF(B354="","",COUNT('Diário 1º PA'!$A$5:$A$1982)+ROW()-4)</f>
        <v/>
      </c>
      <c r="B354" s="470"/>
      <c r="C354" s="469"/>
      <c r="D354" s="107"/>
      <c r="E354" s="107"/>
      <c r="F354" s="288"/>
      <c r="G354" s="107"/>
      <c r="H354" s="107"/>
      <c r="I354" s="107"/>
      <c r="J354" s="423"/>
      <c r="K354" s="423"/>
      <c r="L354" s="423"/>
      <c r="M354" s="423"/>
      <c r="N354" s="470"/>
      <c r="O354" s="416">
        <f t="shared" si="20"/>
        <v>0</v>
      </c>
      <c r="P354" s="79">
        <f t="shared" si="21"/>
        <v>0</v>
      </c>
      <c r="Q354" s="102" t="str">
        <f t="shared" si="19"/>
        <v/>
      </c>
    </row>
    <row r="355" spans="1:17" x14ac:dyDescent="0.2">
      <c r="A355" s="438" t="str">
        <f>IF(B355="","",COUNT('Diário 1º PA'!$A$5:$A$1982)+ROW()-4)</f>
        <v/>
      </c>
      <c r="B355" s="470"/>
      <c r="C355" s="469"/>
      <c r="D355" s="107"/>
      <c r="E355" s="107"/>
      <c r="F355" s="288"/>
      <c r="G355" s="107"/>
      <c r="H355" s="107"/>
      <c r="I355" s="107"/>
      <c r="J355" s="423"/>
      <c r="K355" s="423"/>
      <c r="L355" s="423"/>
      <c r="M355" s="423"/>
      <c r="N355" s="470"/>
      <c r="O355" s="416">
        <f t="shared" si="20"/>
        <v>0</v>
      </c>
      <c r="P355" s="79">
        <f t="shared" si="21"/>
        <v>0</v>
      </c>
      <c r="Q355" s="102" t="str">
        <f t="shared" si="19"/>
        <v/>
      </c>
    </row>
    <row r="356" spans="1:17" ht="13.5" thickBot="1" x14ac:dyDescent="0.25">
      <c r="A356" s="438" t="str">
        <f>IF(B356="","",COUNT('Diário 1º PA'!$A$5:$A$1982)+ROW()-4)</f>
        <v/>
      </c>
      <c r="B356" s="470"/>
      <c r="C356" s="469"/>
      <c r="D356" s="107"/>
      <c r="E356" s="107"/>
      <c r="F356" s="288"/>
      <c r="G356" s="107"/>
      <c r="H356" s="107"/>
      <c r="I356" s="107"/>
      <c r="J356" s="423"/>
      <c r="K356" s="423"/>
      <c r="L356" s="423"/>
      <c r="M356" s="423"/>
      <c r="N356" s="470"/>
      <c r="O356" s="416">
        <f t="shared" si="20"/>
        <v>0</v>
      </c>
      <c r="P356" s="79">
        <f t="shared" si="21"/>
        <v>0</v>
      </c>
      <c r="Q356" s="102" t="str">
        <f t="shared" si="19"/>
        <v/>
      </c>
    </row>
    <row r="357" spans="1:17" x14ac:dyDescent="0.2">
      <c r="A357" s="438" t="str">
        <f>IF(B357="","",COUNT('Diário 1º PA'!$A$5:$A$1982)+ROW()-4)</f>
        <v/>
      </c>
      <c r="B357" s="470"/>
      <c r="C357" s="469"/>
      <c r="D357" s="107"/>
      <c r="E357" s="107"/>
      <c r="F357" s="288"/>
      <c r="G357" s="107"/>
      <c r="H357" s="107"/>
      <c r="I357" s="107"/>
      <c r="J357" s="423"/>
      <c r="K357" s="423"/>
      <c r="L357" s="423"/>
      <c r="M357" s="423"/>
      <c r="N357" s="470"/>
      <c r="O357" s="418">
        <f t="shared" si="20"/>
        <v>0</v>
      </c>
      <c r="P357" s="79">
        <f t="shared" si="21"/>
        <v>0</v>
      </c>
      <c r="Q357" s="152" t="str">
        <f t="shared" si="19"/>
        <v/>
      </c>
    </row>
    <row r="358" spans="1:17" x14ac:dyDescent="0.2">
      <c r="A358" s="438" t="str">
        <f>IF(B358="","",COUNT('Diário 1º PA'!$A$5:$A$1982)+ROW()-4)</f>
        <v/>
      </c>
      <c r="B358" s="470"/>
      <c r="C358" s="469"/>
      <c r="D358" s="107"/>
      <c r="E358" s="107"/>
      <c r="F358" s="288"/>
      <c r="G358" s="107"/>
      <c r="H358" s="107"/>
      <c r="I358" s="107"/>
      <c r="J358" s="423"/>
      <c r="K358" s="423"/>
      <c r="L358" s="423"/>
      <c r="M358" s="423"/>
      <c r="N358" s="470"/>
      <c r="O358" s="416">
        <f t="shared" si="20"/>
        <v>0</v>
      </c>
      <c r="P358" s="79">
        <f t="shared" si="21"/>
        <v>0</v>
      </c>
      <c r="Q358" s="102" t="str">
        <f t="shared" si="19"/>
        <v/>
      </c>
    </row>
    <row r="359" spans="1:17" x14ac:dyDescent="0.2">
      <c r="A359" s="438" t="str">
        <f>IF(B359="","",COUNT('Diário 1º PA'!$A$5:$A$1982)+ROW()-4)</f>
        <v/>
      </c>
      <c r="B359" s="470"/>
      <c r="C359" s="469"/>
      <c r="D359" s="107"/>
      <c r="E359" s="107"/>
      <c r="F359" s="288"/>
      <c r="G359" s="107"/>
      <c r="H359" s="107"/>
      <c r="I359" s="107"/>
      <c r="J359" s="423"/>
      <c r="K359" s="423"/>
      <c r="L359" s="423"/>
      <c r="M359" s="423"/>
      <c r="N359" s="470"/>
      <c r="O359" s="416">
        <f t="shared" si="20"/>
        <v>0</v>
      </c>
      <c r="P359" s="79">
        <f t="shared" si="21"/>
        <v>0</v>
      </c>
      <c r="Q359" s="102" t="str">
        <f t="shared" si="19"/>
        <v/>
      </c>
    </row>
    <row r="360" spans="1:17" ht="13.5" thickBot="1" x14ac:dyDescent="0.25">
      <c r="A360" s="438" t="str">
        <f>IF(B360="","",COUNT('Diário 1º PA'!$A$5:$A$1982)+ROW()-4)</f>
        <v/>
      </c>
      <c r="B360" s="470"/>
      <c r="C360" s="469"/>
      <c r="D360" s="107"/>
      <c r="E360" s="107"/>
      <c r="F360" s="288"/>
      <c r="G360" s="107"/>
      <c r="H360" s="107"/>
      <c r="I360" s="107"/>
      <c r="J360" s="423"/>
      <c r="K360" s="423"/>
      <c r="L360" s="423"/>
      <c r="M360" s="423"/>
      <c r="N360" s="470"/>
      <c r="O360" s="416">
        <f t="shared" si="20"/>
        <v>0</v>
      </c>
      <c r="P360" s="79">
        <f t="shared" si="21"/>
        <v>0</v>
      </c>
      <c r="Q360" s="102" t="str">
        <f t="shared" si="19"/>
        <v/>
      </c>
    </row>
    <row r="361" spans="1:17" x14ac:dyDescent="0.2">
      <c r="A361" s="438" t="str">
        <f>IF(B361="","",COUNT('Diário 1º PA'!$A$5:$A$1982)+ROW()-4)</f>
        <v/>
      </c>
      <c r="B361" s="470"/>
      <c r="C361" s="469"/>
      <c r="D361" s="107"/>
      <c r="E361" s="107"/>
      <c r="F361" s="288"/>
      <c r="G361" s="107"/>
      <c r="H361" s="107"/>
      <c r="I361" s="107"/>
      <c r="J361" s="423"/>
      <c r="K361" s="423"/>
      <c r="L361" s="423"/>
      <c r="M361" s="423"/>
      <c r="N361" s="470"/>
      <c r="O361" s="418">
        <f t="shared" si="20"/>
        <v>0</v>
      </c>
      <c r="P361" s="79">
        <f t="shared" si="21"/>
        <v>0</v>
      </c>
      <c r="Q361" s="152" t="str">
        <f t="shared" si="19"/>
        <v/>
      </c>
    </row>
    <row r="362" spans="1:17" x14ac:dyDescent="0.2">
      <c r="A362" s="438" t="str">
        <f>IF(B362="","",COUNT('Diário 1º PA'!$A$5:$A$1982)+ROW()-4)</f>
        <v/>
      </c>
      <c r="B362" s="470"/>
      <c r="C362" s="469"/>
      <c r="D362" s="107"/>
      <c r="E362" s="107"/>
      <c r="F362" s="288"/>
      <c r="G362" s="107"/>
      <c r="H362" s="107"/>
      <c r="I362" s="107"/>
      <c r="J362" s="423"/>
      <c r="K362" s="423"/>
      <c r="L362" s="423"/>
      <c r="M362" s="423"/>
      <c r="N362" s="470"/>
      <c r="O362" s="416">
        <f t="shared" si="20"/>
        <v>0</v>
      </c>
      <c r="P362" s="79">
        <f t="shared" si="21"/>
        <v>0</v>
      </c>
      <c r="Q362" s="102" t="str">
        <f t="shared" si="19"/>
        <v/>
      </c>
    </row>
    <row r="363" spans="1:17" x14ac:dyDescent="0.2">
      <c r="A363" s="438" t="str">
        <f>IF(B363="","",COUNT('Diário 1º PA'!$A$5:$A$1982)+ROW()-4)</f>
        <v/>
      </c>
      <c r="B363" s="470"/>
      <c r="C363" s="469"/>
      <c r="D363" s="107"/>
      <c r="E363" s="107"/>
      <c r="F363" s="288"/>
      <c r="G363" s="107"/>
      <c r="H363" s="107"/>
      <c r="I363" s="107"/>
      <c r="J363" s="423"/>
      <c r="K363" s="423"/>
      <c r="L363" s="423"/>
      <c r="M363" s="423"/>
      <c r="N363" s="470"/>
      <c r="O363" s="416">
        <f t="shared" si="20"/>
        <v>0</v>
      </c>
      <c r="P363" s="79">
        <f t="shared" si="21"/>
        <v>0</v>
      </c>
      <c r="Q363" s="102" t="str">
        <f t="shared" si="19"/>
        <v/>
      </c>
    </row>
    <row r="364" spans="1:17" ht="13.5" thickBot="1" x14ac:dyDescent="0.25">
      <c r="A364" s="438" t="str">
        <f>IF(B364="","",COUNT('Diário 1º PA'!$A$5:$A$1982)+ROW()-4)</f>
        <v/>
      </c>
      <c r="B364" s="470"/>
      <c r="C364" s="469"/>
      <c r="D364" s="107"/>
      <c r="E364" s="107"/>
      <c r="F364" s="288"/>
      <c r="G364" s="107"/>
      <c r="H364" s="107"/>
      <c r="I364" s="107"/>
      <c r="J364" s="423"/>
      <c r="K364" s="423"/>
      <c r="L364" s="423"/>
      <c r="M364" s="423"/>
      <c r="N364" s="470"/>
      <c r="O364" s="416">
        <f t="shared" si="20"/>
        <v>0</v>
      </c>
      <c r="P364" s="79">
        <f t="shared" si="21"/>
        <v>0</v>
      </c>
      <c r="Q364" s="102" t="str">
        <f t="shared" si="19"/>
        <v/>
      </c>
    </row>
    <row r="365" spans="1:17" x14ac:dyDescent="0.2">
      <c r="A365" s="438" t="str">
        <f>IF(B365="","",COUNT('Diário 1º PA'!$A$5:$A$1982)+ROW()-4)</f>
        <v/>
      </c>
      <c r="B365" s="470"/>
      <c r="C365" s="469"/>
      <c r="D365" s="107"/>
      <c r="E365" s="107"/>
      <c r="F365" s="288"/>
      <c r="G365" s="107"/>
      <c r="H365" s="107"/>
      <c r="I365" s="107"/>
      <c r="J365" s="423"/>
      <c r="K365" s="423"/>
      <c r="L365" s="423"/>
      <c r="M365" s="423"/>
      <c r="N365" s="470"/>
      <c r="O365" s="418">
        <f t="shared" si="20"/>
        <v>0</v>
      </c>
      <c r="P365" s="79">
        <f t="shared" si="21"/>
        <v>0</v>
      </c>
      <c r="Q365" s="152" t="str">
        <f t="shared" si="19"/>
        <v/>
      </c>
    </row>
    <row r="366" spans="1:17" x14ac:dyDescent="0.2">
      <c r="A366" s="438" t="str">
        <f>IF(B366="","",COUNT('Diário 1º PA'!$A$5:$A$1982)+ROW()-4)</f>
        <v/>
      </c>
      <c r="B366" s="470"/>
      <c r="C366" s="469"/>
      <c r="D366" s="107"/>
      <c r="E366" s="107"/>
      <c r="F366" s="288"/>
      <c r="G366" s="107"/>
      <c r="H366" s="107"/>
      <c r="I366" s="107"/>
      <c r="J366" s="423"/>
      <c r="K366" s="423"/>
      <c r="L366" s="423"/>
      <c r="M366" s="423"/>
      <c r="N366" s="470"/>
      <c r="O366" s="416">
        <f t="shared" si="20"/>
        <v>0</v>
      </c>
      <c r="P366" s="79">
        <f t="shared" si="21"/>
        <v>0</v>
      </c>
      <c r="Q366" s="102" t="str">
        <f t="shared" si="19"/>
        <v/>
      </c>
    </row>
    <row r="367" spans="1:17" x14ac:dyDescent="0.2">
      <c r="A367" s="438" t="str">
        <f>IF(B367="","",COUNT('Diário 1º PA'!$A$5:$A$1982)+ROW()-4)</f>
        <v/>
      </c>
      <c r="B367" s="470"/>
      <c r="C367" s="469"/>
      <c r="D367" s="107"/>
      <c r="E367" s="107"/>
      <c r="F367" s="288"/>
      <c r="G367" s="107"/>
      <c r="H367" s="107"/>
      <c r="I367" s="107"/>
      <c r="J367" s="423"/>
      <c r="K367" s="423"/>
      <c r="L367" s="423"/>
      <c r="M367" s="423"/>
      <c r="N367" s="470"/>
      <c r="O367" s="416">
        <f t="shared" si="20"/>
        <v>0</v>
      </c>
      <c r="P367" s="79">
        <f t="shared" si="21"/>
        <v>0</v>
      </c>
      <c r="Q367" s="102" t="str">
        <f t="shared" si="19"/>
        <v/>
      </c>
    </row>
    <row r="368" spans="1:17" ht="13.5" thickBot="1" x14ac:dyDescent="0.25">
      <c r="A368" s="438" t="str">
        <f>IF(B368="","",COUNT('Diário 1º PA'!$A$5:$A$1982)+ROW()-4)</f>
        <v/>
      </c>
      <c r="B368" s="470"/>
      <c r="C368" s="469"/>
      <c r="D368" s="107"/>
      <c r="E368" s="107"/>
      <c r="F368" s="288"/>
      <c r="G368" s="107"/>
      <c r="H368" s="107"/>
      <c r="I368" s="107"/>
      <c r="J368" s="423"/>
      <c r="K368" s="423"/>
      <c r="L368" s="423"/>
      <c r="M368" s="423"/>
      <c r="N368" s="470"/>
      <c r="O368" s="416">
        <f t="shared" si="20"/>
        <v>0</v>
      </c>
      <c r="P368" s="79">
        <f t="shared" si="21"/>
        <v>0</v>
      </c>
      <c r="Q368" s="102" t="str">
        <f t="shared" si="19"/>
        <v/>
      </c>
    </row>
    <row r="369" spans="1:17" x14ac:dyDescent="0.2">
      <c r="A369" s="438" t="str">
        <f>IF(B369="","",COUNT('Diário 1º PA'!$A$5:$A$1982)+ROW()-4)</f>
        <v/>
      </c>
      <c r="B369" s="470"/>
      <c r="C369" s="469"/>
      <c r="D369" s="107"/>
      <c r="E369" s="107"/>
      <c r="F369" s="288"/>
      <c r="G369" s="107"/>
      <c r="H369" s="107"/>
      <c r="I369" s="107"/>
      <c r="J369" s="423"/>
      <c r="K369" s="423"/>
      <c r="L369" s="423"/>
      <c r="M369" s="423"/>
      <c r="N369" s="470"/>
      <c r="O369" s="418">
        <f t="shared" si="20"/>
        <v>0</v>
      </c>
      <c r="P369" s="79">
        <f t="shared" si="21"/>
        <v>0</v>
      </c>
      <c r="Q369" s="152" t="str">
        <f t="shared" si="19"/>
        <v/>
      </c>
    </row>
    <row r="370" spans="1:17" x14ac:dyDescent="0.2">
      <c r="A370" s="438" t="str">
        <f>IF(B370="","",COUNT('Diário 1º PA'!$A$5:$A$1982)+ROW()-4)</f>
        <v/>
      </c>
      <c r="B370" s="470"/>
      <c r="C370" s="469"/>
      <c r="D370" s="107"/>
      <c r="E370" s="107"/>
      <c r="F370" s="288"/>
      <c r="G370" s="107"/>
      <c r="H370" s="107"/>
      <c r="I370" s="107"/>
      <c r="J370" s="423"/>
      <c r="K370" s="423"/>
      <c r="L370" s="423"/>
      <c r="M370" s="423"/>
      <c r="N370" s="470"/>
      <c r="O370" s="416">
        <f t="shared" si="20"/>
        <v>0</v>
      </c>
      <c r="P370" s="79">
        <f t="shared" si="21"/>
        <v>0</v>
      </c>
      <c r="Q370" s="102" t="str">
        <f t="shared" si="19"/>
        <v/>
      </c>
    </row>
    <row r="371" spans="1:17" x14ac:dyDescent="0.2">
      <c r="A371" s="438" t="str">
        <f>IF(B371="","",COUNT('Diário 1º PA'!$A$5:$A$1982)+ROW()-4)</f>
        <v/>
      </c>
      <c r="B371" s="470"/>
      <c r="C371" s="469"/>
      <c r="D371" s="107"/>
      <c r="E371" s="107"/>
      <c r="F371" s="288"/>
      <c r="G371" s="107"/>
      <c r="H371" s="107"/>
      <c r="I371" s="107"/>
      <c r="J371" s="423"/>
      <c r="K371" s="423"/>
      <c r="L371" s="423"/>
      <c r="M371" s="423"/>
      <c r="N371" s="470"/>
      <c r="O371" s="416">
        <f t="shared" si="20"/>
        <v>0</v>
      </c>
      <c r="P371" s="79">
        <f t="shared" si="21"/>
        <v>0</v>
      </c>
      <c r="Q371" s="102" t="str">
        <f t="shared" si="19"/>
        <v/>
      </c>
    </row>
    <row r="372" spans="1:17" ht="13.5" thickBot="1" x14ac:dyDescent="0.25">
      <c r="A372" s="438" t="str">
        <f>IF(B372="","",COUNT('Diário 1º PA'!$A$5:$A$1982)+ROW()-4)</f>
        <v/>
      </c>
      <c r="B372" s="470"/>
      <c r="C372" s="469"/>
      <c r="D372" s="107"/>
      <c r="E372" s="107"/>
      <c r="F372" s="288"/>
      <c r="G372" s="107"/>
      <c r="H372" s="107"/>
      <c r="I372" s="107"/>
      <c r="J372" s="423"/>
      <c r="K372" s="423"/>
      <c r="L372" s="423"/>
      <c r="M372" s="423"/>
      <c r="N372" s="470"/>
      <c r="O372" s="416">
        <f t="shared" si="20"/>
        <v>0</v>
      </c>
      <c r="P372" s="79">
        <f t="shared" si="21"/>
        <v>0</v>
      </c>
      <c r="Q372" s="102" t="str">
        <f t="shared" si="19"/>
        <v/>
      </c>
    </row>
    <row r="373" spans="1:17" x14ac:dyDescent="0.2">
      <c r="A373" s="438" t="str">
        <f>IF(B373="","",COUNT('Diário 1º PA'!$A$5:$A$1982)+ROW()-4)</f>
        <v/>
      </c>
      <c r="B373" s="470"/>
      <c r="C373" s="469"/>
      <c r="D373" s="107"/>
      <c r="E373" s="107"/>
      <c r="F373" s="288"/>
      <c r="G373" s="107"/>
      <c r="H373" s="107"/>
      <c r="I373" s="107"/>
      <c r="J373" s="423"/>
      <c r="K373" s="423"/>
      <c r="L373" s="423"/>
      <c r="M373" s="423"/>
      <c r="N373" s="470"/>
      <c r="O373" s="418">
        <f t="shared" si="20"/>
        <v>0</v>
      </c>
      <c r="P373" s="79">
        <f t="shared" si="21"/>
        <v>0</v>
      </c>
      <c r="Q373" s="152" t="str">
        <f t="shared" si="19"/>
        <v/>
      </c>
    </row>
    <row r="374" spans="1:17" x14ac:dyDescent="0.2">
      <c r="A374" s="438" t="str">
        <f>IF(B374="","",COUNT('Diário 1º PA'!$A$5:$A$1982)+ROW()-4)</f>
        <v/>
      </c>
      <c r="B374" s="470"/>
      <c r="C374" s="469"/>
      <c r="D374" s="107"/>
      <c r="E374" s="107"/>
      <c r="F374" s="288"/>
      <c r="G374" s="107"/>
      <c r="H374" s="107"/>
      <c r="I374" s="107"/>
      <c r="J374" s="423"/>
      <c r="K374" s="423"/>
      <c r="L374" s="423"/>
      <c r="M374" s="423"/>
      <c r="N374" s="470"/>
      <c r="O374" s="416">
        <f t="shared" si="20"/>
        <v>0</v>
      </c>
      <c r="P374" s="79">
        <f t="shared" si="21"/>
        <v>0</v>
      </c>
      <c r="Q374" s="102" t="str">
        <f t="shared" si="19"/>
        <v/>
      </c>
    </row>
    <row r="375" spans="1:17" x14ac:dyDescent="0.2">
      <c r="A375" s="438" t="str">
        <f>IF(B375="","",COUNT('Diário 1º PA'!$A$5:$A$1982)+ROW()-4)</f>
        <v/>
      </c>
      <c r="B375" s="470"/>
      <c r="C375" s="469"/>
      <c r="D375" s="107"/>
      <c r="E375" s="107"/>
      <c r="F375" s="288"/>
      <c r="G375" s="107"/>
      <c r="H375" s="107"/>
      <c r="I375" s="107"/>
      <c r="J375" s="423"/>
      <c r="K375" s="423"/>
      <c r="L375" s="423"/>
      <c r="M375" s="423"/>
      <c r="N375" s="470"/>
      <c r="O375" s="416">
        <f t="shared" si="20"/>
        <v>0</v>
      </c>
      <c r="P375" s="79">
        <f t="shared" si="21"/>
        <v>0</v>
      </c>
      <c r="Q375" s="102" t="str">
        <f t="shared" si="19"/>
        <v/>
      </c>
    </row>
    <row r="376" spans="1:17" ht="13.5" thickBot="1" x14ac:dyDescent="0.25">
      <c r="A376" s="438" t="str">
        <f>IF(B376="","",COUNT('Diário 1º PA'!$A$5:$A$1982)+ROW()-4)</f>
        <v/>
      </c>
      <c r="B376" s="470"/>
      <c r="C376" s="469"/>
      <c r="D376" s="107"/>
      <c r="E376" s="107"/>
      <c r="F376" s="288"/>
      <c r="G376" s="107"/>
      <c r="H376" s="107"/>
      <c r="I376" s="107"/>
      <c r="J376" s="423"/>
      <c r="K376" s="423"/>
      <c r="L376" s="423"/>
      <c r="M376" s="423"/>
      <c r="N376" s="470"/>
      <c r="O376" s="416">
        <f t="shared" si="20"/>
        <v>0</v>
      </c>
      <c r="P376" s="79">
        <f t="shared" si="21"/>
        <v>0</v>
      </c>
      <c r="Q376" s="102" t="str">
        <f t="shared" si="19"/>
        <v/>
      </c>
    </row>
    <row r="377" spans="1:17" x14ac:dyDescent="0.2">
      <c r="A377" s="438" t="str">
        <f>IF(B377="","",COUNT('Diário 1º PA'!$A$5:$A$1982)+ROW()-4)</f>
        <v/>
      </c>
      <c r="B377" s="470"/>
      <c r="C377" s="469"/>
      <c r="D377" s="107"/>
      <c r="E377" s="107"/>
      <c r="F377" s="288"/>
      <c r="G377" s="107"/>
      <c r="H377" s="107"/>
      <c r="I377" s="107"/>
      <c r="J377" s="423"/>
      <c r="K377" s="423"/>
      <c r="L377" s="423"/>
      <c r="M377" s="423"/>
      <c r="N377" s="470"/>
      <c r="O377" s="418">
        <f t="shared" si="20"/>
        <v>0</v>
      </c>
      <c r="P377" s="79">
        <f t="shared" si="21"/>
        <v>0</v>
      </c>
      <c r="Q377" s="152" t="str">
        <f t="shared" si="19"/>
        <v/>
      </c>
    </row>
    <row r="378" spans="1:17" x14ac:dyDescent="0.2">
      <c r="A378" s="438" t="str">
        <f>IF(B378="","",COUNT('Diário 1º PA'!$A$5:$A$1982)+ROW()-4)</f>
        <v/>
      </c>
      <c r="B378" s="470"/>
      <c r="C378" s="469"/>
      <c r="D378" s="107"/>
      <c r="E378" s="107"/>
      <c r="F378" s="288"/>
      <c r="G378" s="107"/>
      <c r="H378" s="107"/>
      <c r="I378" s="107"/>
      <c r="J378" s="423"/>
      <c r="K378" s="423"/>
      <c r="L378" s="423"/>
      <c r="M378" s="423"/>
      <c r="N378" s="470"/>
      <c r="O378" s="416">
        <f t="shared" si="20"/>
        <v>0</v>
      </c>
      <c r="P378" s="79">
        <f t="shared" si="21"/>
        <v>0</v>
      </c>
      <c r="Q378" s="102" t="str">
        <f t="shared" si="19"/>
        <v/>
      </c>
    </row>
    <row r="379" spans="1:17" x14ac:dyDescent="0.2">
      <c r="A379" s="438" t="str">
        <f>IF(B379="","",COUNT('Diário 1º PA'!$A$5:$A$1982)+ROW()-4)</f>
        <v/>
      </c>
      <c r="B379" s="470"/>
      <c r="C379" s="469"/>
      <c r="D379" s="107"/>
      <c r="E379" s="107"/>
      <c r="F379" s="288"/>
      <c r="G379" s="107"/>
      <c r="H379" s="107"/>
      <c r="I379" s="107"/>
      <c r="J379" s="423"/>
      <c r="K379" s="423"/>
      <c r="L379" s="423"/>
      <c r="M379" s="423"/>
      <c r="N379" s="470"/>
      <c r="O379" s="416">
        <f t="shared" si="20"/>
        <v>0</v>
      </c>
      <c r="P379" s="79">
        <f t="shared" si="21"/>
        <v>0</v>
      </c>
      <c r="Q379" s="102" t="str">
        <f t="shared" si="19"/>
        <v/>
      </c>
    </row>
    <row r="380" spans="1:17" ht="13.5" thickBot="1" x14ac:dyDescent="0.25">
      <c r="A380" s="438" t="str">
        <f>IF(B380="","",COUNT('Diário 1º PA'!$A$5:$A$1982)+ROW()-4)</f>
        <v/>
      </c>
      <c r="B380" s="470"/>
      <c r="C380" s="469"/>
      <c r="D380" s="107"/>
      <c r="E380" s="107"/>
      <c r="F380" s="288"/>
      <c r="G380" s="107"/>
      <c r="H380" s="107"/>
      <c r="I380" s="107"/>
      <c r="J380" s="423"/>
      <c r="K380" s="423"/>
      <c r="L380" s="423"/>
      <c r="M380" s="423"/>
      <c r="N380" s="470"/>
      <c r="O380" s="416">
        <f t="shared" si="20"/>
        <v>0</v>
      </c>
      <c r="P380" s="79">
        <f t="shared" si="21"/>
        <v>0</v>
      </c>
      <c r="Q380" s="102" t="str">
        <f t="shared" si="19"/>
        <v/>
      </c>
    </row>
    <row r="381" spans="1:17" x14ac:dyDescent="0.2">
      <c r="A381" s="438" t="str">
        <f>IF(B381="","",COUNT('Diário 1º PA'!$A$5:$A$1982)+ROW()-4)</f>
        <v/>
      </c>
      <c r="B381" s="470"/>
      <c r="C381" s="469"/>
      <c r="D381" s="107"/>
      <c r="E381" s="107"/>
      <c r="F381" s="288"/>
      <c r="G381" s="107"/>
      <c r="H381" s="107"/>
      <c r="I381" s="107"/>
      <c r="J381" s="423"/>
      <c r="K381" s="423"/>
      <c r="L381" s="423"/>
      <c r="M381" s="423"/>
      <c r="N381" s="470"/>
      <c r="O381" s="418">
        <f t="shared" si="20"/>
        <v>0</v>
      </c>
      <c r="P381" s="79">
        <f t="shared" si="21"/>
        <v>0</v>
      </c>
      <c r="Q381" s="152" t="str">
        <f t="shared" si="19"/>
        <v/>
      </c>
    </row>
    <row r="382" spans="1:17" x14ac:dyDescent="0.2">
      <c r="A382" s="438" t="str">
        <f>IF(B382="","",COUNT('Diário 1º PA'!$A$5:$A$1982)+ROW()-4)</f>
        <v/>
      </c>
      <c r="B382" s="470"/>
      <c r="C382" s="469"/>
      <c r="D382" s="107"/>
      <c r="E382" s="107"/>
      <c r="F382" s="288"/>
      <c r="G382" s="107"/>
      <c r="H382" s="107"/>
      <c r="I382" s="107"/>
      <c r="J382" s="423"/>
      <c r="K382" s="423"/>
      <c r="L382" s="423"/>
      <c r="M382" s="423"/>
      <c r="N382" s="470"/>
      <c r="O382" s="416">
        <f t="shared" si="20"/>
        <v>0</v>
      </c>
      <c r="P382" s="79">
        <f t="shared" si="21"/>
        <v>0</v>
      </c>
      <c r="Q382" s="102" t="str">
        <f t="shared" si="19"/>
        <v/>
      </c>
    </row>
    <row r="383" spans="1:17" x14ac:dyDescent="0.2">
      <c r="A383" s="438" t="str">
        <f>IF(B383="","",COUNT('Diário 1º PA'!$A$5:$A$1982)+ROW()-4)</f>
        <v/>
      </c>
      <c r="B383" s="470"/>
      <c r="C383" s="469"/>
      <c r="D383" s="107"/>
      <c r="E383" s="107"/>
      <c r="F383" s="288"/>
      <c r="G383" s="107"/>
      <c r="H383" s="107"/>
      <c r="I383" s="107"/>
      <c r="J383" s="423"/>
      <c r="K383" s="423"/>
      <c r="L383" s="423"/>
      <c r="M383" s="423"/>
      <c r="N383" s="470"/>
      <c r="O383" s="416">
        <f t="shared" si="20"/>
        <v>0</v>
      </c>
      <c r="P383" s="79">
        <f t="shared" si="21"/>
        <v>0</v>
      </c>
      <c r="Q383" s="102" t="str">
        <f t="shared" si="19"/>
        <v/>
      </c>
    </row>
    <row r="384" spans="1:17" ht="13.5" thickBot="1" x14ac:dyDescent="0.25">
      <c r="A384" s="438" t="str">
        <f>IF(B384="","",COUNT('Diário 1º PA'!$A$5:$A$1982)+ROW()-4)</f>
        <v/>
      </c>
      <c r="B384" s="470"/>
      <c r="C384" s="469"/>
      <c r="D384" s="107"/>
      <c r="E384" s="107"/>
      <c r="F384" s="288"/>
      <c r="G384" s="107"/>
      <c r="H384" s="107"/>
      <c r="I384" s="107"/>
      <c r="J384" s="423"/>
      <c r="K384" s="423"/>
      <c r="L384" s="423"/>
      <c r="M384" s="423"/>
      <c r="N384" s="470"/>
      <c r="O384" s="416">
        <f t="shared" si="20"/>
        <v>0</v>
      </c>
      <c r="P384" s="79">
        <f t="shared" si="21"/>
        <v>0</v>
      </c>
      <c r="Q384" s="102" t="str">
        <f t="shared" si="19"/>
        <v/>
      </c>
    </row>
    <row r="385" spans="1:17" x14ac:dyDescent="0.2">
      <c r="A385" s="438" t="str">
        <f>IF(B385="","",COUNT('Diário 1º PA'!$A$5:$A$1982)+ROW()-4)</f>
        <v/>
      </c>
      <c r="B385" s="470"/>
      <c r="C385" s="469"/>
      <c r="D385" s="107"/>
      <c r="E385" s="107"/>
      <c r="F385" s="288"/>
      <c r="G385" s="107"/>
      <c r="H385" s="107"/>
      <c r="I385" s="107"/>
      <c r="J385" s="423"/>
      <c r="K385" s="423"/>
      <c r="L385" s="423"/>
      <c r="M385" s="423"/>
      <c r="N385" s="470"/>
      <c r="O385" s="418">
        <f t="shared" si="20"/>
        <v>0</v>
      </c>
      <c r="P385" s="79">
        <f t="shared" si="21"/>
        <v>0</v>
      </c>
      <c r="Q385" s="152" t="str">
        <f t="shared" si="19"/>
        <v/>
      </c>
    </row>
    <row r="386" spans="1:17" x14ac:dyDescent="0.2">
      <c r="A386" s="438" t="str">
        <f>IF(B386="","",COUNT('Diário 1º PA'!$A$5:$A$1982)+ROW()-4)</f>
        <v/>
      </c>
      <c r="B386" s="470"/>
      <c r="C386" s="469"/>
      <c r="D386" s="107"/>
      <c r="E386" s="107"/>
      <c r="F386" s="288"/>
      <c r="G386" s="107"/>
      <c r="H386" s="107"/>
      <c r="I386" s="107"/>
      <c r="J386" s="423"/>
      <c r="K386" s="423"/>
      <c r="L386" s="423"/>
      <c r="M386" s="423"/>
      <c r="N386" s="470"/>
      <c r="O386" s="416">
        <f t="shared" si="20"/>
        <v>0</v>
      </c>
      <c r="P386" s="79">
        <f t="shared" si="21"/>
        <v>0</v>
      </c>
      <c r="Q386" s="102" t="str">
        <f t="shared" si="19"/>
        <v/>
      </c>
    </row>
    <row r="387" spans="1:17" x14ac:dyDescent="0.2">
      <c r="A387" s="438" t="str">
        <f>IF(B387="","",COUNT('Diário 1º PA'!$A$5:$A$1982)+ROW()-4)</f>
        <v/>
      </c>
      <c r="B387" s="470"/>
      <c r="C387" s="469"/>
      <c r="D387" s="107"/>
      <c r="E387" s="107"/>
      <c r="F387" s="288"/>
      <c r="G387" s="107"/>
      <c r="H387" s="107"/>
      <c r="I387" s="107"/>
      <c r="J387" s="423"/>
      <c r="K387" s="423"/>
      <c r="L387" s="423"/>
      <c r="M387" s="423"/>
      <c r="N387" s="470"/>
      <c r="O387" s="416">
        <f t="shared" si="20"/>
        <v>0</v>
      </c>
      <c r="P387" s="79">
        <f t="shared" si="21"/>
        <v>0</v>
      </c>
      <c r="Q387" s="102" t="str">
        <f t="shared" si="19"/>
        <v/>
      </c>
    </row>
    <row r="388" spans="1:17" ht="13.5" thickBot="1" x14ac:dyDescent="0.25">
      <c r="A388" s="438" t="str">
        <f>IF(B388="","",COUNT('Diário 1º PA'!$A$5:$A$1982)+ROW()-4)</f>
        <v/>
      </c>
      <c r="B388" s="470"/>
      <c r="C388" s="469"/>
      <c r="D388" s="107"/>
      <c r="E388" s="107"/>
      <c r="F388" s="288"/>
      <c r="G388" s="107"/>
      <c r="H388" s="107"/>
      <c r="I388" s="107"/>
      <c r="J388" s="423"/>
      <c r="K388" s="423"/>
      <c r="L388" s="423"/>
      <c r="M388" s="423"/>
      <c r="N388" s="470"/>
      <c r="O388" s="416">
        <f t="shared" si="20"/>
        <v>0</v>
      </c>
      <c r="P388" s="79">
        <f t="shared" si="21"/>
        <v>0</v>
      </c>
      <c r="Q388" s="102" t="str">
        <f t="shared" si="19"/>
        <v/>
      </c>
    </row>
    <row r="389" spans="1:17" x14ac:dyDescent="0.2">
      <c r="A389" s="438" t="str">
        <f>IF(B389="","",COUNT('Diário 1º PA'!$A$5:$A$1982)+ROW()-4)</f>
        <v/>
      </c>
      <c r="B389" s="470"/>
      <c r="C389" s="469"/>
      <c r="D389" s="107"/>
      <c r="E389" s="107"/>
      <c r="F389" s="288"/>
      <c r="G389" s="107"/>
      <c r="H389" s="107"/>
      <c r="I389" s="107"/>
      <c r="J389" s="423"/>
      <c r="K389" s="423"/>
      <c r="L389" s="423"/>
      <c r="M389" s="423"/>
      <c r="N389" s="470"/>
      <c r="O389" s="418">
        <f t="shared" si="20"/>
        <v>0</v>
      </c>
      <c r="P389" s="79">
        <f t="shared" si="21"/>
        <v>0</v>
      </c>
      <c r="Q389" s="152" t="str">
        <f t="shared" si="19"/>
        <v/>
      </c>
    </row>
    <row r="390" spans="1:17" x14ac:dyDescent="0.2">
      <c r="A390" s="438" t="str">
        <f>IF(B390="","",COUNT('Diário 1º PA'!$A$5:$A$1982)+ROW()-4)</f>
        <v/>
      </c>
      <c r="B390" s="470"/>
      <c r="C390" s="469"/>
      <c r="D390" s="107"/>
      <c r="E390" s="107"/>
      <c r="F390" s="288"/>
      <c r="G390" s="107"/>
      <c r="H390" s="107"/>
      <c r="I390" s="107"/>
      <c r="J390" s="423"/>
      <c r="K390" s="423"/>
      <c r="L390" s="423"/>
      <c r="M390" s="423"/>
      <c r="N390" s="470"/>
      <c r="O390" s="416">
        <f t="shared" si="20"/>
        <v>0</v>
      </c>
      <c r="P390" s="79">
        <f t="shared" si="21"/>
        <v>0</v>
      </c>
      <c r="Q390" s="102" t="str">
        <f t="shared" si="19"/>
        <v/>
      </c>
    </row>
    <row r="391" spans="1:17" x14ac:dyDescent="0.2">
      <c r="A391" s="438" t="str">
        <f>IF(B391="","",COUNT('Diário 1º PA'!$A$5:$A$1982)+ROW()-4)</f>
        <v/>
      </c>
      <c r="B391" s="470"/>
      <c r="C391" s="469"/>
      <c r="D391" s="107"/>
      <c r="E391" s="107"/>
      <c r="F391" s="288"/>
      <c r="G391" s="107"/>
      <c r="H391" s="107"/>
      <c r="I391" s="107"/>
      <c r="J391" s="423"/>
      <c r="K391" s="423"/>
      <c r="L391" s="423"/>
      <c r="M391" s="423"/>
      <c r="N391" s="470"/>
      <c r="O391" s="416">
        <f t="shared" si="20"/>
        <v>0</v>
      </c>
      <c r="P391" s="79">
        <f t="shared" si="21"/>
        <v>0</v>
      </c>
      <c r="Q391" s="102" t="str">
        <f t="shared" si="19"/>
        <v/>
      </c>
    </row>
    <row r="392" spans="1:17" ht="13.5" thickBot="1" x14ac:dyDescent="0.25">
      <c r="A392" s="438" t="str">
        <f>IF(B392="","",COUNT('Diário 1º PA'!$A$5:$A$1982)+ROW()-4)</f>
        <v/>
      </c>
      <c r="B392" s="470"/>
      <c r="C392" s="469"/>
      <c r="D392" s="107"/>
      <c r="E392" s="107"/>
      <c r="F392" s="288"/>
      <c r="G392" s="107"/>
      <c r="H392" s="107"/>
      <c r="I392" s="107"/>
      <c r="J392" s="423"/>
      <c r="K392" s="423"/>
      <c r="L392" s="423"/>
      <c r="M392" s="423"/>
      <c r="N392" s="470"/>
      <c r="O392" s="416">
        <f t="shared" si="20"/>
        <v>0</v>
      </c>
      <c r="P392" s="79">
        <f t="shared" si="21"/>
        <v>0</v>
      </c>
      <c r="Q392" s="102" t="str">
        <f t="shared" si="19"/>
        <v/>
      </c>
    </row>
    <row r="393" spans="1:17" x14ac:dyDescent="0.2">
      <c r="A393" s="438" t="str">
        <f>IF(B393="","",COUNT('Diário 1º PA'!$A$5:$A$1982)+ROW()-4)</f>
        <v/>
      </c>
      <c r="B393" s="470"/>
      <c r="C393" s="469"/>
      <c r="D393" s="107"/>
      <c r="E393" s="107"/>
      <c r="F393" s="288"/>
      <c r="G393" s="107"/>
      <c r="H393" s="107"/>
      <c r="I393" s="107"/>
      <c r="J393" s="423"/>
      <c r="K393" s="423"/>
      <c r="L393" s="423"/>
      <c r="M393" s="423"/>
      <c r="N393" s="470"/>
      <c r="O393" s="418">
        <f t="shared" si="20"/>
        <v>0</v>
      </c>
      <c r="P393" s="79">
        <f t="shared" si="21"/>
        <v>0</v>
      </c>
      <c r="Q393" s="152" t="str">
        <f t="shared" si="19"/>
        <v/>
      </c>
    </row>
    <row r="394" spans="1:17" x14ac:dyDescent="0.2">
      <c r="A394" s="438" t="str">
        <f>IF(B394="","",COUNT('Diário 1º PA'!$A$5:$A$1982)+ROW()-4)</f>
        <v/>
      </c>
      <c r="B394" s="470"/>
      <c r="C394" s="469"/>
      <c r="D394" s="107"/>
      <c r="E394" s="107"/>
      <c r="F394" s="288"/>
      <c r="G394" s="107"/>
      <c r="H394" s="107"/>
      <c r="I394" s="107"/>
      <c r="J394" s="423"/>
      <c r="K394" s="423"/>
      <c r="L394" s="423"/>
      <c r="M394" s="423"/>
      <c r="N394" s="470"/>
      <c r="O394" s="416">
        <f t="shared" si="20"/>
        <v>0</v>
      </c>
      <c r="P394" s="79">
        <f t="shared" si="21"/>
        <v>0</v>
      </c>
      <c r="Q394" s="102" t="str">
        <f t="shared" si="19"/>
        <v/>
      </c>
    </row>
    <row r="395" spans="1:17" x14ac:dyDescent="0.2">
      <c r="A395" s="438" t="str">
        <f>IF(B395="","",COUNT('Diário 1º PA'!$A$5:$A$1982)+ROW()-4)</f>
        <v/>
      </c>
      <c r="B395" s="470"/>
      <c r="C395" s="469"/>
      <c r="D395" s="107"/>
      <c r="E395" s="107"/>
      <c r="F395" s="288"/>
      <c r="G395" s="107"/>
      <c r="H395" s="107"/>
      <c r="I395" s="107"/>
      <c r="J395" s="423"/>
      <c r="K395" s="423"/>
      <c r="L395" s="423"/>
      <c r="M395" s="423"/>
      <c r="N395" s="470"/>
      <c r="O395" s="416">
        <f t="shared" si="20"/>
        <v>0</v>
      </c>
      <c r="P395" s="79">
        <f t="shared" si="21"/>
        <v>0</v>
      </c>
      <c r="Q395" s="102" t="str">
        <f t="shared" si="19"/>
        <v/>
      </c>
    </row>
    <row r="396" spans="1:17" ht="13.5" thickBot="1" x14ac:dyDescent="0.25">
      <c r="A396" s="438" t="str">
        <f>IF(B396="","",COUNT('Diário 1º PA'!$A$5:$A$1982)+ROW()-4)</f>
        <v/>
      </c>
      <c r="B396" s="470"/>
      <c r="C396" s="469"/>
      <c r="D396" s="107"/>
      <c r="E396" s="107"/>
      <c r="F396" s="288"/>
      <c r="G396" s="107"/>
      <c r="H396" s="107"/>
      <c r="I396" s="107"/>
      <c r="J396" s="423"/>
      <c r="K396" s="423"/>
      <c r="L396" s="423"/>
      <c r="M396" s="423"/>
      <c r="N396" s="470"/>
      <c r="O396" s="416">
        <f t="shared" si="20"/>
        <v>0</v>
      </c>
      <c r="P396" s="79">
        <f t="shared" si="21"/>
        <v>0</v>
      </c>
      <c r="Q396" s="102" t="str">
        <f t="shared" si="19"/>
        <v/>
      </c>
    </row>
    <row r="397" spans="1:17" x14ac:dyDescent="0.2">
      <c r="A397" s="438" t="str">
        <f>IF(B397="","",COUNT('Diário 1º PA'!$A$5:$A$1982)+ROW()-4)</f>
        <v/>
      </c>
      <c r="B397" s="470"/>
      <c r="C397" s="469"/>
      <c r="D397" s="107"/>
      <c r="E397" s="107"/>
      <c r="F397" s="288"/>
      <c r="G397" s="107"/>
      <c r="H397" s="107"/>
      <c r="I397" s="107"/>
      <c r="J397" s="423"/>
      <c r="K397" s="423"/>
      <c r="L397" s="423"/>
      <c r="M397" s="423"/>
      <c r="N397" s="470"/>
      <c r="O397" s="418">
        <f t="shared" si="20"/>
        <v>0</v>
      </c>
      <c r="P397" s="79">
        <f t="shared" si="21"/>
        <v>0</v>
      </c>
      <c r="Q397" s="152" t="str">
        <f t="shared" si="19"/>
        <v/>
      </c>
    </row>
    <row r="398" spans="1:17" x14ac:dyDescent="0.2">
      <c r="A398" s="438" t="str">
        <f>IF(B398="","",COUNT('Diário 1º PA'!$A$5:$A$1982)+ROW()-4)</f>
        <v/>
      </c>
      <c r="B398" s="470"/>
      <c r="C398" s="469"/>
      <c r="D398" s="107"/>
      <c r="E398" s="107"/>
      <c r="F398" s="288"/>
      <c r="G398" s="107"/>
      <c r="H398" s="107"/>
      <c r="I398" s="107"/>
      <c r="J398" s="423"/>
      <c r="K398" s="423"/>
      <c r="L398" s="423"/>
      <c r="M398" s="423"/>
      <c r="N398" s="470"/>
      <c r="O398" s="416">
        <f t="shared" si="20"/>
        <v>0</v>
      </c>
      <c r="P398" s="79">
        <f t="shared" si="21"/>
        <v>0</v>
      </c>
      <c r="Q398" s="102" t="str">
        <f t="shared" si="19"/>
        <v/>
      </c>
    </row>
    <row r="399" spans="1:17" x14ac:dyDescent="0.2">
      <c r="A399" s="438" t="str">
        <f>IF(B399="","",COUNT('Diário 1º PA'!$A$5:$A$1982)+ROW()-4)</f>
        <v/>
      </c>
      <c r="B399" s="470"/>
      <c r="C399" s="469"/>
      <c r="D399" s="107"/>
      <c r="E399" s="107"/>
      <c r="F399" s="288"/>
      <c r="G399" s="107"/>
      <c r="H399" s="107"/>
      <c r="I399" s="107"/>
      <c r="J399" s="423"/>
      <c r="K399" s="423"/>
      <c r="L399" s="423"/>
      <c r="M399" s="423"/>
      <c r="N399" s="470"/>
      <c r="O399" s="416">
        <f t="shared" si="20"/>
        <v>0</v>
      </c>
      <c r="P399" s="79">
        <f t="shared" si="21"/>
        <v>0</v>
      </c>
      <c r="Q399" s="102" t="str">
        <f t="shared" si="19"/>
        <v/>
      </c>
    </row>
    <row r="400" spans="1:17" ht="13.5" thickBot="1" x14ac:dyDescent="0.25">
      <c r="A400" s="438" t="str">
        <f>IF(B400="","",COUNT('Diário 1º PA'!$A$5:$A$1982)+ROW()-4)</f>
        <v/>
      </c>
      <c r="B400" s="470"/>
      <c r="C400" s="469"/>
      <c r="D400" s="107"/>
      <c r="E400" s="107"/>
      <c r="F400" s="288"/>
      <c r="G400" s="107"/>
      <c r="H400" s="107"/>
      <c r="I400" s="107"/>
      <c r="J400" s="423"/>
      <c r="K400" s="423"/>
      <c r="L400" s="423"/>
      <c r="M400" s="423"/>
      <c r="N400" s="470"/>
      <c r="O400" s="416">
        <f t="shared" si="20"/>
        <v>0</v>
      </c>
      <c r="P400" s="79">
        <f t="shared" si="21"/>
        <v>0</v>
      </c>
      <c r="Q400" s="102" t="str">
        <f t="shared" si="19"/>
        <v/>
      </c>
    </row>
    <row r="401" spans="1:17" x14ac:dyDescent="0.2">
      <c r="A401" s="438" t="str">
        <f>IF(B401="","",COUNT('Diário 1º PA'!$A$5:$A$1982)+ROW()-4)</f>
        <v/>
      </c>
      <c r="B401" s="470"/>
      <c r="C401" s="469"/>
      <c r="D401" s="107"/>
      <c r="E401" s="107"/>
      <c r="F401" s="288"/>
      <c r="G401" s="107"/>
      <c r="H401" s="107"/>
      <c r="I401" s="107"/>
      <c r="J401" s="423"/>
      <c r="K401" s="423"/>
      <c r="L401" s="423"/>
      <c r="M401" s="423"/>
      <c r="N401" s="470"/>
      <c r="O401" s="418">
        <f t="shared" si="20"/>
        <v>0</v>
      </c>
      <c r="P401" s="79">
        <f t="shared" si="21"/>
        <v>0</v>
      </c>
      <c r="Q401" s="152" t="str">
        <f t="shared" ref="Q401:Q464" si="22">SUBSTITUTE(D401," ","_")</f>
        <v/>
      </c>
    </row>
    <row r="402" spans="1:17" x14ac:dyDescent="0.2">
      <c r="A402" s="438" t="str">
        <f>IF(B402="","",COUNT('Diário 1º PA'!$A$5:$A$1982)+ROW()-4)</f>
        <v/>
      </c>
      <c r="B402" s="470"/>
      <c r="C402" s="469"/>
      <c r="D402" s="107"/>
      <c r="E402" s="107"/>
      <c r="F402" s="288"/>
      <c r="G402" s="107"/>
      <c r="H402" s="107"/>
      <c r="I402" s="107"/>
      <c r="J402" s="423"/>
      <c r="K402" s="423"/>
      <c r="L402" s="423"/>
      <c r="M402" s="423"/>
      <c r="N402" s="470"/>
      <c r="O402" s="416">
        <f t="shared" ref="O402:O465" si="23">IF(B402=0,0,IF(YEAR(B402)=$P$1,MONTH(B402)-$O$1+1,(YEAR(B402)-$P$1)*12-$O$1+1+MONTH(B402)))</f>
        <v>0</v>
      </c>
      <c r="P402" s="79">
        <f t="shared" ref="P402:P465" si="24">IF(C402=0,0,IF(YEAR(C402)=$P$1,MONTH(C402)-$O$1+1,(YEAR(C402)-$P$1)*12-$O$1+1+MONTH(C402)))</f>
        <v>0</v>
      </c>
      <c r="Q402" s="102" t="str">
        <f t="shared" si="22"/>
        <v/>
      </c>
    </row>
    <row r="403" spans="1:17" x14ac:dyDescent="0.2">
      <c r="A403" s="438" t="str">
        <f>IF(B403="","",COUNT('Diário 1º PA'!$A$5:$A$1982)+ROW()-4)</f>
        <v/>
      </c>
      <c r="B403" s="470"/>
      <c r="C403" s="469"/>
      <c r="D403" s="107"/>
      <c r="E403" s="107"/>
      <c r="F403" s="288"/>
      <c r="G403" s="107"/>
      <c r="H403" s="107"/>
      <c r="I403" s="107"/>
      <c r="J403" s="423"/>
      <c r="K403" s="423"/>
      <c r="L403" s="423"/>
      <c r="M403" s="423"/>
      <c r="N403" s="470"/>
      <c r="O403" s="416">
        <f t="shared" si="23"/>
        <v>0</v>
      </c>
      <c r="P403" s="79">
        <f t="shared" si="24"/>
        <v>0</v>
      </c>
      <c r="Q403" s="102" t="str">
        <f t="shared" si="22"/>
        <v/>
      </c>
    </row>
    <row r="404" spans="1:17" ht="13.5" thickBot="1" x14ac:dyDescent="0.25">
      <c r="A404" s="438" t="str">
        <f>IF(B404="","",COUNT('Diário 1º PA'!$A$5:$A$1982)+ROW()-4)</f>
        <v/>
      </c>
      <c r="B404" s="470"/>
      <c r="C404" s="469"/>
      <c r="D404" s="107"/>
      <c r="E404" s="107"/>
      <c r="F404" s="288"/>
      <c r="G404" s="107"/>
      <c r="H404" s="107"/>
      <c r="I404" s="107"/>
      <c r="J404" s="423"/>
      <c r="K404" s="423"/>
      <c r="L404" s="423"/>
      <c r="M404" s="423"/>
      <c r="N404" s="470"/>
      <c r="O404" s="416">
        <f t="shared" si="23"/>
        <v>0</v>
      </c>
      <c r="P404" s="79">
        <f t="shared" si="24"/>
        <v>0</v>
      </c>
      <c r="Q404" s="102" t="str">
        <f t="shared" si="22"/>
        <v/>
      </c>
    </row>
    <row r="405" spans="1:17" x14ac:dyDescent="0.2">
      <c r="A405" s="438" t="str">
        <f>IF(B405="","",COUNT('Diário 1º PA'!$A$5:$A$1982)+ROW()-4)</f>
        <v/>
      </c>
      <c r="B405" s="470"/>
      <c r="C405" s="469"/>
      <c r="D405" s="107"/>
      <c r="E405" s="107"/>
      <c r="F405" s="288"/>
      <c r="G405" s="107"/>
      <c r="H405" s="107"/>
      <c r="I405" s="107"/>
      <c r="J405" s="423"/>
      <c r="K405" s="423"/>
      <c r="L405" s="423"/>
      <c r="M405" s="423"/>
      <c r="N405" s="470"/>
      <c r="O405" s="418">
        <f t="shared" si="23"/>
        <v>0</v>
      </c>
      <c r="P405" s="79">
        <f t="shared" si="24"/>
        <v>0</v>
      </c>
      <c r="Q405" s="152" t="str">
        <f t="shared" si="22"/>
        <v/>
      </c>
    </row>
    <row r="406" spans="1:17" x14ac:dyDescent="0.2">
      <c r="A406" s="438" t="str">
        <f>IF(B406="","",COUNT('Diário 1º PA'!$A$5:$A$1982)+ROW()-4)</f>
        <v/>
      </c>
      <c r="B406" s="470"/>
      <c r="C406" s="469"/>
      <c r="D406" s="107"/>
      <c r="E406" s="107"/>
      <c r="F406" s="288"/>
      <c r="G406" s="107"/>
      <c r="H406" s="107"/>
      <c r="I406" s="107"/>
      <c r="J406" s="423"/>
      <c r="K406" s="423"/>
      <c r="L406" s="423"/>
      <c r="M406" s="423"/>
      <c r="N406" s="470"/>
      <c r="O406" s="416">
        <f t="shared" si="23"/>
        <v>0</v>
      </c>
      <c r="P406" s="79">
        <f t="shared" si="24"/>
        <v>0</v>
      </c>
      <c r="Q406" s="102" t="str">
        <f t="shared" si="22"/>
        <v/>
      </c>
    </row>
    <row r="407" spans="1:17" x14ac:dyDescent="0.2">
      <c r="A407" s="438" t="str">
        <f>IF(B407="","",COUNT('Diário 1º PA'!$A$5:$A$1982)+ROW()-4)</f>
        <v/>
      </c>
      <c r="B407" s="470"/>
      <c r="C407" s="469"/>
      <c r="D407" s="107"/>
      <c r="E407" s="107"/>
      <c r="F407" s="288"/>
      <c r="G407" s="107"/>
      <c r="H407" s="107"/>
      <c r="I407" s="107"/>
      <c r="J407" s="423"/>
      <c r="K407" s="423"/>
      <c r="L407" s="423"/>
      <c r="M407" s="423"/>
      <c r="N407" s="470"/>
      <c r="O407" s="416">
        <f t="shared" si="23"/>
        <v>0</v>
      </c>
      <c r="P407" s="79">
        <f t="shared" si="24"/>
        <v>0</v>
      </c>
      <c r="Q407" s="102" t="str">
        <f t="shared" si="22"/>
        <v/>
      </c>
    </row>
    <row r="408" spans="1:17" ht="13.5" thickBot="1" x14ac:dyDescent="0.25">
      <c r="A408" s="438" t="str">
        <f>IF(B408="","",COUNT('Diário 1º PA'!$A$5:$A$1982)+ROW()-4)</f>
        <v/>
      </c>
      <c r="B408" s="470"/>
      <c r="C408" s="469"/>
      <c r="D408" s="107"/>
      <c r="E408" s="107"/>
      <c r="F408" s="288"/>
      <c r="G408" s="107"/>
      <c r="H408" s="107"/>
      <c r="I408" s="107"/>
      <c r="J408" s="423"/>
      <c r="K408" s="423"/>
      <c r="L408" s="423"/>
      <c r="M408" s="423"/>
      <c r="N408" s="470"/>
      <c r="O408" s="416">
        <f t="shared" si="23"/>
        <v>0</v>
      </c>
      <c r="P408" s="79">
        <f t="shared" si="24"/>
        <v>0</v>
      </c>
      <c r="Q408" s="102" t="str">
        <f t="shared" si="22"/>
        <v/>
      </c>
    </row>
    <row r="409" spans="1:17" x14ac:dyDescent="0.2">
      <c r="A409" s="438" t="str">
        <f>IF(B409="","",COUNT('Diário 1º PA'!$A$5:$A$1982)+ROW()-4)</f>
        <v/>
      </c>
      <c r="B409" s="470"/>
      <c r="C409" s="469"/>
      <c r="D409" s="107"/>
      <c r="E409" s="107"/>
      <c r="F409" s="288"/>
      <c r="G409" s="107"/>
      <c r="H409" s="107"/>
      <c r="I409" s="107"/>
      <c r="J409" s="423"/>
      <c r="K409" s="423"/>
      <c r="L409" s="423"/>
      <c r="M409" s="423"/>
      <c r="N409" s="470"/>
      <c r="O409" s="418">
        <f t="shared" si="23"/>
        <v>0</v>
      </c>
      <c r="P409" s="79">
        <f t="shared" si="24"/>
        <v>0</v>
      </c>
      <c r="Q409" s="152" t="str">
        <f t="shared" si="22"/>
        <v/>
      </c>
    </row>
    <row r="410" spans="1:17" x14ac:dyDescent="0.2">
      <c r="A410" s="438" t="str">
        <f>IF(B410="","",COUNT('Diário 1º PA'!$A$5:$A$1982)+ROW()-4)</f>
        <v/>
      </c>
      <c r="B410" s="470"/>
      <c r="C410" s="469"/>
      <c r="D410" s="107"/>
      <c r="E410" s="107"/>
      <c r="F410" s="288"/>
      <c r="G410" s="107"/>
      <c r="H410" s="107"/>
      <c r="I410" s="107"/>
      <c r="J410" s="423"/>
      <c r="K410" s="423"/>
      <c r="L410" s="423"/>
      <c r="M410" s="423"/>
      <c r="N410" s="470"/>
      <c r="O410" s="416">
        <f t="shared" si="23"/>
        <v>0</v>
      </c>
      <c r="P410" s="79">
        <f t="shared" si="24"/>
        <v>0</v>
      </c>
      <c r="Q410" s="102" t="str">
        <f t="shared" si="22"/>
        <v/>
      </c>
    </row>
    <row r="411" spans="1:17" x14ac:dyDescent="0.2">
      <c r="A411" s="438" t="str">
        <f>IF(B411="","",COUNT('Diário 1º PA'!$A$5:$A$1982)+ROW()-4)</f>
        <v/>
      </c>
      <c r="B411" s="470"/>
      <c r="C411" s="469"/>
      <c r="D411" s="107"/>
      <c r="E411" s="107"/>
      <c r="F411" s="288"/>
      <c r="G411" s="107"/>
      <c r="H411" s="107"/>
      <c r="I411" s="107"/>
      <c r="J411" s="423"/>
      <c r="K411" s="423"/>
      <c r="L411" s="423"/>
      <c r="M411" s="423"/>
      <c r="N411" s="470"/>
      <c r="O411" s="416">
        <f t="shared" si="23"/>
        <v>0</v>
      </c>
      <c r="P411" s="79">
        <f t="shared" si="24"/>
        <v>0</v>
      </c>
      <c r="Q411" s="102" t="str">
        <f t="shared" si="22"/>
        <v/>
      </c>
    </row>
    <row r="412" spans="1:17" ht="13.5" thickBot="1" x14ac:dyDescent="0.25">
      <c r="A412" s="438" t="str">
        <f>IF(B412="","",COUNT('Diário 1º PA'!$A$5:$A$1982)+ROW()-4)</f>
        <v/>
      </c>
      <c r="B412" s="470"/>
      <c r="C412" s="469"/>
      <c r="D412" s="107"/>
      <c r="E412" s="107"/>
      <c r="F412" s="288"/>
      <c r="G412" s="107"/>
      <c r="H412" s="107"/>
      <c r="I412" s="107"/>
      <c r="J412" s="423"/>
      <c r="K412" s="423"/>
      <c r="L412" s="423"/>
      <c r="M412" s="423"/>
      <c r="N412" s="470"/>
      <c r="O412" s="416">
        <f t="shared" si="23"/>
        <v>0</v>
      </c>
      <c r="P412" s="79">
        <f t="shared" si="24"/>
        <v>0</v>
      </c>
      <c r="Q412" s="102" t="str">
        <f t="shared" si="22"/>
        <v/>
      </c>
    </row>
    <row r="413" spans="1:17" x14ac:dyDescent="0.2">
      <c r="A413" s="438" t="str">
        <f>IF(B413="","",COUNT('Diário 1º PA'!$A$5:$A$1982)+ROW()-4)</f>
        <v/>
      </c>
      <c r="B413" s="470"/>
      <c r="C413" s="469"/>
      <c r="D413" s="107"/>
      <c r="E413" s="107"/>
      <c r="F413" s="288"/>
      <c r="G413" s="107"/>
      <c r="H413" s="107"/>
      <c r="I413" s="107"/>
      <c r="J413" s="423"/>
      <c r="K413" s="423"/>
      <c r="L413" s="423"/>
      <c r="M413" s="423"/>
      <c r="N413" s="470"/>
      <c r="O413" s="418">
        <f t="shared" si="23"/>
        <v>0</v>
      </c>
      <c r="P413" s="79">
        <f t="shared" si="24"/>
        <v>0</v>
      </c>
      <c r="Q413" s="152" t="str">
        <f t="shared" si="22"/>
        <v/>
      </c>
    </row>
    <row r="414" spans="1:17" x14ac:dyDescent="0.2">
      <c r="A414" s="438" t="str">
        <f>IF(B414="","",COUNT('Diário 1º PA'!$A$5:$A$1982)+ROW()-4)</f>
        <v/>
      </c>
      <c r="B414" s="470"/>
      <c r="C414" s="469"/>
      <c r="D414" s="107"/>
      <c r="E414" s="107"/>
      <c r="F414" s="288"/>
      <c r="G414" s="107"/>
      <c r="H414" s="107"/>
      <c r="I414" s="107"/>
      <c r="J414" s="423"/>
      <c r="K414" s="423"/>
      <c r="L414" s="423"/>
      <c r="M414" s="423"/>
      <c r="N414" s="470"/>
      <c r="O414" s="416">
        <f t="shared" si="23"/>
        <v>0</v>
      </c>
      <c r="P414" s="79">
        <f t="shared" si="24"/>
        <v>0</v>
      </c>
      <c r="Q414" s="102" t="str">
        <f t="shared" si="22"/>
        <v/>
      </c>
    </row>
    <row r="415" spans="1:17" x14ac:dyDescent="0.2">
      <c r="A415" s="438" t="str">
        <f>IF(B415="","",COUNT('Diário 1º PA'!$A$5:$A$1982)+ROW()-4)</f>
        <v/>
      </c>
      <c r="B415" s="470"/>
      <c r="C415" s="469"/>
      <c r="D415" s="107"/>
      <c r="E415" s="107"/>
      <c r="F415" s="288"/>
      <c r="G415" s="107"/>
      <c r="H415" s="107"/>
      <c r="I415" s="107"/>
      <c r="J415" s="423"/>
      <c r="K415" s="423"/>
      <c r="L415" s="423"/>
      <c r="M415" s="423"/>
      <c r="N415" s="470"/>
      <c r="O415" s="416">
        <f t="shared" si="23"/>
        <v>0</v>
      </c>
      <c r="P415" s="79">
        <f t="shared" si="24"/>
        <v>0</v>
      </c>
      <c r="Q415" s="102" t="str">
        <f t="shared" si="22"/>
        <v/>
      </c>
    </row>
    <row r="416" spans="1:17" ht="13.5" thickBot="1" x14ac:dyDescent="0.25">
      <c r="A416" s="438" t="str">
        <f>IF(B416="","",COUNT('Diário 1º PA'!$A$5:$A$1982)+ROW()-4)</f>
        <v/>
      </c>
      <c r="B416" s="470"/>
      <c r="C416" s="469"/>
      <c r="D416" s="107"/>
      <c r="E416" s="107"/>
      <c r="F416" s="288"/>
      <c r="G416" s="107"/>
      <c r="H416" s="107"/>
      <c r="I416" s="107"/>
      <c r="J416" s="423"/>
      <c r="K416" s="423"/>
      <c r="L416" s="423"/>
      <c r="M416" s="423"/>
      <c r="N416" s="470"/>
      <c r="O416" s="416">
        <f t="shared" si="23"/>
        <v>0</v>
      </c>
      <c r="P416" s="79">
        <f t="shared" si="24"/>
        <v>0</v>
      </c>
      <c r="Q416" s="102" t="str">
        <f t="shared" si="22"/>
        <v/>
      </c>
    </row>
    <row r="417" spans="1:17" x14ac:dyDescent="0.2">
      <c r="A417" s="438" t="str">
        <f>IF(B417="","",COUNT('Diário 1º PA'!$A$5:$A$1982)+ROW()-4)</f>
        <v/>
      </c>
      <c r="B417" s="470"/>
      <c r="C417" s="469"/>
      <c r="D417" s="107"/>
      <c r="E417" s="107"/>
      <c r="F417" s="288"/>
      <c r="G417" s="107"/>
      <c r="H417" s="107"/>
      <c r="I417" s="107"/>
      <c r="J417" s="423"/>
      <c r="K417" s="423"/>
      <c r="L417" s="423"/>
      <c r="M417" s="423"/>
      <c r="N417" s="470"/>
      <c r="O417" s="418">
        <f t="shared" si="23"/>
        <v>0</v>
      </c>
      <c r="P417" s="79">
        <f t="shared" si="24"/>
        <v>0</v>
      </c>
      <c r="Q417" s="152" t="str">
        <f t="shared" si="22"/>
        <v/>
      </c>
    </row>
    <row r="418" spans="1:17" x14ac:dyDescent="0.2">
      <c r="A418" s="438" t="str">
        <f>IF(B418="","",COUNT('Diário 1º PA'!$A$5:$A$1982)+ROW()-4)</f>
        <v/>
      </c>
      <c r="B418" s="470"/>
      <c r="C418" s="469"/>
      <c r="D418" s="107"/>
      <c r="E418" s="107"/>
      <c r="F418" s="288"/>
      <c r="G418" s="107"/>
      <c r="H418" s="107"/>
      <c r="I418" s="107"/>
      <c r="J418" s="423"/>
      <c r="K418" s="423"/>
      <c r="L418" s="423"/>
      <c r="M418" s="423"/>
      <c r="N418" s="470"/>
      <c r="O418" s="416">
        <f t="shared" si="23"/>
        <v>0</v>
      </c>
      <c r="P418" s="79">
        <f t="shared" si="24"/>
        <v>0</v>
      </c>
      <c r="Q418" s="102" t="str">
        <f t="shared" si="22"/>
        <v/>
      </c>
    </row>
    <row r="419" spans="1:17" x14ac:dyDescent="0.2">
      <c r="A419" s="438" t="str">
        <f>IF(B419="","",COUNT('Diário 1º PA'!$A$5:$A$1982)+ROW()-4)</f>
        <v/>
      </c>
      <c r="B419" s="470"/>
      <c r="C419" s="469"/>
      <c r="D419" s="107"/>
      <c r="E419" s="107"/>
      <c r="F419" s="288"/>
      <c r="G419" s="107"/>
      <c r="H419" s="107"/>
      <c r="I419" s="107"/>
      <c r="J419" s="423"/>
      <c r="K419" s="423"/>
      <c r="L419" s="423"/>
      <c r="M419" s="423"/>
      <c r="N419" s="470"/>
      <c r="O419" s="416">
        <f t="shared" si="23"/>
        <v>0</v>
      </c>
      <c r="P419" s="79">
        <f t="shared" si="24"/>
        <v>0</v>
      </c>
      <c r="Q419" s="102" t="str">
        <f t="shared" si="22"/>
        <v/>
      </c>
    </row>
    <row r="420" spans="1:17" ht="13.5" thickBot="1" x14ac:dyDescent="0.25">
      <c r="A420" s="438" t="str">
        <f>IF(B420="","",COUNT('Diário 1º PA'!$A$5:$A$1982)+ROW()-4)</f>
        <v/>
      </c>
      <c r="B420" s="470"/>
      <c r="C420" s="469"/>
      <c r="D420" s="107"/>
      <c r="E420" s="107"/>
      <c r="F420" s="288"/>
      <c r="G420" s="107"/>
      <c r="H420" s="107"/>
      <c r="I420" s="107"/>
      <c r="J420" s="423"/>
      <c r="K420" s="423"/>
      <c r="L420" s="423"/>
      <c r="M420" s="423"/>
      <c r="N420" s="470"/>
      <c r="O420" s="416">
        <f t="shared" si="23"/>
        <v>0</v>
      </c>
      <c r="P420" s="79">
        <f t="shared" si="24"/>
        <v>0</v>
      </c>
      <c r="Q420" s="102" t="str">
        <f t="shared" si="22"/>
        <v/>
      </c>
    </row>
    <row r="421" spans="1:17" x14ac:dyDescent="0.2">
      <c r="A421" s="438" t="str">
        <f>IF(B421="","",COUNT('Diário 1º PA'!$A$5:$A$1982)+ROW()-4)</f>
        <v/>
      </c>
      <c r="B421" s="470"/>
      <c r="C421" s="469"/>
      <c r="D421" s="107"/>
      <c r="E421" s="107"/>
      <c r="F421" s="288"/>
      <c r="G421" s="107"/>
      <c r="H421" s="107"/>
      <c r="I421" s="107"/>
      <c r="J421" s="423"/>
      <c r="K421" s="423"/>
      <c r="L421" s="423"/>
      <c r="M421" s="423"/>
      <c r="N421" s="470"/>
      <c r="O421" s="418">
        <f t="shared" si="23"/>
        <v>0</v>
      </c>
      <c r="P421" s="79">
        <f t="shared" si="24"/>
        <v>0</v>
      </c>
      <c r="Q421" s="152" t="str">
        <f t="shared" si="22"/>
        <v/>
      </c>
    </row>
    <row r="422" spans="1:17" x14ac:dyDescent="0.2">
      <c r="A422" s="438" t="str">
        <f>IF(B422="","",COUNT('Diário 1º PA'!$A$5:$A$1982)+ROW()-4)</f>
        <v/>
      </c>
      <c r="B422" s="470"/>
      <c r="C422" s="469"/>
      <c r="D422" s="107"/>
      <c r="E422" s="107"/>
      <c r="F422" s="288"/>
      <c r="G422" s="107"/>
      <c r="H422" s="107"/>
      <c r="I422" s="107"/>
      <c r="J422" s="423"/>
      <c r="K422" s="423"/>
      <c r="L422" s="423"/>
      <c r="M422" s="423"/>
      <c r="N422" s="470"/>
      <c r="O422" s="416">
        <f t="shared" si="23"/>
        <v>0</v>
      </c>
      <c r="P422" s="79">
        <f t="shared" si="24"/>
        <v>0</v>
      </c>
      <c r="Q422" s="102" t="str">
        <f t="shared" si="22"/>
        <v/>
      </c>
    </row>
    <row r="423" spans="1:17" x14ac:dyDescent="0.2">
      <c r="A423" s="438" t="str">
        <f>IF(B423="","",COUNT('Diário 1º PA'!$A$5:$A$1982)+ROW()-4)</f>
        <v/>
      </c>
      <c r="B423" s="470"/>
      <c r="C423" s="469"/>
      <c r="D423" s="107"/>
      <c r="E423" s="107"/>
      <c r="F423" s="288"/>
      <c r="G423" s="107"/>
      <c r="H423" s="107"/>
      <c r="I423" s="107"/>
      <c r="J423" s="423"/>
      <c r="K423" s="423"/>
      <c r="L423" s="423"/>
      <c r="M423" s="423"/>
      <c r="N423" s="470"/>
      <c r="O423" s="416">
        <f t="shared" si="23"/>
        <v>0</v>
      </c>
      <c r="P423" s="79">
        <f t="shared" si="24"/>
        <v>0</v>
      </c>
      <c r="Q423" s="102" t="str">
        <f t="shared" si="22"/>
        <v/>
      </c>
    </row>
    <row r="424" spans="1:17" ht="13.5" thickBot="1" x14ac:dyDescent="0.25">
      <c r="A424" s="438" t="str">
        <f>IF(B424="","",COUNT('Diário 1º PA'!$A$5:$A$1982)+ROW()-4)</f>
        <v/>
      </c>
      <c r="B424" s="470"/>
      <c r="C424" s="469"/>
      <c r="D424" s="107"/>
      <c r="E424" s="107"/>
      <c r="F424" s="288"/>
      <c r="G424" s="107"/>
      <c r="H424" s="107"/>
      <c r="I424" s="107"/>
      <c r="J424" s="423"/>
      <c r="K424" s="423"/>
      <c r="L424" s="423"/>
      <c r="M424" s="423"/>
      <c r="N424" s="470"/>
      <c r="O424" s="416">
        <f t="shared" si="23"/>
        <v>0</v>
      </c>
      <c r="P424" s="79">
        <f t="shared" si="24"/>
        <v>0</v>
      </c>
      <c r="Q424" s="102" t="str">
        <f t="shared" si="22"/>
        <v/>
      </c>
    </row>
    <row r="425" spans="1:17" x14ac:dyDescent="0.2">
      <c r="A425" s="438" t="str">
        <f>IF(B425="","",COUNT('Diário 1º PA'!$A$5:$A$1982)+ROW()-4)</f>
        <v/>
      </c>
      <c r="B425" s="470"/>
      <c r="C425" s="469"/>
      <c r="D425" s="107"/>
      <c r="E425" s="107"/>
      <c r="F425" s="288"/>
      <c r="G425" s="107"/>
      <c r="H425" s="107"/>
      <c r="I425" s="107"/>
      <c r="J425" s="423"/>
      <c r="K425" s="423"/>
      <c r="L425" s="423"/>
      <c r="M425" s="423"/>
      <c r="N425" s="470"/>
      <c r="O425" s="418">
        <f t="shared" si="23"/>
        <v>0</v>
      </c>
      <c r="P425" s="79">
        <f t="shared" si="24"/>
        <v>0</v>
      </c>
      <c r="Q425" s="152" t="str">
        <f t="shared" si="22"/>
        <v/>
      </c>
    </row>
    <row r="426" spans="1:17" x14ac:dyDescent="0.2">
      <c r="A426" s="438" t="str">
        <f>IF(B426="","",COUNT('Diário 1º PA'!$A$5:$A$1982)+ROW()-4)</f>
        <v/>
      </c>
      <c r="B426" s="470"/>
      <c r="C426" s="469"/>
      <c r="D426" s="107"/>
      <c r="E426" s="107"/>
      <c r="F426" s="288"/>
      <c r="G426" s="107"/>
      <c r="H426" s="107"/>
      <c r="I426" s="107"/>
      <c r="J426" s="423"/>
      <c r="K426" s="423"/>
      <c r="L426" s="423"/>
      <c r="M426" s="423"/>
      <c r="N426" s="470"/>
      <c r="O426" s="416">
        <f t="shared" si="23"/>
        <v>0</v>
      </c>
      <c r="P426" s="79">
        <f t="shared" si="24"/>
        <v>0</v>
      </c>
      <c r="Q426" s="102" t="str">
        <f t="shared" si="22"/>
        <v/>
      </c>
    </row>
    <row r="427" spans="1:17" x14ac:dyDescent="0.2">
      <c r="A427" s="438" t="str">
        <f>IF(B427="","",COUNT('Diário 1º PA'!$A$5:$A$1982)+ROW()-4)</f>
        <v/>
      </c>
      <c r="B427" s="470"/>
      <c r="C427" s="469"/>
      <c r="D427" s="107"/>
      <c r="E427" s="107"/>
      <c r="F427" s="288"/>
      <c r="G427" s="107"/>
      <c r="H427" s="107"/>
      <c r="I427" s="107"/>
      <c r="J427" s="423"/>
      <c r="K427" s="423"/>
      <c r="L427" s="423"/>
      <c r="M427" s="423"/>
      <c r="N427" s="470"/>
      <c r="O427" s="416">
        <f t="shared" si="23"/>
        <v>0</v>
      </c>
      <c r="P427" s="79">
        <f t="shared" si="24"/>
        <v>0</v>
      </c>
      <c r="Q427" s="102" t="str">
        <f t="shared" si="22"/>
        <v/>
      </c>
    </row>
    <row r="428" spans="1:17" ht="13.5" thickBot="1" x14ac:dyDescent="0.25">
      <c r="A428" s="438" t="str">
        <f>IF(B428="","",COUNT('Diário 1º PA'!$A$5:$A$1982)+ROW()-4)</f>
        <v/>
      </c>
      <c r="B428" s="470"/>
      <c r="C428" s="469"/>
      <c r="D428" s="107"/>
      <c r="E428" s="107"/>
      <c r="F428" s="288"/>
      <c r="G428" s="107"/>
      <c r="H428" s="107"/>
      <c r="I428" s="107"/>
      <c r="J428" s="423"/>
      <c r="K428" s="423"/>
      <c r="L428" s="423"/>
      <c r="M428" s="423"/>
      <c r="N428" s="470"/>
      <c r="O428" s="416">
        <f t="shared" si="23"/>
        <v>0</v>
      </c>
      <c r="P428" s="79">
        <f t="shared" si="24"/>
        <v>0</v>
      </c>
      <c r="Q428" s="102" t="str">
        <f t="shared" si="22"/>
        <v/>
      </c>
    </row>
    <row r="429" spans="1:17" x14ac:dyDescent="0.2">
      <c r="A429" s="438" t="str">
        <f>IF(B429="","",COUNT('Diário 1º PA'!$A$5:$A$1982)+ROW()-4)</f>
        <v/>
      </c>
      <c r="B429" s="470"/>
      <c r="C429" s="469"/>
      <c r="D429" s="107"/>
      <c r="E429" s="107"/>
      <c r="F429" s="288"/>
      <c r="G429" s="107"/>
      <c r="H429" s="107"/>
      <c r="I429" s="107"/>
      <c r="J429" s="423"/>
      <c r="K429" s="423"/>
      <c r="L429" s="423"/>
      <c r="M429" s="423"/>
      <c r="N429" s="470"/>
      <c r="O429" s="418">
        <f t="shared" si="23"/>
        <v>0</v>
      </c>
      <c r="P429" s="79">
        <f t="shared" si="24"/>
        <v>0</v>
      </c>
      <c r="Q429" s="152" t="str">
        <f t="shared" si="22"/>
        <v/>
      </c>
    </row>
    <row r="430" spans="1:17" x14ac:dyDescent="0.2">
      <c r="A430" s="438" t="str">
        <f>IF(B430="","",COUNT('Diário 1º PA'!$A$5:$A$1982)+ROW()-4)</f>
        <v/>
      </c>
      <c r="B430" s="470"/>
      <c r="C430" s="469"/>
      <c r="D430" s="107"/>
      <c r="E430" s="107"/>
      <c r="F430" s="288"/>
      <c r="G430" s="107"/>
      <c r="H430" s="107"/>
      <c r="I430" s="107"/>
      <c r="J430" s="423"/>
      <c r="K430" s="423"/>
      <c r="L430" s="423"/>
      <c r="M430" s="423"/>
      <c r="N430" s="470"/>
      <c r="O430" s="416">
        <f t="shared" si="23"/>
        <v>0</v>
      </c>
      <c r="P430" s="79">
        <f t="shared" si="24"/>
        <v>0</v>
      </c>
      <c r="Q430" s="102" t="str">
        <f t="shared" si="22"/>
        <v/>
      </c>
    </row>
    <row r="431" spans="1:17" x14ac:dyDescent="0.2">
      <c r="A431" s="438" t="str">
        <f>IF(B431="","",COUNT('Diário 1º PA'!$A$5:$A$1982)+ROW()-4)</f>
        <v/>
      </c>
      <c r="B431" s="470"/>
      <c r="C431" s="469"/>
      <c r="D431" s="107"/>
      <c r="E431" s="107"/>
      <c r="F431" s="288"/>
      <c r="G431" s="107"/>
      <c r="H431" s="107"/>
      <c r="I431" s="107"/>
      <c r="J431" s="423"/>
      <c r="K431" s="423"/>
      <c r="L431" s="423"/>
      <c r="M431" s="423"/>
      <c r="N431" s="470"/>
      <c r="O431" s="416">
        <f t="shared" si="23"/>
        <v>0</v>
      </c>
      <c r="P431" s="79">
        <f t="shared" si="24"/>
        <v>0</v>
      </c>
      <c r="Q431" s="102" t="str">
        <f t="shared" si="22"/>
        <v/>
      </c>
    </row>
    <row r="432" spans="1:17" ht="13.5" thickBot="1" x14ac:dyDescent="0.25">
      <c r="A432" s="438" t="str">
        <f>IF(B432="","",COUNT('Diário 1º PA'!$A$5:$A$1982)+ROW()-4)</f>
        <v/>
      </c>
      <c r="B432" s="470"/>
      <c r="C432" s="469"/>
      <c r="D432" s="107"/>
      <c r="E432" s="107"/>
      <c r="F432" s="288"/>
      <c r="G432" s="107"/>
      <c r="H432" s="107"/>
      <c r="I432" s="107"/>
      <c r="J432" s="423"/>
      <c r="K432" s="423"/>
      <c r="L432" s="423"/>
      <c r="M432" s="423"/>
      <c r="N432" s="470"/>
      <c r="O432" s="416">
        <f t="shared" si="23"/>
        <v>0</v>
      </c>
      <c r="P432" s="79">
        <f t="shared" si="24"/>
        <v>0</v>
      </c>
      <c r="Q432" s="102" t="str">
        <f t="shared" si="22"/>
        <v/>
      </c>
    </row>
    <row r="433" spans="1:17" x14ac:dyDescent="0.2">
      <c r="A433" s="438" t="str">
        <f>IF(B433="","",COUNT('Diário 1º PA'!$A$5:$A$1982)+ROW()-4)</f>
        <v/>
      </c>
      <c r="B433" s="470"/>
      <c r="C433" s="469"/>
      <c r="D433" s="107"/>
      <c r="E433" s="107"/>
      <c r="F433" s="288"/>
      <c r="G433" s="107"/>
      <c r="H433" s="107"/>
      <c r="I433" s="107"/>
      <c r="J433" s="423"/>
      <c r="K433" s="423"/>
      <c r="L433" s="423"/>
      <c r="M433" s="423"/>
      <c r="N433" s="470"/>
      <c r="O433" s="418">
        <f t="shared" si="23"/>
        <v>0</v>
      </c>
      <c r="P433" s="79">
        <f t="shared" si="24"/>
        <v>0</v>
      </c>
      <c r="Q433" s="152" t="str">
        <f t="shared" si="22"/>
        <v/>
      </c>
    </row>
    <row r="434" spans="1:17" x14ac:dyDescent="0.2">
      <c r="A434" s="438" t="str">
        <f>IF(B434="","",COUNT('Diário 1º PA'!$A$5:$A$1982)+ROW()-4)</f>
        <v/>
      </c>
      <c r="B434" s="470"/>
      <c r="C434" s="469"/>
      <c r="D434" s="107"/>
      <c r="E434" s="107"/>
      <c r="F434" s="288"/>
      <c r="G434" s="107"/>
      <c r="H434" s="107"/>
      <c r="I434" s="107"/>
      <c r="J434" s="423"/>
      <c r="K434" s="423"/>
      <c r="L434" s="423"/>
      <c r="M434" s="423"/>
      <c r="N434" s="470"/>
      <c r="O434" s="416">
        <f t="shared" si="23"/>
        <v>0</v>
      </c>
      <c r="P434" s="79">
        <f t="shared" si="24"/>
        <v>0</v>
      </c>
      <c r="Q434" s="102" t="str">
        <f t="shared" si="22"/>
        <v/>
      </c>
    </row>
    <row r="435" spans="1:17" x14ac:dyDescent="0.2">
      <c r="A435" s="438" t="str">
        <f>IF(B435="","",COUNT('Diário 1º PA'!$A$5:$A$1982)+ROW()-4)</f>
        <v/>
      </c>
      <c r="B435" s="470"/>
      <c r="C435" s="469"/>
      <c r="D435" s="107"/>
      <c r="E435" s="107"/>
      <c r="F435" s="288"/>
      <c r="G435" s="107"/>
      <c r="H435" s="107"/>
      <c r="I435" s="107"/>
      <c r="J435" s="423"/>
      <c r="K435" s="423"/>
      <c r="L435" s="423"/>
      <c r="M435" s="423"/>
      <c r="N435" s="470"/>
      <c r="O435" s="416">
        <f t="shared" si="23"/>
        <v>0</v>
      </c>
      <c r="P435" s="79">
        <f t="shared" si="24"/>
        <v>0</v>
      </c>
      <c r="Q435" s="102" t="str">
        <f t="shared" si="22"/>
        <v/>
      </c>
    </row>
    <row r="436" spans="1:17" ht="13.5" thickBot="1" x14ac:dyDescent="0.25">
      <c r="A436" s="438" t="str">
        <f>IF(B436="","",COUNT('Diário 1º PA'!$A$5:$A$1982)+ROW()-4)</f>
        <v/>
      </c>
      <c r="B436" s="470"/>
      <c r="C436" s="469"/>
      <c r="D436" s="107"/>
      <c r="E436" s="107"/>
      <c r="F436" s="288"/>
      <c r="G436" s="107"/>
      <c r="H436" s="107"/>
      <c r="I436" s="107"/>
      <c r="J436" s="423"/>
      <c r="K436" s="423"/>
      <c r="L436" s="423"/>
      <c r="M436" s="423"/>
      <c r="N436" s="470"/>
      <c r="O436" s="416">
        <f t="shared" si="23"/>
        <v>0</v>
      </c>
      <c r="P436" s="79">
        <f t="shared" si="24"/>
        <v>0</v>
      </c>
      <c r="Q436" s="102" t="str">
        <f t="shared" si="22"/>
        <v/>
      </c>
    </row>
    <row r="437" spans="1:17" x14ac:dyDescent="0.2">
      <c r="A437" s="438" t="str">
        <f>IF(B437="","",COUNT('Diário 1º PA'!$A$5:$A$1982)+ROW()-4)</f>
        <v/>
      </c>
      <c r="B437" s="470"/>
      <c r="C437" s="469"/>
      <c r="D437" s="107"/>
      <c r="E437" s="107"/>
      <c r="F437" s="288"/>
      <c r="G437" s="107"/>
      <c r="H437" s="107"/>
      <c r="I437" s="107"/>
      <c r="J437" s="423"/>
      <c r="K437" s="423"/>
      <c r="L437" s="423"/>
      <c r="M437" s="423"/>
      <c r="N437" s="470"/>
      <c r="O437" s="418">
        <f t="shared" si="23"/>
        <v>0</v>
      </c>
      <c r="P437" s="79">
        <f t="shared" si="24"/>
        <v>0</v>
      </c>
      <c r="Q437" s="152" t="str">
        <f t="shared" si="22"/>
        <v/>
      </c>
    </row>
    <row r="438" spans="1:17" x14ac:dyDescent="0.2">
      <c r="A438" s="438" t="str">
        <f>IF(B438="","",COUNT('Diário 1º PA'!$A$5:$A$1982)+ROW()-4)</f>
        <v/>
      </c>
      <c r="B438" s="470"/>
      <c r="C438" s="469"/>
      <c r="D438" s="107"/>
      <c r="E438" s="107"/>
      <c r="F438" s="288"/>
      <c r="G438" s="107"/>
      <c r="H438" s="107"/>
      <c r="I438" s="107"/>
      <c r="J438" s="423"/>
      <c r="K438" s="423"/>
      <c r="L438" s="423"/>
      <c r="M438" s="423"/>
      <c r="N438" s="470"/>
      <c r="O438" s="416">
        <f t="shared" si="23"/>
        <v>0</v>
      </c>
      <c r="P438" s="79">
        <f t="shared" si="24"/>
        <v>0</v>
      </c>
      <c r="Q438" s="102" t="str">
        <f t="shared" si="22"/>
        <v/>
      </c>
    </row>
    <row r="439" spans="1:17" x14ac:dyDescent="0.2">
      <c r="A439" s="438" t="str">
        <f>IF(B439="","",COUNT('Diário 1º PA'!$A$5:$A$1982)+ROW()-4)</f>
        <v/>
      </c>
      <c r="B439" s="470"/>
      <c r="C439" s="469"/>
      <c r="D439" s="107"/>
      <c r="E439" s="107"/>
      <c r="F439" s="288"/>
      <c r="G439" s="107"/>
      <c r="H439" s="107"/>
      <c r="I439" s="107"/>
      <c r="J439" s="423"/>
      <c r="K439" s="423"/>
      <c r="L439" s="423"/>
      <c r="M439" s="423"/>
      <c r="N439" s="470"/>
      <c r="O439" s="416">
        <f t="shared" si="23"/>
        <v>0</v>
      </c>
      <c r="P439" s="79">
        <f t="shared" si="24"/>
        <v>0</v>
      </c>
      <c r="Q439" s="102" t="str">
        <f t="shared" si="22"/>
        <v/>
      </c>
    </row>
    <row r="440" spans="1:17" ht="13.5" thickBot="1" x14ac:dyDescent="0.25">
      <c r="A440" s="438" t="str">
        <f>IF(B440="","",COUNT('Diário 1º PA'!$A$5:$A$1982)+ROW()-4)</f>
        <v/>
      </c>
      <c r="B440" s="470"/>
      <c r="C440" s="469"/>
      <c r="D440" s="107"/>
      <c r="E440" s="107"/>
      <c r="F440" s="288"/>
      <c r="G440" s="107"/>
      <c r="H440" s="107"/>
      <c r="I440" s="107"/>
      <c r="J440" s="423"/>
      <c r="K440" s="423"/>
      <c r="L440" s="423"/>
      <c r="M440" s="423"/>
      <c r="N440" s="470"/>
      <c r="O440" s="416">
        <f t="shared" si="23"/>
        <v>0</v>
      </c>
      <c r="P440" s="79">
        <f t="shared" si="24"/>
        <v>0</v>
      </c>
      <c r="Q440" s="102" t="str">
        <f t="shared" si="22"/>
        <v/>
      </c>
    </row>
    <row r="441" spans="1:17" x14ac:dyDescent="0.2">
      <c r="A441" s="438" t="str">
        <f>IF(B441="","",COUNT('Diário 1º PA'!$A$5:$A$1982)+ROW()-4)</f>
        <v/>
      </c>
      <c r="B441" s="470"/>
      <c r="C441" s="469"/>
      <c r="D441" s="107"/>
      <c r="E441" s="107"/>
      <c r="F441" s="288"/>
      <c r="G441" s="107"/>
      <c r="H441" s="107"/>
      <c r="I441" s="107"/>
      <c r="J441" s="423"/>
      <c r="K441" s="423"/>
      <c r="L441" s="423"/>
      <c r="M441" s="423"/>
      <c r="N441" s="470"/>
      <c r="O441" s="418">
        <f t="shared" si="23"/>
        <v>0</v>
      </c>
      <c r="P441" s="79">
        <f t="shared" si="24"/>
        <v>0</v>
      </c>
      <c r="Q441" s="152" t="str">
        <f t="shared" si="22"/>
        <v/>
      </c>
    </row>
    <row r="442" spans="1:17" x14ac:dyDescent="0.2">
      <c r="A442" s="438" t="str">
        <f>IF(B442="","",COUNT('Diário 1º PA'!$A$5:$A$1982)+ROW()-4)</f>
        <v/>
      </c>
      <c r="B442" s="470"/>
      <c r="C442" s="469"/>
      <c r="D442" s="107"/>
      <c r="E442" s="107"/>
      <c r="F442" s="288"/>
      <c r="G442" s="107"/>
      <c r="H442" s="107"/>
      <c r="I442" s="107"/>
      <c r="J442" s="423"/>
      <c r="K442" s="423"/>
      <c r="L442" s="423"/>
      <c r="M442" s="423"/>
      <c r="N442" s="470"/>
      <c r="O442" s="416">
        <f t="shared" si="23"/>
        <v>0</v>
      </c>
      <c r="P442" s="79">
        <f t="shared" si="24"/>
        <v>0</v>
      </c>
      <c r="Q442" s="102" t="str">
        <f t="shared" si="22"/>
        <v/>
      </c>
    </row>
    <row r="443" spans="1:17" x14ac:dyDescent="0.2">
      <c r="A443" s="438" t="str">
        <f>IF(B443="","",COUNT('Diário 1º PA'!$A$5:$A$1982)+ROW()-4)</f>
        <v/>
      </c>
      <c r="B443" s="470"/>
      <c r="C443" s="469"/>
      <c r="D443" s="107"/>
      <c r="E443" s="107"/>
      <c r="F443" s="288"/>
      <c r="G443" s="107"/>
      <c r="H443" s="107"/>
      <c r="I443" s="107"/>
      <c r="J443" s="423"/>
      <c r="K443" s="423"/>
      <c r="L443" s="423"/>
      <c r="M443" s="423"/>
      <c r="N443" s="470"/>
      <c r="O443" s="416">
        <f t="shared" si="23"/>
        <v>0</v>
      </c>
      <c r="P443" s="79">
        <f t="shared" si="24"/>
        <v>0</v>
      </c>
      <c r="Q443" s="102" t="str">
        <f t="shared" si="22"/>
        <v/>
      </c>
    </row>
    <row r="444" spans="1:17" ht="13.5" thickBot="1" x14ac:dyDescent="0.25">
      <c r="A444" s="438" t="str">
        <f>IF(B444="","",COUNT('Diário 1º PA'!$A$5:$A$1982)+ROW()-4)</f>
        <v/>
      </c>
      <c r="B444" s="470"/>
      <c r="C444" s="469"/>
      <c r="D444" s="107"/>
      <c r="E444" s="107"/>
      <c r="F444" s="288"/>
      <c r="G444" s="107"/>
      <c r="H444" s="107"/>
      <c r="I444" s="107"/>
      <c r="J444" s="423"/>
      <c r="K444" s="423"/>
      <c r="L444" s="423"/>
      <c r="M444" s="423"/>
      <c r="N444" s="470"/>
      <c r="O444" s="416">
        <f t="shared" si="23"/>
        <v>0</v>
      </c>
      <c r="P444" s="79">
        <f t="shared" si="24"/>
        <v>0</v>
      </c>
      <c r="Q444" s="102" t="str">
        <f t="shared" si="22"/>
        <v/>
      </c>
    </row>
    <row r="445" spans="1:17" x14ac:dyDescent="0.2">
      <c r="A445" s="438" t="str">
        <f>IF(B445="","",COUNT('Diário 1º PA'!$A$5:$A$1982)+ROW()-4)</f>
        <v/>
      </c>
      <c r="B445" s="470"/>
      <c r="C445" s="469"/>
      <c r="D445" s="107"/>
      <c r="E445" s="107"/>
      <c r="F445" s="288"/>
      <c r="G445" s="107"/>
      <c r="H445" s="107"/>
      <c r="I445" s="107"/>
      <c r="J445" s="423"/>
      <c r="K445" s="423"/>
      <c r="L445" s="423"/>
      <c r="M445" s="423"/>
      <c r="N445" s="470"/>
      <c r="O445" s="418">
        <f t="shared" si="23"/>
        <v>0</v>
      </c>
      <c r="P445" s="79">
        <f t="shared" si="24"/>
        <v>0</v>
      </c>
      <c r="Q445" s="152" t="str">
        <f t="shared" si="22"/>
        <v/>
      </c>
    </row>
    <row r="446" spans="1:17" x14ac:dyDescent="0.2">
      <c r="A446" s="438" t="str">
        <f>IF(B446="","",COUNT('Diário 1º PA'!$A$5:$A$1982)+ROW()-4)</f>
        <v/>
      </c>
      <c r="B446" s="470"/>
      <c r="C446" s="469"/>
      <c r="D446" s="107"/>
      <c r="E446" s="107"/>
      <c r="F446" s="288"/>
      <c r="G446" s="107"/>
      <c r="H446" s="107"/>
      <c r="I446" s="107"/>
      <c r="J446" s="423"/>
      <c r="K446" s="423"/>
      <c r="L446" s="423"/>
      <c r="M446" s="423"/>
      <c r="N446" s="470"/>
      <c r="O446" s="416">
        <f t="shared" si="23"/>
        <v>0</v>
      </c>
      <c r="P446" s="79">
        <f t="shared" si="24"/>
        <v>0</v>
      </c>
      <c r="Q446" s="102" t="str">
        <f t="shared" si="22"/>
        <v/>
      </c>
    </row>
    <row r="447" spans="1:17" x14ac:dyDescent="0.2">
      <c r="A447" s="438" t="str">
        <f>IF(B447="","",COUNT('Diário 1º PA'!$A$5:$A$1982)+ROW()-4)</f>
        <v/>
      </c>
      <c r="B447" s="470"/>
      <c r="C447" s="469"/>
      <c r="D447" s="107"/>
      <c r="E447" s="107"/>
      <c r="F447" s="288"/>
      <c r="G447" s="107"/>
      <c r="H447" s="107"/>
      <c r="I447" s="107"/>
      <c r="J447" s="423"/>
      <c r="K447" s="423"/>
      <c r="L447" s="423"/>
      <c r="M447" s="423"/>
      <c r="N447" s="470"/>
      <c r="O447" s="416">
        <f t="shared" si="23"/>
        <v>0</v>
      </c>
      <c r="P447" s="79">
        <f t="shared" si="24"/>
        <v>0</v>
      </c>
      <c r="Q447" s="102" t="str">
        <f t="shared" si="22"/>
        <v/>
      </c>
    </row>
    <row r="448" spans="1:17" ht="13.5" thickBot="1" x14ac:dyDescent="0.25">
      <c r="A448" s="438" t="str">
        <f>IF(B448="","",COUNT('Diário 1º PA'!$A$5:$A$1982)+ROW()-4)</f>
        <v/>
      </c>
      <c r="B448" s="470"/>
      <c r="C448" s="469"/>
      <c r="D448" s="107"/>
      <c r="E448" s="107"/>
      <c r="F448" s="288"/>
      <c r="G448" s="107"/>
      <c r="H448" s="107"/>
      <c r="I448" s="107"/>
      <c r="J448" s="423"/>
      <c r="K448" s="423"/>
      <c r="L448" s="423"/>
      <c r="M448" s="423"/>
      <c r="N448" s="470"/>
      <c r="O448" s="416">
        <f t="shared" si="23"/>
        <v>0</v>
      </c>
      <c r="P448" s="79">
        <f t="shared" si="24"/>
        <v>0</v>
      </c>
      <c r="Q448" s="102" t="str">
        <f t="shared" si="22"/>
        <v/>
      </c>
    </row>
    <row r="449" spans="1:17" x14ac:dyDescent="0.2">
      <c r="A449" s="438" t="str">
        <f>IF(B449="","",COUNT('Diário 1º PA'!$A$5:$A$1982)+ROW()-4)</f>
        <v/>
      </c>
      <c r="B449" s="470"/>
      <c r="C449" s="469"/>
      <c r="D449" s="107"/>
      <c r="E449" s="107"/>
      <c r="F449" s="288"/>
      <c r="G449" s="107"/>
      <c r="H449" s="107"/>
      <c r="I449" s="107"/>
      <c r="J449" s="423"/>
      <c r="K449" s="423"/>
      <c r="L449" s="423"/>
      <c r="M449" s="423"/>
      <c r="N449" s="470"/>
      <c r="O449" s="418">
        <f t="shared" si="23"/>
        <v>0</v>
      </c>
      <c r="P449" s="79">
        <f t="shared" si="24"/>
        <v>0</v>
      </c>
      <c r="Q449" s="152" t="str">
        <f t="shared" si="22"/>
        <v/>
      </c>
    </row>
    <row r="450" spans="1:17" x14ac:dyDescent="0.2">
      <c r="A450" s="438" t="str">
        <f>IF(B450="","",COUNT('Diário 1º PA'!$A$5:$A$1982)+ROW()-4)</f>
        <v/>
      </c>
      <c r="B450" s="470"/>
      <c r="C450" s="469"/>
      <c r="D450" s="107"/>
      <c r="E450" s="107"/>
      <c r="F450" s="288"/>
      <c r="G450" s="107"/>
      <c r="H450" s="107"/>
      <c r="I450" s="107"/>
      <c r="J450" s="423"/>
      <c r="K450" s="423"/>
      <c r="L450" s="423"/>
      <c r="M450" s="423"/>
      <c r="N450" s="470"/>
      <c r="O450" s="416">
        <f t="shared" si="23"/>
        <v>0</v>
      </c>
      <c r="P450" s="79">
        <f t="shared" si="24"/>
        <v>0</v>
      </c>
      <c r="Q450" s="102" t="str">
        <f t="shared" si="22"/>
        <v/>
      </c>
    </row>
    <row r="451" spans="1:17" x14ac:dyDescent="0.2">
      <c r="A451" s="438" t="str">
        <f>IF(B451="","",COUNT('Diário 1º PA'!$A$5:$A$1982)+ROW()-4)</f>
        <v/>
      </c>
      <c r="B451" s="470"/>
      <c r="C451" s="469"/>
      <c r="D451" s="107"/>
      <c r="E451" s="107"/>
      <c r="F451" s="288"/>
      <c r="G451" s="107"/>
      <c r="H451" s="107"/>
      <c r="I451" s="107"/>
      <c r="J451" s="423"/>
      <c r="K451" s="423"/>
      <c r="L451" s="423"/>
      <c r="M451" s="423"/>
      <c r="N451" s="470"/>
      <c r="O451" s="416">
        <f t="shared" si="23"/>
        <v>0</v>
      </c>
      <c r="P451" s="79">
        <f t="shared" si="24"/>
        <v>0</v>
      </c>
      <c r="Q451" s="102" t="str">
        <f t="shared" si="22"/>
        <v/>
      </c>
    </row>
    <row r="452" spans="1:17" ht="13.5" thickBot="1" x14ac:dyDescent="0.25">
      <c r="A452" s="438" t="str">
        <f>IF(B452="","",COUNT('Diário 1º PA'!$A$5:$A$1982)+ROW()-4)</f>
        <v/>
      </c>
      <c r="B452" s="470"/>
      <c r="C452" s="469"/>
      <c r="D452" s="107"/>
      <c r="E452" s="107"/>
      <c r="F452" s="288"/>
      <c r="G452" s="107"/>
      <c r="H452" s="107"/>
      <c r="I452" s="107"/>
      <c r="J452" s="423"/>
      <c r="K452" s="423"/>
      <c r="L452" s="423"/>
      <c r="M452" s="423"/>
      <c r="N452" s="470"/>
      <c r="O452" s="416">
        <f t="shared" si="23"/>
        <v>0</v>
      </c>
      <c r="P452" s="79">
        <f t="shared" si="24"/>
        <v>0</v>
      </c>
      <c r="Q452" s="102" t="str">
        <f t="shared" si="22"/>
        <v/>
      </c>
    </row>
    <row r="453" spans="1:17" x14ac:dyDescent="0.2">
      <c r="A453" s="438" t="str">
        <f>IF(B453="","",COUNT('Diário 1º PA'!$A$5:$A$1982)+ROW()-4)</f>
        <v/>
      </c>
      <c r="B453" s="470"/>
      <c r="C453" s="469"/>
      <c r="D453" s="107"/>
      <c r="E453" s="107"/>
      <c r="F453" s="288"/>
      <c r="G453" s="107"/>
      <c r="H453" s="107"/>
      <c r="I453" s="107"/>
      <c r="J453" s="423"/>
      <c r="K453" s="423"/>
      <c r="L453" s="423"/>
      <c r="M453" s="423"/>
      <c r="N453" s="470"/>
      <c r="O453" s="418">
        <f t="shared" si="23"/>
        <v>0</v>
      </c>
      <c r="P453" s="79">
        <f t="shared" si="24"/>
        <v>0</v>
      </c>
      <c r="Q453" s="152" t="str">
        <f t="shared" si="22"/>
        <v/>
      </c>
    </row>
    <row r="454" spans="1:17" x14ac:dyDescent="0.2">
      <c r="A454" s="438" t="str">
        <f>IF(B454="","",COUNT('Diário 1º PA'!$A$5:$A$1982)+ROW()-4)</f>
        <v/>
      </c>
      <c r="B454" s="470"/>
      <c r="C454" s="469"/>
      <c r="D454" s="107"/>
      <c r="E454" s="107"/>
      <c r="F454" s="288"/>
      <c r="G454" s="107"/>
      <c r="H454" s="107"/>
      <c r="I454" s="107"/>
      <c r="J454" s="423"/>
      <c r="K454" s="423"/>
      <c r="L454" s="423"/>
      <c r="M454" s="423"/>
      <c r="N454" s="470"/>
      <c r="O454" s="416">
        <f t="shared" si="23"/>
        <v>0</v>
      </c>
      <c r="P454" s="79">
        <f t="shared" si="24"/>
        <v>0</v>
      </c>
      <c r="Q454" s="102" t="str">
        <f t="shared" si="22"/>
        <v/>
      </c>
    </row>
    <row r="455" spans="1:17" x14ac:dyDescent="0.2">
      <c r="A455" s="438" t="str">
        <f>IF(B455="","",COUNT('Diário 1º PA'!$A$5:$A$1982)+ROW()-4)</f>
        <v/>
      </c>
      <c r="B455" s="470"/>
      <c r="C455" s="469"/>
      <c r="D455" s="107"/>
      <c r="E455" s="107"/>
      <c r="F455" s="288"/>
      <c r="G455" s="107"/>
      <c r="H455" s="107"/>
      <c r="I455" s="107"/>
      <c r="J455" s="423"/>
      <c r="K455" s="423"/>
      <c r="L455" s="423"/>
      <c r="M455" s="423"/>
      <c r="N455" s="470"/>
      <c r="O455" s="416">
        <f t="shared" si="23"/>
        <v>0</v>
      </c>
      <c r="P455" s="79">
        <f t="shared" si="24"/>
        <v>0</v>
      </c>
      <c r="Q455" s="102" t="str">
        <f t="shared" si="22"/>
        <v/>
      </c>
    </row>
    <row r="456" spans="1:17" ht="13.5" thickBot="1" x14ac:dyDescent="0.25">
      <c r="A456" s="438" t="str">
        <f>IF(B456="","",COUNT('Diário 1º PA'!$A$5:$A$1982)+ROW()-4)</f>
        <v/>
      </c>
      <c r="B456" s="470"/>
      <c r="C456" s="469"/>
      <c r="D456" s="107"/>
      <c r="E456" s="107"/>
      <c r="F456" s="288"/>
      <c r="G456" s="107"/>
      <c r="H456" s="107"/>
      <c r="I456" s="107"/>
      <c r="J456" s="423"/>
      <c r="K456" s="423"/>
      <c r="L456" s="423"/>
      <c r="M456" s="423"/>
      <c r="N456" s="470"/>
      <c r="O456" s="416">
        <f t="shared" si="23"/>
        <v>0</v>
      </c>
      <c r="P456" s="79">
        <f t="shared" si="24"/>
        <v>0</v>
      </c>
      <c r="Q456" s="102" t="str">
        <f t="shared" si="22"/>
        <v/>
      </c>
    </row>
    <row r="457" spans="1:17" x14ac:dyDescent="0.2">
      <c r="A457" s="438" t="str">
        <f>IF(B457="","",COUNT('Diário 1º PA'!$A$5:$A$1982)+ROW()-4)</f>
        <v/>
      </c>
      <c r="B457" s="470"/>
      <c r="C457" s="469"/>
      <c r="D457" s="107"/>
      <c r="E457" s="107"/>
      <c r="F457" s="288"/>
      <c r="G457" s="107"/>
      <c r="H457" s="107"/>
      <c r="I457" s="107"/>
      <c r="J457" s="423"/>
      <c r="K457" s="423"/>
      <c r="L457" s="423"/>
      <c r="M457" s="423"/>
      <c r="N457" s="470"/>
      <c r="O457" s="418">
        <f t="shared" si="23"/>
        <v>0</v>
      </c>
      <c r="P457" s="79">
        <f t="shared" si="24"/>
        <v>0</v>
      </c>
      <c r="Q457" s="152" t="str">
        <f t="shared" si="22"/>
        <v/>
      </c>
    </row>
    <row r="458" spans="1:17" x14ac:dyDescent="0.2">
      <c r="A458" s="438" t="str">
        <f>IF(B458="","",COUNT('Diário 1º PA'!$A$5:$A$1982)+ROW()-4)</f>
        <v/>
      </c>
      <c r="B458" s="470"/>
      <c r="C458" s="469"/>
      <c r="D458" s="107"/>
      <c r="E458" s="107"/>
      <c r="F458" s="288"/>
      <c r="G458" s="107"/>
      <c r="H458" s="107"/>
      <c r="I458" s="107"/>
      <c r="J458" s="423"/>
      <c r="K458" s="423"/>
      <c r="L458" s="423"/>
      <c r="M458" s="423"/>
      <c r="N458" s="470"/>
      <c r="O458" s="416">
        <f t="shared" si="23"/>
        <v>0</v>
      </c>
      <c r="P458" s="79">
        <f t="shared" si="24"/>
        <v>0</v>
      </c>
      <c r="Q458" s="102" t="str">
        <f t="shared" si="22"/>
        <v/>
      </c>
    </row>
    <row r="459" spans="1:17" x14ac:dyDescent="0.2">
      <c r="A459" s="438" t="str">
        <f>IF(B459="","",COUNT('Diário 1º PA'!$A$5:$A$1982)+ROW()-4)</f>
        <v/>
      </c>
      <c r="B459" s="470"/>
      <c r="C459" s="469"/>
      <c r="D459" s="107"/>
      <c r="E459" s="107"/>
      <c r="F459" s="288"/>
      <c r="G459" s="107"/>
      <c r="H459" s="107"/>
      <c r="I459" s="107"/>
      <c r="J459" s="423"/>
      <c r="K459" s="423"/>
      <c r="L459" s="423"/>
      <c r="M459" s="423"/>
      <c r="N459" s="470"/>
      <c r="O459" s="416">
        <f t="shared" si="23"/>
        <v>0</v>
      </c>
      <c r="P459" s="79">
        <f t="shared" si="24"/>
        <v>0</v>
      </c>
      <c r="Q459" s="102" t="str">
        <f t="shared" si="22"/>
        <v/>
      </c>
    </row>
    <row r="460" spans="1:17" ht="13.5" thickBot="1" x14ac:dyDescent="0.25">
      <c r="A460" s="438" t="str">
        <f>IF(B460="","",COUNT('Diário 1º PA'!$A$5:$A$1982)+ROW()-4)</f>
        <v/>
      </c>
      <c r="B460" s="470"/>
      <c r="C460" s="469"/>
      <c r="D460" s="107"/>
      <c r="E460" s="107"/>
      <c r="F460" s="288"/>
      <c r="G460" s="107"/>
      <c r="H460" s="107"/>
      <c r="I460" s="107"/>
      <c r="J460" s="423"/>
      <c r="K460" s="423"/>
      <c r="L460" s="423"/>
      <c r="M460" s="423"/>
      <c r="N460" s="470"/>
      <c r="O460" s="416">
        <f t="shared" si="23"/>
        <v>0</v>
      </c>
      <c r="P460" s="79">
        <f t="shared" si="24"/>
        <v>0</v>
      </c>
      <c r="Q460" s="102" t="str">
        <f t="shared" si="22"/>
        <v/>
      </c>
    </row>
    <row r="461" spans="1:17" x14ac:dyDescent="0.2">
      <c r="A461" s="438" t="str">
        <f>IF(B461="","",COUNT('Diário 1º PA'!$A$5:$A$1982)+ROW()-4)</f>
        <v/>
      </c>
      <c r="B461" s="470"/>
      <c r="C461" s="469"/>
      <c r="D461" s="107"/>
      <c r="E461" s="107"/>
      <c r="F461" s="288"/>
      <c r="G461" s="107"/>
      <c r="H461" s="107"/>
      <c r="I461" s="107"/>
      <c r="J461" s="423"/>
      <c r="K461" s="423"/>
      <c r="L461" s="423"/>
      <c r="M461" s="423"/>
      <c r="N461" s="470"/>
      <c r="O461" s="418">
        <f t="shared" si="23"/>
        <v>0</v>
      </c>
      <c r="P461" s="79">
        <f t="shared" si="24"/>
        <v>0</v>
      </c>
      <c r="Q461" s="152" t="str">
        <f t="shared" si="22"/>
        <v/>
      </c>
    </row>
    <row r="462" spans="1:17" x14ac:dyDescent="0.2">
      <c r="A462" s="438" t="str">
        <f>IF(B462="","",COUNT('Diário 1º PA'!$A$5:$A$1982)+ROW()-4)</f>
        <v/>
      </c>
      <c r="B462" s="470"/>
      <c r="C462" s="469"/>
      <c r="D462" s="107"/>
      <c r="E462" s="107"/>
      <c r="F462" s="288"/>
      <c r="G462" s="107"/>
      <c r="H462" s="107"/>
      <c r="I462" s="107"/>
      <c r="J462" s="423"/>
      <c r="K462" s="423"/>
      <c r="L462" s="423"/>
      <c r="M462" s="423"/>
      <c r="N462" s="470"/>
      <c r="O462" s="416">
        <f t="shared" si="23"/>
        <v>0</v>
      </c>
      <c r="P462" s="79">
        <f t="shared" si="24"/>
        <v>0</v>
      </c>
      <c r="Q462" s="102" t="str">
        <f t="shared" si="22"/>
        <v/>
      </c>
    </row>
    <row r="463" spans="1:17" x14ac:dyDescent="0.2">
      <c r="A463" s="438" t="str">
        <f>IF(B463="","",COUNT('Diário 1º PA'!$A$5:$A$1982)+ROW()-4)</f>
        <v/>
      </c>
      <c r="B463" s="470"/>
      <c r="C463" s="469"/>
      <c r="D463" s="107"/>
      <c r="E463" s="107"/>
      <c r="F463" s="288"/>
      <c r="G463" s="107"/>
      <c r="H463" s="107"/>
      <c r="I463" s="107"/>
      <c r="J463" s="423"/>
      <c r="K463" s="423"/>
      <c r="L463" s="423"/>
      <c r="M463" s="423"/>
      <c r="N463" s="470"/>
      <c r="O463" s="416">
        <f t="shared" si="23"/>
        <v>0</v>
      </c>
      <c r="P463" s="79">
        <f t="shared" si="24"/>
        <v>0</v>
      </c>
      <c r="Q463" s="102" t="str">
        <f t="shared" si="22"/>
        <v/>
      </c>
    </row>
    <row r="464" spans="1:17" ht="13.5" thickBot="1" x14ac:dyDescent="0.25">
      <c r="A464" s="438" t="str">
        <f>IF(B464="","",COUNT('Diário 1º PA'!$A$5:$A$1982)+ROW()-4)</f>
        <v/>
      </c>
      <c r="B464" s="470"/>
      <c r="C464" s="469"/>
      <c r="D464" s="107"/>
      <c r="E464" s="107"/>
      <c r="F464" s="288"/>
      <c r="G464" s="107"/>
      <c r="H464" s="107"/>
      <c r="I464" s="107"/>
      <c r="J464" s="423"/>
      <c r="K464" s="423"/>
      <c r="L464" s="423"/>
      <c r="M464" s="423"/>
      <c r="N464" s="470"/>
      <c r="O464" s="416">
        <f t="shared" si="23"/>
        <v>0</v>
      </c>
      <c r="P464" s="79">
        <f t="shared" si="24"/>
        <v>0</v>
      </c>
      <c r="Q464" s="102" t="str">
        <f t="shared" si="22"/>
        <v/>
      </c>
    </row>
    <row r="465" spans="1:17" x14ac:dyDescent="0.2">
      <c r="A465" s="438" t="str">
        <f>IF(B465="","",COUNT('Diário 1º PA'!$A$5:$A$1982)+ROW()-4)</f>
        <v/>
      </c>
      <c r="B465" s="470"/>
      <c r="C465" s="469"/>
      <c r="D465" s="107"/>
      <c r="E465" s="107"/>
      <c r="F465" s="288"/>
      <c r="G465" s="107"/>
      <c r="H465" s="107"/>
      <c r="I465" s="107"/>
      <c r="J465" s="423"/>
      <c r="K465" s="423"/>
      <c r="L465" s="423"/>
      <c r="M465" s="423"/>
      <c r="N465" s="470"/>
      <c r="O465" s="418">
        <f t="shared" si="23"/>
        <v>0</v>
      </c>
      <c r="P465" s="79">
        <f t="shared" si="24"/>
        <v>0</v>
      </c>
      <c r="Q465" s="152" t="str">
        <f t="shared" ref="Q465:Q528" si="25">SUBSTITUTE(D465," ","_")</f>
        <v/>
      </c>
    </row>
    <row r="466" spans="1:17" x14ac:dyDescent="0.2">
      <c r="A466" s="438" t="str">
        <f>IF(B466="","",COUNT('Diário 1º PA'!$A$5:$A$1982)+ROW()-4)</f>
        <v/>
      </c>
      <c r="B466" s="470"/>
      <c r="C466" s="469"/>
      <c r="D466" s="107"/>
      <c r="E466" s="107"/>
      <c r="F466" s="288"/>
      <c r="G466" s="107"/>
      <c r="H466" s="107"/>
      <c r="I466" s="107"/>
      <c r="J466" s="423"/>
      <c r="K466" s="423"/>
      <c r="L466" s="423"/>
      <c r="M466" s="423"/>
      <c r="N466" s="470"/>
      <c r="O466" s="416">
        <f t="shared" ref="O466:O529" si="26">IF(B466=0,0,IF(YEAR(B466)=$P$1,MONTH(B466)-$O$1+1,(YEAR(B466)-$P$1)*12-$O$1+1+MONTH(B466)))</f>
        <v>0</v>
      </c>
      <c r="P466" s="79">
        <f t="shared" ref="P466:P529" si="27">IF(C466=0,0,IF(YEAR(C466)=$P$1,MONTH(C466)-$O$1+1,(YEAR(C466)-$P$1)*12-$O$1+1+MONTH(C466)))</f>
        <v>0</v>
      </c>
      <c r="Q466" s="102" t="str">
        <f t="shared" si="25"/>
        <v/>
      </c>
    </row>
    <row r="467" spans="1:17" x14ac:dyDescent="0.2">
      <c r="A467" s="438" t="str">
        <f>IF(B467="","",COUNT('Diário 1º PA'!$A$5:$A$1982)+ROW()-4)</f>
        <v/>
      </c>
      <c r="B467" s="470"/>
      <c r="C467" s="469"/>
      <c r="D467" s="107"/>
      <c r="E467" s="107"/>
      <c r="F467" s="288"/>
      <c r="G467" s="107"/>
      <c r="H467" s="107"/>
      <c r="I467" s="107"/>
      <c r="J467" s="423"/>
      <c r="K467" s="423"/>
      <c r="L467" s="423"/>
      <c r="M467" s="423"/>
      <c r="N467" s="470"/>
      <c r="O467" s="416">
        <f t="shared" si="26"/>
        <v>0</v>
      </c>
      <c r="P467" s="79">
        <f t="shared" si="27"/>
        <v>0</v>
      </c>
      <c r="Q467" s="102" t="str">
        <f t="shared" si="25"/>
        <v/>
      </c>
    </row>
    <row r="468" spans="1:17" ht="13.5" thickBot="1" x14ac:dyDescent="0.25">
      <c r="A468" s="438" t="str">
        <f>IF(B468="","",COUNT('Diário 1º PA'!$A$5:$A$1982)+ROW()-4)</f>
        <v/>
      </c>
      <c r="B468" s="470"/>
      <c r="C468" s="469"/>
      <c r="D468" s="107"/>
      <c r="E468" s="107"/>
      <c r="F468" s="288"/>
      <c r="G468" s="107"/>
      <c r="H468" s="107"/>
      <c r="I468" s="107"/>
      <c r="J468" s="423"/>
      <c r="K468" s="423"/>
      <c r="L468" s="423"/>
      <c r="M468" s="423"/>
      <c r="N468" s="470"/>
      <c r="O468" s="416">
        <f t="shared" si="26"/>
        <v>0</v>
      </c>
      <c r="P468" s="79">
        <f t="shared" si="27"/>
        <v>0</v>
      </c>
      <c r="Q468" s="102" t="str">
        <f t="shared" si="25"/>
        <v/>
      </c>
    </row>
    <row r="469" spans="1:17" x14ac:dyDescent="0.2">
      <c r="A469" s="438" t="str">
        <f>IF(B469="","",COUNT('Diário 1º PA'!$A$5:$A$1982)+ROW()-4)</f>
        <v/>
      </c>
      <c r="B469" s="470"/>
      <c r="C469" s="469"/>
      <c r="D469" s="107"/>
      <c r="E469" s="107"/>
      <c r="F469" s="288"/>
      <c r="G469" s="107"/>
      <c r="H469" s="107"/>
      <c r="I469" s="107"/>
      <c r="J469" s="423"/>
      <c r="K469" s="423"/>
      <c r="L469" s="423"/>
      <c r="M469" s="423"/>
      <c r="N469" s="470"/>
      <c r="O469" s="418">
        <f t="shared" si="26"/>
        <v>0</v>
      </c>
      <c r="P469" s="79">
        <f t="shared" si="27"/>
        <v>0</v>
      </c>
      <c r="Q469" s="152" t="str">
        <f t="shared" si="25"/>
        <v/>
      </c>
    </row>
    <row r="470" spans="1:17" x14ac:dyDescent="0.2">
      <c r="A470" s="438" t="str">
        <f>IF(B470="","",COUNT('Diário 1º PA'!$A$5:$A$1982)+ROW()-4)</f>
        <v/>
      </c>
      <c r="B470" s="470"/>
      <c r="C470" s="469"/>
      <c r="D470" s="107"/>
      <c r="E470" s="107"/>
      <c r="F470" s="288"/>
      <c r="G470" s="107"/>
      <c r="H470" s="107"/>
      <c r="I470" s="107"/>
      <c r="J470" s="423"/>
      <c r="K470" s="423"/>
      <c r="L470" s="423"/>
      <c r="M470" s="423"/>
      <c r="N470" s="470"/>
      <c r="O470" s="416">
        <f t="shared" si="26"/>
        <v>0</v>
      </c>
      <c r="P470" s="79">
        <f t="shared" si="27"/>
        <v>0</v>
      </c>
      <c r="Q470" s="102" t="str">
        <f t="shared" si="25"/>
        <v/>
      </c>
    </row>
    <row r="471" spans="1:17" x14ac:dyDescent="0.2">
      <c r="A471" s="438" t="str">
        <f>IF(B471="","",COUNT('Diário 1º PA'!$A$5:$A$1982)+ROW()-4)</f>
        <v/>
      </c>
      <c r="B471" s="470"/>
      <c r="C471" s="469"/>
      <c r="D471" s="107"/>
      <c r="E471" s="107"/>
      <c r="F471" s="288"/>
      <c r="G471" s="107"/>
      <c r="H471" s="107"/>
      <c r="I471" s="107"/>
      <c r="J471" s="423"/>
      <c r="K471" s="423"/>
      <c r="L471" s="423"/>
      <c r="M471" s="423"/>
      <c r="N471" s="470"/>
      <c r="O471" s="416">
        <f t="shared" si="26"/>
        <v>0</v>
      </c>
      <c r="P471" s="79">
        <f t="shared" si="27"/>
        <v>0</v>
      </c>
      <c r="Q471" s="102" t="str">
        <f t="shared" si="25"/>
        <v/>
      </c>
    </row>
    <row r="472" spans="1:17" ht="13.5" thickBot="1" x14ac:dyDescent="0.25">
      <c r="A472" s="438" t="str">
        <f>IF(B472="","",COUNT('Diário 1º PA'!$A$5:$A$1982)+ROW()-4)</f>
        <v/>
      </c>
      <c r="B472" s="470"/>
      <c r="C472" s="469"/>
      <c r="D472" s="107"/>
      <c r="E472" s="107"/>
      <c r="F472" s="288"/>
      <c r="G472" s="107"/>
      <c r="H472" s="107"/>
      <c r="I472" s="107"/>
      <c r="J472" s="423"/>
      <c r="K472" s="423"/>
      <c r="L472" s="423"/>
      <c r="M472" s="423"/>
      <c r="N472" s="470"/>
      <c r="O472" s="416">
        <f t="shared" si="26"/>
        <v>0</v>
      </c>
      <c r="P472" s="79">
        <f t="shared" si="27"/>
        <v>0</v>
      </c>
      <c r="Q472" s="102" t="str">
        <f t="shared" si="25"/>
        <v/>
      </c>
    </row>
    <row r="473" spans="1:17" x14ac:dyDescent="0.2">
      <c r="A473" s="438" t="str">
        <f>IF(B473="","",COUNT('Diário 1º PA'!$A$5:$A$1982)+ROW()-4)</f>
        <v/>
      </c>
      <c r="B473" s="470"/>
      <c r="C473" s="469"/>
      <c r="D473" s="107"/>
      <c r="E473" s="107"/>
      <c r="F473" s="288"/>
      <c r="G473" s="107"/>
      <c r="H473" s="107"/>
      <c r="I473" s="107"/>
      <c r="J473" s="423"/>
      <c r="K473" s="423"/>
      <c r="L473" s="423"/>
      <c r="M473" s="423"/>
      <c r="N473" s="470"/>
      <c r="O473" s="418">
        <f t="shared" si="26"/>
        <v>0</v>
      </c>
      <c r="P473" s="79">
        <f t="shared" si="27"/>
        <v>0</v>
      </c>
      <c r="Q473" s="152" t="str">
        <f t="shared" si="25"/>
        <v/>
      </c>
    </row>
    <row r="474" spans="1:17" x14ac:dyDescent="0.2">
      <c r="A474" s="438" t="str">
        <f>IF(B474="","",COUNT('Diário 1º PA'!$A$5:$A$1982)+ROW()-4)</f>
        <v/>
      </c>
      <c r="B474" s="470"/>
      <c r="C474" s="469"/>
      <c r="D474" s="107"/>
      <c r="E474" s="107"/>
      <c r="F474" s="288"/>
      <c r="G474" s="107"/>
      <c r="H474" s="107"/>
      <c r="I474" s="107"/>
      <c r="J474" s="423"/>
      <c r="K474" s="423"/>
      <c r="L474" s="423"/>
      <c r="M474" s="423"/>
      <c r="N474" s="470"/>
      <c r="O474" s="416">
        <f t="shared" si="26"/>
        <v>0</v>
      </c>
      <c r="P474" s="79">
        <f t="shared" si="27"/>
        <v>0</v>
      </c>
      <c r="Q474" s="102" t="str">
        <f t="shared" si="25"/>
        <v/>
      </c>
    </row>
    <row r="475" spans="1:17" x14ac:dyDescent="0.2">
      <c r="A475" s="438" t="str">
        <f>IF(B475="","",COUNT('Diário 1º PA'!$A$5:$A$1982)+ROW()-4)</f>
        <v/>
      </c>
      <c r="B475" s="470"/>
      <c r="C475" s="469"/>
      <c r="D475" s="107"/>
      <c r="E475" s="107"/>
      <c r="F475" s="288"/>
      <c r="G475" s="107"/>
      <c r="H475" s="107"/>
      <c r="I475" s="107"/>
      <c r="J475" s="423"/>
      <c r="K475" s="423"/>
      <c r="L475" s="423"/>
      <c r="M475" s="423"/>
      <c r="N475" s="470"/>
      <c r="O475" s="416">
        <f t="shared" si="26"/>
        <v>0</v>
      </c>
      <c r="P475" s="79">
        <f t="shared" si="27"/>
        <v>0</v>
      </c>
      <c r="Q475" s="102" t="str">
        <f t="shared" si="25"/>
        <v/>
      </c>
    </row>
    <row r="476" spans="1:17" ht="13.5" thickBot="1" x14ac:dyDescent="0.25">
      <c r="A476" s="438" t="str">
        <f>IF(B476="","",COUNT('Diário 1º PA'!$A$5:$A$1982)+ROW()-4)</f>
        <v/>
      </c>
      <c r="B476" s="470"/>
      <c r="C476" s="469"/>
      <c r="D476" s="107"/>
      <c r="E476" s="107"/>
      <c r="F476" s="288"/>
      <c r="G476" s="107"/>
      <c r="H476" s="107"/>
      <c r="I476" s="107"/>
      <c r="J476" s="423"/>
      <c r="K476" s="423"/>
      <c r="L476" s="423"/>
      <c r="M476" s="423"/>
      <c r="N476" s="470"/>
      <c r="O476" s="416">
        <f t="shared" si="26"/>
        <v>0</v>
      </c>
      <c r="P476" s="79">
        <f t="shared" si="27"/>
        <v>0</v>
      </c>
      <c r="Q476" s="102" t="str">
        <f t="shared" si="25"/>
        <v/>
      </c>
    </row>
    <row r="477" spans="1:17" x14ac:dyDescent="0.2">
      <c r="A477" s="438" t="str">
        <f>IF(B477="","",COUNT('Diário 1º PA'!$A$5:$A$1982)+ROW()-4)</f>
        <v/>
      </c>
      <c r="B477" s="470"/>
      <c r="C477" s="469"/>
      <c r="D477" s="107"/>
      <c r="E477" s="107"/>
      <c r="F477" s="288"/>
      <c r="G477" s="107"/>
      <c r="H477" s="107"/>
      <c r="I477" s="107"/>
      <c r="J477" s="423"/>
      <c r="K477" s="423"/>
      <c r="L477" s="423"/>
      <c r="M477" s="423"/>
      <c r="N477" s="470"/>
      <c r="O477" s="418">
        <f t="shared" si="26"/>
        <v>0</v>
      </c>
      <c r="P477" s="79">
        <f t="shared" si="27"/>
        <v>0</v>
      </c>
      <c r="Q477" s="152" t="str">
        <f t="shared" si="25"/>
        <v/>
      </c>
    </row>
    <row r="478" spans="1:17" x14ac:dyDescent="0.2">
      <c r="A478" s="438" t="str">
        <f>IF(B478="","",COUNT('Diário 1º PA'!$A$5:$A$1982)+ROW()-4)</f>
        <v/>
      </c>
      <c r="B478" s="470"/>
      <c r="C478" s="469"/>
      <c r="D478" s="107"/>
      <c r="E478" s="107"/>
      <c r="F478" s="288"/>
      <c r="G478" s="107"/>
      <c r="H478" s="107"/>
      <c r="I478" s="107"/>
      <c r="J478" s="423"/>
      <c r="K478" s="423"/>
      <c r="L478" s="423"/>
      <c r="M478" s="423"/>
      <c r="N478" s="470"/>
      <c r="O478" s="416">
        <f t="shared" si="26"/>
        <v>0</v>
      </c>
      <c r="P478" s="79">
        <f t="shared" si="27"/>
        <v>0</v>
      </c>
      <c r="Q478" s="102" t="str">
        <f t="shared" si="25"/>
        <v/>
      </c>
    </row>
    <row r="479" spans="1:17" x14ac:dyDescent="0.2">
      <c r="A479" s="438" t="str">
        <f>IF(B479="","",COUNT('Diário 1º PA'!$A$5:$A$1982)+ROW()-4)</f>
        <v/>
      </c>
      <c r="B479" s="470"/>
      <c r="C479" s="469"/>
      <c r="D479" s="107"/>
      <c r="E479" s="107"/>
      <c r="F479" s="288"/>
      <c r="G479" s="107"/>
      <c r="H479" s="107"/>
      <c r="I479" s="107"/>
      <c r="J479" s="423"/>
      <c r="K479" s="423"/>
      <c r="L479" s="423"/>
      <c r="M479" s="423"/>
      <c r="N479" s="470"/>
      <c r="O479" s="416">
        <f t="shared" si="26"/>
        <v>0</v>
      </c>
      <c r="P479" s="79">
        <f t="shared" si="27"/>
        <v>0</v>
      </c>
      <c r="Q479" s="102" t="str">
        <f t="shared" si="25"/>
        <v/>
      </c>
    </row>
    <row r="480" spans="1:17" ht="13.5" thickBot="1" x14ac:dyDescent="0.25">
      <c r="A480" s="438" t="str">
        <f>IF(B480="","",COUNT('Diário 1º PA'!$A$5:$A$1982)+ROW()-4)</f>
        <v/>
      </c>
      <c r="B480" s="470"/>
      <c r="C480" s="469"/>
      <c r="D480" s="107"/>
      <c r="E480" s="107"/>
      <c r="F480" s="288"/>
      <c r="G480" s="107"/>
      <c r="H480" s="107"/>
      <c r="I480" s="107"/>
      <c r="J480" s="423"/>
      <c r="K480" s="423"/>
      <c r="L480" s="423"/>
      <c r="M480" s="423"/>
      <c r="N480" s="470"/>
      <c r="O480" s="416">
        <f t="shared" si="26"/>
        <v>0</v>
      </c>
      <c r="P480" s="79">
        <f t="shared" si="27"/>
        <v>0</v>
      </c>
      <c r="Q480" s="102" t="str">
        <f t="shared" si="25"/>
        <v/>
      </c>
    </row>
    <row r="481" spans="1:17" x14ac:dyDescent="0.2">
      <c r="A481" s="438" t="str">
        <f>IF(B481="","",COUNT('Diário 1º PA'!$A$5:$A$1982)+ROW()-4)</f>
        <v/>
      </c>
      <c r="B481" s="470"/>
      <c r="C481" s="469"/>
      <c r="D481" s="107"/>
      <c r="E481" s="107"/>
      <c r="F481" s="288"/>
      <c r="G481" s="107"/>
      <c r="H481" s="107"/>
      <c r="I481" s="107"/>
      <c r="J481" s="423"/>
      <c r="K481" s="423"/>
      <c r="L481" s="423"/>
      <c r="M481" s="423"/>
      <c r="N481" s="470"/>
      <c r="O481" s="418">
        <f t="shared" si="26"/>
        <v>0</v>
      </c>
      <c r="P481" s="79">
        <f t="shared" si="27"/>
        <v>0</v>
      </c>
      <c r="Q481" s="152" t="str">
        <f t="shared" si="25"/>
        <v/>
      </c>
    </row>
    <row r="482" spans="1:17" x14ac:dyDescent="0.2">
      <c r="A482" s="438" t="str">
        <f>IF(B482="","",COUNT('Diário 1º PA'!$A$5:$A$1982)+ROW()-4)</f>
        <v/>
      </c>
      <c r="B482" s="470"/>
      <c r="C482" s="469"/>
      <c r="D482" s="107"/>
      <c r="E482" s="107"/>
      <c r="F482" s="288"/>
      <c r="G482" s="107"/>
      <c r="H482" s="107"/>
      <c r="I482" s="107"/>
      <c r="J482" s="423"/>
      <c r="K482" s="423"/>
      <c r="L482" s="423"/>
      <c r="M482" s="423"/>
      <c r="N482" s="470"/>
      <c r="O482" s="416">
        <f t="shared" si="26"/>
        <v>0</v>
      </c>
      <c r="P482" s="79">
        <f t="shared" si="27"/>
        <v>0</v>
      </c>
      <c r="Q482" s="102" t="str">
        <f t="shared" si="25"/>
        <v/>
      </c>
    </row>
    <row r="483" spans="1:17" x14ac:dyDescent="0.2">
      <c r="A483" s="438" t="str">
        <f>IF(B483="","",COUNT('Diário 1º PA'!$A$5:$A$1982)+ROW()-4)</f>
        <v/>
      </c>
      <c r="B483" s="470"/>
      <c r="C483" s="469"/>
      <c r="D483" s="107"/>
      <c r="E483" s="107"/>
      <c r="F483" s="288"/>
      <c r="G483" s="107"/>
      <c r="H483" s="107"/>
      <c r="I483" s="107"/>
      <c r="J483" s="423"/>
      <c r="K483" s="423"/>
      <c r="L483" s="423"/>
      <c r="M483" s="423"/>
      <c r="N483" s="470"/>
      <c r="O483" s="416">
        <f t="shared" si="26"/>
        <v>0</v>
      </c>
      <c r="P483" s="79">
        <f t="shared" si="27"/>
        <v>0</v>
      </c>
      <c r="Q483" s="102" t="str">
        <f t="shared" si="25"/>
        <v/>
      </c>
    </row>
    <row r="484" spans="1:17" ht="13.5" thickBot="1" x14ac:dyDescent="0.25">
      <c r="A484" s="438" t="str">
        <f>IF(B484="","",COUNT('Diário 1º PA'!$A$5:$A$1982)+ROW()-4)</f>
        <v/>
      </c>
      <c r="B484" s="470"/>
      <c r="C484" s="469"/>
      <c r="D484" s="107"/>
      <c r="E484" s="107"/>
      <c r="F484" s="288"/>
      <c r="G484" s="107"/>
      <c r="H484" s="107"/>
      <c r="I484" s="107"/>
      <c r="J484" s="423"/>
      <c r="K484" s="423"/>
      <c r="L484" s="423"/>
      <c r="M484" s="423"/>
      <c r="N484" s="470"/>
      <c r="O484" s="416">
        <f t="shared" si="26"/>
        <v>0</v>
      </c>
      <c r="P484" s="79">
        <f t="shared" si="27"/>
        <v>0</v>
      </c>
      <c r="Q484" s="102" t="str">
        <f t="shared" si="25"/>
        <v/>
      </c>
    </row>
    <row r="485" spans="1:17" x14ac:dyDescent="0.2">
      <c r="A485" s="438" t="str">
        <f>IF(B485="","",COUNT('Diário 1º PA'!$A$5:$A$1982)+ROW()-4)</f>
        <v/>
      </c>
      <c r="B485" s="470"/>
      <c r="C485" s="469"/>
      <c r="D485" s="107"/>
      <c r="E485" s="107"/>
      <c r="F485" s="288"/>
      <c r="G485" s="107"/>
      <c r="H485" s="107"/>
      <c r="I485" s="107"/>
      <c r="J485" s="423"/>
      <c r="K485" s="423"/>
      <c r="L485" s="423"/>
      <c r="M485" s="423"/>
      <c r="N485" s="470"/>
      <c r="O485" s="418">
        <f t="shared" si="26"/>
        <v>0</v>
      </c>
      <c r="P485" s="79">
        <f t="shared" si="27"/>
        <v>0</v>
      </c>
      <c r="Q485" s="152" t="str">
        <f t="shared" si="25"/>
        <v/>
      </c>
    </row>
    <row r="486" spans="1:17" x14ac:dyDescent="0.2">
      <c r="A486" s="438" t="str">
        <f>IF(B486="","",COUNT('Diário 1º PA'!$A$5:$A$1982)+ROW()-4)</f>
        <v/>
      </c>
      <c r="B486" s="470"/>
      <c r="C486" s="469"/>
      <c r="D486" s="107"/>
      <c r="E486" s="107"/>
      <c r="F486" s="288"/>
      <c r="G486" s="107"/>
      <c r="H486" s="107"/>
      <c r="I486" s="107"/>
      <c r="J486" s="423"/>
      <c r="K486" s="423"/>
      <c r="L486" s="423"/>
      <c r="M486" s="423"/>
      <c r="N486" s="470"/>
      <c r="O486" s="416">
        <f t="shared" si="26"/>
        <v>0</v>
      </c>
      <c r="P486" s="79">
        <f t="shared" si="27"/>
        <v>0</v>
      </c>
      <c r="Q486" s="102" t="str">
        <f t="shared" si="25"/>
        <v/>
      </c>
    </row>
    <row r="487" spans="1:17" x14ac:dyDescent="0.2">
      <c r="A487" s="438" t="str">
        <f>IF(B487="","",COUNT('Diário 1º PA'!$A$5:$A$1982)+ROW()-4)</f>
        <v/>
      </c>
      <c r="B487" s="470"/>
      <c r="C487" s="469"/>
      <c r="D487" s="107"/>
      <c r="E487" s="107"/>
      <c r="F487" s="288"/>
      <c r="G487" s="107"/>
      <c r="H487" s="107"/>
      <c r="I487" s="107"/>
      <c r="J487" s="423"/>
      <c r="K487" s="423"/>
      <c r="L487" s="423"/>
      <c r="M487" s="423"/>
      <c r="N487" s="470"/>
      <c r="O487" s="416">
        <f t="shared" si="26"/>
        <v>0</v>
      </c>
      <c r="P487" s="79">
        <f t="shared" si="27"/>
        <v>0</v>
      </c>
      <c r="Q487" s="102" t="str">
        <f t="shared" si="25"/>
        <v/>
      </c>
    </row>
    <row r="488" spans="1:17" ht="13.5" thickBot="1" x14ac:dyDescent="0.25">
      <c r="A488" s="438" t="str">
        <f>IF(B488="","",COUNT('Diário 1º PA'!$A$5:$A$1982)+ROW()-4)</f>
        <v/>
      </c>
      <c r="B488" s="470"/>
      <c r="C488" s="469"/>
      <c r="D488" s="107"/>
      <c r="E488" s="107"/>
      <c r="F488" s="288"/>
      <c r="G488" s="107"/>
      <c r="H488" s="107"/>
      <c r="I488" s="107"/>
      <c r="J488" s="423"/>
      <c r="K488" s="423"/>
      <c r="L488" s="423"/>
      <c r="M488" s="423"/>
      <c r="N488" s="470"/>
      <c r="O488" s="416">
        <f t="shared" si="26"/>
        <v>0</v>
      </c>
      <c r="P488" s="79">
        <f t="shared" si="27"/>
        <v>0</v>
      </c>
      <c r="Q488" s="102" t="str">
        <f t="shared" si="25"/>
        <v/>
      </c>
    </row>
    <row r="489" spans="1:17" x14ac:dyDescent="0.2">
      <c r="A489" s="438" t="str">
        <f>IF(B489="","",COUNT('Diário 1º PA'!$A$5:$A$1982)+ROW()-4)</f>
        <v/>
      </c>
      <c r="B489" s="470"/>
      <c r="C489" s="469"/>
      <c r="D489" s="107"/>
      <c r="E489" s="107"/>
      <c r="F489" s="288"/>
      <c r="G489" s="107"/>
      <c r="H489" s="107"/>
      <c r="I489" s="107"/>
      <c r="J489" s="423"/>
      <c r="K489" s="423"/>
      <c r="L489" s="423"/>
      <c r="M489" s="423"/>
      <c r="N489" s="470"/>
      <c r="O489" s="418">
        <f t="shared" si="26"/>
        <v>0</v>
      </c>
      <c r="P489" s="79">
        <f t="shared" si="27"/>
        <v>0</v>
      </c>
      <c r="Q489" s="152" t="str">
        <f t="shared" si="25"/>
        <v/>
      </c>
    </row>
    <row r="490" spans="1:17" x14ac:dyDescent="0.2">
      <c r="A490" s="438" t="str">
        <f>IF(B490="","",COUNT('Diário 1º PA'!$A$5:$A$1982)+ROW()-4)</f>
        <v/>
      </c>
      <c r="B490" s="470"/>
      <c r="C490" s="469"/>
      <c r="D490" s="107"/>
      <c r="E490" s="107"/>
      <c r="F490" s="288"/>
      <c r="G490" s="107"/>
      <c r="H490" s="107"/>
      <c r="I490" s="107"/>
      <c r="J490" s="423"/>
      <c r="K490" s="423"/>
      <c r="L490" s="423"/>
      <c r="M490" s="423"/>
      <c r="N490" s="470"/>
      <c r="O490" s="416">
        <f t="shared" si="26"/>
        <v>0</v>
      </c>
      <c r="P490" s="79">
        <f t="shared" si="27"/>
        <v>0</v>
      </c>
      <c r="Q490" s="102" t="str">
        <f t="shared" si="25"/>
        <v/>
      </c>
    </row>
    <row r="491" spans="1:17" x14ac:dyDescent="0.2">
      <c r="A491" s="438" t="str">
        <f>IF(B491="","",COUNT('Diário 1º PA'!$A$5:$A$1982)+ROW()-4)</f>
        <v/>
      </c>
      <c r="B491" s="470"/>
      <c r="C491" s="469"/>
      <c r="D491" s="107"/>
      <c r="E491" s="107"/>
      <c r="F491" s="288"/>
      <c r="G491" s="107"/>
      <c r="H491" s="107"/>
      <c r="I491" s="107"/>
      <c r="J491" s="423"/>
      <c r="K491" s="423"/>
      <c r="L491" s="423"/>
      <c r="M491" s="423"/>
      <c r="N491" s="470"/>
      <c r="O491" s="416">
        <f t="shared" si="26"/>
        <v>0</v>
      </c>
      <c r="P491" s="79">
        <f t="shared" si="27"/>
        <v>0</v>
      </c>
      <c r="Q491" s="102" t="str">
        <f t="shared" si="25"/>
        <v/>
      </c>
    </row>
    <row r="492" spans="1:17" ht="13.5" thickBot="1" x14ac:dyDescent="0.25">
      <c r="A492" s="438" t="str">
        <f>IF(B492="","",COUNT('Diário 1º PA'!$A$5:$A$1982)+ROW()-4)</f>
        <v/>
      </c>
      <c r="B492" s="470"/>
      <c r="C492" s="469"/>
      <c r="D492" s="107"/>
      <c r="E492" s="107"/>
      <c r="F492" s="288"/>
      <c r="G492" s="107"/>
      <c r="H492" s="107"/>
      <c r="I492" s="107"/>
      <c r="J492" s="423"/>
      <c r="K492" s="423"/>
      <c r="L492" s="423"/>
      <c r="M492" s="423"/>
      <c r="N492" s="470"/>
      <c r="O492" s="416">
        <f t="shared" si="26"/>
        <v>0</v>
      </c>
      <c r="P492" s="79">
        <f t="shared" si="27"/>
        <v>0</v>
      </c>
      <c r="Q492" s="102" t="str">
        <f t="shared" si="25"/>
        <v/>
      </c>
    </row>
    <row r="493" spans="1:17" x14ac:dyDescent="0.2">
      <c r="A493" s="438" t="str">
        <f>IF(B493="","",COUNT('Diário 1º PA'!$A$5:$A$1982)+ROW()-4)</f>
        <v/>
      </c>
      <c r="B493" s="470"/>
      <c r="C493" s="469"/>
      <c r="D493" s="107"/>
      <c r="E493" s="107"/>
      <c r="F493" s="288"/>
      <c r="G493" s="107"/>
      <c r="H493" s="107"/>
      <c r="I493" s="107"/>
      <c r="J493" s="423"/>
      <c r="K493" s="423"/>
      <c r="L493" s="423"/>
      <c r="M493" s="423"/>
      <c r="N493" s="470"/>
      <c r="O493" s="418">
        <f t="shared" si="26"/>
        <v>0</v>
      </c>
      <c r="P493" s="79">
        <f t="shared" si="27"/>
        <v>0</v>
      </c>
      <c r="Q493" s="152" t="str">
        <f t="shared" si="25"/>
        <v/>
      </c>
    </row>
    <row r="494" spans="1:17" x14ac:dyDescent="0.2">
      <c r="A494" s="438" t="str">
        <f>IF(B494="","",COUNT('Diário 1º PA'!$A$5:$A$1982)+ROW()-4)</f>
        <v/>
      </c>
      <c r="B494" s="470"/>
      <c r="C494" s="469"/>
      <c r="D494" s="107"/>
      <c r="E494" s="107"/>
      <c r="F494" s="288"/>
      <c r="G494" s="107"/>
      <c r="H494" s="107"/>
      <c r="I494" s="107"/>
      <c r="J494" s="423"/>
      <c r="K494" s="423"/>
      <c r="L494" s="423"/>
      <c r="M494" s="423"/>
      <c r="N494" s="470"/>
      <c r="O494" s="416">
        <f t="shared" si="26"/>
        <v>0</v>
      </c>
      <c r="P494" s="79">
        <f t="shared" si="27"/>
        <v>0</v>
      </c>
      <c r="Q494" s="102" t="str">
        <f t="shared" si="25"/>
        <v/>
      </c>
    </row>
    <row r="495" spans="1:17" x14ac:dyDescent="0.2">
      <c r="A495" s="438" t="str">
        <f>IF(B495="","",COUNT('Diário 1º PA'!$A$5:$A$1982)+ROW()-4)</f>
        <v/>
      </c>
      <c r="B495" s="470"/>
      <c r="C495" s="469"/>
      <c r="D495" s="107"/>
      <c r="E495" s="107"/>
      <c r="F495" s="288"/>
      <c r="G495" s="107"/>
      <c r="H495" s="107"/>
      <c r="I495" s="107"/>
      <c r="J495" s="423"/>
      <c r="K495" s="423"/>
      <c r="L495" s="423"/>
      <c r="M495" s="423"/>
      <c r="N495" s="470"/>
      <c r="O495" s="416">
        <f t="shared" si="26"/>
        <v>0</v>
      </c>
      <c r="P495" s="79">
        <f t="shared" si="27"/>
        <v>0</v>
      </c>
      <c r="Q495" s="102" t="str">
        <f t="shared" si="25"/>
        <v/>
      </c>
    </row>
    <row r="496" spans="1:17" ht="13.5" thickBot="1" x14ac:dyDescent="0.25">
      <c r="A496" s="438" t="str">
        <f>IF(B496="","",COUNT('Diário 1º PA'!$A$5:$A$1982)+ROW()-4)</f>
        <v/>
      </c>
      <c r="B496" s="470"/>
      <c r="C496" s="469"/>
      <c r="D496" s="107"/>
      <c r="E496" s="107"/>
      <c r="F496" s="288"/>
      <c r="G496" s="107"/>
      <c r="H496" s="107"/>
      <c r="I496" s="107"/>
      <c r="J496" s="423"/>
      <c r="K496" s="423"/>
      <c r="L496" s="423"/>
      <c r="M496" s="423"/>
      <c r="N496" s="470"/>
      <c r="O496" s="416">
        <f t="shared" si="26"/>
        <v>0</v>
      </c>
      <c r="P496" s="79">
        <f t="shared" si="27"/>
        <v>0</v>
      </c>
      <c r="Q496" s="102" t="str">
        <f t="shared" si="25"/>
        <v/>
      </c>
    </row>
    <row r="497" spans="1:17" x14ac:dyDescent="0.2">
      <c r="A497" s="438" t="str">
        <f>IF(B497="","",COUNT('Diário 1º PA'!$A$5:$A$1982)+ROW()-4)</f>
        <v/>
      </c>
      <c r="B497" s="470"/>
      <c r="C497" s="469"/>
      <c r="D497" s="107"/>
      <c r="E497" s="107"/>
      <c r="F497" s="288"/>
      <c r="G497" s="107"/>
      <c r="H497" s="107"/>
      <c r="I497" s="107"/>
      <c r="J497" s="423"/>
      <c r="K497" s="423"/>
      <c r="L497" s="423"/>
      <c r="M497" s="423"/>
      <c r="N497" s="470"/>
      <c r="O497" s="418">
        <f t="shared" si="26"/>
        <v>0</v>
      </c>
      <c r="P497" s="79">
        <f t="shared" si="27"/>
        <v>0</v>
      </c>
      <c r="Q497" s="152" t="str">
        <f t="shared" si="25"/>
        <v/>
      </c>
    </row>
    <row r="498" spans="1:17" x14ac:dyDescent="0.2">
      <c r="A498" s="438" t="str">
        <f>IF(B498="","",COUNT('Diário 1º PA'!$A$5:$A$1982)+ROW()-4)</f>
        <v/>
      </c>
      <c r="B498" s="470"/>
      <c r="C498" s="469"/>
      <c r="D498" s="107"/>
      <c r="E498" s="107"/>
      <c r="F498" s="288"/>
      <c r="G498" s="107"/>
      <c r="H498" s="107"/>
      <c r="I498" s="107"/>
      <c r="J498" s="423"/>
      <c r="K498" s="423"/>
      <c r="L498" s="423"/>
      <c r="M498" s="423"/>
      <c r="N498" s="470"/>
      <c r="O498" s="416">
        <f t="shared" si="26"/>
        <v>0</v>
      </c>
      <c r="P498" s="79">
        <f t="shared" si="27"/>
        <v>0</v>
      </c>
      <c r="Q498" s="102" t="str">
        <f t="shared" si="25"/>
        <v/>
      </c>
    </row>
    <row r="499" spans="1:17" x14ac:dyDescent="0.2">
      <c r="A499" s="438" t="str">
        <f>IF(B499="","",COUNT('Diário 1º PA'!$A$5:$A$1982)+ROW()-4)</f>
        <v/>
      </c>
      <c r="B499" s="470"/>
      <c r="C499" s="469"/>
      <c r="D499" s="107"/>
      <c r="E499" s="107"/>
      <c r="F499" s="288"/>
      <c r="G499" s="107"/>
      <c r="H499" s="107"/>
      <c r="I499" s="107"/>
      <c r="J499" s="423"/>
      <c r="K499" s="423"/>
      <c r="L499" s="423"/>
      <c r="M499" s="423"/>
      <c r="N499" s="470"/>
      <c r="O499" s="416">
        <f t="shared" si="26"/>
        <v>0</v>
      </c>
      <c r="P499" s="79">
        <f t="shared" si="27"/>
        <v>0</v>
      </c>
      <c r="Q499" s="102" t="str">
        <f t="shared" si="25"/>
        <v/>
      </c>
    </row>
    <row r="500" spans="1:17" ht="13.5" thickBot="1" x14ac:dyDescent="0.25">
      <c r="A500" s="438" t="str">
        <f>IF(B500="","",COUNT('Diário 1º PA'!$A$5:$A$1982)+ROW()-4)</f>
        <v/>
      </c>
      <c r="B500" s="470"/>
      <c r="C500" s="469"/>
      <c r="D500" s="107"/>
      <c r="E500" s="107"/>
      <c r="F500" s="288"/>
      <c r="G500" s="107"/>
      <c r="H500" s="107"/>
      <c r="I500" s="107"/>
      <c r="J500" s="423"/>
      <c r="K500" s="423"/>
      <c r="L500" s="423"/>
      <c r="M500" s="423"/>
      <c r="N500" s="470"/>
      <c r="O500" s="416">
        <f t="shared" si="26"/>
        <v>0</v>
      </c>
      <c r="P500" s="79">
        <f t="shared" si="27"/>
        <v>0</v>
      </c>
      <c r="Q500" s="102" t="str">
        <f t="shared" si="25"/>
        <v/>
      </c>
    </row>
    <row r="501" spans="1:17" x14ac:dyDescent="0.2">
      <c r="A501" s="438" t="str">
        <f>IF(B501="","",COUNT('Diário 1º PA'!$A$5:$A$1982)+ROW()-4)</f>
        <v/>
      </c>
      <c r="B501" s="470"/>
      <c r="C501" s="469"/>
      <c r="D501" s="107"/>
      <c r="E501" s="107"/>
      <c r="F501" s="288"/>
      <c r="G501" s="107"/>
      <c r="H501" s="107"/>
      <c r="I501" s="107"/>
      <c r="J501" s="423"/>
      <c r="K501" s="423"/>
      <c r="L501" s="423"/>
      <c r="M501" s="423"/>
      <c r="N501" s="470"/>
      <c r="O501" s="418">
        <f t="shared" si="26"/>
        <v>0</v>
      </c>
      <c r="P501" s="79">
        <f t="shared" si="27"/>
        <v>0</v>
      </c>
      <c r="Q501" s="152" t="str">
        <f t="shared" si="25"/>
        <v/>
      </c>
    </row>
    <row r="502" spans="1:17" x14ac:dyDescent="0.2">
      <c r="A502" s="438" t="str">
        <f>IF(B502="","",COUNT('Diário 1º PA'!$A$5:$A$1982)+ROW()-4)</f>
        <v/>
      </c>
      <c r="B502" s="470"/>
      <c r="C502" s="469"/>
      <c r="D502" s="107"/>
      <c r="E502" s="107"/>
      <c r="F502" s="288"/>
      <c r="G502" s="107"/>
      <c r="H502" s="107"/>
      <c r="I502" s="107"/>
      <c r="J502" s="423"/>
      <c r="K502" s="423"/>
      <c r="L502" s="423"/>
      <c r="M502" s="423"/>
      <c r="N502" s="470"/>
      <c r="O502" s="416">
        <f t="shared" si="26"/>
        <v>0</v>
      </c>
      <c r="P502" s="79">
        <f t="shared" si="27"/>
        <v>0</v>
      </c>
      <c r="Q502" s="102" t="str">
        <f t="shared" si="25"/>
        <v/>
      </c>
    </row>
    <row r="503" spans="1:17" x14ac:dyDescent="0.2">
      <c r="A503" s="438" t="str">
        <f>IF(B503="","",COUNT('Diário 1º PA'!$A$5:$A$1982)+ROW()-4)</f>
        <v/>
      </c>
      <c r="B503" s="470"/>
      <c r="C503" s="469"/>
      <c r="D503" s="107"/>
      <c r="E503" s="107"/>
      <c r="F503" s="288"/>
      <c r="G503" s="107"/>
      <c r="H503" s="107"/>
      <c r="I503" s="107"/>
      <c r="J503" s="423"/>
      <c r="K503" s="423"/>
      <c r="L503" s="423"/>
      <c r="M503" s="423"/>
      <c r="N503" s="470"/>
      <c r="O503" s="416">
        <f t="shared" si="26"/>
        <v>0</v>
      </c>
      <c r="P503" s="79">
        <f t="shared" si="27"/>
        <v>0</v>
      </c>
      <c r="Q503" s="102" t="str">
        <f t="shared" si="25"/>
        <v/>
      </c>
    </row>
    <row r="504" spans="1:17" ht="13.5" thickBot="1" x14ac:dyDescent="0.25">
      <c r="A504" s="438" t="str">
        <f>IF(B504="","",COUNT('Diário 1º PA'!$A$5:$A$1982)+ROW()-4)</f>
        <v/>
      </c>
      <c r="B504" s="470"/>
      <c r="C504" s="469"/>
      <c r="D504" s="107"/>
      <c r="E504" s="107"/>
      <c r="F504" s="288"/>
      <c r="G504" s="107"/>
      <c r="H504" s="107"/>
      <c r="I504" s="107"/>
      <c r="J504" s="423"/>
      <c r="K504" s="423"/>
      <c r="L504" s="423"/>
      <c r="M504" s="423"/>
      <c r="N504" s="470"/>
      <c r="O504" s="416">
        <f t="shared" si="26"/>
        <v>0</v>
      </c>
      <c r="P504" s="79">
        <f t="shared" si="27"/>
        <v>0</v>
      </c>
      <c r="Q504" s="102" t="str">
        <f t="shared" si="25"/>
        <v/>
      </c>
    </row>
    <row r="505" spans="1:17" x14ac:dyDescent="0.2">
      <c r="A505" s="438" t="str">
        <f>IF(B505="","",COUNT('Diário 1º PA'!$A$5:$A$1982)+ROW()-4)</f>
        <v/>
      </c>
      <c r="B505" s="470"/>
      <c r="C505" s="469"/>
      <c r="D505" s="107"/>
      <c r="E505" s="107"/>
      <c r="F505" s="288"/>
      <c r="G505" s="107"/>
      <c r="H505" s="107"/>
      <c r="I505" s="107"/>
      <c r="J505" s="423"/>
      <c r="K505" s="423"/>
      <c r="L505" s="423"/>
      <c r="M505" s="423"/>
      <c r="N505" s="470"/>
      <c r="O505" s="418">
        <f t="shared" si="26"/>
        <v>0</v>
      </c>
      <c r="P505" s="79">
        <f t="shared" si="27"/>
        <v>0</v>
      </c>
      <c r="Q505" s="152" t="str">
        <f t="shared" si="25"/>
        <v/>
      </c>
    </row>
    <row r="506" spans="1:17" x14ac:dyDescent="0.2">
      <c r="A506" s="438" t="str">
        <f>IF(B506="","",COUNT('Diário 1º PA'!$A$5:$A$1982)+ROW()-4)</f>
        <v/>
      </c>
      <c r="B506" s="470"/>
      <c r="C506" s="469"/>
      <c r="D506" s="107"/>
      <c r="E506" s="107"/>
      <c r="F506" s="288"/>
      <c r="G506" s="107"/>
      <c r="H506" s="107"/>
      <c r="I506" s="107"/>
      <c r="J506" s="423"/>
      <c r="K506" s="423"/>
      <c r="L506" s="423"/>
      <c r="M506" s="423"/>
      <c r="N506" s="470"/>
      <c r="O506" s="416">
        <f t="shared" si="26"/>
        <v>0</v>
      </c>
      <c r="P506" s="79">
        <f t="shared" si="27"/>
        <v>0</v>
      </c>
      <c r="Q506" s="102" t="str">
        <f t="shared" si="25"/>
        <v/>
      </c>
    </row>
    <row r="507" spans="1:17" x14ac:dyDescent="0.2">
      <c r="A507" s="438" t="str">
        <f>IF(B507="","",COUNT('Diário 1º PA'!$A$5:$A$1982)+ROW()-4)</f>
        <v/>
      </c>
      <c r="B507" s="470"/>
      <c r="C507" s="469"/>
      <c r="D507" s="107"/>
      <c r="E507" s="107"/>
      <c r="F507" s="288"/>
      <c r="G507" s="107"/>
      <c r="H507" s="107"/>
      <c r="I507" s="107"/>
      <c r="J507" s="423"/>
      <c r="K507" s="423"/>
      <c r="L507" s="423"/>
      <c r="M507" s="423"/>
      <c r="N507" s="470"/>
      <c r="O507" s="416">
        <f t="shared" si="26"/>
        <v>0</v>
      </c>
      <c r="P507" s="79">
        <f t="shared" si="27"/>
        <v>0</v>
      </c>
      <c r="Q507" s="102" t="str">
        <f t="shared" si="25"/>
        <v/>
      </c>
    </row>
    <row r="508" spans="1:17" ht="13.5" thickBot="1" x14ac:dyDescent="0.25">
      <c r="A508" s="438" t="str">
        <f>IF(B508="","",COUNT('Diário 1º PA'!$A$5:$A$1982)+ROW()-4)</f>
        <v/>
      </c>
      <c r="B508" s="470"/>
      <c r="C508" s="469"/>
      <c r="D508" s="107"/>
      <c r="E508" s="107"/>
      <c r="F508" s="288"/>
      <c r="G508" s="107"/>
      <c r="H508" s="107"/>
      <c r="I508" s="107"/>
      <c r="J508" s="423"/>
      <c r="K508" s="423"/>
      <c r="L508" s="423"/>
      <c r="M508" s="423"/>
      <c r="N508" s="470"/>
      <c r="O508" s="416">
        <f t="shared" si="26"/>
        <v>0</v>
      </c>
      <c r="P508" s="79">
        <f t="shared" si="27"/>
        <v>0</v>
      </c>
      <c r="Q508" s="102" t="str">
        <f t="shared" si="25"/>
        <v/>
      </c>
    </row>
    <row r="509" spans="1:17" x14ac:dyDescent="0.2">
      <c r="A509" s="438" t="str">
        <f>IF(B509="","",COUNT('Diário 1º PA'!$A$5:$A$1982)+ROW()-4)</f>
        <v/>
      </c>
      <c r="B509" s="470"/>
      <c r="C509" s="469"/>
      <c r="D509" s="107"/>
      <c r="E509" s="107"/>
      <c r="F509" s="288"/>
      <c r="G509" s="107"/>
      <c r="H509" s="107"/>
      <c r="I509" s="107"/>
      <c r="J509" s="423"/>
      <c r="K509" s="423"/>
      <c r="L509" s="423"/>
      <c r="M509" s="423"/>
      <c r="N509" s="470"/>
      <c r="O509" s="418">
        <f t="shared" si="26"/>
        <v>0</v>
      </c>
      <c r="P509" s="79">
        <f t="shared" si="27"/>
        <v>0</v>
      </c>
      <c r="Q509" s="152" t="str">
        <f t="shared" si="25"/>
        <v/>
      </c>
    </row>
    <row r="510" spans="1:17" x14ac:dyDescent="0.2">
      <c r="A510" s="438" t="str">
        <f>IF(B510="","",COUNT('Diário 1º PA'!$A$5:$A$1982)+ROW()-4)</f>
        <v/>
      </c>
      <c r="B510" s="470"/>
      <c r="C510" s="469"/>
      <c r="D510" s="107"/>
      <c r="E510" s="107"/>
      <c r="F510" s="288"/>
      <c r="G510" s="107"/>
      <c r="H510" s="107"/>
      <c r="I510" s="107"/>
      <c r="J510" s="423"/>
      <c r="K510" s="423"/>
      <c r="L510" s="423"/>
      <c r="M510" s="423"/>
      <c r="N510" s="470"/>
      <c r="O510" s="416">
        <f t="shared" si="26"/>
        <v>0</v>
      </c>
      <c r="P510" s="79">
        <f t="shared" si="27"/>
        <v>0</v>
      </c>
      <c r="Q510" s="102" t="str">
        <f t="shared" si="25"/>
        <v/>
      </c>
    </row>
    <row r="511" spans="1:17" x14ac:dyDescent="0.2">
      <c r="A511" s="438" t="str">
        <f>IF(B511="","",COUNT('Diário 1º PA'!$A$5:$A$1982)+ROW()-4)</f>
        <v/>
      </c>
      <c r="B511" s="470"/>
      <c r="C511" s="469"/>
      <c r="D511" s="107"/>
      <c r="E511" s="107"/>
      <c r="F511" s="288"/>
      <c r="G511" s="107"/>
      <c r="H511" s="107"/>
      <c r="I511" s="107"/>
      <c r="J511" s="423"/>
      <c r="K511" s="423"/>
      <c r="L511" s="423"/>
      <c r="M511" s="423"/>
      <c r="N511" s="470"/>
      <c r="O511" s="416">
        <f t="shared" si="26"/>
        <v>0</v>
      </c>
      <c r="P511" s="79">
        <f t="shared" si="27"/>
        <v>0</v>
      </c>
      <c r="Q511" s="102" t="str">
        <f t="shared" si="25"/>
        <v/>
      </c>
    </row>
    <row r="512" spans="1:17" ht="13.5" thickBot="1" x14ac:dyDescent="0.25">
      <c r="A512" s="438" t="str">
        <f>IF(B512="","",COUNT('Diário 1º PA'!$A$5:$A$1982)+ROW()-4)</f>
        <v/>
      </c>
      <c r="B512" s="470"/>
      <c r="C512" s="469"/>
      <c r="D512" s="107"/>
      <c r="E512" s="107"/>
      <c r="F512" s="288"/>
      <c r="G512" s="107"/>
      <c r="H512" s="107"/>
      <c r="I512" s="107"/>
      <c r="J512" s="423"/>
      <c r="K512" s="423"/>
      <c r="L512" s="423"/>
      <c r="M512" s="423"/>
      <c r="N512" s="470"/>
      <c r="O512" s="416">
        <f t="shared" si="26"/>
        <v>0</v>
      </c>
      <c r="P512" s="79">
        <f t="shared" si="27"/>
        <v>0</v>
      </c>
      <c r="Q512" s="102" t="str">
        <f t="shared" si="25"/>
        <v/>
      </c>
    </row>
    <row r="513" spans="1:17" x14ac:dyDescent="0.2">
      <c r="A513" s="438" t="str">
        <f>IF(B513="","",COUNT('Diário 1º PA'!$A$5:$A$1982)+ROW()-4)</f>
        <v/>
      </c>
      <c r="B513" s="470"/>
      <c r="C513" s="469"/>
      <c r="D513" s="107"/>
      <c r="E513" s="107"/>
      <c r="F513" s="288"/>
      <c r="G513" s="107"/>
      <c r="H513" s="107"/>
      <c r="I513" s="107"/>
      <c r="J513" s="423"/>
      <c r="K513" s="423"/>
      <c r="L513" s="423"/>
      <c r="M513" s="423"/>
      <c r="N513" s="470"/>
      <c r="O513" s="418">
        <f t="shared" si="26"/>
        <v>0</v>
      </c>
      <c r="P513" s="79">
        <f t="shared" si="27"/>
        <v>0</v>
      </c>
      <c r="Q513" s="152" t="str">
        <f t="shared" si="25"/>
        <v/>
      </c>
    </row>
    <row r="514" spans="1:17" x14ac:dyDescent="0.2">
      <c r="A514" s="438" t="str">
        <f>IF(B514="","",COUNT('Diário 1º PA'!$A$5:$A$1982)+ROW()-4)</f>
        <v/>
      </c>
      <c r="B514" s="470"/>
      <c r="C514" s="469"/>
      <c r="D514" s="107"/>
      <c r="E514" s="107"/>
      <c r="F514" s="288"/>
      <c r="G514" s="107"/>
      <c r="H514" s="107"/>
      <c r="I514" s="107"/>
      <c r="J514" s="423"/>
      <c r="K514" s="423"/>
      <c r="L514" s="423"/>
      <c r="M514" s="423"/>
      <c r="N514" s="470"/>
      <c r="O514" s="416">
        <f t="shared" si="26"/>
        <v>0</v>
      </c>
      <c r="P514" s="79">
        <f t="shared" si="27"/>
        <v>0</v>
      </c>
      <c r="Q514" s="102" t="str">
        <f t="shared" si="25"/>
        <v/>
      </c>
    </row>
    <row r="515" spans="1:17" x14ac:dyDescent="0.2">
      <c r="A515" s="438" t="str">
        <f>IF(B515="","",COUNT('Diário 1º PA'!$A$5:$A$1982)+ROW()-4)</f>
        <v/>
      </c>
      <c r="B515" s="470"/>
      <c r="C515" s="469"/>
      <c r="D515" s="107"/>
      <c r="E515" s="107"/>
      <c r="F515" s="288"/>
      <c r="G515" s="107"/>
      <c r="H515" s="107"/>
      <c r="I515" s="107"/>
      <c r="J515" s="423"/>
      <c r="K515" s="423"/>
      <c r="L515" s="423"/>
      <c r="M515" s="423"/>
      <c r="N515" s="470"/>
      <c r="O515" s="416">
        <f t="shared" si="26"/>
        <v>0</v>
      </c>
      <c r="P515" s="79">
        <f t="shared" si="27"/>
        <v>0</v>
      </c>
      <c r="Q515" s="102" t="str">
        <f t="shared" si="25"/>
        <v/>
      </c>
    </row>
    <row r="516" spans="1:17" ht="13.5" thickBot="1" x14ac:dyDescent="0.25">
      <c r="A516" s="438" t="str">
        <f>IF(B516="","",COUNT('Diário 1º PA'!$A$5:$A$1982)+ROW()-4)</f>
        <v/>
      </c>
      <c r="B516" s="470"/>
      <c r="C516" s="469"/>
      <c r="D516" s="107"/>
      <c r="E516" s="107"/>
      <c r="F516" s="288"/>
      <c r="G516" s="107"/>
      <c r="H516" s="107"/>
      <c r="I516" s="107"/>
      <c r="J516" s="423"/>
      <c r="K516" s="423"/>
      <c r="L516" s="423"/>
      <c r="M516" s="423"/>
      <c r="N516" s="470"/>
      <c r="O516" s="416">
        <f t="shared" si="26"/>
        <v>0</v>
      </c>
      <c r="P516" s="79">
        <f t="shared" si="27"/>
        <v>0</v>
      </c>
      <c r="Q516" s="102" t="str">
        <f t="shared" si="25"/>
        <v/>
      </c>
    </row>
    <row r="517" spans="1:17" x14ac:dyDescent="0.2">
      <c r="A517" s="438" t="str">
        <f>IF(B517="","",COUNT('Diário 1º PA'!$A$5:$A$1982)+ROW()-4)</f>
        <v/>
      </c>
      <c r="B517" s="470"/>
      <c r="C517" s="469"/>
      <c r="D517" s="107"/>
      <c r="E517" s="107"/>
      <c r="F517" s="288"/>
      <c r="G517" s="107"/>
      <c r="H517" s="107"/>
      <c r="I517" s="107"/>
      <c r="J517" s="423"/>
      <c r="K517" s="423"/>
      <c r="L517" s="423"/>
      <c r="M517" s="423"/>
      <c r="N517" s="470"/>
      <c r="O517" s="418">
        <f t="shared" si="26"/>
        <v>0</v>
      </c>
      <c r="P517" s="79">
        <f t="shared" si="27"/>
        <v>0</v>
      </c>
      <c r="Q517" s="152" t="str">
        <f t="shared" si="25"/>
        <v/>
      </c>
    </row>
    <row r="518" spans="1:17" x14ac:dyDescent="0.2">
      <c r="A518" s="438" t="str">
        <f>IF(B518="","",COUNT('Diário 1º PA'!$A$5:$A$1982)+ROW()-4)</f>
        <v/>
      </c>
      <c r="B518" s="470"/>
      <c r="C518" s="469"/>
      <c r="D518" s="107"/>
      <c r="E518" s="107"/>
      <c r="F518" s="288"/>
      <c r="G518" s="107"/>
      <c r="H518" s="107"/>
      <c r="I518" s="107"/>
      <c r="J518" s="423"/>
      <c r="K518" s="423"/>
      <c r="L518" s="423"/>
      <c r="M518" s="423"/>
      <c r="N518" s="470"/>
      <c r="O518" s="416">
        <f t="shared" si="26"/>
        <v>0</v>
      </c>
      <c r="P518" s="79">
        <f t="shared" si="27"/>
        <v>0</v>
      </c>
      <c r="Q518" s="102" t="str">
        <f t="shared" si="25"/>
        <v/>
      </c>
    </row>
    <row r="519" spans="1:17" x14ac:dyDescent="0.2">
      <c r="A519" s="438" t="str">
        <f>IF(B519="","",COUNT('Diário 1º PA'!$A$5:$A$1982)+ROW()-4)</f>
        <v/>
      </c>
      <c r="B519" s="470"/>
      <c r="C519" s="469"/>
      <c r="D519" s="107"/>
      <c r="E519" s="107"/>
      <c r="F519" s="288"/>
      <c r="G519" s="107"/>
      <c r="H519" s="107"/>
      <c r="I519" s="107"/>
      <c r="J519" s="423"/>
      <c r="K519" s="423"/>
      <c r="L519" s="423"/>
      <c r="M519" s="423"/>
      <c r="N519" s="470"/>
      <c r="O519" s="416">
        <f t="shared" si="26"/>
        <v>0</v>
      </c>
      <c r="P519" s="79">
        <f t="shared" si="27"/>
        <v>0</v>
      </c>
      <c r="Q519" s="102" t="str">
        <f t="shared" si="25"/>
        <v/>
      </c>
    </row>
    <row r="520" spans="1:17" ht="13.5" thickBot="1" x14ac:dyDescent="0.25">
      <c r="A520" s="438" t="str">
        <f>IF(B520="","",COUNT('Diário 1º PA'!$A$5:$A$1982)+ROW()-4)</f>
        <v/>
      </c>
      <c r="B520" s="470"/>
      <c r="C520" s="469"/>
      <c r="D520" s="107"/>
      <c r="E520" s="107"/>
      <c r="F520" s="288"/>
      <c r="G520" s="107"/>
      <c r="H520" s="107"/>
      <c r="I520" s="107"/>
      <c r="J520" s="423"/>
      <c r="K520" s="423"/>
      <c r="L520" s="423"/>
      <c r="M520" s="423"/>
      <c r="N520" s="470"/>
      <c r="O520" s="416">
        <f t="shared" si="26"/>
        <v>0</v>
      </c>
      <c r="P520" s="79">
        <f t="shared" si="27"/>
        <v>0</v>
      </c>
      <c r="Q520" s="102" t="str">
        <f t="shared" si="25"/>
        <v/>
      </c>
    </row>
    <row r="521" spans="1:17" x14ac:dyDescent="0.2">
      <c r="A521" s="438" t="str">
        <f>IF(B521="","",COUNT('Diário 1º PA'!$A$5:$A$1982)+ROW()-4)</f>
        <v/>
      </c>
      <c r="B521" s="470"/>
      <c r="C521" s="469"/>
      <c r="D521" s="107"/>
      <c r="E521" s="107"/>
      <c r="F521" s="288"/>
      <c r="G521" s="107"/>
      <c r="H521" s="107"/>
      <c r="I521" s="107"/>
      <c r="J521" s="423"/>
      <c r="K521" s="423"/>
      <c r="L521" s="423"/>
      <c r="M521" s="423"/>
      <c r="N521" s="470"/>
      <c r="O521" s="418">
        <f t="shared" si="26"/>
        <v>0</v>
      </c>
      <c r="P521" s="79">
        <f t="shared" si="27"/>
        <v>0</v>
      </c>
      <c r="Q521" s="152" t="str">
        <f t="shared" si="25"/>
        <v/>
      </c>
    </row>
    <row r="522" spans="1:17" x14ac:dyDescent="0.2">
      <c r="A522" s="438" t="str">
        <f>IF(B522="","",COUNT('Diário 1º PA'!$A$5:$A$1982)+ROW()-4)</f>
        <v/>
      </c>
      <c r="B522" s="470"/>
      <c r="C522" s="469"/>
      <c r="D522" s="107"/>
      <c r="E522" s="107"/>
      <c r="F522" s="288"/>
      <c r="G522" s="107"/>
      <c r="H522" s="107"/>
      <c r="I522" s="107"/>
      <c r="J522" s="423"/>
      <c r="K522" s="423"/>
      <c r="L522" s="423"/>
      <c r="M522" s="423"/>
      <c r="N522" s="470"/>
      <c r="O522" s="416">
        <f t="shared" si="26"/>
        <v>0</v>
      </c>
      <c r="P522" s="79">
        <f t="shared" si="27"/>
        <v>0</v>
      </c>
      <c r="Q522" s="102" t="str">
        <f t="shared" si="25"/>
        <v/>
      </c>
    </row>
    <row r="523" spans="1:17" x14ac:dyDescent="0.2">
      <c r="A523" s="438" t="str">
        <f>IF(B523="","",COUNT('Diário 1º PA'!$A$5:$A$1982)+ROW()-4)</f>
        <v/>
      </c>
      <c r="B523" s="470"/>
      <c r="C523" s="469"/>
      <c r="D523" s="107"/>
      <c r="E523" s="107"/>
      <c r="F523" s="288"/>
      <c r="G523" s="107"/>
      <c r="H523" s="107"/>
      <c r="I523" s="107"/>
      <c r="J523" s="423"/>
      <c r="K523" s="423"/>
      <c r="L523" s="423"/>
      <c r="M523" s="423"/>
      <c r="N523" s="470"/>
      <c r="O523" s="416">
        <f t="shared" si="26"/>
        <v>0</v>
      </c>
      <c r="P523" s="79">
        <f t="shared" si="27"/>
        <v>0</v>
      </c>
      <c r="Q523" s="102" t="str">
        <f t="shared" si="25"/>
        <v/>
      </c>
    </row>
    <row r="524" spans="1:17" ht="13.5" thickBot="1" x14ac:dyDescent="0.25">
      <c r="A524" s="438" t="str">
        <f>IF(B524="","",COUNT('Diário 1º PA'!$A$5:$A$1982)+ROW()-4)</f>
        <v/>
      </c>
      <c r="B524" s="470"/>
      <c r="C524" s="469"/>
      <c r="D524" s="107"/>
      <c r="E524" s="107"/>
      <c r="F524" s="288"/>
      <c r="G524" s="107"/>
      <c r="H524" s="107"/>
      <c r="I524" s="107"/>
      <c r="J524" s="423"/>
      <c r="K524" s="423"/>
      <c r="L524" s="423"/>
      <c r="M524" s="423"/>
      <c r="N524" s="470"/>
      <c r="O524" s="416">
        <f t="shared" si="26"/>
        <v>0</v>
      </c>
      <c r="P524" s="79">
        <f t="shared" si="27"/>
        <v>0</v>
      </c>
      <c r="Q524" s="102" t="str">
        <f t="shared" si="25"/>
        <v/>
      </c>
    </row>
    <row r="525" spans="1:17" x14ac:dyDescent="0.2">
      <c r="A525" s="438" t="str">
        <f>IF(B525="","",COUNT('Diário 1º PA'!$A$5:$A$1982)+ROW()-4)</f>
        <v/>
      </c>
      <c r="B525" s="470"/>
      <c r="C525" s="469"/>
      <c r="D525" s="107"/>
      <c r="E525" s="107"/>
      <c r="F525" s="288"/>
      <c r="G525" s="107"/>
      <c r="H525" s="107"/>
      <c r="I525" s="107"/>
      <c r="J525" s="423"/>
      <c r="K525" s="423"/>
      <c r="L525" s="423"/>
      <c r="M525" s="423"/>
      <c r="N525" s="470"/>
      <c r="O525" s="418">
        <f t="shared" si="26"/>
        <v>0</v>
      </c>
      <c r="P525" s="79">
        <f t="shared" si="27"/>
        <v>0</v>
      </c>
      <c r="Q525" s="152" t="str">
        <f t="shared" si="25"/>
        <v/>
      </c>
    </row>
    <row r="526" spans="1:17" x14ac:dyDescent="0.2">
      <c r="A526" s="438" t="str">
        <f>IF(B526="","",COUNT('Diário 1º PA'!$A$5:$A$1982)+ROW()-4)</f>
        <v/>
      </c>
      <c r="B526" s="470"/>
      <c r="C526" s="469"/>
      <c r="D526" s="107"/>
      <c r="E526" s="107"/>
      <c r="F526" s="288"/>
      <c r="G526" s="107"/>
      <c r="H526" s="107"/>
      <c r="I526" s="107"/>
      <c r="J526" s="423"/>
      <c r="K526" s="423"/>
      <c r="L526" s="423"/>
      <c r="M526" s="423"/>
      <c r="N526" s="470"/>
      <c r="O526" s="416">
        <f t="shared" si="26"/>
        <v>0</v>
      </c>
      <c r="P526" s="79">
        <f t="shared" si="27"/>
        <v>0</v>
      </c>
      <c r="Q526" s="102" t="str">
        <f t="shared" si="25"/>
        <v/>
      </c>
    </row>
    <row r="527" spans="1:17" x14ac:dyDescent="0.2">
      <c r="A527" s="438" t="str">
        <f>IF(B527="","",COUNT('Diário 1º PA'!$A$5:$A$1982)+ROW()-4)</f>
        <v/>
      </c>
      <c r="B527" s="470"/>
      <c r="C527" s="469"/>
      <c r="D527" s="107"/>
      <c r="E527" s="107"/>
      <c r="F527" s="288"/>
      <c r="G527" s="107"/>
      <c r="H527" s="107"/>
      <c r="I527" s="107"/>
      <c r="J527" s="423"/>
      <c r="K527" s="423"/>
      <c r="L527" s="423"/>
      <c r="M527" s="423"/>
      <c r="N527" s="470"/>
      <c r="O527" s="416">
        <f t="shared" si="26"/>
        <v>0</v>
      </c>
      <c r="P527" s="79">
        <f t="shared" si="27"/>
        <v>0</v>
      </c>
      <c r="Q527" s="102" t="str">
        <f t="shared" si="25"/>
        <v/>
      </c>
    </row>
    <row r="528" spans="1:17" ht="13.5" thickBot="1" x14ac:dyDescent="0.25">
      <c r="A528" s="438" t="str">
        <f>IF(B528="","",COUNT('Diário 1º PA'!$A$5:$A$1982)+ROW()-4)</f>
        <v/>
      </c>
      <c r="B528" s="470"/>
      <c r="C528" s="469"/>
      <c r="D528" s="107"/>
      <c r="E528" s="107"/>
      <c r="F528" s="288"/>
      <c r="G528" s="107"/>
      <c r="H528" s="107"/>
      <c r="I528" s="107"/>
      <c r="J528" s="423"/>
      <c r="K528" s="423"/>
      <c r="L528" s="423"/>
      <c r="M528" s="423"/>
      <c r="N528" s="470"/>
      <c r="O528" s="416">
        <f t="shared" si="26"/>
        <v>0</v>
      </c>
      <c r="P528" s="79">
        <f t="shared" si="27"/>
        <v>0</v>
      </c>
      <c r="Q528" s="102" t="str">
        <f t="shared" si="25"/>
        <v/>
      </c>
    </row>
    <row r="529" spans="1:17" x14ac:dyDescent="0.2">
      <c r="A529" s="438" t="str">
        <f>IF(B529="","",COUNT('Diário 1º PA'!$A$5:$A$1982)+ROW()-4)</f>
        <v/>
      </c>
      <c r="B529" s="470"/>
      <c r="C529" s="469"/>
      <c r="D529" s="107"/>
      <c r="E529" s="107"/>
      <c r="F529" s="288"/>
      <c r="G529" s="107"/>
      <c r="H529" s="107"/>
      <c r="I529" s="107"/>
      <c r="J529" s="423"/>
      <c r="K529" s="423"/>
      <c r="L529" s="423"/>
      <c r="M529" s="423"/>
      <c r="N529" s="470"/>
      <c r="O529" s="418">
        <f t="shared" si="26"/>
        <v>0</v>
      </c>
      <c r="P529" s="79">
        <f t="shared" si="27"/>
        <v>0</v>
      </c>
      <c r="Q529" s="152" t="str">
        <f t="shared" ref="Q529:Q592" si="28">SUBSTITUTE(D529," ","_")</f>
        <v/>
      </c>
    </row>
    <row r="530" spans="1:17" x14ac:dyDescent="0.2">
      <c r="A530" s="438" t="str">
        <f>IF(B530="","",COUNT('Diário 1º PA'!$A$5:$A$1982)+ROW()-4)</f>
        <v/>
      </c>
      <c r="B530" s="470"/>
      <c r="C530" s="469"/>
      <c r="D530" s="107"/>
      <c r="E530" s="107"/>
      <c r="F530" s="288"/>
      <c r="G530" s="107"/>
      <c r="H530" s="107"/>
      <c r="I530" s="107"/>
      <c r="J530" s="423"/>
      <c r="K530" s="423"/>
      <c r="L530" s="423"/>
      <c r="M530" s="423"/>
      <c r="N530" s="470"/>
      <c r="O530" s="416">
        <f t="shared" ref="O530:O593" si="29">IF(B530=0,0,IF(YEAR(B530)=$P$1,MONTH(B530)-$O$1+1,(YEAR(B530)-$P$1)*12-$O$1+1+MONTH(B530)))</f>
        <v>0</v>
      </c>
      <c r="P530" s="79">
        <f t="shared" ref="P530:P593" si="30">IF(C530=0,0,IF(YEAR(C530)=$P$1,MONTH(C530)-$O$1+1,(YEAR(C530)-$P$1)*12-$O$1+1+MONTH(C530)))</f>
        <v>0</v>
      </c>
      <c r="Q530" s="102" t="str">
        <f t="shared" si="28"/>
        <v/>
      </c>
    </row>
    <row r="531" spans="1:17" x14ac:dyDescent="0.2">
      <c r="A531" s="438" t="str">
        <f>IF(B531="","",COUNT('Diário 1º PA'!$A$5:$A$1982)+ROW()-4)</f>
        <v/>
      </c>
      <c r="B531" s="470"/>
      <c r="C531" s="469"/>
      <c r="D531" s="107"/>
      <c r="E531" s="107"/>
      <c r="F531" s="288"/>
      <c r="G531" s="107"/>
      <c r="H531" s="107"/>
      <c r="I531" s="107"/>
      <c r="J531" s="423"/>
      <c r="K531" s="423"/>
      <c r="L531" s="423"/>
      <c r="M531" s="423"/>
      <c r="N531" s="470"/>
      <c r="O531" s="416">
        <f t="shared" si="29"/>
        <v>0</v>
      </c>
      <c r="P531" s="79">
        <f t="shared" si="30"/>
        <v>0</v>
      </c>
      <c r="Q531" s="102" t="str">
        <f t="shared" si="28"/>
        <v/>
      </c>
    </row>
    <row r="532" spans="1:17" ht="13.5" thickBot="1" x14ac:dyDescent="0.25">
      <c r="A532" s="438" t="str">
        <f>IF(B532="","",COUNT('Diário 1º PA'!$A$5:$A$1982)+ROW()-4)</f>
        <v/>
      </c>
      <c r="B532" s="470"/>
      <c r="C532" s="469"/>
      <c r="D532" s="107"/>
      <c r="E532" s="107"/>
      <c r="F532" s="288"/>
      <c r="G532" s="107"/>
      <c r="H532" s="107"/>
      <c r="I532" s="107"/>
      <c r="J532" s="423"/>
      <c r="K532" s="423"/>
      <c r="L532" s="423"/>
      <c r="M532" s="423"/>
      <c r="N532" s="470"/>
      <c r="O532" s="416">
        <f t="shared" si="29"/>
        <v>0</v>
      </c>
      <c r="P532" s="79">
        <f t="shared" si="30"/>
        <v>0</v>
      </c>
      <c r="Q532" s="102" t="str">
        <f t="shared" si="28"/>
        <v/>
      </c>
    </row>
    <row r="533" spans="1:17" x14ac:dyDescent="0.2">
      <c r="A533" s="438" t="str">
        <f>IF(B533="","",COUNT('Diário 1º PA'!$A$5:$A$1982)+ROW()-4)</f>
        <v/>
      </c>
      <c r="B533" s="470"/>
      <c r="C533" s="469"/>
      <c r="D533" s="107"/>
      <c r="E533" s="107"/>
      <c r="F533" s="288"/>
      <c r="G533" s="107"/>
      <c r="H533" s="107"/>
      <c r="I533" s="107"/>
      <c r="J533" s="423"/>
      <c r="K533" s="423"/>
      <c r="L533" s="423"/>
      <c r="M533" s="423"/>
      <c r="N533" s="470"/>
      <c r="O533" s="418">
        <f t="shared" si="29"/>
        <v>0</v>
      </c>
      <c r="P533" s="79">
        <f t="shared" si="30"/>
        <v>0</v>
      </c>
      <c r="Q533" s="152" t="str">
        <f t="shared" si="28"/>
        <v/>
      </c>
    </row>
    <row r="534" spans="1:17" x14ac:dyDescent="0.2">
      <c r="A534" s="438" t="str">
        <f>IF(B534="","",COUNT('Diário 1º PA'!$A$5:$A$1982)+ROW()-4)</f>
        <v/>
      </c>
      <c r="B534" s="470"/>
      <c r="C534" s="469"/>
      <c r="D534" s="107"/>
      <c r="E534" s="107"/>
      <c r="F534" s="288"/>
      <c r="G534" s="107"/>
      <c r="H534" s="107"/>
      <c r="I534" s="107"/>
      <c r="J534" s="423"/>
      <c r="K534" s="423"/>
      <c r="L534" s="423"/>
      <c r="M534" s="423"/>
      <c r="N534" s="470"/>
      <c r="O534" s="416">
        <f t="shared" si="29"/>
        <v>0</v>
      </c>
      <c r="P534" s="79">
        <f t="shared" si="30"/>
        <v>0</v>
      </c>
      <c r="Q534" s="102" t="str">
        <f t="shared" si="28"/>
        <v/>
      </c>
    </row>
    <row r="535" spans="1:17" x14ac:dyDescent="0.2">
      <c r="A535" s="438" t="str">
        <f>IF(B535="","",COUNT('Diário 1º PA'!$A$5:$A$1982)+ROW()-4)</f>
        <v/>
      </c>
      <c r="B535" s="470"/>
      <c r="C535" s="469"/>
      <c r="D535" s="107"/>
      <c r="E535" s="107"/>
      <c r="F535" s="288"/>
      <c r="G535" s="107"/>
      <c r="H535" s="107"/>
      <c r="I535" s="107"/>
      <c r="J535" s="423"/>
      <c r="K535" s="423"/>
      <c r="L535" s="423"/>
      <c r="M535" s="423"/>
      <c r="N535" s="470"/>
      <c r="O535" s="416">
        <f t="shared" si="29"/>
        <v>0</v>
      </c>
      <c r="P535" s="79">
        <f t="shared" si="30"/>
        <v>0</v>
      </c>
      <c r="Q535" s="102" t="str">
        <f t="shared" si="28"/>
        <v/>
      </c>
    </row>
    <row r="536" spans="1:17" ht="13.5" thickBot="1" x14ac:dyDescent="0.25">
      <c r="A536" s="438" t="str">
        <f>IF(B536="","",COUNT('Diário 1º PA'!$A$5:$A$1982)+ROW()-4)</f>
        <v/>
      </c>
      <c r="B536" s="470"/>
      <c r="C536" s="469"/>
      <c r="D536" s="107"/>
      <c r="E536" s="107"/>
      <c r="F536" s="288"/>
      <c r="G536" s="107"/>
      <c r="H536" s="107"/>
      <c r="I536" s="107"/>
      <c r="J536" s="423"/>
      <c r="K536" s="423"/>
      <c r="L536" s="423"/>
      <c r="M536" s="423"/>
      <c r="N536" s="470"/>
      <c r="O536" s="416">
        <f t="shared" si="29"/>
        <v>0</v>
      </c>
      <c r="P536" s="79">
        <f t="shared" si="30"/>
        <v>0</v>
      </c>
      <c r="Q536" s="102" t="str">
        <f t="shared" si="28"/>
        <v/>
      </c>
    </row>
    <row r="537" spans="1:17" x14ac:dyDescent="0.2">
      <c r="A537" s="438" t="str">
        <f>IF(B537="","",COUNT('Diário 1º PA'!$A$5:$A$1982)+ROW()-4)</f>
        <v/>
      </c>
      <c r="B537" s="470"/>
      <c r="C537" s="469"/>
      <c r="D537" s="107"/>
      <c r="E537" s="107"/>
      <c r="F537" s="288"/>
      <c r="G537" s="107"/>
      <c r="H537" s="107"/>
      <c r="I537" s="107"/>
      <c r="J537" s="423"/>
      <c r="K537" s="423"/>
      <c r="L537" s="423"/>
      <c r="M537" s="423"/>
      <c r="N537" s="470"/>
      <c r="O537" s="418">
        <f t="shared" si="29"/>
        <v>0</v>
      </c>
      <c r="P537" s="79">
        <f t="shared" si="30"/>
        <v>0</v>
      </c>
      <c r="Q537" s="152" t="str">
        <f t="shared" si="28"/>
        <v/>
      </c>
    </row>
    <row r="538" spans="1:17" x14ac:dyDescent="0.2">
      <c r="A538" s="438" t="str">
        <f>IF(B538="","",COUNT('Diário 1º PA'!$A$5:$A$1982)+ROW()-4)</f>
        <v/>
      </c>
      <c r="B538" s="470"/>
      <c r="C538" s="469"/>
      <c r="D538" s="107"/>
      <c r="E538" s="107"/>
      <c r="F538" s="288"/>
      <c r="G538" s="107"/>
      <c r="H538" s="107"/>
      <c r="I538" s="107"/>
      <c r="J538" s="423"/>
      <c r="K538" s="423"/>
      <c r="L538" s="423"/>
      <c r="M538" s="423"/>
      <c r="N538" s="470"/>
      <c r="O538" s="416">
        <f t="shared" si="29"/>
        <v>0</v>
      </c>
      <c r="P538" s="79">
        <f t="shared" si="30"/>
        <v>0</v>
      </c>
      <c r="Q538" s="102" t="str">
        <f t="shared" si="28"/>
        <v/>
      </c>
    </row>
    <row r="539" spans="1:17" x14ac:dyDescent="0.2">
      <c r="A539" s="438" t="str">
        <f>IF(B539="","",COUNT('Diário 1º PA'!$A$5:$A$1982)+ROW()-4)</f>
        <v/>
      </c>
      <c r="B539" s="470"/>
      <c r="C539" s="469"/>
      <c r="D539" s="107"/>
      <c r="E539" s="107"/>
      <c r="F539" s="288"/>
      <c r="G539" s="107"/>
      <c r="H539" s="107"/>
      <c r="I539" s="107"/>
      <c r="J539" s="423"/>
      <c r="K539" s="423"/>
      <c r="L539" s="423"/>
      <c r="M539" s="423"/>
      <c r="N539" s="470"/>
      <c r="O539" s="416">
        <f t="shared" si="29"/>
        <v>0</v>
      </c>
      <c r="P539" s="79">
        <f t="shared" si="30"/>
        <v>0</v>
      </c>
      <c r="Q539" s="102" t="str">
        <f t="shared" si="28"/>
        <v/>
      </c>
    </row>
    <row r="540" spans="1:17" ht="13.5" thickBot="1" x14ac:dyDescent="0.25">
      <c r="A540" s="438" t="str">
        <f>IF(B540="","",COUNT('Diário 1º PA'!$A$5:$A$1982)+ROW()-4)</f>
        <v/>
      </c>
      <c r="B540" s="470"/>
      <c r="C540" s="469"/>
      <c r="D540" s="107"/>
      <c r="E540" s="107"/>
      <c r="F540" s="288"/>
      <c r="G540" s="107"/>
      <c r="H540" s="107"/>
      <c r="I540" s="107"/>
      <c r="J540" s="423"/>
      <c r="K540" s="423"/>
      <c r="L540" s="423"/>
      <c r="M540" s="423"/>
      <c r="N540" s="470"/>
      <c r="O540" s="416">
        <f t="shared" si="29"/>
        <v>0</v>
      </c>
      <c r="P540" s="79">
        <f t="shared" si="30"/>
        <v>0</v>
      </c>
      <c r="Q540" s="102" t="str">
        <f t="shared" si="28"/>
        <v/>
      </c>
    </row>
    <row r="541" spans="1:17" x14ac:dyDescent="0.2">
      <c r="A541" s="438" t="str">
        <f>IF(B541="","",COUNT('Diário 1º PA'!$A$5:$A$1982)+ROW()-4)</f>
        <v/>
      </c>
      <c r="B541" s="470"/>
      <c r="C541" s="469"/>
      <c r="D541" s="107"/>
      <c r="E541" s="107"/>
      <c r="F541" s="288"/>
      <c r="G541" s="107"/>
      <c r="H541" s="107"/>
      <c r="I541" s="107"/>
      <c r="J541" s="423"/>
      <c r="K541" s="423"/>
      <c r="L541" s="423"/>
      <c r="M541" s="423"/>
      <c r="N541" s="470"/>
      <c r="O541" s="418">
        <f t="shared" si="29"/>
        <v>0</v>
      </c>
      <c r="P541" s="79">
        <f t="shared" si="30"/>
        <v>0</v>
      </c>
      <c r="Q541" s="152" t="str">
        <f t="shared" si="28"/>
        <v/>
      </c>
    </row>
    <row r="542" spans="1:17" x14ac:dyDescent="0.2">
      <c r="A542" s="438" t="str">
        <f>IF(B542="","",COUNT('Diário 1º PA'!$A$5:$A$1982)+ROW()-4)</f>
        <v/>
      </c>
      <c r="B542" s="470"/>
      <c r="C542" s="469"/>
      <c r="D542" s="107"/>
      <c r="E542" s="107"/>
      <c r="F542" s="288"/>
      <c r="G542" s="107"/>
      <c r="H542" s="107"/>
      <c r="I542" s="107"/>
      <c r="J542" s="423"/>
      <c r="K542" s="423"/>
      <c r="L542" s="423"/>
      <c r="M542" s="423"/>
      <c r="N542" s="470"/>
      <c r="O542" s="416">
        <f t="shared" si="29"/>
        <v>0</v>
      </c>
      <c r="P542" s="79">
        <f t="shared" si="30"/>
        <v>0</v>
      </c>
      <c r="Q542" s="102" t="str">
        <f t="shared" si="28"/>
        <v/>
      </c>
    </row>
    <row r="543" spans="1:17" x14ac:dyDescent="0.2">
      <c r="A543" s="438" t="str">
        <f>IF(B543="","",COUNT('Diário 1º PA'!$A$5:$A$1982)+ROW()-4)</f>
        <v/>
      </c>
      <c r="B543" s="470"/>
      <c r="C543" s="469"/>
      <c r="D543" s="107"/>
      <c r="E543" s="107"/>
      <c r="F543" s="288"/>
      <c r="G543" s="107"/>
      <c r="H543" s="107"/>
      <c r="I543" s="107"/>
      <c r="J543" s="423"/>
      <c r="K543" s="423"/>
      <c r="L543" s="423"/>
      <c r="M543" s="423"/>
      <c r="N543" s="470"/>
      <c r="O543" s="416">
        <f t="shared" si="29"/>
        <v>0</v>
      </c>
      <c r="P543" s="79">
        <f t="shared" si="30"/>
        <v>0</v>
      </c>
      <c r="Q543" s="102" t="str">
        <f t="shared" si="28"/>
        <v/>
      </c>
    </row>
    <row r="544" spans="1:17" ht="13.5" thickBot="1" x14ac:dyDescent="0.25">
      <c r="A544" s="438" t="str">
        <f>IF(B544="","",COUNT('Diário 1º PA'!$A$5:$A$1982)+ROW()-4)</f>
        <v/>
      </c>
      <c r="B544" s="470"/>
      <c r="C544" s="469"/>
      <c r="D544" s="107"/>
      <c r="E544" s="107"/>
      <c r="F544" s="288"/>
      <c r="G544" s="107"/>
      <c r="H544" s="107"/>
      <c r="I544" s="107"/>
      <c r="J544" s="423"/>
      <c r="K544" s="423"/>
      <c r="L544" s="423"/>
      <c r="M544" s="423"/>
      <c r="N544" s="470"/>
      <c r="O544" s="416">
        <f t="shared" si="29"/>
        <v>0</v>
      </c>
      <c r="P544" s="79">
        <f t="shared" si="30"/>
        <v>0</v>
      </c>
      <c r="Q544" s="102" t="str">
        <f t="shared" si="28"/>
        <v/>
      </c>
    </row>
    <row r="545" spans="1:17" x14ac:dyDescent="0.2">
      <c r="A545" s="438" t="str">
        <f>IF(B545="","",COUNT('Diário 1º PA'!$A$5:$A$1982)+ROW()-4)</f>
        <v/>
      </c>
      <c r="B545" s="470"/>
      <c r="C545" s="469"/>
      <c r="D545" s="107"/>
      <c r="E545" s="107"/>
      <c r="F545" s="288"/>
      <c r="G545" s="107"/>
      <c r="H545" s="107"/>
      <c r="I545" s="107"/>
      <c r="J545" s="423"/>
      <c r="K545" s="423"/>
      <c r="L545" s="423"/>
      <c r="M545" s="423"/>
      <c r="N545" s="470"/>
      <c r="O545" s="418">
        <f t="shared" si="29"/>
        <v>0</v>
      </c>
      <c r="P545" s="79">
        <f t="shared" si="30"/>
        <v>0</v>
      </c>
      <c r="Q545" s="152" t="str">
        <f t="shared" si="28"/>
        <v/>
      </c>
    </row>
    <row r="546" spans="1:17" x14ac:dyDescent="0.2">
      <c r="A546" s="438" t="str">
        <f>IF(B546="","",COUNT('Diário 1º PA'!$A$5:$A$1982)+ROW()-4)</f>
        <v/>
      </c>
      <c r="B546" s="470"/>
      <c r="C546" s="469"/>
      <c r="D546" s="107"/>
      <c r="E546" s="107"/>
      <c r="F546" s="288"/>
      <c r="G546" s="107"/>
      <c r="H546" s="107"/>
      <c r="I546" s="107"/>
      <c r="J546" s="423"/>
      <c r="K546" s="423"/>
      <c r="L546" s="423"/>
      <c r="M546" s="423"/>
      <c r="N546" s="470"/>
      <c r="O546" s="416">
        <f t="shared" si="29"/>
        <v>0</v>
      </c>
      <c r="P546" s="79">
        <f t="shared" si="30"/>
        <v>0</v>
      </c>
      <c r="Q546" s="102" t="str">
        <f t="shared" si="28"/>
        <v/>
      </c>
    </row>
    <row r="547" spans="1:17" x14ac:dyDescent="0.2">
      <c r="A547" s="438" t="str">
        <f>IF(B547="","",COUNT('Diário 1º PA'!$A$5:$A$1982)+ROW()-4)</f>
        <v/>
      </c>
      <c r="B547" s="470"/>
      <c r="C547" s="469"/>
      <c r="D547" s="107"/>
      <c r="E547" s="107"/>
      <c r="F547" s="288"/>
      <c r="G547" s="107"/>
      <c r="H547" s="107"/>
      <c r="I547" s="107"/>
      <c r="J547" s="423"/>
      <c r="K547" s="423"/>
      <c r="L547" s="423"/>
      <c r="M547" s="423"/>
      <c r="N547" s="470"/>
      <c r="O547" s="416">
        <f t="shared" si="29"/>
        <v>0</v>
      </c>
      <c r="P547" s="79">
        <f t="shared" si="30"/>
        <v>0</v>
      </c>
      <c r="Q547" s="102" t="str">
        <f t="shared" si="28"/>
        <v/>
      </c>
    </row>
    <row r="548" spans="1:17" ht="13.5" thickBot="1" x14ac:dyDescent="0.25">
      <c r="A548" s="438" t="str">
        <f>IF(B548="","",COUNT('Diário 1º PA'!$A$5:$A$1982)+ROW()-4)</f>
        <v/>
      </c>
      <c r="B548" s="470"/>
      <c r="C548" s="469"/>
      <c r="D548" s="107"/>
      <c r="E548" s="107"/>
      <c r="F548" s="288"/>
      <c r="G548" s="107"/>
      <c r="H548" s="107"/>
      <c r="I548" s="107"/>
      <c r="J548" s="423"/>
      <c r="K548" s="423"/>
      <c r="L548" s="423"/>
      <c r="M548" s="423"/>
      <c r="N548" s="470"/>
      <c r="O548" s="416">
        <f t="shared" si="29"/>
        <v>0</v>
      </c>
      <c r="P548" s="79">
        <f t="shared" si="30"/>
        <v>0</v>
      </c>
      <c r="Q548" s="102" t="str">
        <f t="shared" si="28"/>
        <v/>
      </c>
    </row>
    <row r="549" spans="1:17" x14ac:dyDescent="0.2">
      <c r="A549" s="438" t="str">
        <f>IF(B549="","",COUNT('Diário 1º PA'!$A$5:$A$1982)+ROW()-4)</f>
        <v/>
      </c>
      <c r="B549" s="470"/>
      <c r="C549" s="469"/>
      <c r="D549" s="107"/>
      <c r="E549" s="107"/>
      <c r="F549" s="288"/>
      <c r="G549" s="107"/>
      <c r="H549" s="107"/>
      <c r="I549" s="107"/>
      <c r="J549" s="423"/>
      <c r="K549" s="423"/>
      <c r="L549" s="423"/>
      <c r="M549" s="423"/>
      <c r="N549" s="470"/>
      <c r="O549" s="418">
        <f t="shared" si="29"/>
        <v>0</v>
      </c>
      <c r="P549" s="79">
        <f t="shared" si="30"/>
        <v>0</v>
      </c>
      <c r="Q549" s="152" t="str">
        <f t="shared" si="28"/>
        <v/>
      </c>
    </row>
    <row r="550" spans="1:17" x14ac:dyDescent="0.2">
      <c r="A550" s="438" t="str">
        <f>IF(B550="","",COUNT('Diário 1º PA'!$A$5:$A$1982)+ROW()-4)</f>
        <v/>
      </c>
      <c r="B550" s="470"/>
      <c r="C550" s="469"/>
      <c r="D550" s="107"/>
      <c r="E550" s="107"/>
      <c r="F550" s="288"/>
      <c r="G550" s="107"/>
      <c r="H550" s="107"/>
      <c r="I550" s="107"/>
      <c r="J550" s="423"/>
      <c r="K550" s="423"/>
      <c r="L550" s="423"/>
      <c r="M550" s="423"/>
      <c r="N550" s="470"/>
      <c r="O550" s="416">
        <f t="shared" si="29"/>
        <v>0</v>
      </c>
      <c r="P550" s="79">
        <f t="shared" si="30"/>
        <v>0</v>
      </c>
      <c r="Q550" s="102" t="str">
        <f t="shared" si="28"/>
        <v/>
      </c>
    </row>
    <row r="551" spans="1:17" x14ac:dyDescent="0.2">
      <c r="A551" s="438" t="str">
        <f>IF(B551="","",COUNT('Diário 1º PA'!$A$5:$A$1982)+ROW()-4)</f>
        <v/>
      </c>
      <c r="B551" s="470"/>
      <c r="C551" s="469"/>
      <c r="D551" s="107"/>
      <c r="E551" s="107"/>
      <c r="F551" s="288"/>
      <c r="G551" s="107"/>
      <c r="H551" s="107"/>
      <c r="I551" s="107"/>
      <c r="J551" s="423"/>
      <c r="K551" s="423"/>
      <c r="L551" s="423"/>
      <c r="M551" s="423"/>
      <c r="N551" s="470"/>
      <c r="O551" s="416">
        <f t="shared" si="29"/>
        <v>0</v>
      </c>
      <c r="P551" s="79">
        <f t="shared" si="30"/>
        <v>0</v>
      </c>
      <c r="Q551" s="102" t="str">
        <f t="shared" si="28"/>
        <v/>
      </c>
    </row>
    <row r="552" spans="1:17" ht="13.5" thickBot="1" x14ac:dyDescent="0.25">
      <c r="A552" s="438" t="str">
        <f>IF(B552="","",COUNT('Diário 1º PA'!$A$5:$A$1982)+ROW()-4)</f>
        <v/>
      </c>
      <c r="B552" s="470"/>
      <c r="C552" s="474"/>
      <c r="D552" s="442"/>
      <c r="E552" s="442"/>
      <c r="F552" s="443"/>
      <c r="G552" s="107"/>
      <c r="H552" s="107"/>
      <c r="I552" s="107"/>
      <c r="J552" s="423"/>
      <c r="K552" s="423"/>
      <c r="L552" s="423"/>
      <c r="M552" s="423"/>
      <c r="N552" s="470"/>
      <c r="O552" s="416">
        <f t="shared" si="29"/>
        <v>0</v>
      </c>
      <c r="P552" s="79">
        <f t="shared" si="30"/>
        <v>0</v>
      </c>
      <c r="Q552" s="102" t="str">
        <f t="shared" si="28"/>
        <v/>
      </c>
    </row>
    <row r="553" spans="1:17" x14ac:dyDescent="0.2">
      <c r="A553" s="438" t="str">
        <f>IF(B553="","",COUNT('Diário 1º PA'!$A$5:$A$1982)+ROW()-4)</f>
        <v/>
      </c>
      <c r="B553" s="470"/>
      <c r="C553" s="469"/>
      <c r="D553" s="107"/>
      <c r="E553" s="107"/>
      <c r="F553" s="288"/>
      <c r="G553" s="107"/>
      <c r="H553" s="107"/>
      <c r="I553" s="107"/>
      <c r="J553" s="423"/>
      <c r="K553" s="423"/>
      <c r="L553" s="423"/>
      <c r="M553" s="423"/>
      <c r="N553" s="470"/>
      <c r="O553" s="418">
        <f t="shared" si="29"/>
        <v>0</v>
      </c>
      <c r="P553" s="79">
        <f t="shared" si="30"/>
        <v>0</v>
      </c>
      <c r="Q553" s="152" t="str">
        <f t="shared" si="28"/>
        <v/>
      </c>
    </row>
    <row r="554" spans="1:17" x14ac:dyDescent="0.2">
      <c r="A554" s="438" t="str">
        <f>IF(B554="","",COUNT('Diário 1º PA'!$A$5:$A$1982)+ROW()-4)</f>
        <v/>
      </c>
      <c r="B554" s="470"/>
      <c r="C554" s="469"/>
      <c r="D554" s="107"/>
      <c r="E554" s="107"/>
      <c r="F554" s="288"/>
      <c r="G554" s="107"/>
      <c r="H554" s="107"/>
      <c r="I554" s="107"/>
      <c r="J554" s="423"/>
      <c r="K554" s="423"/>
      <c r="L554" s="423"/>
      <c r="M554" s="423"/>
      <c r="N554" s="470"/>
      <c r="O554" s="416">
        <f t="shared" si="29"/>
        <v>0</v>
      </c>
      <c r="P554" s="79">
        <f t="shared" si="30"/>
        <v>0</v>
      </c>
      <c r="Q554" s="102" t="str">
        <f t="shared" si="28"/>
        <v/>
      </c>
    </row>
    <row r="555" spans="1:17" x14ac:dyDescent="0.2">
      <c r="A555" s="438" t="str">
        <f>IF(B555="","",COUNT('Diário 1º PA'!$A$5:$A$1982)+ROW()-4)</f>
        <v/>
      </c>
      <c r="B555" s="470"/>
      <c r="C555" s="469"/>
      <c r="D555" s="107"/>
      <c r="E555" s="107"/>
      <c r="F555" s="288"/>
      <c r="G555" s="107"/>
      <c r="H555" s="107"/>
      <c r="I555" s="107"/>
      <c r="J555" s="423"/>
      <c r="K555" s="423"/>
      <c r="L555" s="423"/>
      <c r="M555" s="423"/>
      <c r="N555" s="470"/>
      <c r="O555" s="416">
        <f t="shared" si="29"/>
        <v>0</v>
      </c>
      <c r="P555" s="79">
        <f t="shared" si="30"/>
        <v>0</v>
      </c>
      <c r="Q555" s="102" t="str">
        <f t="shared" si="28"/>
        <v/>
      </c>
    </row>
    <row r="556" spans="1:17" ht="13.5" thickBot="1" x14ac:dyDescent="0.25">
      <c r="A556" s="438" t="str">
        <f>IF(B556="","",COUNT('Diário 1º PA'!$A$5:$A$1982)+ROW()-4)</f>
        <v/>
      </c>
      <c r="B556" s="470"/>
      <c r="C556" s="469"/>
      <c r="D556" s="107"/>
      <c r="E556" s="107"/>
      <c r="F556" s="288"/>
      <c r="G556" s="107"/>
      <c r="H556" s="107"/>
      <c r="I556" s="107"/>
      <c r="J556" s="423"/>
      <c r="K556" s="423"/>
      <c r="L556" s="423"/>
      <c r="M556" s="423"/>
      <c r="N556" s="470"/>
      <c r="O556" s="416">
        <f t="shared" si="29"/>
        <v>0</v>
      </c>
      <c r="P556" s="79">
        <f t="shared" si="30"/>
        <v>0</v>
      </c>
      <c r="Q556" s="102" t="str">
        <f t="shared" si="28"/>
        <v/>
      </c>
    </row>
    <row r="557" spans="1:17" x14ac:dyDescent="0.2">
      <c r="A557" s="438" t="str">
        <f>IF(B557="","",COUNT('Diário 1º PA'!$A$5:$A$1982)+ROW()-4)</f>
        <v/>
      </c>
      <c r="B557" s="470"/>
      <c r="C557" s="469"/>
      <c r="D557" s="107"/>
      <c r="E557" s="107"/>
      <c r="F557" s="288"/>
      <c r="G557" s="107"/>
      <c r="H557" s="107"/>
      <c r="I557" s="107"/>
      <c r="J557" s="423"/>
      <c r="K557" s="423"/>
      <c r="L557" s="423"/>
      <c r="M557" s="423"/>
      <c r="N557" s="470"/>
      <c r="O557" s="418">
        <f t="shared" si="29"/>
        <v>0</v>
      </c>
      <c r="P557" s="79">
        <f t="shared" si="30"/>
        <v>0</v>
      </c>
      <c r="Q557" s="152" t="str">
        <f t="shared" si="28"/>
        <v/>
      </c>
    </row>
    <row r="558" spans="1:17" x14ac:dyDescent="0.2">
      <c r="A558" s="438" t="str">
        <f>IF(B558="","",COUNT('Diário 1º PA'!$A$5:$A$1982)+ROW()-4)</f>
        <v/>
      </c>
      <c r="B558" s="470"/>
      <c r="C558" s="469"/>
      <c r="D558" s="107"/>
      <c r="E558" s="107"/>
      <c r="F558" s="288"/>
      <c r="G558" s="107"/>
      <c r="H558" s="107"/>
      <c r="I558" s="107"/>
      <c r="J558" s="423"/>
      <c r="K558" s="423"/>
      <c r="L558" s="423"/>
      <c r="M558" s="423"/>
      <c r="N558" s="470"/>
      <c r="O558" s="416">
        <f t="shared" si="29"/>
        <v>0</v>
      </c>
      <c r="P558" s="79">
        <f t="shared" si="30"/>
        <v>0</v>
      </c>
      <c r="Q558" s="102" t="str">
        <f t="shared" si="28"/>
        <v/>
      </c>
    </row>
    <row r="559" spans="1:17" x14ac:dyDescent="0.2">
      <c r="A559" s="438" t="str">
        <f>IF(B559="","",COUNT('Diário 1º PA'!$A$5:$A$1982)+ROW()-4)</f>
        <v/>
      </c>
      <c r="B559" s="470"/>
      <c r="C559" s="469"/>
      <c r="D559" s="107"/>
      <c r="E559" s="107"/>
      <c r="F559" s="288"/>
      <c r="G559" s="107"/>
      <c r="H559" s="107"/>
      <c r="I559" s="107"/>
      <c r="J559" s="423"/>
      <c r="K559" s="423"/>
      <c r="L559" s="423"/>
      <c r="M559" s="423"/>
      <c r="N559" s="470"/>
      <c r="O559" s="416">
        <f t="shared" si="29"/>
        <v>0</v>
      </c>
      <c r="P559" s="79">
        <f t="shared" si="30"/>
        <v>0</v>
      </c>
      <c r="Q559" s="102" t="str">
        <f t="shared" si="28"/>
        <v/>
      </c>
    </row>
    <row r="560" spans="1:17" ht="13.5" thickBot="1" x14ac:dyDescent="0.25">
      <c r="A560" s="438" t="str">
        <f>IF(B560="","",COUNT('Diário 1º PA'!$A$5:$A$1982)+ROW()-4)</f>
        <v/>
      </c>
      <c r="B560" s="470"/>
      <c r="C560" s="469"/>
      <c r="D560" s="107"/>
      <c r="E560" s="107"/>
      <c r="F560" s="288"/>
      <c r="G560" s="107"/>
      <c r="H560" s="107"/>
      <c r="I560" s="107"/>
      <c r="J560" s="423"/>
      <c r="K560" s="423"/>
      <c r="L560" s="423"/>
      <c r="M560" s="423"/>
      <c r="N560" s="470"/>
      <c r="O560" s="416">
        <f t="shared" si="29"/>
        <v>0</v>
      </c>
      <c r="P560" s="79">
        <f t="shared" si="30"/>
        <v>0</v>
      </c>
      <c r="Q560" s="102" t="str">
        <f t="shared" si="28"/>
        <v/>
      </c>
    </row>
    <row r="561" spans="1:17" x14ac:dyDescent="0.2">
      <c r="A561" s="438" t="str">
        <f>IF(B561="","",COUNT('Diário 1º PA'!$A$5:$A$1982)+ROW()-4)</f>
        <v/>
      </c>
      <c r="B561" s="470"/>
      <c r="C561" s="469"/>
      <c r="D561" s="107"/>
      <c r="E561" s="107"/>
      <c r="F561" s="288"/>
      <c r="G561" s="107"/>
      <c r="H561" s="107"/>
      <c r="I561" s="107"/>
      <c r="J561" s="423"/>
      <c r="K561" s="423"/>
      <c r="L561" s="423"/>
      <c r="M561" s="423"/>
      <c r="N561" s="470"/>
      <c r="O561" s="418">
        <f t="shared" si="29"/>
        <v>0</v>
      </c>
      <c r="P561" s="79">
        <f t="shared" si="30"/>
        <v>0</v>
      </c>
      <c r="Q561" s="152" t="str">
        <f t="shared" si="28"/>
        <v/>
      </c>
    </row>
    <row r="562" spans="1:17" x14ac:dyDescent="0.2">
      <c r="A562" s="438" t="str">
        <f>IF(B562="","",COUNT('Diário 1º PA'!$A$5:$A$1982)+ROW()-4)</f>
        <v/>
      </c>
      <c r="B562" s="470"/>
      <c r="C562" s="469"/>
      <c r="D562" s="107"/>
      <c r="E562" s="107"/>
      <c r="F562" s="288"/>
      <c r="G562" s="107"/>
      <c r="H562" s="107"/>
      <c r="I562" s="107"/>
      <c r="J562" s="423"/>
      <c r="K562" s="423"/>
      <c r="L562" s="423"/>
      <c r="M562" s="423"/>
      <c r="N562" s="470"/>
      <c r="O562" s="416">
        <f t="shared" si="29"/>
        <v>0</v>
      </c>
      <c r="P562" s="79">
        <f t="shared" si="30"/>
        <v>0</v>
      </c>
      <c r="Q562" s="102" t="str">
        <f t="shared" si="28"/>
        <v/>
      </c>
    </row>
    <row r="563" spans="1:17" x14ac:dyDescent="0.2">
      <c r="A563" s="438" t="str">
        <f>IF(B563="","",COUNT('Diário 1º PA'!$A$5:$A$1982)+ROW()-4)</f>
        <v/>
      </c>
      <c r="B563" s="470"/>
      <c r="C563" s="469"/>
      <c r="D563" s="107"/>
      <c r="E563" s="107"/>
      <c r="F563" s="288"/>
      <c r="G563" s="107"/>
      <c r="H563" s="107"/>
      <c r="I563" s="107"/>
      <c r="J563" s="423"/>
      <c r="K563" s="423"/>
      <c r="L563" s="423"/>
      <c r="M563" s="423"/>
      <c r="N563" s="470"/>
      <c r="O563" s="416">
        <f t="shared" si="29"/>
        <v>0</v>
      </c>
      <c r="P563" s="79">
        <f t="shared" si="30"/>
        <v>0</v>
      </c>
      <c r="Q563" s="102" t="str">
        <f t="shared" si="28"/>
        <v/>
      </c>
    </row>
    <row r="564" spans="1:17" ht="13.5" thickBot="1" x14ac:dyDescent="0.25">
      <c r="A564" s="438" t="str">
        <f>IF(B564="","",COUNT('Diário 1º PA'!$A$5:$A$1982)+ROW()-4)</f>
        <v/>
      </c>
      <c r="B564" s="470"/>
      <c r="C564" s="469"/>
      <c r="D564" s="107"/>
      <c r="E564" s="107"/>
      <c r="F564" s="288"/>
      <c r="G564" s="107"/>
      <c r="H564" s="107"/>
      <c r="I564" s="107"/>
      <c r="J564" s="423"/>
      <c r="K564" s="423"/>
      <c r="L564" s="423"/>
      <c r="M564" s="423"/>
      <c r="N564" s="470"/>
      <c r="O564" s="416">
        <f t="shared" si="29"/>
        <v>0</v>
      </c>
      <c r="P564" s="79">
        <f t="shared" si="30"/>
        <v>0</v>
      </c>
      <c r="Q564" s="102" t="str">
        <f t="shared" si="28"/>
        <v/>
      </c>
    </row>
    <row r="565" spans="1:17" x14ac:dyDescent="0.2">
      <c r="A565" s="438" t="str">
        <f>IF(B565="","",COUNT('Diário 1º PA'!$A$5:$A$1982)+ROW()-4)</f>
        <v/>
      </c>
      <c r="B565" s="470"/>
      <c r="C565" s="469"/>
      <c r="D565" s="107"/>
      <c r="E565" s="107"/>
      <c r="F565" s="288"/>
      <c r="G565" s="107"/>
      <c r="H565" s="107"/>
      <c r="I565" s="107"/>
      <c r="J565" s="423"/>
      <c r="K565" s="423"/>
      <c r="L565" s="423"/>
      <c r="M565" s="423"/>
      <c r="N565" s="470"/>
      <c r="O565" s="418">
        <f t="shared" si="29"/>
        <v>0</v>
      </c>
      <c r="P565" s="79">
        <f t="shared" si="30"/>
        <v>0</v>
      </c>
      <c r="Q565" s="152" t="str">
        <f t="shared" si="28"/>
        <v/>
      </c>
    </row>
    <row r="566" spans="1:17" x14ac:dyDescent="0.2">
      <c r="A566" s="438" t="str">
        <f>IF(B566="","",COUNT('Diário 1º PA'!$A$5:$A$1982)+ROW()-4)</f>
        <v/>
      </c>
      <c r="B566" s="470"/>
      <c r="C566" s="469"/>
      <c r="D566" s="107"/>
      <c r="E566" s="107"/>
      <c r="F566" s="288"/>
      <c r="G566" s="107"/>
      <c r="H566" s="107"/>
      <c r="I566" s="107"/>
      <c r="J566" s="423"/>
      <c r="K566" s="423"/>
      <c r="L566" s="423"/>
      <c r="M566" s="423"/>
      <c r="N566" s="470"/>
      <c r="O566" s="416">
        <f t="shared" si="29"/>
        <v>0</v>
      </c>
      <c r="P566" s="79">
        <f t="shared" si="30"/>
        <v>0</v>
      </c>
      <c r="Q566" s="102" t="str">
        <f t="shared" si="28"/>
        <v/>
      </c>
    </row>
    <row r="567" spans="1:17" x14ac:dyDescent="0.2">
      <c r="A567" s="438" t="str">
        <f>IF(B567="","",COUNT('Diário 1º PA'!$A$5:$A$1982)+ROW()-4)</f>
        <v/>
      </c>
      <c r="B567" s="470"/>
      <c r="C567" s="469"/>
      <c r="D567" s="107"/>
      <c r="E567" s="107"/>
      <c r="F567" s="288"/>
      <c r="G567" s="107"/>
      <c r="H567" s="107"/>
      <c r="I567" s="107"/>
      <c r="J567" s="423"/>
      <c r="K567" s="423"/>
      <c r="L567" s="423"/>
      <c r="M567" s="423"/>
      <c r="N567" s="470"/>
      <c r="O567" s="416">
        <f t="shared" si="29"/>
        <v>0</v>
      </c>
      <c r="P567" s="79">
        <f t="shared" si="30"/>
        <v>0</v>
      </c>
      <c r="Q567" s="102" t="str">
        <f t="shared" si="28"/>
        <v/>
      </c>
    </row>
    <row r="568" spans="1:17" ht="13.5" thickBot="1" x14ac:dyDescent="0.25">
      <c r="A568" s="438" t="str">
        <f>IF(B568="","",COUNT('Diário 1º PA'!$A$5:$A$1982)+ROW()-4)</f>
        <v/>
      </c>
      <c r="B568" s="470"/>
      <c r="C568" s="469"/>
      <c r="D568" s="107"/>
      <c r="E568" s="107"/>
      <c r="F568" s="288"/>
      <c r="G568" s="107"/>
      <c r="H568" s="107"/>
      <c r="I568" s="107"/>
      <c r="J568" s="423"/>
      <c r="K568" s="423"/>
      <c r="L568" s="423"/>
      <c r="M568" s="423"/>
      <c r="N568" s="470"/>
      <c r="O568" s="416">
        <f t="shared" si="29"/>
        <v>0</v>
      </c>
      <c r="P568" s="79">
        <f t="shared" si="30"/>
        <v>0</v>
      </c>
      <c r="Q568" s="102" t="str">
        <f t="shared" si="28"/>
        <v/>
      </c>
    </row>
    <row r="569" spans="1:17" x14ac:dyDescent="0.2">
      <c r="A569" s="438" t="str">
        <f>IF(B569="","",COUNT('Diário 1º PA'!$A$5:$A$1982)+ROW()-4)</f>
        <v/>
      </c>
      <c r="B569" s="470"/>
      <c r="C569" s="469"/>
      <c r="D569" s="107"/>
      <c r="E569" s="107"/>
      <c r="F569" s="288"/>
      <c r="G569" s="107"/>
      <c r="H569" s="107"/>
      <c r="I569" s="107"/>
      <c r="J569" s="423"/>
      <c r="K569" s="423"/>
      <c r="L569" s="423"/>
      <c r="M569" s="423"/>
      <c r="N569" s="470"/>
      <c r="O569" s="418">
        <f t="shared" si="29"/>
        <v>0</v>
      </c>
      <c r="P569" s="79">
        <f t="shared" si="30"/>
        <v>0</v>
      </c>
      <c r="Q569" s="152" t="str">
        <f t="shared" si="28"/>
        <v/>
      </c>
    </row>
    <row r="570" spans="1:17" x14ac:dyDescent="0.2">
      <c r="A570" s="438" t="str">
        <f>IF(B570="","",COUNT('Diário 1º PA'!$A$5:$A$1982)+ROW()-4)</f>
        <v/>
      </c>
      <c r="B570" s="470"/>
      <c r="C570" s="469"/>
      <c r="D570" s="107"/>
      <c r="E570" s="107"/>
      <c r="F570" s="288"/>
      <c r="G570" s="107"/>
      <c r="H570" s="107"/>
      <c r="I570" s="107"/>
      <c r="J570" s="423"/>
      <c r="K570" s="423"/>
      <c r="L570" s="423"/>
      <c r="M570" s="423"/>
      <c r="N570" s="470"/>
      <c r="O570" s="416">
        <f t="shared" si="29"/>
        <v>0</v>
      </c>
      <c r="P570" s="79">
        <f t="shared" si="30"/>
        <v>0</v>
      </c>
      <c r="Q570" s="102" t="str">
        <f t="shared" si="28"/>
        <v/>
      </c>
    </row>
    <row r="571" spans="1:17" x14ac:dyDescent="0.2">
      <c r="A571" s="438" t="str">
        <f>IF(B571="","",COUNT('Diário 1º PA'!$A$5:$A$1982)+ROW()-4)</f>
        <v/>
      </c>
      <c r="B571" s="470"/>
      <c r="C571" s="469"/>
      <c r="D571" s="107"/>
      <c r="E571" s="107"/>
      <c r="F571" s="288"/>
      <c r="G571" s="107"/>
      <c r="H571" s="107"/>
      <c r="I571" s="107"/>
      <c r="J571" s="423"/>
      <c r="K571" s="423"/>
      <c r="L571" s="423"/>
      <c r="M571" s="423"/>
      <c r="N571" s="470"/>
      <c r="O571" s="416">
        <f t="shared" si="29"/>
        <v>0</v>
      </c>
      <c r="P571" s="79">
        <f t="shared" si="30"/>
        <v>0</v>
      </c>
      <c r="Q571" s="102" t="str">
        <f t="shared" si="28"/>
        <v/>
      </c>
    </row>
    <row r="572" spans="1:17" ht="13.5" thickBot="1" x14ac:dyDescent="0.25">
      <c r="A572" s="438" t="str">
        <f>IF(B572="","",COUNT('Diário 1º PA'!$A$5:$A$1982)+ROW()-4)</f>
        <v/>
      </c>
      <c r="B572" s="470"/>
      <c r="C572" s="469"/>
      <c r="D572" s="107"/>
      <c r="E572" s="107"/>
      <c r="F572" s="288"/>
      <c r="G572" s="107"/>
      <c r="H572" s="107"/>
      <c r="I572" s="107"/>
      <c r="J572" s="423"/>
      <c r="K572" s="423"/>
      <c r="L572" s="423"/>
      <c r="M572" s="423"/>
      <c r="N572" s="470"/>
      <c r="O572" s="416">
        <f t="shared" si="29"/>
        <v>0</v>
      </c>
      <c r="P572" s="79">
        <f t="shared" si="30"/>
        <v>0</v>
      </c>
      <c r="Q572" s="102" t="str">
        <f t="shared" si="28"/>
        <v/>
      </c>
    </row>
    <row r="573" spans="1:17" x14ac:dyDescent="0.2">
      <c r="A573" s="438" t="str">
        <f>IF(B573="","",COUNT('Diário 1º PA'!$A$5:$A$1982)+ROW()-4)</f>
        <v/>
      </c>
      <c r="B573" s="470"/>
      <c r="C573" s="469"/>
      <c r="D573" s="107"/>
      <c r="E573" s="107"/>
      <c r="F573" s="288"/>
      <c r="G573" s="107"/>
      <c r="H573" s="107"/>
      <c r="I573" s="107"/>
      <c r="J573" s="423"/>
      <c r="K573" s="423"/>
      <c r="L573" s="423"/>
      <c r="M573" s="423"/>
      <c r="N573" s="470"/>
      <c r="O573" s="418">
        <f t="shared" si="29"/>
        <v>0</v>
      </c>
      <c r="P573" s="79">
        <f t="shared" si="30"/>
        <v>0</v>
      </c>
      <c r="Q573" s="152" t="str">
        <f t="shared" si="28"/>
        <v/>
      </c>
    </row>
    <row r="574" spans="1:17" x14ac:dyDescent="0.2">
      <c r="A574" s="438" t="str">
        <f>IF(B574="","",COUNT('Diário 1º PA'!$A$5:$A$1982)+ROW()-4)</f>
        <v/>
      </c>
      <c r="B574" s="470"/>
      <c r="C574" s="469"/>
      <c r="D574" s="107"/>
      <c r="E574" s="107"/>
      <c r="F574" s="288"/>
      <c r="G574" s="107"/>
      <c r="H574" s="107"/>
      <c r="I574" s="107"/>
      <c r="J574" s="423"/>
      <c r="K574" s="423"/>
      <c r="L574" s="423"/>
      <c r="M574" s="423"/>
      <c r="N574" s="470"/>
      <c r="O574" s="416">
        <f t="shared" si="29"/>
        <v>0</v>
      </c>
      <c r="P574" s="79">
        <f t="shared" si="30"/>
        <v>0</v>
      </c>
      <c r="Q574" s="102" t="str">
        <f t="shared" si="28"/>
        <v/>
      </c>
    </row>
    <row r="575" spans="1:17" x14ac:dyDescent="0.2">
      <c r="A575" s="438" t="str">
        <f>IF(B575="","",COUNT('Diário 1º PA'!$A$5:$A$1982)+ROW()-4)</f>
        <v/>
      </c>
      <c r="B575" s="470"/>
      <c r="C575" s="469"/>
      <c r="D575" s="107"/>
      <c r="E575" s="107"/>
      <c r="F575" s="288"/>
      <c r="G575" s="107"/>
      <c r="H575" s="107"/>
      <c r="I575" s="107"/>
      <c r="J575" s="423"/>
      <c r="K575" s="423"/>
      <c r="L575" s="423"/>
      <c r="M575" s="423"/>
      <c r="N575" s="470"/>
      <c r="O575" s="416">
        <f t="shared" si="29"/>
        <v>0</v>
      </c>
      <c r="P575" s="79">
        <f t="shared" si="30"/>
        <v>0</v>
      </c>
      <c r="Q575" s="102" t="str">
        <f t="shared" si="28"/>
        <v/>
      </c>
    </row>
    <row r="576" spans="1:17" ht="13.5" thickBot="1" x14ac:dyDescent="0.25">
      <c r="A576" s="438" t="str">
        <f>IF(B576="","",COUNT('Diário 1º PA'!$A$5:$A$1982)+ROW()-4)</f>
        <v/>
      </c>
      <c r="B576" s="470"/>
      <c r="C576" s="469"/>
      <c r="D576" s="107"/>
      <c r="E576" s="107"/>
      <c r="F576" s="288"/>
      <c r="G576" s="107"/>
      <c r="H576" s="107"/>
      <c r="I576" s="107"/>
      <c r="J576" s="423"/>
      <c r="K576" s="423"/>
      <c r="L576" s="423"/>
      <c r="M576" s="423"/>
      <c r="N576" s="470"/>
      <c r="O576" s="416">
        <f t="shared" si="29"/>
        <v>0</v>
      </c>
      <c r="P576" s="79">
        <f t="shared" si="30"/>
        <v>0</v>
      </c>
      <c r="Q576" s="102" t="str">
        <f t="shared" si="28"/>
        <v/>
      </c>
    </row>
    <row r="577" spans="1:17" x14ac:dyDescent="0.2">
      <c r="A577" s="438" t="str">
        <f>IF(B577="","",COUNT('Diário 1º PA'!$A$5:$A$1982)+ROW()-4)</f>
        <v/>
      </c>
      <c r="B577" s="470"/>
      <c r="C577" s="469"/>
      <c r="D577" s="107"/>
      <c r="E577" s="107"/>
      <c r="F577" s="288"/>
      <c r="G577" s="107"/>
      <c r="H577" s="107"/>
      <c r="I577" s="107"/>
      <c r="J577" s="423"/>
      <c r="K577" s="423"/>
      <c r="L577" s="423"/>
      <c r="M577" s="423"/>
      <c r="N577" s="470"/>
      <c r="O577" s="418">
        <f t="shared" si="29"/>
        <v>0</v>
      </c>
      <c r="P577" s="79">
        <f t="shared" si="30"/>
        <v>0</v>
      </c>
      <c r="Q577" s="152" t="str">
        <f t="shared" si="28"/>
        <v/>
      </c>
    </row>
    <row r="578" spans="1:17" x14ac:dyDescent="0.2">
      <c r="A578" s="438" t="str">
        <f>IF(B578="","",COUNT('Diário 1º PA'!$A$5:$A$1982)+ROW()-4)</f>
        <v/>
      </c>
      <c r="B578" s="470"/>
      <c r="C578" s="469"/>
      <c r="D578" s="107"/>
      <c r="E578" s="107"/>
      <c r="F578" s="288"/>
      <c r="G578" s="107"/>
      <c r="H578" s="107"/>
      <c r="I578" s="107"/>
      <c r="J578" s="423"/>
      <c r="K578" s="423"/>
      <c r="L578" s="423"/>
      <c r="M578" s="423"/>
      <c r="N578" s="470"/>
      <c r="O578" s="416">
        <f t="shared" si="29"/>
        <v>0</v>
      </c>
      <c r="P578" s="79">
        <f t="shared" si="30"/>
        <v>0</v>
      </c>
      <c r="Q578" s="102" t="str">
        <f t="shared" si="28"/>
        <v/>
      </c>
    </row>
    <row r="579" spans="1:17" x14ac:dyDescent="0.2">
      <c r="A579" s="438" t="str">
        <f>IF(B579="","",COUNT('Diário 1º PA'!$A$5:$A$1982)+ROW()-4)</f>
        <v/>
      </c>
      <c r="B579" s="470"/>
      <c r="C579" s="469"/>
      <c r="D579" s="107"/>
      <c r="E579" s="107"/>
      <c r="F579" s="288"/>
      <c r="G579" s="107"/>
      <c r="H579" s="107"/>
      <c r="I579" s="107"/>
      <c r="J579" s="423"/>
      <c r="K579" s="423"/>
      <c r="L579" s="423"/>
      <c r="M579" s="423"/>
      <c r="N579" s="470"/>
      <c r="O579" s="416">
        <f t="shared" si="29"/>
        <v>0</v>
      </c>
      <c r="P579" s="79">
        <f t="shared" si="30"/>
        <v>0</v>
      </c>
      <c r="Q579" s="102" t="str">
        <f t="shared" si="28"/>
        <v/>
      </c>
    </row>
    <row r="580" spans="1:17" ht="13.5" thickBot="1" x14ac:dyDescent="0.25">
      <c r="A580" s="438" t="str">
        <f>IF(B580="","",COUNT('Diário 1º PA'!$A$5:$A$1982)+ROW()-4)</f>
        <v/>
      </c>
      <c r="B580" s="470"/>
      <c r="C580" s="469"/>
      <c r="D580" s="107"/>
      <c r="E580" s="107"/>
      <c r="F580" s="288"/>
      <c r="G580" s="107"/>
      <c r="H580" s="107"/>
      <c r="I580" s="107"/>
      <c r="J580" s="423"/>
      <c r="K580" s="423"/>
      <c r="L580" s="423"/>
      <c r="M580" s="423"/>
      <c r="N580" s="470"/>
      <c r="O580" s="416">
        <f t="shared" si="29"/>
        <v>0</v>
      </c>
      <c r="P580" s="79">
        <f t="shared" si="30"/>
        <v>0</v>
      </c>
      <c r="Q580" s="102" t="str">
        <f t="shared" si="28"/>
        <v/>
      </c>
    </row>
    <row r="581" spans="1:17" x14ac:dyDescent="0.2">
      <c r="A581" s="438" t="str">
        <f>IF(B581="","",COUNT('Diário 1º PA'!$A$5:$A$1982)+ROW()-4)</f>
        <v/>
      </c>
      <c r="B581" s="470"/>
      <c r="C581" s="469"/>
      <c r="D581" s="107"/>
      <c r="E581" s="107"/>
      <c r="F581" s="288"/>
      <c r="G581" s="107"/>
      <c r="H581" s="107"/>
      <c r="I581" s="107"/>
      <c r="J581" s="423"/>
      <c r="K581" s="423"/>
      <c r="L581" s="423"/>
      <c r="M581" s="423"/>
      <c r="N581" s="470"/>
      <c r="O581" s="418">
        <f t="shared" si="29"/>
        <v>0</v>
      </c>
      <c r="P581" s="79">
        <f t="shared" si="30"/>
        <v>0</v>
      </c>
      <c r="Q581" s="152" t="str">
        <f t="shared" si="28"/>
        <v/>
      </c>
    </row>
    <row r="582" spans="1:17" x14ac:dyDescent="0.2">
      <c r="A582" s="438" t="str">
        <f>IF(B582="","",COUNT('Diário 1º PA'!$A$5:$A$1982)+ROW()-4)</f>
        <v/>
      </c>
      <c r="B582" s="470"/>
      <c r="C582" s="469"/>
      <c r="D582" s="107"/>
      <c r="E582" s="107"/>
      <c r="F582" s="288"/>
      <c r="G582" s="107"/>
      <c r="H582" s="107"/>
      <c r="I582" s="107"/>
      <c r="J582" s="423"/>
      <c r="K582" s="423"/>
      <c r="L582" s="423"/>
      <c r="M582" s="423"/>
      <c r="N582" s="470"/>
      <c r="O582" s="416">
        <f t="shared" si="29"/>
        <v>0</v>
      </c>
      <c r="P582" s="79">
        <f t="shared" si="30"/>
        <v>0</v>
      </c>
      <c r="Q582" s="102" t="str">
        <f t="shared" si="28"/>
        <v/>
      </c>
    </row>
    <row r="583" spans="1:17" x14ac:dyDescent="0.2">
      <c r="A583" s="438" t="str">
        <f>IF(B583="","",COUNT('Diário 1º PA'!$A$5:$A$1982)+ROW()-4)</f>
        <v/>
      </c>
      <c r="B583" s="470"/>
      <c r="C583" s="469"/>
      <c r="D583" s="107"/>
      <c r="E583" s="107"/>
      <c r="F583" s="288"/>
      <c r="G583" s="107"/>
      <c r="H583" s="107"/>
      <c r="I583" s="107"/>
      <c r="J583" s="423"/>
      <c r="K583" s="423"/>
      <c r="L583" s="423"/>
      <c r="M583" s="423"/>
      <c r="N583" s="470"/>
      <c r="O583" s="416">
        <f t="shared" si="29"/>
        <v>0</v>
      </c>
      <c r="P583" s="79">
        <f t="shared" si="30"/>
        <v>0</v>
      </c>
      <c r="Q583" s="102" t="str">
        <f t="shared" si="28"/>
        <v/>
      </c>
    </row>
    <row r="584" spans="1:17" ht="13.5" thickBot="1" x14ac:dyDescent="0.25">
      <c r="A584" s="438" t="str">
        <f>IF(B584="","",COUNT('Diário 1º PA'!$A$5:$A$1982)+ROW()-4)</f>
        <v/>
      </c>
      <c r="B584" s="470"/>
      <c r="C584" s="469"/>
      <c r="D584" s="107"/>
      <c r="E584" s="107"/>
      <c r="F584" s="288"/>
      <c r="G584" s="107"/>
      <c r="H584" s="107"/>
      <c r="I584" s="107"/>
      <c r="J584" s="423"/>
      <c r="K584" s="423"/>
      <c r="L584" s="423"/>
      <c r="M584" s="423"/>
      <c r="N584" s="470"/>
      <c r="O584" s="416">
        <f t="shared" si="29"/>
        <v>0</v>
      </c>
      <c r="P584" s="79">
        <f t="shared" si="30"/>
        <v>0</v>
      </c>
      <c r="Q584" s="102" t="str">
        <f t="shared" si="28"/>
        <v/>
      </c>
    </row>
    <row r="585" spans="1:17" x14ac:dyDescent="0.2">
      <c r="A585" s="438" t="str">
        <f>IF(B585="","",COUNT('Diário 1º PA'!$A$5:$A$1982)+ROW()-4)</f>
        <v/>
      </c>
      <c r="B585" s="470"/>
      <c r="C585" s="469"/>
      <c r="D585" s="107"/>
      <c r="E585" s="107"/>
      <c r="F585" s="288"/>
      <c r="G585" s="107"/>
      <c r="H585" s="107"/>
      <c r="I585" s="107"/>
      <c r="J585" s="423"/>
      <c r="K585" s="423"/>
      <c r="L585" s="423"/>
      <c r="M585" s="423"/>
      <c r="N585" s="470"/>
      <c r="O585" s="418">
        <f t="shared" si="29"/>
        <v>0</v>
      </c>
      <c r="P585" s="79">
        <f t="shared" si="30"/>
        <v>0</v>
      </c>
      <c r="Q585" s="152" t="str">
        <f t="shared" si="28"/>
        <v/>
      </c>
    </row>
    <row r="586" spans="1:17" x14ac:dyDescent="0.2">
      <c r="A586" s="438" t="str">
        <f>IF(B586="","",COUNT('Diário 1º PA'!$A$5:$A$1982)+ROW()-4)</f>
        <v/>
      </c>
      <c r="B586" s="470"/>
      <c r="C586" s="469"/>
      <c r="D586" s="107"/>
      <c r="E586" s="107"/>
      <c r="F586" s="288"/>
      <c r="G586" s="107"/>
      <c r="H586" s="107"/>
      <c r="I586" s="107"/>
      <c r="J586" s="423"/>
      <c r="K586" s="423"/>
      <c r="L586" s="423"/>
      <c r="M586" s="423"/>
      <c r="N586" s="470"/>
      <c r="O586" s="416">
        <f t="shared" si="29"/>
        <v>0</v>
      </c>
      <c r="P586" s="79">
        <f t="shared" si="30"/>
        <v>0</v>
      </c>
      <c r="Q586" s="102" t="str">
        <f t="shared" si="28"/>
        <v/>
      </c>
    </row>
    <row r="587" spans="1:17" x14ac:dyDescent="0.2">
      <c r="A587" s="438" t="str">
        <f>IF(B587="","",COUNT('Diário 1º PA'!$A$5:$A$1982)+ROW()-4)</f>
        <v/>
      </c>
      <c r="B587" s="470"/>
      <c r="C587" s="469"/>
      <c r="D587" s="107"/>
      <c r="E587" s="107"/>
      <c r="F587" s="288"/>
      <c r="G587" s="107"/>
      <c r="H587" s="107"/>
      <c r="I587" s="107"/>
      <c r="J587" s="423"/>
      <c r="K587" s="423"/>
      <c r="L587" s="423"/>
      <c r="M587" s="423"/>
      <c r="N587" s="470"/>
      <c r="O587" s="416">
        <f t="shared" si="29"/>
        <v>0</v>
      </c>
      <c r="P587" s="79">
        <f t="shared" si="30"/>
        <v>0</v>
      </c>
      <c r="Q587" s="102" t="str">
        <f t="shared" si="28"/>
        <v/>
      </c>
    </row>
    <row r="588" spans="1:17" ht="13.5" thickBot="1" x14ac:dyDescent="0.25">
      <c r="A588" s="438" t="str">
        <f>IF(B588="","",COUNT('Diário 1º PA'!$A$5:$A$1982)+ROW()-4)</f>
        <v/>
      </c>
      <c r="B588" s="470"/>
      <c r="C588" s="469"/>
      <c r="D588" s="107"/>
      <c r="E588" s="107"/>
      <c r="F588" s="288"/>
      <c r="G588" s="107"/>
      <c r="H588" s="107"/>
      <c r="I588" s="107"/>
      <c r="J588" s="423"/>
      <c r="K588" s="423"/>
      <c r="L588" s="423"/>
      <c r="M588" s="423"/>
      <c r="N588" s="470"/>
      <c r="O588" s="416">
        <f t="shared" si="29"/>
        <v>0</v>
      </c>
      <c r="P588" s="79">
        <f t="shared" si="30"/>
        <v>0</v>
      </c>
      <c r="Q588" s="102" t="str">
        <f t="shared" si="28"/>
        <v/>
      </c>
    </row>
    <row r="589" spans="1:17" x14ac:dyDescent="0.2">
      <c r="A589" s="438" t="str">
        <f>IF(B589="","",COUNT('Diário 1º PA'!$A$5:$A$1982)+ROW()-4)</f>
        <v/>
      </c>
      <c r="B589" s="470"/>
      <c r="C589" s="469"/>
      <c r="D589" s="107"/>
      <c r="E589" s="107"/>
      <c r="F589" s="288"/>
      <c r="G589" s="107"/>
      <c r="H589" s="107"/>
      <c r="I589" s="107"/>
      <c r="J589" s="423"/>
      <c r="K589" s="423"/>
      <c r="L589" s="423"/>
      <c r="M589" s="423"/>
      <c r="N589" s="470"/>
      <c r="O589" s="418">
        <f t="shared" si="29"/>
        <v>0</v>
      </c>
      <c r="P589" s="79">
        <f t="shared" si="30"/>
        <v>0</v>
      </c>
      <c r="Q589" s="152" t="str">
        <f t="shared" si="28"/>
        <v/>
      </c>
    </row>
    <row r="590" spans="1:17" x14ac:dyDescent="0.2">
      <c r="A590" s="438" t="str">
        <f>IF(B590="","",COUNT('Diário 1º PA'!$A$5:$A$1982)+ROW()-4)</f>
        <v/>
      </c>
      <c r="B590" s="470"/>
      <c r="C590" s="469"/>
      <c r="D590" s="107"/>
      <c r="E590" s="107"/>
      <c r="F590" s="288"/>
      <c r="G590" s="107"/>
      <c r="H590" s="107"/>
      <c r="I590" s="107"/>
      <c r="J590" s="423"/>
      <c r="K590" s="423"/>
      <c r="L590" s="423"/>
      <c r="M590" s="423"/>
      <c r="N590" s="470"/>
      <c r="O590" s="416">
        <f t="shared" si="29"/>
        <v>0</v>
      </c>
      <c r="P590" s="79">
        <f t="shared" si="30"/>
        <v>0</v>
      </c>
      <c r="Q590" s="102" t="str">
        <f t="shared" si="28"/>
        <v/>
      </c>
    </row>
    <row r="591" spans="1:17" x14ac:dyDescent="0.2">
      <c r="A591" s="438" t="str">
        <f>IF(B591="","",COUNT('Diário 1º PA'!$A$5:$A$1982)+ROW()-4)</f>
        <v/>
      </c>
      <c r="B591" s="470"/>
      <c r="C591" s="469"/>
      <c r="D591" s="107"/>
      <c r="E591" s="107"/>
      <c r="F591" s="288"/>
      <c r="G591" s="107"/>
      <c r="H591" s="107"/>
      <c r="I591" s="107"/>
      <c r="J591" s="423"/>
      <c r="K591" s="423"/>
      <c r="L591" s="423"/>
      <c r="M591" s="423"/>
      <c r="N591" s="470"/>
      <c r="O591" s="416">
        <f t="shared" si="29"/>
        <v>0</v>
      </c>
      <c r="P591" s="79">
        <f t="shared" si="30"/>
        <v>0</v>
      </c>
      <c r="Q591" s="102" t="str">
        <f t="shared" si="28"/>
        <v/>
      </c>
    </row>
    <row r="592" spans="1:17" ht="13.5" thickBot="1" x14ac:dyDescent="0.25">
      <c r="A592" s="438" t="str">
        <f>IF(B592="","",COUNT('Diário 1º PA'!$A$5:$A$1982)+ROW()-4)</f>
        <v/>
      </c>
      <c r="B592" s="470"/>
      <c r="C592" s="469"/>
      <c r="D592" s="107"/>
      <c r="E592" s="107"/>
      <c r="F592" s="288"/>
      <c r="G592" s="107"/>
      <c r="H592" s="107"/>
      <c r="I592" s="107"/>
      <c r="J592" s="423"/>
      <c r="K592" s="423"/>
      <c r="L592" s="423"/>
      <c r="M592" s="423"/>
      <c r="N592" s="470"/>
      <c r="O592" s="416">
        <f t="shared" si="29"/>
        <v>0</v>
      </c>
      <c r="P592" s="79">
        <f t="shared" si="30"/>
        <v>0</v>
      </c>
      <c r="Q592" s="102" t="str">
        <f t="shared" si="28"/>
        <v/>
      </c>
    </row>
    <row r="593" spans="1:17" x14ac:dyDescent="0.2">
      <c r="A593" s="438" t="str">
        <f>IF(B593="","",COUNT('Diário 1º PA'!$A$5:$A$1982)+ROW()-4)</f>
        <v/>
      </c>
      <c r="B593" s="470"/>
      <c r="C593" s="469"/>
      <c r="D593" s="107"/>
      <c r="E593" s="107"/>
      <c r="F593" s="288"/>
      <c r="G593" s="107"/>
      <c r="H593" s="107"/>
      <c r="I593" s="107"/>
      <c r="J593" s="423"/>
      <c r="K593" s="423"/>
      <c r="L593" s="423"/>
      <c r="M593" s="423"/>
      <c r="N593" s="470"/>
      <c r="O593" s="418">
        <f t="shared" si="29"/>
        <v>0</v>
      </c>
      <c r="P593" s="79">
        <f t="shared" si="30"/>
        <v>0</v>
      </c>
      <c r="Q593" s="152" t="str">
        <f t="shared" ref="Q593:Q656" si="31">SUBSTITUTE(D593," ","_")</f>
        <v/>
      </c>
    </row>
    <row r="594" spans="1:17" x14ac:dyDescent="0.2">
      <c r="A594" s="438" t="str">
        <f>IF(B594="","",COUNT('Diário 1º PA'!$A$5:$A$1982)+ROW()-4)</f>
        <v/>
      </c>
      <c r="B594" s="470"/>
      <c r="C594" s="469"/>
      <c r="D594" s="107"/>
      <c r="E594" s="107"/>
      <c r="F594" s="288"/>
      <c r="G594" s="107"/>
      <c r="H594" s="107"/>
      <c r="I594" s="107"/>
      <c r="J594" s="423"/>
      <c r="K594" s="423"/>
      <c r="L594" s="423"/>
      <c r="M594" s="423"/>
      <c r="N594" s="470"/>
      <c r="O594" s="416">
        <f t="shared" ref="O594:O657" si="32">IF(B594=0,0,IF(YEAR(B594)=$P$1,MONTH(B594)-$O$1+1,(YEAR(B594)-$P$1)*12-$O$1+1+MONTH(B594)))</f>
        <v>0</v>
      </c>
      <c r="P594" s="79">
        <f t="shared" ref="P594:P657" si="33">IF(C594=0,0,IF(YEAR(C594)=$P$1,MONTH(C594)-$O$1+1,(YEAR(C594)-$P$1)*12-$O$1+1+MONTH(C594)))</f>
        <v>0</v>
      </c>
      <c r="Q594" s="102" t="str">
        <f t="shared" si="31"/>
        <v/>
      </c>
    </row>
    <row r="595" spans="1:17" x14ac:dyDescent="0.2">
      <c r="A595" s="438" t="str">
        <f>IF(B595="","",COUNT('Diário 1º PA'!$A$5:$A$1982)+ROW()-4)</f>
        <v/>
      </c>
      <c r="B595" s="470"/>
      <c r="C595" s="469"/>
      <c r="D595" s="107"/>
      <c r="E595" s="107"/>
      <c r="F595" s="288"/>
      <c r="G595" s="107"/>
      <c r="H595" s="107"/>
      <c r="I595" s="107"/>
      <c r="J595" s="423"/>
      <c r="K595" s="423"/>
      <c r="L595" s="423"/>
      <c r="M595" s="423"/>
      <c r="N595" s="470"/>
      <c r="O595" s="416">
        <f t="shared" si="32"/>
        <v>0</v>
      </c>
      <c r="P595" s="79">
        <f t="shared" si="33"/>
        <v>0</v>
      </c>
      <c r="Q595" s="102" t="str">
        <f t="shared" si="31"/>
        <v/>
      </c>
    </row>
    <row r="596" spans="1:17" ht="13.5" thickBot="1" x14ac:dyDescent="0.25">
      <c r="A596" s="438" t="str">
        <f>IF(B596="","",COUNT('Diário 1º PA'!$A$5:$A$1982)+ROW()-4)</f>
        <v/>
      </c>
      <c r="B596" s="470"/>
      <c r="C596" s="469"/>
      <c r="D596" s="107"/>
      <c r="E596" s="107"/>
      <c r="F596" s="288"/>
      <c r="G596" s="107"/>
      <c r="H596" s="107"/>
      <c r="I596" s="107"/>
      <c r="J596" s="423"/>
      <c r="K596" s="423"/>
      <c r="L596" s="423"/>
      <c r="M596" s="423"/>
      <c r="N596" s="470"/>
      <c r="O596" s="416">
        <f t="shared" si="32"/>
        <v>0</v>
      </c>
      <c r="P596" s="79">
        <f t="shared" si="33"/>
        <v>0</v>
      </c>
      <c r="Q596" s="102" t="str">
        <f t="shared" si="31"/>
        <v/>
      </c>
    </row>
    <row r="597" spans="1:17" x14ac:dyDescent="0.2">
      <c r="A597" s="438" t="str">
        <f>IF(B597="","",COUNT('Diário 1º PA'!$A$5:$A$1982)+ROW()-4)</f>
        <v/>
      </c>
      <c r="B597" s="470"/>
      <c r="C597" s="469"/>
      <c r="D597" s="107"/>
      <c r="E597" s="107"/>
      <c r="F597" s="288"/>
      <c r="G597" s="107"/>
      <c r="H597" s="107"/>
      <c r="I597" s="107"/>
      <c r="J597" s="423"/>
      <c r="K597" s="423"/>
      <c r="L597" s="423"/>
      <c r="M597" s="423"/>
      <c r="N597" s="470"/>
      <c r="O597" s="418">
        <f t="shared" si="32"/>
        <v>0</v>
      </c>
      <c r="P597" s="79">
        <f t="shared" si="33"/>
        <v>0</v>
      </c>
      <c r="Q597" s="152" t="str">
        <f t="shared" si="31"/>
        <v/>
      </c>
    </row>
    <row r="598" spans="1:17" x14ac:dyDescent="0.2">
      <c r="A598" s="438" t="str">
        <f>IF(B598="","",COUNT('Diário 1º PA'!$A$5:$A$1982)+ROW()-4)</f>
        <v/>
      </c>
      <c r="B598" s="470"/>
      <c r="C598" s="469"/>
      <c r="D598" s="107"/>
      <c r="E598" s="107"/>
      <c r="F598" s="288"/>
      <c r="G598" s="107"/>
      <c r="H598" s="107"/>
      <c r="I598" s="107"/>
      <c r="J598" s="423"/>
      <c r="K598" s="423"/>
      <c r="L598" s="423"/>
      <c r="M598" s="423"/>
      <c r="N598" s="470"/>
      <c r="O598" s="416">
        <f t="shared" si="32"/>
        <v>0</v>
      </c>
      <c r="P598" s="79">
        <f t="shared" si="33"/>
        <v>0</v>
      </c>
      <c r="Q598" s="102" t="str">
        <f t="shared" si="31"/>
        <v/>
      </c>
    </row>
    <row r="599" spans="1:17" x14ac:dyDescent="0.2">
      <c r="A599" s="438" t="str">
        <f>IF(B599="","",COUNT('Diário 1º PA'!$A$5:$A$1982)+ROW()-4)</f>
        <v/>
      </c>
      <c r="B599" s="470"/>
      <c r="C599" s="469"/>
      <c r="D599" s="107"/>
      <c r="E599" s="107"/>
      <c r="F599" s="288"/>
      <c r="G599" s="107"/>
      <c r="H599" s="107"/>
      <c r="I599" s="107"/>
      <c r="J599" s="423"/>
      <c r="K599" s="423"/>
      <c r="L599" s="423"/>
      <c r="M599" s="423"/>
      <c r="N599" s="470"/>
      <c r="O599" s="416">
        <f t="shared" si="32"/>
        <v>0</v>
      </c>
      <c r="P599" s="79">
        <f t="shared" si="33"/>
        <v>0</v>
      </c>
      <c r="Q599" s="102" t="str">
        <f t="shared" si="31"/>
        <v/>
      </c>
    </row>
    <row r="600" spans="1:17" ht="13.5" thickBot="1" x14ac:dyDescent="0.25">
      <c r="A600" s="438" t="str">
        <f>IF(B600="","",COUNT('Diário 1º PA'!$A$5:$A$1982)+ROW()-4)</f>
        <v/>
      </c>
      <c r="B600" s="470"/>
      <c r="C600" s="469"/>
      <c r="D600" s="107"/>
      <c r="E600" s="107"/>
      <c r="F600" s="288"/>
      <c r="G600" s="107"/>
      <c r="H600" s="107"/>
      <c r="I600" s="107"/>
      <c r="J600" s="423"/>
      <c r="K600" s="423"/>
      <c r="L600" s="423"/>
      <c r="M600" s="423"/>
      <c r="N600" s="470"/>
      <c r="O600" s="416">
        <f t="shared" si="32"/>
        <v>0</v>
      </c>
      <c r="P600" s="79">
        <f t="shared" si="33"/>
        <v>0</v>
      </c>
      <c r="Q600" s="102" t="str">
        <f t="shared" si="31"/>
        <v/>
      </c>
    </row>
    <row r="601" spans="1:17" x14ac:dyDescent="0.2">
      <c r="A601" s="438" t="str">
        <f>IF(B601="","",COUNT('Diário 1º PA'!$A$5:$A$1982)+ROW()-4)</f>
        <v/>
      </c>
      <c r="B601" s="470"/>
      <c r="C601" s="469"/>
      <c r="D601" s="107"/>
      <c r="E601" s="107"/>
      <c r="F601" s="288"/>
      <c r="G601" s="107"/>
      <c r="H601" s="107"/>
      <c r="I601" s="107"/>
      <c r="J601" s="423"/>
      <c r="K601" s="423"/>
      <c r="L601" s="423"/>
      <c r="M601" s="423"/>
      <c r="N601" s="470"/>
      <c r="O601" s="418">
        <f t="shared" si="32"/>
        <v>0</v>
      </c>
      <c r="P601" s="79">
        <f t="shared" si="33"/>
        <v>0</v>
      </c>
      <c r="Q601" s="152" t="str">
        <f t="shared" si="31"/>
        <v/>
      </c>
    </row>
    <row r="602" spans="1:17" x14ac:dyDescent="0.2">
      <c r="A602" s="438" t="str">
        <f>IF(B602="","",COUNT('Diário 1º PA'!$A$5:$A$1982)+ROW()-4)</f>
        <v/>
      </c>
      <c r="B602" s="470"/>
      <c r="C602" s="469"/>
      <c r="D602" s="107"/>
      <c r="E602" s="107"/>
      <c r="F602" s="288"/>
      <c r="G602" s="107"/>
      <c r="H602" s="107"/>
      <c r="I602" s="107"/>
      <c r="J602" s="423"/>
      <c r="K602" s="423"/>
      <c r="L602" s="423"/>
      <c r="M602" s="423"/>
      <c r="N602" s="470"/>
      <c r="O602" s="416">
        <f t="shared" si="32"/>
        <v>0</v>
      </c>
      <c r="P602" s="79">
        <f t="shared" si="33"/>
        <v>0</v>
      </c>
      <c r="Q602" s="102" t="str">
        <f t="shared" si="31"/>
        <v/>
      </c>
    </row>
    <row r="603" spans="1:17" x14ac:dyDescent="0.2">
      <c r="A603" s="438" t="str">
        <f>IF(B603="","",COUNT('Diário 1º PA'!$A$5:$A$1982)+ROW()-4)</f>
        <v/>
      </c>
      <c r="B603" s="470"/>
      <c r="C603" s="469"/>
      <c r="D603" s="107"/>
      <c r="E603" s="107"/>
      <c r="F603" s="288"/>
      <c r="G603" s="107"/>
      <c r="H603" s="107"/>
      <c r="I603" s="107"/>
      <c r="J603" s="423"/>
      <c r="K603" s="423"/>
      <c r="L603" s="423"/>
      <c r="M603" s="423"/>
      <c r="N603" s="470"/>
      <c r="O603" s="416">
        <f t="shared" si="32"/>
        <v>0</v>
      </c>
      <c r="P603" s="79">
        <f t="shared" si="33"/>
        <v>0</v>
      </c>
      <c r="Q603" s="102" t="str">
        <f t="shared" si="31"/>
        <v/>
      </c>
    </row>
    <row r="604" spans="1:17" ht="13.5" thickBot="1" x14ac:dyDescent="0.25">
      <c r="A604" s="438" t="str">
        <f>IF(B604="","",COUNT('Diário 1º PA'!$A$5:$A$1982)+ROW()-4)</f>
        <v/>
      </c>
      <c r="B604" s="470"/>
      <c r="C604" s="469"/>
      <c r="D604" s="107"/>
      <c r="E604" s="107"/>
      <c r="F604" s="288"/>
      <c r="G604" s="107"/>
      <c r="H604" s="107"/>
      <c r="I604" s="107"/>
      <c r="J604" s="423"/>
      <c r="K604" s="423"/>
      <c r="L604" s="423"/>
      <c r="M604" s="423"/>
      <c r="N604" s="470"/>
      <c r="O604" s="416">
        <f t="shared" si="32"/>
        <v>0</v>
      </c>
      <c r="P604" s="79">
        <f t="shared" si="33"/>
        <v>0</v>
      </c>
      <c r="Q604" s="102" t="str">
        <f t="shared" si="31"/>
        <v/>
      </c>
    </row>
    <row r="605" spans="1:17" x14ac:dyDescent="0.2">
      <c r="A605" s="438" t="str">
        <f>IF(B605="","",COUNT('Diário 1º PA'!$A$5:$A$1982)+ROW()-4)</f>
        <v/>
      </c>
      <c r="B605" s="470"/>
      <c r="C605" s="469"/>
      <c r="D605" s="107"/>
      <c r="E605" s="107"/>
      <c r="F605" s="288"/>
      <c r="G605" s="107"/>
      <c r="H605" s="107"/>
      <c r="I605" s="107"/>
      <c r="J605" s="423"/>
      <c r="K605" s="423"/>
      <c r="L605" s="423"/>
      <c r="M605" s="423"/>
      <c r="N605" s="470"/>
      <c r="O605" s="418">
        <f t="shared" si="32"/>
        <v>0</v>
      </c>
      <c r="P605" s="79">
        <f t="shared" si="33"/>
        <v>0</v>
      </c>
      <c r="Q605" s="152" t="str">
        <f t="shared" si="31"/>
        <v/>
      </c>
    </row>
    <row r="606" spans="1:17" x14ac:dyDescent="0.2">
      <c r="A606" s="438" t="str">
        <f>IF(B606="","",COUNT('Diário 1º PA'!$A$5:$A$1982)+ROW()-4)</f>
        <v/>
      </c>
      <c r="B606" s="470"/>
      <c r="C606" s="469"/>
      <c r="D606" s="107"/>
      <c r="E606" s="107"/>
      <c r="F606" s="288"/>
      <c r="G606" s="107"/>
      <c r="H606" s="107"/>
      <c r="I606" s="107"/>
      <c r="J606" s="423"/>
      <c r="K606" s="423"/>
      <c r="L606" s="423"/>
      <c r="M606" s="423"/>
      <c r="N606" s="470"/>
      <c r="O606" s="416">
        <f t="shared" si="32"/>
        <v>0</v>
      </c>
      <c r="P606" s="79">
        <f t="shared" si="33"/>
        <v>0</v>
      </c>
      <c r="Q606" s="102" t="str">
        <f t="shared" si="31"/>
        <v/>
      </c>
    </row>
    <row r="607" spans="1:17" x14ac:dyDescent="0.2">
      <c r="A607" s="438" t="str">
        <f>IF(B607="","",COUNT('Diário 1º PA'!$A$5:$A$1982)+ROW()-4)</f>
        <v/>
      </c>
      <c r="B607" s="470"/>
      <c r="C607" s="469"/>
      <c r="D607" s="107"/>
      <c r="E607" s="107"/>
      <c r="F607" s="288"/>
      <c r="G607" s="107"/>
      <c r="H607" s="107"/>
      <c r="I607" s="107"/>
      <c r="J607" s="423"/>
      <c r="K607" s="423"/>
      <c r="L607" s="423"/>
      <c r="M607" s="423"/>
      <c r="N607" s="470"/>
      <c r="O607" s="416">
        <f t="shared" si="32"/>
        <v>0</v>
      </c>
      <c r="P607" s="79">
        <f t="shared" si="33"/>
        <v>0</v>
      </c>
      <c r="Q607" s="102" t="str">
        <f t="shared" si="31"/>
        <v/>
      </c>
    </row>
    <row r="608" spans="1:17" ht="13.5" thickBot="1" x14ac:dyDescent="0.25">
      <c r="A608" s="438" t="str">
        <f>IF(B608="","",COUNT('Diário 1º PA'!$A$5:$A$1982)+ROW()-4)</f>
        <v/>
      </c>
      <c r="B608" s="470"/>
      <c r="C608" s="469"/>
      <c r="D608" s="107"/>
      <c r="E608" s="107"/>
      <c r="F608" s="288"/>
      <c r="G608" s="107"/>
      <c r="H608" s="107"/>
      <c r="I608" s="107"/>
      <c r="J608" s="423"/>
      <c r="K608" s="423"/>
      <c r="L608" s="423"/>
      <c r="M608" s="423"/>
      <c r="N608" s="470"/>
      <c r="O608" s="416">
        <f t="shared" si="32"/>
        <v>0</v>
      </c>
      <c r="P608" s="79">
        <f t="shared" si="33"/>
        <v>0</v>
      </c>
      <c r="Q608" s="102" t="str">
        <f t="shared" si="31"/>
        <v/>
      </c>
    </row>
    <row r="609" spans="1:17" x14ac:dyDescent="0.2">
      <c r="A609" s="438" t="str">
        <f>IF(B609="","",COUNT('Diário 1º PA'!$A$5:$A$1982)+ROW()-4)</f>
        <v/>
      </c>
      <c r="B609" s="470"/>
      <c r="C609" s="469"/>
      <c r="D609" s="107"/>
      <c r="E609" s="107"/>
      <c r="F609" s="288"/>
      <c r="G609" s="107"/>
      <c r="H609" s="107"/>
      <c r="I609" s="107"/>
      <c r="J609" s="423"/>
      <c r="K609" s="423"/>
      <c r="L609" s="423"/>
      <c r="M609" s="423"/>
      <c r="N609" s="470"/>
      <c r="O609" s="418">
        <f t="shared" si="32"/>
        <v>0</v>
      </c>
      <c r="P609" s="79">
        <f t="shared" si="33"/>
        <v>0</v>
      </c>
      <c r="Q609" s="152" t="str">
        <f t="shared" si="31"/>
        <v/>
      </c>
    </row>
    <row r="610" spans="1:17" x14ac:dyDescent="0.2">
      <c r="A610" s="438" t="str">
        <f>IF(B610="","",COUNT('Diário 1º PA'!$A$5:$A$1982)+ROW()-4)</f>
        <v/>
      </c>
      <c r="B610" s="470"/>
      <c r="C610" s="469"/>
      <c r="D610" s="107"/>
      <c r="E610" s="107"/>
      <c r="F610" s="288"/>
      <c r="G610" s="107"/>
      <c r="H610" s="107"/>
      <c r="I610" s="107"/>
      <c r="J610" s="423"/>
      <c r="K610" s="423"/>
      <c r="L610" s="423"/>
      <c r="M610" s="423"/>
      <c r="N610" s="470"/>
      <c r="O610" s="416">
        <f t="shared" si="32"/>
        <v>0</v>
      </c>
      <c r="P610" s="79">
        <f t="shared" si="33"/>
        <v>0</v>
      </c>
      <c r="Q610" s="102" t="str">
        <f t="shared" si="31"/>
        <v/>
      </c>
    </row>
    <row r="611" spans="1:17" x14ac:dyDescent="0.2">
      <c r="A611" s="438" t="str">
        <f>IF(B611="","",COUNT('Diário 1º PA'!$A$5:$A$1982)+ROW()-4)</f>
        <v/>
      </c>
      <c r="B611" s="470"/>
      <c r="C611" s="469"/>
      <c r="D611" s="107"/>
      <c r="E611" s="107"/>
      <c r="F611" s="288"/>
      <c r="G611" s="107"/>
      <c r="H611" s="107"/>
      <c r="I611" s="107"/>
      <c r="J611" s="423"/>
      <c r="K611" s="423"/>
      <c r="L611" s="423"/>
      <c r="M611" s="423"/>
      <c r="N611" s="470"/>
      <c r="O611" s="416">
        <f t="shared" si="32"/>
        <v>0</v>
      </c>
      <c r="P611" s="79">
        <f t="shared" si="33"/>
        <v>0</v>
      </c>
      <c r="Q611" s="102" t="str">
        <f t="shared" si="31"/>
        <v/>
      </c>
    </row>
    <row r="612" spans="1:17" ht="13.5" thickBot="1" x14ac:dyDescent="0.25">
      <c r="A612" s="438" t="str">
        <f>IF(B612="","",COUNT('Diário 1º PA'!$A$5:$A$1982)+ROW()-4)</f>
        <v/>
      </c>
      <c r="B612" s="470"/>
      <c r="C612" s="469"/>
      <c r="D612" s="107"/>
      <c r="E612" s="107"/>
      <c r="F612" s="288"/>
      <c r="G612" s="107"/>
      <c r="H612" s="107"/>
      <c r="I612" s="107"/>
      <c r="J612" s="423"/>
      <c r="K612" s="423"/>
      <c r="L612" s="423"/>
      <c r="M612" s="423"/>
      <c r="N612" s="470"/>
      <c r="O612" s="416">
        <f t="shared" si="32"/>
        <v>0</v>
      </c>
      <c r="P612" s="79">
        <f t="shared" si="33"/>
        <v>0</v>
      </c>
      <c r="Q612" s="102" t="str">
        <f t="shared" si="31"/>
        <v/>
      </c>
    </row>
    <row r="613" spans="1:17" x14ac:dyDescent="0.2">
      <c r="A613" s="438" t="str">
        <f>IF(B613="","",COUNT('Diário 1º PA'!$A$5:$A$1982)+ROW()-4)</f>
        <v/>
      </c>
      <c r="B613" s="470"/>
      <c r="C613" s="469"/>
      <c r="D613" s="107"/>
      <c r="E613" s="107"/>
      <c r="F613" s="288"/>
      <c r="G613" s="107"/>
      <c r="H613" s="107"/>
      <c r="I613" s="107"/>
      <c r="J613" s="423"/>
      <c r="K613" s="423"/>
      <c r="L613" s="423"/>
      <c r="M613" s="423"/>
      <c r="N613" s="470"/>
      <c r="O613" s="418">
        <f t="shared" si="32"/>
        <v>0</v>
      </c>
      <c r="P613" s="79">
        <f t="shared" si="33"/>
        <v>0</v>
      </c>
      <c r="Q613" s="152" t="str">
        <f t="shared" si="31"/>
        <v/>
      </c>
    </row>
    <row r="614" spans="1:17" x14ac:dyDescent="0.2">
      <c r="A614" s="438" t="str">
        <f>IF(B614="","",COUNT('Diário 1º PA'!$A$5:$A$1982)+ROW()-4)</f>
        <v/>
      </c>
      <c r="B614" s="470"/>
      <c r="C614" s="469"/>
      <c r="D614" s="107"/>
      <c r="E614" s="107"/>
      <c r="F614" s="288"/>
      <c r="G614" s="107"/>
      <c r="H614" s="107"/>
      <c r="I614" s="107"/>
      <c r="J614" s="423"/>
      <c r="K614" s="423"/>
      <c r="L614" s="423"/>
      <c r="M614" s="423"/>
      <c r="N614" s="470"/>
      <c r="O614" s="416">
        <f t="shared" si="32"/>
        <v>0</v>
      </c>
      <c r="P614" s="79">
        <f t="shared" si="33"/>
        <v>0</v>
      </c>
      <c r="Q614" s="102" t="str">
        <f t="shared" si="31"/>
        <v/>
      </c>
    </row>
    <row r="615" spans="1:17" x14ac:dyDescent="0.2">
      <c r="A615" s="438" t="str">
        <f>IF(B615="","",COUNT('Diário 1º PA'!$A$5:$A$1982)+ROW()-4)</f>
        <v/>
      </c>
      <c r="B615" s="470"/>
      <c r="C615" s="469"/>
      <c r="D615" s="107"/>
      <c r="E615" s="107"/>
      <c r="F615" s="288"/>
      <c r="G615" s="107"/>
      <c r="H615" s="107"/>
      <c r="I615" s="107"/>
      <c r="J615" s="423"/>
      <c r="K615" s="423"/>
      <c r="L615" s="423"/>
      <c r="M615" s="423"/>
      <c r="N615" s="470"/>
      <c r="O615" s="416">
        <f t="shared" si="32"/>
        <v>0</v>
      </c>
      <c r="P615" s="79">
        <f t="shared" si="33"/>
        <v>0</v>
      </c>
      <c r="Q615" s="102" t="str">
        <f t="shared" si="31"/>
        <v/>
      </c>
    </row>
    <row r="616" spans="1:17" ht="13.5" thickBot="1" x14ac:dyDescent="0.25">
      <c r="A616" s="438" t="str">
        <f>IF(B616="","",COUNT('Diário 1º PA'!$A$5:$A$1982)+ROW()-4)</f>
        <v/>
      </c>
      <c r="B616" s="470"/>
      <c r="C616" s="469"/>
      <c r="D616" s="107"/>
      <c r="E616" s="107"/>
      <c r="F616" s="288"/>
      <c r="G616" s="107"/>
      <c r="H616" s="107"/>
      <c r="I616" s="107"/>
      <c r="J616" s="423"/>
      <c r="K616" s="423"/>
      <c r="L616" s="423"/>
      <c r="M616" s="423"/>
      <c r="N616" s="470"/>
      <c r="O616" s="416">
        <f t="shared" si="32"/>
        <v>0</v>
      </c>
      <c r="P616" s="79">
        <f t="shared" si="33"/>
        <v>0</v>
      </c>
      <c r="Q616" s="102" t="str">
        <f t="shared" si="31"/>
        <v/>
      </c>
    </row>
    <row r="617" spans="1:17" x14ac:dyDescent="0.2">
      <c r="A617" s="438" t="str">
        <f>IF(B617="","",COUNT('Diário 1º PA'!$A$5:$A$1982)+ROW()-4)</f>
        <v/>
      </c>
      <c r="B617" s="470"/>
      <c r="C617" s="469"/>
      <c r="D617" s="107"/>
      <c r="E617" s="107"/>
      <c r="F617" s="288"/>
      <c r="G617" s="107"/>
      <c r="H617" s="107"/>
      <c r="I617" s="107"/>
      <c r="J617" s="423"/>
      <c r="K617" s="423"/>
      <c r="L617" s="423"/>
      <c r="M617" s="423"/>
      <c r="N617" s="470"/>
      <c r="O617" s="418">
        <f t="shared" si="32"/>
        <v>0</v>
      </c>
      <c r="P617" s="79">
        <f t="shared" si="33"/>
        <v>0</v>
      </c>
      <c r="Q617" s="152" t="str">
        <f t="shared" si="31"/>
        <v/>
      </c>
    </row>
    <row r="618" spans="1:17" x14ac:dyDescent="0.2">
      <c r="A618" s="438" t="str">
        <f>IF(B618="","",COUNT('Diário 1º PA'!$A$5:$A$1982)+ROW()-4)</f>
        <v/>
      </c>
      <c r="B618" s="470"/>
      <c r="C618" s="469"/>
      <c r="D618" s="107"/>
      <c r="E618" s="107"/>
      <c r="F618" s="288"/>
      <c r="G618" s="107"/>
      <c r="H618" s="107"/>
      <c r="I618" s="107"/>
      <c r="J618" s="423"/>
      <c r="K618" s="423"/>
      <c r="L618" s="423"/>
      <c r="M618" s="423"/>
      <c r="N618" s="470"/>
      <c r="O618" s="416">
        <f t="shared" si="32"/>
        <v>0</v>
      </c>
      <c r="P618" s="79">
        <f t="shared" si="33"/>
        <v>0</v>
      </c>
      <c r="Q618" s="102" t="str">
        <f t="shared" si="31"/>
        <v/>
      </c>
    </row>
    <row r="619" spans="1:17" x14ac:dyDescent="0.2">
      <c r="A619" s="438" t="str">
        <f>IF(B619="","",COUNT('Diário 1º PA'!$A$5:$A$1982)+ROW()-4)</f>
        <v/>
      </c>
      <c r="B619" s="470"/>
      <c r="C619" s="469"/>
      <c r="D619" s="107"/>
      <c r="E619" s="107"/>
      <c r="F619" s="288"/>
      <c r="G619" s="107"/>
      <c r="H619" s="107"/>
      <c r="I619" s="107"/>
      <c r="J619" s="423"/>
      <c r="K619" s="423"/>
      <c r="L619" s="423"/>
      <c r="M619" s="423"/>
      <c r="N619" s="470"/>
      <c r="O619" s="416">
        <f t="shared" si="32"/>
        <v>0</v>
      </c>
      <c r="P619" s="79">
        <f t="shared" si="33"/>
        <v>0</v>
      </c>
      <c r="Q619" s="102" t="str">
        <f t="shared" si="31"/>
        <v/>
      </c>
    </row>
    <row r="620" spans="1:17" ht="13.5" thickBot="1" x14ac:dyDescent="0.25">
      <c r="A620" s="438" t="str">
        <f>IF(B620="","",COUNT('Diário 1º PA'!$A$5:$A$1982)+ROW()-4)</f>
        <v/>
      </c>
      <c r="B620" s="470"/>
      <c r="C620" s="469"/>
      <c r="D620" s="107"/>
      <c r="E620" s="107"/>
      <c r="F620" s="288"/>
      <c r="G620" s="107"/>
      <c r="H620" s="107"/>
      <c r="I620" s="107"/>
      <c r="J620" s="423"/>
      <c r="K620" s="423"/>
      <c r="L620" s="423"/>
      <c r="M620" s="423"/>
      <c r="N620" s="470"/>
      <c r="O620" s="416">
        <f t="shared" si="32"/>
        <v>0</v>
      </c>
      <c r="P620" s="79">
        <f t="shared" si="33"/>
        <v>0</v>
      </c>
      <c r="Q620" s="102" t="str">
        <f t="shared" si="31"/>
        <v/>
      </c>
    </row>
    <row r="621" spans="1:17" x14ac:dyDescent="0.2">
      <c r="A621" s="438" t="str">
        <f>IF(B621="","",COUNT('Diário 1º PA'!$A$5:$A$1982)+ROW()-4)</f>
        <v/>
      </c>
      <c r="B621" s="470"/>
      <c r="C621" s="469"/>
      <c r="D621" s="107"/>
      <c r="E621" s="107"/>
      <c r="F621" s="288"/>
      <c r="G621" s="107"/>
      <c r="H621" s="107"/>
      <c r="I621" s="107"/>
      <c r="J621" s="423"/>
      <c r="K621" s="423"/>
      <c r="L621" s="423"/>
      <c r="M621" s="423"/>
      <c r="N621" s="470"/>
      <c r="O621" s="418">
        <f t="shared" si="32"/>
        <v>0</v>
      </c>
      <c r="P621" s="79">
        <f t="shared" si="33"/>
        <v>0</v>
      </c>
      <c r="Q621" s="152" t="str">
        <f t="shared" si="31"/>
        <v/>
      </c>
    </row>
    <row r="622" spans="1:17" x14ac:dyDescent="0.2">
      <c r="A622" s="438" t="str">
        <f>IF(B622="","",COUNT('Diário 1º PA'!$A$5:$A$1982)+ROW()-4)</f>
        <v/>
      </c>
      <c r="B622" s="470"/>
      <c r="C622" s="469"/>
      <c r="D622" s="107"/>
      <c r="E622" s="107"/>
      <c r="F622" s="288"/>
      <c r="G622" s="107"/>
      <c r="H622" s="107"/>
      <c r="I622" s="107"/>
      <c r="J622" s="423"/>
      <c r="K622" s="423"/>
      <c r="L622" s="423"/>
      <c r="M622" s="423"/>
      <c r="N622" s="470"/>
      <c r="O622" s="416">
        <f t="shared" si="32"/>
        <v>0</v>
      </c>
      <c r="P622" s="79">
        <f t="shared" si="33"/>
        <v>0</v>
      </c>
      <c r="Q622" s="102" t="str">
        <f t="shared" si="31"/>
        <v/>
      </c>
    </row>
    <row r="623" spans="1:17" x14ac:dyDescent="0.2">
      <c r="A623" s="438" t="str">
        <f>IF(B623="","",COUNT('Diário 1º PA'!$A$5:$A$1982)+ROW()-4)</f>
        <v/>
      </c>
      <c r="B623" s="470"/>
      <c r="C623" s="469"/>
      <c r="D623" s="107"/>
      <c r="E623" s="107"/>
      <c r="F623" s="288"/>
      <c r="G623" s="107"/>
      <c r="H623" s="107"/>
      <c r="I623" s="107"/>
      <c r="J623" s="423"/>
      <c r="K623" s="423"/>
      <c r="L623" s="423"/>
      <c r="M623" s="423"/>
      <c r="N623" s="470"/>
      <c r="O623" s="416">
        <f t="shared" si="32"/>
        <v>0</v>
      </c>
      <c r="P623" s="79">
        <f t="shared" si="33"/>
        <v>0</v>
      </c>
      <c r="Q623" s="102" t="str">
        <f t="shared" si="31"/>
        <v/>
      </c>
    </row>
    <row r="624" spans="1:17" ht="13.5" thickBot="1" x14ac:dyDescent="0.25">
      <c r="A624" s="438" t="str">
        <f>IF(B624="","",COUNT('Diário 1º PA'!$A$5:$A$1982)+ROW()-4)</f>
        <v/>
      </c>
      <c r="B624" s="470"/>
      <c r="C624" s="469"/>
      <c r="D624" s="107"/>
      <c r="E624" s="107"/>
      <c r="F624" s="288"/>
      <c r="G624" s="107"/>
      <c r="H624" s="107"/>
      <c r="I624" s="107"/>
      <c r="J624" s="423"/>
      <c r="K624" s="423"/>
      <c r="L624" s="423"/>
      <c r="M624" s="423"/>
      <c r="N624" s="470"/>
      <c r="O624" s="416">
        <f t="shared" si="32"/>
        <v>0</v>
      </c>
      <c r="P624" s="79">
        <f t="shared" si="33"/>
        <v>0</v>
      </c>
      <c r="Q624" s="102" t="str">
        <f t="shared" si="31"/>
        <v/>
      </c>
    </row>
    <row r="625" spans="1:17" x14ac:dyDescent="0.2">
      <c r="A625" s="438" t="str">
        <f>IF(B625="","",COUNT('Diário 1º PA'!$A$5:$A$1982)+ROW()-4)</f>
        <v/>
      </c>
      <c r="B625" s="470"/>
      <c r="C625" s="469"/>
      <c r="D625" s="107"/>
      <c r="E625" s="107"/>
      <c r="F625" s="288"/>
      <c r="G625" s="107"/>
      <c r="H625" s="107"/>
      <c r="I625" s="107"/>
      <c r="J625" s="423"/>
      <c r="K625" s="423"/>
      <c r="L625" s="423"/>
      <c r="M625" s="423"/>
      <c r="N625" s="470"/>
      <c r="O625" s="418">
        <f t="shared" si="32"/>
        <v>0</v>
      </c>
      <c r="P625" s="79">
        <f t="shared" si="33"/>
        <v>0</v>
      </c>
      <c r="Q625" s="152" t="str">
        <f t="shared" si="31"/>
        <v/>
      </c>
    </row>
    <row r="626" spans="1:17" x14ac:dyDescent="0.2">
      <c r="A626" s="438" t="str">
        <f>IF(B626="","",COUNT('Diário 1º PA'!$A$5:$A$1982)+ROW()-4)</f>
        <v/>
      </c>
      <c r="B626" s="470"/>
      <c r="C626" s="469"/>
      <c r="D626" s="107"/>
      <c r="E626" s="107"/>
      <c r="F626" s="288"/>
      <c r="G626" s="107"/>
      <c r="H626" s="107"/>
      <c r="I626" s="107"/>
      <c r="J626" s="423"/>
      <c r="K626" s="423"/>
      <c r="L626" s="423"/>
      <c r="M626" s="423"/>
      <c r="N626" s="470"/>
      <c r="O626" s="416">
        <f t="shared" si="32"/>
        <v>0</v>
      </c>
      <c r="P626" s="79">
        <f t="shared" si="33"/>
        <v>0</v>
      </c>
      <c r="Q626" s="102" t="str">
        <f t="shared" si="31"/>
        <v/>
      </c>
    </row>
    <row r="627" spans="1:17" x14ac:dyDescent="0.2">
      <c r="A627" s="438" t="str">
        <f>IF(B627="","",COUNT('Diário 1º PA'!$A$5:$A$1982)+ROW()-4)</f>
        <v/>
      </c>
      <c r="B627" s="470"/>
      <c r="C627" s="469"/>
      <c r="D627" s="107"/>
      <c r="E627" s="107"/>
      <c r="F627" s="288"/>
      <c r="G627" s="107"/>
      <c r="H627" s="107"/>
      <c r="I627" s="107"/>
      <c r="J627" s="423"/>
      <c r="K627" s="423"/>
      <c r="L627" s="423"/>
      <c r="M627" s="423"/>
      <c r="N627" s="470"/>
      <c r="O627" s="416">
        <f t="shared" si="32"/>
        <v>0</v>
      </c>
      <c r="P627" s="79">
        <f t="shared" si="33"/>
        <v>0</v>
      </c>
      <c r="Q627" s="102" t="str">
        <f t="shared" si="31"/>
        <v/>
      </c>
    </row>
    <row r="628" spans="1:17" ht="13.5" thickBot="1" x14ac:dyDescent="0.25">
      <c r="A628" s="438" t="str">
        <f>IF(B628="","",COUNT('Diário 1º PA'!$A$5:$A$1982)+ROW()-4)</f>
        <v/>
      </c>
      <c r="B628" s="470"/>
      <c r="C628" s="469"/>
      <c r="D628" s="107"/>
      <c r="E628" s="107"/>
      <c r="F628" s="288"/>
      <c r="G628" s="107"/>
      <c r="H628" s="107"/>
      <c r="I628" s="107"/>
      <c r="J628" s="423"/>
      <c r="K628" s="423"/>
      <c r="L628" s="423"/>
      <c r="M628" s="423"/>
      <c r="N628" s="470"/>
      <c r="O628" s="416">
        <f t="shared" si="32"/>
        <v>0</v>
      </c>
      <c r="P628" s="79">
        <f t="shared" si="33"/>
        <v>0</v>
      </c>
      <c r="Q628" s="102" t="str">
        <f t="shared" si="31"/>
        <v/>
      </c>
    </row>
    <row r="629" spans="1:17" x14ac:dyDescent="0.2">
      <c r="A629" s="438" t="str">
        <f>IF(B629="","",COUNT('Diário 1º PA'!$A$5:$A$1982)+ROW()-4)</f>
        <v/>
      </c>
      <c r="B629" s="470"/>
      <c r="C629" s="469"/>
      <c r="D629" s="107"/>
      <c r="E629" s="107"/>
      <c r="F629" s="288"/>
      <c r="G629" s="107"/>
      <c r="H629" s="107"/>
      <c r="I629" s="107"/>
      <c r="J629" s="423"/>
      <c r="K629" s="423"/>
      <c r="L629" s="423"/>
      <c r="M629" s="423"/>
      <c r="N629" s="470"/>
      <c r="O629" s="418">
        <f t="shared" si="32"/>
        <v>0</v>
      </c>
      <c r="P629" s="79">
        <f t="shared" si="33"/>
        <v>0</v>
      </c>
      <c r="Q629" s="152" t="str">
        <f t="shared" si="31"/>
        <v/>
      </c>
    </row>
    <row r="630" spans="1:17" x14ac:dyDescent="0.2">
      <c r="A630" s="438" t="str">
        <f>IF(B630="","",COUNT('Diário 1º PA'!$A$5:$A$1982)+ROW()-4)</f>
        <v/>
      </c>
      <c r="B630" s="470"/>
      <c r="C630" s="469"/>
      <c r="D630" s="107"/>
      <c r="E630" s="107"/>
      <c r="F630" s="288"/>
      <c r="G630" s="107"/>
      <c r="H630" s="107"/>
      <c r="I630" s="107"/>
      <c r="J630" s="423"/>
      <c r="K630" s="423"/>
      <c r="L630" s="423"/>
      <c r="M630" s="423"/>
      <c r="N630" s="470"/>
      <c r="O630" s="416">
        <f t="shared" si="32"/>
        <v>0</v>
      </c>
      <c r="P630" s="79">
        <f t="shared" si="33"/>
        <v>0</v>
      </c>
      <c r="Q630" s="102" t="str">
        <f t="shared" si="31"/>
        <v/>
      </c>
    </row>
    <row r="631" spans="1:17" x14ac:dyDescent="0.2">
      <c r="A631" s="438" t="str">
        <f>IF(B631="","",COUNT('Diário 1º PA'!$A$5:$A$1982)+ROW()-4)</f>
        <v/>
      </c>
      <c r="B631" s="470"/>
      <c r="C631" s="469"/>
      <c r="D631" s="107"/>
      <c r="E631" s="107"/>
      <c r="F631" s="288"/>
      <c r="G631" s="107"/>
      <c r="H631" s="107"/>
      <c r="I631" s="107"/>
      <c r="J631" s="423"/>
      <c r="K631" s="423"/>
      <c r="L631" s="423"/>
      <c r="M631" s="423"/>
      <c r="N631" s="470"/>
      <c r="O631" s="416">
        <f t="shared" si="32"/>
        <v>0</v>
      </c>
      <c r="P631" s="79">
        <f t="shared" si="33"/>
        <v>0</v>
      </c>
      <c r="Q631" s="102" t="str">
        <f t="shared" si="31"/>
        <v/>
      </c>
    </row>
    <row r="632" spans="1:17" ht="13.5" thickBot="1" x14ac:dyDescent="0.25">
      <c r="A632" s="438" t="str">
        <f>IF(B632="","",COUNT('Diário 1º PA'!$A$5:$A$1982)+ROW()-4)</f>
        <v/>
      </c>
      <c r="B632" s="470"/>
      <c r="C632" s="469"/>
      <c r="D632" s="107"/>
      <c r="E632" s="107"/>
      <c r="F632" s="288"/>
      <c r="G632" s="107"/>
      <c r="H632" s="107"/>
      <c r="I632" s="107"/>
      <c r="J632" s="423"/>
      <c r="K632" s="423"/>
      <c r="L632" s="423"/>
      <c r="M632" s="423"/>
      <c r="N632" s="470"/>
      <c r="O632" s="416">
        <f t="shared" si="32"/>
        <v>0</v>
      </c>
      <c r="P632" s="79">
        <f t="shared" si="33"/>
        <v>0</v>
      </c>
      <c r="Q632" s="102" t="str">
        <f t="shared" si="31"/>
        <v/>
      </c>
    </row>
    <row r="633" spans="1:17" x14ac:dyDescent="0.2">
      <c r="A633" s="438" t="str">
        <f>IF(B633="","",COUNT('Diário 1º PA'!$A$5:$A$1982)+ROW()-4)</f>
        <v/>
      </c>
      <c r="B633" s="470"/>
      <c r="C633" s="469"/>
      <c r="D633" s="107"/>
      <c r="E633" s="107"/>
      <c r="F633" s="288"/>
      <c r="G633" s="107"/>
      <c r="H633" s="107"/>
      <c r="I633" s="107"/>
      <c r="J633" s="423"/>
      <c r="K633" s="423"/>
      <c r="L633" s="423"/>
      <c r="M633" s="423"/>
      <c r="N633" s="470"/>
      <c r="O633" s="418">
        <f t="shared" si="32"/>
        <v>0</v>
      </c>
      <c r="P633" s="79">
        <f t="shared" si="33"/>
        <v>0</v>
      </c>
      <c r="Q633" s="152" t="str">
        <f t="shared" si="31"/>
        <v/>
      </c>
    </row>
    <row r="634" spans="1:17" x14ac:dyDescent="0.2">
      <c r="A634" s="438" t="str">
        <f>IF(B634="","",COUNT('Diário 1º PA'!$A$5:$A$1982)+ROW()-4)</f>
        <v/>
      </c>
      <c r="B634" s="470"/>
      <c r="C634" s="469"/>
      <c r="D634" s="107"/>
      <c r="E634" s="107"/>
      <c r="F634" s="288"/>
      <c r="G634" s="107"/>
      <c r="H634" s="107"/>
      <c r="I634" s="107"/>
      <c r="J634" s="423"/>
      <c r="K634" s="423"/>
      <c r="L634" s="423"/>
      <c r="M634" s="423"/>
      <c r="N634" s="470"/>
      <c r="O634" s="416">
        <f t="shared" si="32"/>
        <v>0</v>
      </c>
      <c r="P634" s="79">
        <f t="shared" si="33"/>
        <v>0</v>
      </c>
      <c r="Q634" s="102" t="str">
        <f t="shared" si="31"/>
        <v/>
      </c>
    </row>
    <row r="635" spans="1:17" x14ac:dyDescent="0.2">
      <c r="A635" s="438" t="str">
        <f>IF(B635="","",COUNT('Diário 1º PA'!$A$5:$A$1982)+ROW()-4)</f>
        <v/>
      </c>
      <c r="B635" s="470"/>
      <c r="C635" s="469"/>
      <c r="D635" s="107"/>
      <c r="E635" s="107"/>
      <c r="F635" s="288"/>
      <c r="G635" s="107"/>
      <c r="H635" s="107"/>
      <c r="I635" s="107"/>
      <c r="J635" s="423"/>
      <c r="K635" s="423"/>
      <c r="L635" s="423"/>
      <c r="M635" s="423"/>
      <c r="N635" s="470"/>
      <c r="O635" s="416">
        <f t="shared" si="32"/>
        <v>0</v>
      </c>
      <c r="P635" s="79">
        <f t="shared" si="33"/>
        <v>0</v>
      </c>
      <c r="Q635" s="102" t="str">
        <f t="shared" si="31"/>
        <v/>
      </c>
    </row>
    <row r="636" spans="1:17" ht="13.5" thickBot="1" x14ac:dyDescent="0.25">
      <c r="A636" s="438" t="str">
        <f>IF(B636="","",COUNT('Diário 1º PA'!$A$5:$A$1982)+ROW()-4)</f>
        <v/>
      </c>
      <c r="B636" s="470"/>
      <c r="C636" s="469"/>
      <c r="D636" s="107"/>
      <c r="E636" s="107"/>
      <c r="F636" s="288"/>
      <c r="G636" s="107"/>
      <c r="H636" s="107"/>
      <c r="I636" s="107"/>
      <c r="J636" s="423"/>
      <c r="K636" s="423"/>
      <c r="L636" s="423"/>
      <c r="M636" s="423"/>
      <c r="N636" s="470"/>
      <c r="O636" s="416">
        <f t="shared" si="32"/>
        <v>0</v>
      </c>
      <c r="P636" s="79">
        <f t="shared" si="33"/>
        <v>0</v>
      </c>
      <c r="Q636" s="102" t="str">
        <f t="shared" si="31"/>
        <v/>
      </c>
    </row>
    <row r="637" spans="1:17" x14ac:dyDescent="0.2">
      <c r="A637" s="438" t="str">
        <f>IF(B637="","",COUNT('Diário 1º PA'!$A$5:$A$1982)+ROW()-4)</f>
        <v/>
      </c>
      <c r="B637" s="470"/>
      <c r="C637" s="469"/>
      <c r="D637" s="107"/>
      <c r="E637" s="107"/>
      <c r="F637" s="288"/>
      <c r="G637" s="107"/>
      <c r="H637" s="107"/>
      <c r="I637" s="107"/>
      <c r="J637" s="423"/>
      <c r="K637" s="423"/>
      <c r="L637" s="423"/>
      <c r="M637" s="423"/>
      <c r="N637" s="470"/>
      <c r="O637" s="418">
        <f t="shared" si="32"/>
        <v>0</v>
      </c>
      <c r="P637" s="79">
        <f t="shared" si="33"/>
        <v>0</v>
      </c>
      <c r="Q637" s="152" t="str">
        <f t="shared" si="31"/>
        <v/>
      </c>
    </row>
    <row r="638" spans="1:17" x14ac:dyDescent="0.2">
      <c r="A638" s="438" t="str">
        <f>IF(B638="","",COUNT('Diário 1º PA'!$A$5:$A$1982)+ROW()-4)</f>
        <v/>
      </c>
      <c r="B638" s="470"/>
      <c r="C638" s="469"/>
      <c r="D638" s="107"/>
      <c r="E638" s="107"/>
      <c r="F638" s="288"/>
      <c r="G638" s="107"/>
      <c r="H638" s="107"/>
      <c r="I638" s="107"/>
      <c r="J638" s="423"/>
      <c r="K638" s="423"/>
      <c r="L638" s="423"/>
      <c r="M638" s="423"/>
      <c r="N638" s="470"/>
      <c r="O638" s="416">
        <f t="shared" si="32"/>
        <v>0</v>
      </c>
      <c r="P638" s="79">
        <f t="shared" si="33"/>
        <v>0</v>
      </c>
      <c r="Q638" s="102" t="str">
        <f t="shared" si="31"/>
        <v/>
      </c>
    </row>
    <row r="639" spans="1:17" x14ac:dyDescent="0.2">
      <c r="A639" s="438" t="str">
        <f>IF(B639="","",COUNT('Diário 1º PA'!$A$5:$A$1982)+ROW()-4)</f>
        <v/>
      </c>
      <c r="B639" s="470"/>
      <c r="C639" s="469"/>
      <c r="D639" s="107"/>
      <c r="E639" s="107"/>
      <c r="F639" s="288"/>
      <c r="G639" s="107"/>
      <c r="H639" s="107"/>
      <c r="I639" s="107"/>
      <c r="J639" s="423"/>
      <c r="K639" s="423"/>
      <c r="L639" s="423"/>
      <c r="M639" s="423"/>
      <c r="N639" s="470"/>
      <c r="O639" s="416">
        <f t="shared" si="32"/>
        <v>0</v>
      </c>
      <c r="P639" s="79">
        <f t="shared" si="33"/>
        <v>0</v>
      </c>
      <c r="Q639" s="102" t="str">
        <f t="shared" si="31"/>
        <v/>
      </c>
    </row>
    <row r="640" spans="1:17" ht="13.5" thickBot="1" x14ac:dyDescent="0.25">
      <c r="A640" s="438" t="str">
        <f>IF(B640="","",COUNT('Diário 1º PA'!$A$5:$A$1982)+ROW()-4)</f>
        <v/>
      </c>
      <c r="B640" s="470"/>
      <c r="C640" s="469"/>
      <c r="D640" s="107"/>
      <c r="E640" s="107"/>
      <c r="F640" s="288"/>
      <c r="G640" s="107"/>
      <c r="H640" s="107"/>
      <c r="I640" s="107"/>
      <c r="J640" s="423"/>
      <c r="K640" s="423"/>
      <c r="L640" s="423"/>
      <c r="M640" s="423"/>
      <c r="N640" s="470"/>
      <c r="O640" s="416">
        <f t="shared" si="32"/>
        <v>0</v>
      </c>
      <c r="P640" s="79">
        <f t="shared" si="33"/>
        <v>0</v>
      </c>
      <c r="Q640" s="102" t="str">
        <f t="shared" si="31"/>
        <v/>
      </c>
    </row>
    <row r="641" spans="1:17" x14ac:dyDescent="0.2">
      <c r="A641" s="438" t="str">
        <f>IF(B641="","",COUNT('Diário 1º PA'!$A$5:$A$1982)+ROW()-4)</f>
        <v/>
      </c>
      <c r="B641" s="470"/>
      <c r="C641" s="469"/>
      <c r="D641" s="107"/>
      <c r="E641" s="107"/>
      <c r="F641" s="288"/>
      <c r="G641" s="107"/>
      <c r="H641" s="107"/>
      <c r="I641" s="107"/>
      <c r="J641" s="423"/>
      <c r="K641" s="423"/>
      <c r="L641" s="423"/>
      <c r="M641" s="423"/>
      <c r="N641" s="470"/>
      <c r="O641" s="418">
        <f t="shared" si="32"/>
        <v>0</v>
      </c>
      <c r="P641" s="79">
        <f t="shared" si="33"/>
        <v>0</v>
      </c>
      <c r="Q641" s="152" t="str">
        <f t="shared" si="31"/>
        <v/>
      </c>
    </row>
    <row r="642" spans="1:17" x14ac:dyDescent="0.2">
      <c r="A642" s="438" t="str">
        <f>IF(B642="","",COUNT('Diário 1º PA'!$A$5:$A$1982)+ROW()-4)</f>
        <v/>
      </c>
      <c r="B642" s="470"/>
      <c r="C642" s="469"/>
      <c r="D642" s="107"/>
      <c r="E642" s="107"/>
      <c r="F642" s="288"/>
      <c r="G642" s="107"/>
      <c r="H642" s="107"/>
      <c r="I642" s="107"/>
      <c r="J642" s="423"/>
      <c r="K642" s="423"/>
      <c r="L642" s="423"/>
      <c r="M642" s="423"/>
      <c r="N642" s="470"/>
      <c r="O642" s="416">
        <f t="shared" si="32"/>
        <v>0</v>
      </c>
      <c r="P642" s="79">
        <f t="shared" si="33"/>
        <v>0</v>
      </c>
      <c r="Q642" s="102" t="str">
        <f t="shared" si="31"/>
        <v/>
      </c>
    </row>
    <row r="643" spans="1:17" x14ac:dyDescent="0.2">
      <c r="A643" s="438" t="str">
        <f>IF(B643="","",COUNT('Diário 1º PA'!$A$5:$A$1982)+ROW()-4)</f>
        <v/>
      </c>
      <c r="B643" s="470"/>
      <c r="C643" s="469"/>
      <c r="D643" s="107"/>
      <c r="E643" s="107"/>
      <c r="F643" s="288"/>
      <c r="G643" s="107"/>
      <c r="H643" s="107"/>
      <c r="I643" s="107"/>
      <c r="J643" s="423"/>
      <c r="K643" s="423"/>
      <c r="L643" s="423"/>
      <c r="M643" s="423"/>
      <c r="N643" s="470"/>
      <c r="O643" s="416">
        <f t="shared" si="32"/>
        <v>0</v>
      </c>
      <c r="P643" s="79">
        <f t="shared" si="33"/>
        <v>0</v>
      </c>
      <c r="Q643" s="102" t="str">
        <f t="shared" si="31"/>
        <v/>
      </c>
    </row>
    <row r="644" spans="1:17" ht="13.5" thickBot="1" x14ac:dyDescent="0.25">
      <c r="A644" s="438" t="str">
        <f>IF(B644="","",COUNT('Diário 1º PA'!$A$5:$A$1982)+ROW()-4)</f>
        <v/>
      </c>
      <c r="B644" s="470"/>
      <c r="C644" s="469"/>
      <c r="D644" s="107"/>
      <c r="E644" s="107"/>
      <c r="F644" s="288"/>
      <c r="G644" s="107"/>
      <c r="H644" s="107"/>
      <c r="I644" s="107"/>
      <c r="J644" s="423"/>
      <c r="K644" s="423"/>
      <c r="L644" s="423"/>
      <c r="M644" s="423"/>
      <c r="N644" s="470"/>
      <c r="O644" s="416">
        <f t="shared" si="32"/>
        <v>0</v>
      </c>
      <c r="P644" s="79">
        <f t="shared" si="33"/>
        <v>0</v>
      </c>
      <c r="Q644" s="102" t="str">
        <f t="shared" si="31"/>
        <v/>
      </c>
    </row>
    <row r="645" spans="1:17" x14ac:dyDescent="0.2">
      <c r="A645" s="438" t="str">
        <f>IF(B645="","",COUNT('Diário 1º PA'!$A$5:$A$1982)+ROW()-4)</f>
        <v/>
      </c>
      <c r="B645" s="470"/>
      <c r="C645" s="469"/>
      <c r="D645" s="107"/>
      <c r="E645" s="107"/>
      <c r="F645" s="288"/>
      <c r="G645" s="107"/>
      <c r="H645" s="107"/>
      <c r="I645" s="107"/>
      <c r="J645" s="423"/>
      <c r="K645" s="423"/>
      <c r="L645" s="423"/>
      <c r="M645" s="423"/>
      <c r="N645" s="470"/>
      <c r="O645" s="418">
        <f t="shared" si="32"/>
        <v>0</v>
      </c>
      <c r="P645" s="79">
        <f t="shared" si="33"/>
        <v>0</v>
      </c>
      <c r="Q645" s="152" t="str">
        <f t="shared" si="31"/>
        <v/>
      </c>
    </row>
    <row r="646" spans="1:17" x14ac:dyDescent="0.2">
      <c r="A646" s="438" t="str">
        <f>IF(B646="","",COUNT('Diário 1º PA'!$A$5:$A$1982)+ROW()-4)</f>
        <v/>
      </c>
      <c r="B646" s="470"/>
      <c r="C646" s="469"/>
      <c r="D646" s="107"/>
      <c r="E646" s="107"/>
      <c r="F646" s="288"/>
      <c r="G646" s="107"/>
      <c r="H646" s="107"/>
      <c r="I646" s="107"/>
      <c r="J646" s="423"/>
      <c r="K646" s="423"/>
      <c r="L646" s="423"/>
      <c r="M646" s="423"/>
      <c r="N646" s="470"/>
      <c r="O646" s="416">
        <f t="shared" si="32"/>
        <v>0</v>
      </c>
      <c r="P646" s="79">
        <f t="shared" si="33"/>
        <v>0</v>
      </c>
      <c r="Q646" s="102" t="str">
        <f t="shared" si="31"/>
        <v/>
      </c>
    </row>
    <row r="647" spans="1:17" x14ac:dyDescent="0.2">
      <c r="A647" s="438" t="str">
        <f>IF(B647="","",COUNT('Diário 1º PA'!$A$5:$A$1982)+ROW()-4)</f>
        <v/>
      </c>
      <c r="B647" s="470"/>
      <c r="C647" s="469"/>
      <c r="D647" s="107"/>
      <c r="E647" s="107"/>
      <c r="F647" s="288"/>
      <c r="G647" s="107"/>
      <c r="H647" s="107"/>
      <c r="I647" s="107"/>
      <c r="J647" s="423"/>
      <c r="K647" s="423"/>
      <c r="L647" s="423"/>
      <c r="M647" s="423"/>
      <c r="N647" s="470"/>
      <c r="O647" s="416">
        <f t="shared" si="32"/>
        <v>0</v>
      </c>
      <c r="P647" s="79">
        <f t="shared" si="33"/>
        <v>0</v>
      </c>
      <c r="Q647" s="102" t="str">
        <f t="shared" si="31"/>
        <v/>
      </c>
    </row>
    <row r="648" spans="1:17" ht="13.5" thickBot="1" x14ac:dyDescent="0.25">
      <c r="A648" s="438" t="str">
        <f>IF(B648="","",COUNT('Diário 1º PA'!$A$5:$A$1982)+ROW()-4)</f>
        <v/>
      </c>
      <c r="B648" s="470"/>
      <c r="C648" s="469"/>
      <c r="D648" s="107"/>
      <c r="E648" s="107"/>
      <c r="F648" s="288"/>
      <c r="G648" s="107"/>
      <c r="H648" s="107"/>
      <c r="I648" s="107"/>
      <c r="J648" s="423"/>
      <c r="K648" s="423"/>
      <c r="L648" s="423"/>
      <c r="M648" s="423"/>
      <c r="N648" s="470"/>
      <c r="O648" s="416">
        <f t="shared" si="32"/>
        <v>0</v>
      </c>
      <c r="P648" s="79">
        <f t="shared" si="33"/>
        <v>0</v>
      </c>
      <c r="Q648" s="102" t="str">
        <f t="shared" si="31"/>
        <v/>
      </c>
    </row>
    <row r="649" spans="1:17" x14ac:dyDescent="0.2">
      <c r="A649" s="438" t="str">
        <f>IF(B649="","",COUNT('Diário 1º PA'!$A$5:$A$1982)+ROW()-4)</f>
        <v/>
      </c>
      <c r="B649" s="470"/>
      <c r="C649" s="469"/>
      <c r="D649" s="107"/>
      <c r="E649" s="107"/>
      <c r="F649" s="288"/>
      <c r="G649" s="107"/>
      <c r="H649" s="107"/>
      <c r="I649" s="107"/>
      <c r="J649" s="423"/>
      <c r="K649" s="423"/>
      <c r="L649" s="423"/>
      <c r="M649" s="423"/>
      <c r="N649" s="470"/>
      <c r="O649" s="418">
        <f t="shared" si="32"/>
        <v>0</v>
      </c>
      <c r="P649" s="79">
        <f t="shared" si="33"/>
        <v>0</v>
      </c>
      <c r="Q649" s="152" t="str">
        <f t="shared" si="31"/>
        <v/>
      </c>
    </row>
    <row r="650" spans="1:17" x14ac:dyDescent="0.2">
      <c r="A650" s="438" t="str">
        <f>IF(B650="","",COUNT('Diário 1º PA'!$A$5:$A$1982)+ROW()-4)</f>
        <v/>
      </c>
      <c r="B650" s="470"/>
      <c r="C650" s="469"/>
      <c r="D650" s="107"/>
      <c r="E650" s="107"/>
      <c r="F650" s="288"/>
      <c r="G650" s="107"/>
      <c r="H650" s="107"/>
      <c r="I650" s="107"/>
      <c r="J650" s="423"/>
      <c r="K650" s="423"/>
      <c r="L650" s="423"/>
      <c r="M650" s="423"/>
      <c r="N650" s="470"/>
      <c r="O650" s="416">
        <f t="shared" si="32"/>
        <v>0</v>
      </c>
      <c r="P650" s="79">
        <f t="shared" si="33"/>
        <v>0</v>
      </c>
      <c r="Q650" s="102" t="str">
        <f t="shared" si="31"/>
        <v/>
      </c>
    </row>
    <row r="651" spans="1:17" x14ac:dyDescent="0.2">
      <c r="A651" s="438" t="str">
        <f>IF(B651="","",COUNT('Diário 1º PA'!$A$5:$A$1982)+ROW()-4)</f>
        <v/>
      </c>
      <c r="B651" s="470"/>
      <c r="C651" s="469"/>
      <c r="D651" s="107"/>
      <c r="E651" s="107"/>
      <c r="F651" s="288"/>
      <c r="G651" s="107"/>
      <c r="H651" s="107"/>
      <c r="I651" s="107"/>
      <c r="J651" s="423"/>
      <c r="K651" s="423"/>
      <c r="L651" s="423"/>
      <c r="M651" s="423"/>
      <c r="N651" s="470"/>
      <c r="O651" s="416">
        <f t="shared" si="32"/>
        <v>0</v>
      </c>
      <c r="P651" s="79">
        <f t="shared" si="33"/>
        <v>0</v>
      </c>
      <c r="Q651" s="102" t="str">
        <f t="shared" si="31"/>
        <v/>
      </c>
    </row>
    <row r="652" spans="1:17" ht="13.5" thickBot="1" x14ac:dyDescent="0.25">
      <c r="A652" s="438" t="str">
        <f>IF(B652="","",COUNT('Diário 1º PA'!$A$5:$A$1982)+ROW()-4)</f>
        <v/>
      </c>
      <c r="B652" s="470"/>
      <c r="C652" s="469"/>
      <c r="D652" s="107"/>
      <c r="E652" s="107"/>
      <c r="F652" s="288"/>
      <c r="G652" s="107"/>
      <c r="H652" s="107"/>
      <c r="I652" s="107"/>
      <c r="J652" s="423"/>
      <c r="K652" s="423"/>
      <c r="L652" s="423"/>
      <c r="M652" s="423"/>
      <c r="N652" s="470"/>
      <c r="O652" s="416">
        <f t="shared" si="32"/>
        <v>0</v>
      </c>
      <c r="P652" s="79">
        <f t="shared" si="33"/>
        <v>0</v>
      </c>
      <c r="Q652" s="102" t="str">
        <f t="shared" si="31"/>
        <v/>
      </c>
    </row>
    <row r="653" spans="1:17" x14ac:dyDescent="0.2">
      <c r="A653" s="438" t="str">
        <f>IF(B653="","",COUNT('Diário 1º PA'!$A$5:$A$1982)+ROW()-4)</f>
        <v/>
      </c>
      <c r="B653" s="470"/>
      <c r="C653" s="469"/>
      <c r="D653" s="107"/>
      <c r="E653" s="107"/>
      <c r="F653" s="288"/>
      <c r="G653" s="107"/>
      <c r="H653" s="107"/>
      <c r="I653" s="107"/>
      <c r="J653" s="423"/>
      <c r="K653" s="423"/>
      <c r="L653" s="423"/>
      <c r="M653" s="423"/>
      <c r="N653" s="470"/>
      <c r="O653" s="418">
        <f t="shared" si="32"/>
        <v>0</v>
      </c>
      <c r="P653" s="79">
        <f t="shared" si="33"/>
        <v>0</v>
      </c>
      <c r="Q653" s="152" t="str">
        <f t="shared" si="31"/>
        <v/>
      </c>
    </row>
    <row r="654" spans="1:17" x14ac:dyDescent="0.2">
      <c r="A654" s="438" t="str">
        <f>IF(B654="","",COUNT('Diário 1º PA'!$A$5:$A$1982)+ROW()-4)</f>
        <v/>
      </c>
      <c r="B654" s="470"/>
      <c r="C654" s="469"/>
      <c r="D654" s="107"/>
      <c r="E654" s="107"/>
      <c r="F654" s="288"/>
      <c r="G654" s="107"/>
      <c r="H654" s="107"/>
      <c r="I654" s="107"/>
      <c r="J654" s="423"/>
      <c r="K654" s="423"/>
      <c r="L654" s="423"/>
      <c r="M654" s="423"/>
      <c r="N654" s="470"/>
      <c r="O654" s="416">
        <f t="shared" si="32"/>
        <v>0</v>
      </c>
      <c r="P654" s="79">
        <f t="shared" si="33"/>
        <v>0</v>
      </c>
      <c r="Q654" s="102" t="str">
        <f t="shared" si="31"/>
        <v/>
      </c>
    </row>
    <row r="655" spans="1:17" x14ac:dyDescent="0.2">
      <c r="A655" s="438" t="str">
        <f>IF(B655="","",COUNT('Diário 1º PA'!$A$5:$A$1982)+ROW()-4)</f>
        <v/>
      </c>
      <c r="B655" s="470"/>
      <c r="C655" s="469"/>
      <c r="D655" s="107"/>
      <c r="E655" s="107"/>
      <c r="F655" s="288"/>
      <c r="G655" s="107"/>
      <c r="H655" s="107"/>
      <c r="I655" s="107"/>
      <c r="J655" s="423"/>
      <c r="K655" s="423"/>
      <c r="L655" s="423"/>
      <c r="M655" s="423"/>
      <c r="N655" s="470"/>
      <c r="O655" s="416">
        <f t="shared" si="32"/>
        <v>0</v>
      </c>
      <c r="P655" s="79">
        <f t="shared" si="33"/>
        <v>0</v>
      </c>
      <c r="Q655" s="102" t="str">
        <f t="shared" si="31"/>
        <v/>
      </c>
    </row>
    <row r="656" spans="1:17" ht="13.5" thickBot="1" x14ac:dyDescent="0.25">
      <c r="A656" s="438" t="str">
        <f>IF(B656="","",COUNT('Diário 1º PA'!$A$5:$A$1982)+ROW()-4)</f>
        <v/>
      </c>
      <c r="B656" s="470"/>
      <c r="C656" s="469"/>
      <c r="D656" s="107"/>
      <c r="E656" s="107"/>
      <c r="F656" s="288"/>
      <c r="G656" s="107"/>
      <c r="H656" s="107"/>
      <c r="I656" s="107"/>
      <c r="J656" s="423"/>
      <c r="K656" s="423"/>
      <c r="L656" s="423"/>
      <c r="M656" s="423"/>
      <c r="N656" s="470"/>
      <c r="O656" s="416">
        <f t="shared" si="32"/>
        <v>0</v>
      </c>
      <c r="P656" s="79">
        <f t="shared" si="33"/>
        <v>0</v>
      </c>
      <c r="Q656" s="102" t="str">
        <f t="shared" si="31"/>
        <v/>
      </c>
    </row>
    <row r="657" spans="1:17" x14ac:dyDescent="0.2">
      <c r="A657" s="438" t="str">
        <f>IF(B657="","",COUNT('Diário 1º PA'!$A$5:$A$1982)+ROW()-4)</f>
        <v/>
      </c>
      <c r="B657" s="470"/>
      <c r="C657" s="469"/>
      <c r="D657" s="107"/>
      <c r="E657" s="107"/>
      <c r="F657" s="288"/>
      <c r="G657" s="107"/>
      <c r="H657" s="107"/>
      <c r="I657" s="107"/>
      <c r="J657" s="423"/>
      <c r="K657" s="423"/>
      <c r="L657" s="423"/>
      <c r="M657" s="423"/>
      <c r="N657" s="470"/>
      <c r="O657" s="418">
        <f t="shared" si="32"/>
        <v>0</v>
      </c>
      <c r="P657" s="79">
        <f t="shared" si="33"/>
        <v>0</v>
      </c>
      <c r="Q657" s="152" t="str">
        <f t="shared" ref="Q657:Q720" si="34">SUBSTITUTE(D657," ","_")</f>
        <v/>
      </c>
    </row>
    <row r="658" spans="1:17" x14ac:dyDescent="0.2">
      <c r="A658" s="438" t="str">
        <f>IF(B658="","",COUNT('Diário 1º PA'!$A$5:$A$1982)+ROW()-4)</f>
        <v/>
      </c>
      <c r="B658" s="470"/>
      <c r="C658" s="469"/>
      <c r="D658" s="107"/>
      <c r="E658" s="107"/>
      <c r="F658" s="288"/>
      <c r="G658" s="107"/>
      <c r="H658" s="107"/>
      <c r="I658" s="107"/>
      <c r="J658" s="423"/>
      <c r="K658" s="423"/>
      <c r="L658" s="423"/>
      <c r="M658" s="423"/>
      <c r="N658" s="470"/>
      <c r="O658" s="416">
        <f t="shared" ref="O658:O721" si="35">IF(B658=0,0,IF(YEAR(B658)=$P$1,MONTH(B658)-$O$1+1,(YEAR(B658)-$P$1)*12-$O$1+1+MONTH(B658)))</f>
        <v>0</v>
      </c>
      <c r="P658" s="79">
        <f t="shared" ref="P658:P721" si="36">IF(C658=0,0,IF(YEAR(C658)=$P$1,MONTH(C658)-$O$1+1,(YEAR(C658)-$P$1)*12-$O$1+1+MONTH(C658)))</f>
        <v>0</v>
      </c>
      <c r="Q658" s="102" t="str">
        <f t="shared" si="34"/>
        <v/>
      </c>
    </row>
    <row r="659" spans="1:17" x14ac:dyDescent="0.2">
      <c r="A659" s="438" t="str">
        <f>IF(B659="","",COUNT('Diário 1º PA'!$A$5:$A$1982)+ROW()-4)</f>
        <v/>
      </c>
      <c r="B659" s="470"/>
      <c r="C659" s="469"/>
      <c r="D659" s="107"/>
      <c r="E659" s="107"/>
      <c r="F659" s="288"/>
      <c r="G659" s="107"/>
      <c r="H659" s="107"/>
      <c r="I659" s="107"/>
      <c r="J659" s="423"/>
      <c r="K659" s="423"/>
      <c r="L659" s="423"/>
      <c r="M659" s="423"/>
      <c r="N659" s="470"/>
      <c r="O659" s="416">
        <f t="shared" si="35"/>
        <v>0</v>
      </c>
      <c r="P659" s="79">
        <f t="shared" si="36"/>
        <v>0</v>
      </c>
      <c r="Q659" s="102" t="str">
        <f t="shared" si="34"/>
        <v/>
      </c>
    </row>
    <row r="660" spans="1:17" ht="13.5" thickBot="1" x14ac:dyDescent="0.25">
      <c r="A660" s="438" t="str">
        <f>IF(B660="","",COUNT('Diário 1º PA'!$A$5:$A$1982)+ROW()-4)</f>
        <v/>
      </c>
      <c r="B660" s="470"/>
      <c r="C660" s="469"/>
      <c r="D660" s="107"/>
      <c r="E660" s="107"/>
      <c r="F660" s="288"/>
      <c r="G660" s="107"/>
      <c r="H660" s="107"/>
      <c r="I660" s="107"/>
      <c r="J660" s="423"/>
      <c r="K660" s="423"/>
      <c r="L660" s="423"/>
      <c r="M660" s="423"/>
      <c r="N660" s="470"/>
      <c r="O660" s="416">
        <f t="shared" si="35"/>
        <v>0</v>
      </c>
      <c r="P660" s="79">
        <f t="shared" si="36"/>
        <v>0</v>
      </c>
      <c r="Q660" s="102" t="str">
        <f t="shared" si="34"/>
        <v/>
      </c>
    </row>
    <row r="661" spans="1:17" x14ac:dyDescent="0.2">
      <c r="A661" s="438" t="str">
        <f>IF(B661="","",COUNT('Diário 1º PA'!$A$5:$A$1982)+ROW()-4)</f>
        <v/>
      </c>
      <c r="B661" s="470"/>
      <c r="C661" s="469"/>
      <c r="D661" s="107"/>
      <c r="E661" s="107"/>
      <c r="F661" s="288"/>
      <c r="G661" s="107"/>
      <c r="H661" s="107"/>
      <c r="I661" s="107"/>
      <c r="J661" s="423"/>
      <c r="K661" s="423"/>
      <c r="L661" s="423"/>
      <c r="M661" s="423"/>
      <c r="N661" s="470"/>
      <c r="O661" s="418">
        <f t="shared" si="35"/>
        <v>0</v>
      </c>
      <c r="P661" s="79">
        <f t="shared" si="36"/>
        <v>0</v>
      </c>
      <c r="Q661" s="152" t="str">
        <f t="shared" si="34"/>
        <v/>
      </c>
    </row>
    <row r="662" spans="1:17" x14ac:dyDescent="0.2">
      <c r="A662" s="438" t="str">
        <f>IF(B662="","",COUNT('Diário 1º PA'!$A$5:$A$1982)+ROW()-4)</f>
        <v/>
      </c>
      <c r="B662" s="470"/>
      <c r="C662" s="469"/>
      <c r="D662" s="107"/>
      <c r="E662" s="107"/>
      <c r="F662" s="288"/>
      <c r="G662" s="107"/>
      <c r="H662" s="107"/>
      <c r="I662" s="107"/>
      <c r="J662" s="423"/>
      <c r="K662" s="423"/>
      <c r="L662" s="423"/>
      <c r="M662" s="423"/>
      <c r="N662" s="470"/>
      <c r="O662" s="416">
        <f t="shared" si="35"/>
        <v>0</v>
      </c>
      <c r="P662" s="79">
        <f t="shared" si="36"/>
        <v>0</v>
      </c>
      <c r="Q662" s="102" t="str">
        <f t="shared" si="34"/>
        <v/>
      </c>
    </row>
    <row r="663" spans="1:17" x14ac:dyDescent="0.2">
      <c r="A663" s="438" t="str">
        <f>IF(B663="","",COUNT('Diário 1º PA'!$A$5:$A$1982)+ROW()-4)</f>
        <v/>
      </c>
      <c r="B663" s="470"/>
      <c r="C663" s="469"/>
      <c r="D663" s="107"/>
      <c r="E663" s="107"/>
      <c r="F663" s="288"/>
      <c r="G663" s="107"/>
      <c r="H663" s="107"/>
      <c r="I663" s="107"/>
      <c r="J663" s="423"/>
      <c r="K663" s="423"/>
      <c r="L663" s="423"/>
      <c r="M663" s="423"/>
      <c r="N663" s="470"/>
      <c r="O663" s="416">
        <f t="shared" si="35"/>
        <v>0</v>
      </c>
      <c r="P663" s="79">
        <f t="shared" si="36"/>
        <v>0</v>
      </c>
      <c r="Q663" s="102" t="str">
        <f t="shared" si="34"/>
        <v/>
      </c>
    </row>
    <row r="664" spans="1:17" ht="13.5" thickBot="1" x14ac:dyDescent="0.25">
      <c r="A664" s="438" t="str">
        <f>IF(B664="","",COUNT('Diário 1º PA'!$A$5:$A$1982)+ROW()-4)</f>
        <v/>
      </c>
      <c r="B664" s="470"/>
      <c r="C664" s="469"/>
      <c r="D664" s="107"/>
      <c r="E664" s="107"/>
      <c r="F664" s="288"/>
      <c r="G664" s="107"/>
      <c r="H664" s="107"/>
      <c r="I664" s="107"/>
      <c r="J664" s="423"/>
      <c r="K664" s="423"/>
      <c r="L664" s="423"/>
      <c r="M664" s="423"/>
      <c r="N664" s="470"/>
      <c r="O664" s="416">
        <f t="shared" si="35"/>
        <v>0</v>
      </c>
      <c r="P664" s="79">
        <f t="shared" si="36"/>
        <v>0</v>
      </c>
      <c r="Q664" s="102" t="str">
        <f t="shared" si="34"/>
        <v/>
      </c>
    </row>
    <row r="665" spans="1:17" x14ac:dyDescent="0.2">
      <c r="A665" s="438" t="str">
        <f>IF(B665="","",COUNT('Diário 1º PA'!$A$5:$A$1982)+ROW()-4)</f>
        <v/>
      </c>
      <c r="B665" s="470"/>
      <c r="C665" s="469"/>
      <c r="D665" s="107"/>
      <c r="E665" s="107"/>
      <c r="F665" s="288"/>
      <c r="G665" s="107"/>
      <c r="H665" s="107"/>
      <c r="I665" s="107"/>
      <c r="J665" s="423"/>
      <c r="K665" s="423"/>
      <c r="L665" s="423"/>
      <c r="M665" s="423"/>
      <c r="N665" s="470"/>
      <c r="O665" s="418">
        <f t="shared" si="35"/>
        <v>0</v>
      </c>
      <c r="P665" s="79">
        <f t="shared" si="36"/>
        <v>0</v>
      </c>
      <c r="Q665" s="152" t="str">
        <f t="shared" si="34"/>
        <v/>
      </c>
    </row>
    <row r="666" spans="1:17" x14ac:dyDescent="0.2">
      <c r="A666" s="438" t="str">
        <f>IF(B666="","",COUNT('Diário 1º PA'!$A$5:$A$1982)+ROW()-4)</f>
        <v/>
      </c>
      <c r="B666" s="470"/>
      <c r="C666" s="469"/>
      <c r="D666" s="107"/>
      <c r="E666" s="107"/>
      <c r="F666" s="288"/>
      <c r="G666" s="107"/>
      <c r="H666" s="107"/>
      <c r="I666" s="107"/>
      <c r="J666" s="423"/>
      <c r="K666" s="423"/>
      <c r="L666" s="423"/>
      <c r="M666" s="423"/>
      <c r="N666" s="470"/>
      <c r="O666" s="416">
        <f t="shared" si="35"/>
        <v>0</v>
      </c>
      <c r="P666" s="79">
        <f t="shared" si="36"/>
        <v>0</v>
      </c>
      <c r="Q666" s="102" t="str">
        <f t="shared" si="34"/>
        <v/>
      </c>
    </row>
    <row r="667" spans="1:17" x14ac:dyDescent="0.2">
      <c r="A667" s="438" t="str">
        <f>IF(B667="","",COUNT('Diário 1º PA'!$A$5:$A$1982)+ROW()-4)</f>
        <v/>
      </c>
      <c r="B667" s="470"/>
      <c r="C667" s="469"/>
      <c r="D667" s="107"/>
      <c r="E667" s="107"/>
      <c r="F667" s="288"/>
      <c r="G667" s="107"/>
      <c r="H667" s="107"/>
      <c r="I667" s="107"/>
      <c r="J667" s="423"/>
      <c r="K667" s="423"/>
      <c r="L667" s="423"/>
      <c r="M667" s="423"/>
      <c r="N667" s="470"/>
      <c r="O667" s="416">
        <f t="shared" si="35"/>
        <v>0</v>
      </c>
      <c r="P667" s="79">
        <f t="shared" si="36"/>
        <v>0</v>
      </c>
      <c r="Q667" s="102" t="str">
        <f t="shared" si="34"/>
        <v/>
      </c>
    </row>
    <row r="668" spans="1:17" ht="13.5" thickBot="1" x14ac:dyDescent="0.25">
      <c r="A668" s="438" t="str">
        <f>IF(B668="","",COUNT('Diário 1º PA'!$A$5:$A$1982)+ROW()-4)</f>
        <v/>
      </c>
      <c r="B668" s="470"/>
      <c r="C668" s="469"/>
      <c r="D668" s="107"/>
      <c r="E668" s="107"/>
      <c r="F668" s="288"/>
      <c r="G668" s="107"/>
      <c r="H668" s="107"/>
      <c r="I668" s="107"/>
      <c r="J668" s="423"/>
      <c r="K668" s="423"/>
      <c r="L668" s="423"/>
      <c r="M668" s="423"/>
      <c r="N668" s="470"/>
      <c r="O668" s="416">
        <f t="shared" si="35"/>
        <v>0</v>
      </c>
      <c r="P668" s="79">
        <f t="shared" si="36"/>
        <v>0</v>
      </c>
      <c r="Q668" s="102" t="str">
        <f t="shared" si="34"/>
        <v/>
      </c>
    </row>
    <row r="669" spans="1:17" x14ac:dyDescent="0.2">
      <c r="A669" s="438" t="str">
        <f>IF(B669="","",COUNT('Diário 1º PA'!$A$5:$A$1982)+ROW()-4)</f>
        <v/>
      </c>
      <c r="B669" s="470"/>
      <c r="C669" s="469"/>
      <c r="D669" s="107"/>
      <c r="E669" s="107"/>
      <c r="F669" s="288"/>
      <c r="G669" s="107"/>
      <c r="H669" s="107"/>
      <c r="I669" s="107"/>
      <c r="J669" s="423"/>
      <c r="K669" s="423"/>
      <c r="L669" s="423"/>
      <c r="M669" s="423"/>
      <c r="N669" s="470"/>
      <c r="O669" s="418">
        <f t="shared" si="35"/>
        <v>0</v>
      </c>
      <c r="P669" s="79">
        <f t="shared" si="36"/>
        <v>0</v>
      </c>
      <c r="Q669" s="152" t="str">
        <f t="shared" si="34"/>
        <v/>
      </c>
    </row>
    <row r="670" spans="1:17" x14ac:dyDescent="0.2">
      <c r="A670" s="438" t="str">
        <f>IF(B670="","",COUNT('Diário 1º PA'!$A$5:$A$1982)+ROW()-4)</f>
        <v/>
      </c>
      <c r="B670" s="470"/>
      <c r="C670" s="469"/>
      <c r="D670" s="107"/>
      <c r="E670" s="107"/>
      <c r="F670" s="288"/>
      <c r="G670" s="107"/>
      <c r="H670" s="107"/>
      <c r="I670" s="107"/>
      <c r="J670" s="423"/>
      <c r="K670" s="423"/>
      <c r="L670" s="423"/>
      <c r="M670" s="423"/>
      <c r="N670" s="470"/>
      <c r="O670" s="416">
        <f t="shared" si="35"/>
        <v>0</v>
      </c>
      <c r="P670" s="79">
        <f t="shared" si="36"/>
        <v>0</v>
      </c>
      <c r="Q670" s="102" t="str">
        <f t="shared" si="34"/>
        <v/>
      </c>
    </row>
    <row r="671" spans="1:17" x14ac:dyDescent="0.2">
      <c r="A671" s="438" t="str">
        <f>IF(B671="","",COUNT('Diário 1º PA'!$A$5:$A$1982)+ROW()-4)</f>
        <v/>
      </c>
      <c r="B671" s="470"/>
      <c r="C671" s="469"/>
      <c r="D671" s="107"/>
      <c r="E671" s="107"/>
      <c r="F671" s="288"/>
      <c r="G671" s="107"/>
      <c r="H671" s="107"/>
      <c r="I671" s="107"/>
      <c r="J671" s="423"/>
      <c r="K671" s="423"/>
      <c r="L671" s="423"/>
      <c r="M671" s="423"/>
      <c r="N671" s="470"/>
      <c r="O671" s="416">
        <f t="shared" si="35"/>
        <v>0</v>
      </c>
      <c r="P671" s="79">
        <f t="shared" si="36"/>
        <v>0</v>
      </c>
      <c r="Q671" s="102" t="str">
        <f t="shared" si="34"/>
        <v/>
      </c>
    </row>
    <row r="672" spans="1:17" ht="13.5" thickBot="1" x14ac:dyDescent="0.25">
      <c r="A672" s="438" t="str">
        <f>IF(B672="","",COUNT('Diário 1º PA'!$A$5:$A$1982)+ROW()-4)</f>
        <v/>
      </c>
      <c r="B672" s="470"/>
      <c r="C672" s="469"/>
      <c r="D672" s="107"/>
      <c r="E672" s="107"/>
      <c r="F672" s="288"/>
      <c r="G672" s="107"/>
      <c r="H672" s="107"/>
      <c r="I672" s="107"/>
      <c r="J672" s="423"/>
      <c r="K672" s="423"/>
      <c r="L672" s="423"/>
      <c r="M672" s="423"/>
      <c r="N672" s="470"/>
      <c r="O672" s="416">
        <f t="shared" si="35"/>
        <v>0</v>
      </c>
      <c r="P672" s="79">
        <f t="shared" si="36"/>
        <v>0</v>
      </c>
      <c r="Q672" s="102" t="str">
        <f t="shared" si="34"/>
        <v/>
      </c>
    </row>
    <row r="673" spans="1:17" x14ac:dyDescent="0.2">
      <c r="A673" s="438" t="str">
        <f>IF(B673="","",COUNT('Diário 1º PA'!$A$5:$A$1982)+ROW()-4)</f>
        <v/>
      </c>
      <c r="B673" s="470"/>
      <c r="C673" s="469"/>
      <c r="D673" s="107"/>
      <c r="E673" s="107"/>
      <c r="F673" s="288"/>
      <c r="G673" s="107"/>
      <c r="H673" s="107"/>
      <c r="I673" s="107"/>
      <c r="J673" s="423"/>
      <c r="K673" s="423"/>
      <c r="L673" s="423"/>
      <c r="M673" s="423"/>
      <c r="N673" s="470"/>
      <c r="O673" s="418">
        <f t="shared" si="35"/>
        <v>0</v>
      </c>
      <c r="P673" s="79">
        <f t="shared" si="36"/>
        <v>0</v>
      </c>
      <c r="Q673" s="152" t="str">
        <f t="shared" si="34"/>
        <v/>
      </c>
    </row>
    <row r="674" spans="1:17" x14ac:dyDescent="0.2">
      <c r="A674" s="438" t="str">
        <f>IF(B674="","",COUNT('Diário 1º PA'!$A$5:$A$1982)+ROW()-4)</f>
        <v/>
      </c>
      <c r="B674" s="470"/>
      <c r="C674" s="469"/>
      <c r="D674" s="107"/>
      <c r="E674" s="107"/>
      <c r="F674" s="288"/>
      <c r="G674" s="107"/>
      <c r="H674" s="107"/>
      <c r="I674" s="107"/>
      <c r="J674" s="423"/>
      <c r="K674" s="423"/>
      <c r="L674" s="423"/>
      <c r="M674" s="423"/>
      <c r="N674" s="470"/>
      <c r="O674" s="416">
        <f t="shared" si="35"/>
        <v>0</v>
      </c>
      <c r="P674" s="79">
        <f t="shared" si="36"/>
        <v>0</v>
      </c>
      <c r="Q674" s="102" t="str">
        <f t="shared" si="34"/>
        <v/>
      </c>
    </row>
    <row r="675" spans="1:17" x14ac:dyDescent="0.2">
      <c r="A675" s="438" t="str">
        <f>IF(B675="","",COUNT('Diário 1º PA'!$A$5:$A$1982)+ROW()-4)</f>
        <v/>
      </c>
      <c r="B675" s="470"/>
      <c r="C675" s="469"/>
      <c r="D675" s="107"/>
      <c r="E675" s="107"/>
      <c r="F675" s="288"/>
      <c r="G675" s="107"/>
      <c r="H675" s="107"/>
      <c r="I675" s="107"/>
      <c r="J675" s="423"/>
      <c r="K675" s="423"/>
      <c r="L675" s="423"/>
      <c r="M675" s="423"/>
      <c r="N675" s="470"/>
      <c r="O675" s="416">
        <f t="shared" si="35"/>
        <v>0</v>
      </c>
      <c r="P675" s="79">
        <f t="shared" si="36"/>
        <v>0</v>
      </c>
      <c r="Q675" s="102" t="str">
        <f t="shared" si="34"/>
        <v/>
      </c>
    </row>
    <row r="676" spans="1:17" ht="13.5" thickBot="1" x14ac:dyDescent="0.25">
      <c r="A676" s="438" t="str">
        <f>IF(B676="","",COUNT('Diário 1º PA'!$A$5:$A$1982)+ROW()-4)</f>
        <v/>
      </c>
      <c r="B676" s="470"/>
      <c r="C676" s="469"/>
      <c r="D676" s="107"/>
      <c r="E676" s="107"/>
      <c r="F676" s="288"/>
      <c r="G676" s="107"/>
      <c r="H676" s="107"/>
      <c r="I676" s="107"/>
      <c r="J676" s="423"/>
      <c r="K676" s="423"/>
      <c r="L676" s="423"/>
      <c r="M676" s="423"/>
      <c r="N676" s="470"/>
      <c r="O676" s="416">
        <f t="shared" si="35"/>
        <v>0</v>
      </c>
      <c r="P676" s="79">
        <f t="shared" si="36"/>
        <v>0</v>
      </c>
      <c r="Q676" s="102" t="str">
        <f t="shared" si="34"/>
        <v/>
      </c>
    </row>
    <row r="677" spans="1:17" x14ac:dyDescent="0.2">
      <c r="A677" s="438" t="str">
        <f>IF(B677="","",COUNT('Diário 1º PA'!$A$5:$A$1982)+ROW()-4)</f>
        <v/>
      </c>
      <c r="B677" s="470"/>
      <c r="C677" s="469"/>
      <c r="D677" s="107"/>
      <c r="E677" s="107"/>
      <c r="F677" s="288"/>
      <c r="G677" s="107"/>
      <c r="H677" s="107"/>
      <c r="I677" s="107"/>
      <c r="J677" s="423"/>
      <c r="K677" s="423"/>
      <c r="L677" s="423"/>
      <c r="M677" s="423"/>
      <c r="N677" s="470"/>
      <c r="O677" s="418">
        <f t="shared" si="35"/>
        <v>0</v>
      </c>
      <c r="P677" s="79">
        <f t="shared" si="36"/>
        <v>0</v>
      </c>
      <c r="Q677" s="152" t="str">
        <f t="shared" si="34"/>
        <v/>
      </c>
    </row>
    <row r="678" spans="1:17" x14ac:dyDescent="0.2">
      <c r="A678" s="438" t="str">
        <f>IF(B678="","",COUNT('Diário 1º PA'!$A$5:$A$1982)+ROW()-4)</f>
        <v/>
      </c>
      <c r="B678" s="470"/>
      <c r="C678" s="469"/>
      <c r="D678" s="107"/>
      <c r="E678" s="107"/>
      <c r="F678" s="288"/>
      <c r="G678" s="107"/>
      <c r="H678" s="107"/>
      <c r="I678" s="107"/>
      <c r="J678" s="423"/>
      <c r="K678" s="423"/>
      <c r="L678" s="423"/>
      <c r="M678" s="423"/>
      <c r="N678" s="470"/>
      <c r="O678" s="416">
        <f t="shared" si="35"/>
        <v>0</v>
      </c>
      <c r="P678" s="79">
        <f t="shared" si="36"/>
        <v>0</v>
      </c>
      <c r="Q678" s="102" t="str">
        <f t="shared" si="34"/>
        <v/>
      </c>
    </row>
    <row r="679" spans="1:17" x14ac:dyDescent="0.2">
      <c r="A679" s="438" t="str">
        <f>IF(B679="","",COUNT('Diário 1º PA'!$A$5:$A$1982)+ROW()-4)</f>
        <v/>
      </c>
      <c r="B679" s="470"/>
      <c r="C679" s="469"/>
      <c r="D679" s="107"/>
      <c r="E679" s="107"/>
      <c r="F679" s="288"/>
      <c r="G679" s="107"/>
      <c r="H679" s="107"/>
      <c r="I679" s="107"/>
      <c r="J679" s="423"/>
      <c r="K679" s="423"/>
      <c r="L679" s="423"/>
      <c r="M679" s="423"/>
      <c r="N679" s="470"/>
      <c r="O679" s="416">
        <f t="shared" si="35"/>
        <v>0</v>
      </c>
      <c r="P679" s="79">
        <f t="shared" si="36"/>
        <v>0</v>
      </c>
      <c r="Q679" s="102" t="str">
        <f t="shared" si="34"/>
        <v/>
      </c>
    </row>
    <row r="680" spans="1:17" ht="13.5" thickBot="1" x14ac:dyDescent="0.25">
      <c r="A680" s="438" t="str">
        <f>IF(B680="","",COUNT('Diário 1º PA'!$A$5:$A$1982)+ROW()-4)</f>
        <v/>
      </c>
      <c r="B680" s="470"/>
      <c r="C680" s="469"/>
      <c r="D680" s="107"/>
      <c r="E680" s="107"/>
      <c r="F680" s="288"/>
      <c r="G680" s="107"/>
      <c r="H680" s="107"/>
      <c r="I680" s="107"/>
      <c r="J680" s="423"/>
      <c r="K680" s="423"/>
      <c r="L680" s="423"/>
      <c r="M680" s="423"/>
      <c r="N680" s="470"/>
      <c r="O680" s="416">
        <f t="shared" si="35"/>
        <v>0</v>
      </c>
      <c r="P680" s="79">
        <f t="shared" si="36"/>
        <v>0</v>
      </c>
      <c r="Q680" s="102" t="str">
        <f t="shared" si="34"/>
        <v/>
      </c>
    </row>
    <row r="681" spans="1:17" x14ac:dyDescent="0.2">
      <c r="A681" s="438" t="str">
        <f>IF(B681="","",COUNT('Diário 1º PA'!$A$5:$A$1982)+ROW()-4)</f>
        <v/>
      </c>
      <c r="B681" s="470"/>
      <c r="C681" s="469"/>
      <c r="D681" s="107"/>
      <c r="E681" s="107"/>
      <c r="F681" s="288"/>
      <c r="G681" s="107"/>
      <c r="H681" s="107"/>
      <c r="I681" s="107"/>
      <c r="J681" s="423"/>
      <c r="K681" s="423"/>
      <c r="L681" s="423"/>
      <c r="M681" s="423"/>
      <c r="N681" s="470"/>
      <c r="O681" s="418">
        <f t="shared" si="35"/>
        <v>0</v>
      </c>
      <c r="P681" s="79">
        <f t="shared" si="36"/>
        <v>0</v>
      </c>
      <c r="Q681" s="152" t="str">
        <f t="shared" si="34"/>
        <v/>
      </c>
    </row>
    <row r="682" spans="1:17" x14ac:dyDescent="0.2">
      <c r="A682" s="438" t="str">
        <f>IF(B682="","",COUNT('Diário 1º PA'!$A$5:$A$1982)+ROW()-4)</f>
        <v/>
      </c>
      <c r="B682" s="470"/>
      <c r="C682" s="469"/>
      <c r="D682" s="107"/>
      <c r="E682" s="107"/>
      <c r="F682" s="288"/>
      <c r="G682" s="107"/>
      <c r="H682" s="107"/>
      <c r="I682" s="107"/>
      <c r="J682" s="423"/>
      <c r="K682" s="423"/>
      <c r="L682" s="423"/>
      <c r="M682" s="423"/>
      <c r="N682" s="470"/>
      <c r="O682" s="416">
        <f t="shared" si="35"/>
        <v>0</v>
      </c>
      <c r="P682" s="79">
        <f t="shared" si="36"/>
        <v>0</v>
      </c>
      <c r="Q682" s="102" t="str">
        <f t="shared" si="34"/>
        <v/>
      </c>
    </row>
    <row r="683" spans="1:17" x14ac:dyDescent="0.2">
      <c r="A683" s="438" t="str">
        <f>IF(B683="","",COUNT('Diário 1º PA'!$A$5:$A$1982)+ROW()-4)</f>
        <v/>
      </c>
      <c r="B683" s="502"/>
      <c r="C683" s="474"/>
      <c r="D683" s="442"/>
      <c r="E683" s="442"/>
      <c r="F683" s="443"/>
      <c r="G683" s="442"/>
      <c r="H683" s="442"/>
      <c r="I683" s="442"/>
      <c r="J683" s="444"/>
      <c r="K683" s="444"/>
      <c r="L683" s="444"/>
      <c r="M683" s="444"/>
      <c r="N683" s="502"/>
      <c r="O683" s="416">
        <f t="shared" si="35"/>
        <v>0</v>
      </c>
      <c r="P683" s="79">
        <f t="shared" si="36"/>
        <v>0</v>
      </c>
      <c r="Q683" s="102" t="str">
        <f t="shared" si="34"/>
        <v/>
      </c>
    </row>
    <row r="684" spans="1:17" ht="13.5" thickBot="1" x14ac:dyDescent="0.25">
      <c r="A684" s="438" t="str">
        <f>IF(B684="","",COUNT('Diário 1º PA'!$A$5:$A$1982)+ROW()-4)</f>
        <v/>
      </c>
      <c r="B684" s="502"/>
      <c r="C684" s="474"/>
      <c r="D684" s="442"/>
      <c r="E684" s="442"/>
      <c r="F684" s="443"/>
      <c r="G684" s="442"/>
      <c r="H684" s="442"/>
      <c r="I684" s="442"/>
      <c r="J684" s="444"/>
      <c r="K684" s="444"/>
      <c r="L684" s="444"/>
      <c r="M684" s="444"/>
      <c r="N684" s="502"/>
      <c r="O684" s="416">
        <f t="shared" si="35"/>
        <v>0</v>
      </c>
      <c r="P684" s="79">
        <f t="shared" si="36"/>
        <v>0</v>
      </c>
      <c r="Q684" s="102" t="str">
        <f t="shared" si="34"/>
        <v/>
      </c>
    </row>
    <row r="685" spans="1:17" x14ac:dyDescent="0.2">
      <c r="A685" s="438" t="str">
        <f>IF(B685="","",COUNT('Diário 1º PA'!$A$5:$A$1982)+ROW()-4)</f>
        <v/>
      </c>
      <c r="B685" s="470"/>
      <c r="C685" s="469"/>
      <c r="D685" s="107"/>
      <c r="E685" s="107"/>
      <c r="F685" s="288"/>
      <c r="G685" s="442"/>
      <c r="H685" s="107"/>
      <c r="I685" s="107"/>
      <c r="J685" s="423"/>
      <c r="K685" s="444"/>
      <c r="L685" s="444"/>
      <c r="M685" s="444"/>
      <c r="N685" s="502"/>
      <c r="O685" s="418">
        <f t="shared" si="35"/>
        <v>0</v>
      </c>
      <c r="P685" s="79">
        <f t="shared" si="36"/>
        <v>0</v>
      </c>
      <c r="Q685" s="152" t="str">
        <f t="shared" si="34"/>
        <v/>
      </c>
    </row>
    <row r="686" spans="1:17" x14ac:dyDescent="0.2">
      <c r="A686" s="438" t="str">
        <f>IF(B686="","",COUNT('Diário 1º PA'!$A$5:$A$1982)+ROW()-4)</f>
        <v/>
      </c>
      <c r="B686" s="470"/>
      <c r="C686" s="469"/>
      <c r="D686" s="107"/>
      <c r="E686" s="107"/>
      <c r="F686" s="288"/>
      <c r="G686" s="442"/>
      <c r="H686" s="107"/>
      <c r="I686" s="107"/>
      <c r="J686" s="423"/>
      <c r="K686" s="444"/>
      <c r="L686" s="444"/>
      <c r="M686" s="444"/>
      <c r="N686" s="502"/>
      <c r="O686" s="416">
        <f t="shared" si="35"/>
        <v>0</v>
      </c>
      <c r="P686" s="79">
        <f t="shared" si="36"/>
        <v>0</v>
      </c>
      <c r="Q686" s="102" t="str">
        <f t="shared" si="34"/>
        <v/>
      </c>
    </row>
    <row r="687" spans="1:17" x14ac:dyDescent="0.2">
      <c r="A687" s="438" t="str">
        <f>IF(B687="","",COUNT('Diário 1º PA'!$A$5:$A$1982)+ROW()-4)</f>
        <v/>
      </c>
      <c r="B687" s="470"/>
      <c r="C687" s="469"/>
      <c r="D687" s="107"/>
      <c r="E687" s="107"/>
      <c r="F687" s="288"/>
      <c r="G687" s="442"/>
      <c r="H687" s="107"/>
      <c r="I687" s="107"/>
      <c r="J687" s="423"/>
      <c r="K687" s="444"/>
      <c r="L687" s="444"/>
      <c r="M687" s="444"/>
      <c r="N687" s="502"/>
      <c r="O687" s="416">
        <f t="shared" si="35"/>
        <v>0</v>
      </c>
      <c r="P687" s="79">
        <f t="shared" si="36"/>
        <v>0</v>
      </c>
      <c r="Q687" s="102" t="str">
        <f t="shared" si="34"/>
        <v/>
      </c>
    </row>
    <row r="688" spans="1:17" ht="13.5" thickBot="1" x14ac:dyDescent="0.25">
      <c r="A688" s="438" t="str">
        <f>IF(B688="","",COUNT('Diário 1º PA'!$A$5:$A$1982)+ROW()-4)</f>
        <v/>
      </c>
      <c r="B688" s="470"/>
      <c r="C688" s="469"/>
      <c r="D688" s="107"/>
      <c r="E688" s="107"/>
      <c r="F688" s="288"/>
      <c r="G688" s="442"/>
      <c r="H688" s="107"/>
      <c r="I688" s="107"/>
      <c r="J688" s="423"/>
      <c r="K688" s="444"/>
      <c r="L688" s="444"/>
      <c r="M688" s="444"/>
      <c r="N688" s="502"/>
      <c r="O688" s="416">
        <f t="shared" si="35"/>
        <v>0</v>
      </c>
      <c r="P688" s="79">
        <f t="shared" si="36"/>
        <v>0</v>
      </c>
      <c r="Q688" s="102" t="str">
        <f t="shared" si="34"/>
        <v/>
      </c>
    </row>
    <row r="689" spans="1:17" x14ac:dyDescent="0.2">
      <c r="A689" s="438" t="str">
        <f>IF(B689="","",COUNT('Diário 1º PA'!$A$5:$A$1982)+ROW()-4)</f>
        <v/>
      </c>
      <c r="B689" s="470"/>
      <c r="C689" s="469"/>
      <c r="D689" s="107"/>
      <c r="E689" s="107"/>
      <c r="F689" s="288"/>
      <c r="G689" s="107"/>
      <c r="H689" s="107"/>
      <c r="I689" s="107"/>
      <c r="J689" s="423"/>
      <c r="K689" s="444"/>
      <c r="L689" s="444"/>
      <c r="M689" s="444"/>
      <c r="N689" s="502"/>
      <c r="O689" s="418">
        <f t="shared" si="35"/>
        <v>0</v>
      </c>
      <c r="P689" s="79">
        <f t="shared" si="36"/>
        <v>0</v>
      </c>
      <c r="Q689" s="152" t="str">
        <f t="shared" si="34"/>
        <v/>
      </c>
    </row>
    <row r="690" spans="1:17" x14ac:dyDescent="0.2">
      <c r="A690" s="438" t="str">
        <f>IF(B690="","",COUNT('Diário 1º PA'!$A$5:$A$1982)+ROW()-4)</f>
        <v/>
      </c>
      <c r="B690" s="470"/>
      <c r="C690" s="469"/>
      <c r="D690" s="107"/>
      <c r="E690" s="107"/>
      <c r="F690" s="288"/>
      <c r="G690" s="442"/>
      <c r="H690" s="107"/>
      <c r="I690" s="107"/>
      <c r="J690" s="423"/>
      <c r="K690" s="444"/>
      <c r="L690" s="444"/>
      <c r="M690" s="444"/>
      <c r="N690" s="502"/>
      <c r="O690" s="416">
        <f t="shared" si="35"/>
        <v>0</v>
      </c>
      <c r="P690" s="79">
        <f t="shared" si="36"/>
        <v>0</v>
      </c>
      <c r="Q690" s="102" t="str">
        <f t="shared" si="34"/>
        <v/>
      </c>
    </row>
    <row r="691" spans="1:17" x14ac:dyDescent="0.2">
      <c r="A691" s="438" t="str">
        <f>IF(B691="","",COUNT('Diário 1º PA'!$A$5:$A$1982)+ROW()-4)</f>
        <v/>
      </c>
      <c r="B691" s="470"/>
      <c r="C691" s="469"/>
      <c r="D691" s="107"/>
      <c r="E691" s="107"/>
      <c r="F691" s="288"/>
      <c r="G691" s="442"/>
      <c r="H691" s="107"/>
      <c r="I691" s="107"/>
      <c r="J691" s="423"/>
      <c r="K691" s="444"/>
      <c r="L691" s="444"/>
      <c r="M691" s="444"/>
      <c r="N691" s="502"/>
      <c r="O691" s="416">
        <f t="shared" si="35"/>
        <v>0</v>
      </c>
      <c r="P691" s="79">
        <f t="shared" si="36"/>
        <v>0</v>
      </c>
      <c r="Q691" s="102" t="str">
        <f t="shared" si="34"/>
        <v/>
      </c>
    </row>
    <row r="692" spans="1:17" ht="13.5" thickBot="1" x14ac:dyDescent="0.25">
      <c r="A692" s="438" t="str">
        <f>IF(B692="","",COUNT('Diário 1º PA'!$A$5:$A$1982)+ROW()-4)</f>
        <v/>
      </c>
      <c r="B692" s="470"/>
      <c r="C692" s="469"/>
      <c r="D692" s="107"/>
      <c r="E692" s="107"/>
      <c r="F692" s="288"/>
      <c r="G692" s="442"/>
      <c r="H692" s="107"/>
      <c r="I692" s="107"/>
      <c r="J692" s="423"/>
      <c r="K692" s="444"/>
      <c r="L692" s="444"/>
      <c r="M692" s="444"/>
      <c r="N692" s="502"/>
      <c r="O692" s="416">
        <f t="shared" si="35"/>
        <v>0</v>
      </c>
      <c r="P692" s="79">
        <f t="shared" si="36"/>
        <v>0</v>
      </c>
      <c r="Q692" s="102" t="str">
        <f t="shared" si="34"/>
        <v/>
      </c>
    </row>
    <row r="693" spans="1:17" x14ac:dyDescent="0.2">
      <c r="A693" s="438" t="str">
        <f>IF(B693="","",COUNT('Diário 1º PA'!$A$5:$A$1982)+ROW()-4)</f>
        <v/>
      </c>
      <c r="B693" s="470"/>
      <c r="C693" s="469"/>
      <c r="D693" s="107"/>
      <c r="E693" s="107"/>
      <c r="F693" s="288"/>
      <c r="G693" s="442"/>
      <c r="H693" s="107"/>
      <c r="I693" s="107"/>
      <c r="J693" s="423"/>
      <c r="K693" s="444"/>
      <c r="L693" s="444"/>
      <c r="M693" s="444"/>
      <c r="N693" s="502"/>
      <c r="O693" s="418">
        <f t="shared" si="35"/>
        <v>0</v>
      </c>
      <c r="P693" s="79">
        <f t="shared" si="36"/>
        <v>0</v>
      </c>
      <c r="Q693" s="152" t="str">
        <f t="shared" si="34"/>
        <v/>
      </c>
    </row>
    <row r="694" spans="1:17" x14ac:dyDescent="0.2">
      <c r="A694" s="438" t="str">
        <f>IF(B694="","",COUNT('Diário 1º PA'!$A$5:$A$1982)+ROW()-4)</f>
        <v/>
      </c>
      <c r="B694" s="470"/>
      <c r="C694" s="469"/>
      <c r="D694" s="107"/>
      <c r="E694" s="107"/>
      <c r="F694" s="288"/>
      <c r="G694" s="442"/>
      <c r="H694" s="107"/>
      <c r="I694" s="107"/>
      <c r="J694" s="423"/>
      <c r="K694" s="444"/>
      <c r="L694" s="444"/>
      <c r="M694" s="444"/>
      <c r="N694" s="502"/>
      <c r="O694" s="416">
        <f t="shared" si="35"/>
        <v>0</v>
      </c>
      <c r="P694" s="79">
        <f t="shared" si="36"/>
        <v>0</v>
      </c>
      <c r="Q694" s="102" t="str">
        <f t="shared" si="34"/>
        <v/>
      </c>
    </row>
    <row r="695" spans="1:17" x14ac:dyDescent="0.2">
      <c r="A695" s="438" t="str">
        <f>IF(B695="","",COUNT('Diário 1º PA'!$A$5:$A$1982)+ROW()-4)</f>
        <v/>
      </c>
      <c r="B695" s="470"/>
      <c r="C695" s="469"/>
      <c r="D695" s="107"/>
      <c r="E695" s="107"/>
      <c r="F695" s="288"/>
      <c r="G695" s="442"/>
      <c r="H695" s="107"/>
      <c r="I695" s="107"/>
      <c r="J695" s="423"/>
      <c r="K695" s="444"/>
      <c r="L695" s="444"/>
      <c r="M695" s="444"/>
      <c r="N695" s="502"/>
      <c r="O695" s="416">
        <f t="shared" si="35"/>
        <v>0</v>
      </c>
      <c r="P695" s="79">
        <f t="shared" si="36"/>
        <v>0</v>
      </c>
      <c r="Q695" s="102" t="str">
        <f t="shared" si="34"/>
        <v/>
      </c>
    </row>
    <row r="696" spans="1:17" ht="13.5" thickBot="1" x14ac:dyDescent="0.25">
      <c r="A696" s="438" t="str">
        <f>IF(B696="","",COUNT('Diário 1º PA'!$A$5:$A$1982)+ROW()-4)</f>
        <v/>
      </c>
      <c r="B696" s="470"/>
      <c r="C696" s="469"/>
      <c r="D696" s="107"/>
      <c r="E696" s="107"/>
      <c r="F696" s="288"/>
      <c r="G696" s="442"/>
      <c r="H696" s="107"/>
      <c r="I696" s="107"/>
      <c r="J696" s="423"/>
      <c r="K696" s="444"/>
      <c r="L696" s="444"/>
      <c r="M696" s="444"/>
      <c r="N696" s="502"/>
      <c r="O696" s="416">
        <f t="shared" si="35"/>
        <v>0</v>
      </c>
      <c r="P696" s="79">
        <f t="shared" si="36"/>
        <v>0</v>
      </c>
      <c r="Q696" s="102" t="str">
        <f t="shared" si="34"/>
        <v/>
      </c>
    </row>
    <row r="697" spans="1:17" x14ac:dyDescent="0.2">
      <c r="A697" s="438" t="str">
        <f>IF(B697="","",COUNT('Diário 1º PA'!$A$5:$A$1982)+ROW()-4)</f>
        <v/>
      </c>
      <c r="B697" s="502"/>
      <c r="C697" s="474"/>
      <c r="D697" s="442"/>
      <c r="E697" s="442"/>
      <c r="F697" s="443"/>
      <c r="G697" s="442"/>
      <c r="H697" s="442"/>
      <c r="I697" s="442"/>
      <c r="J697" s="444"/>
      <c r="K697" s="444"/>
      <c r="L697" s="444"/>
      <c r="M697" s="444"/>
      <c r="N697" s="502"/>
      <c r="O697" s="418">
        <f t="shared" si="35"/>
        <v>0</v>
      </c>
      <c r="P697" s="79">
        <f t="shared" si="36"/>
        <v>0</v>
      </c>
      <c r="Q697" s="152" t="str">
        <f t="shared" si="34"/>
        <v/>
      </c>
    </row>
    <row r="698" spans="1:17" x14ac:dyDescent="0.2">
      <c r="A698" s="438" t="str">
        <f>IF(B698="","",COUNT('Diário 1º PA'!$A$5:$A$1982)+ROW()-4)</f>
        <v/>
      </c>
      <c r="B698" s="502"/>
      <c r="C698" s="474"/>
      <c r="D698" s="442"/>
      <c r="E698" s="442"/>
      <c r="F698" s="443"/>
      <c r="G698" s="442"/>
      <c r="H698" s="442"/>
      <c r="I698" s="442"/>
      <c r="J698" s="444"/>
      <c r="K698" s="444"/>
      <c r="L698" s="444"/>
      <c r="M698" s="444"/>
      <c r="N698" s="502"/>
      <c r="O698" s="416">
        <f t="shared" si="35"/>
        <v>0</v>
      </c>
      <c r="P698" s="79">
        <f t="shared" si="36"/>
        <v>0</v>
      </c>
      <c r="Q698" s="102" t="str">
        <f t="shared" si="34"/>
        <v/>
      </c>
    </row>
    <row r="699" spans="1:17" x14ac:dyDescent="0.2">
      <c r="A699" s="438" t="str">
        <f>IF(B699="","",COUNT('Diário 1º PA'!$A$5:$A$1982)+ROW()-4)</f>
        <v/>
      </c>
      <c r="B699" s="470"/>
      <c r="C699" s="469"/>
      <c r="D699" s="107"/>
      <c r="E699" s="107"/>
      <c r="F699" s="288"/>
      <c r="G699" s="442"/>
      <c r="H699" s="107"/>
      <c r="I699" s="107"/>
      <c r="J699" s="422"/>
      <c r="K699" s="422"/>
      <c r="L699" s="423"/>
      <c r="M699" s="423"/>
      <c r="N699" s="470"/>
      <c r="O699" s="416">
        <f t="shared" si="35"/>
        <v>0</v>
      </c>
      <c r="P699" s="79">
        <f t="shared" si="36"/>
        <v>0</v>
      </c>
      <c r="Q699" s="102" t="str">
        <f t="shared" si="34"/>
        <v/>
      </c>
    </row>
    <row r="700" spans="1:17" ht="13.5" thickBot="1" x14ac:dyDescent="0.25">
      <c r="A700" s="438" t="str">
        <f>IF(B700="","",COUNT('Diário 1º PA'!$A$5:$A$1982)+ROW()-4)</f>
        <v/>
      </c>
      <c r="B700" s="470"/>
      <c r="C700" s="469"/>
      <c r="D700" s="107"/>
      <c r="E700" s="107"/>
      <c r="F700" s="288"/>
      <c r="G700" s="107"/>
      <c r="H700" s="107"/>
      <c r="I700" s="107"/>
      <c r="J700" s="423"/>
      <c r="K700" s="444"/>
      <c r="L700" s="444"/>
      <c r="M700" s="444"/>
      <c r="N700" s="502"/>
      <c r="O700" s="416">
        <f t="shared" si="35"/>
        <v>0</v>
      </c>
      <c r="P700" s="79">
        <f t="shared" si="36"/>
        <v>0</v>
      </c>
      <c r="Q700" s="102" t="str">
        <f t="shared" si="34"/>
        <v/>
      </c>
    </row>
    <row r="701" spans="1:17" x14ac:dyDescent="0.2">
      <c r="A701" s="438" t="str">
        <f>IF(B701="","",COUNT('Diário 1º PA'!$A$5:$A$1982)+ROW()-4)</f>
        <v/>
      </c>
      <c r="B701" s="470"/>
      <c r="C701" s="469"/>
      <c r="D701" s="107"/>
      <c r="E701" s="107"/>
      <c r="F701" s="288"/>
      <c r="G701" s="107"/>
      <c r="H701" s="107"/>
      <c r="I701" s="107"/>
      <c r="J701" s="423"/>
      <c r="K701" s="444"/>
      <c r="L701" s="444"/>
      <c r="M701" s="444"/>
      <c r="N701" s="502"/>
      <c r="O701" s="418">
        <f t="shared" si="35"/>
        <v>0</v>
      </c>
      <c r="P701" s="79">
        <f t="shared" si="36"/>
        <v>0</v>
      </c>
      <c r="Q701" s="152" t="str">
        <f t="shared" si="34"/>
        <v/>
      </c>
    </row>
    <row r="702" spans="1:17" x14ac:dyDescent="0.2">
      <c r="A702" s="438" t="str">
        <f>IF(B702="","",COUNT('Diário 1º PA'!$A$5:$A$1982)+ROW()-4)</f>
        <v/>
      </c>
      <c r="B702" s="470"/>
      <c r="C702" s="469"/>
      <c r="D702" s="107"/>
      <c r="E702" s="107"/>
      <c r="F702" s="288"/>
      <c r="G702" s="107"/>
      <c r="H702" s="107"/>
      <c r="I702" s="107"/>
      <c r="J702" s="423"/>
      <c r="K702" s="444"/>
      <c r="L702" s="444"/>
      <c r="M702" s="444"/>
      <c r="N702" s="502"/>
      <c r="O702" s="416">
        <f t="shared" si="35"/>
        <v>0</v>
      </c>
      <c r="P702" s="79">
        <f t="shared" si="36"/>
        <v>0</v>
      </c>
      <c r="Q702" s="102" t="str">
        <f t="shared" si="34"/>
        <v/>
      </c>
    </row>
    <row r="703" spans="1:17" x14ac:dyDescent="0.2">
      <c r="A703" s="438" t="str">
        <f>IF(B703="","",COUNT('Diário 1º PA'!$A$5:$A$1982)+ROW()-4)</f>
        <v/>
      </c>
      <c r="B703" s="470"/>
      <c r="C703" s="469"/>
      <c r="D703" s="107"/>
      <c r="E703" s="107"/>
      <c r="F703" s="288"/>
      <c r="G703" s="107"/>
      <c r="H703" s="107"/>
      <c r="I703" s="107"/>
      <c r="J703" s="423"/>
      <c r="K703" s="444"/>
      <c r="L703" s="444"/>
      <c r="M703" s="444"/>
      <c r="N703" s="502"/>
      <c r="O703" s="416">
        <f t="shared" si="35"/>
        <v>0</v>
      </c>
      <c r="P703" s="79">
        <f t="shared" si="36"/>
        <v>0</v>
      </c>
      <c r="Q703" s="102" t="str">
        <f t="shared" si="34"/>
        <v/>
      </c>
    </row>
    <row r="704" spans="1:17" ht="13.5" thickBot="1" x14ac:dyDescent="0.25">
      <c r="A704" s="438" t="str">
        <f>IF(B704="","",COUNT('Diário 1º PA'!$A$5:$A$1982)+ROW()-4)</f>
        <v/>
      </c>
      <c r="B704" s="470"/>
      <c r="C704" s="474"/>
      <c r="D704" s="442"/>
      <c r="E704" s="442"/>
      <c r="F704" s="443"/>
      <c r="G704" s="107"/>
      <c r="H704" s="107"/>
      <c r="I704" s="107"/>
      <c r="J704" s="423"/>
      <c r="K704" s="444"/>
      <c r="L704" s="444"/>
      <c r="M704" s="444"/>
      <c r="N704" s="502"/>
      <c r="O704" s="416">
        <f t="shared" si="35"/>
        <v>0</v>
      </c>
      <c r="P704" s="79">
        <f t="shared" si="36"/>
        <v>0</v>
      </c>
      <c r="Q704" s="102" t="str">
        <f t="shared" si="34"/>
        <v/>
      </c>
    </row>
    <row r="705" spans="1:17" x14ac:dyDescent="0.2">
      <c r="A705" s="438" t="str">
        <f>IF(B705="","",COUNT('Diário 1º PA'!$A$5:$A$1982)+ROW()-4)</f>
        <v/>
      </c>
      <c r="B705" s="470"/>
      <c r="C705" s="474"/>
      <c r="D705" s="442"/>
      <c r="E705" s="442"/>
      <c r="F705" s="443"/>
      <c r="G705" s="442"/>
      <c r="H705" s="442"/>
      <c r="I705" s="107"/>
      <c r="J705" s="423"/>
      <c r="K705" s="444"/>
      <c r="L705" s="444"/>
      <c r="M705" s="444"/>
      <c r="N705" s="502"/>
      <c r="O705" s="418">
        <f t="shared" si="35"/>
        <v>0</v>
      </c>
      <c r="P705" s="79">
        <f t="shared" si="36"/>
        <v>0</v>
      </c>
      <c r="Q705" s="152" t="str">
        <f t="shared" si="34"/>
        <v/>
      </c>
    </row>
    <row r="706" spans="1:17" x14ac:dyDescent="0.2">
      <c r="A706" s="438" t="str">
        <f>IF(B706="","",COUNT('Diário 1º PA'!$A$5:$A$1982)+ROW()-4)</f>
        <v/>
      </c>
      <c r="B706" s="470"/>
      <c r="C706" s="474"/>
      <c r="D706" s="442"/>
      <c r="E706" s="442"/>
      <c r="F706" s="443"/>
      <c r="G706" s="107"/>
      <c r="H706" s="442"/>
      <c r="I706" s="442"/>
      <c r="J706" s="444"/>
      <c r="K706" s="444"/>
      <c r="L706" s="444"/>
      <c r="M706" s="444"/>
      <c r="N706" s="502"/>
      <c r="O706" s="416">
        <f t="shared" si="35"/>
        <v>0</v>
      </c>
      <c r="P706" s="79">
        <f t="shared" si="36"/>
        <v>0</v>
      </c>
      <c r="Q706" s="102" t="str">
        <f t="shared" si="34"/>
        <v/>
      </c>
    </row>
    <row r="707" spans="1:17" x14ac:dyDescent="0.2">
      <c r="A707" s="438" t="str">
        <f>IF(B707="","",COUNT('Diário 1º PA'!$A$5:$A$1982)+ROW()-4)</f>
        <v/>
      </c>
      <c r="B707" s="470"/>
      <c r="C707" s="469"/>
      <c r="D707" s="107"/>
      <c r="E707" s="107"/>
      <c r="F707" s="288"/>
      <c r="G707" s="442"/>
      <c r="H707" s="107"/>
      <c r="I707" s="442"/>
      <c r="J707" s="444"/>
      <c r="K707" s="444"/>
      <c r="L707" s="444"/>
      <c r="M707" s="444"/>
      <c r="N707" s="502"/>
      <c r="O707" s="416">
        <f t="shared" si="35"/>
        <v>0</v>
      </c>
      <c r="P707" s="79">
        <f t="shared" si="36"/>
        <v>0</v>
      </c>
      <c r="Q707" s="102" t="str">
        <f t="shared" si="34"/>
        <v/>
      </c>
    </row>
    <row r="708" spans="1:17" ht="13.5" thickBot="1" x14ac:dyDescent="0.25">
      <c r="A708" s="438" t="str">
        <f>IF(B708="","",COUNT('Diário 1º PA'!$A$5:$A$1982)+ROW()-4)</f>
        <v/>
      </c>
      <c r="B708" s="470"/>
      <c r="C708" s="469"/>
      <c r="D708" s="107"/>
      <c r="E708" s="107"/>
      <c r="F708" s="288"/>
      <c r="G708" s="107"/>
      <c r="H708" s="107"/>
      <c r="I708" s="107"/>
      <c r="J708" s="423"/>
      <c r="K708" s="444"/>
      <c r="L708" s="444"/>
      <c r="M708" s="444"/>
      <c r="N708" s="502"/>
      <c r="O708" s="416">
        <f t="shared" si="35"/>
        <v>0</v>
      </c>
      <c r="P708" s="79">
        <f t="shared" si="36"/>
        <v>0</v>
      </c>
      <c r="Q708" s="102" t="str">
        <f t="shared" si="34"/>
        <v/>
      </c>
    </row>
    <row r="709" spans="1:17" x14ac:dyDescent="0.2">
      <c r="A709" s="438" t="str">
        <f>IF(B709="","",COUNT('Diário 1º PA'!$A$5:$A$1982)+ROW()-4)</f>
        <v/>
      </c>
      <c r="B709" s="470"/>
      <c r="C709" s="469"/>
      <c r="D709" s="107"/>
      <c r="E709" s="107"/>
      <c r="F709" s="288"/>
      <c r="G709" s="107"/>
      <c r="H709" s="107"/>
      <c r="I709" s="107"/>
      <c r="J709" s="423"/>
      <c r="K709" s="444"/>
      <c r="L709" s="444"/>
      <c r="M709" s="444"/>
      <c r="N709" s="502"/>
      <c r="O709" s="418">
        <f t="shared" si="35"/>
        <v>0</v>
      </c>
      <c r="P709" s="79">
        <f t="shared" si="36"/>
        <v>0</v>
      </c>
      <c r="Q709" s="152" t="str">
        <f t="shared" si="34"/>
        <v/>
      </c>
    </row>
    <row r="710" spans="1:17" x14ac:dyDescent="0.2">
      <c r="A710" s="438" t="str">
        <f>IF(B710="","",COUNT('Diário 1º PA'!$A$5:$A$1982)+ROW()-4)</f>
        <v/>
      </c>
      <c r="B710" s="470"/>
      <c r="C710" s="469"/>
      <c r="D710" s="107"/>
      <c r="E710" s="107"/>
      <c r="F710" s="288"/>
      <c r="G710" s="107"/>
      <c r="H710" s="107"/>
      <c r="I710" s="107"/>
      <c r="J710" s="423"/>
      <c r="K710" s="444"/>
      <c r="L710" s="444"/>
      <c r="M710" s="444"/>
      <c r="N710" s="502"/>
      <c r="O710" s="416">
        <f t="shared" si="35"/>
        <v>0</v>
      </c>
      <c r="P710" s="79">
        <f t="shared" si="36"/>
        <v>0</v>
      </c>
      <c r="Q710" s="102" t="str">
        <f t="shared" si="34"/>
        <v/>
      </c>
    </row>
    <row r="711" spans="1:17" x14ac:dyDescent="0.2">
      <c r="A711" s="438" t="str">
        <f>IF(B711="","",COUNT('Diário 1º PA'!$A$5:$A$1982)+ROW()-4)</f>
        <v/>
      </c>
      <c r="B711" s="470"/>
      <c r="C711" s="469"/>
      <c r="D711" s="107"/>
      <c r="E711" s="107"/>
      <c r="F711" s="288"/>
      <c r="G711" s="107"/>
      <c r="H711" s="107"/>
      <c r="I711" s="107"/>
      <c r="J711" s="423"/>
      <c r="K711" s="444"/>
      <c r="L711" s="444"/>
      <c r="M711" s="444"/>
      <c r="N711" s="502"/>
      <c r="O711" s="416">
        <f t="shared" si="35"/>
        <v>0</v>
      </c>
      <c r="P711" s="79">
        <f t="shared" si="36"/>
        <v>0</v>
      </c>
      <c r="Q711" s="102" t="str">
        <f t="shared" si="34"/>
        <v/>
      </c>
    </row>
    <row r="712" spans="1:17" ht="13.5" thickBot="1" x14ac:dyDescent="0.25">
      <c r="A712" s="438" t="str">
        <f>IF(B712="","",COUNT('Diário 1º PA'!$A$5:$A$1982)+ROW()-4)</f>
        <v/>
      </c>
      <c r="B712" s="470"/>
      <c r="C712" s="469"/>
      <c r="D712" s="107"/>
      <c r="E712" s="107"/>
      <c r="F712" s="288"/>
      <c r="G712" s="107"/>
      <c r="H712" s="107"/>
      <c r="I712" s="107"/>
      <c r="J712" s="423"/>
      <c r="K712" s="444"/>
      <c r="L712" s="444"/>
      <c r="M712" s="444"/>
      <c r="N712" s="502"/>
      <c r="O712" s="416">
        <f t="shared" si="35"/>
        <v>0</v>
      </c>
      <c r="P712" s="79">
        <f t="shared" si="36"/>
        <v>0</v>
      </c>
      <c r="Q712" s="102" t="str">
        <f t="shared" si="34"/>
        <v/>
      </c>
    </row>
    <row r="713" spans="1:17" x14ac:dyDescent="0.2">
      <c r="A713" s="438" t="str">
        <f>IF(B713="","",COUNT('Diário 1º PA'!$A$5:$A$1982)+ROW()-4)</f>
        <v/>
      </c>
      <c r="B713" s="470"/>
      <c r="C713" s="469"/>
      <c r="D713" s="107"/>
      <c r="E713" s="107"/>
      <c r="F713" s="288"/>
      <c r="G713" s="107"/>
      <c r="H713" s="107"/>
      <c r="I713" s="107"/>
      <c r="J713" s="423"/>
      <c r="K713" s="444"/>
      <c r="L713" s="444"/>
      <c r="M713" s="444"/>
      <c r="N713" s="502"/>
      <c r="O713" s="418">
        <f t="shared" si="35"/>
        <v>0</v>
      </c>
      <c r="P713" s="79">
        <f t="shared" si="36"/>
        <v>0</v>
      </c>
      <c r="Q713" s="152" t="str">
        <f t="shared" si="34"/>
        <v/>
      </c>
    </row>
    <row r="714" spans="1:17" x14ac:dyDescent="0.2">
      <c r="A714" s="438" t="str">
        <f>IF(B714="","",COUNT('Diário 1º PA'!$A$5:$A$1982)+ROW()-4)</f>
        <v/>
      </c>
      <c r="B714" s="470"/>
      <c r="C714" s="469"/>
      <c r="D714" s="107"/>
      <c r="E714" s="107"/>
      <c r="F714" s="288"/>
      <c r="G714" s="107"/>
      <c r="H714" s="107"/>
      <c r="I714" s="107"/>
      <c r="J714" s="423"/>
      <c r="K714" s="444"/>
      <c r="L714" s="444"/>
      <c r="M714" s="444"/>
      <c r="N714" s="502"/>
      <c r="O714" s="416">
        <f t="shared" si="35"/>
        <v>0</v>
      </c>
      <c r="P714" s="79">
        <f t="shared" si="36"/>
        <v>0</v>
      </c>
      <c r="Q714" s="102" t="str">
        <f t="shared" si="34"/>
        <v/>
      </c>
    </row>
    <row r="715" spans="1:17" x14ac:dyDescent="0.2">
      <c r="A715" s="438" t="str">
        <f>IF(B715="","",COUNT('Diário 1º PA'!$A$5:$A$1982)+ROW()-4)</f>
        <v/>
      </c>
      <c r="B715" s="470"/>
      <c r="C715" s="469"/>
      <c r="D715" s="107"/>
      <c r="E715" s="107"/>
      <c r="F715" s="288"/>
      <c r="G715" s="107"/>
      <c r="H715" s="107"/>
      <c r="I715" s="107"/>
      <c r="J715" s="423"/>
      <c r="K715" s="444"/>
      <c r="L715" s="444"/>
      <c r="M715" s="444"/>
      <c r="N715" s="502"/>
      <c r="O715" s="416">
        <f t="shared" si="35"/>
        <v>0</v>
      </c>
      <c r="P715" s="79">
        <f t="shared" si="36"/>
        <v>0</v>
      </c>
      <c r="Q715" s="102" t="str">
        <f t="shared" si="34"/>
        <v/>
      </c>
    </row>
    <row r="716" spans="1:17" ht="13.5" thickBot="1" x14ac:dyDescent="0.25">
      <c r="A716" s="438" t="str">
        <f>IF(B716="","",COUNT('Diário 1º PA'!$A$5:$A$1982)+ROW()-4)</f>
        <v/>
      </c>
      <c r="B716" s="470"/>
      <c r="C716" s="469"/>
      <c r="D716" s="107"/>
      <c r="E716" s="107"/>
      <c r="F716" s="288"/>
      <c r="G716" s="107"/>
      <c r="H716" s="107"/>
      <c r="I716" s="107"/>
      <c r="J716" s="423"/>
      <c r="K716" s="444"/>
      <c r="L716" s="444"/>
      <c r="M716" s="444"/>
      <c r="N716" s="502"/>
      <c r="O716" s="416">
        <f t="shared" si="35"/>
        <v>0</v>
      </c>
      <c r="P716" s="79">
        <f t="shared" si="36"/>
        <v>0</v>
      </c>
      <c r="Q716" s="102" t="str">
        <f t="shared" si="34"/>
        <v/>
      </c>
    </row>
    <row r="717" spans="1:17" x14ac:dyDescent="0.2">
      <c r="A717" s="438" t="str">
        <f>IF(B717="","",COUNT('Diário 1º PA'!$A$5:$A$1982)+ROW()-4)</f>
        <v/>
      </c>
      <c r="B717" s="470"/>
      <c r="C717" s="469"/>
      <c r="D717" s="107"/>
      <c r="E717" s="107"/>
      <c r="F717" s="288"/>
      <c r="G717" s="107"/>
      <c r="H717" s="107"/>
      <c r="I717" s="107"/>
      <c r="J717" s="423"/>
      <c r="K717" s="444"/>
      <c r="L717" s="444"/>
      <c r="M717" s="444"/>
      <c r="N717" s="502"/>
      <c r="O717" s="418">
        <f t="shared" si="35"/>
        <v>0</v>
      </c>
      <c r="P717" s="79">
        <f t="shared" si="36"/>
        <v>0</v>
      </c>
      <c r="Q717" s="152" t="str">
        <f t="shared" si="34"/>
        <v/>
      </c>
    </row>
    <row r="718" spans="1:17" x14ac:dyDescent="0.2">
      <c r="A718" s="438" t="str">
        <f>IF(B718="","",COUNT('Diário 1º PA'!$A$5:$A$1982)+ROW()-4)</f>
        <v/>
      </c>
      <c r="B718" s="470"/>
      <c r="C718" s="469"/>
      <c r="D718" s="107"/>
      <c r="E718" s="107"/>
      <c r="F718" s="288"/>
      <c r="G718" s="107"/>
      <c r="H718" s="107"/>
      <c r="I718" s="107"/>
      <c r="J718" s="423"/>
      <c r="K718" s="444"/>
      <c r="L718" s="444"/>
      <c r="M718" s="444"/>
      <c r="N718" s="502"/>
      <c r="O718" s="416">
        <f t="shared" si="35"/>
        <v>0</v>
      </c>
      <c r="P718" s="79">
        <f t="shared" si="36"/>
        <v>0</v>
      </c>
      <c r="Q718" s="102" t="str">
        <f t="shared" si="34"/>
        <v/>
      </c>
    </row>
    <row r="719" spans="1:17" x14ac:dyDescent="0.2">
      <c r="A719" s="438" t="str">
        <f>IF(B719="","",COUNT('Diário 1º PA'!$A$5:$A$1982)+ROW()-4)</f>
        <v/>
      </c>
      <c r="B719" s="470"/>
      <c r="C719" s="469"/>
      <c r="D719" s="107"/>
      <c r="E719" s="107"/>
      <c r="F719" s="288"/>
      <c r="G719" s="107"/>
      <c r="H719" s="107"/>
      <c r="I719" s="107"/>
      <c r="J719" s="423"/>
      <c r="K719" s="444"/>
      <c r="L719" s="444"/>
      <c r="M719" s="444"/>
      <c r="N719" s="502"/>
      <c r="O719" s="416">
        <f t="shared" si="35"/>
        <v>0</v>
      </c>
      <c r="P719" s="79">
        <f t="shared" si="36"/>
        <v>0</v>
      </c>
      <c r="Q719" s="102" t="str">
        <f t="shared" si="34"/>
        <v/>
      </c>
    </row>
    <row r="720" spans="1:17" ht="13.5" thickBot="1" x14ac:dyDescent="0.25">
      <c r="A720" s="438" t="str">
        <f>IF(B720="","",COUNT('Diário 1º PA'!$A$5:$A$1982)+ROW()-4)</f>
        <v/>
      </c>
      <c r="B720" s="470"/>
      <c r="C720" s="469"/>
      <c r="D720" s="107"/>
      <c r="E720" s="107"/>
      <c r="F720" s="288"/>
      <c r="G720" s="105"/>
      <c r="H720" s="107"/>
      <c r="I720" s="107"/>
      <c r="J720" s="422"/>
      <c r="K720" s="422"/>
      <c r="L720" s="423"/>
      <c r="M720" s="422"/>
      <c r="N720" s="502"/>
      <c r="O720" s="416">
        <f t="shared" si="35"/>
        <v>0</v>
      </c>
      <c r="P720" s="79">
        <f t="shared" si="36"/>
        <v>0</v>
      </c>
      <c r="Q720" s="102" t="str">
        <f t="shared" si="34"/>
        <v/>
      </c>
    </row>
    <row r="721" spans="1:17" x14ac:dyDescent="0.2">
      <c r="A721" s="438" t="str">
        <f>IF(B721="","",COUNT('Diário 1º PA'!$A$5:$A$1982)+ROW()-4)</f>
        <v/>
      </c>
      <c r="B721" s="470"/>
      <c r="C721" s="469"/>
      <c r="D721" s="107"/>
      <c r="E721" s="107"/>
      <c r="F721" s="288"/>
      <c r="G721" s="105"/>
      <c r="H721" s="107"/>
      <c r="I721" s="107"/>
      <c r="J721" s="422"/>
      <c r="K721" s="422"/>
      <c r="L721" s="423"/>
      <c r="M721" s="422"/>
      <c r="N721" s="502"/>
      <c r="O721" s="418">
        <f t="shared" si="35"/>
        <v>0</v>
      </c>
      <c r="P721" s="79">
        <f t="shared" si="36"/>
        <v>0</v>
      </c>
      <c r="Q721" s="152" t="str">
        <f t="shared" ref="Q721:Q784" si="37">SUBSTITUTE(D721," ","_")</f>
        <v/>
      </c>
    </row>
    <row r="722" spans="1:17" x14ac:dyDescent="0.2">
      <c r="A722" s="438" t="str">
        <f>IF(B722="","",COUNT('Diário 1º PA'!$A$5:$A$1982)+ROW()-4)</f>
        <v/>
      </c>
      <c r="B722" s="470"/>
      <c r="C722" s="469"/>
      <c r="D722" s="107"/>
      <c r="E722" s="107"/>
      <c r="F722" s="288"/>
      <c r="G722" s="105"/>
      <c r="H722" s="107"/>
      <c r="I722" s="107"/>
      <c r="J722" s="422"/>
      <c r="K722" s="422"/>
      <c r="L722" s="423"/>
      <c r="M722" s="422"/>
      <c r="N722" s="502"/>
      <c r="O722" s="416">
        <f t="shared" ref="O722:O785" si="38">IF(B722=0,0,IF(YEAR(B722)=$P$1,MONTH(B722)-$O$1+1,(YEAR(B722)-$P$1)*12-$O$1+1+MONTH(B722)))</f>
        <v>0</v>
      </c>
      <c r="P722" s="79">
        <f t="shared" ref="P722:P785" si="39">IF(C722=0,0,IF(YEAR(C722)=$P$1,MONTH(C722)-$O$1+1,(YEAR(C722)-$P$1)*12-$O$1+1+MONTH(C722)))</f>
        <v>0</v>
      </c>
      <c r="Q722" s="102" t="str">
        <f t="shared" si="37"/>
        <v/>
      </c>
    </row>
    <row r="723" spans="1:17" x14ac:dyDescent="0.2">
      <c r="A723" s="438" t="str">
        <f>IF(B723="","",COUNT('Diário 1º PA'!$A$5:$A$1982)+ROW()-4)</f>
        <v/>
      </c>
      <c r="B723" s="470"/>
      <c r="C723" s="469"/>
      <c r="D723" s="107"/>
      <c r="E723" s="107"/>
      <c r="F723" s="288"/>
      <c r="G723" s="105"/>
      <c r="H723" s="107"/>
      <c r="I723" s="107"/>
      <c r="J723" s="422"/>
      <c r="K723" s="422"/>
      <c r="L723" s="423"/>
      <c r="M723" s="422"/>
      <c r="N723" s="502"/>
      <c r="O723" s="416">
        <f t="shared" si="38"/>
        <v>0</v>
      </c>
      <c r="P723" s="79">
        <f t="shared" si="39"/>
        <v>0</v>
      </c>
      <c r="Q723" s="102" t="str">
        <f t="shared" si="37"/>
        <v/>
      </c>
    </row>
    <row r="724" spans="1:17" ht="13.5" thickBot="1" x14ac:dyDescent="0.25">
      <c r="A724" s="438" t="str">
        <f>IF(B724="","",COUNT('Diário 1º PA'!$A$5:$A$1982)+ROW()-4)</f>
        <v/>
      </c>
      <c r="B724" s="470"/>
      <c r="C724" s="469"/>
      <c r="D724" s="107"/>
      <c r="E724" s="107"/>
      <c r="F724" s="288"/>
      <c r="G724" s="105"/>
      <c r="H724" s="107"/>
      <c r="I724" s="107"/>
      <c r="J724" s="422"/>
      <c r="K724" s="422"/>
      <c r="L724" s="423"/>
      <c r="M724" s="422"/>
      <c r="N724" s="502"/>
      <c r="O724" s="416">
        <f t="shared" si="38"/>
        <v>0</v>
      </c>
      <c r="P724" s="79">
        <f t="shared" si="39"/>
        <v>0</v>
      </c>
      <c r="Q724" s="102" t="str">
        <f t="shared" si="37"/>
        <v/>
      </c>
    </row>
    <row r="725" spans="1:17" x14ac:dyDescent="0.2">
      <c r="A725" s="438" t="str">
        <f>IF(B725="","",COUNT('Diário 1º PA'!$A$5:$A$1982)+ROW()-4)</f>
        <v/>
      </c>
      <c r="B725" s="470"/>
      <c r="C725" s="469"/>
      <c r="D725" s="107"/>
      <c r="E725" s="107"/>
      <c r="F725" s="288"/>
      <c r="G725" s="105"/>
      <c r="H725" s="107"/>
      <c r="I725" s="107"/>
      <c r="J725" s="422"/>
      <c r="K725" s="422"/>
      <c r="L725" s="423"/>
      <c r="M725" s="422"/>
      <c r="N725" s="502"/>
      <c r="O725" s="418">
        <f t="shared" si="38"/>
        <v>0</v>
      </c>
      <c r="P725" s="79">
        <f t="shared" si="39"/>
        <v>0</v>
      </c>
      <c r="Q725" s="152" t="str">
        <f t="shared" si="37"/>
        <v/>
      </c>
    </row>
    <row r="726" spans="1:17" x14ac:dyDescent="0.2">
      <c r="A726" s="438" t="str">
        <f>IF(B726="","",COUNT('Diário 1º PA'!$A$5:$A$1982)+ROW()-4)</f>
        <v/>
      </c>
      <c r="B726" s="470"/>
      <c r="C726" s="469"/>
      <c r="D726" s="107"/>
      <c r="E726" s="107"/>
      <c r="F726" s="288"/>
      <c r="G726" s="105"/>
      <c r="H726" s="107"/>
      <c r="I726" s="107"/>
      <c r="J726" s="422"/>
      <c r="K726" s="422"/>
      <c r="L726" s="423"/>
      <c r="M726" s="423"/>
      <c r="N726" s="502"/>
      <c r="O726" s="416">
        <f t="shared" si="38"/>
        <v>0</v>
      </c>
      <c r="P726" s="79">
        <f t="shared" si="39"/>
        <v>0</v>
      </c>
      <c r="Q726" s="102" t="str">
        <f t="shared" si="37"/>
        <v/>
      </c>
    </row>
    <row r="727" spans="1:17" x14ac:dyDescent="0.2">
      <c r="A727" s="438" t="str">
        <f>IF(B727="","",COUNT('Diário 1º PA'!$A$5:$A$1982)+ROW()-4)</f>
        <v/>
      </c>
      <c r="B727" s="470"/>
      <c r="C727" s="469"/>
      <c r="D727" s="107"/>
      <c r="E727" s="107"/>
      <c r="F727" s="288"/>
      <c r="G727" s="107"/>
      <c r="H727" s="107"/>
      <c r="I727" s="107"/>
      <c r="J727" s="423"/>
      <c r="K727" s="423"/>
      <c r="L727" s="423"/>
      <c r="M727" s="423"/>
      <c r="N727" s="470"/>
      <c r="O727" s="416">
        <f t="shared" si="38"/>
        <v>0</v>
      </c>
      <c r="P727" s="79">
        <f t="shared" si="39"/>
        <v>0</v>
      </c>
      <c r="Q727" s="102" t="str">
        <f t="shared" si="37"/>
        <v/>
      </c>
    </row>
    <row r="728" spans="1:17" ht="13.5" thickBot="1" x14ac:dyDescent="0.25">
      <c r="A728" s="438" t="str">
        <f>IF(B728="","",COUNT('Diário 1º PA'!$A$5:$A$1982)+ROW()-4)</f>
        <v/>
      </c>
      <c r="B728" s="470"/>
      <c r="C728" s="469"/>
      <c r="D728" s="107"/>
      <c r="E728" s="107"/>
      <c r="F728" s="288"/>
      <c r="G728" s="107"/>
      <c r="H728" s="107"/>
      <c r="I728" s="107"/>
      <c r="J728" s="423"/>
      <c r="K728" s="423"/>
      <c r="L728" s="423"/>
      <c r="M728" s="423"/>
      <c r="N728" s="470"/>
      <c r="O728" s="416">
        <f t="shared" si="38"/>
        <v>0</v>
      </c>
      <c r="P728" s="79">
        <f t="shared" si="39"/>
        <v>0</v>
      </c>
      <c r="Q728" s="102" t="str">
        <f t="shared" si="37"/>
        <v/>
      </c>
    </row>
    <row r="729" spans="1:17" x14ac:dyDescent="0.2">
      <c r="A729" s="438" t="str">
        <f>IF(B729="","",COUNT('Diário 1º PA'!$A$5:$A$1982)+ROW()-4)</f>
        <v/>
      </c>
      <c r="B729" s="470"/>
      <c r="C729" s="469"/>
      <c r="D729" s="107"/>
      <c r="E729" s="107"/>
      <c r="F729" s="288"/>
      <c r="G729" s="107"/>
      <c r="H729" s="107"/>
      <c r="I729" s="107"/>
      <c r="J729" s="423"/>
      <c r="K729" s="423"/>
      <c r="L729" s="423"/>
      <c r="M729" s="423"/>
      <c r="N729" s="470"/>
      <c r="O729" s="418">
        <f t="shared" si="38"/>
        <v>0</v>
      </c>
      <c r="P729" s="79">
        <f t="shared" si="39"/>
        <v>0</v>
      </c>
      <c r="Q729" s="152" t="str">
        <f t="shared" si="37"/>
        <v/>
      </c>
    </row>
    <row r="730" spans="1:17" x14ac:dyDescent="0.2">
      <c r="A730" s="438" t="str">
        <f>IF(B730="","",COUNT('Diário 1º PA'!$A$5:$A$1982)+ROW()-4)</f>
        <v/>
      </c>
      <c r="B730" s="470"/>
      <c r="C730" s="469"/>
      <c r="D730" s="107"/>
      <c r="E730" s="107"/>
      <c r="F730" s="288"/>
      <c r="G730" s="107"/>
      <c r="H730" s="107"/>
      <c r="I730" s="107"/>
      <c r="J730" s="423"/>
      <c r="K730" s="423"/>
      <c r="L730" s="423"/>
      <c r="M730" s="423"/>
      <c r="N730" s="470"/>
      <c r="O730" s="416">
        <f t="shared" si="38"/>
        <v>0</v>
      </c>
      <c r="P730" s="79">
        <f t="shared" si="39"/>
        <v>0</v>
      </c>
      <c r="Q730" s="102" t="str">
        <f t="shared" si="37"/>
        <v/>
      </c>
    </row>
    <row r="731" spans="1:17" x14ac:dyDescent="0.2">
      <c r="A731" s="438" t="str">
        <f>IF(B731="","",COUNT('Diário 1º PA'!$A$5:$A$1982)+ROW()-4)</f>
        <v/>
      </c>
      <c r="B731" s="470"/>
      <c r="C731" s="469"/>
      <c r="D731" s="107"/>
      <c r="E731" s="107"/>
      <c r="F731" s="288"/>
      <c r="G731" s="107"/>
      <c r="H731" s="107"/>
      <c r="I731" s="107"/>
      <c r="J731" s="423"/>
      <c r="K731" s="423"/>
      <c r="L731" s="423"/>
      <c r="M731" s="423"/>
      <c r="N731" s="470"/>
      <c r="O731" s="416">
        <f t="shared" si="38"/>
        <v>0</v>
      </c>
      <c r="P731" s="79">
        <f t="shared" si="39"/>
        <v>0</v>
      </c>
      <c r="Q731" s="102" t="str">
        <f t="shared" si="37"/>
        <v/>
      </c>
    </row>
    <row r="732" spans="1:17" ht="13.5" thickBot="1" x14ac:dyDescent="0.25">
      <c r="A732" s="438" t="str">
        <f>IF(B732="","",COUNT('Diário 1º PA'!$A$5:$A$1982)+ROW()-4)</f>
        <v/>
      </c>
      <c r="B732" s="470"/>
      <c r="C732" s="469"/>
      <c r="D732" s="107"/>
      <c r="E732" s="107"/>
      <c r="F732" s="288"/>
      <c r="G732" s="107"/>
      <c r="H732" s="107"/>
      <c r="I732" s="107"/>
      <c r="J732" s="423"/>
      <c r="K732" s="423"/>
      <c r="L732" s="423"/>
      <c r="M732" s="423"/>
      <c r="N732" s="470"/>
      <c r="O732" s="416">
        <f t="shared" si="38"/>
        <v>0</v>
      </c>
      <c r="P732" s="79">
        <f t="shared" si="39"/>
        <v>0</v>
      </c>
      <c r="Q732" s="102" t="str">
        <f t="shared" si="37"/>
        <v/>
      </c>
    </row>
    <row r="733" spans="1:17" x14ac:dyDescent="0.2">
      <c r="A733" s="438" t="str">
        <f>IF(B733="","",COUNT('Diário 1º PA'!$A$5:$A$1982)+ROW()-4)</f>
        <v/>
      </c>
      <c r="B733" s="470"/>
      <c r="C733" s="469"/>
      <c r="D733" s="107"/>
      <c r="E733" s="107"/>
      <c r="F733" s="288"/>
      <c r="G733" s="107"/>
      <c r="H733" s="107"/>
      <c r="I733" s="107"/>
      <c r="J733" s="423"/>
      <c r="K733" s="423"/>
      <c r="L733" s="423"/>
      <c r="M733" s="423"/>
      <c r="N733" s="470"/>
      <c r="O733" s="418">
        <f t="shared" si="38"/>
        <v>0</v>
      </c>
      <c r="P733" s="79">
        <f t="shared" si="39"/>
        <v>0</v>
      </c>
      <c r="Q733" s="152" t="str">
        <f t="shared" si="37"/>
        <v/>
      </c>
    </row>
    <row r="734" spans="1:17" x14ac:dyDescent="0.2">
      <c r="A734" s="438" t="str">
        <f>IF(B734="","",COUNT('Diário 1º PA'!$A$5:$A$1982)+ROW()-4)</f>
        <v/>
      </c>
      <c r="B734" s="470"/>
      <c r="C734" s="469"/>
      <c r="D734" s="107"/>
      <c r="E734" s="107"/>
      <c r="F734" s="288"/>
      <c r="G734" s="105"/>
      <c r="H734" s="107"/>
      <c r="I734" s="107"/>
      <c r="J734" s="422"/>
      <c r="K734" s="422"/>
      <c r="L734" s="423"/>
      <c r="M734" s="423"/>
      <c r="N734" s="470"/>
      <c r="O734" s="416">
        <f t="shared" si="38"/>
        <v>0</v>
      </c>
      <c r="P734" s="79">
        <f t="shared" si="39"/>
        <v>0</v>
      </c>
      <c r="Q734" s="102" t="str">
        <f t="shared" si="37"/>
        <v/>
      </c>
    </row>
    <row r="735" spans="1:17" x14ac:dyDescent="0.2">
      <c r="A735" s="438" t="str">
        <f>IF(B735="","",COUNT('Diário 1º PA'!$A$5:$A$1982)+ROW()-4)</f>
        <v/>
      </c>
      <c r="B735" s="470"/>
      <c r="C735" s="469"/>
      <c r="D735" s="107"/>
      <c r="E735" s="107"/>
      <c r="F735" s="288"/>
      <c r="G735" s="487"/>
      <c r="H735" s="107"/>
      <c r="I735" s="442"/>
      <c r="J735" s="444"/>
      <c r="K735" s="444"/>
      <c r="L735" s="444"/>
      <c r="M735" s="423"/>
      <c r="N735" s="470"/>
      <c r="O735" s="416">
        <f t="shared" si="38"/>
        <v>0</v>
      </c>
      <c r="P735" s="79">
        <f t="shared" si="39"/>
        <v>0</v>
      </c>
      <c r="Q735" s="102" t="str">
        <f t="shared" si="37"/>
        <v/>
      </c>
    </row>
    <row r="736" spans="1:17" ht="13.5" thickBot="1" x14ac:dyDescent="0.25">
      <c r="A736" s="438" t="str">
        <f>IF(B736="","",COUNT('Diário 1º PA'!$A$5:$A$1982)+ROW()-4)</f>
        <v/>
      </c>
      <c r="B736" s="470"/>
      <c r="C736" s="469"/>
      <c r="D736" s="107"/>
      <c r="E736" s="107"/>
      <c r="F736" s="288"/>
      <c r="G736" s="487"/>
      <c r="H736" s="107"/>
      <c r="I736" s="442"/>
      <c r="J736" s="444"/>
      <c r="K736" s="444"/>
      <c r="L736" s="444"/>
      <c r="M736" s="423"/>
      <c r="N736" s="470"/>
      <c r="O736" s="416">
        <f t="shared" si="38"/>
        <v>0</v>
      </c>
      <c r="P736" s="79">
        <f t="shared" si="39"/>
        <v>0</v>
      </c>
      <c r="Q736" s="102" t="str">
        <f t="shared" si="37"/>
        <v/>
      </c>
    </row>
    <row r="737" spans="1:17" x14ac:dyDescent="0.2">
      <c r="A737" s="438" t="str">
        <f>IF(B737="","",COUNT('Diário 1º PA'!$A$5:$A$1982)+ROW()-4)</f>
        <v/>
      </c>
      <c r="B737" s="470"/>
      <c r="C737" s="469"/>
      <c r="D737" s="107"/>
      <c r="E737" s="107"/>
      <c r="F737" s="288"/>
      <c r="G737" s="107"/>
      <c r="H737" s="107"/>
      <c r="I737" s="107"/>
      <c r="J737" s="423"/>
      <c r="K737" s="444"/>
      <c r="L737" s="444"/>
      <c r="M737" s="494"/>
      <c r="N737" s="470"/>
      <c r="O737" s="418">
        <f t="shared" si="38"/>
        <v>0</v>
      </c>
      <c r="P737" s="79">
        <f t="shared" si="39"/>
        <v>0</v>
      </c>
      <c r="Q737" s="152" t="str">
        <f t="shared" si="37"/>
        <v/>
      </c>
    </row>
    <row r="738" spans="1:17" x14ac:dyDescent="0.2">
      <c r="A738" s="438" t="str">
        <f>IF(B738="","",COUNT('Diário 1º PA'!$A$5:$A$1982)+ROW()-4)</f>
        <v/>
      </c>
      <c r="B738" s="470"/>
      <c r="C738" s="469"/>
      <c r="D738" s="107"/>
      <c r="E738" s="107"/>
      <c r="F738" s="288"/>
      <c r="G738" s="107"/>
      <c r="H738" s="107"/>
      <c r="I738" s="107"/>
      <c r="J738" s="423"/>
      <c r="K738" s="444"/>
      <c r="L738" s="444"/>
      <c r="M738" s="494"/>
      <c r="N738" s="470"/>
      <c r="O738" s="416">
        <f t="shared" si="38"/>
        <v>0</v>
      </c>
      <c r="P738" s="79">
        <f t="shared" si="39"/>
        <v>0</v>
      </c>
      <c r="Q738" s="102" t="str">
        <f t="shared" si="37"/>
        <v/>
      </c>
    </row>
    <row r="739" spans="1:17" x14ac:dyDescent="0.2">
      <c r="A739" s="438" t="str">
        <f>IF(B739="","",COUNT('Diário 1º PA'!$A$5:$A$1982)+ROW()-4)</f>
        <v/>
      </c>
      <c r="B739" s="470"/>
      <c r="C739" s="469"/>
      <c r="D739" s="107"/>
      <c r="E739" s="107"/>
      <c r="F739" s="288"/>
      <c r="G739" s="107"/>
      <c r="H739" s="107"/>
      <c r="I739" s="107"/>
      <c r="J739" s="423"/>
      <c r="K739" s="444"/>
      <c r="L739" s="444"/>
      <c r="M739" s="494"/>
      <c r="N739" s="470"/>
      <c r="O739" s="416">
        <f t="shared" si="38"/>
        <v>0</v>
      </c>
      <c r="P739" s="79">
        <f t="shared" si="39"/>
        <v>0</v>
      </c>
      <c r="Q739" s="102" t="str">
        <f t="shared" si="37"/>
        <v/>
      </c>
    </row>
    <row r="740" spans="1:17" ht="13.5" thickBot="1" x14ac:dyDescent="0.25">
      <c r="A740" s="438" t="str">
        <f>IF(B740="","",COUNT('Diário 1º PA'!$A$5:$A$1982)+ROW()-4)</f>
        <v/>
      </c>
      <c r="B740" s="470"/>
      <c r="C740" s="469"/>
      <c r="D740" s="107"/>
      <c r="E740" s="107"/>
      <c r="F740" s="288"/>
      <c r="G740" s="107"/>
      <c r="H740" s="107"/>
      <c r="I740" s="107"/>
      <c r="J740" s="423"/>
      <c r="K740" s="444"/>
      <c r="L740" s="444"/>
      <c r="M740" s="494"/>
      <c r="N740" s="470"/>
      <c r="O740" s="416">
        <f t="shared" si="38"/>
        <v>0</v>
      </c>
      <c r="P740" s="79">
        <f t="shared" si="39"/>
        <v>0</v>
      </c>
      <c r="Q740" s="102" t="str">
        <f t="shared" si="37"/>
        <v/>
      </c>
    </row>
    <row r="741" spans="1:17" x14ac:dyDescent="0.2">
      <c r="A741" s="438" t="str">
        <f>IF(B741="","",COUNT('Diário 1º PA'!$A$5:$A$1982)+ROW()-4)</f>
        <v/>
      </c>
      <c r="B741" s="470"/>
      <c r="C741" s="469"/>
      <c r="D741" s="107"/>
      <c r="E741" s="107"/>
      <c r="F741" s="288"/>
      <c r="G741" s="107"/>
      <c r="H741" s="107"/>
      <c r="I741" s="107"/>
      <c r="J741" s="423"/>
      <c r="K741" s="444"/>
      <c r="L741" s="444"/>
      <c r="M741" s="494"/>
      <c r="N741" s="470"/>
      <c r="O741" s="418">
        <f t="shared" si="38"/>
        <v>0</v>
      </c>
      <c r="P741" s="79">
        <f t="shared" si="39"/>
        <v>0</v>
      </c>
      <c r="Q741" s="152" t="str">
        <f t="shared" si="37"/>
        <v/>
      </c>
    </row>
    <row r="742" spans="1:17" x14ac:dyDescent="0.2">
      <c r="A742" s="438" t="str">
        <f>IF(B742="","",COUNT('Diário 1º PA'!$A$5:$A$1982)+ROW()-4)</f>
        <v/>
      </c>
      <c r="B742" s="470"/>
      <c r="C742" s="469"/>
      <c r="D742" s="107"/>
      <c r="E742" s="107"/>
      <c r="F742" s="288"/>
      <c r="G742" s="107"/>
      <c r="H742" s="107"/>
      <c r="I742" s="107"/>
      <c r="J742" s="423"/>
      <c r="K742" s="444"/>
      <c r="L742" s="444"/>
      <c r="M742" s="494"/>
      <c r="N742" s="470"/>
      <c r="O742" s="416">
        <f t="shared" si="38"/>
        <v>0</v>
      </c>
      <c r="P742" s="79">
        <f t="shared" si="39"/>
        <v>0</v>
      </c>
      <c r="Q742" s="102" t="str">
        <f t="shared" si="37"/>
        <v/>
      </c>
    </row>
    <row r="743" spans="1:17" x14ac:dyDescent="0.2">
      <c r="A743" s="438" t="str">
        <f>IF(B743="","",COUNT('Diário 1º PA'!$A$5:$A$1982)+ROW()-4)</f>
        <v/>
      </c>
      <c r="B743" s="470"/>
      <c r="C743" s="469"/>
      <c r="D743" s="107"/>
      <c r="E743" s="107"/>
      <c r="F743" s="288"/>
      <c r="G743" s="107"/>
      <c r="H743" s="107"/>
      <c r="I743" s="107"/>
      <c r="J743" s="423"/>
      <c r="K743" s="444"/>
      <c r="L743" s="444"/>
      <c r="M743" s="494"/>
      <c r="N743" s="470"/>
      <c r="O743" s="416">
        <f t="shared" si="38"/>
        <v>0</v>
      </c>
      <c r="P743" s="79">
        <f t="shared" si="39"/>
        <v>0</v>
      </c>
      <c r="Q743" s="102" t="str">
        <f t="shared" si="37"/>
        <v/>
      </c>
    </row>
    <row r="744" spans="1:17" ht="13.5" thickBot="1" x14ac:dyDescent="0.25">
      <c r="A744" s="438" t="str">
        <f>IF(B744="","",COUNT('Diário 1º PA'!$A$5:$A$1982)+ROW()-4)</f>
        <v/>
      </c>
      <c r="B744" s="470"/>
      <c r="C744" s="469"/>
      <c r="D744" s="107"/>
      <c r="E744" s="107"/>
      <c r="F744" s="288"/>
      <c r="G744" s="107"/>
      <c r="H744" s="107"/>
      <c r="I744" s="107"/>
      <c r="J744" s="423"/>
      <c r="K744" s="444"/>
      <c r="L744" s="444"/>
      <c r="M744" s="494"/>
      <c r="N744" s="470"/>
      <c r="O744" s="416">
        <f t="shared" si="38"/>
        <v>0</v>
      </c>
      <c r="P744" s="79">
        <f t="shared" si="39"/>
        <v>0</v>
      </c>
      <c r="Q744" s="102" t="str">
        <f t="shared" si="37"/>
        <v/>
      </c>
    </row>
    <row r="745" spans="1:17" x14ac:dyDescent="0.2">
      <c r="A745" s="438" t="str">
        <f>IF(B745="","",COUNT('Diário 1º PA'!$A$5:$A$1982)+ROW()-4)</f>
        <v/>
      </c>
      <c r="B745" s="470"/>
      <c r="C745" s="469"/>
      <c r="D745" s="107"/>
      <c r="E745" s="107"/>
      <c r="F745" s="288"/>
      <c r="G745" s="107"/>
      <c r="H745" s="107"/>
      <c r="I745" s="107"/>
      <c r="J745" s="423"/>
      <c r="K745" s="423"/>
      <c r="L745" s="444"/>
      <c r="M745" s="494"/>
      <c r="N745" s="470"/>
      <c r="O745" s="418">
        <f t="shared" si="38"/>
        <v>0</v>
      </c>
      <c r="P745" s="79">
        <f t="shared" si="39"/>
        <v>0</v>
      </c>
      <c r="Q745" s="152" t="str">
        <f t="shared" si="37"/>
        <v/>
      </c>
    </row>
    <row r="746" spans="1:17" x14ac:dyDescent="0.2">
      <c r="A746" s="438" t="str">
        <f>IF(B746="","",COUNT('Diário 1º PA'!$A$5:$A$1982)+ROW()-4)</f>
        <v/>
      </c>
      <c r="B746" s="470"/>
      <c r="C746" s="469"/>
      <c r="D746" s="107"/>
      <c r="E746" s="107"/>
      <c r="F746" s="288"/>
      <c r="G746" s="107"/>
      <c r="H746" s="107"/>
      <c r="I746" s="107"/>
      <c r="J746" s="423"/>
      <c r="K746" s="423"/>
      <c r="L746" s="444"/>
      <c r="M746" s="494"/>
      <c r="N746" s="470"/>
      <c r="O746" s="416">
        <f t="shared" si="38"/>
        <v>0</v>
      </c>
      <c r="P746" s="79">
        <f t="shared" si="39"/>
        <v>0</v>
      </c>
      <c r="Q746" s="102" t="str">
        <f t="shared" si="37"/>
        <v/>
      </c>
    </row>
    <row r="747" spans="1:17" x14ac:dyDescent="0.2">
      <c r="A747" s="438" t="str">
        <f>IF(B747="","",COUNT('Diário 1º PA'!$A$5:$A$1982)+ROW()-4)</f>
        <v/>
      </c>
      <c r="B747" s="470"/>
      <c r="C747" s="469"/>
      <c r="D747" s="107"/>
      <c r="E747" s="107"/>
      <c r="F747" s="288"/>
      <c r="G747" s="107"/>
      <c r="H747" s="107"/>
      <c r="I747" s="107"/>
      <c r="J747" s="423"/>
      <c r="K747" s="423"/>
      <c r="L747" s="444"/>
      <c r="M747" s="494"/>
      <c r="N747" s="470"/>
      <c r="O747" s="416">
        <f t="shared" si="38"/>
        <v>0</v>
      </c>
      <c r="P747" s="79">
        <f t="shared" si="39"/>
        <v>0</v>
      </c>
      <c r="Q747" s="102" t="str">
        <f t="shared" si="37"/>
        <v/>
      </c>
    </row>
    <row r="748" spans="1:17" ht="13.5" thickBot="1" x14ac:dyDescent="0.25">
      <c r="A748" s="438" t="str">
        <f>IF(B748="","",COUNT('Diário 1º PA'!$A$5:$A$1982)+ROW()-4)</f>
        <v/>
      </c>
      <c r="B748" s="470"/>
      <c r="C748" s="469"/>
      <c r="D748" s="107"/>
      <c r="E748" s="107"/>
      <c r="F748" s="288"/>
      <c r="G748" s="107"/>
      <c r="H748" s="107"/>
      <c r="I748" s="107"/>
      <c r="J748" s="423"/>
      <c r="K748" s="423"/>
      <c r="L748" s="444"/>
      <c r="M748" s="494"/>
      <c r="N748" s="470"/>
      <c r="O748" s="416">
        <f t="shared" si="38"/>
        <v>0</v>
      </c>
      <c r="P748" s="79">
        <f t="shared" si="39"/>
        <v>0</v>
      </c>
      <c r="Q748" s="102" t="str">
        <f t="shared" si="37"/>
        <v/>
      </c>
    </row>
    <row r="749" spans="1:17" x14ac:dyDescent="0.2">
      <c r="A749" s="438" t="str">
        <f>IF(B749="","",COUNT('Diário 1º PA'!$A$5:$A$1982)+ROW()-4)</f>
        <v/>
      </c>
      <c r="B749" s="470"/>
      <c r="C749" s="469"/>
      <c r="D749" s="107"/>
      <c r="E749" s="107"/>
      <c r="F749" s="288"/>
      <c r="G749" s="107"/>
      <c r="H749" s="107"/>
      <c r="I749" s="107"/>
      <c r="J749" s="423"/>
      <c r="K749" s="423"/>
      <c r="L749" s="444"/>
      <c r="M749" s="494"/>
      <c r="N749" s="470"/>
      <c r="O749" s="418">
        <f t="shared" si="38"/>
        <v>0</v>
      </c>
      <c r="P749" s="79">
        <f t="shared" si="39"/>
        <v>0</v>
      </c>
      <c r="Q749" s="152" t="str">
        <f t="shared" si="37"/>
        <v/>
      </c>
    </row>
    <row r="750" spans="1:17" x14ac:dyDescent="0.2">
      <c r="A750" s="438" t="str">
        <f>IF(B750="","",COUNT('Diário 1º PA'!$A$5:$A$1982)+ROW()-4)</f>
        <v/>
      </c>
      <c r="B750" s="470"/>
      <c r="C750" s="469"/>
      <c r="D750" s="107"/>
      <c r="E750" s="107"/>
      <c r="F750" s="288"/>
      <c r="G750" s="107"/>
      <c r="H750" s="107"/>
      <c r="I750" s="107"/>
      <c r="J750" s="423"/>
      <c r="K750" s="423"/>
      <c r="L750" s="444"/>
      <c r="M750" s="494"/>
      <c r="N750" s="470"/>
      <c r="O750" s="416">
        <f t="shared" si="38"/>
        <v>0</v>
      </c>
      <c r="P750" s="79">
        <f t="shared" si="39"/>
        <v>0</v>
      </c>
      <c r="Q750" s="102" t="str">
        <f t="shared" si="37"/>
        <v/>
      </c>
    </row>
    <row r="751" spans="1:17" x14ac:dyDescent="0.2">
      <c r="A751" s="438" t="str">
        <f>IF(B751="","",COUNT('Diário 1º PA'!$A$5:$A$1982)+ROW()-4)</f>
        <v/>
      </c>
      <c r="B751" s="470"/>
      <c r="C751" s="469"/>
      <c r="D751" s="107"/>
      <c r="E751" s="107"/>
      <c r="F751" s="288"/>
      <c r="G751" s="107"/>
      <c r="H751" s="107"/>
      <c r="I751" s="107"/>
      <c r="J751" s="423"/>
      <c r="K751" s="423"/>
      <c r="L751" s="444"/>
      <c r="M751" s="494"/>
      <c r="N751" s="470"/>
      <c r="O751" s="416">
        <f t="shared" si="38"/>
        <v>0</v>
      </c>
      <c r="P751" s="79">
        <f t="shared" si="39"/>
        <v>0</v>
      </c>
      <c r="Q751" s="102" t="str">
        <f t="shared" si="37"/>
        <v/>
      </c>
    </row>
    <row r="752" spans="1:17" ht="13.5" thickBot="1" x14ac:dyDescent="0.25">
      <c r="A752" s="438" t="str">
        <f>IF(B752="","",COUNT('Diário 1º PA'!$A$5:$A$1982)+ROW()-4)</f>
        <v/>
      </c>
      <c r="B752" s="470"/>
      <c r="C752" s="469"/>
      <c r="D752" s="107"/>
      <c r="E752" s="107"/>
      <c r="F752" s="288"/>
      <c r="G752" s="107"/>
      <c r="H752" s="107"/>
      <c r="I752" s="107"/>
      <c r="J752" s="423"/>
      <c r="K752" s="423"/>
      <c r="L752" s="444"/>
      <c r="M752" s="494"/>
      <c r="N752" s="470"/>
      <c r="O752" s="416">
        <f t="shared" si="38"/>
        <v>0</v>
      </c>
      <c r="P752" s="79">
        <f t="shared" si="39"/>
        <v>0</v>
      </c>
      <c r="Q752" s="102" t="str">
        <f t="shared" si="37"/>
        <v/>
      </c>
    </row>
    <row r="753" spans="1:17" x14ac:dyDescent="0.2">
      <c r="A753" s="438" t="str">
        <f>IF(B753="","",COUNT('Diário 1º PA'!$A$5:$A$1982)+ROW()-4)</f>
        <v/>
      </c>
      <c r="B753" s="470"/>
      <c r="C753" s="469"/>
      <c r="D753" s="107"/>
      <c r="E753" s="107"/>
      <c r="F753" s="288"/>
      <c r="G753" s="107"/>
      <c r="H753" s="107"/>
      <c r="I753" s="107"/>
      <c r="J753" s="423"/>
      <c r="K753" s="423"/>
      <c r="L753" s="444"/>
      <c r="M753" s="494"/>
      <c r="N753" s="470"/>
      <c r="O753" s="418">
        <f t="shared" si="38"/>
        <v>0</v>
      </c>
      <c r="P753" s="79">
        <f t="shared" si="39"/>
        <v>0</v>
      </c>
      <c r="Q753" s="152" t="str">
        <f t="shared" si="37"/>
        <v/>
      </c>
    </row>
    <row r="754" spans="1:17" x14ac:dyDescent="0.2">
      <c r="A754" s="438" t="str">
        <f>IF(B754="","",COUNT('Diário 1º PA'!$A$5:$A$1982)+ROW()-4)</f>
        <v/>
      </c>
      <c r="B754" s="470"/>
      <c r="C754" s="469"/>
      <c r="D754" s="107"/>
      <c r="E754" s="107"/>
      <c r="F754" s="288"/>
      <c r="G754" s="107"/>
      <c r="H754" s="107"/>
      <c r="I754" s="107"/>
      <c r="J754" s="423"/>
      <c r="K754" s="423"/>
      <c r="L754" s="444"/>
      <c r="M754" s="494"/>
      <c r="N754" s="470"/>
      <c r="O754" s="416">
        <f t="shared" si="38"/>
        <v>0</v>
      </c>
      <c r="P754" s="79">
        <f t="shared" si="39"/>
        <v>0</v>
      </c>
      <c r="Q754" s="102" t="str">
        <f t="shared" si="37"/>
        <v/>
      </c>
    </row>
    <row r="755" spans="1:17" x14ac:dyDescent="0.2">
      <c r="A755" s="438" t="str">
        <f>IF(B755="","",COUNT('Diário 1º PA'!$A$5:$A$1982)+ROW()-4)</f>
        <v/>
      </c>
      <c r="B755" s="470"/>
      <c r="C755" s="469"/>
      <c r="D755" s="107"/>
      <c r="E755" s="107"/>
      <c r="F755" s="288"/>
      <c r="G755" s="107"/>
      <c r="H755" s="107"/>
      <c r="I755" s="107"/>
      <c r="J755" s="423"/>
      <c r="K755" s="423"/>
      <c r="L755" s="444"/>
      <c r="M755" s="494"/>
      <c r="N755" s="470"/>
      <c r="O755" s="416">
        <f t="shared" si="38"/>
        <v>0</v>
      </c>
      <c r="P755" s="79">
        <f t="shared" si="39"/>
        <v>0</v>
      </c>
      <c r="Q755" s="102" t="str">
        <f t="shared" si="37"/>
        <v/>
      </c>
    </row>
    <row r="756" spans="1:17" ht="13.5" thickBot="1" x14ac:dyDescent="0.25">
      <c r="A756" s="438" t="str">
        <f>IF(B756="","",COUNT('Diário 1º PA'!$A$5:$A$1982)+ROW()-4)</f>
        <v/>
      </c>
      <c r="B756" s="470"/>
      <c r="C756" s="469"/>
      <c r="D756" s="107"/>
      <c r="E756" s="107"/>
      <c r="F756" s="288"/>
      <c r="G756" s="107"/>
      <c r="H756" s="107"/>
      <c r="I756" s="107"/>
      <c r="J756" s="423"/>
      <c r="K756" s="423"/>
      <c r="L756" s="444"/>
      <c r="M756" s="494"/>
      <c r="N756" s="470"/>
      <c r="O756" s="416">
        <f t="shared" si="38"/>
        <v>0</v>
      </c>
      <c r="P756" s="79">
        <f t="shared" si="39"/>
        <v>0</v>
      </c>
      <c r="Q756" s="102" t="str">
        <f t="shared" si="37"/>
        <v/>
      </c>
    </row>
    <row r="757" spans="1:17" x14ac:dyDescent="0.2">
      <c r="A757" s="438" t="str">
        <f>IF(B757="","",COUNT('Diário 1º PA'!$A$5:$A$1982)+ROW()-4)</f>
        <v/>
      </c>
      <c r="B757" s="470"/>
      <c r="C757" s="469"/>
      <c r="D757" s="107"/>
      <c r="E757" s="107"/>
      <c r="F757" s="288"/>
      <c r="G757" s="107"/>
      <c r="H757" s="107"/>
      <c r="I757" s="107"/>
      <c r="J757" s="423"/>
      <c r="K757" s="423"/>
      <c r="L757" s="444"/>
      <c r="M757" s="494"/>
      <c r="N757" s="470"/>
      <c r="O757" s="418">
        <f t="shared" si="38"/>
        <v>0</v>
      </c>
      <c r="P757" s="79">
        <f t="shared" si="39"/>
        <v>0</v>
      </c>
      <c r="Q757" s="152" t="str">
        <f t="shared" si="37"/>
        <v/>
      </c>
    </row>
    <row r="758" spans="1:17" x14ac:dyDescent="0.2">
      <c r="A758" s="438" t="str">
        <f>IF(B758="","",COUNT('Diário 1º PA'!$A$5:$A$1982)+ROW()-4)</f>
        <v/>
      </c>
      <c r="B758" s="502"/>
      <c r="C758" s="474"/>
      <c r="D758" s="442"/>
      <c r="E758" s="442"/>
      <c r="F758" s="443"/>
      <c r="G758" s="442"/>
      <c r="H758" s="442"/>
      <c r="I758" s="107"/>
      <c r="J758" s="423"/>
      <c r="K758" s="423"/>
      <c r="L758" s="444"/>
      <c r="M758" s="494"/>
      <c r="N758" s="470"/>
      <c r="O758" s="416">
        <f t="shared" si="38"/>
        <v>0</v>
      </c>
      <c r="P758" s="79">
        <f t="shared" si="39"/>
        <v>0</v>
      </c>
      <c r="Q758" s="102" t="str">
        <f t="shared" si="37"/>
        <v/>
      </c>
    </row>
    <row r="759" spans="1:17" x14ac:dyDescent="0.2">
      <c r="A759" s="438" t="str">
        <f>IF(B759="","",COUNT('Diário 1º PA'!$A$5:$A$1982)+ROW()-4)</f>
        <v/>
      </c>
      <c r="B759" s="470"/>
      <c r="C759" s="469"/>
      <c r="D759" s="107"/>
      <c r="E759" s="107"/>
      <c r="F759" s="288"/>
      <c r="G759" s="107"/>
      <c r="H759" s="107"/>
      <c r="I759" s="107"/>
      <c r="J759" s="423"/>
      <c r="K759" s="423"/>
      <c r="L759" s="444"/>
      <c r="M759" s="494"/>
      <c r="N759" s="470"/>
      <c r="O759" s="416">
        <f t="shared" si="38"/>
        <v>0</v>
      </c>
      <c r="P759" s="79">
        <f t="shared" si="39"/>
        <v>0</v>
      </c>
      <c r="Q759" s="102" t="str">
        <f t="shared" si="37"/>
        <v/>
      </c>
    </row>
    <row r="760" spans="1:17" ht="13.5" thickBot="1" x14ac:dyDescent="0.25">
      <c r="A760" s="438" t="str">
        <f>IF(B760="","",COUNT('Diário 1º PA'!$A$5:$A$1982)+ROW()-4)</f>
        <v/>
      </c>
      <c r="B760" s="470"/>
      <c r="C760" s="469"/>
      <c r="D760" s="107"/>
      <c r="E760" s="107"/>
      <c r="F760" s="288"/>
      <c r="G760" s="107"/>
      <c r="H760" s="107"/>
      <c r="I760" s="107"/>
      <c r="J760" s="423"/>
      <c r="K760" s="423"/>
      <c r="L760" s="444"/>
      <c r="M760" s="494"/>
      <c r="N760" s="470"/>
      <c r="O760" s="416">
        <f t="shared" si="38"/>
        <v>0</v>
      </c>
      <c r="P760" s="79">
        <f t="shared" si="39"/>
        <v>0</v>
      </c>
      <c r="Q760" s="102" t="str">
        <f t="shared" si="37"/>
        <v/>
      </c>
    </row>
    <row r="761" spans="1:17" x14ac:dyDescent="0.2">
      <c r="A761" s="438" t="str">
        <f>IF(B761="","",COUNT('Diário 1º PA'!$A$5:$A$1982)+ROW()-4)</f>
        <v/>
      </c>
      <c r="B761" s="470"/>
      <c r="C761" s="469"/>
      <c r="D761" s="107"/>
      <c r="E761" s="107"/>
      <c r="F761" s="288"/>
      <c r="G761" s="107"/>
      <c r="H761" s="107"/>
      <c r="I761" s="107"/>
      <c r="J761" s="423"/>
      <c r="K761" s="423"/>
      <c r="L761" s="444"/>
      <c r="M761" s="494"/>
      <c r="N761" s="470"/>
      <c r="O761" s="418">
        <f t="shared" si="38"/>
        <v>0</v>
      </c>
      <c r="P761" s="79">
        <f t="shared" si="39"/>
        <v>0</v>
      </c>
      <c r="Q761" s="152" t="str">
        <f t="shared" si="37"/>
        <v/>
      </c>
    </row>
    <row r="762" spans="1:17" x14ac:dyDescent="0.2">
      <c r="A762" s="438" t="str">
        <f>IF(B762="","",COUNT('Diário 1º PA'!$A$5:$A$1982)+ROW()-4)</f>
        <v/>
      </c>
      <c r="B762" s="470"/>
      <c r="C762" s="469"/>
      <c r="D762" s="107"/>
      <c r="E762" s="107"/>
      <c r="F762" s="288"/>
      <c r="G762" s="107"/>
      <c r="H762" s="107"/>
      <c r="I762" s="107"/>
      <c r="J762" s="423"/>
      <c r="K762" s="423"/>
      <c r="L762" s="444"/>
      <c r="M762" s="494"/>
      <c r="N762" s="470"/>
      <c r="O762" s="416">
        <f t="shared" si="38"/>
        <v>0</v>
      </c>
      <c r="P762" s="79">
        <f t="shared" si="39"/>
        <v>0</v>
      </c>
      <c r="Q762" s="102" t="str">
        <f t="shared" si="37"/>
        <v/>
      </c>
    </row>
    <row r="763" spans="1:17" x14ac:dyDescent="0.2">
      <c r="A763" s="438" t="str">
        <f>IF(B763="","",COUNT('Diário 1º PA'!$A$5:$A$1982)+ROW()-4)</f>
        <v/>
      </c>
      <c r="B763" s="470"/>
      <c r="C763" s="469"/>
      <c r="D763" s="107"/>
      <c r="E763" s="107"/>
      <c r="F763" s="288"/>
      <c r="G763" s="107"/>
      <c r="H763" s="107"/>
      <c r="I763" s="107"/>
      <c r="J763" s="423"/>
      <c r="K763" s="423"/>
      <c r="L763" s="444"/>
      <c r="M763" s="494"/>
      <c r="N763" s="470"/>
      <c r="O763" s="416">
        <f t="shared" si="38"/>
        <v>0</v>
      </c>
      <c r="P763" s="79">
        <f t="shared" si="39"/>
        <v>0</v>
      </c>
      <c r="Q763" s="102" t="str">
        <f t="shared" si="37"/>
        <v/>
      </c>
    </row>
    <row r="764" spans="1:17" ht="13.5" thickBot="1" x14ac:dyDescent="0.25">
      <c r="A764" s="438" t="str">
        <f>IF(B764="","",COUNT('Diário 1º PA'!$A$5:$A$1982)+ROW()-4)</f>
        <v/>
      </c>
      <c r="B764" s="470"/>
      <c r="C764" s="469"/>
      <c r="D764" s="107"/>
      <c r="E764" s="107"/>
      <c r="F764" s="288"/>
      <c r="G764" s="107"/>
      <c r="H764" s="107"/>
      <c r="I764" s="107"/>
      <c r="J764" s="423"/>
      <c r="K764" s="423"/>
      <c r="L764" s="444"/>
      <c r="M764" s="494"/>
      <c r="N764" s="470"/>
      <c r="O764" s="416">
        <f t="shared" si="38"/>
        <v>0</v>
      </c>
      <c r="P764" s="79">
        <f t="shared" si="39"/>
        <v>0</v>
      </c>
      <c r="Q764" s="102" t="str">
        <f t="shared" si="37"/>
        <v/>
      </c>
    </row>
    <row r="765" spans="1:17" x14ac:dyDescent="0.2">
      <c r="A765" s="438" t="str">
        <f>IF(B765="","",COUNT('Diário 1º PA'!$A$5:$A$1982)+ROW()-4)</f>
        <v/>
      </c>
      <c r="B765" s="470"/>
      <c r="C765" s="469"/>
      <c r="D765" s="107"/>
      <c r="E765" s="107"/>
      <c r="F765" s="288"/>
      <c r="G765" s="107"/>
      <c r="H765" s="107"/>
      <c r="I765" s="107"/>
      <c r="J765" s="423"/>
      <c r="K765" s="423"/>
      <c r="L765" s="423"/>
      <c r="M765" s="423"/>
      <c r="N765" s="470"/>
      <c r="O765" s="418">
        <f t="shared" si="38"/>
        <v>0</v>
      </c>
      <c r="P765" s="79">
        <f t="shared" si="39"/>
        <v>0</v>
      </c>
      <c r="Q765" s="152" t="str">
        <f t="shared" si="37"/>
        <v/>
      </c>
    </row>
    <row r="766" spans="1:17" x14ac:dyDescent="0.2">
      <c r="A766" s="438" t="str">
        <f>IF(B766="","",COUNT('Diário 1º PA'!$A$5:$A$1982)+ROW()-4)</f>
        <v/>
      </c>
      <c r="B766" s="470"/>
      <c r="C766" s="469"/>
      <c r="D766" s="107"/>
      <c r="E766" s="107"/>
      <c r="F766" s="288"/>
      <c r="G766" s="107"/>
      <c r="H766" s="107"/>
      <c r="I766" s="107"/>
      <c r="J766" s="423"/>
      <c r="K766" s="423"/>
      <c r="L766" s="423"/>
      <c r="M766" s="423"/>
      <c r="N766" s="470"/>
      <c r="O766" s="416">
        <f t="shared" si="38"/>
        <v>0</v>
      </c>
      <c r="P766" s="79">
        <f t="shared" si="39"/>
        <v>0</v>
      </c>
      <c r="Q766" s="102" t="str">
        <f t="shared" si="37"/>
        <v/>
      </c>
    </row>
    <row r="767" spans="1:17" x14ac:dyDescent="0.2">
      <c r="A767" s="438" t="str">
        <f>IF(B767="","",COUNT('Diário 1º PA'!$A$5:$A$1982)+ROW()-4)</f>
        <v/>
      </c>
      <c r="B767" s="470"/>
      <c r="C767" s="469"/>
      <c r="D767" s="107"/>
      <c r="E767" s="107"/>
      <c r="F767" s="288"/>
      <c r="G767" s="107"/>
      <c r="H767" s="107"/>
      <c r="I767" s="107"/>
      <c r="J767" s="423"/>
      <c r="K767" s="423"/>
      <c r="L767" s="423"/>
      <c r="M767" s="423"/>
      <c r="N767" s="470"/>
      <c r="O767" s="416">
        <f t="shared" si="38"/>
        <v>0</v>
      </c>
      <c r="P767" s="79">
        <f t="shared" si="39"/>
        <v>0</v>
      </c>
      <c r="Q767" s="102" t="str">
        <f t="shared" si="37"/>
        <v/>
      </c>
    </row>
    <row r="768" spans="1:17" ht="13.5" thickBot="1" x14ac:dyDescent="0.25">
      <c r="A768" s="438" t="str">
        <f>IF(B768="","",COUNT('Diário 1º PA'!$A$5:$A$1982)+ROW()-4)</f>
        <v/>
      </c>
      <c r="B768" s="470"/>
      <c r="C768" s="469"/>
      <c r="D768" s="107"/>
      <c r="E768" s="107"/>
      <c r="F768" s="288"/>
      <c r="G768" s="107"/>
      <c r="H768" s="107"/>
      <c r="I768" s="107"/>
      <c r="J768" s="423"/>
      <c r="K768" s="423"/>
      <c r="L768" s="423"/>
      <c r="M768" s="423"/>
      <c r="N768" s="470"/>
      <c r="O768" s="416">
        <f t="shared" si="38"/>
        <v>0</v>
      </c>
      <c r="P768" s="79">
        <f t="shared" si="39"/>
        <v>0</v>
      </c>
      <c r="Q768" s="102" t="str">
        <f t="shared" si="37"/>
        <v/>
      </c>
    </row>
    <row r="769" spans="1:17" x14ac:dyDescent="0.2">
      <c r="A769" s="438" t="str">
        <f>IF(B769="","",COUNT('Diário 1º PA'!$A$5:$A$1982)+ROW()-4)</f>
        <v/>
      </c>
      <c r="B769" s="470"/>
      <c r="C769" s="469"/>
      <c r="D769" s="107"/>
      <c r="E769" s="107"/>
      <c r="F769" s="288"/>
      <c r="G769" s="107"/>
      <c r="H769" s="107"/>
      <c r="I769" s="107"/>
      <c r="J769" s="423"/>
      <c r="K769" s="423"/>
      <c r="L769" s="423"/>
      <c r="M769" s="423"/>
      <c r="N769" s="470"/>
      <c r="O769" s="418">
        <f t="shared" si="38"/>
        <v>0</v>
      </c>
      <c r="P769" s="79">
        <f t="shared" si="39"/>
        <v>0</v>
      </c>
      <c r="Q769" s="152" t="str">
        <f t="shared" si="37"/>
        <v/>
      </c>
    </row>
    <row r="770" spans="1:17" x14ac:dyDescent="0.2">
      <c r="A770" s="438" t="str">
        <f>IF(B770="","",COUNT('Diário 1º PA'!$A$5:$A$1982)+ROW()-4)</f>
        <v/>
      </c>
      <c r="B770" s="470"/>
      <c r="C770" s="469"/>
      <c r="D770" s="107"/>
      <c r="E770" s="107"/>
      <c r="F770" s="288"/>
      <c r="G770" s="107"/>
      <c r="H770" s="107"/>
      <c r="I770" s="107"/>
      <c r="J770" s="423"/>
      <c r="K770" s="423"/>
      <c r="L770" s="423"/>
      <c r="M770" s="423"/>
      <c r="N770" s="470"/>
      <c r="O770" s="416">
        <f t="shared" si="38"/>
        <v>0</v>
      </c>
      <c r="P770" s="79">
        <f t="shared" si="39"/>
        <v>0</v>
      </c>
      <c r="Q770" s="102" t="str">
        <f t="shared" si="37"/>
        <v/>
      </c>
    </row>
    <row r="771" spans="1:17" x14ac:dyDescent="0.2">
      <c r="A771" s="438" t="str">
        <f>IF(B771="","",COUNT('Diário 1º PA'!$A$5:$A$1982)+ROW()-4)</f>
        <v/>
      </c>
      <c r="B771" s="470"/>
      <c r="C771" s="469"/>
      <c r="D771" s="107"/>
      <c r="E771" s="107"/>
      <c r="F771" s="288"/>
      <c r="G771" s="107"/>
      <c r="H771" s="107"/>
      <c r="I771" s="107"/>
      <c r="J771" s="423"/>
      <c r="K771" s="423"/>
      <c r="L771" s="423"/>
      <c r="M771" s="423"/>
      <c r="N771" s="470"/>
      <c r="O771" s="416">
        <f t="shared" si="38"/>
        <v>0</v>
      </c>
      <c r="P771" s="79">
        <f t="shared" si="39"/>
        <v>0</v>
      </c>
      <c r="Q771" s="102" t="str">
        <f t="shared" si="37"/>
        <v/>
      </c>
    </row>
    <row r="772" spans="1:17" ht="13.5" thickBot="1" x14ac:dyDescent="0.25">
      <c r="A772" s="438" t="str">
        <f>IF(B772="","",COUNT('Diário 1º PA'!$A$5:$A$1982)+ROW()-4)</f>
        <v/>
      </c>
      <c r="B772" s="470"/>
      <c r="C772" s="469"/>
      <c r="D772" s="107"/>
      <c r="E772" s="107"/>
      <c r="F772" s="288"/>
      <c r="G772" s="107"/>
      <c r="H772" s="107"/>
      <c r="I772" s="107"/>
      <c r="J772" s="423"/>
      <c r="K772" s="423"/>
      <c r="L772" s="423"/>
      <c r="M772" s="423"/>
      <c r="N772" s="470"/>
      <c r="O772" s="416">
        <f t="shared" si="38"/>
        <v>0</v>
      </c>
      <c r="P772" s="79">
        <f t="shared" si="39"/>
        <v>0</v>
      </c>
      <c r="Q772" s="102" t="str">
        <f t="shared" si="37"/>
        <v/>
      </c>
    </row>
    <row r="773" spans="1:17" x14ac:dyDescent="0.2">
      <c r="A773" s="438" t="str">
        <f>IF(B773="","",COUNT('Diário 1º PA'!$A$5:$A$1982)+ROW()-4)</f>
        <v/>
      </c>
      <c r="B773" s="470"/>
      <c r="C773" s="469"/>
      <c r="D773" s="107"/>
      <c r="E773" s="107"/>
      <c r="F773" s="288"/>
      <c r="G773" s="107"/>
      <c r="H773" s="107"/>
      <c r="I773" s="107"/>
      <c r="J773" s="423"/>
      <c r="K773" s="423"/>
      <c r="L773" s="423"/>
      <c r="M773" s="423"/>
      <c r="N773" s="470"/>
      <c r="O773" s="418">
        <f t="shared" si="38"/>
        <v>0</v>
      </c>
      <c r="P773" s="79">
        <f t="shared" si="39"/>
        <v>0</v>
      </c>
      <c r="Q773" s="152" t="str">
        <f t="shared" si="37"/>
        <v/>
      </c>
    </row>
    <row r="774" spans="1:17" x14ac:dyDescent="0.2">
      <c r="A774" s="438" t="str">
        <f>IF(B774="","",COUNT('Diário 1º PA'!$A$5:$A$1982)+ROW()-4)</f>
        <v/>
      </c>
      <c r="B774" s="470"/>
      <c r="C774" s="469"/>
      <c r="D774" s="107"/>
      <c r="E774" s="107"/>
      <c r="F774" s="288"/>
      <c r="G774" s="107"/>
      <c r="H774" s="107"/>
      <c r="I774" s="107"/>
      <c r="J774" s="423"/>
      <c r="K774" s="423"/>
      <c r="L774" s="423"/>
      <c r="M774" s="423"/>
      <c r="N774" s="470"/>
      <c r="O774" s="416">
        <f t="shared" si="38"/>
        <v>0</v>
      </c>
      <c r="P774" s="79">
        <f t="shared" si="39"/>
        <v>0</v>
      </c>
      <c r="Q774" s="102" t="str">
        <f t="shared" si="37"/>
        <v/>
      </c>
    </row>
    <row r="775" spans="1:17" x14ac:dyDescent="0.2">
      <c r="A775" s="438" t="str">
        <f>IF(B775="","",COUNT('Diário 1º PA'!$A$5:$A$1982)+ROW()-4)</f>
        <v/>
      </c>
      <c r="B775" s="470"/>
      <c r="C775" s="469"/>
      <c r="D775" s="107"/>
      <c r="E775" s="107"/>
      <c r="F775" s="288"/>
      <c r="G775" s="107"/>
      <c r="H775" s="107"/>
      <c r="I775" s="107"/>
      <c r="J775" s="423"/>
      <c r="K775" s="423"/>
      <c r="L775" s="423"/>
      <c r="M775" s="423"/>
      <c r="N775" s="470"/>
      <c r="O775" s="416">
        <f t="shared" si="38"/>
        <v>0</v>
      </c>
      <c r="P775" s="79">
        <f t="shared" si="39"/>
        <v>0</v>
      </c>
      <c r="Q775" s="102" t="str">
        <f t="shared" si="37"/>
        <v/>
      </c>
    </row>
    <row r="776" spans="1:17" ht="13.5" thickBot="1" x14ac:dyDescent="0.25">
      <c r="A776" s="438" t="str">
        <f>IF(B776="","",COUNT('Diário 1º PA'!$A$5:$A$1982)+ROW()-4)</f>
        <v/>
      </c>
      <c r="B776" s="470"/>
      <c r="C776" s="469"/>
      <c r="D776" s="107"/>
      <c r="E776" s="107"/>
      <c r="F776" s="288"/>
      <c r="G776" s="107"/>
      <c r="H776" s="107"/>
      <c r="I776" s="107"/>
      <c r="J776" s="423"/>
      <c r="K776" s="423"/>
      <c r="L776" s="423"/>
      <c r="M776" s="423"/>
      <c r="N776" s="470"/>
      <c r="O776" s="416">
        <f t="shared" si="38"/>
        <v>0</v>
      </c>
      <c r="P776" s="79">
        <f t="shared" si="39"/>
        <v>0</v>
      </c>
      <c r="Q776" s="102" t="str">
        <f t="shared" si="37"/>
        <v/>
      </c>
    </row>
    <row r="777" spans="1:17" x14ac:dyDescent="0.2">
      <c r="A777" s="438" t="str">
        <f>IF(B777="","",COUNT('Diário 1º PA'!$A$5:$A$1982)+ROW()-4)</f>
        <v/>
      </c>
      <c r="B777" s="470"/>
      <c r="C777" s="469"/>
      <c r="D777" s="107"/>
      <c r="E777" s="107"/>
      <c r="F777" s="288"/>
      <c r="G777" s="107"/>
      <c r="H777" s="107"/>
      <c r="I777" s="107"/>
      <c r="J777" s="423"/>
      <c r="K777" s="423"/>
      <c r="L777" s="423"/>
      <c r="M777" s="423"/>
      <c r="N777" s="470"/>
      <c r="O777" s="418">
        <f t="shared" si="38"/>
        <v>0</v>
      </c>
      <c r="P777" s="79">
        <f t="shared" si="39"/>
        <v>0</v>
      </c>
      <c r="Q777" s="152" t="str">
        <f t="shared" si="37"/>
        <v/>
      </c>
    </row>
    <row r="778" spans="1:17" x14ac:dyDescent="0.2">
      <c r="A778" s="438" t="str">
        <f>IF(B778="","",COUNT('Diário 1º PA'!$A$5:$A$1982)+ROW()-4)</f>
        <v/>
      </c>
      <c r="B778" s="470"/>
      <c r="C778" s="469"/>
      <c r="D778" s="107"/>
      <c r="E778" s="107"/>
      <c r="F778" s="288"/>
      <c r="G778" s="107"/>
      <c r="H778" s="107"/>
      <c r="I778" s="107"/>
      <c r="J778" s="423"/>
      <c r="K778" s="423"/>
      <c r="L778" s="423"/>
      <c r="M778" s="423"/>
      <c r="N778" s="470"/>
      <c r="O778" s="416">
        <f t="shared" si="38"/>
        <v>0</v>
      </c>
      <c r="P778" s="79">
        <f t="shared" si="39"/>
        <v>0</v>
      </c>
      <c r="Q778" s="102" t="str">
        <f t="shared" si="37"/>
        <v/>
      </c>
    </row>
    <row r="779" spans="1:17" x14ac:dyDescent="0.2">
      <c r="A779" s="438" t="str">
        <f>IF(B779="","",COUNT('Diário 1º PA'!$A$5:$A$1982)+ROW()-4)</f>
        <v/>
      </c>
      <c r="B779" s="470"/>
      <c r="C779" s="469"/>
      <c r="D779" s="107"/>
      <c r="E779" s="107"/>
      <c r="F779" s="288"/>
      <c r="G779" s="107"/>
      <c r="H779" s="107"/>
      <c r="I779" s="107"/>
      <c r="J779" s="423"/>
      <c r="K779" s="423"/>
      <c r="L779" s="423"/>
      <c r="M779" s="423"/>
      <c r="N779" s="470"/>
      <c r="O779" s="416">
        <f t="shared" si="38"/>
        <v>0</v>
      </c>
      <c r="P779" s="79">
        <f t="shared" si="39"/>
        <v>0</v>
      </c>
      <c r="Q779" s="102" t="str">
        <f t="shared" si="37"/>
        <v/>
      </c>
    </row>
    <row r="780" spans="1:17" ht="13.5" thickBot="1" x14ac:dyDescent="0.25">
      <c r="A780" s="438" t="str">
        <f>IF(B780="","",COUNT('Diário 1º PA'!$A$5:$A$1982)+ROW()-4)</f>
        <v/>
      </c>
      <c r="B780" s="470"/>
      <c r="C780" s="469"/>
      <c r="D780" s="107"/>
      <c r="E780" s="107"/>
      <c r="F780" s="288"/>
      <c r="G780" s="107"/>
      <c r="H780" s="107"/>
      <c r="I780" s="107"/>
      <c r="J780" s="423"/>
      <c r="K780" s="423"/>
      <c r="L780" s="423"/>
      <c r="M780" s="423"/>
      <c r="N780" s="470"/>
      <c r="O780" s="416">
        <f t="shared" si="38"/>
        <v>0</v>
      </c>
      <c r="P780" s="79">
        <f t="shared" si="39"/>
        <v>0</v>
      </c>
      <c r="Q780" s="102" t="str">
        <f t="shared" si="37"/>
        <v/>
      </c>
    </row>
    <row r="781" spans="1:17" x14ac:dyDescent="0.2">
      <c r="A781" s="438" t="str">
        <f>IF(B781="","",COUNT('Diário 1º PA'!$A$5:$A$1982)+ROW()-4)</f>
        <v/>
      </c>
      <c r="B781" s="470"/>
      <c r="C781" s="469"/>
      <c r="D781" s="107"/>
      <c r="E781" s="107"/>
      <c r="F781" s="288"/>
      <c r="G781" s="107"/>
      <c r="H781" s="107"/>
      <c r="I781" s="107"/>
      <c r="J781" s="423"/>
      <c r="K781" s="423"/>
      <c r="L781" s="423"/>
      <c r="M781" s="423"/>
      <c r="N781" s="470"/>
      <c r="O781" s="418">
        <f t="shared" si="38"/>
        <v>0</v>
      </c>
      <c r="P781" s="79">
        <f t="shared" si="39"/>
        <v>0</v>
      </c>
      <c r="Q781" s="152" t="str">
        <f t="shared" si="37"/>
        <v/>
      </c>
    </row>
    <row r="782" spans="1:17" x14ac:dyDescent="0.2">
      <c r="A782" s="438" t="str">
        <f>IF(B782="","",COUNT('Diário 1º PA'!$A$5:$A$1982)+ROW()-4)</f>
        <v/>
      </c>
      <c r="B782" s="470"/>
      <c r="C782" s="469"/>
      <c r="D782" s="107"/>
      <c r="E782" s="107"/>
      <c r="F782" s="288"/>
      <c r="G782" s="107"/>
      <c r="H782" s="107"/>
      <c r="I782" s="107"/>
      <c r="J782" s="423"/>
      <c r="K782" s="423"/>
      <c r="L782" s="423"/>
      <c r="M782" s="423"/>
      <c r="N782" s="470"/>
      <c r="O782" s="416">
        <f t="shared" si="38"/>
        <v>0</v>
      </c>
      <c r="P782" s="79">
        <f t="shared" si="39"/>
        <v>0</v>
      </c>
      <c r="Q782" s="102" t="str">
        <f t="shared" si="37"/>
        <v/>
      </c>
    </row>
    <row r="783" spans="1:17" x14ac:dyDescent="0.2">
      <c r="A783" s="438" t="str">
        <f>IF(B783="","",COUNT('Diário 1º PA'!$A$5:$A$1982)+ROW()-4)</f>
        <v/>
      </c>
      <c r="B783" s="470"/>
      <c r="C783" s="469"/>
      <c r="D783" s="107"/>
      <c r="E783" s="107"/>
      <c r="F783" s="288"/>
      <c r="G783" s="107"/>
      <c r="H783" s="107"/>
      <c r="I783" s="107"/>
      <c r="J783" s="423"/>
      <c r="K783" s="423"/>
      <c r="L783" s="423"/>
      <c r="M783" s="423"/>
      <c r="N783" s="470"/>
      <c r="O783" s="416">
        <f t="shared" si="38"/>
        <v>0</v>
      </c>
      <c r="P783" s="79">
        <f t="shared" si="39"/>
        <v>0</v>
      </c>
      <c r="Q783" s="102" t="str">
        <f t="shared" si="37"/>
        <v/>
      </c>
    </row>
    <row r="784" spans="1:17" ht="13.5" thickBot="1" x14ac:dyDescent="0.25">
      <c r="A784" s="438" t="str">
        <f>IF(B784="","",COUNT('Diário 1º PA'!$A$5:$A$1982)+ROW()-4)</f>
        <v/>
      </c>
      <c r="B784" s="470"/>
      <c r="C784" s="469"/>
      <c r="D784" s="107"/>
      <c r="E784" s="107"/>
      <c r="F784" s="288"/>
      <c r="G784" s="107"/>
      <c r="H784" s="107"/>
      <c r="I784" s="107"/>
      <c r="J784" s="423"/>
      <c r="K784" s="423"/>
      <c r="L784" s="423"/>
      <c r="M784" s="423"/>
      <c r="N784" s="470"/>
      <c r="O784" s="416">
        <f t="shared" si="38"/>
        <v>0</v>
      </c>
      <c r="P784" s="79">
        <f t="shared" si="39"/>
        <v>0</v>
      </c>
      <c r="Q784" s="102" t="str">
        <f t="shared" si="37"/>
        <v/>
      </c>
    </row>
    <row r="785" spans="1:17" x14ac:dyDescent="0.2">
      <c r="A785" s="438" t="str">
        <f>IF(B785="","",COUNT('Diário 1º PA'!$A$5:$A$1982)+ROW()-4)</f>
        <v/>
      </c>
      <c r="B785" s="470"/>
      <c r="C785" s="469"/>
      <c r="D785" s="107"/>
      <c r="E785" s="107"/>
      <c r="F785" s="288"/>
      <c r="G785" s="107"/>
      <c r="H785" s="107"/>
      <c r="I785" s="107"/>
      <c r="J785" s="423"/>
      <c r="K785" s="423"/>
      <c r="L785" s="423"/>
      <c r="M785" s="423"/>
      <c r="N785" s="470"/>
      <c r="O785" s="418">
        <f t="shared" si="38"/>
        <v>0</v>
      </c>
      <c r="P785" s="79">
        <f t="shared" si="39"/>
        <v>0</v>
      </c>
      <c r="Q785" s="152" t="str">
        <f t="shared" ref="Q785:Q848" si="40">SUBSTITUTE(D785," ","_")</f>
        <v/>
      </c>
    </row>
    <row r="786" spans="1:17" x14ac:dyDescent="0.2">
      <c r="A786" s="438" t="str">
        <f>IF(B786="","",COUNT('Diário 1º PA'!$A$5:$A$1982)+ROW()-4)</f>
        <v/>
      </c>
      <c r="B786" s="470"/>
      <c r="C786" s="469"/>
      <c r="D786" s="107"/>
      <c r="E786" s="107"/>
      <c r="F786" s="288"/>
      <c r="G786" s="107"/>
      <c r="H786" s="107"/>
      <c r="I786" s="107"/>
      <c r="J786" s="423"/>
      <c r="K786" s="423"/>
      <c r="L786" s="423"/>
      <c r="M786" s="423"/>
      <c r="N786" s="470"/>
      <c r="O786" s="416">
        <f t="shared" ref="O786:O849" si="41">IF(B786=0,0,IF(YEAR(B786)=$P$1,MONTH(B786)-$O$1+1,(YEAR(B786)-$P$1)*12-$O$1+1+MONTH(B786)))</f>
        <v>0</v>
      </c>
      <c r="P786" s="79">
        <f t="shared" ref="P786:P849" si="42">IF(C786=0,0,IF(YEAR(C786)=$P$1,MONTH(C786)-$O$1+1,(YEAR(C786)-$P$1)*12-$O$1+1+MONTH(C786)))</f>
        <v>0</v>
      </c>
      <c r="Q786" s="102" t="str">
        <f t="shared" si="40"/>
        <v/>
      </c>
    </row>
    <row r="787" spans="1:17" x14ac:dyDescent="0.2">
      <c r="A787" s="438" t="str">
        <f>IF(B787="","",COUNT('Diário 1º PA'!$A$5:$A$1982)+ROW()-4)</f>
        <v/>
      </c>
      <c r="B787" s="470"/>
      <c r="C787" s="469"/>
      <c r="D787" s="107"/>
      <c r="E787" s="107"/>
      <c r="F787" s="288"/>
      <c r="G787" s="107"/>
      <c r="H787" s="107"/>
      <c r="I787" s="107"/>
      <c r="J787" s="423"/>
      <c r="K787" s="423"/>
      <c r="L787" s="423"/>
      <c r="M787" s="423"/>
      <c r="N787" s="470"/>
      <c r="O787" s="416">
        <f t="shared" si="41"/>
        <v>0</v>
      </c>
      <c r="P787" s="79">
        <f t="shared" si="42"/>
        <v>0</v>
      </c>
      <c r="Q787" s="102" t="str">
        <f t="shared" si="40"/>
        <v/>
      </c>
    </row>
    <row r="788" spans="1:17" ht="13.5" thickBot="1" x14ac:dyDescent="0.25">
      <c r="A788" s="438" t="str">
        <f>IF(B788="","",COUNT('Diário 1º PA'!$A$5:$A$1982)+ROW()-4)</f>
        <v/>
      </c>
      <c r="B788" s="470"/>
      <c r="C788" s="469"/>
      <c r="D788" s="107"/>
      <c r="E788" s="107"/>
      <c r="F788" s="288"/>
      <c r="G788" s="107"/>
      <c r="H788" s="107"/>
      <c r="I788" s="107"/>
      <c r="J788" s="423"/>
      <c r="K788" s="423"/>
      <c r="L788" s="423"/>
      <c r="M788" s="423"/>
      <c r="N788" s="470"/>
      <c r="O788" s="416">
        <f t="shared" si="41"/>
        <v>0</v>
      </c>
      <c r="P788" s="79">
        <f t="shared" si="42"/>
        <v>0</v>
      </c>
      <c r="Q788" s="102" t="str">
        <f t="shared" si="40"/>
        <v/>
      </c>
    </row>
    <row r="789" spans="1:17" x14ac:dyDescent="0.2">
      <c r="A789" s="438" t="str">
        <f>IF(B789="","",COUNT('Diário 1º PA'!$A$5:$A$1982)+ROW()-4)</f>
        <v/>
      </c>
      <c r="B789" s="470"/>
      <c r="C789" s="469"/>
      <c r="D789" s="107"/>
      <c r="E789" s="107"/>
      <c r="F789" s="288"/>
      <c r="G789" s="107"/>
      <c r="H789" s="107"/>
      <c r="I789" s="107"/>
      <c r="J789" s="423"/>
      <c r="K789" s="423"/>
      <c r="L789" s="423"/>
      <c r="M789" s="423"/>
      <c r="N789" s="470"/>
      <c r="O789" s="418">
        <f t="shared" si="41"/>
        <v>0</v>
      </c>
      <c r="P789" s="79">
        <f t="shared" si="42"/>
        <v>0</v>
      </c>
      <c r="Q789" s="152" t="str">
        <f t="shared" si="40"/>
        <v/>
      </c>
    </row>
    <row r="790" spans="1:17" x14ac:dyDescent="0.2">
      <c r="A790" s="438" t="str">
        <f>IF(B790="","",COUNT('Diário 1º PA'!$A$5:$A$1982)+ROW()-4)</f>
        <v/>
      </c>
      <c r="B790" s="470"/>
      <c r="C790" s="469"/>
      <c r="D790" s="107"/>
      <c r="E790" s="107"/>
      <c r="F790" s="288"/>
      <c r="G790" s="107"/>
      <c r="H790" s="107"/>
      <c r="I790" s="107"/>
      <c r="J790" s="423"/>
      <c r="K790" s="423"/>
      <c r="L790" s="423"/>
      <c r="M790" s="423"/>
      <c r="N790" s="470"/>
      <c r="O790" s="416">
        <f t="shared" si="41"/>
        <v>0</v>
      </c>
      <c r="P790" s="79">
        <f t="shared" si="42"/>
        <v>0</v>
      </c>
      <c r="Q790" s="102" t="str">
        <f t="shared" si="40"/>
        <v/>
      </c>
    </row>
    <row r="791" spans="1:17" x14ac:dyDescent="0.2">
      <c r="A791" s="438" t="str">
        <f>IF(B791="","",COUNT('Diário 1º PA'!$A$5:$A$1982)+ROW()-4)</f>
        <v/>
      </c>
      <c r="B791" s="470"/>
      <c r="C791" s="469"/>
      <c r="D791" s="107"/>
      <c r="E791" s="107"/>
      <c r="F791" s="288"/>
      <c r="G791" s="107"/>
      <c r="H791" s="107"/>
      <c r="I791" s="107"/>
      <c r="J791" s="423"/>
      <c r="K791" s="423"/>
      <c r="L791" s="423"/>
      <c r="M791" s="423"/>
      <c r="N791" s="470"/>
      <c r="O791" s="416">
        <f t="shared" si="41"/>
        <v>0</v>
      </c>
      <c r="P791" s="79">
        <f t="shared" si="42"/>
        <v>0</v>
      </c>
      <c r="Q791" s="102" t="str">
        <f t="shared" si="40"/>
        <v/>
      </c>
    </row>
    <row r="792" spans="1:17" ht="13.5" thickBot="1" x14ac:dyDescent="0.25">
      <c r="A792" s="438" t="str">
        <f>IF(B792="","",COUNT('Diário 1º PA'!$A$5:$A$1982)+ROW()-4)</f>
        <v/>
      </c>
      <c r="B792" s="470"/>
      <c r="C792" s="469"/>
      <c r="D792" s="107"/>
      <c r="E792" s="107"/>
      <c r="F792" s="288"/>
      <c r="G792" s="107"/>
      <c r="H792" s="107"/>
      <c r="I792" s="107"/>
      <c r="J792" s="423"/>
      <c r="K792" s="423"/>
      <c r="L792" s="423"/>
      <c r="M792" s="423"/>
      <c r="N792" s="470"/>
      <c r="O792" s="416">
        <f t="shared" si="41"/>
        <v>0</v>
      </c>
      <c r="P792" s="79">
        <f t="shared" si="42"/>
        <v>0</v>
      </c>
      <c r="Q792" s="102" t="str">
        <f t="shared" si="40"/>
        <v/>
      </c>
    </row>
    <row r="793" spans="1:17" x14ac:dyDescent="0.2">
      <c r="A793" s="438" t="str">
        <f>IF(B793="","",COUNT('Diário 1º PA'!$A$5:$A$1982)+ROW()-4)</f>
        <v/>
      </c>
      <c r="B793" s="470"/>
      <c r="C793" s="469"/>
      <c r="D793" s="107"/>
      <c r="E793" s="107"/>
      <c r="F793" s="288"/>
      <c r="G793" s="107"/>
      <c r="H793" s="107"/>
      <c r="I793" s="107"/>
      <c r="J793" s="423"/>
      <c r="K793" s="423"/>
      <c r="L793" s="423"/>
      <c r="M793" s="423"/>
      <c r="N793" s="470"/>
      <c r="O793" s="418">
        <f t="shared" si="41"/>
        <v>0</v>
      </c>
      <c r="P793" s="79">
        <f t="shared" si="42"/>
        <v>0</v>
      </c>
      <c r="Q793" s="152" t="str">
        <f t="shared" si="40"/>
        <v/>
      </c>
    </row>
    <row r="794" spans="1:17" x14ac:dyDescent="0.2">
      <c r="A794" s="438" t="str">
        <f>IF(B794="","",COUNT('Diário 1º PA'!$A$5:$A$1982)+ROW()-4)</f>
        <v/>
      </c>
      <c r="B794" s="470"/>
      <c r="C794" s="469"/>
      <c r="D794" s="107"/>
      <c r="E794" s="107"/>
      <c r="F794" s="288"/>
      <c r="G794" s="107"/>
      <c r="H794" s="107"/>
      <c r="I794" s="107"/>
      <c r="J794" s="423"/>
      <c r="K794" s="423"/>
      <c r="L794" s="423"/>
      <c r="M794" s="423"/>
      <c r="N794" s="470"/>
      <c r="O794" s="416">
        <f t="shared" si="41"/>
        <v>0</v>
      </c>
      <c r="P794" s="79">
        <f t="shared" si="42"/>
        <v>0</v>
      </c>
      <c r="Q794" s="102" t="str">
        <f t="shared" si="40"/>
        <v/>
      </c>
    </row>
    <row r="795" spans="1:17" x14ac:dyDescent="0.2">
      <c r="A795" s="438" t="str">
        <f>IF(B795="","",COUNT('Diário 1º PA'!$A$5:$A$1982)+ROW()-4)</f>
        <v/>
      </c>
      <c r="B795" s="470"/>
      <c r="C795" s="469"/>
      <c r="D795" s="107"/>
      <c r="E795" s="107"/>
      <c r="F795" s="288"/>
      <c r="G795" s="107"/>
      <c r="H795" s="107"/>
      <c r="I795" s="107"/>
      <c r="J795" s="423"/>
      <c r="K795" s="423"/>
      <c r="L795" s="423"/>
      <c r="M795" s="423"/>
      <c r="N795" s="470"/>
      <c r="O795" s="416">
        <f t="shared" si="41"/>
        <v>0</v>
      </c>
      <c r="P795" s="79">
        <f t="shared" si="42"/>
        <v>0</v>
      </c>
      <c r="Q795" s="102" t="str">
        <f t="shared" si="40"/>
        <v/>
      </c>
    </row>
    <row r="796" spans="1:17" ht="13.5" thickBot="1" x14ac:dyDescent="0.25">
      <c r="A796" s="438" t="str">
        <f>IF(B796="","",COUNT('Diário 1º PA'!$A$5:$A$1982)+ROW()-4)</f>
        <v/>
      </c>
      <c r="B796" s="470"/>
      <c r="C796" s="469"/>
      <c r="D796" s="107"/>
      <c r="E796" s="107"/>
      <c r="F796" s="288"/>
      <c r="G796" s="107"/>
      <c r="H796" s="107"/>
      <c r="I796" s="107"/>
      <c r="J796" s="423"/>
      <c r="K796" s="423"/>
      <c r="L796" s="423"/>
      <c r="M796" s="423"/>
      <c r="N796" s="470"/>
      <c r="O796" s="416">
        <f t="shared" si="41"/>
        <v>0</v>
      </c>
      <c r="P796" s="79">
        <f t="shared" si="42"/>
        <v>0</v>
      </c>
      <c r="Q796" s="102" t="str">
        <f t="shared" si="40"/>
        <v/>
      </c>
    </row>
    <row r="797" spans="1:17" x14ac:dyDescent="0.2">
      <c r="A797" s="438" t="str">
        <f>IF(B797="","",COUNT('Diário 1º PA'!$A$5:$A$1982)+ROW()-4)</f>
        <v/>
      </c>
      <c r="B797" s="470"/>
      <c r="C797" s="469"/>
      <c r="D797" s="107"/>
      <c r="E797" s="107"/>
      <c r="F797" s="288"/>
      <c r="G797" s="107"/>
      <c r="H797" s="107"/>
      <c r="I797" s="107"/>
      <c r="J797" s="423"/>
      <c r="K797" s="423"/>
      <c r="L797" s="423"/>
      <c r="M797" s="423"/>
      <c r="N797" s="470"/>
      <c r="O797" s="418">
        <f t="shared" si="41"/>
        <v>0</v>
      </c>
      <c r="P797" s="79">
        <f t="shared" si="42"/>
        <v>0</v>
      </c>
      <c r="Q797" s="152" t="str">
        <f t="shared" si="40"/>
        <v/>
      </c>
    </row>
    <row r="798" spans="1:17" x14ac:dyDescent="0.2">
      <c r="A798" s="438" t="str">
        <f>IF(B798="","",COUNT('Diário 1º PA'!$A$5:$A$1982)+ROW()-4)</f>
        <v/>
      </c>
      <c r="B798" s="470"/>
      <c r="C798" s="469"/>
      <c r="D798" s="107"/>
      <c r="E798" s="107"/>
      <c r="F798" s="288"/>
      <c r="G798" s="107"/>
      <c r="H798" s="107"/>
      <c r="I798" s="107"/>
      <c r="J798" s="423"/>
      <c r="K798" s="423"/>
      <c r="L798" s="423"/>
      <c r="M798" s="423"/>
      <c r="N798" s="470"/>
      <c r="O798" s="416">
        <f t="shared" si="41"/>
        <v>0</v>
      </c>
      <c r="P798" s="79">
        <f t="shared" si="42"/>
        <v>0</v>
      </c>
      <c r="Q798" s="102" t="str">
        <f t="shared" si="40"/>
        <v/>
      </c>
    </row>
    <row r="799" spans="1:17" x14ac:dyDescent="0.2">
      <c r="A799" s="438" t="str">
        <f>IF(B799="","",COUNT('Diário 1º PA'!$A$5:$A$1982)+ROW()-4)</f>
        <v/>
      </c>
      <c r="B799" s="470"/>
      <c r="C799" s="469"/>
      <c r="D799" s="107"/>
      <c r="E799" s="107"/>
      <c r="F799" s="288"/>
      <c r="G799" s="107"/>
      <c r="H799" s="107"/>
      <c r="I799" s="107"/>
      <c r="J799" s="423"/>
      <c r="K799" s="423"/>
      <c r="L799" s="423"/>
      <c r="M799" s="423"/>
      <c r="N799" s="470"/>
      <c r="O799" s="416">
        <f t="shared" si="41"/>
        <v>0</v>
      </c>
      <c r="P799" s="79">
        <f t="shared" si="42"/>
        <v>0</v>
      </c>
      <c r="Q799" s="102" t="str">
        <f t="shared" si="40"/>
        <v/>
      </c>
    </row>
    <row r="800" spans="1:17" ht="13.5" thickBot="1" x14ac:dyDescent="0.25">
      <c r="A800" s="438" t="str">
        <f>IF(B800="","",COUNT('Diário 1º PA'!$A$5:$A$1982)+ROW()-4)</f>
        <v/>
      </c>
      <c r="B800" s="470"/>
      <c r="C800" s="469"/>
      <c r="D800" s="107"/>
      <c r="E800" s="107"/>
      <c r="F800" s="288"/>
      <c r="G800" s="107"/>
      <c r="H800" s="107"/>
      <c r="I800" s="107"/>
      <c r="J800" s="423"/>
      <c r="K800" s="423"/>
      <c r="L800" s="423"/>
      <c r="M800" s="423"/>
      <c r="N800" s="470"/>
      <c r="O800" s="416">
        <f t="shared" si="41"/>
        <v>0</v>
      </c>
      <c r="P800" s="79">
        <f t="shared" si="42"/>
        <v>0</v>
      </c>
      <c r="Q800" s="102" t="str">
        <f t="shared" si="40"/>
        <v/>
      </c>
    </row>
    <row r="801" spans="1:17" x14ac:dyDescent="0.2">
      <c r="A801" s="438" t="str">
        <f>IF(B801="","",COUNT('Diário 1º PA'!$A$5:$A$1982)+ROW()-4)</f>
        <v/>
      </c>
      <c r="B801" s="470"/>
      <c r="C801" s="469"/>
      <c r="D801" s="107"/>
      <c r="E801" s="107"/>
      <c r="F801" s="288"/>
      <c r="G801" s="107"/>
      <c r="H801" s="107"/>
      <c r="I801" s="107"/>
      <c r="J801" s="423"/>
      <c r="K801" s="423"/>
      <c r="L801" s="423"/>
      <c r="M801" s="423"/>
      <c r="N801" s="470"/>
      <c r="O801" s="418">
        <f t="shared" si="41"/>
        <v>0</v>
      </c>
      <c r="P801" s="79">
        <f t="shared" si="42"/>
        <v>0</v>
      </c>
      <c r="Q801" s="152" t="str">
        <f t="shared" si="40"/>
        <v/>
      </c>
    </row>
    <row r="802" spans="1:17" x14ac:dyDescent="0.2">
      <c r="A802" s="438" t="str">
        <f>IF(B802="","",COUNT('Diário 1º PA'!$A$5:$A$1982)+ROW()-4)</f>
        <v/>
      </c>
      <c r="B802" s="470"/>
      <c r="C802" s="469"/>
      <c r="D802" s="107"/>
      <c r="E802" s="107"/>
      <c r="F802" s="288"/>
      <c r="G802" s="107"/>
      <c r="H802" s="107"/>
      <c r="I802" s="107"/>
      <c r="J802" s="423"/>
      <c r="K802" s="423"/>
      <c r="L802" s="423"/>
      <c r="M802" s="423"/>
      <c r="N802" s="470"/>
      <c r="O802" s="416">
        <f t="shared" si="41"/>
        <v>0</v>
      </c>
      <c r="P802" s="79">
        <f t="shared" si="42"/>
        <v>0</v>
      </c>
      <c r="Q802" s="102" t="str">
        <f t="shared" si="40"/>
        <v/>
      </c>
    </row>
    <row r="803" spans="1:17" x14ac:dyDescent="0.2">
      <c r="A803" s="438" t="str">
        <f>IF(B803="","",COUNT('Diário 1º PA'!$A$5:$A$1982)+ROW()-4)</f>
        <v/>
      </c>
      <c r="B803" s="470"/>
      <c r="C803" s="469"/>
      <c r="D803" s="107"/>
      <c r="E803" s="107"/>
      <c r="F803" s="288"/>
      <c r="G803" s="107"/>
      <c r="H803" s="107"/>
      <c r="I803" s="107"/>
      <c r="J803" s="423"/>
      <c r="K803" s="423"/>
      <c r="L803" s="423"/>
      <c r="M803" s="423"/>
      <c r="N803" s="470"/>
      <c r="O803" s="416">
        <f t="shared" si="41"/>
        <v>0</v>
      </c>
      <c r="P803" s="79">
        <f t="shared" si="42"/>
        <v>0</v>
      </c>
      <c r="Q803" s="102" t="str">
        <f t="shared" si="40"/>
        <v/>
      </c>
    </row>
    <row r="804" spans="1:17" ht="13.5" thickBot="1" x14ac:dyDescent="0.25">
      <c r="A804" s="438" t="str">
        <f>IF(B804="","",COUNT('Diário 1º PA'!$A$5:$A$1982)+ROW()-4)</f>
        <v/>
      </c>
      <c r="B804" s="470"/>
      <c r="C804" s="469"/>
      <c r="D804" s="107"/>
      <c r="E804" s="107"/>
      <c r="F804" s="288"/>
      <c r="G804" s="107"/>
      <c r="H804" s="107"/>
      <c r="I804" s="107"/>
      <c r="J804" s="423"/>
      <c r="K804" s="423"/>
      <c r="L804" s="423"/>
      <c r="M804" s="423"/>
      <c r="N804" s="470"/>
      <c r="O804" s="416">
        <f t="shared" si="41"/>
        <v>0</v>
      </c>
      <c r="P804" s="79">
        <f t="shared" si="42"/>
        <v>0</v>
      </c>
      <c r="Q804" s="102" t="str">
        <f t="shared" si="40"/>
        <v/>
      </c>
    </row>
    <row r="805" spans="1:17" x14ac:dyDescent="0.2">
      <c r="A805" s="438" t="str">
        <f>IF(B805="","",COUNT('Diário 1º PA'!$A$5:$A$1982)+ROW()-4)</f>
        <v/>
      </c>
      <c r="B805" s="470"/>
      <c r="C805" s="469"/>
      <c r="D805" s="107"/>
      <c r="E805" s="107"/>
      <c r="F805" s="288"/>
      <c r="G805" s="107"/>
      <c r="H805" s="107"/>
      <c r="I805" s="107"/>
      <c r="J805" s="423"/>
      <c r="K805" s="423"/>
      <c r="L805" s="423"/>
      <c r="M805" s="423"/>
      <c r="N805" s="470"/>
      <c r="O805" s="418">
        <f t="shared" si="41"/>
        <v>0</v>
      </c>
      <c r="P805" s="79">
        <f t="shared" si="42"/>
        <v>0</v>
      </c>
      <c r="Q805" s="152" t="str">
        <f t="shared" si="40"/>
        <v/>
      </c>
    </row>
    <row r="806" spans="1:17" x14ac:dyDescent="0.2">
      <c r="A806" s="438" t="str">
        <f>IF(B806="","",COUNT('Diário 1º PA'!$A$5:$A$1982)+ROW()-4)</f>
        <v/>
      </c>
      <c r="B806" s="470"/>
      <c r="C806" s="469"/>
      <c r="D806" s="107"/>
      <c r="E806" s="107"/>
      <c r="F806" s="288"/>
      <c r="G806" s="107"/>
      <c r="H806" s="107"/>
      <c r="I806" s="107"/>
      <c r="J806" s="423"/>
      <c r="K806" s="423"/>
      <c r="L806" s="423"/>
      <c r="M806" s="423"/>
      <c r="N806" s="470"/>
      <c r="O806" s="416">
        <f t="shared" si="41"/>
        <v>0</v>
      </c>
      <c r="P806" s="79">
        <f t="shared" si="42"/>
        <v>0</v>
      </c>
      <c r="Q806" s="102" t="str">
        <f t="shared" si="40"/>
        <v/>
      </c>
    </row>
    <row r="807" spans="1:17" x14ac:dyDescent="0.2">
      <c r="A807" s="438" t="str">
        <f>IF(B807="","",COUNT('Diário 1º PA'!$A$5:$A$1982)+ROW()-4)</f>
        <v/>
      </c>
      <c r="B807" s="470"/>
      <c r="C807" s="469"/>
      <c r="D807" s="107"/>
      <c r="E807" s="107"/>
      <c r="F807" s="288"/>
      <c r="G807" s="107"/>
      <c r="H807" s="107"/>
      <c r="I807" s="107"/>
      <c r="J807" s="423"/>
      <c r="K807" s="423"/>
      <c r="L807" s="423"/>
      <c r="M807" s="423"/>
      <c r="N807" s="470"/>
      <c r="O807" s="416">
        <f t="shared" si="41"/>
        <v>0</v>
      </c>
      <c r="P807" s="79">
        <f t="shared" si="42"/>
        <v>0</v>
      </c>
      <c r="Q807" s="102" t="str">
        <f t="shared" si="40"/>
        <v/>
      </c>
    </row>
    <row r="808" spans="1:17" ht="13.5" thickBot="1" x14ac:dyDescent="0.25">
      <c r="A808" s="438" t="str">
        <f>IF(B808="","",COUNT('Diário 1º PA'!$A$5:$A$1982)+ROW()-4)</f>
        <v/>
      </c>
      <c r="B808" s="470"/>
      <c r="C808" s="469"/>
      <c r="D808" s="107"/>
      <c r="E808" s="107"/>
      <c r="F808" s="288"/>
      <c r="G808" s="107"/>
      <c r="H808" s="107"/>
      <c r="I808" s="107"/>
      <c r="J808" s="423"/>
      <c r="K808" s="423"/>
      <c r="L808" s="423"/>
      <c r="M808" s="423"/>
      <c r="N808" s="470"/>
      <c r="O808" s="416">
        <f t="shared" si="41"/>
        <v>0</v>
      </c>
      <c r="P808" s="79">
        <f t="shared" si="42"/>
        <v>0</v>
      </c>
      <c r="Q808" s="102" t="str">
        <f t="shared" si="40"/>
        <v/>
      </c>
    </row>
    <row r="809" spans="1:17" x14ac:dyDescent="0.2">
      <c r="A809" s="438" t="str">
        <f>IF(B809="","",COUNT('Diário 1º PA'!$A$5:$A$1982)+ROW()-4)</f>
        <v/>
      </c>
      <c r="B809" s="470"/>
      <c r="C809" s="469"/>
      <c r="D809" s="107"/>
      <c r="E809" s="107"/>
      <c r="F809" s="288"/>
      <c r="G809" s="107"/>
      <c r="H809" s="107"/>
      <c r="I809" s="107"/>
      <c r="J809" s="423"/>
      <c r="K809" s="423"/>
      <c r="L809" s="423"/>
      <c r="M809" s="423"/>
      <c r="N809" s="470"/>
      <c r="O809" s="418">
        <f t="shared" si="41"/>
        <v>0</v>
      </c>
      <c r="P809" s="79">
        <f t="shared" si="42"/>
        <v>0</v>
      </c>
      <c r="Q809" s="152" t="str">
        <f t="shared" si="40"/>
        <v/>
      </c>
    </row>
    <row r="810" spans="1:17" x14ac:dyDescent="0.2">
      <c r="A810" s="438" t="str">
        <f>IF(B810="","",COUNT('Diário 1º PA'!$A$5:$A$1982)+ROW()-4)</f>
        <v/>
      </c>
      <c r="B810" s="470"/>
      <c r="C810" s="469"/>
      <c r="D810" s="107"/>
      <c r="E810" s="107"/>
      <c r="F810" s="288"/>
      <c r="G810" s="107"/>
      <c r="H810" s="107"/>
      <c r="I810" s="107"/>
      <c r="J810" s="423"/>
      <c r="K810" s="423"/>
      <c r="L810" s="423"/>
      <c r="M810" s="423"/>
      <c r="N810" s="470"/>
      <c r="O810" s="416">
        <f t="shared" si="41"/>
        <v>0</v>
      </c>
      <c r="P810" s="79">
        <f t="shared" si="42"/>
        <v>0</v>
      </c>
      <c r="Q810" s="102" t="str">
        <f t="shared" si="40"/>
        <v/>
      </c>
    </row>
    <row r="811" spans="1:17" x14ac:dyDescent="0.2">
      <c r="A811" s="438" t="str">
        <f>IF(B811="","",COUNT('Diário 1º PA'!$A$5:$A$1982)+ROW()-4)</f>
        <v/>
      </c>
      <c r="B811" s="470"/>
      <c r="C811" s="469"/>
      <c r="D811" s="107"/>
      <c r="E811" s="107"/>
      <c r="F811" s="288"/>
      <c r="G811" s="107"/>
      <c r="H811" s="107"/>
      <c r="I811" s="107"/>
      <c r="J811" s="423"/>
      <c r="K811" s="423"/>
      <c r="L811" s="423"/>
      <c r="M811" s="423"/>
      <c r="N811" s="470"/>
      <c r="O811" s="416">
        <f t="shared" si="41"/>
        <v>0</v>
      </c>
      <c r="P811" s="79">
        <f t="shared" si="42"/>
        <v>0</v>
      </c>
      <c r="Q811" s="102" t="str">
        <f t="shared" si="40"/>
        <v/>
      </c>
    </row>
    <row r="812" spans="1:17" ht="13.5" thickBot="1" x14ac:dyDescent="0.25">
      <c r="A812" s="438" t="str">
        <f>IF(B812="","",COUNT('Diário 1º PA'!$A$5:$A$1982)+ROW()-4)</f>
        <v/>
      </c>
      <c r="B812" s="470"/>
      <c r="C812" s="469"/>
      <c r="D812" s="107"/>
      <c r="E812" s="107"/>
      <c r="F812" s="288"/>
      <c r="G812" s="107"/>
      <c r="H812" s="107"/>
      <c r="I812" s="107"/>
      <c r="J812" s="423"/>
      <c r="K812" s="423"/>
      <c r="L812" s="423"/>
      <c r="M812" s="423"/>
      <c r="N812" s="470"/>
      <c r="O812" s="416">
        <f t="shared" si="41"/>
        <v>0</v>
      </c>
      <c r="P812" s="79">
        <f t="shared" si="42"/>
        <v>0</v>
      </c>
      <c r="Q812" s="102" t="str">
        <f t="shared" si="40"/>
        <v/>
      </c>
    </row>
    <row r="813" spans="1:17" x14ac:dyDescent="0.2">
      <c r="A813" s="438" t="str">
        <f>IF(B813="","",COUNT('Diário 1º PA'!$A$5:$A$1982)+ROW()-4)</f>
        <v/>
      </c>
      <c r="B813" s="470"/>
      <c r="C813" s="469"/>
      <c r="D813" s="107"/>
      <c r="E813" s="107"/>
      <c r="F813" s="288"/>
      <c r="G813" s="107"/>
      <c r="H813" s="107"/>
      <c r="I813" s="107"/>
      <c r="J813" s="423"/>
      <c r="K813" s="423"/>
      <c r="L813" s="423"/>
      <c r="M813" s="423"/>
      <c r="N813" s="470"/>
      <c r="O813" s="418">
        <f t="shared" si="41"/>
        <v>0</v>
      </c>
      <c r="P813" s="79">
        <f t="shared" si="42"/>
        <v>0</v>
      </c>
      <c r="Q813" s="152" t="str">
        <f t="shared" si="40"/>
        <v/>
      </c>
    </row>
    <row r="814" spans="1:17" x14ac:dyDescent="0.2">
      <c r="A814" s="438" t="str">
        <f>IF(B814="","",COUNT('Diário 1º PA'!$A$5:$A$1982)+ROW()-4)</f>
        <v/>
      </c>
      <c r="B814" s="470"/>
      <c r="C814" s="469"/>
      <c r="D814" s="107"/>
      <c r="E814" s="107"/>
      <c r="F814" s="288"/>
      <c r="G814" s="107"/>
      <c r="H814" s="107"/>
      <c r="I814" s="107"/>
      <c r="J814" s="423"/>
      <c r="K814" s="423"/>
      <c r="L814" s="423"/>
      <c r="M814" s="423"/>
      <c r="N814" s="470"/>
      <c r="O814" s="416">
        <f t="shared" si="41"/>
        <v>0</v>
      </c>
      <c r="P814" s="79">
        <f t="shared" si="42"/>
        <v>0</v>
      </c>
      <c r="Q814" s="102" t="str">
        <f t="shared" si="40"/>
        <v/>
      </c>
    </row>
    <row r="815" spans="1:17" x14ac:dyDescent="0.2">
      <c r="A815" s="438" t="str">
        <f>IF(B815="","",COUNT('Diário 1º PA'!$A$5:$A$1982)+ROW()-4)</f>
        <v/>
      </c>
      <c r="B815" s="470"/>
      <c r="C815" s="469"/>
      <c r="D815" s="107"/>
      <c r="E815" s="107"/>
      <c r="F815" s="288"/>
      <c r="G815" s="107"/>
      <c r="H815" s="107"/>
      <c r="I815" s="107"/>
      <c r="J815" s="423"/>
      <c r="K815" s="423"/>
      <c r="L815" s="423"/>
      <c r="M815" s="423"/>
      <c r="N815" s="470"/>
      <c r="O815" s="416">
        <f t="shared" si="41"/>
        <v>0</v>
      </c>
      <c r="P815" s="79">
        <f t="shared" si="42"/>
        <v>0</v>
      </c>
      <c r="Q815" s="102" t="str">
        <f t="shared" si="40"/>
        <v/>
      </c>
    </row>
    <row r="816" spans="1:17" ht="13.5" thickBot="1" x14ac:dyDescent="0.25">
      <c r="A816" s="438" t="str">
        <f>IF(B816="","",COUNT('Diário 1º PA'!$A$5:$A$1982)+ROW()-4)</f>
        <v/>
      </c>
      <c r="B816" s="470"/>
      <c r="C816" s="469"/>
      <c r="D816" s="107"/>
      <c r="E816" s="107"/>
      <c r="F816" s="288"/>
      <c r="G816" s="107"/>
      <c r="H816" s="107"/>
      <c r="I816" s="107"/>
      <c r="J816" s="423"/>
      <c r="K816" s="423"/>
      <c r="L816" s="423"/>
      <c r="M816" s="423"/>
      <c r="N816" s="470"/>
      <c r="O816" s="416">
        <f t="shared" si="41"/>
        <v>0</v>
      </c>
      <c r="P816" s="79">
        <f t="shared" si="42"/>
        <v>0</v>
      </c>
      <c r="Q816" s="102" t="str">
        <f t="shared" si="40"/>
        <v/>
      </c>
    </row>
    <row r="817" spans="1:17" x14ac:dyDescent="0.2">
      <c r="A817" s="438" t="str">
        <f>IF(B817="","",COUNT('Diário 1º PA'!$A$5:$A$1982)+ROW()-4)</f>
        <v/>
      </c>
      <c r="B817" s="470"/>
      <c r="C817" s="469"/>
      <c r="D817" s="107"/>
      <c r="E817" s="107"/>
      <c r="F817" s="288"/>
      <c r="G817" s="107"/>
      <c r="H817" s="107"/>
      <c r="I817" s="107"/>
      <c r="J817" s="423"/>
      <c r="K817" s="423"/>
      <c r="L817" s="423"/>
      <c r="M817" s="423"/>
      <c r="N817" s="470"/>
      <c r="O817" s="418">
        <f t="shared" si="41"/>
        <v>0</v>
      </c>
      <c r="P817" s="79">
        <f t="shared" si="42"/>
        <v>0</v>
      </c>
      <c r="Q817" s="152" t="str">
        <f t="shared" si="40"/>
        <v/>
      </c>
    </row>
    <row r="818" spans="1:17" x14ac:dyDescent="0.2">
      <c r="A818" s="438" t="str">
        <f>IF(B818="","",COUNT('Diário 1º PA'!$A$5:$A$1982)+ROW()-4)</f>
        <v/>
      </c>
      <c r="B818" s="470"/>
      <c r="C818" s="469"/>
      <c r="D818" s="107"/>
      <c r="E818" s="107"/>
      <c r="F818" s="288"/>
      <c r="G818" s="107"/>
      <c r="H818" s="107"/>
      <c r="I818" s="107"/>
      <c r="J818" s="423"/>
      <c r="K818" s="423"/>
      <c r="L818" s="423"/>
      <c r="M818" s="423"/>
      <c r="N818" s="470"/>
      <c r="O818" s="416">
        <f t="shared" si="41"/>
        <v>0</v>
      </c>
      <c r="P818" s="79">
        <f t="shared" si="42"/>
        <v>0</v>
      </c>
      <c r="Q818" s="102" t="str">
        <f t="shared" si="40"/>
        <v/>
      </c>
    </row>
    <row r="819" spans="1:17" x14ac:dyDescent="0.2">
      <c r="A819" s="438" t="str">
        <f>IF(B819="","",COUNT('Diário 1º PA'!$A$5:$A$1982)+ROW()-4)</f>
        <v/>
      </c>
      <c r="B819" s="470"/>
      <c r="C819" s="469"/>
      <c r="D819" s="107"/>
      <c r="E819" s="107"/>
      <c r="F819" s="288"/>
      <c r="G819" s="107"/>
      <c r="H819" s="107"/>
      <c r="I819" s="107"/>
      <c r="J819" s="423"/>
      <c r="K819" s="423"/>
      <c r="L819" s="423"/>
      <c r="M819" s="423"/>
      <c r="N819" s="470"/>
      <c r="O819" s="416">
        <f t="shared" si="41"/>
        <v>0</v>
      </c>
      <c r="P819" s="79">
        <f t="shared" si="42"/>
        <v>0</v>
      </c>
      <c r="Q819" s="102" t="str">
        <f t="shared" si="40"/>
        <v/>
      </c>
    </row>
    <row r="820" spans="1:17" ht="13.5" thickBot="1" x14ac:dyDescent="0.25">
      <c r="A820" s="438" t="str">
        <f>IF(B820="","",COUNT('Diário 1º PA'!$A$5:$A$1982)+ROW()-4)</f>
        <v/>
      </c>
      <c r="B820" s="470"/>
      <c r="C820" s="469"/>
      <c r="D820" s="107"/>
      <c r="E820" s="107"/>
      <c r="F820" s="288"/>
      <c r="G820" s="107"/>
      <c r="H820" s="107"/>
      <c r="I820" s="107"/>
      <c r="J820" s="423"/>
      <c r="K820" s="423"/>
      <c r="L820" s="423"/>
      <c r="M820" s="423"/>
      <c r="N820" s="470"/>
      <c r="O820" s="416">
        <f t="shared" si="41"/>
        <v>0</v>
      </c>
      <c r="P820" s="79">
        <f t="shared" si="42"/>
        <v>0</v>
      </c>
      <c r="Q820" s="102" t="str">
        <f t="shared" si="40"/>
        <v/>
      </c>
    </row>
    <row r="821" spans="1:17" x14ac:dyDescent="0.2">
      <c r="A821" s="438" t="str">
        <f>IF(B821="","",COUNT('Diário 1º PA'!$A$5:$A$1982)+ROW()-4)</f>
        <v/>
      </c>
      <c r="B821" s="470"/>
      <c r="C821" s="469"/>
      <c r="D821" s="107"/>
      <c r="E821" s="107"/>
      <c r="F821" s="288"/>
      <c r="G821" s="107"/>
      <c r="H821" s="107"/>
      <c r="I821" s="107"/>
      <c r="J821" s="423"/>
      <c r="K821" s="423"/>
      <c r="L821" s="423"/>
      <c r="M821" s="423"/>
      <c r="N821" s="470"/>
      <c r="O821" s="418">
        <f t="shared" si="41"/>
        <v>0</v>
      </c>
      <c r="P821" s="79">
        <f t="shared" si="42"/>
        <v>0</v>
      </c>
      <c r="Q821" s="152" t="str">
        <f t="shared" si="40"/>
        <v/>
      </c>
    </row>
    <row r="822" spans="1:17" x14ac:dyDescent="0.2">
      <c r="A822" s="438" t="str">
        <f>IF(B822="","",COUNT('Diário 1º PA'!$A$5:$A$1982)+ROW()-4)</f>
        <v/>
      </c>
      <c r="B822" s="470"/>
      <c r="C822" s="469"/>
      <c r="D822" s="107"/>
      <c r="E822" s="107"/>
      <c r="F822" s="288"/>
      <c r="G822" s="107"/>
      <c r="H822" s="107"/>
      <c r="I822" s="107"/>
      <c r="J822" s="423"/>
      <c r="K822" s="423"/>
      <c r="L822" s="423"/>
      <c r="M822" s="423"/>
      <c r="N822" s="470"/>
      <c r="O822" s="416">
        <f t="shared" si="41"/>
        <v>0</v>
      </c>
      <c r="P822" s="79">
        <f t="shared" si="42"/>
        <v>0</v>
      </c>
      <c r="Q822" s="102" t="str">
        <f t="shared" si="40"/>
        <v/>
      </c>
    </row>
    <row r="823" spans="1:17" x14ac:dyDescent="0.2">
      <c r="A823" s="438" t="str">
        <f>IF(B823="","",COUNT('Diário 1º PA'!$A$5:$A$1982)+ROW()-4)</f>
        <v/>
      </c>
      <c r="B823" s="470"/>
      <c r="C823" s="469"/>
      <c r="D823" s="107"/>
      <c r="E823" s="107"/>
      <c r="F823" s="288"/>
      <c r="G823" s="107"/>
      <c r="H823" s="107"/>
      <c r="I823" s="107"/>
      <c r="J823" s="423"/>
      <c r="K823" s="423"/>
      <c r="L823" s="423"/>
      <c r="M823" s="423"/>
      <c r="N823" s="470"/>
      <c r="O823" s="416">
        <f t="shared" si="41"/>
        <v>0</v>
      </c>
      <c r="P823" s="79">
        <f t="shared" si="42"/>
        <v>0</v>
      </c>
      <c r="Q823" s="102" t="str">
        <f t="shared" si="40"/>
        <v/>
      </c>
    </row>
    <row r="824" spans="1:17" ht="13.5" thickBot="1" x14ac:dyDescent="0.25">
      <c r="A824" s="438" t="str">
        <f>IF(B824="","",COUNT('Diário 1º PA'!$A$5:$A$1982)+ROW()-4)</f>
        <v/>
      </c>
      <c r="B824" s="470"/>
      <c r="C824" s="469"/>
      <c r="D824" s="107"/>
      <c r="E824" s="107"/>
      <c r="F824" s="288"/>
      <c r="G824" s="107"/>
      <c r="H824" s="107"/>
      <c r="I824" s="107"/>
      <c r="J824" s="423"/>
      <c r="K824" s="423"/>
      <c r="L824" s="423"/>
      <c r="M824" s="423"/>
      <c r="N824" s="470"/>
      <c r="O824" s="416">
        <f t="shared" si="41"/>
        <v>0</v>
      </c>
      <c r="P824" s="79">
        <f t="shared" si="42"/>
        <v>0</v>
      </c>
      <c r="Q824" s="102" t="str">
        <f t="shared" si="40"/>
        <v/>
      </c>
    </row>
    <row r="825" spans="1:17" x14ac:dyDescent="0.2">
      <c r="A825" s="438" t="str">
        <f>IF(B825="","",COUNT('Diário 1º PA'!$A$5:$A$1982)+ROW()-4)</f>
        <v/>
      </c>
      <c r="B825" s="470"/>
      <c r="C825" s="469"/>
      <c r="D825" s="107"/>
      <c r="E825" s="107"/>
      <c r="F825" s="288"/>
      <c r="G825" s="107"/>
      <c r="H825" s="107"/>
      <c r="I825" s="107"/>
      <c r="J825" s="423"/>
      <c r="K825" s="423"/>
      <c r="L825" s="423"/>
      <c r="M825" s="423"/>
      <c r="N825" s="470"/>
      <c r="O825" s="418">
        <f t="shared" si="41"/>
        <v>0</v>
      </c>
      <c r="P825" s="79">
        <f t="shared" si="42"/>
        <v>0</v>
      </c>
      <c r="Q825" s="152" t="str">
        <f t="shared" si="40"/>
        <v/>
      </c>
    </row>
    <row r="826" spans="1:17" x14ac:dyDescent="0.2">
      <c r="A826" s="438" t="str">
        <f>IF(B826="","",COUNT('Diário 1º PA'!$A$5:$A$1982)+ROW()-4)</f>
        <v/>
      </c>
      <c r="B826" s="470"/>
      <c r="C826" s="469"/>
      <c r="D826" s="107"/>
      <c r="E826" s="107"/>
      <c r="F826" s="288"/>
      <c r="G826" s="107"/>
      <c r="H826" s="107"/>
      <c r="I826" s="107"/>
      <c r="J826" s="423"/>
      <c r="K826" s="423"/>
      <c r="L826" s="423"/>
      <c r="M826" s="423"/>
      <c r="N826" s="470"/>
      <c r="O826" s="416">
        <f t="shared" si="41"/>
        <v>0</v>
      </c>
      <c r="P826" s="79">
        <f t="shared" si="42"/>
        <v>0</v>
      </c>
      <c r="Q826" s="102" t="str">
        <f t="shared" si="40"/>
        <v/>
      </c>
    </row>
    <row r="827" spans="1:17" x14ac:dyDescent="0.2">
      <c r="A827" s="438" t="str">
        <f>IF(B827="","",COUNT('Diário 1º PA'!$A$5:$A$1982)+ROW()-4)</f>
        <v/>
      </c>
      <c r="B827" s="470"/>
      <c r="C827" s="469"/>
      <c r="D827" s="107"/>
      <c r="E827" s="107"/>
      <c r="F827" s="288"/>
      <c r="G827" s="107"/>
      <c r="H827" s="107"/>
      <c r="I827" s="107"/>
      <c r="J827" s="423"/>
      <c r="K827" s="423"/>
      <c r="L827" s="423"/>
      <c r="M827" s="423"/>
      <c r="N827" s="470"/>
      <c r="O827" s="416">
        <f t="shared" si="41"/>
        <v>0</v>
      </c>
      <c r="P827" s="79">
        <f t="shared" si="42"/>
        <v>0</v>
      </c>
      <c r="Q827" s="102" t="str">
        <f t="shared" si="40"/>
        <v/>
      </c>
    </row>
    <row r="828" spans="1:17" ht="13.5" thickBot="1" x14ac:dyDescent="0.25">
      <c r="A828" s="438" t="str">
        <f>IF(B828="","",COUNT('Diário 1º PA'!$A$5:$A$1982)+ROW()-4)</f>
        <v/>
      </c>
      <c r="B828" s="470"/>
      <c r="C828" s="469"/>
      <c r="D828" s="107"/>
      <c r="E828" s="107"/>
      <c r="F828" s="288"/>
      <c r="G828" s="107"/>
      <c r="H828" s="107"/>
      <c r="I828" s="107"/>
      <c r="J828" s="423"/>
      <c r="K828" s="423"/>
      <c r="L828" s="423"/>
      <c r="M828" s="423"/>
      <c r="N828" s="470"/>
      <c r="O828" s="416">
        <f t="shared" si="41"/>
        <v>0</v>
      </c>
      <c r="P828" s="79">
        <f t="shared" si="42"/>
        <v>0</v>
      </c>
      <c r="Q828" s="102" t="str">
        <f t="shared" si="40"/>
        <v/>
      </c>
    </row>
    <row r="829" spans="1:17" x14ac:dyDescent="0.2">
      <c r="A829" s="438" t="str">
        <f>IF(B829="","",COUNT('Diário 1º PA'!$A$5:$A$1982)+ROW()-4)</f>
        <v/>
      </c>
      <c r="B829" s="470"/>
      <c r="C829" s="469"/>
      <c r="D829" s="107"/>
      <c r="E829" s="107"/>
      <c r="F829" s="288"/>
      <c r="G829" s="107"/>
      <c r="H829" s="107"/>
      <c r="I829" s="107"/>
      <c r="J829" s="423"/>
      <c r="K829" s="423"/>
      <c r="L829" s="423"/>
      <c r="M829" s="423"/>
      <c r="N829" s="470"/>
      <c r="O829" s="418">
        <f t="shared" si="41"/>
        <v>0</v>
      </c>
      <c r="P829" s="79">
        <f t="shared" si="42"/>
        <v>0</v>
      </c>
      <c r="Q829" s="152" t="str">
        <f t="shared" si="40"/>
        <v/>
      </c>
    </row>
    <row r="830" spans="1:17" x14ac:dyDescent="0.2">
      <c r="A830" s="438" t="str">
        <f>IF(B830="","",COUNT('Diário 1º PA'!$A$5:$A$1982)+ROW()-4)</f>
        <v/>
      </c>
      <c r="B830" s="470"/>
      <c r="C830" s="469"/>
      <c r="D830" s="107"/>
      <c r="E830" s="107"/>
      <c r="F830" s="288"/>
      <c r="G830" s="107"/>
      <c r="H830" s="107"/>
      <c r="I830" s="107"/>
      <c r="J830" s="423"/>
      <c r="K830" s="423"/>
      <c r="L830" s="423"/>
      <c r="M830" s="423"/>
      <c r="N830" s="470"/>
      <c r="O830" s="416">
        <f t="shared" si="41"/>
        <v>0</v>
      </c>
      <c r="P830" s="79">
        <f t="shared" si="42"/>
        <v>0</v>
      </c>
      <c r="Q830" s="102" t="str">
        <f t="shared" si="40"/>
        <v/>
      </c>
    </row>
    <row r="831" spans="1:17" x14ac:dyDescent="0.2">
      <c r="A831" s="438" t="str">
        <f>IF(B831="","",COUNT('Diário 1º PA'!$A$5:$A$1982)+ROW()-4)</f>
        <v/>
      </c>
      <c r="B831" s="470"/>
      <c r="C831" s="469"/>
      <c r="D831" s="107"/>
      <c r="E831" s="107"/>
      <c r="F831" s="288"/>
      <c r="G831" s="107"/>
      <c r="H831" s="107"/>
      <c r="I831" s="107"/>
      <c r="J831" s="423"/>
      <c r="K831" s="423"/>
      <c r="L831" s="423"/>
      <c r="M831" s="423"/>
      <c r="N831" s="470"/>
      <c r="O831" s="416">
        <f t="shared" si="41"/>
        <v>0</v>
      </c>
      <c r="P831" s="79">
        <f t="shared" si="42"/>
        <v>0</v>
      </c>
      <c r="Q831" s="102" t="str">
        <f t="shared" si="40"/>
        <v/>
      </c>
    </row>
    <row r="832" spans="1:17" ht="13.5" thickBot="1" x14ac:dyDescent="0.25">
      <c r="A832" s="438" t="str">
        <f>IF(B832="","",COUNT('Diário 1º PA'!$A$5:$A$1982)+ROW()-4)</f>
        <v/>
      </c>
      <c r="B832" s="470"/>
      <c r="C832" s="469"/>
      <c r="D832" s="107"/>
      <c r="E832" s="107"/>
      <c r="F832" s="288"/>
      <c r="G832" s="107"/>
      <c r="H832" s="107"/>
      <c r="I832" s="107"/>
      <c r="J832" s="423"/>
      <c r="K832" s="423"/>
      <c r="L832" s="423"/>
      <c r="M832" s="423"/>
      <c r="N832" s="470"/>
      <c r="O832" s="416">
        <f t="shared" si="41"/>
        <v>0</v>
      </c>
      <c r="P832" s="79">
        <f t="shared" si="42"/>
        <v>0</v>
      </c>
      <c r="Q832" s="102" t="str">
        <f t="shared" si="40"/>
        <v/>
      </c>
    </row>
    <row r="833" spans="1:17" x14ac:dyDescent="0.2">
      <c r="A833" s="438" t="str">
        <f>IF(B833="","",COUNT('Diário 1º PA'!$A$5:$A$1982)+ROW()-4)</f>
        <v/>
      </c>
      <c r="B833" s="470"/>
      <c r="C833" s="469"/>
      <c r="D833" s="107"/>
      <c r="E833" s="107"/>
      <c r="F833" s="288"/>
      <c r="G833" s="107"/>
      <c r="H833" s="107"/>
      <c r="I833" s="107"/>
      <c r="J833" s="423"/>
      <c r="K833" s="423"/>
      <c r="L833" s="423"/>
      <c r="M833" s="423"/>
      <c r="N833" s="470"/>
      <c r="O833" s="418">
        <f t="shared" si="41"/>
        <v>0</v>
      </c>
      <c r="P833" s="79">
        <f t="shared" si="42"/>
        <v>0</v>
      </c>
      <c r="Q833" s="152" t="str">
        <f t="shared" si="40"/>
        <v/>
      </c>
    </row>
    <row r="834" spans="1:17" x14ac:dyDescent="0.2">
      <c r="A834" s="438" t="str">
        <f>IF(B834="","",COUNT('Diário 1º PA'!$A$5:$A$1982)+ROW()-4)</f>
        <v/>
      </c>
      <c r="B834" s="470"/>
      <c r="C834" s="469"/>
      <c r="D834" s="107"/>
      <c r="E834" s="107"/>
      <c r="F834" s="288"/>
      <c r="G834" s="107"/>
      <c r="H834" s="107"/>
      <c r="I834" s="107"/>
      <c r="J834" s="423"/>
      <c r="K834" s="423"/>
      <c r="L834" s="423"/>
      <c r="M834" s="423"/>
      <c r="N834" s="470"/>
      <c r="O834" s="416">
        <f t="shared" si="41"/>
        <v>0</v>
      </c>
      <c r="P834" s="79">
        <f t="shared" si="42"/>
        <v>0</v>
      </c>
      <c r="Q834" s="102" t="str">
        <f t="shared" si="40"/>
        <v/>
      </c>
    </row>
    <row r="835" spans="1:17" x14ac:dyDescent="0.2">
      <c r="A835" s="438" t="str">
        <f>IF(B835="","",COUNT('Diário 1º PA'!$A$5:$A$1982)+ROW()-4)</f>
        <v/>
      </c>
      <c r="B835" s="470"/>
      <c r="C835" s="469"/>
      <c r="D835" s="107"/>
      <c r="E835" s="107"/>
      <c r="F835" s="288"/>
      <c r="G835" s="107"/>
      <c r="H835" s="107"/>
      <c r="I835" s="107"/>
      <c r="J835" s="423"/>
      <c r="K835" s="423"/>
      <c r="L835" s="423"/>
      <c r="M835" s="423"/>
      <c r="N835" s="470"/>
      <c r="O835" s="416">
        <f t="shared" si="41"/>
        <v>0</v>
      </c>
      <c r="P835" s="79">
        <f t="shared" si="42"/>
        <v>0</v>
      </c>
      <c r="Q835" s="102" t="str">
        <f t="shared" si="40"/>
        <v/>
      </c>
    </row>
    <row r="836" spans="1:17" ht="13.5" thickBot="1" x14ac:dyDescent="0.25">
      <c r="A836" s="438" t="str">
        <f>IF(B836="","",COUNT('Diário 1º PA'!$A$5:$A$1982)+ROW()-4)</f>
        <v/>
      </c>
      <c r="B836" s="470"/>
      <c r="C836" s="469"/>
      <c r="D836" s="107"/>
      <c r="E836" s="107"/>
      <c r="F836" s="288"/>
      <c r="G836" s="107"/>
      <c r="H836" s="107"/>
      <c r="I836" s="107"/>
      <c r="J836" s="423"/>
      <c r="K836" s="423"/>
      <c r="L836" s="423"/>
      <c r="M836" s="423"/>
      <c r="N836" s="470"/>
      <c r="O836" s="416">
        <f t="shared" si="41"/>
        <v>0</v>
      </c>
      <c r="P836" s="79">
        <f t="shared" si="42"/>
        <v>0</v>
      </c>
      <c r="Q836" s="102" t="str">
        <f t="shared" si="40"/>
        <v/>
      </c>
    </row>
    <row r="837" spans="1:17" x14ac:dyDescent="0.2">
      <c r="A837" s="438" t="str">
        <f>IF(B837="","",COUNT('Diário 1º PA'!$A$5:$A$1982)+ROW()-4)</f>
        <v/>
      </c>
      <c r="B837" s="470"/>
      <c r="C837" s="469"/>
      <c r="D837" s="107"/>
      <c r="E837" s="107"/>
      <c r="F837" s="288"/>
      <c r="G837" s="107"/>
      <c r="H837" s="107"/>
      <c r="I837" s="107"/>
      <c r="J837" s="423"/>
      <c r="K837" s="423"/>
      <c r="L837" s="423"/>
      <c r="M837" s="423"/>
      <c r="N837" s="470"/>
      <c r="O837" s="418">
        <f t="shared" si="41"/>
        <v>0</v>
      </c>
      <c r="P837" s="79">
        <f t="shared" si="42"/>
        <v>0</v>
      </c>
      <c r="Q837" s="152" t="str">
        <f t="shared" si="40"/>
        <v/>
      </c>
    </row>
    <row r="838" spans="1:17" x14ac:dyDescent="0.2">
      <c r="A838" s="438" t="str">
        <f>IF(B838="","",COUNT('Diário 1º PA'!$A$5:$A$1982)+ROW()-4)</f>
        <v/>
      </c>
      <c r="B838" s="470"/>
      <c r="C838" s="469"/>
      <c r="D838" s="107"/>
      <c r="E838" s="107"/>
      <c r="F838" s="288"/>
      <c r="G838" s="107"/>
      <c r="H838" s="107"/>
      <c r="I838" s="107"/>
      <c r="J838" s="423"/>
      <c r="K838" s="423"/>
      <c r="L838" s="423"/>
      <c r="M838" s="423"/>
      <c r="N838" s="470"/>
      <c r="O838" s="416">
        <f t="shared" si="41"/>
        <v>0</v>
      </c>
      <c r="P838" s="79">
        <f t="shared" si="42"/>
        <v>0</v>
      </c>
      <c r="Q838" s="102" t="str">
        <f t="shared" si="40"/>
        <v/>
      </c>
    </row>
    <row r="839" spans="1:17" x14ac:dyDescent="0.2">
      <c r="A839" s="438" t="str">
        <f>IF(B839="","",COUNT('Diário 1º PA'!$A$5:$A$1982)+ROW()-4)</f>
        <v/>
      </c>
      <c r="B839" s="470"/>
      <c r="C839" s="469"/>
      <c r="D839" s="107"/>
      <c r="E839" s="107"/>
      <c r="F839" s="288"/>
      <c r="G839" s="107"/>
      <c r="H839" s="107"/>
      <c r="I839" s="107"/>
      <c r="J839" s="423"/>
      <c r="K839" s="423"/>
      <c r="L839" s="423"/>
      <c r="M839" s="423"/>
      <c r="N839" s="470"/>
      <c r="O839" s="416">
        <f t="shared" si="41"/>
        <v>0</v>
      </c>
      <c r="P839" s="79">
        <f t="shared" si="42"/>
        <v>0</v>
      </c>
      <c r="Q839" s="102" t="str">
        <f t="shared" si="40"/>
        <v/>
      </c>
    </row>
    <row r="840" spans="1:17" ht="13.5" thickBot="1" x14ac:dyDescent="0.25">
      <c r="A840" s="438" t="str">
        <f>IF(B840="","",COUNT('Diário 1º PA'!$A$5:$A$1982)+ROW()-4)</f>
        <v/>
      </c>
      <c r="B840" s="470"/>
      <c r="C840" s="469"/>
      <c r="D840" s="107"/>
      <c r="E840" s="107"/>
      <c r="F840" s="288"/>
      <c r="G840" s="107"/>
      <c r="H840" s="107"/>
      <c r="I840" s="107"/>
      <c r="J840" s="423"/>
      <c r="K840" s="423"/>
      <c r="L840" s="423"/>
      <c r="M840" s="423"/>
      <c r="N840" s="470"/>
      <c r="O840" s="416">
        <f t="shared" si="41"/>
        <v>0</v>
      </c>
      <c r="P840" s="79">
        <f t="shared" si="42"/>
        <v>0</v>
      </c>
      <c r="Q840" s="102" t="str">
        <f t="shared" si="40"/>
        <v/>
      </c>
    </row>
    <row r="841" spans="1:17" x14ac:dyDescent="0.2">
      <c r="A841" s="438" t="str">
        <f>IF(B841="","",COUNT('Diário 1º PA'!$A$5:$A$1982)+ROW()-4)</f>
        <v/>
      </c>
      <c r="B841" s="470"/>
      <c r="C841" s="469"/>
      <c r="D841" s="107"/>
      <c r="E841" s="107"/>
      <c r="F841" s="288"/>
      <c r="G841" s="107"/>
      <c r="H841" s="107"/>
      <c r="I841" s="107"/>
      <c r="J841" s="423"/>
      <c r="K841" s="423"/>
      <c r="L841" s="423"/>
      <c r="M841" s="423"/>
      <c r="N841" s="470"/>
      <c r="O841" s="418">
        <f t="shared" si="41"/>
        <v>0</v>
      </c>
      <c r="P841" s="79">
        <f t="shared" si="42"/>
        <v>0</v>
      </c>
      <c r="Q841" s="152" t="str">
        <f t="shared" si="40"/>
        <v/>
      </c>
    </row>
    <row r="842" spans="1:17" x14ac:dyDescent="0.2">
      <c r="A842" s="438" t="str">
        <f>IF(B842="","",COUNT('Diário 1º PA'!$A$5:$A$1982)+ROW()-4)</f>
        <v/>
      </c>
      <c r="B842" s="470"/>
      <c r="C842" s="469"/>
      <c r="D842" s="107"/>
      <c r="E842" s="107"/>
      <c r="F842" s="288"/>
      <c r="G842" s="107"/>
      <c r="H842" s="107"/>
      <c r="I842" s="107"/>
      <c r="J842" s="423"/>
      <c r="K842" s="423"/>
      <c r="L842" s="423"/>
      <c r="M842" s="423"/>
      <c r="N842" s="470"/>
      <c r="O842" s="416">
        <f t="shared" si="41"/>
        <v>0</v>
      </c>
      <c r="P842" s="79">
        <f t="shared" si="42"/>
        <v>0</v>
      </c>
      <c r="Q842" s="102" t="str">
        <f t="shared" si="40"/>
        <v/>
      </c>
    </row>
    <row r="843" spans="1:17" x14ac:dyDescent="0.2">
      <c r="A843" s="438" t="str">
        <f>IF(B843="","",COUNT('Diário 1º PA'!$A$5:$A$1982)+ROW()-4)</f>
        <v/>
      </c>
      <c r="B843" s="470"/>
      <c r="C843" s="469"/>
      <c r="D843" s="107"/>
      <c r="E843" s="107"/>
      <c r="F843" s="288"/>
      <c r="G843" s="107"/>
      <c r="H843" s="107"/>
      <c r="I843" s="107"/>
      <c r="J843" s="423"/>
      <c r="K843" s="423"/>
      <c r="L843" s="423"/>
      <c r="M843" s="423"/>
      <c r="N843" s="470"/>
      <c r="O843" s="416">
        <f t="shared" si="41"/>
        <v>0</v>
      </c>
      <c r="P843" s="79">
        <f t="shared" si="42"/>
        <v>0</v>
      </c>
      <c r="Q843" s="102" t="str">
        <f t="shared" si="40"/>
        <v/>
      </c>
    </row>
    <row r="844" spans="1:17" ht="13.5" thickBot="1" x14ac:dyDescent="0.25">
      <c r="A844" s="438" t="str">
        <f>IF(B844="","",COUNT('Diário 1º PA'!$A$5:$A$1982)+ROW()-4)</f>
        <v/>
      </c>
      <c r="B844" s="470"/>
      <c r="C844" s="469"/>
      <c r="D844" s="107"/>
      <c r="E844" s="107"/>
      <c r="F844" s="288"/>
      <c r="G844" s="107"/>
      <c r="H844" s="107"/>
      <c r="I844" s="107"/>
      <c r="J844" s="423"/>
      <c r="K844" s="423"/>
      <c r="L844" s="423"/>
      <c r="M844" s="423"/>
      <c r="N844" s="470"/>
      <c r="O844" s="416">
        <f t="shared" si="41"/>
        <v>0</v>
      </c>
      <c r="P844" s="79">
        <f t="shared" si="42"/>
        <v>0</v>
      </c>
      <c r="Q844" s="102" t="str">
        <f t="shared" si="40"/>
        <v/>
      </c>
    </row>
    <row r="845" spans="1:17" x14ac:dyDescent="0.2">
      <c r="A845" s="438" t="str">
        <f>IF(B845="","",COUNT('Diário 1º PA'!$A$5:$A$1982)+ROW()-4)</f>
        <v/>
      </c>
      <c r="B845" s="470"/>
      <c r="C845" s="469"/>
      <c r="D845" s="107"/>
      <c r="E845" s="107"/>
      <c r="F845" s="288"/>
      <c r="G845" s="107"/>
      <c r="H845" s="107"/>
      <c r="I845" s="107"/>
      <c r="J845" s="423"/>
      <c r="K845" s="423"/>
      <c r="L845" s="423"/>
      <c r="M845" s="423"/>
      <c r="N845" s="470"/>
      <c r="O845" s="418">
        <f t="shared" si="41"/>
        <v>0</v>
      </c>
      <c r="P845" s="79">
        <f t="shared" si="42"/>
        <v>0</v>
      </c>
      <c r="Q845" s="152" t="str">
        <f t="shared" si="40"/>
        <v/>
      </c>
    </row>
    <row r="846" spans="1:17" x14ac:dyDescent="0.2">
      <c r="A846" s="438" t="str">
        <f>IF(B846="","",COUNT('Diário 1º PA'!$A$5:$A$1982)+ROW()-4)</f>
        <v/>
      </c>
      <c r="B846" s="470"/>
      <c r="C846" s="469"/>
      <c r="D846" s="107"/>
      <c r="E846" s="107"/>
      <c r="F846" s="288"/>
      <c r="G846" s="107"/>
      <c r="H846" s="107"/>
      <c r="I846" s="107"/>
      <c r="J846" s="423"/>
      <c r="K846" s="423"/>
      <c r="L846" s="423"/>
      <c r="M846" s="423"/>
      <c r="N846" s="470"/>
      <c r="O846" s="416">
        <f t="shared" si="41"/>
        <v>0</v>
      </c>
      <c r="P846" s="79">
        <f t="shared" si="42"/>
        <v>0</v>
      </c>
      <c r="Q846" s="102" t="str">
        <f t="shared" si="40"/>
        <v/>
      </c>
    </row>
    <row r="847" spans="1:17" x14ac:dyDescent="0.2">
      <c r="A847" s="438" t="str">
        <f>IF(B847="","",COUNT('Diário 1º PA'!$A$5:$A$1982)+ROW()-4)</f>
        <v/>
      </c>
      <c r="B847" s="470"/>
      <c r="C847" s="469"/>
      <c r="D847" s="107"/>
      <c r="E847" s="107"/>
      <c r="F847" s="288"/>
      <c r="G847" s="107"/>
      <c r="H847" s="107"/>
      <c r="I847" s="107"/>
      <c r="J847" s="423"/>
      <c r="K847" s="423"/>
      <c r="L847" s="423"/>
      <c r="M847" s="423"/>
      <c r="N847" s="470"/>
      <c r="O847" s="416">
        <f t="shared" si="41"/>
        <v>0</v>
      </c>
      <c r="P847" s="79">
        <f t="shared" si="42"/>
        <v>0</v>
      </c>
      <c r="Q847" s="102" t="str">
        <f t="shared" si="40"/>
        <v/>
      </c>
    </row>
    <row r="848" spans="1:17" ht="13.5" thickBot="1" x14ac:dyDescent="0.25">
      <c r="A848" s="438" t="str">
        <f>IF(B848="","",COUNT('Diário 1º PA'!$A$5:$A$1982)+ROW()-4)</f>
        <v/>
      </c>
      <c r="B848" s="470"/>
      <c r="C848" s="469"/>
      <c r="D848" s="107"/>
      <c r="E848" s="107"/>
      <c r="F848" s="288"/>
      <c r="G848" s="107"/>
      <c r="H848" s="107"/>
      <c r="I848" s="107"/>
      <c r="J848" s="423"/>
      <c r="K848" s="423"/>
      <c r="L848" s="423"/>
      <c r="M848" s="423"/>
      <c r="N848" s="470"/>
      <c r="O848" s="416">
        <f t="shared" si="41"/>
        <v>0</v>
      </c>
      <c r="P848" s="79">
        <f t="shared" si="42"/>
        <v>0</v>
      </c>
      <c r="Q848" s="102" t="str">
        <f t="shared" si="40"/>
        <v/>
      </c>
    </row>
    <row r="849" spans="1:17" x14ac:dyDescent="0.2">
      <c r="A849" s="438" t="str">
        <f>IF(B849="","",COUNT('Diário 1º PA'!$A$5:$A$1982)+ROW()-4)</f>
        <v/>
      </c>
      <c r="B849" s="470"/>
      <c r="C849" s="469"/>
      <c r="D849" s="107"/>
      <c r="E849" s="107"/>
      <c r="F849" s="288"/>
      <c r="G849" s="107"/>
      <c r="H849" s="107"/>
      <c r="I849" s="107"/>
      <c r="J849" s="423"/>
      <c r="K849" s="423"/>
      <c r="L849" s="423"/>
      <c r="M849" s="423"/>
      <c r="N849" s="470"/>
      <c r="O849" s="418">
        <f t="shared" si="41"/>
        <v>0</v>
      </c>
      <c r="P849" s="79">
        <f t="shared" si="42"/>
        <v>0</v>
      </c>
      <c r="Q849" s="152" t="str">
        <f t="shared" ref="Q849:Q912" si="43">SUBSTITUTE(D849," ","_")</f>
        <v/>
      </c>
    </row>
    <row r="850" spans="1:17" x14ac:dyDescent="0.2">
      <c r="A850" s="438" t="str">
        <f>IF(B850="","",COUNT('Diário 1º PA'!$A$5:$A$1982)+ROW()-4)</f>
        <v/>
      </c>
      <c r="B850" s="470"/>
      <c r="C850" s="469"/>
      <c r="D850" s="107"/>
      <c r="E850" s="107"/>
      <c r="F850" s="288"/>
      <c r="G850" s="107"/>
      <c r="H850" s="107"/>
      <c r="I850" s="107"/>
      <c r="J850" s="423"/>
      <c r="K850" s="423"/>
      <c r="L850" s="423"/>
      <c r="M850" s="423"/>
      <c r="N850" s="470"/>
      <c r="O850" s="416">
        <f t="shared" ref="O850:O913" si="44">IF(B850=0,0,IF(YEAR(B850)=$P$1,MONTH(B850)-$O$1+1,(YEAR(B850)-$P$1)*12-$O$1+1+MONTH(B850)))</f>
        <v>0</v>
      </c>
      <c r="P850" s="79">
        <f t="shared" ref="P850:P913" si="45">IF(C850=0,0,IF(YEAR(C850)=$P$1,MONTH(C850)-$O$1+1,(YEAR(C850)-$P$1)*12-$O$1+1+MONTH(C850)))</f>
        <v>0</v>
      </c>
      <c r="Q850" s="102" t="str">
        <f t="shared" si="43"/>
        <v/>
      </c>
    </row>
    <row r="851" spans="1:17" x14ac:dyDescent="0.2">
      <c r="A851" s="438" t="str">
        <f>IF(B851="","",COUNT('Diário 1º PA'!$A$5:$A$1982)+ROW()-4)</f>
        <v/>
      </c>
      <c r="B851" s="470"/>
      <c r="C851" s="469"/>
      <c r="D851" s="107"/>
      <c r="E851" s="107"/>
      <c r="F851" s="288"/>
      <c r="G851" s="107"/>
      <c r="H851" s="107"/>
      <c r="I851" s="107"/>
      <c r="J851" s="423"/>
      <c r="K851" s="423"/>
      <c r="L851" s="423"/>
      <c r="M851" s="423"/>
      <c r="N851" s="470"/>
      <c r="O851" s="416">
        <f t="shared" si="44"/>
        <v>0</v>
      </c>
      <c r="P851" s="79">
        <f t="shared" si="45"/>
        <v>0</v>
      </c>
      <c r="Q851" s="102" t="str">
        <f t="shared" si="43"/>
        <v/>
      </c>
    </row>
    <row r="852" spans="1:17" ht="13.5" thickBot="1" x14ac:dyDescent="0.25">
      <c r="A852" s="438" t="str">
        <f>IF(B852="","",COUNT('Diário 1º PA'!$A$5:$A$1982)+ROW()-4)</f>
        <v/>
      </c>
      <c r="B852" s="470"/>
      <c r="C852" s="469"/>
      <c r="D852" s="107"/>
      <c r="E852" s="107"/>
      <c r="F852" s="288"/>
      <c r="G852" s="107"/>
      <c r="H852" s="107"/>
      <c r="I852" s="107"/>
      <c r="J852" s="423"/>
      <c r="K852" s="423"/>
      <c r="L852" s="423"/>
      <c r="M852" s="423"/>
      <c r="N852" s="470"/>
      <c r="O852" s="416">
        <f t="shared" si="44"/>
        <v>0</v>
      </c>
      <c r="P852" s="79">
        <f t="shared" si="45"/>
        <v>0</v>
      </c>
      <c r="Q852" s="102" t="str">
        <f t="shared" si="43"/>
        <v/>
      </c>
    </row>
    <row r="853" spans="1:17" x14ac:dyDescent="0.2">
      <c r="A853" s="438" t="str">
        <f>IF(B853="","",COUNT('Diário 1º PA'!$A$5:$A$1982)+ROW()-4)</f>
        <v/>
      </c>
      <c r="B853" s="470"/>
      <c r="C853" s="469"/>
      <c r="D853" s="107"/>
      <c r="E853" s="107"/>
      <c r="F853" s="288"/>
      <c r="G853" s="107"/>
      <c r="H853" s="107"/>
      <c r="I853" s="107"/>
      <c r="J853" s="423"/>
      <c r="K853" s="423"/>
      <c r="L853" s="423"/>
      <c r="M853" s="423"/>
      <c r="N853" s="470"/>
      <c r="O853" s="418">
        <f t="shared" si="44"/>
        <v>0</v>
      </c>
      <c r="P853" s="79">
        <f t="shared" si="45"/>
        <v>0</v>
      </c>
      <c r="Q853" s="152" t="str">
        <f t="shared" si="43"/>
        <v/>
      </c>
    </row>
    <row r="854" spans="1:17" x14ac:dyDescent="0.2">
      <c r="A854" s="438" t="str">
        <f>IF(B854="","",COUNT('Diário 1º PA'!$A$5:$A$1982)+ROW()-4)</f>
        <v/>
      </c>
      <c r="B854" s="470"/>
      <c r="C854" s="469"/>
      <c r="D854" s="107"/>
      <c r="E854" s="107"/>
      <c r="F854" s="288"/>
      <c r="G854" s="107"/>
      <c r="H854" s="107"/>
      <c r="I854" s="107"/>
      <c r="J854" s="423"/>
      <c r="K854" s="423"/>
      <c r="L854" s="423"/>
      <c r="M854" s="423"/>
      <c r="N854" s="470"/>
      <c r="O854" s="416">
        <f t="shared" si="44"/>
        <v>0</v>
      </c>
      <c r="P854" s="79">
        <f t="shared" si="45"/>
        <v>0</v>
      </c>
      <c r="Q854" s="102" t="str">
        <f t="shared" si="43"/>
        <v/>
      </c>
    </row>
    <row r="855" spans="1:17" x14ac:dyDescent="0.2">
      <c r="A855" s="438" t="str">
        <f>IF(B855="","",COUNT('Diário 1º PA'!$A$5:$A$1982)+ROW()-4)</f>
        <v/>
      </c>
      <c r="B855" s="470"/>
      <c r="C855" s="469"/>
      <c r="D855" s="107"/>
      <c r="E855" s="107"/>
      <c r="F855" s="288"/>
      <c r="G855" s="107"/>
      <c r="H855" s="107"/>
      <c r="I855" s="107"/>
      <c r="J855" s="423"/>
      <c r="K855" s="423"/>
      <c r="L855" s="423"/>
      <c r="M855" s="423"/>
      <c r="N855" s="470"/>
      <c r="O855" s="416">
        <f t="shared" si="44"/>
        <v>0</v>
      </c>
      <c r="P855" s="79">
        <f t="shared" si="45"/>
        <v>0</v>
      </c>
      <c r="Q855" s="102" t="str">
        <f t="shared" si="43"/>
        <v/>
      </c>
    </row>
    <row r="856" spans="1:17" ht="13.5" thickBot="1" x14ac:dyDescent="0.25">
      <c r="A856" s="438" t="str">
        <f>IF(B856="","",COUNT('Diário 1º PA'!$A$5:$A$1982)+ROW()-4)</f>
        <v/>
      </c>
      <c r="B856" s="470"/>
      <c r="C856" s="469"/>
      <c r="D856" s="107"/>
      <c r="E856" s="107"/>
      <c r="F856" s="288"/>
      <c r="G856" s="107"/>
      <c r="H856" s="107"/>
      <c r="I856" s="107"/>
      <c r="J856" s="423"/>
      <c r="K856" s="423"/>
      <c r="L856" s="423"/>
      <c r="M856" s="423"/>
      <c r="N856" s="470"/>
      <c r="O856" s="416">
        <f t="shared" si="44"/>
        <v>0</v>
      </c>
      <c r="P856" s="79">
        <f t="shared" si="45"/>
        <v>0</v>
      </c>
      <c r="Q856" s="102" t="str">
        <f t="shared" si="43"/>
        <v/>
      </c>
    </row>
    <row r="857" spans="1:17" x14ac:dyDescent="0.2">
      <c r="A857" s="438" t="str">
        <f>IF(B857="","",COUNT('Diário 1º PA'!$A$5:$A$1982)+ROW()-4)</f>
        <v/>
      </c>
      <c r="B857" s="470"/>
      <c r="C857" s="469"/>
      <c r="D857" s="107"/>
      <c r="E857" s="107"/>
      <c r="F857" s="288"/>
      <c r="G857" s="107"/>
      <c r="H857" s="107"/>
      <c r="I857" s="107"/>
      <c r="J857" s="423"/>
      <c r="K857" s="423"/>
      <c r="L857" s="423"/>
      <c r="M857" s="423"/>
      <c r="N857" s="470"/>
      <c r="O857" s="418">
        <f t="shared" si="44"/>
        <v>0</v>
      </c>
      <c r="P857" s="79">
        <f t="shared" si="45"/>
        <v>0</v>
      </c>
      <c r="Q857" s="152" t="str">
        <f t="shared" si="43"/>
        <v/>
      </c>
    </row>
    <row r="858" spans="1:17" x14ac:dyDescent="0.2">
      <c r="A858" s="438" t="str">
        <f>IF(B858="","",COUNT('Diário 1º PA'!$A$5:$A$1982)+ROW()-4)</f>
        <v/>
      </c>
      <c r="B858" s="470"/>
      <c r="C858" s="469"/>
      <c r="D858" s="107"/>
      <c r="E858" s="107"/>
      <c r="F858" s="288"/>
      <c r="G858" s="107"/>
      <c r="H858" s="107"/>
      <c r="I858" s="107"/>
      <c r="J858" s="423"/>
      <c r="K858" s="423"/>
      <c r="L858" s="423"/>
      <c r="M858" s="423"/>
      <c r="N858" s="470"/>
      <c r="O858" s="416">
        <f t="shared" si="44"/>
        <v>0</v>
      </c>
      <c r="P858" s="79">
        <f t="shared" si="45"/>
        <v>0</v>
      </c>
      <c r="Q858" s="102" t="str">
        <f t="shared" si="43"/>
        <v/>
      </c>
    </row>
    <row r="859" spans="1:17" x14ac:dyDescent="0.2">
      <c r="A859" s="438" t="str">
        <f>IF(B859="","",COUNT('Diário 1º PA'!$A$5:$A$1982)+ROW()-4)</f>
        <v/>
      </c>
      <c r="B859" s="470"/>
      <c r="C859" s="469"/>
      <c r="D859" s="107"/>
      <c r="E859" s="107"/>
      <c r="F859" s="288"/>
      <c r="G859" s="107"/>
      <c r="H859" s="107"/>
      <c r="I859" s="107"/>
      <c r="J859" s="423"/>
      <c r="K859" s="423"/>
      <c r="L859" s="423"/>
      <c r="M859" s="423"/>
      <c r="N859" s="470"/>
      <c r="O859" s="416">
        <f t="shared" si="44"/>
        <v>0</v>
      </c>
      <c r="P859" s="79">
        <f t="shared" si="45"/>
        <v>0</v>
      </c>
      <c r="Q859" s="102" t="str">
        <f t="shared" si="43"/>
        <v/>
      </c>
    </row>
    <row r="860" spans="1:17" ht="13.5" thickBot="1" x14ac:dyDescent="0.25">
      <c r="A860" s="438" t="str">
        <f>IF(B860="","",COUNT('Diário 1º PA'!$A$5:$A$1982)+ROW()-4)</f>
        <v/>
      </c>
      <c r="B860" s="470"/>
      <c r="C860" s="469"/>
      <c r="D860" s="107"/>
      <c r="E860" s="107"/>
      <c r="F860" s="288"/>
      <c r="G860" s="107"/>
      <c r="H860" s="107"/>
      <c r="I860" s="107"/>
      <c r="J860" s="423"/>
      <c r="K860" s="423"/>
      <c r="L860" s="423"/>
      <c r="M860" s="423"/>
      <c r="N860" s="470"/>
      <c r="O860" s="416">
        <f t="shared" si="44"/>
        <v>0</v>
      </c>
      <c r="P860" s="79">
        <f t="shared" si="45"/>
        <v>0</v>
      </c>
      <c r="Q860" s="102" t="str">
        <f t="shared" si="43"/>
        <v/>
      </c>
    </row>
    <row r="861" spans="1:17" x14ac:dyDescent="0.2">
      <c r="A861" s="438" t="str">
        <f>IF(B861="","",COUNT('Diário 1º PA'!$A$5:$A$1982)+ROW()-4)</f>
        <v/>
      </c>
      <c r="B861" s="470"/>
      <c r="C861" s="469"/>
      <c r="D861" s="107"/>
      <c r="E861" s="107"/>
      <c r="F861" s="288"/>
      <c r="G861" s="107"/>
      <c r="H861" s="107"/>
      <c r="I861" s="107"/>
      <c r="J861" s="423"/>
      <c r="K861" s="423"/>
      <c r="L861" s="423"/>
      <c r="M861" s="423"/>
      <c r="N861" s="470"/>
      <c r="O861" s="418">
        <f t="shared" si="44"/>
        <v>0</v>
      </c>
      <c r="P861" s="79">
        <f t="shared" si="45"/>
        <v>0</v>
      </c>
      <c r="Q861" s="152" t="str">
        <f t="shared" si="43"/>
        <v/>
      </c>
    </row>
    <row r="862" spans="1:17" x14ac:dyDescent="0.2">
      <c r="A862" s="438" t="str">
        <f>IF(B862="","",COUNT('Diário 1º PA'!$A$5:$A$1982)+ROW()-4)</f>
        <v/>
      </c>
      <c r="B862" s="470"/>
      <c r="C862" s="469"/>
      <c r="D862" s="107"/>
      <c r="E862" s="107"/>
      <c r="F862" s="288"/>
      <c r="G862" s="107"/>
      <c r="H862" s="107"/>
      <c r="I862" s="107"/>
      <c r="J862" s="423"/>
      <c r="K862" s="423"/>
      <c r="L862" s="423"/>
      <c r="M862" s="423"/>
      <c r="N862" s="470"/>
      <c r="O862" s="416">
        <f t="shared" si="44"/>
        <v>0</v>
      </c>
      <c r="P862" s="79">
        <f t="shared" si="45"/>
        <v>0</v>
      </c>
      <c r="Q862" s="102" t="str">
        <f t="shared" si="43"/>
        <v/>
      </c>
    </row>
    <row r="863" spans="1:17" x14ac:dyDescent="0.2">
      <c r="A863" s="438" t="str">
        <f>IF(B863="","",COUNT('Diário 1º PA'!$A$5:$A$1982)+ROW()-4)</f>
        <v/>
      </c>
      <c r="B863" s="470"/>
      <c r="C863" s="469"/>
      <c r="D863" s="107"/>
      <c r="E863" s="107"/>
      <c r="F863" s="288"/>
      <c r="G863" s="107"/>
      <c r="H863" s="107"/>
      <c r="I863" s="107"/>
      <c r="J863" s="423"/>
      <c r="K863" s="423"/>
      <c r="L863" s="423"/>
      <c r="M863" s="423"/>
      <c r="N863" s="470"/>
      <c r="O863" s="416">
        <f t="shared" si="44"/>
        <v>0</v>
      </c>
      <c r="P863" s="79">
        <f t="shared" si="45"/>
        <v>0</v>
      </c>
      <c r="Q863" s="102" t="str">
        <f t="shared" si="43"/>
        <v/>
      </c>
    </row>
    <row r="864" spans="1:17" ht="13.5" thickBot="1" x14ac:dyDescent="0.25">
      <c r="A864" s="438" t="str">
        <f>IF(B864="","",COUNT('Diário 1º PA'!$A$5:$A$1982)+ROW()-4)</f>
        <v/>
      </c>
      <c r="B864" s="470"/>
      <c r="C864" s="469"/>
      <c r="D864" s="107"/>
      <c r="E864" s="107"/>
      <c r="F864" s="288"/>
      <c r="G864" s="107"/>
      <c r="H864" s="107"/>
      <c r="I864" s="107"/>
      <c r="J864" s="423"/>
      <c r="K864" s="423"/>
      <c r="L864" s="423"/>
      <c r="M864" s="423"/>
      <c r="N864" s="470"/>
      <c r="O864" s="416">
        <f t="shared" si="44"/>
        <v>0</v>
      </c>
      <c r="P864" s="79">
        <f t="shared" si="45"/>
        <v>0</v>
      </c>
      <c r="Q864" s="102" t="str">
        <f t="shared" si="43"/>
        <v/>
      </c>
    </row>
    <row r="865" spans="1:17" x14ac:dyDescent="0.2">
      <c r="A865" s="438" t="str">
        <f>IF(B865="","",COUNT('Diário 1º PA'!$A$5:$A$1982)+ROW()-4)</f>
        <v/>
      </c>
      <c r="B865" s="470"/>
      <c r="C865" s="469"/>
      <c r="D865" s="107"/>
      <c r="E865" s="107"/>
      <c r="F865" s="288"/>
      <c r="G865" s="107"/>
      <c r="H865" s="107"/>
      <c r="I865" s="107"/>
      <c r="J865" s="423"/>
      <c r="K865" s="423"/>
      <c r="L865" s="423"/>
      <c r="M865" s="423"/>
      <c r="N865" s="470"/>
      <c r="O865" s="418">
        <f t="shared" si="44"/>
        <v>0</v>
      </c>
      <c r="P865" s="79">
        <f t="shared" si="45"/>
        <v>0</v>
      </c>
      <c r="Q865" s="152" t="str">
        <f t="shared" si="43"/>
        <v/>
      </c>
    </row>
    <row r="866" spans="1:17" x14ac:dyDescent="0.2">
      <c r="A866" s="438" t="str">
        <f>IF(B866="","",COUNT('Diário 1º PA'!$A$5:$A$1982)+ROW()-4)</f>
        <v/>
      </c>
      <c r="B866" s="470"/>
      <c r="C866" s="469"/>
      <c r="D866" s="107"/>
      <c r="E866" s="107"/>
      <c r="F866" s="288"/>
      <c r="G866" s="107"/>
      <c r="H866" s="107"/>
      <c r="I866" s="107"/>
      <c r="J866" s="423"/>
      <c r="K866" s="423"/>
      <c r="L866" s="423"/>
      <c r="M866" s="423"/>
      <c r="N866" s="470"/>
      <c r="O866" s="416">
        <f t="shared" si="44"/>
        <v>0</v>
      </c>
      <c r="P866" s="79">
        <f t="shared" si="45"/>
        <v>0</v>
      </c>
      <c r="Q866" s="102" t="str">
        <f t="shared" si="43"/>
        <v/>
      </c>
    </row>
    <row r="867" spans="1:17" x14ac:dyDescent="0.2">
      <c r="A867" s="438" t="str">
        <f>IF(B867="","",COUNT('Diário 1º PA'!$A$5:$A$1982)+ROW()-4)</f>
        <v/>
      </c>
      <c r="B867" s="470"/>
      <c r="C867" s="469"/>
      <c r="D867" s="107"/>
      <c r="E867" s="107"/>
      <c r="F867" s="288"/>
      <c r="G867" s="107"/>
      <c r="H867" s="107"/>
      <c r="I867" s="107"/>
      <c r="J867" s="423"/>
      <c r="K867" s="423"/>
      <c r="L867" s="423"/>
      <c r="M867" s="423"/>
      <c r="N867" s="470"/>
      <c r="O867" s="416">
        <f t="shared" si="44"/>
        <v>0</v>
      </c>
      <c r="P867" s="79">
        <f t="shared" si="45"/>
        <v>0</v>
      </c>
      <c r="Q867" s="102" t="str">
        <f t="shared" si="43"/>
        <v/>
      </c>
    </row>
    <row r="868" spans="1:17" ht="13.5" thickBot="1" x14ac:dyDescent="0.25">
      <c r="A868" s="438" t="str">
        <f>IF(B868="","",COUNT('Diário 1º PA'!$A$5:$A$1982)+ROW()-4)</f>
        <v/>
      </c>
      <c r="B868" s="470"/>
      <c r="C868" s="469"/>
      <c r="D868" s="107"/>
      <c r="E868" s="107"/>
      <c r="F868" s="288"/>
      <c r="G868" s="107"/>
      <c r="H868" s="107"/>
      <c r="I868" s="107"/>
      <c r="J868" s="423"/>
      <c r="K868" s="423"/>
      <c r="L868" s="423"/>
      <c r="M868" s="423"/>
      <c r="N868" s="470"/>
      <c r="O868" s="416">
        <f t="shared" si="44"/>
        <v>0</v>
      </c>
      <c r="P868" s="79">
        <f t="shared" si="45"/>
        <v>0</v>
      </c>
      <c r="Q868" s="102" t="str">
        <f t="shared" si="43"/>
        <v/>
      </c>
    </row>
    <row r="869" spans="1:17" x14ac:dyDescent="0.2">
      <c r="A869" s="438" t="str">
        <f>IF(B869="","",COUNT('Diário 1º PA'!$A$5:$A$1982)+ROW()-4)</f>
        <v/>
      </c>
      <c r="B869" s="470"/>
      <c r="C869" s="469"/>
      <c r="D869" s="107"/>
      <c r="E869" s="107"/>
      <c r="F869" s="443"/>
      <c r="G869" s="107"/>
      <c r="H869" s="107"/>
      <c r="I869" s="107"/>
      <c r="J869" s="423"/>
      <c r="K869" s="423"/>
      <c r="L869" s="423"/>
      <c r="M869" s="423"/>
      <c r="N869" s="470"/>
      <c r="O869" s="418">
        <f t="shared" si="44"/>
        <v>0</v>
      </c>
      <c r="P869" s="79">
        <f t="shared" si="45"/>
        <v>0</v>
      </c>
      <c r="Q869" s="152" t="str">
        <f t="shared" si="43"/>
        <v/>
      </c>
    </row>
    <row r="870" spans="1:17" x14ac:dyDescent="0.2">
      <c r="A870" s="438" t="str">
        <f>IF(B870="","",COUNT('Diário 1º PA'!$A$5:$A$1982)+ROW()-4)</f>
        <v/>
      </c>
      <c r="B870" s="470"/>
      <c r="C870" s="469"/>
      <c r="D870" s="107"/>
      <c r="E870" s="107"/>
      <c r="F870" s="288"/>
      <c r="G870" s="107"/>
      <c r="H870" s="107"/>
      <c r="I870" s="107"/>
      <c r="J870" s="423"/>
      <c r="K870" s="423"/>
      <c r="L870" s="423"/>
      <c r="M870" s="423"/>
      <c r="N870" s="470"/>
      <c r="O870" s="416">
        <f t="shared" si="44"/>
        <v>0</v>
      </c>
      <c r="P870" s="79">
        <f t="shared" si="45"/>
        <v>0</v>
      </c>
      <c r="Q870" s="102" t="str">
        <f t="shared" si="43"/>
        <v/>
      </c>
    </row>
    <row r="871" spans="1:17" x14ac:dyDescent="0.2">
      <c r="A871" s="438" t="str">
        <f>IF(B871="","",COUNT('Diário 1º PA'!$A$5:$A$1982)+ROW()-4)</f>
        <v/>
      </c>
      <c r="B871" s="470"/>
      <c r="C871" s="469"/>
      <c r="D871" s="107"/>
      <c r="E871" s="107"/>
      <c r="F871" s="288"/>
      <c r="G871" s="107"/>
      <c r="H871" s="107"/>
      <c r="I871" s="107"/>
      <c r="J871" s="423"/>
      <c r="K871" s="423"/>
      <c r="L871" s="423"/>
      <c r="M871" s="423"/>
      <c r="N871" s="470"/>
      <c r="O871" s="416">
        <f t="shared" si="44"/>
        <v>0</v>
      </c>
      <c r="P871" s="79">
        <f t="shared" si="45"/>
        <v>0</v>
      </c>
      <c r="Q871" s="102" t="str">
        <f t="shared" si="43"/>
        <v/>
      </c>
    </row>
    <row r="872" spans="1:17" ht="13.5" thickBot="1" x14ac:dyDescent="0.25">
      <c r="A872" s="438" t="str">
        <f>IF(B872="","",COUNT('Diário 1º PA'!$A$5:$A$1982)+ROW()-4)</f>
        <v/>
      </c>
      <c r="B872" s="470"/>
      <c r="C872" s="469"/>
      <c r="D872" s="107"/>
      <c r="E872" s="107"/>
      <c r="F872" s="288"/>
      <c r="G872" s="107"/>
      <c r="H872" s="107"/>
      <c r="I872" s="107"/>
      <c r="J872" s="423"/>
      <c r="K872" s="423"/>
      <c r="L872" s="423"/>
      <c r="M872" s="423"/>
      <c r="N872" s="470"/>
      <c r="O872" s="416">
        <f t="shared" si="44"/>
        <v>0</v>
      </c>
      <c r="P872" s="79">
        <f t="shared" si="45"/>
        <v>0</v>
      </c>
      <c r="Q872" s="102" t="str">
        <f t="shared" si="43"/>
        <v/>
      </c>
    </row>
    <row r="873" spans="1:17" x14ac:dyDescent="0.2">
      <c r="A873" s="438" t="str">
        <f>IF(B873="","",COUNT('Diário 1º PA'!$A$5:$A$1982)+ROW()-4)</f>
        <v/>
      </c>
      <c r="B873" s="470"/>
      <c r="C873" s="469"/>
      <c r="D873" s="107"/>
      <c r="E873" s="107"/>
      <c r="F873" s="288"/>
      <c r="G873" s="107"/>
      <c r="H873" s="107"/>
      <c r="I873" s="107"/>
      <c r="J873" s="423"/>
      <c r="K873" s="423"/>
      <c r="L873" s="423"/>
      <c r="M873" s="423"/>
      <c r="N873" s="470"/>
      <c r="O873" s="418">
        <f t="shared" si="44"/>
        <v>0</v>
      </c>
      <c r="P873" s="79">
        <f t="shared" si="45"/>
        <v>0</v>
      </c>
      <c r="Q873" s="152" t="str">
        <f t="shared" si="43"/>
        <v/>
      </c>
    </row>
    <row r="874" spans="1:17" x14ac:dyDescent="0.2">
      <c r="A874" s="438" t="str">
        <f>IF(B874="","",COUNT('Diário 1º PA'!$A$5:$A$1982)+ROW()-4)</f>
        <v/>
      </c>
      <c r="B874" s="470"/>
      <c r="C874" s="469"/>
      <c r="D874" s="107"/>
      <c r="E874" s="107"/>
      <c r="F874" s="288"/>
      <c r="G874" s="107"/>
      <c r="H874" s="107"/>
      <c r="I874" s="107"/>
      <c r="J874" s="423"/>
      <c r="K874" s="423"/>
      <c r="L874" s="423"/>
      <c r="M874" s="423"/>
      <c r="N874" s="470"/>
      <c r="O874" s="416">
        <f t="shared" si="44"/>
        <v>0</v>
      </c>
      <c r="P874" s="79">
        <f t="shared" si="45"/>
        <v>0</v>
      </c>
      <c r="Q874" s="102" t="str">
        <f t="shared" si="43"/>
        <v/>
      </c>
    </row>
    <row r="875" spans="1:17" x14ac:dyDescent="0.2">
      <c r="A875" s="438" t="str">
        <f>IF(B875="","",COUNT('Diário 1º PA'!$A$5:$A$1982)+ROW()-4)</f>
        <v/>
      </c>
      <c r="B875" s="470"/>
      <c r="C875" s="469"/>
      <c r="D875" s="107"/>
      <c r="E875" s="107"/>
      <c r="F875" s="288"/>
      <c r="G875" s="107"/>
      <c r="H875" s="107"/>
      <c r="I875" s="107"/>
      <c r="J875" s="423"/>
      <c r="K875" s="423"/>
      <c r="L875" s="423"/>
      <c r="M875" s="423"/>
      <c r="N875" s="470"/>
      <c r="O875" s="416">
        <f t="shared" si="44"/>
        <v>0</v>
      </c>
      <c r="P875" s="79">
        <f t="shared" si="45"/>
        <v>0</v>
      </c>
      <c r="Q875" s="102" t="str">
        <f t="shared" si="43"/>
        <v/>
      </c>
    </row>
    <row r="876" spans="1:17" ht="13.5" thickBot="1" x14ac:dyDescent="0.25">
      <c r="A876" s="438" t="str">
        <f>IF(B876="","",COUNT('Diário 1º PA'!$A$5:$A$1982)+ROW()-4)</f>
        <v/>
      </c>
      <c r="B876" s="470"/>
      <c r="C876" s="469"/>
      <c r="D876" s="107"/>
      <c r="E876" s="107"/>
      <c r="F876" s="288"/>
      <c r="G876" s="107"/>
      <c r="H876" s="107"/>
      <c r="I876" s="107"/>
      <c r="J876" s="423"/>
      <c r="K876" s="423"/>
      <c r="L876" s="423"/>
      <c r="M876" s="423"/>
      <c r="N876" s="470"/>
      <c r="O876" s="416">
        <f t="shared" si="44"/>
        <v>0</v>
      </c>
      <c r="P876" s="79">
        <f t="shared" si="45"/>
        <v>0</v>
      </c>
      <c r="Q876" s="102" t="str">
        <f t="shared" si="43"/>
        <v/>
      </c>
    </row>
    <row r="877" spans="1:17" x14ac:dyDescent="0.2">
      <c r="A877" s="438" t="str">
        <f>IF(B877="","",COUNT('Diário 1º PA'!$A$5:$A$1982)+ROW()-4)</f>
        <v/>
      </c>
      <c r="B877" s="470"/>
      <c r="C877" s="469"/>
      <c r="D877" s="107"/>
      <c r="E877" s="107"/>
      <c r="F877" s="288"/>
      <c r="G877" s="107"/>
      <c r="H877" s="107"/>
      <c r="I877" s="107"/>
      <c r="J877" s="423"/>
      <c r="K877" s="423"/>
      <c r="L877" s="444"/>
      <c r="M877" s="494"/>
      <c r="N877" s="470"/>
      <c r="O877" s="418">
        <f t="shared" si="44"/>
        <v>0</v>
      </c>
      <c r="P877" s="79">
        <f t="shared" si="45"/>
        <v>0</v>
      </c>
      <c r="Q877" s="152" t="str">
        <f t="shared" si="43"/>
        <v/>
      </c>
    </row>
    <row r="878" spans="1:17" x14ac:dyDescent="0.2">
      <c r="A878" s="438" t="str">
        <f>IF(B878="","",COUNT('Diário 1º PA'!$A$5:$A$1982)+ROW()-4)</f>
        <v/>
      </c>
      <c r="B878" s="470"/>
      <c r="C878" s="469"/>
      <c r="D878" s="107"/>
      <c r="E878" s="107"/>
      <c r="F878" s="288"/>
      <c r="G878" s="107"/>
      <c r="H878" s="107"/>
      <c r="I878" s="107"/>
      <c r="J878" s="423"/>
      <c r="K878" s="423"/>
      <c r="L878" s="423"/>
      <c r="M878" s="423"/>
      <c r="N878" s="470"/>
      <c r="O878" s="416">
        <f t="shared" si="44"/>
        <v>0</v>
      </c>
      <c r="P878" s="79">
        <f t="shared" si="45"/>
        <v>0</v>
      </c>
      <c r="Q878" s="102" t="str">
        <f t="shared" si="43"/>
        <v/>
      </c>
    </row>
    <row r="879" spans="1:17" x14ac:dyDescent="0.2">
      <c r="A879" s="438" t="str">
        <f>IF(B879="","",COUNT('Diário 1º PA'!$A$5:$A$1982)+ROW()-4)</f>
        <v/>
      </c>
      <c r="B879" s="470"/>
      <c r="C879" s="469"/>
      <c r="D879" s="107"/>
      <c r="E879" s="107"/>
      <c r="F879" s="288"/>
      <c r="G879" s="107"/>
      <c r="H879" s="107"/>
      <c r="I879" s="107"/>
      <c r="J879" s="423"/>
      <c r="K879" s="423"/>
      <c r="L879" s="423"/>
      <c r="M879" s="423"/>
      <c r="N879" s="470"/>
      <c r="O879" s="416">
        <f t="shared" si="44"/>
        <v>0</v>
      </c>
      <c r="P879" s="79">
        <f t="shared" si="45"/>
        <v>0</v>
      </c>
      <c r="Q879" s="102" t="str">
        <f t="shared" si="43"/>
        <v/>
      </c>
    </row>
    <row r="880" spans="1:17" ht="13.5" thickBot="1" x14ac:dyDescent="0.25">
      <c r="A880" s="438" t="str">
        <f>IF(B880="","",COUNT('Diário 1º PA'!$A$5:$A$1982)+ROW()-4)</f>
        <v/>
      </c>
      <c r="B880" s="470"/>
      <c r="C880" s="469"/>
      <c r="D880" s="107"/>
      <c r="E880" s="107"/>
      <c r="F880" s="288"/>
      <c r="G880" s="107"/>
      <c r="H880" s="107"/>
      <c r="I880" s="107"/>
      <c r="J880" s="423"/>
      <c r="K880" s="423"/>
      <c r="L880" s="423"/>
      <c r="M880" s="423"/>
      <c r="N880" s="470"/>
      <c r="O880" s="416">
        <f t="shared" si="44"/>
        <v>0</v>
      </c>
      <c r="P880" s="79">
        <f t="shared" si="45"/>
        <v>0</v>
      </c>
      <c r="Q880" s="102" t="str">
        <f t="shared" si="43"/>
        <v/>
      </c>
    </row>
    <row r="881" spans="1:17" x14ac:dyDescent="0.2">
      <c r="A881" s="438" t="str">
        <f>IF(B881="","",COUNT('Diário 1º PA'!$A$5:$A$1982)+ROW()-4)</f>
        <v/>
      </c>
      <c r="B881" s="470"/>
      <c r="C881" s="469"/>
      <c r="D881" s="107"/>
      <c r="E881" s="107"/>
      <c r="F881" s="288"/>
      <c r="G881" s="107"/>
      <c r="H881" s="107"/>
      <c r="I881" s="107"/>
      <c r="J881" s="423"/>
      <c r="K881" s="423"/>
      <c r="L881" s="423"/>
      <c r="M881" s="423"/>
      <c r="N881" s="470"/>
      <c r="O881" s="418">
        <f t="shared" si="44"/>
        <v>0</v>
      </c>
      <c r="P881" s="79">
        <f t="shared" si="45"/>
        <v>0</v>
      </c>
      <c r="Q881" s="152" t="str">
        <f t="shared" si="43"/>
        <v/>
      </c>
    </row>
    <row r="882" spans="1:17" x14ac:dyDescent="0.2">
      <c r="A882" s="438" t="str">
        <f>IF(B882="","",COUNT('Diário 1º PA'!$A$5:$A$1982)+ROW()-4)</f>
        <v/>
      </c>
      <c r="B882" s="470"/>
      <c r="C882" s="469"/>
      <c r="D882" s="107"/>
      <c r="E882" s="107"/>
      <c r="F882" s="288"/>
      <c r="G882" s="105"/>
      <c r="H882" s="107"/>
      <c r="I882" s="107"/>
      <c r="J882" s="423"/>
      <c r="K882" s="423"/>
      <c r="L882" s="423"/>
      <c r="M882" s="423"/>
      <c r="N882" s="470"/>
      <c r="O882" s="416">
        <f t="shared" si="44"/>
        <v>0</v>
      </c>
      <c r="P882" s="79">
        <f t="shared" si="45"/>
        <v>0</v>
      </c>
      <c r="Q882" s="102" t="str">
        <f t="shared" si="43"/>
        <v/>
      </c>
    </row>
    <row r="883" spans="1:17" x14ac:dyDescent="0.2">
      <c r="A883" s="438" t="str">
        <f>IF(B883="","",COUNT('Diário 1º PA'!$A$5:$A$1982)+ROW()-4)</f>
        <v/>
      </c>
      <c r="B883" s="470"/>
      <c r="C883" s="469"/>
      <c r="D883" s="107"/>
      <c r="E883" s="107"/>
      <c r="F883" s="288"/>
      <c r="G883" s="107"/>
      <c r="H883" s="107"/>
      <c r="I883" s="107"/>
      <c r="J883" s="423"/>
      <c r="K883" s="423"/>
      <c r="L883" s="423"/>
      <c r="M883" s="423"/>
      <c r="N883" s="470"/>
      <c r="O883" s="416">
        <f t="shared" si="44"/>
        <v>0</v>
      </c>
      <c r="P883" s="79">
        <f t="shared" si="45"/>
        <v>0</v>
      </c>
      <c r="Q883" s="102" t="str">
        <f t="shared" si="43"/>
        <v/>
      </c>
    </row>
    <row r="884" spans="1:17" ht="13.5" thickBot="1" x14ac:dyDescent="0.25">
      <c r="A884" s="438" t="str">
        <f>IF(B884="","",COUNT('Diário 1º PA'!$A$5:$A$1982)+ROW()-4)</f>
        <v/>
      </c>
      <c r="B884" s="470"/>
      <c r="C884" s="469"/>
      <c r="D884" s="107"/>
      <c r="E884" s="107"/>
      <c r="F884" s="288"/>
      <c r="G884" s="107"/>
      <c r="H884" s="107"/>
      <c r="I884" s="107"/>
      <c r="J884" s="423"/>
      <c r="K884" s="423"/>
      <c r="L884" s="423"/>
      <c r="M884" s="423"/>
      <c r="N884" s="470"/>
      <c r="O884" s="416">
        <f t="shared" si="44"/>
        <v>0</v>
      </c>
      <c r="P884" s="79">
        <f t="shared" si="45"/>
        <v>0</v>
      </c>
      <c r="Q884" s="102" t="str">
        <f t="shared" si="43"/>
        <v/>
      </c>
    </row>
    <row r="885" spans="1:17" x14ac:dyDescent="0.2">
      <c r="A885" s="438" t="str">
        <f>IF(B885="","",COUNT('Diário 1º PA'!$A$5:$A$1982)+ROW()-4)</f>
        <v/>
      </c>
      <c r="B885" s="470"/>
      <c r="C885" s="469"/>
      <c r="D885" s="107"/>
      <c r="E885" s="107"/>
      <c r="F885" s="288"/>
      <c r="G885" s="107"/>
      <c r="H885" s="107"/>
      <c r="I885" s="107"/>
      <c r="J885" s="423"/>
      <c r="K885" s="423"/>
      <c r="L885" s="423"/>
      <c r="M885" s="423"/>
      <c r="N885" s="470"/>
      <c r="O885" s="418">
        <f t="shared" si="44"/>
        <v>0</v>
      </c>
      <c r="P885" s="79">
        <f t="shared" si="45"/>
        <v>0</v>
      </c>
      <c r="Q885" s="152" t="str">
        <f t="shared" si="43"/>
        <v/>
      </c>
    </row>
    <row r="886" spans="1:17" x14ac:dyDescent="0.2">
      <c r="A886" s="438" t="str">
        <f>IF(B886="","",COUNT('Diário 1º PA'!$A$5:$A$1982)+ROW()-4)</f>
        <v/>
      </c>
      <c r="B886" s="470"/>
      <c r="C886" s="469"/>
      <c r="D886" s="107"/>
      <c r="E886" s="107"/>
      <c r="F886" s="288"/>
      <c r="G886" s="107"/>
      <c r="H886" s="107"/>
      <c r="I886" s="107"/>
      <c r="J886" s="423"/>
      <c r="K886" s="423"/>
      <c r="L886" s="423"/>
      <c r="M886" s="422"/>
      <c r="N886" s="470"/>
      <c r="O886" s="416">
        <f t="shared" si="44"/>
        <v>0</v>
      </c>
      <c r="P886" s="79">
        <f t="shared" si="45"/>
        <v>0</v>
      </c>
      <c r="Q886" s="102" t="str">
        <f t="shared" si="43"/>
        <v/>
      </c>
    </row>
    <row r="887" spans="1:17" x14ac:dyDescent="0.2">
      <c r="A887" s="438" t="str">
        <f>IF(B887="","",COUNT('Diário 1º PA'!$A$5:$A$1982)+ROW()-4)</f>
        <v/>
      </c>
      <c r="B887" s="470"/>
      <c r="C887" s="469"/>
      <c r="D887" s="107"/>
      <c r="E887" s="107"/>
      <c r="F887" s="288"/>
      <c r="G887" s="107"/>
      <c r="H887" s="107"/>
      <c r="I887" s="107"/>
      <c r="J887" s="423"/>
      <c r="K887" s="423"/>
      <c r="L887" s="423"/>
      <c r="M887" s="423"/>
      <c r="N887" s="470"/>
      <c r="O887" s="416">
        <f t="shared" si="44"/>
        <v>0</v>
      </c>
      <c r="P887" s="79">
        <f t="shared" si="45"/>
        <v>0</v>
      </c>
      <c r="Q887" s="102" t="str">
        <f t="shared" si="43"/>
        <v/>
      </c>
    </row>
    <row r="888" spans="1:17" ht="13.5" thickBot="1" x14ac:dyDescent="0.25">
      <c r="A888" s="438" t="str">
        <f>IF(B888="","",COUNT('Diário 1º PA'!$A$5:$A$1982)+ROW()-4)</f>
        <v/>
      </c>
      <c r="B888" s="470"/>
      <c r="C888" s="469"/>
      <c r="D888" s="107"/>
      <c r="E888" s="107"/>
      <c r="F888" s="288"/>
      <c r="G888" s="107"/>
      <c r="H888" s="107"/>
      <c r="I888" s="107"/>
      <c r="J888" s="423"/>
      <c r="K888" s="423"/>
      <c r="L888" s="423"/>
      <c r="M888" s="423"/>
      <c r="N888" s="470"/>
      <c r="O888" s="416">
        <f t="shared" si="44"/>
        <v>0</v>
      </c>
      <c r="P888" s="79">
        <f t="shared" si="45"/>
        <v>0</v>
      </c>
      <c r="Q888" s="102" t="str">
        <f t="shared" si="43"/>
        <v/>
      </c>
    </row>
    <row r="889" spans="1:17" x14ac:dyDescent="0.2">
      <c r="A889" s="438" t="str">
        <f>IF(B889="","",COUNT('Diário 1º PA'!$A$5:$A$1982)+ROW()-4)</f>
        <v/>
      </c>
      <c r="B889" s="470"/>
      <c r="C889" s="469"/>
      <c r="D889" s="107"/>
      <c r="E889" s="107"/>
      <c r="F889" s="288"/>
      <c r="G889" s="107"/>
      <c r="H889" s="107"/>
      <c r="I889" s="107"/>
      <c r="J889" s="423"/>
      <c r="K889" s="423"/>
      <c r="L889" s="423"/>
      <c r="M889" s="423"/>
      <c r="N889" s="470"/>
      <c r="O889" s="418">
        <f t="shared" si="44"/>
        <v>0</v>
      </c>
      <c r="P889" s="79">
        <f t="shared" si="45"/>
        <v>0</v>
      </c>
      <c r="Q889" s="152" t="str">
        <f t="shared" si="43"/>
        <v/>
      </c>
    </row>
    <row r="890" spans="1:17" x14ac:dyDescent="0.2">
      <c r="A890" s="438" t="str">
        <f>IF(B890="","",COUNT('Diário 1º PA'!$A$5:$A$1982)+ROW()-4)</f>
        <v/>
      </c>
      <c r="B890" s="470"/>
      <c r="C890" s="469"/>
      <c r="D890" s="107"/>
      <c r="E890" s="107"/>
      <c r="F890" s="288"/>
      <c r="G890" s="107"/>
      <c r="H890" s="107"/>
      <c r="I890" s="107"/>
      <c r="J890" s="423"/>
      <c r="K890" s="423"/>
      <c r="L890" s="423"/>
      <c r="M890" s="423"/>
      <c r="N890" s="470"/>
      <c r="O890" s="416">
        <f t="shared" si="44"/>
        <v>0</v>
      </c>
      <c r="P890" s="79">
        <f t="shared" si="45"/>
        <v>0</v>
      </c>
      <c r="Q890" s="102" t="str">
        <f t="shared" si="43"/>
        <v/>
      </c>
    </row>
    <row r="891" spans="1:17" x14ac:dyDescent="0.2">
      <c r="A891" s="438" t="str">
        <f>IF(B891="","",COUNT('Diário 1º PA'!$A$5:$A$1982)+ROW()-4)</f>
        <v/>
      </c>
      <c r="B891" s="470"/>
      <c r="C891" s="469"/>
      <c r="D891" s="107"/>
      <c r="E891" s="107"/>
      <c r="F891" s="288"/>
      <c r="G891" s="107"/>
      <c r="H891" s="107"/>
      <c r="I891" s="107"/>
      <c r="J891" s="423"/>
      <c r="K891" s="423"/>
      <c r="L891" s="423"/>
      <c r="M891" s="423"/>
      <c r="N891" s="470"/>
      <c r="O891" s="416">
        <f t="shared" si="44"/>
        <v>0</v>
      </c>
      <c r="P891" s="79">
        <f t="shared" si="45"/>
        <v>0</v>
      </c>
      <c r="Q891" s="102" t="str">
        <f t="shared" si="43"/>
        <v/>
      </c>
    </row>
    <row r="892" spans="1:17" ht="13.5" thickBot="1" x14ac:dyDescent="0.25">
      <c r="A892" s="438" t="str">
        <f>IF(B892="","",COUNT('Diário 1º PA'!$A$5:$A$1982)+ROW()-4)</f>
        <v/>
      </c>
      <c r="B892" s="502"/>
      <c r="C892" s="474"/>
      <c r="D892" s="442"/>
      <c r="E892" s="442"/>
      <c r="F892" s="443"/>
      <c r="G892" s="476"/>
      <c r="H892" s="442"/>
      <c r="I892" s="442"/>
      <c r="J892" s="480"/>
      <c r="K892" s="422"/>
      <c r="L892" s="423"/>
      <c r="M892" s="423"/>
      <c r="N892" s="470"/>
      <c r="O892" s="416">
        <f t="shared" si="44"/>
        <v>0</v>
      </c>
      <c r="P892" s="79">
        <f t="shared" si="45"/>
        <v>0</v>
      </c>
      <c r="Q892" s="102" t="str">
        <f t="shared" si="43"/>
        <v/>
      </c>
    </row>
    <row r="893" spans="1:17" x14ac:dyDescent="0.2">
      <c r="A893" s="438" t="str">
        <f>IF(B893="","",COUNT('Diário 1º PA'!$A$5:$A$1982)+ROW()-4)</f>
        <v/>
      </c>
      <c r="B893" s="470"/>
      <c r="C893" s="469"/>
      <c r="D893" s="107"/>
      <c r="E893" s="107"/>
      <c r="F893" s="288"/>
      <c r="G893" s="107"/>
      <c r="H893" s="107"/>
      <c r="I893" s="107"/>
      <c r="J893" s="423"/>
      <c r="K893" s="423"/>
      <c r="L893" s="423"/>
      <c r="M893" s="423"/>
      <c r="N893" s="470"/>
      <c r="O893" s="418">
        <f t="shared" si="44"/>
        <v>0</v>
      </c>
      <c r="P893" s="79">
        <f t="shared" si="45"/>
        <v>0</v>
      </c>
      <c r="Q893" s="152" t="str">
        <f t="shared" si="43"/>
        <v/>
      </c>
    </row>
    <row r="894" spans="1:17" s="508" customFormat="1" x14ac:dyDescent="0.2">
      <c r="A894" s="438" t="str">
        <f>IF(B894="","",COUNT('Diário 1º PA'!$A$5:$A$1982)+ROW()-4)</f>
        <v/>
      </c>
      <c r="B894" s="470"/>
      <c r="C894" s="469"/>
      <c r="D894" s="107"/>
      <c r="E894" s="107"/>
      <c r="F894" s="288"/>
      <c r="G894" s="105"/>
      <c r="H894" s="107"/>
      <c r="I894" s="107"/>
      <c r="J894" s="423"/>
      <c r="K894" s="423"/>
      <c r="L894" s="423"/>
      <c r="M894" s="423"/>
      <c r="N894" s="470"/>
      <c r="O894" s="416">
        <f t="shared" si="44"/>
        <v>0</v>
      </c>
      <c r="P894" s="79">
        <f t="shared" si="45"/>
        <v>0</v>
      </c>
      <c r="Q894" s="507" t="str">
        <f t="shared" si="43"/>
        <v/>
      </c>
    </row>
    <row r="895" spans="1:17" x14ac:dyDescent="0.2">
      <c r="A895" s="438" t="str">
        <f>IF(B895="","",COUNT('Diário 1º PA'!$A$5:$A$1982)+ROW()-4)</f>
        <v/>
      </c>
      <c r="B895" s="470"/>
      <c r="C895" s="469"/>
      <c r="D895" s="107"/>
      <c r="E895" s="107"/>
      <c r="F895" s="288"/>
      <c r="G895" s="107"/>
      <c r="H895" s="107"/>
      <c r="I895" s="107"/>
      <c r="J895" s="423"/>
      <c r="K895" s="423"/>
      <c r="L895" s="423"/>
      <c r="M895" s="423"/>
      <c r="N895" s="470"/>
      <c r="O895" s="416">
        <f t="shared" si="44"/>
        <v>0</v>
      </c>
      <c r="P895" s="79">
        <f t="shared" si="45"/>
        <v>0</v>
      </c>
      <c r="Q895" s="102" t="str">
        <f t="shared" si="43"/>
        <v/>
      </c>
    </row>
    <row r="896" spans="1:17" ht="13.5" thickBot="1" x14ac:dyDescent="0.25">
      <c r="A896" s="438" t="str">
        <f>IF(B896="","",COUNT('Diário 1º PA'!$A$5:$A$1982)+ROW()-4)</f>
        <v/>
      </c>
      <c r="B896" s="470"/>
      <c r="C896" s="469"/>
      <c r="D896" s="107"/>
      <c r="E896" s="107"/>
      <c r="F896" s="288"/>
      <c r="G896" s="107"/>
      <c r="H896" s="107"/>
      <c r="I896" s="107"/>
      <c r="J896" s="423"/>
      <c r="K896" s="423"/>
      <c r="L896" s="423"/>
      <c r="M896" s="423"/>
      <c r="N896" s="470"/>
      <c r="O896" s="416">
        <f t="shared" si="44"/>
        <v>0</v>
      </c>
      <c r="P896" s="79">
        <f t="shared" si="45"/>
        <v>0</v>
      </c>
      <c r="Q896" s="102" t="str">
        <f t="shared" si="43"/>
        <v/>
      </c>
    </row>
    <row r="897" spans="1:17" x14ac:dyDescent="0.2">
      <c r="A897" s="438" t="str">
        <f>IF(B897="","",COUNT('Diário 1º PA'!$A$5:$A$1982)+ROW()-4)</f>
        <v/>
      </c>
      <c r="B897" s="470"/>
      <c r="C897" s="469"/>
      <c r="D897" s="107"/>
      <c r="E897" s="107"/>
      <c r="F897" s="288"/>
      <c r="G897" s="107"/>
      <c r="H897" s="107"/>
      <c r="I897" s="107"/>
      <c r="J897" s="423"/>
      <c r="K897" s="423"/>
      <c r="L897" s="423"/>
      <c r="M897" s="423"/>
      <c r="N897" s="470"/>
      <c r="O897" s="418">
        <f t="shared" si="44"/>
        <v>0</v>
      </c>
      <c r="P897" s="79">
        <f t="shared" si="45"/>
        <v>0</v>
      </c>
      <c r="Q897" s="152" t="str">
        <f t="shared" si="43"/>
        <v/>
      </c>
    </row>
    <row r="898" spans="1:17" x14ac:dyDescent="0.2">
      <c r="A898" s="438" t="str">
        <f>IF(B898="","",COUNT('Diário 1º PA'!$A$5:$A$1982)+ROW()-4)</f>
        <v/>
      </c>
      <c r="B898" s="470"/>
      <c r="C898" s="469"/>
      <c r="D898" s="107"/>
      <c r="E898" s="107"/>
      <c r="F898" s="288"/>
      <c r="G898" s="107"/>
      <c r="H898" s="107"/>
      <c r="I898" s="107"/>
      <c r="J898" s="423"/>
      <c r="K898" s="423"/>
      <c r="L898" s="423"/>
      <c r="M898" s="423"/>
      <c r="N898" s="470"/>
      <c r="O898" s="416">
        <f t="shared" si="44"/>
        <v>0</v>
      </c>
      <c r="P898" s="79">
        <f t="shared" si="45"/>
        <v>0</v>
      </c>
      <c r="Q898" s="102" t="str">
        <f t="shared" si="43"/>
        <v/>
      </c>
    </row>
    <row r="899" spans="1:17" x14ac:dyDescent="0.2">
      <c r="A899" s="438" t="str">
        <f>IF(B899="","",COUNT('Diário 1º PA'!$A$5:$A$1982)+ROW()-4)</f>
        <v/>
      </c>
      <c r="B899" s="470"/>
      <c r="C899" s="469"/>
      <c r="D899" s="107"/>
      <c r="E899" s="107"/>
      <c r="F899" s="288"/>
      <c r="G899" s="107"/>
      <c r="H899" s="107"/>
      <c r="I899" s="107"/>
      <c r="J899" s="423"/>
      <c r="K899" s="423"/>
      <c r="L899" s="423"/>
      <c r="M899" s="423"/>
      <c r="N899" s="470"/>
      <c r="O899" s="416">
        <f t="shared" si="44"/>
        <v>0</v>
      </c>
      <c r="P899" s="79">
        <f t="shared" si="45"/>
        <v>0</v>
      </c>
      <c r="Q899" s="102" t="str">
        <f t="shared" si="43"/>
        <v/>
      </c>
    </row>
    <row r="900" spans="1:17" ht="13.5" thickBot="1" x14ac:dyDescent="0.25">
      <c r="A900" s="438" t="str">
        <f>IF(B900="","",COUNT('Diário 1º PA'!$A$5:$A$1982)+ROW()-4)</f>
        <v/>
      </c>
      <c r="B900" s="470"/>
      <c r="C900" s="469"/>
      <c r="D900" s="107"/>
      <c r="E900" s="107"/>
      <c r="F900" s="288"/>
      <c r="G900" s="105"/>
      <c r="H900" s="107"/>
      <c r="I900" s="107"/>
      <c r="J900" s="423"/>
      <c r="K900" s="423"/>
      <c r="L900" s="423"/>
      <c r="M900" s="423"/>
      <c r="N900" s="470"/>
      <c r="O900" s="416">
        <f t="shared" si="44"/>
        <v>0</v>
      </c>
      <c r="P900" s="79">
        <f t="shared" si="45"/>
        <v>0</v>
      </c>
      <c r="Q900" s="102" t="str">
        <f t="shared" si="43"/>
        <v/>
      </c>
    </row>
    <row r="901" spans="1:17" x14ac:dyDescent="0.2">
      <c r="A901" s="438" t="str">
        <f>IF(B901="","",COUNT('Diário 1º PA'!$A$5:$A$1982)+ROW()-4)</f>
        <v/>
      </c>
      <c r="B901" s="470"/>
      <c r="C901" s="469"/>
      <c r="D901" s="107"/>
      <c r="E901" s="107"/>
      <c r="F901" s="288"/>
      <c r="G901" s="107"/>
      <c r="H901" s="107"/>
      <c r="I901" s="107"/>
      <c r="J901" s="423"/>
      <c r="K901" s="423"/>
      <c r="L901" s="423"/>
      <c r="M901" s="423"/>
      <c r="N901" s="470"/>
      <c r="O901" s="418">
        <f t="shared" si="44"/>
        <v>0</v>
      </c>
      <c r="P901" s="79">
        <f t="shared" si="45"/>
        <v>0</v>
      </c>
      <c r="Q901" s="152" t="str">
        <f t="shared" si="43"/>
        <v/>
      </c>
    </row>
    <row r="902" spans="1:17" x14ac:dyDescent="0.2">
      <c r="A902" s="438" t="str">
        <f>IF(B902="","",COUNT('Diário 1º PA'!$A$5:$A$1982)+ROW()-4)</f>
        <v/>
      </c>
      <c r="B902" s="470"/>
      <c r="C902" s="469"/>
      <c r="D902" s="107"/>
      <c r="E902" s="107"/>
      <c r="F902" s="288"/>
      <c r="G902" s="107"/>
      <c r="H902" s="107"/>
      <c r="I902" s="107"/>
      <c r="J902" s="423"/>
      <c r="K902" s="423"/>
      <c r="L902" s="423"/>
      <c r="M902" s="423"/>
      <c r="N902" s="470"/>
      <c r="O902" s="416">
        <f t="shared" si="44"/>
        <v>0</v>
      </c>
      <c r="P902" s="79">
        <f t="shared" si="45"/>
        <v>0</v>
      </c>
      <c r="Q902" s="102" t="str">
        <f t="shared" si="43"/>
        <v/>
      </c>
    </row>
    <row r="903" spans="1:17" x14ac:dyDescent="0.2">
      <c r="A903" s="438" t="str">
        <f>IF(B903="","",COUNT('Diário 1º PA'!$A$5:$A$1982)+ROW()-4)</f>
        <v/>
      </c>
      <c r="B903" s="470"/>
      <c r="C903" s="469"/>
      <c r="D903" s="107"/>
      <c r="E903" s="107"/>
      <c r="F903" s="288"/>
      <c r="G903" s="107"/>
      <c r="H903" s="107"/>
      <c r="I903" s="107"/>
      <c r="J903" s="423"/>
      <c r="K903" s="423"/>
      <c r="L903" s="423"/>
      <c r="M903" s="423"/>
      <c r="N903" s="470"/>
      <c r="O903" s="416">
        <f t="shared" si="44"/>
        <v>0</v>
      </c>
      <c r="P903" s="79">
        <f t="shared" si="45"/>
        <v>0</v>
      </c>
      <c r="Q903" s="102" t="str">
        <f t="shared" si="43"/>
        <v/>
      </c>
    </row>
    <row r="904" spans="1:17" ht="13.5" thickBot="1" x14ac:dyDescent="0.25">
      <c r="A904" s="438" t="str">
        <f>IF(B904="","",COUNT('Diário 1º PA'!$A$5:$A$1982)+ROW()-4)</f>
        <v/>
      </c>
      <c r="B904" s="470"/>
      <c r="C904" s="469"/>
      <c r="D904" s="107"/>
      <c r="E904" s="107"/>
      <c r="F904" s="288"/>
      <c r="G904" s="107"/>
      <c r="H904" s="107"/>
      <c r="I904" s="107"/>
      <c r="J904" s="423"/>
      <c r="K904" s="423"/>
      <c r="L904" s="423"/>
      <c r="M904" s="423"/>
      <c r="N904" s="470"/>
      <c r="O904" s="416">
        <f t="shared" si="44"/>
        <v>0</v>
      </c>
      <c r="P904" s="79">
        <f t="shared" si="45"/>
        <v>0</v>
      </c>
      <c r="Q904" s="102" t="str">
        <f t="shared" si="43"/>
        <v/>
      </c>
    </row>
    <row r="905" spans="1:17" x14ac:dyDescent="0.2">
      <c r="A905" s="438" t="str">
        <f>IF(B905="","",COUNT('Diário 1º PA'!$A$5:$A$1982)+ROW()-4)</f>
        <v/>
      </c>
      <c r="B905" s="470"/>
      <c r="C905" s="469"/>
      <c r="D905" s="107"/>
      <c r="E905" s="107"/>
      <c r="F905" s="288"/>
      <c r="G905" s="107"/>
      <c r="H905" s="107"/>
      <c r="I905" s="107"/>
      <c r="J905" s="423"/>
      <c r="K905" s="423"/>
      <c r="L905" s="423"/>
      <c r="M905" s="423"/>
      <c r="N905" s="470"/>
      <c r="O905" s="418">
        <f t="shared" si="44"/>
        <v>0</v>
      </c>
      <c r="P905" s="79">
        <f t="shared" si="45"/>
        <v>0</v>
      </c>
      <c r="Q905" s="152" t="str">
        <f t="shared" si="43"/>
        <v/>
      </c>
    </row>
    <row r="906" spans="1:17" x14ac:dyDescent="0.2">
      <c r="A906" s="438" t="str">
        <f>IF(B906="","",COUNT('Diário 1º PA'!$A$5:$A$1982)+ROW()-4)</f>
        <v/>
      </c>
      <c r="B906" s="470"/>
      <c r="C906" s="469"/>
      <c r="D906" s="107"/>
      <c r="E906" s="107"/>
      <c r="F906" s="288"/>
      <c r="G906" s="107"/>
      <c r="H906" s="107"/>
      <c r="I906" s="107"/>
      <c r="J906" s="423"/>
      <c r="K906" s="423"/>
      <c r="L906" s="423"/>
      <c r="M906" s="423"/>
      <c r="N906" s="470"/>
      <c r="O906" s="416">
        <f t="shared" si="44"/>
        <v>0</v>
      </c>
      <c r="P906" s="79">
        <f t="shared" si="45"/>
        <v>0</v>
      </c>
      <c r="Q906" s="102" t="str">
        <f t="shared" si="43"/>
        <v/>
      </c>
    </row>
    <row r="907" spans="1:17" x14ac:dyDescent="0.2">
      <c r="A907" s="438" t="str">
        <f>IF(B907="","",COUNT('Diário 1º PA'!$A$5:$A$1982)+ROW()-4)</f>
        <v/>
      </c>
      <c r="B907" s="470"/>
      <c r="C907" s="469"/>
      <c r="D907" s="107"/>
      <c r="E907" s="107"/>
      <c r="F907" s="288"/>
      <c r="G907" s="107"/>
      <c r="H907" s="107"/>
      <c r="I907" s="107"/>
      <c r="J907" s="423"/>
      <c r="K907" s="423"/>
      <c r="L907" s="423"/>
      <c r="M907" s="423"/>
      <c r="N907" s="470"/>
      <c r="O907" s="416">
        <f t="shared" si="44"/>
        <v>0</v>
      </c>
      <c r="P907" s="79">
        <f t="shared" si="45"/>
        <v>0</v>
      </c>
      <c r="Q907" s="102" t="str">
        <f t="shared" si="43"/>
        <v/>
      </c>
    </row>
    <row r="908" spans="1:17" ht="13.5" thickBot="1" x14ac:dyDescent="0.25">
      <c r="A908" s="438" t="str">
        <f>IF(B908="","",COUNT('Diário 1º PA'!$A$5:$A$1982)+ROW()-4)</f>
        <v/>
      </c>
      <c r="B908" s="470"/>
      <c r="C908" s="469"/>
      <c r="D908" s="107"/>
      <c r="E908" s="107"/>
      <c r="F908" s="288"/>
      <c r="G908" s="107"/>
      <c r="H908" s="107"/>
      <c r="I908" s="107"/>
      <c r="J908" s="423"/>
      <c r="K908" s="423"/>
      <c r="L908" s="423"/>
      <c r="M908" s="423"/>
      <c r="N908" s="470"/>
      <c r="O908" s="416">
        <f t="shared" si="44"/>
        <v>0</v>
      </c>
      <c r="P908" s="79">
        <f t="shared" si="45"/>
        <v>0</v>
      </c>
      <c r="Q908" s="102" t="str">
        <f t="shared" si="43"/>
        <v/>
      </c>
    </row>
    <row r="909" spans="1:17" x14ac:dyDescent="0.2">
      <c r="A909" s="438" t="str">
        <f>IF(B909="","",COUNT('Diário 1º PA'!$A$5:$A$1982)+ROW()-4)</f>
        <v/>
      </c>
      <c r="B909" s="470"/>
      <c r="C909" s="469"/>
      <c r="D909" s="107"/>
      <c r="E909" s="107"/>
      <c r="F909" s="288"/>
      <c r="G909" s="107"/>
      <c r="H909" s="107"/>
      <c r="I909" s="107"/>
      <c r="J909" s="423"/>
      <c r="K909" s="423"/>
      <c r="L909" s="423"/>
      <c r="M909" s="423"/>
      <c r="N909" s="470"/>
      <c r="O909" s="418">
        <f t="shared" si="44"/>
        <v>0</v>
      </c>
      <c r="P909" s="79">
        <f t="shared" si="45"/>
        <v>0</v>
      </c>
      <c r="Q909" s="152" t="str">
        <f t="shared" si="43"/>
        <v/>
      </c>
    </row>
    <row r="910" spans="1:17" x14ac:dyDescent="0.2">
      <c r="A910" s="438" t="str">
        <f>IF(B910="","",COUNT('Diário 1º PA'!$A$5:$A$1982)+ROW()-4)</f>
        <v/>
      </c>
      <c r="B910" s="470"/>
      <c r="C910" s="469"/>
      <c r="D910" s="107"/>
      <c r="E910" s="107"/>
      <c r="F910" s="288"/>
      <c r="G910" s="107"/>
      <c r="H910" s="107"/>
      <c r="I910" s="107"/>
      <c r="J910" s="423"/>
      <c r="K910" s="423"/>
      <c r="L910" s="423"/>
      <c r="M910" s="423"/>
      <c r="N910" s="470"/>
      <c r="O910" s="416">
        <f t="shared" si="44"/>
        <v>0</v>
      </c>
      <c r="P910" s="79">
        <f t="shared" si="45"/>
        <v>0</v>
      </c>
      <c r="Q910" s="102" t="str">
        <f t="shared" si="43"/>
        <v/>
      </c>
    </row>
    <row r="911" spans="1:17" x14ac:dyDescent="0.2">
      <c r="A911" s="438" t="str">
        <f>IF(B911="","",COUNT('Diário 1º PA'!$A$5:$A$1982)+ROW()-4)</f>
        <v/>
      </c>
      <c r="B911" s="470"/>
      <c r="C911" s="469"/>
      <c r="D911" s="107"/>
      <c r="E911" s="107"/>
      <c r="F911" s="288"/>
      <c r="G911" s="107"/>
      <c r="H911" s="107"/>
      <c r="I911" s="107"/>
      <c r="J911" s="501"/>
      <c r="K911" s="423"/>
      <c r="L911" s="423"/>
      <c r="M911" s="423"/>
      <c r="N911" s="470"/>
      <c r="O911" s="416">
        <f t="shared" si="44"/>
        <v>0</v>
      </c>
      <c r="P911" s="79">
        <f t="shared" si="45"/>
        <v>0</v>
      </c>
      <c r="Q911" s="102" t="str">
        <f t="shared" si="43"/>
        <v/>
      </c>
    </row>
    <row r="912" spans="1:17" ht="13.5" thickBot="1" x14ac:dyDescent="0.25">
      <c r="A912" s="438" t="str">
        <f>IF(B912="","",COUNT('Diário 1º PA'!$A$5:$A$1982)+ROW()-4)</f>
        <v/>
      </c>
      <c r="B912" s="470"/>
      <c r="C912" s="469"/>
      <c r="D912" s="107"/>
      <c r="E912" s="107"/>
      <c r="F912" s="288"/>
      <c r="G912" s="107"/>
      <c r="H912" s="107"/>
      <c r="I912" s="107"/>
      <c r="J912" s="423"/>
      <c r="K912" s="423"/>
      <c r="L912" s="423"/>
      <c r="M912" s="423"/>
      <c r="N912" s="470"/>
      <c r="O912" s="416">
        <f t="shared" si="44"/>
        <v>0</v>
      </c>
      <c r="P912" s="79">
        <f t="shared" si="45"/>
        <v>0</v>
      </c>
      <c r="Q912" s="102" t="str">
        <f t="shared" si="43"/>
        <v/>
      </c>
    </row>
    <row r="913" spans="1:17" x14ac:dyDescent="0.2">
      <c r="A913" s="438" t="str">
        <f>IF(B913="","",COUNT('Diário 1º PA'!$A$5:$A$1982)+ROW()-4)</f>
        <v/>
      </c>
      <c r="B913" s="470"/>
      <c r="C913" s="469"/>
      <c r="D913" s="107"/>
      <c r="E913" s="107"/>
      <c r="F913" s="288"/>
      <c r="G913" s="107"/>
      <c r="H913" s="107"/>
      <c r="I913" s="107"/>
      <c r="J913" s="423"/>
      <c r="K913" s="423"/>
      <c r="L913" s="423"/>
      <c r="M913" s="423"/>
      <c r="N913" s="470"/>
      <c r="O913" s="418">
        <f t="shared" si="44"/>
        <v>0</v>
      </c>
      <c r="P913" s="79">
        <f t="shared" si="45"/>
        <v>0</v>
      </c>
      <c r="Q913" s="152" t="str">
        <f t="shared" ref="Q913:Q977" si="46">SUBSTITUTE(D913," ","_")</f>
        <v/>
      </c>
    </row>
    <row r="914" spans="1:17" x14ac:dyDescent="0.2">
      <c r="A914" s="438" t="str">
        <f>IF(B914="","",COUNT('Diário 1º PA'!$A$5:$A$1982)+ROW()-4)</f>
        <v/>
      </c>
      <c r="B914" s="470"/>
      <c r="C914" s="469"/>
      <c r="D914" s="107"/>
      <c r="E914" s="107"/>
      <c r="F914" s="288"/>
      <c r="G914" s="107"/>
      <c r="H914" s="107"/>
      <c r="I914" s="107"/>
      <c r="J914" s="423"/>
      <c r="K914" s="423"/>
      <c r="L914" s="423"/>
      <c r="M914" s="423"/>
      <c r="N914" s="470"/>
      <c r="O914" s="416">
        <f t="shared" ref="O914:O978" si="47">IF(B914=0,0,IF(YEAR(B914)=$P$1,MONTH(B914)-$O$1+1,(YEAR(B914)-$P$1)*12-$O$1+1+MONTH(B914)))</f>
        <v>0</v>
      </c>
      <c r="P914" s="79">
        <f t="shared" ref="P914:P978" si="48">IF(C914=0,0,IF(YEAR(C914)=$P$1,MONTH(C914)-$O$1+1,(YEAR(C914)-$P$1)*12-$O$1+1+MONTH(C914)))</f>
        <v>0</v>
      </c>
      <c r="Q914" s="102" t="str">
        <f t="shared" si="46"/>
        <v/>
      </c>
    </row>
    <row r="915" spans="1:17" x14ac:dyDescent="0.2">
      <c r="A915" s="438" t="str">
        <f>IF(B915="","",COUNT('Diário 1º PA'!$A$5:$A$1982)+ROW()-4)</f>
        <v/>
      </c>
      <c r="B915" s="470"/>
      <c r="C915" s="469"/>
      <c r="D915" s="107"/>
      <c r="E915" s="107"/>
      <c r="F915" s="288"/>
      <c r="G915" s="107"/>
      <c r="H915" s="107"/>
      <c r="I915" s="107"/>
      <c r="J915" s="423"/>
      <c r="K915" s="423"/>
      <c r="L915" s="423"/>
      <c r="M915" s="423"/>
      <c r="N915" s="470"/>
      <c r="O915" s="416">
        <f t="shared" si="47"/>
        <v>0</v>
      </c>
      <c r="P915" s="79">
        <f t="shared" si="48"/>
        <v>0</v>
      </c>
      <c r="Q915" s="102" t="str">
        <f t="shared" si="46"/>
        <v/>
      </c>
    </row>
    <row r="916" spans="1:17" ht="13.5" thickBot="1" x14ac:dyDescent="0.25">
      <c r="A916" s="438" t="str">
        <f>IF(B916="","",COUNT('Diário 1º PA'!$A$5:$A$1982)+ROW()-4)</f>
        <v/>
      </c>
      <c r="B916" s="470"/>
      <c r="C916" s="469"/>
      <c r="D916" s="107"/>
      <c r="E916" s="107"/>
      <c r="F916" s="288"/>
      <c r="G916" s="107"/>
      <c r="H916" s="107"/>
      <c r="I916" s="107"/>
      <c r="J916" s="423"/>
      <c r="K916" s="423"/>
      <c r="L916" s="423"/>
      <c r="M916" s="423"/>
      <c r="N916" s="470"/>
      <c r="O916" s="416">
        <f t="shared" si="47"/>
        <v>0</v>
      </c>
      <c r="P916" s="79">
        <f t="shared" si="48"/>
        <v>0</v>
      </c>
      <c r="Q916" s="102" t="str">
        <f t="shared" si="46"/>
        <v/>
      </c>
    </row>
    <row r="917" spans="1:17" x14ac:dyDescent="0.2">
      <c r="A917" s="438" t="str">
        <f>IF(B917="","",COUNT('Diário 1º PA'!$A$5:$A$1982)+ROW()-4)</f>
        <v/>
      </c>
      <c r="B917" s="470"/>
      <c r="C917" s="469"/>
      <c r="D917" s="107"/>
      <c r="E917" s="107"/>
      <c r="F917" s="288"/>
      <c r="G917" s="107"/>
      <c r="H917" s="107"/>
      <c r="I917" s="107"/>
      <c r="J917" s="423"/>
      <c r="K917" s="423"/>
      <c r="L917" s="423"/>
      <c r="M917" s="423"/>
      <c r="N917" s="470"/>
      <c r="O917" s="418">
        <f t="shared" si="47"/>
        <v>0</v>
      </c>
      <c r="P917" s="79">
        <f t="shared" si="48"/>
        <v>0</v>
      </c>
      <c r="Q917" s="152" t="str">
        <f t="shared" si="46"/>
        <v/>
      </c>
    </row>
    <row r="918" spans="1:17" x14ac:dyDescent="0.2">
      <c r="A918" s="438" t="str">
        <f>IF(B918="","",COUNT('Diário 1º PA'!$A$5:$A$1982)+ROW()-4)</f>
        <v/>
      </c>
      <c r="B918" s="470"/>
      <c r="C918" s="469"/>
      <c r="D918" s="107"/>
      <c r="E918" s="107"/>
      <c r="F918" s="288"/>
      <c r="G918" s="107"/>
      <c r="H918" s="107"/>
      <c r="I918" s="107"/>
      <c r="J918" s="423"/>
      <c r="K918" s="423"/>
      <c r="L918" s="423"/>
      <c r="M918" s="423"/>
      <c r="N918" s="470"/>
      <c r="O918" s="416">
        <f t="shared" si="47"/>
        <v>0</v>
      </c>
      <c r="P918" s="79">
        <f t="shared" si="48"/>
        <v>0</v>
      </c>
      <c r="Q918" s="102" t="str">
        <f t="shared" si="46"/>
        <v/>
      </c>
    </row>
    <row r="919" spans="1:17" x14ac:dyDescent="0.2">
      <c r="A919" s="438" t="str">
        <f>IF(B919="","",COUNT('Diário 1º PA'!$A$5:$A$1982)+ROW()-4)</f>
        <v/>
      </c>
      <c r="B919" s="470"/>
      <c r="C919" s="469"/>
      <c r="D919" s="107"/>
      <c r="E919" s="107"/>
      <c r="F919" s="288"/>
      <c r="G919" s="107"/>
      <c r="H919" s="107"/>
      <c r="I919" s="107"/>
      <c r="J919" s="423"/>
      <c r="K919" s="423"/>
      <c r="L919" s="423"/>
      <c r="M919" s="423"/>
      <c r="N919" s="470"/>
      <c r="O919" s="416">
        <f t="shared" si="47"/>
        <v>0</v>
      </c>
      <c r="P919" s="79">
        <f t="shared" si="48"/>
        <v>0</v>
      </c>
      <c r="Q919" s="102" t="str">
        <f t="shared" si="46"/>
        <v/>
      </c>
    </row>
    <row r="920" spans="1:17" ht="13.5" thickBot="1" x14ac:dyDescent="0.25">
      <c r="A920" s="438" t="str">
        <f>IF(B920="","",COUNT('Diário 1º PA'!$A$5:$A$1982)+ROW()-4)</f>
        <v/>
      </c>
      <c r="B920" s="470"/>
      <c r="C920" s="469"/>
      <c r="D920" s="107"/>
      <c r="E920" s="107"/>
      <c r="F920" s="288"/>
      <c r="G920" s="107"/>
      <c r="H920" s="107"/>
      <c r="I920" s="107"/>
      <c r="J920" s="423"/>
      <c r="K920" s="423"/>
      <c r="L920" s="423"/>
      <c r="M920" s="423"/>
      <c r="N920" s="470"/>
      <c r="O920" s="416">
        <f t="shared" si="47"/>
        <v>0</v>
      </c>
      <c r="P920" s="79">
        <f t="shared" si="48"/>
        <v>0</v>
      </c>
      <c r="Q920" s="102" t="str">
        <f t="shared" si="46"/>
        <v/>
      </c>
    </row>
    <row r="921" spans="1:17" x14ac:dyDescent="0.2">
      <c r="A921" s="438" t="str">
        <f>IF(B921="","",COUNT('Diário 1º PA'!$A$5:$A$1982)+ROW()-4)</f>
        <v/>
      </c>
      <c r="B921" s="470"/>
      <c r="C921" s="469"/>
      <c r="D921" s="107"/>
      <c r="E921" s="107"/>
      <c r="F921" s="288"/>
      <c r="G921" s="107"/>
      <c r="H921" s="107"/>
      <c r="I921" s="107"/>
      <c r="J921" s="423"/>
      <c r="K921" s="423"/>
      <c r="L921" s="423"/>
      <c r="M921" s="423"/>
      <c r="N921" s="470"/>
      <c r="O921" s="418">
        <f t="shared" si="47"/>
        <v>0</v>
      </c>
      <c r="P921" s="79">
        <f t="shared" si="48"/>
        <v>0</v>
      </c>
      <c r="Q921" s="152" t="str">
        <f t="shared" si="46"/>
        <v/>
      </c>
    </row>
    <row r="922" spans="1:17" x14ac:dyDescent="0.2">
      <c r="A922" s="438" t="str">
        <f>IF(B922="","",COUNT('Diário 1º PA'!$A$5:$A$1982)+ROW()-4)</f>
        <v/>
      </c>
      <c r="B922" s="470"/>
      <c r="C922" s="469"/>
      <c r="D922" s="107"/>
      <c r="E922" s="107"/>
      <c r="F922" s="288"/>
      <c r="G922" s="107"/>
      <c r="H922" s="107"/>
      <c r="I922" s="107"/>
      <c r="J922" s="423"/>
      <c r="K922" s="423"/>
      <c r="L922" s="423"/>
      <c r="M922" s="423"/>
      <c r="N922" s="470"/>
      <c r="O922" s="416">
        <f t="shared" si="47"/>
        <v>0</v>
      </c>
      <c r="P922" s="79">
        <f t="shared" si="48"/>
        <v>0</v>
      </c>
      <c r="Q922" s="102" t="str">
        <f t="shared" si="46"/>
        <v/>
      </c>
    </row>
    <row r="923" spans="1:17" x14ac:dyDescent="0.2">
      <c r="A923" s="438" t="str">
        <f>IF(B923="","",COUNT('Diário 1º PA'!$A$5:$A$1982)+ROW()-4)</f>
        <v/>
      </c>
      <c r="B923" s="470"/>
      <c r="C923" s="469"/>
      <c r="D923" s="107"/>
      <c r="E923" s="107"/>
      <c r="F923" s="288"/>
      <c r="G923" s="107"/>
      <c r="H923" s="107"/>
      <c r="I923" s="107"/>
      <c r="J923" s="423"/>
      <c r="K923" s="423"/>
      <c r="L923" s="423"/>
      <c r="M923" s="423"/>
      <c r="N923" s="470"/>
      <c r="O923" s="416">
        <f t="shared" si="47"/>
        <v>0</v>
      </c>
      <c r="P923" s="79">
        <f t="shared" si="48"/>
        <v>0</v>
      </c>
      <c r="Q923" s="102" t="str">
        <f t="shared" si="46"/>
        <v/>
      </c>
    </row>
    <row r="924" spans="1:17" ht="13.5" thickBot="1" x14ac:dyDescent="0.25">
      <c r="A924" s="438" t="str">
        <f>IF(B924="","",COUNT('Diário 1º PA'!$A$5:$A$1982)+ROW()-4)</f>
        <v/>
      </c>
      <c r="B924" s="470"/>
      <c r="C924" s="469"/>
      <c r="D924" s="107"/>
      <c r="E924" s="107"/>
      <c r="F924" s="288"/>
      <c r="G924" s="107"/>
      <c r="H924" s="107"/>
      <c r="I924" s="107"/>
      <c r="J924" s="423"/>
      <c r="K924" s="423"/>
      <c r="L924" s="423"/>
      <c r="M924" s="423"/>
      <c r="N924" s="470"/>
      <c r="O924" s="416">
        <f t="shared" si="47"/>
        <v>0</v>
      </c>
      <c r="P924" s="79">
        <f t="shared" si="48"/>
        <v>0</v>
      </c>
      <c r="Q924" s="102" t="str">
        <f t="shared" si="46"/>
        <v/>
      </c>
    </row>
    <row r="925" spans="1:17" x14ac:dyDescent="0.2">
      <c r="A925" s="438" t="str">
        <f>IF(B925="","",COUNT('Diário 1º PA'!$A$5:$A$1982)+ROW()-4)</f>
        <v/>
      </c>
      <c r="B925" s="470"/>
      <c r="C925" s="469"/>
      <c r="D925" s="107"/>
      <c r="E925" s="107"/>
      <c r="F925" s="288"/>
      <c r="G925" s="107"/>
      <c r="H925" s="107"/>
      <c r="I925" s="107"/>
      <c r="J925" s="423"/>
      <c r="K925" s="423"/>
      <c r="L925" s="423"/>
      <c r="M925" s="423"/>
      <c r="N925" s="470"/>
      <c r="O925" s="418">
        <f t="shared" si="47"/>
        <v>0</v>
      </c>
      <c r="P925" s="79">
        <f t="shared" si="48"/>
        <v>0</v>
      </c>
      <c r="Q925" s="152" t="str">
        <f t="shared" si="46"/>
        <v/>
      </c>
    </row>
    <row r="926" spans="1:17" x14ac:dyDescent="0.2">
      <c r="A926" s="438" t="str">
        <f>IF(B926="","",COUNT('Diário 1º PA'!$A$5:$A$1982)+ROW()-4)</f>
        <v/>
      </c>
      <c r="B926" s="470"/>
      <c r="C926" s="469"/>
      <c r="D926" s="107"/>
      <c r="E926" s="107"/>
      <c r="F926" s="288"/>
      <c r="G926" s="107"/>
      <c r="H926" s="107"/>
      <c r="I926" s="107"/>
      <c r="J926" s="423"/>
      <c r="K926" s="423"/>
      <c r="L926" s="423"/>
      <c r="M926" s="423"/>
      <c r="N926" s="470"/>
      <c r="O926" s="416">
        <f t="shared" si="47"/>
        <v>0</v>
      </c>
      <c r="P926" s="79">
        <f t="shared" si="48"/>
        <v>0</v>
      </c>
      <c r="Q926" s="102" t="str">
        <f t="shared" si="46"/>
        <v/>
      </c>
    </row>
    <row r="927" spans="1:17" x14ac:dyDescent="0.2">
      <c r="A927" s="438" t="str">
        <f>IF(B927="","",COUNT('Diário 1º PA'!$A$5:$A$1982)+ROW()-4)</f>
        <v/>
      </c>
      <c r="B927" s="470"/>
      <c r="C927" s="469"/>
      <c r="D927" s="107"/>
      <c r="E927" s="107"/>
      <c r="F927" s="288"/>
      <c r="G927" s="107"/>
      <c r="H927" s="107"/>
      <c r="I927" s="107"/>
      <c r="J927" s="423"/>
      <c r="K927" s="423"/>
      <c r="L927" s="423"/>
      <c r="M927" s="423"/>
      <c r="N927" s="470"/>
      <c r="O927" s="416">
        <f t="shared" si="47"/>
        <v>0</v>
      </c>
      <c r="P927" s="79">
        <f t="shared" si="48"/>
        <v>0</v>
      </c>
      <c r="Q927" s="102" t="str">
        <f t="shared" si="46"/>
        <v/>
      </c>
    </row>
    <row r="928" spans="1:17" ht="13.5" thickBot="1" x14ac:dyDescent="0.25">
      <c r="A928" s="438" t="str">
        <f>IF(B928="","",COUNT('Diário 1º PA'!$A$5:$A$1982)+ROW()-4)</f>
        <v/>
      </c>
      <c r="B928" s="470"/>
      <c r="C928" s="469"/>
      <c r="D928" s="107"/>
      <c r="E928" s="107"/>
      <c r="F928" s="288"/>
      <c r="G928" s="107"/>
      <c r="H928" s="107"/>
      <c r="I928" s="107"/>
      <c r="J928" s="423"/>
      <c r="K928" s="423"/>
      <c r="L928" s="423"/>
      <c r="M928" s="423"/>
      <c r="N928" s="470"/>
      <c r="O928" s="416">
        <f t="shared" si="47"/>
        <v>0</v>
      </c>
      <c r="P928" s="79">
        <f t="shared" si="48"/>
        <v>0</v>
      </c>
      <c r="Q928" s="102" t="str">
        <f t="shared" si="46"/>
        <v/>
      </c>
    </row>
    <row r="929" spans="1:17" x14ac:dyDescent="0.2">
      <c r="A929" s="438" t="str">
        <f>IF(B929="","",COUNT('Diário 1º PA'!$A$5:$A$1982)+ROW()-4)</f>
        <v/>
      </c>
      <c r="B929" s="470"/>
      <c r="C929" s="469"/>
      <c r="D929" s="107"/>
      <c r="E929" s="107"/>
      <c r="F929" s="288"/>
      <c r="G929" s="107"/>
      <c r="H929" s="107"/>
      <c r="I929" s="107"/>
      <c r="J929" s="423"/>
      <c r="K929" s="423"/>
      <c r="L929" s="423"/>
      <c r="M929" s="423"/>
      <c r="N929" s="470"/>
      <c r="O929" s="418">
        <f t="shared" si="47"/>
        <v>0</v>
      </c>
      <c r="P929" s="79">
        <f t="shared" si="48"/>
        <v>0</v>
      </c>
      <c r="Q929" s="152" t="str">
        <f t="shared" si="46"/>
        <v/>
      </c>
    </row>
    <row r="930" spans="1:17" x14ac:dyDescent="0.2">
      <c r="A930" s="438" t="str">
        <f>IF(B930="","",COUNT('Diário 1º PA'!$A$5:$A$1982)+ROW()-4)</f>
        <v/>
      </c>
      <c r="B930" s="470"/>
      <c r="C930" s="469"/>
      <c r="D930" s="107"/>
      <c r="E930" s="107"/>
      <c r="F930" s="288"/>
      <c r="G930" s="107"/>
      <c r="H930" s="107"/>
      <c r="I930" s="107"/>
      <c r="J930" s="423"/>
      <c r="K930" s="423"/>
      <c r="L930" s="423"/>
      <c r="M930" s="423"/>
      <c r="N930" s="470"/>
      <c r="O930" s="416">
        <f t="shared" si="47"/>
        <v>0</v>
      </c>
      <c r="P930" s="79">
        <f t="shared" si="48"/>
        <v>0</v>
      </c>
      <c r="Q930" s="102" t="str">
        <f t="shared" si="46"/>
        <v/>
      </c>
    </row>
    <row r="931" spans="1:17" x14ac:dyDescent="0.2">
      <c r="A931" s="438" t="str">
        <f>IF(B931="","",COUNT('Diário 1º PA'!$A$5:$A$1982)+ROW()-4)</f>
        <v/>
      </c>
      <c r="B931" s="470"/>
      <c r="C931" s="469"/>
      <c r="D931" s="107"/>
      <c r="E931" s="107"/>
      <c r="F931" s="288"/>
      <c r="G931" s="107"/>
      <c r="H931" s="107"/>
      <c r="I931" s="107"/>
      <c r="J931" s="423"/>
      <c r="K931" s="423"/>
      <c r="L931" s="423"/>
      <c r="M931" s="423"/>
      <c r="N931" s="470"/>
      <c r="O931" s="416">
        <f t="shared" si="47"/>
        <v>0</v>
      </c>
      <c r="P931" s="79">
        <f t="shared" si="48"/>
        <v>0</v>
      </c>
      <c r="Q931" s="102" t="str">
        <f t="shared" si="46"/>
        <v/>
      </c>
    </row>
    <row r="932" spans="1:17" ht="13.5" thickBot="1" x14ac:dyDescent="0.25">
      <c r="A932" s="438" t="str">
        <f>IF(B932="","",COUNT('Diário 1º PA'!$A$5:$A$1982)+ROW()-4)</f>
        <v/>
      </c>
      <c r="B932" s="470"/>
      <c r="C932" s="469"/>
      <c r="D932" s="107"/>
      <c r="E932" s="107"/>
      <c r="F932" s="288"/>
      <c r="G932" s="107"/>
      <c r="H932" s="107"/>
      <c r="I932" s="107"/>
      <c r="J932" s="423"/>
      <c r="K932" s="423"/>
      <c r="L932" s="423"/>
      <c r="M932" s="423"/>
      <c r="N932" s="470"/>
      <c r="O932" s="416">
        <f t="shared" si="47"/>
        <v>0</v>
      </c>
      <c r="P932" s="79">
        <f t="shared" si="48"/>
        <v>0</v>
      </c>
      <c r="Q932" s="102" t="str">
        <f t="shared" si="46"/>
        <v/>
      </c>
    </row>
    <row r="933" spans="1:17" x14ac:dyDescent="0.2">
      <c r="A933" s="438" t="str">
        <f>IF(B933="","",COUNT('Diário 1º PA'!$A$5:$A$1982)+ROW()-4)</f>
        <v/>
      </c>
      <c r="B933" s="470"/>
      <c r="C933" s="469"/>
      <c r="D933" s="107"/>
      <c r="E933" s="107"/>
      <c r="F933" s="288"/>
      <c r="G933" s="107"/>
      <c r="H933" s="107"/>
      <c r="I933" s="107"/>
      <c r="J933" s="423"/>
      <c r="K933" s="423"/>
      <c r="L933" s="423"/>
      <c r="M933" s="423"/>
      <c r="N933" s="470"/>
      <c r="O933" s="418">
        <f t="shared" si="47"/>
        <v>0</v>
      </c>
      <c r="P933" s="79">
        <f t="shared" si="48"/>
        <v>0</v>
      </c>
      <c r="Q933" s="152" t="str">
        <f t="shared" si="46"/>
        <v/>
      </c>
    </row>
    <row r="934" spans="1:17" x14ac:dyDescent="0.2">
      <c r="A934" s="438" t="str">
        <f>IF(B934="","",COUNT('Diário 1º PA'!$A$5:$A$1982)+ROW()-4)</f>
        <v/>
      </c>
      <c r="B934" s="470"/>
      <c r="C934" s="469"/>
      <c r="D934" s="107"/>
      <c r="E934" s="107"/>
      <c r="F934" s="288"/>
      <c r="G934" s="107"/>
      <c r="H934" s="107"/>
      <c r="I934" s="107"/>
      <c r="J934" s="423"/>
      <c r="K934" s="423"/>
      <c r="L934" s="423"/>
      <c r="M934" s="423"/>
      <c r="N934" s="470"/>
      <c r="O934" s="416">
        <f t="shared" si="47"/>
        <v>0</v>
      </c>
      <c r="P934" s="79">
        <f t="shared" si="48"/>
        <v>0</v>
      </c>
      <c r="Q934" s="102" t="str">
        <f t="shared" si="46"/>
        <v/>
      </c>
    </row>
    <row r="935" spans="1:17" x14ac:dyDescent="0.2">
      <c r="A935" s="438" t="str">
        <f>IF(B935="","",COUNT('Diário 1º PA'!$A$5:$A$1982)+ROW()-4)</f>
        <v/>
      </c>
      <c r="B935" s="470"/>
      <c r="C935" s="469"/>
      <c r="D935" s="107"/>
      <c r="E935" s="107"/>
      <c r="F935" s="288"/>
      <c r="G935" s="107"/>
      <c r="H935" s="107"/>
      <c r="I935" s="107"/>
      <c r="J935" s="423"/>
      <c r="K935" s="423"/>
      <c r="L935" s="423"/>
      <c r="M935" s="423"/>
      <c r="N935" s="470"/>
      <c r="O935" s="416">
        <f t="shared" si="47"/>
        <v>0</v>
      </c>
      <c r="P935" s="79">
        <f t="shared" si="48"/>
        <v>0</v>
      </c>
      <c r="Q935" s="102" t="str">
        <f t="shared" si="46"/>
        <v/>
      </c>
    </row>
    <row r="936" spans="1:17" ht="13.5" thickBot="1" x14ac:dyDescent="0.25">
      <c r="A936" s="438" t="str">
        <f>IF(B936="","",COUNT('Diário 1º PA'!$A$5:$A$1982)+ROW()-4)</f>
        <v/>
      </c>
      <c r="B936" s="470"/>
      <c r="C936" s="469"/>
      <c r="D936" s="107"/>
      <c r="E936" s="107"/>
      <c r="F936" s="288"/>
      <c r="G936" s="107"/>
      <c r="H936" s="107"/>
      <c r="I936" s="107"/>
      <c r="J936" s="423"/>
      <c r="K936" s="423"/>
      <c r="L936" s="423"/>
      <c r="M936" s="423"/>
      <c r="N936" s="470"/>
      <c r="O936" s="416">
        <f t="shared" si="47"/>
        <v>0</v>
      </c>
      <c r="P936" s="79">
        <f t="shared" si="48"/>
        <v>0</v>
      </c>
      <c r="Q936" s="102" t="str">
        <f t="shared" si="46"/>
        <v/>
      </c>
    </row>
    <row r="937" spans="1:17" x14ac:dyDescent="0.2">
      <c r="A937" s="438" t="str">
        <f>IF(B937="","",COUNT('Diário 1º PA'!$A$5:$A$1982)+ROW()-4)</f>
        <v/>
      </c>
      <c r="B937" s="470"/>
      <c r="C937" s="469"/>
      <c r="D937" s="107"/>
      <c r="E937" s="107"/>
      <c r="F937" s="288"/>
      <c r="G937" s="107"/>
      <c r="H937" s="107"/>
      <c r="I937" s="107"/>
      <c r="J937" s="423"/>
      <c r="K937" s="423"/>
      <c r="L937" s="423"/>
      <c r="M937" s="423"/>
      <c r="N937" s="470"/>
      <c r="O937" s="418">
        <f t="shared" si="47"/>
        <v>0</v>
      </c>
      <c r="P937" s="79">
        <f t="shared" si="48"/>
        <v>0</v>
      </c>
      <c r="Q937" s="152" t="str">
        <f t="shared" si="46"/>
        <v/>
      </c>
    </row>
    <row r="938" spans="1:17" x14ac:dyDescent="0.2">
      <c r="A938" s="438" t="str">
        <f>IF(B938="","",COUNT('Diário 1º PA'!$A$5:$A$1982)+ROW()-4)</f>
        <v/>
      </c>
      <c r="B938" s="470"/>
      <c r="C938" s="469"/>
      <c r="D938" s="107"/>
      <c r="E938" s="107"/>
      <c r="F938" s="288"/>
      <c r="G938" s="107"/>
      <c r="H938" s="107"/>
      <c r="I938" s="107"/>
      <c r="J938" s="423"/>
      <c r="K938" s="423"/>
      <c r="L938" s="423"/>
      <c r="M938" s="423"/>
      <c r="N938" s="470"/>
      <c r="O938" s="416">
        <f t="shared" si="47"/>
        <v>0</v>
      </c>
      <c r="P938" s="79">
        <f t="shared" si="48"/>
        <v>0</v>
      </c>
      <c r="Q938" s="102" t="str">
        <f t="shared" si="46"/>
        <v/>
      </c>
    </row>
    <row r="939" spans="1:17" x14ac:dyDescent="0.2">
      <c r="A939" s="438" t="str">
        <f>IF(B939="","",COUNT('Diário 1º PA'!$A$5:$A$1982)+ROW()-4)</f>
        <v/>
      </c>
      <c r="B939" s="470"/>
      <c r="C939" s="469"/>
      <c r="D939" s="107"/>
      <c r="E939" s="107"/>
      <c r="F939" s="288"/>
      <c r="G939" s="107"/>
      <c r="H939" s="107"/>
      <c r="I939" s="107"/>
      <c r="J939" s="423"/>
      <c r="K939" s="423"/>
      <c r="L939" s="423"/>
      <c r="M939" s="423"/>
      <c r="N939" s="470"/>
      <c r="O939" s="416">
        <f t="shared" si="47"/>
        <v>0</v>
      </c>
      <c r="P939" s="79">
        <f t="shared" si="48"/>
        <v>0</v>
      </c>
      <c r="Q939" s="102" t="str">
        <f t="shared" si="46"/>
        <v/>
      </c>
    </row>
    <row r="940" spans="1:17" ht="13.5" thickBot="1" x14ac:dyDescent="0.25">
      <c r="A940" s="438" t="str">
        <f>IF(B940="","",COUNT('Diário 1º PA'!$A$5:$A$1982)+ROW()-4)</f>
        <v/>
      </c>
      <c r="B940" s="470"/>
      <c r="C940" s="469"/>
      <c r="D940" s="107"/>
      <c r="E940" s="107"/>
      <c r="F940" s="288"/>
      <c r="G940" s="107"/>
      <c r="H940" s="107"/>
      <c r="I940" s="107"/>
      <c r="J940" s="423"/>
      <c r="K940" s="423"/>
      <c r="L940" s="423"/>
      <c r="M940" s="423"/>
      <c r="N940" s="470"/>
      <c r="O940" s="416">
        <f t="shared" si="47"/>
        <v>0</v>
      </c>
      <c r="P940" s="79">
        <f t="shared" si="48"/>
        <v>0</v>
      </c>
      <c r="Q940" s="102" t="str">
        <f t="shared" si="46"/>
        <v/>
      </c>
    </row>
    <row r="941" spans="1:17" x14ac:dyDescent="0.2">
      <c r="A941" s="438" t="str">
        <f>IF(B941="","",COUNT('Diário 1º PA'!$A$5:$A$1982)+ROW()-4)</f>
        <v/>
      </c>
      <c r="B941" s="470"/>
      <c r="C941" s="469"/>
      <c r="D941" s="107"/>
      <c r="E941" s="107"/>
      <c r="F941" s="288"/>
      <c r="G941" s="107"/>
      <c r="H941" s="107"/>
      <c r="I941" s="107"/>
      <c r="J941" s="423"/>
      <c r="K941" s="423"/>
      <c r="L941" s="423"/>
      <c r="M941" s="423"/>
      <c r="N941" s="470"/>
      <c r="O941" s="418">
        <f t="shared" si="47"/>
        <v>0</v>
      </c>
      <c r="P941" s="79">
        <f t="shared" si="48"/>
        <v>0</v>
      </c>
      <c r="Q941" s="152" t="str">
        <f t="shared" si="46"/>
        <v/>
      </c>
    </row>
    <row r="942" spans="1:17" x14ac:dyDescent="0.2">
      <c r="A942" s="438" t="str">
        <f>IF(B942="","",COUNT('Diário 1º PA'!$A$5:$A$1982)+ROW()-4)</f>
        <v/>
      </c>
      <c r="B942" s="470"/>
      <c r="C942" s="469"/>
      <c r="D942" s="107"/>
      <c r="E942" s="107"/>
      <c r="F942" s="288"/>
      <c r="G942" s="107"/>
      <c r="H942" s="107"/>
      <c r="I942" s="107"/>
      <c r="J942" s="423"/>
      <c r="K942" s="423"/>
      <c r="L942" s="423"/>
      <c r="M942" s="423"/>
      <c r="N942" s="470"/>
      <c r="O942" s="416">
        <f t="shared" si="47"/>
        <v>0</v>
      </c>
      <c r="P942" s="79">
        <f t="shared" si="48"/>
        <v>0</v>
      </c>
      <c r="Q942" s="102" t="str">
        <f t="shared" si="46"/>
        <v/>
      </c>
    </row>
    <row r="943" spans="1:17" x14ac:dyDescent="0.2">
      <c r="A943" s="438" t="str">
        <f>IF(B943="","",COUNT('Diário 1º PA'!$A$5:$A$1982)+ROW()-4)</f>
        <v/>
      </c>
      <c r="B943" s="470"/>
      <c r="C943" s="469"/>
      <c r="D943" s="107"/>
      <c r="E943" s="107"/>
      <c r="F943" s="288"/>
      <c r="G943" s="107"/>
      <c r="H943" s="107"/>
      <c r="I943" s="107"/>
      <c r="J943" s="423"/>
      <c r="K943" s="423"/>
      <c r="L943" s="423"/>
      <c r="M943" s="423"/>
      <c r="N943" s="470"/>
      <c r="O943" s="416">
        <f t="shared" si="47"/>
        <v>0</v>
      </c>
      <c r="P943" s="79">
        <f t="shared" si="48"/>
        <v>0</v>
      </c>
      <c r="Q943" s="102" t="str">
        <f t="shared" si="46"/>
        <v/>
      </c>
    </row>
    <row r="944" spans="1:17" ht="13.5" thickBot="1" x14ac:dyDescent="0.25">
      <c r="A944" s="438" t="str">
        <f>IF(B944="","",COUNT('Diário 1º PA'!$A$5:$A$1982)+ROW()-4)</f>
        <v/>
      </c>
      <c r="B944" s="470"/>
      <c r="C944" s="469"/>
      <c r="D944" s="107"/>
      <c r="E944" s="107"/>
      <c r="F944" s="288"/>
      <c r="G944" s="107"/>
      <c r="H944" s="107"/>
      <c r="I944" s="107"/>
      <c r="J944" s="423"/>
      <c r="K944" s="423"/>
      <c r="L944" s="423"/>
      <c r="M944" s="423"/>
      <c r="N944" s="470"/>
      <c r="O944" s="416">
        <f t="shared" si="47"/>
        <v>0</v>
      </c>
      <c r="P944" s="79">
        <f t="shared" si="48"/>
        <v>0</v>
      </c>
      <c r="Q944" s="102" t="str">
        <f t="shared" si="46"/>
        <v/>
      </c>
    </row>
    <row r="945" spans="1:17" x14ac:dyDescent="0.2">
      <c r="A945" s="438" t="str">
        <f>IF(B945="","",COUNT('Diário 1º PA'!$A$5:$A$1982)+ROW()-4)</f>
        <v/>
      </c>
      <c r="B945" s="470"/>
      <c r="C945" s="469"/>
      <c r="D945" s="107"/>
      <c r="E945" s="107"/>
      <c r="F945" s="288"/>
      <c r="G945" s="107"/>
      <c r="H945" s="107"/>
      <c r="I945" s="107"/>
      <c r="J945" s="423"/>
      <c r="K945" s="423"/>
      <c r="L945" s="423"/>
      <c r="M945" s="423"/>
      <c r="N945" s="470"/>
      <c r="O945" s="418">
        <f t="shared" si="47"/>
        <v>0</v>
      </c>
      <c r="P945" s="79">
        <f t="shared" si="48"/>
        <v>0</v>
      </c>
      <c r="Q945" s="152" t="str">
        <f t="shared" si="46"/>
        <v/>
      </c>
    </row>
    <row r="946" spans="1:17" x14ac:dyDescent="0.2">
      <c r="A946" s="438" t="str">
        <f>IF(B946="","",COUNT('Diário 1º PA'!$A$5:$A$1982)+ROW()-4)</f>
        <v/>
      </c>
      <c r="B946" s="470"/>
      <c r="C946" s="469"/>
      <c r="D946" s="107"/>
      <c r="E946" s="107"/>
      <c r="F946" s="288"/>
      <c r="G946" s="107"/>
      <c r="H946" s="107"/>
      <c r="I946" s="107"/>
      <c r="J946" s="423"/>
      <c r="K946" s="423"/>
      <c r="L946" s="423"/>
      <c r="M946" s="423"/>
      <c r="N946" s="470"/>
      <c r="O946" s="416">
        <f t="shared" si="47"/>
        <v>0</v>
      </c>
      <c r="P946" s="79">
        <f t="shared" si="48"/>
        <v>0</v>
      </c>
      <c r="Q946" s="102" t="str">
        <f t="shared" si="46"/>
        <v/>
      </c>
    </row>
    <row r="947" spans="1:17" x14ac:dyDescent="0.2">
      <c r="A947" s="438" t="str">
        <f>IF(B947="","",COUNT('Diário 1º PA'!$A$5:$A$1982)+ROW()-4)</f>
        <v/>
      </c>
      <c r="B947" s="470"/>
      <c r="C947" s="469"/>
      <c r="D947" s="107"/>
      <c r="E947" s="107"/>
      <c r="F947" s="288"/>
      <c r="G947" s="107"/>
      <c r="H947" s="107"/>
      <c r="I947" s="107"/>
      <c r="J947" s="423"/>
      <c r="K947" s="423"/>
      <c r="L947" s="423"/>
      <c r="M947" s="423"/>
      <c r="N947" s="470"/>
      <c r="O947" s="416">
        <f t="shared" si="47"/>
        <v>0</v>
      </c>
      <c r="P947" s="79">
        <f t="shared" si="48"/>
        <v>0</v>
      </c>
      <c r="Q947" s="102" t="str">
        <f t="shared" si="46"/>
        <v/>
      </c>
    </row>
    <row r="948" spans="1:17" ht="13.5" thickBot="1" x14ac:dyDescent="0.25">
      <c r="A948" s="438" t="str">
        <f>IF(B948="","",COUNT('Diário 1º PA'!$A$5:$A$1982)+ROW()-4)</f>
        <v/>
      </c>
      <c r="B948" s="470"/>
      <c r="C948" s="469"/>
      <c r="D948" s="107"/>
      <c r="E948" s="107"/>
      <c r="F948" s="288"/>
      <c r="G948" s="107"/>
      <c r="H948" s="107"/>
      <c r="I948" s="107"/>
      <c r="J948" s="423"/>
      <c r="K948" s="423"/>
      <c r="L948" s="423"/>
      <c r="M948" s="423"/>
      <c r="N948" s="470"/>
      <c r="O948" s="416">
        <f t="shared" si="47"/>
        <v>0</v>
      </c>
      <c r="P948" s="79">
        <f t="shared" si="48"/>
        <v>0</v>
      </c>
      <c r="Q948" s="102" t="str">
        <f t="shared" si="46"/>
        <v/>
      </c>
    </row>
    <row r="949" spans="1:17" x14ac:dyDescent="0.2">
      <c r="A949" s="438" t="str">
        <f>IF(B949="","",COUNT('Diário 1º PA'!$A$5:$A$1982)+ROW()-4)</f>
        <v/>
      </c>
      <c r="B949" s="470"/>
      <c r="C949" s="469"/>
      <c r="D949" s="107"/>
      <c r="E949" s="107"/>
      <c r="F949" s="288"/>
      <c r="G949" s="107"/>
      <c r="H949" s="107"/>
      <c r="I949" s="107"/>
      <c r="J949" s="423"/>
      <c r="K949" s="423"/>
      <c r="L949" s="423"/>
      <c r="M949" s="423"/>
      <c r="N949" s="470"/>
      <c r="O949" s="418">
        <f t="shared" si="47"/>
        <v>0</v>
      </c>
      <c r="P949" s="79">
        <f t="shared" si="48"/>
        <v>0</v>
      </c>
      <c r="Q949" s="152" t="str">
        <f t="shared" si="46"/>
        <v/>
      </c>
    </row>
    <row r="950" spans="1:17" x14ac:dyDescent="0.2">
      <c r="A950" s="438" t="str">
        <f>IF(B950="","",COUNT('Diário 1º PA'!$A$5:$A$1982)+ROW()-4)</f>
        <v/>
      </c>
      <c r="B950" s="470"/>
      <c r="C950" s="469"/>
      <c r="D950" s="107"/>
      <c r="E950" s="107"/>
      <c r="F950" s="288"/>
      <c r="G950" s="107"/>
      <c r="H950" s="107"/>
      <c r="I950" s="107"/>
      <c r="J950" s="423"/>
      <c r="K950" s="423"/>
      <c r="L950" s="423"/>
      <c r="M950" s="423"/>
      <c r="N950" s="470"/>
      <c r="O950" s="416">
        <f t="shared" si="47"/>
        <v>0</v>
      </c>
      <c r="P950" s="79">
        <f t="shared" si="48"/>
        <v>0</v>
      </c>
      <c r="Q950" s="102" t="str">
        <f t="shared" si="46"/>
        <v/>
      </c>
    </row>
    <row r="951" spans="1:17" x14ac:dyDescent="0.2">
      <c r="A951" s="438" t="str">
        <f>IF(B951="","",COUNT('Diário 1º PA'!$A$5:$A$1982)+ROW()-4)</f>
        <v/>
      </c>
      <c r="B951" s="470"/>
      <c r="C951" s="469"/>
      <c r="D951" s="107"/>
      <c r="E951" s="107"/>
      <c r="F951" s="288"/>
      <c r="G951" s="107"/>
      <c r="H951" s="107"/>
      <c r="I951" s="107"/>
      <c r="J951" s="423"/>
      <c r="K951" s="423"/>
      <c r="L951" s="423"/>
      <c r="M951" s="423"/>
      <c r="N951" s="470"/>
      <c r="O951" s="416">
        <f t="shared" si="47"/>
        <v>0</v>
      </c>
      <c r="P951" s="79">
        <f t="shared" si="48"/>
        <v>0</v>
      </c>
      <c r="Q951" s="102" t="str">
        <f t="shared" si="46"/>
        <v/>
      </c>
    </row>
    <row r="952" spans="1:17" ht="13.5" thickBot="1" x14ac:dyDescent="0.25">
      <c r="A952" s="438" t="str">
        <f>IF(B952="","",COUNT('Diário 1º PA'!$A$5:$A$1982)+ROW()-4)</f>
        <v/>
      </c>
      <c r="B952" s="470"/>
      <c r="C952" s="469"/>
      <c r="D952" s="107"/>
      <c r="E952" s="107"/>
      <c r="F952" s="288"/>
      <c r="G952" s="107"/>
      <c r="H952" s="107"/>
      <c r="I952" s="107"/>
      <c r="J952" s="423"/>
      <c r="K952" s="423"/>
      <c r="L952" s="423"/>
      <c r="M952" s="423"/>
      <c r="N952" s="470"/>
      <c r="O952" s="416">
        <f t="shared" si="47"/>
        <v>0</v>
      </c>
      <c r="P952" s="79">
        <f t="shared" si="48"/>
        <v>0</v>
      </c>
      <c r="Q952" s="102" t="str">
        <f t="shared" si="46"/>
        <v/>
      </c>
    </row>
    <row r="953" spans="1:17" x14ac:dyDescent="0.2">
      <c r="A953" s="438" t="str">
        <f>IF(B953="","",COUNT('Diário 1º PA'!$A$5:$A$1982)+ROW()-4)</f>
        <v/>
      </c>
      <c r="B953" s="470"/>
      <c r="C953" s="469"/>
      <c r="D953" s="107"/>
      <c r="E953" s="107"/>
      <c r="F953" s="288"/>
      <c r="G953" s="107"/>
      <c r="H953" s="107"/>
      <c r="I953" s="107"/>
      <c r="J953" s="423"/>
      <c r="K953" s="423"/>
      <c r="L953" s="423"/>
      <c r="M953" s="423"/>
      <c r="N953" s="470"/>
      <c r="O953" s="418">
        <f t="shared" si="47"/>
        <v>0</v>
      </c>
      <c r="P953" s="79">
        <f t="shared" si="48"/>
        <v>0</v>
      </c>
      <c r="Q953" s="152" t="str">
        <f t="shared" si="46"/>
        <v/>
      </c>
    </row>
    <row r="954" spans="1:17" x14ac:dyDescent="0.2">
      <c r="A954" s="438" t="str">
        <f>IF(B954="","",COUNT('Diário 1º PA'!$A$5:$A$1982)+ROW()-4)</f>
        <v/>
      </c>
      <c r="B954" s="470"/>
      <c r="C954" s="469"/>
      <c r="D954" s="107"/>
      <c r="E954" s="107"/>
      <c r="F954" s="288"/>
      <c r="G954" s="107"/>
      <c r="H954" s="107"/>
      <c r="I954" s="107"/>
      <c r="J954" s="423"/>
      <c r="K954" s="423"/>
      <c r="L954" s="423"/>
      <c r="M954" s="423"/>
      <c r="N954" s="470"/>
      <c r="O954" s="416">
        <f t="shared" si="47"/>
        <v>0</v>
      </c>
      <c r="P954" s="79">
        <f t="shared" si="48"/>
        <v>0</v>
      </c>
      <c r="Q954" s="102" t="str">
        <f t="shared" si="46"/>
        <v/>
      </c>
    </row>
    <row r="955" spans="1:17" x14ac:dyDescent="0.2">
      <c r="A955" s="438" t="str">
        <f>IF(B955="","",COUNT('Diário 1º PA'!$A$5:$A$1982)+ROW()-4)</f>
        <v/>
      </c>
      <c r="B955" s="470"/>
      <c r="C955" s="469"/>
      <c r="D955" s="107"/>
      <c r="E955" s="107"/>
      <c r="F955" s="288"/>
      <c r="G955" s="107"/>
      <c r="H955" s="107"/>
      <c r="I955" s="107"/>
      <c r="J955" s="423"/>
      <c r="K955" s="423"/>
      <c r="L955" s="423"/>
      <c r="M955" s="423"/>
      <c r="N955" s="470"/>
      <c r="O955" s="416">
        <f t="shared" si="47"/>
        <v>0</v>
      </c>
      <c r="P955" s="79">
        <f t="shared" si="48"/>
        <v>0</v>
      </c>
      <c r="Q955" s="102" t="str">
        <f t="shared" si="46"/>
        <v/>
      </c>
    </row>
    <row r="956" spans="1:17" ht="13.5" thickBot="1" x14ac:dyDescent="0.25">
      <c r="A956" s="438" t="str">
        <f>IF(B956="","",COUNT('Diário 1º PA'!$A$5:$A$1982)+ROW()-4)</f>
        <v/>
      </c>
      <c r="B956" s="470"/>
      <c r="C956" s="469"/>
      <c r="D956" s="107"/>
      <c r="E956" s="107"/>
      <c r="F956" s="288"/>
      <c r="G956" s="107"/>
      <c r="H956" s="107"/>
      <c r="I956" s="107"/>
      <c r="J956" s="423"/>
      <c r="K956" s="423"/>
      <c r="L956" s="423"/>
      <c r="M956" s="423"/>
      <c r="N956" s="470"/>
      <c r="O956" s="416">
        <f t="shared" si="47"/>
        <v>0</v>
      </c>
      <c r="P956" s="79">
        <f t="shared" si="48"/>
        <v>0</v>
      </c>
      <c r="Q956" s="102" t="str">
        <f t="shared" si="46"/>
        <v/>
      </c>
    </row>
    <row r="957" spans="1:17" x14ac:dyDescent="0.2">
      <c r="A957" s="438" t="str">
        <f>IF(B957="","",COUNT('Diário 1º PA'!$A$5:$A$1982)+ROW()-4)</f>
        <v/>
      </c>
      <c r="B957" s="470"/>
      <c r="C957" s="469"/>
      <c r="D957" s="107"/>
      <c r="E957" s="107"/>
      <c r="F957" s="288"/>
      <c r="G957" s="107"/>
      <c r="H957" s="107"/>
      <c r="I957" s="107"/>
      <c r="J957" s="423"/>
      <c r="K957" s="423"/>
      <c r="L957" s="423"/>
      <c r="M957" s="423"/>
      <c r="N957" s="470"/>
      <c r="O957" s="418">
        <f t="shared" si="47"/>
        <v>0</v>
      </c>
      <c r="P957" s="79">
        <f t="shared" si="48"/>
        <v>0</v>
      </c>
      <c r="Q957" s="152" t="str">
        <f t="shared" si="46"/>
        <v/>
      </c>
    </row>
    <row r="958" spans="1:17" x14ac:dyDescent="0.2">
      <c r="A958" s="438" t="str">
        <f>IF(B958="","",COUNT('Diário 1º PA'!$A$5:$A$1982)+ROW()-4)</f>
        <v/>
      </c>
      <c r="B958" s="470"/>
      <c r="C958" s="469"/>
      <c r="D958" s="107"/>
      <c r="E958" s="107"/>
      <c r="F958" s="288"/>
      <c r="G958" s="107"/>
      <c r="H958" s="107"/>
      <c r="I958" s="107"/>
      <c r="J958" s="423"/>
      <c r="K958" s="423"/>
      <c r="L958" s="423"/>
      <c r="M958" s="423"/>
      <c r="N958" s="470"/>
      <c r="O958" s="416">
        <f t="shared" si="47"/>
        <v>0</v>
      </c>
      <c r="P958" s="79">
        <f t="shared" si="48"/>
        <v>0</v>
      </c>
      <c r="Q958" s="102" t="str">
        <f t="shared" si="46"/>
        <v/>
      </c>
    </row>
    <row r="959" spans="1:17" x14ac:dyDescent="0.2">
      <c r="A959" s="438" t="str">
        <f>IF(B959="","",COUNT('Diário 1º PA'!$A$5:$A$1982)+ROW()-4)</f>
        <v/>
      </c>
      <c r="B959" s="470"/>
      <c r="C959" s="469"/>
      <c r="D959" s="107"/>
      <c r="E959" s="107"/>
      <c r="F959" s="288"/>
      <c r="G959" s="107"/>
      <c r="H959" s="107"/>
      <c r="I959" s="107"/>
      <c r="J959" s="423"/>
      <c r="K959" s="423"/>
      <c r="L959" s="423"/>
      <c r="M959" s="423"/>
      <c r="N959" s="470"/>
      <c r="O959" s="416">
        <f t="shared" si="47"/>
        <v>0</v>
      </c>
      <c r="P959" s="79">
        <f t="shared" si="48"/>
        <v>0</v>
      </c>
      <c r="Q959" s="102" t="str">
        <f t="shared" si="46"/>
        <v/>
      </c>
    </row>
    <row r="960" spans="1:17" ht="13.5" thickBot="1" x14ac:dyDescent="0.25">
      <c r="A960" s="438" t="str">
        <f>IF(B960="","",COUNT('Diário 1º PA'!$A$5:$A$1982)+ROW()-4)</f>
        <v/>
      </c>
      <c r="B960" s="470"/>
      <c r="C960" s="469"/>
      <c r="D960" s="107"/>
      <c r="E960" s="107"/>
      <c r="F960" s="288"/>
      <c r="G960" s="107"/>
      <c r="H960" s="107"/>
      <c r="I960" s="107"/>
      <c r="J960" s="423"/>
      <c r="K960" s="423"/>
      <c r="L960" s="423"/>
      <c r="M960" s="423"/>
      <c r="N960" s="470"/>
      <c r="O960" s="416">
        <f t="shared" si="47"/>
        <v>0</v>
      </c>
      <c r="P960" s="79">
        <f t="shared" si="48"/>
        <v>0</v>
      </c>
      <c r="Q960" s="102" t="str">
        <f t="shared" si="46"/>
        <v/>
      </c>
    </row>
    <row r="961" spans="1:17" x14ac:dyDescent="0.2">
      <c r="A961" s="438" t="str">
        <f>IF(B961="","",COUNT('Diário 1º PA'!$A$5:$A$1982)+ROW()-4)</f>
        <v/>
      </c>
      <c r="B961" s="470"/>
      <c r="C961" s="469"/>
      <c r="D961" s="107"/>
      <c r="E961" s="107"/>
      <c r="F961" s="288"/>
      <c r="G961" s="107"/>
      <c r="H961" s="107"/>
      <c r="I961" s="107"/>
      <c r="J961" s="423"/>
      <c r="K961" s="423"/>
      <c r="L961" s="423"/>
      <c r="M961" s="423"/>
      <c r="N961" s="470"/>
      <c r="O961" s="418">
        <f t="shared" si="47"/>
        <v>0</v>
      </c>
      <c r="P961" s="79">
        <f t="shared" si="48"/>
        <v>0</v>
      </c>
      <c r="Q961" s="152" t="str">
        <f t="shared" si="46"/>
        <v/>
      </c>
    </row>
    <row r="962" spans="1:17" x14ac:dyDescent="0.2">
      <c r="A962" s="438" t="str">
        <f>IF(B962="","",COUNT('Diário 1º PA'!$A$5:$A$1982)+ROW()-4)</f>
        <v/>
      </c>
      <c r="B962" s="470"/>
      <c r="C962" s="469"/>
      <c r="D962" s="107"/>
      <c r="E962" s="107"/>
      <c r="F962" s="288"/>
      <c r="G962" s="107"/>
      <c r="H962" s="107"/>
      <c r="I962" s="107"/>
      <c r="J962" s="423"/>
      <c r="K962" s="423"/>
      <c r="L962" s="423"/>
      <c r="M962" s="423"/>
      <c r="N962" s="470"/>
      <c r="O962" s="416">
        <f t="shared" si="47"/>
        <v>0</v>
      </c>
      <c r="P962" s="79">
        <f t="shared" si="48"/>
        <v>0</v>
      </c>
      <c r="Q962" s="102" t="str">
        <f t="shared" si="46"/>
        <v/>
      </c>
    </row>
    <row r="963" spans="1:17" x14ac:dyDescent="0.2">
      <c r="A963" s="438" t="str">
        <f>IF(B963="","",COUNT('Diário 1º PA'!$A$5:$A$1982)+ROW()-4)</f>
        <v/>
      </c>
      <c r="B963" s="470"/>
      <c r="C963" s="469"/>
      <c r="D963" s="107"/>
      <c r="E963" s="107"/>
      <c r="F963" s="288"/>
      <c r="G963" s="107"/>
      <c r="H963" s="107"/>
      <c r="I963" s="107"/>
      <c r="J963" s="423"/>
      <c r="K963" s="423"/>
      <c r="L963" s="423"/>
      <c r="M963" s="423"/>
      <c r="N963" s="470"/>
      <c r="O963" s="416">
        <f t="shared" si="47"/>
        <v>0</v>
      </c>
      <c r="P963" s="79">
        <f t="shared" si="48"/>
        <v>0</v>
      </c>
      <c r="Q963" s="102" t="str">
        <f t="shared" si="46"/>
        <v/>
      </c>
    </row>
    <row r="964" spans="1:17" ht="13.5" thickBot="1" x14ac:dyDescent="0.25">
      <c r="A964" s="438" t="str">
        <f>IF(B964="","",COUNT('Diário 1º PA'!$A$5:$A$1982)+ROW()-4)</f>
        <v/>
      </c>
      <c r="B964" s="470"/>
      <c r="C964" s="469"/>
      <c r="D964" s="107"/>
      <c r="E964" s="107"/>
      <c r="F964" s="288"/>
      <c r="G964" s="107"/>
      <c r="H964" s="107"/>
      <c r="I964" s="107"/>
      <c r="J964" s="423"/>
      <c r="K964" s="423"/>
      <c r="L964" s="423"/>
      <c r="M964" s="423"/>
      <c r="N964" s="470"/>
      <c r="O964" s="416">
        <f t="shared" si="47"/>
        <v>0</v>
      </c>
      <c r="P964" s="79">
        <f t="shared" si="48"/>
        <v>0</v>
      </c>
      <c r="Q964" s="102" t="str">
        <f t="shared" si="46"/>
        <v/>
      </c>
    </row>
    <row r="965" spans="1:17" x14ac:dyDescent="0.2">
      <c r="A965" s="438" t="str">
        <f>IF(B965="","",COUNT('Diário 1º PA'!$A$5:$A$1982)+ROW()-4)</f>
        <v/>
      </c>
      <c r="B965" s="470"/>
      <c r="C965" s="469"/>
      <c r="D965" s="107"/>
      <c r="E965" s="107"/>
      <c r="F965" s="288"/>
      <c r="G965" s="107"/>
      <c r="H965" s="107"/>
      <c r="I965" s="107"/>
      <c r="J965" s="423"/>
      <c r="K965" s="423"/>
      <c r="L965" s="423"/>
      <c r="M965" s="423"/>
      <c r="N965" s="470"/>
      <c r="O965" s="418">
        <f t="shared" si="47"/>
        <v>0</v>
      </c>
      <c r="P965" s="79">
        <f t="shared" si="48"/>
        <v>0</v>
      </c>
      <c r="Q965" s="152" t="str">
        <f t="shared" si="46"/>
        <v/>
      </c>
    </row>
    <row r="966" spans="1:17" x14ac:dyDescent="0.2">
      <c r="A966" s="438" t="str">
        <f>IF(B966="","",COUNT('Diário 1º PA'!$A$5:$A$1982)+ROW()-4)</f>
        <v/>
      </c>
      <c r="B966" s="502"/>
      <c r="C966" s="474"/>
      <c r="D966" s="442"/>
      <c r="E966" s="442"/>
      <c r="F966" s="443"/>
      <c r="G966" s="442"/>
      <c r="H966" s="442"/>
      <c r="I966" s="442"/>
      <c r="J966" s="480"/>
      <c r="K966" s="480"/>
      <c r="L966" s="444"/>
      <c r="M966" s="444"/>
      <c r="N966" s="502"/>
      <c r="O966" s="416">
        <f t="shared" si="47"/>
        <v>0</v>
      </c>
      <c r="P966" s="79">
        <f t="shared" si="48"/>
        <v>0</v>
      </c>
      <c r="Q966" s="102" t="str">
        <f t="shared" si="46"/>
        <v/>
      </c>
    </row>
    <row r="967" spans="1:17" x14ac:dyDescent="0.2">
      <c r="A967" s="438" t="str">
        <f>IF(B967="","",COUNT('Diário 1º PA'!$A$5:$A$1982)+ROW()-4)</f>
        <v/>
      </c>
      <c r="B967" s="470"/>
      <c r="C967" s="469"/>
      <c r="D967" s="107"/>
      <c r="E967" s="107"/>
      <c r="F967" s="288"/>
      <c r="G967" s="107"/>
      <c r="H967" s="107"/>
      <c r="I967" s="107"/>
      <c r="J967" s="423"/>
      <c r="K967" s="423"/>
      <c r="L967" s="423"/>
      <c r="M967" s="423"/>
      <c r="N967" s="470"/>
      <c r="O967" s="416">
        <f t="shared" si="47"/>
        <v>0</v>
      </c>
      <c r="P967" s="79">
        <f t="shared" si="48"/>
        <v>0</v>
      </c>
      <c r="Q967" s="102" t="str">
        <f t="shared" si="46"/>
        <v/>
      </c>
    </row>
    <row r="968" spans="1:17" ht="13.5" thickBot="1" x14ac:dyDescent="0.25">
      <c r="A968" s="438" t="str">
        <f>IF(B968="","",COUNT('Diário 1º PA'!$A$5:$A$1982)+ROW()-4)</f>
        <v/>
      </c>
      <c r="B968" s="470"/>
      <c r="C968" s="469"/>
      <c r="D968" s="107"/>
      <c r="E968" s="107"/>
      <c r="F968" s="288"/>
      <c r="G968" s="107"/>
      <c r="H968" s="107"/>
      <c r="I968" s="107"/>
      <c r="J968" s="423"/>
      <c r="K968" s="423"/>
      <c r="L968" s="423"/>
      <c r="M968" s="423"/>
      <c r="N968" s="470"/>
      <c r="O968" s="416">
        <f t="shared" si="47"/>
        <v>0</v>
      </c>
      <c r="P968" s="79">
        <f t="shared" si="48"/>
        <v>0</v>
      </c>
      <c r="Q968" s="102" t="str">
        <f t="shared" si="46"/>
        <v/>
      </c>
    </row>
    <row r="969" spans="1:17" x14ac:dyDescent="0.2">
      <c r="A969" s="438" t="str">
        <f>IF(B969="","",COUNT('Diário 1º PA'!$A$5:$A$1982)+ROW()-4)</f>
        <v/>
      </c>
      <c r="B969" s="470"/>
      <c r="C969" s="469"/>
      <c r="D969" s="107"/>
      <c r="E969" s="107"/>
      <c r="F969" s="288"/>
      <c r="G969" s="107"/>
      <c r="H969" s="107"/>
      <c r="I969" s="107"/>
      <c r="J969" s="423"/>
      <c r="K969" s="423"/>
      <c r="L969" s="423"/>
      <c r="M969" s="423"/>
      <c r="N969" s="470"/>
      <c r="O969" s="418">
        <f t="shared" si="47"/>
        <v>0</v>
      </c>
      <c r="P969" s="79">
        <f t="shared" si="48"/>
        <v>0</v>
      </c>
      <c r="Q969" s="152" t="str">
        <f t="shared" si="46"/>
        <v/>
      </c>
    </row>
    <row r="970" spans="1:17" x14ac:dyDescent="0.2">
      <c r="A970" s="438" t="str">
        <f>IF(B970="","",COUNT('Diário 1º PA'!$A$5:$A$1982)+ROW()-4)</f>
        <v/>
      </c>
      <c r="B970" s="502"/>
      <c r="C970" s="474"/>
      <c r="D970" s="442"/>
      <c r="E970" s="442"/>
      <c r="F970" s="443"/>
      <c r="G970" s="442"/>
      <c r="H970" s="442"/>
      <c r="I970" s="442"/>
      <c r="J970" s="444"/>
      <c r="K970" s="444"/>
      <c r="L970" s="444"/>
      <c r="M970" s="444"/>
      <c r="N970" s="502"/>
      <c r="O970" s="416">
        <f t="shared" si="47"/>
        <v>0</v>
      </c>
      <c r="P970" s="79">
        <f t="shared" si="48"/>
        <v>0</v>
      </c>
      <c r="Q970" s="102" t="str">
        <f t="shared" si="46"/>
        <v/>
      </c>
    </row>
    <row r="971" spans="1:17" x14ac:dyDescent="0.2">
      <c r="A971" s="438" t="str">
        <f>IF(B971="","",COUNT('Diário 1º PA'!$A$5:$A$1982)+ROW()-4)</f>
        <v/>
      </c>
      <c r="B971" s="502"/>
      <c r="C971" s="474"/>
      <c r="D971" s="442"/>
      <c r="E971" s="442"/>
      <c r="F971" s="443"/>
      <c r="G971" s="442"/>
      <c r="H971" s="442"/>
      <c r="I971" s="442"/>
      <c r="J971" s="444"/>
      <c r="K971" s="444"/>
      <c r="L971" s="444"/>
      <c r="M971" s="444"/>
      <c r="N971" s="502"/>
      <c r="O971" s="416">
        <f t="shared" si="47"/>
        <v>0</v>
      </c>
      <c r="P971" s="79">
        <f t="shared" si="48"/>
        <v>0</v>
      </c>
      <c r="Q971" s="102" t="str">
        <f t="shared" si="46"/>
        <v/>
      </c>
    </row>
    <row r="972" spans="1:17" ht="13.5" thickBot="1" x14ac:dyDescent="0.25">
      <c r="A972" s="438" t="str">
        <f>IF(B972="","",COUNT('Diário 1º PA'!$A$5:$A$1982)+ROW()-4)</f>
        <v/>
      </c>
      <c r="B972" s="470"/>
      <c r="C972" s="469"/>
      <c r="D972" s="107"/>
      <c r="E972" s="107"/>
      <c r="F972" s="288"/>
      <c r="G972" s="107"/>
      <c r="H972" s="107"/>
      <c r="I972" s="107"/>
      <c r="J972" s="423"/>
      <c r="K972" s="423"/>
      <c r="L972" s="423"/>
      <c r="M972" s="423"/>
      <c r="N972" s="470"/>
      <c r="O972" s="416">
        <f t="shared" si="47"/>
        <v>0</v>
      </c>
      <c r="P972" s="79">
        <f t="shared" si="48"/>
        <v>0</v>
      </c>
      <c r="Q972" s="102" t="str">
        <f t="shared" si="46"/>
        <v/>
      </c>
    </row>
    <row r="973" spans="1:17" x14ac:dyDescent="0.2">
      <c r="A973" s="438" t="str">
        <f>IF(B973="","",COUNT('Diário 1º PA'!$A$5:$A$1982)+ROW()-4)</f>
        <v/>
      </c>
      <c r="B973" s="470"/>
      <c r="C973" s="469"/>
      <c r="D973" s="107"/>
      <c r="E973" s="107"/>
      <c r="F973" s="288"/>
      <c r="G973" s="105"/>
      <c r="H973" s="107"/>
      <c r="I973" s="107"/>
      <c r="J973" s="422"/>
      <c r="K973" s="422"/>
      <c r="L973" s="423"/>
      <c r="M973" s="423"/>
      <c r="N973" s="470"/>
      <c r="O973" s="418">
        <f t="shared" si="47"/>
        <v>0</v>
      </c>
      <c r="P973" s="79">
        <f t="shared" si="48"/>
        <v>0</v>
      </c>
      <c r="Q973" s="152" t="str">
        <f t="shared" si="46"/>
        <v/>
      </c>
    </row>
    <row r="974" spans="1:17" ht="13.5" thickBot="1" x14ac:dyDescent="0.25">
      <c r="A974" s="438" t="str">
        <f>IF(B974="","",COUNT('Diário 1º PA'!$A$5:$A$1982)+ROW()-4)</f>
        <v/>
      </c>
      <c r="B974" s="470"/>
      <c r="C974" s="469"/>
      <c r="D974" s="107"/>
      <c r="E974" s="107"/>
      <c r="F974" s="288"/>
      <c r="G974" s="107"/>
      <c r="H974" s="107"/>
      <c r="I974" s="107"/>
      <c r="J974" s="423"/>
      <c r="K974" s="423"/>
      <c r="L974" s="423"/>
      <c r="M974" s="423"/>
      <c r="N974" s="470"/>
      <c r="O974" s="416">
        <f t="shared" si="47"/>
        <v>0</v>
      </c>
      <c r="P974" s="79">
        <f t="shared" si="48"/>
        <v>0</v>
      </c>
      <c r="Q974" s="102" t="str">
        <f t="shared" si="46"/>
        <v/>
      </c>
    </row>
    <row r="975" spans="1:17" x14ac:dyDescent="0.2">
      <c r="A975" s="438" t="str">
        <f>IF(B975="","",COUNT('Diário 1º PA'!$A$5:$A$1982)+ROW()-4)</f>
        <v/>
      </c>
      <c r="B975" s="470"/>
      <c r="C975" s="469"/>
      <c r="D975" s="107"/>
      <c r="E975" s="107"/>
      <c r="F975" s="288"/>
      <c r="G975" s="107"/>
      <c r="H975" s="107"/>
      <c r="I975" s="107"/>
      <c r="J975" s="423"/>
      <c r="K975" s="423"/>
      <c r="L975" s="423"/>
      <c r="M975" s="423"/>
      <c r="N975" s="470"/>
      <c r="O975" s="418">
        <f>IF(B975=0,0,IF(YEAR(B975)=$P$1,MONTH(B975)-$O$1+1,(YEAR(B975)-$P$1)*12-$O$1+1+MONTH(B975)))</f>
        <v>0</v>
      </c>
      <c r="P975" s="79">
        <f>IF(C975=0,0,IF(YEAR(C975)=$P$1,MONTH(C975)-$O$1+1,(YEAR(C975)-$P$1)*12-$O$1+1+MONTH(C975)))</f>
        <v>0</v>
      </c>
      <c r="Q975" s="152" t="str">
        <f>SUBSTITUTE(D975," ","_")</f>
        <v/>
      </c>
    </row>
    <row r="976" spans="1:17" x14ac:dyDescent="0.2">
      <c r="A976" s="438" t="str">
        <f>IF(B976="","",COUNT('Diário 1º PA'!$A$5:$A$1982)+ROW()-4)</f>
        <v/>
      </c>
      <c r="B976" s="470"/>
      <c r="C976" s="469"/>
      <c r="D976" s="107"/>
      <c r="E976" s="107"/>
      <c r="F976" s="288"/>
      <c r="G976" s="107"/>
      <c r="H976" s="107"/>
      <c r="I976" s="107"/>
      <c r="J976" s="423"/>
      <c r="K976" s="423"/>
      <c r="L976" s="423"/>
      <c r="M976" s="423"/>
      <c r="N976" s="470"/>
      <c r="O976" s="416">
        <f t="shared" si="47"/>
        <v>0</v>
      </c>
      <c r="P976" s="79">
        <f t="shared" si="48"/>
        <v>0</v>
      </c>
      <c r="Q976" s="102" t="str">
        <f t="shared" si="46"/>
        <v/>
      </c>
    </row>
    <row r="977" spans="1:17" ht="13.5" thickBot="1" x14ac:dyDescent="0.25">
      <c r="A977" s="438" t="str">
        <f>IF(B977="","",COUNT('Diário 1º PA'!$A$5:$A$1982)+ROW()-4)</f>
        <v/>
      </c>
      <c r="B977" s="470"/>
      <c r="C977" s="469"/>
      <c r="D977" s="107"/>
      <c r="E977" s="107"/>
      <c r="F977" s="288"/>
      <c r="G977" s="107"/>
      <c r="H977" s="107"/>
      <c r="I977" s="107"/>
      <c r="J977" s="423"/>
      <c r="K977" s="423"/>
      <c r="L977" s="423"/>
      <c r="M977" s="423"/>
      <c r="N977" s="470"/>
      <c r="O977" s="416">
        <f t="shared" si="47"/>
        <v>0</v>
      </c>
      <c r="P977" s="79">
        <f t="shared" si="48"/>
        <v>0</v>
      </c>
      <c r="Q977" s="102" t="str">
        <f t="shared" si="46"/>
        <v/>
      </c>
    </row>
    <row r="978" spans="1:17" x14ac:dyDescent="0.2">
      <c r="A978" s="438" t="str">
        <f>IF(B978="","",COUNT('Diário 1º PA'!$A$5:$A$1982)+ROW()-4)</f>
        <v/>
      </c>
      <c r="B978" s="470"/>
      <c r="C978" s="469"/>
      <c r="D978" s="107"/>
      <c r="E978" s="107"/>
      <c r="F978" s="288"/>
      <c r="G978" s="107"/>
      <c r="H978" s="107"/>
      <c r="I978" s="107"/>
      <c r="J978" s="423"/>
      <c r="K978" s="423"/>
      <c r="L978" s="423"/>
      <c r="M978" s="423"/>
      <c r="N978" s="470"/>
      <c r="O978" s="418">
        <f t="shared" si="47"/>
        <v>0</v>
      </c>
      <c r="P978" s="79">
        <f t="shared" si="48"/>
        <v>0</v>
      </c>
      <c r="Q978" s="152" t="str">
        <f t="shared" ref="Q978:Q1042" si="49">SUBSTITUTE(D978," ","_")</f>
        <v/>
      </c>
    </row>
    <row r="979" spans="1:17" x14ac:dyDescent="0.2">
      <c r="A979" s="438" t="str">
        <f>IF(B979="","",COUNT('Diário 1º PA'!$A$5:$A$1982)+ROW()-4)</f>
        <v/>
      </c>
      <c r="B979" s="470"/>
      <c r="C979" s="469"/>
      <c r="D979" s="107"/>
      <c r="E979" s="107"/>
      <c r="F979" s="288"/>
      <c r="G979" s="107"/>
      <c r="H979" s="107"/>
      <c r="I979" s="107"/>
      <c r="J979" s="423"/>
      <c r="K979" s="423"/>
      <c r="L979" s="423"/>
      <c r="M979" s="423"/>
      <c r="N979" s="470"/>
      <c r="O979" s="416">
        <f t="shared" ref="O979:O1043" si="50">IF(B979=0,0,IF(YEAR(B979)=$P$1,MONTH(B979)-$O$1+1,(YEAR(B979)-$P$1)*12-$O$1+1+MONTH(B979)))</f>
        <v>0</v>
      </c>
      <c r="P979" s="79">
        <f t="shared" ref="P979:P1043" si="51">IF(C979=0,0,IF(YEAR(C979)=$P$1,MONTH(C979)-$O$1+1,(YEAR(C979)-$P$1)*12-$O$1+1+MONTH(C979)))</f>
        <v>0</v>
      </c>
      <c r="Q979" s="102" t="str">
        <f t="shared" si="49"/>
        <v/>
      </c>
    </row>
    <row r="980" spans="1:17" x14ac:dyDescent="0.2">
      <c r="A980" s="438" t="str">
        <f>IF(B980="","",COUNT('Diário 1º PA'!$A$5:$A$1982)+ROW()-4)</f>
        <v/>
      </c>
      <c r="B980" s="470"/>
      <c r="C980" s="469"/>
      <c r="D980" s="107"/>
      <c r="E980" s="107"/>
      <c r="F980" s="288"/>
      <c r="G980" s="107"/>
      <c r="H980" s="107"/>
      <c r="I980" s="107"/>
      <c r="J980" s="423"/>
      <c r="K980" s="423"/>
      <c r="L980" s="423"/>
      <c r="M980" s="423"/>
      <c r="N980" s="470"/>
      <c r="O980" s="416">
        <f t="shared" si="50"/>
        <v>0</v>
      </c>
      <c r="P980" s="79">
        <f t="shared" si="51"/>
        <v>0</v>
      </c>
      <c r="Q980" s="102" t="str">
        <f t="shared" si="49"/>
        <v/>
      </c>
    </row>
    <row r="981" spans="1:17" ht="13.5" thickBot="1" x14ac:dyDescent="0.25">
      <c r="A981" s="438" t="str">
        <f>IF(B981="","",COUNT('Diário 1º PA'!$A$5:$A$1982)+ROW()-4)</f>
        <v/>
      </c>
      <c r="B981" s="470"/>
      <c r="C981" s="469"/>
      <c r="D981" s="107"/>
      <c r="E981" s="107"/>
      <c r="F981" s="288"/>
      <c r="G981" s="107"/>
      <c r="H981" s="107"/>
      <c r="I981" s="107"/>
      <c r="J981" s="423"/>
      <c r="K981" s="423"/>
      <c r="L981" s="423"/>
      <c r="M981" s="423"/>
      <c r="N981" s="470"/>
      <c r="O981" s="416">
        <f t="shared" si="50"/>
        <v>0</v>
      </c>
      <c r="P981" s="79">
        <f t="shared" si="51"/>
        <v>0</v>
      </c>
      <c r="Q981" s="102" t="str">
        <f t="shared" si="49"/>
        <v/>
      </c>
    </row>
    <row r="982" spans="1:17" x14ac:dyDescent="0.2">
      <c r="A982" s="438" t="str">
        <f>IF(B982="","",COUNT('Diário 1º PA'!$A$5:$A$1982)+ROW()-4)</f>
        <v/>
      </c>
      <c r="B982" s="470"/>
      <c r="C982" s="469"/>
      <c r="D982" s="107"/>
      <c r="E982" s="107"/>
      <c r="F982" s="288"/>
      <c r="G982" s="107"/>
      <c r="H982" s="107"/>
      <c r="I982" s="107"/>
      <c r="J982" s="423"/>
      <c r="K982" s="423"/>
      <c r="L982" s="423"/>
      <c r="M982" s="423"/>
      <c r="N982" s="470"/>
      <c r="O982" s="418">
        <f t="shared" si="50"/>
        <v>0</v>
      </c>
      <c r="P982" s="79">
        <f t="shared" si="51"/>
        <v>0</v>
      </c>
      <c r="Q982" s="152" t="str">
        <f t="shared" si="49"/>
        <v/>
      </c>
    </row>
    <row r="983" spans="1:17" x14ac:dyDescent="0.2">
      <c r="A983" s="438" t="str">
        <f>IF(B983="","",COUNT('Diário 1º PA'!$A$5:$A$1982)+ROW()-4)</f>
        <v/>
      </c>
      <c r="B983" s="470"/>
      <c r="C983" s="469"/>
      <c r="D983" s="107"/>
      <c r="E983" s="107"/>
      <c r="F983" s="288"/>
      <c r="G983" s="107"/>
      <c r="H983" s="107"/>
      <c r="I983" s="107"/>
      <c r="J983" s="423"/>
      <c r="K983" s="423"/>
      <c r="L983" s="423"/>
      <c r="M983" s="423"/>
      <c r="N983" s="470"/>
      <c r="O983" s="416">
        <f t="shared" si="50"/>
        <v>0</v>
      </c>
      <c r="P983" s="79">
        <f t="shared" si="51"/>
        <v>0</v>
      </c>
      <c r="Q983" s="102" t="str">
        <f t="shared" si="49"/>
        <v/>
      </c>
    </row>
    <row r="984" spans="1:17" x14ac:dyDescent="0.2">
      <c r="A984" s="438" t="str">
        <f>IF(B984="","",COUNT('Diário 1º PA'!$A$5:$A$1982)+ROW()-4)</f>
        <v/>
      </c>
      <c r="B984" s="470"/>
      <c r="C984" s="469"/>
      <c r="D984" s="107"/>
      <c r="E984" s="107"/>
      <c r="F984" s="288"/>
      <c r="G984" s="107"/>
      <c r="H984" s="107"/>
      <c r="I984" s="107"/>
      <c r="J984" s="423"/>
      <c r="K984" s="423"/>
      <c r="L984" s="423"/>
      <c r="M984" s="423"/>
      <c r="N984" s="470"/>
      <c r="O984" s="416">
        <f t="shared" si="50"/>
        <v>0</v>
      </c>
      <c r="P984" s="79">
        <f t="shared" si="51"/>
        <v>0</v>
      </c>
      <c r="Q984" s="102" t="str">
        <f t="shared" si="49"/>
        <v/>
      </c>
    </row>
    <row r="985" spans="1:17" ht="13.5" thickBot="1" x14ac:dyDescent="0.25">
      <c r="A985" s="438" t="str">
        <f>IF(B985="","",COUNT('Diário 1º PA'!$A$5:$A$1982)+ROW()-4)</f>
        <v/>
      </c>
      <c r="B985" s="470"/>
      <c r="C985" s="469"/>
      <c r="D985" s="107"/>
      <c r="E985" s="107"/>
      <c r="F985" s="288"/>
      <c r="G985" s="107"/>
      <c r="H985" s="107"/>
      <c r="I985" s="107"/>
      <c r="J985" s="423"/>
      <c r="K985" s="423"/>
      <c r="L985" s="423"/>
      <c r="M985" s="423"/>
      <c r="N985" s="470"/>
      <c r="O985" s="416">
        <f t="shared" si="50"/>
        <v>0</v>
      </c>
      <c r="P985" s="79">
        <f t="shared" si="51"/>
        <v>0</v>
      </c>
      <c r="Q985" s="102" t="str">
        <f t="shared" si="49"/>
        <v/>
      </c>
    </row>
    <row r="986" spans="1:17" x14ac:dyDescent="0.2">
      <c r="A986" s="438" t="str">
        <f>IF(B986="","",COUNT('Diário 1º PA'!$A$5:$A$1982)+ROW()-4)</f>
        <v/>
      </c>
      <c r="B986" s="470"/>
      <c r="C986" s="469"/>
      <c r="D986" s="107"/>
      <c r="E986" s="107"/>
      <c r="F986" s="288"/>
      <c r="G986" s="107"/>
      <c r="H986" s="107"/>
      <c r="I986" s="107"/>
      <c r="J986" s="423"/>
      <c r="K986" s="423"/>
      <c r="L986" s="423"/>
      <c r="M986" s="423"/>
      <c r="N986" s="470"/>
      <c r="O986" s="418">
        <f t="shared" si="50"/>
        <v>0</v>
      </c>
      <c r="P986" s="79">
        <f t="shared" si="51"/>
        <v>0</v>
      </c>
      <c r="Q986" s="152" t="str">
        <f t="shared" si="49"/>
        <v/>
      </c>
    </row>
    <row r="987" spans="1:17" x14ac:dyDescent="0.2">
      <c r="A987" s="438" t="str">
        <f>IF(B987="","",COUNT('Diário 1º PA'!$A$5:$A$1982)+ROW()-4)</f>
        <v/>
      </c>
      <c r="B987" s="470"/>
      <c r="C987" s="469"/>
      <c r="D987" s="107"/>
      <c r="E987" s="107"/>
      <c r="F987" s="288"/>
      <c r="G987" s="107"/>
      <c r="H987" s="107"/>
      <c r="I987" s="107"/>
      <c r="J987" s="423"/>
      <c r="K987" s="423"/>
      <c r="L987" s="423"/>
      <c r="M987" s="423"/>
      <c r="N987" s="470"/>
      <c r="O987" s="416">
        <f t="shared" si="50"/>
        <v>0</v>
      </c>
      <c r="P987" s="79">
        <f t="shared" si="51"/>
        <v>0</v>
      </c>
      <c r="Q987" s="102" t="str">
        <f t="shared" si="49"/>
        <v/>
      </c>
    </row>
    <row r="988" spans="1:17" x14ac:dyDescent="0.2">
      <c r="A988" s="438" t="str">
        <f>IF(B988="","",COUNT('Diário 1º PA'!$A$5:$A$1982)+ROW()-4)</f>
        <v/>
      </c>
      <c r="B988" s="470"/>
      <c r="C988" s="469"/>
      <c r="D988" s="107"/>
      <c r="E988" s="107"/>
      <c r="F988" s="288"/>
      <c r="G988" s="107"/>
      <c r="H988" s="107"/>
      <c r="I988" s="107"/>
      <c r="J988" s="423"/>
      <c r="K988" s="423"/>
      <c r="L988" s="423"/>
      <c r="M988" s="423"/>
      <c r="N988" s="470"/>
      <c r="O988" s="416">
        <f t="shared" si="50"/>
        <v>0</v>
      </c>
      <c r="P988" s="79">
        <f t="shared" si="51"/>
        <v>0</v>
      </c>
      <c r="Q988" s="102" t="str">
        <f t="shared" si="49"/>
        <v/>
      </c>
    </row>
    <row r="989" spans="1:17" ht="13.5" thickBot="1" x14ac:dyDescent="0.25">
      <c r="A989" s="438" t="str">
        <f>IF(B989="","",COUNT('Diário 1º PA'!$A$5:$A$1982)+ROW()-4)</f>
        <v/>
      </c>
      <c r="B989" s="470"/>
      <c r="C989" s="469"/>
      <c r="D989" s="107"/>
      <c r="E989" s="107"/>
      <c r="F989" s="288"/>
      <c r="G989" s="107"/>
      <c r="H989" s="107"/>
      <c r="I989" s="107"/>
      <c r="J989" s="423"/>
      <c r="K989" s="423"/>
      <c r="L989" s="423"/>
      <c r="M989" s="423"/>
      <c r="N989" s="470"/>
      <c r="O989" s="416">
        <f t="shared" si="50"/>
        <v>0</v>
      </c>
      <c r="P989" s="79">
        <f t="shared" si="51"/>
        <v>0</v>
      </c>
      <c r="Q989" s="102" t="str">
        <f t="shared" si="49"/>
        <v/>
      </c>
    </row>
    <row r="990" spans="1:17" x14ac:dyDescent="0.2">
      <c r="A990" s="438" t="str">
        <f>IF(B990="","",COUNT('Diário 1º PA'!$A$5:$A$1982)+ROW()-4)</f>
        <v/>
      </c>
      <c r="B990" s="470"/>
      <c r="C990" s="469"/>
      <c r="D990" s="107"/>
      <c r="E990" s="107"/>
      <c r="F990" s="288"/>
      <c r="G990" s="107"/>
      <c r="H990" s="107"/>
      <c r="I990" s="107"/>
      <c r="J990" s="423"/>
      <c r="K990" s="423"/>
      <c r="L990" s="423"/>
      <c r="M990" s="423"/>
      <c r="N990" s="470"/>
      <c r="O990" s="418">
        <f t="shared" si="50"/>
        <v>0</v>
      </c>
      <c r="P990" s="79">
        <f t="shared" si="51"/>
        <v>0</v>
      </c>
      <c r="Q990" s="152" t="str">
        <f t="shared" si="49"/>
        <v/>
      </c>
    </row>
    <row r="991" spans="1:17" x14ac:dyDescent="0.2">
      <c r="A991" s="438" t="str">
        <f>IF(B991="","",COUNT('Diário 1º PA'!$A$5:$A$1982)+ROW()-4)</f>
        <v/>
      </c>
      <c r="B991" s="470"/>
      <c r="C991" s="469"/>
      <c r="D991" s="107"/>
      <c r="E991" s="107"/>
      <c r="F991" s="288"/>
      <c r="G991" s="107"/>
      <c r="H991" s="107"/>
      <c r="I991" s="107"/>
      <c r="J991" s="423"/>
      <c r="K991" s="423"/>
      <c r="L991" s="423"/>
      <c r="M991" s="423"/>
      <c r="N991" s="470"/>
      <c r="O991" s="416">
        <f t="shared" si="50"/>
        <v>0</v>
      </c>
      <c r="P991" s="79">
        <f t="shared" si="51"/>
        <v>0</v>
      </c>
      <c r="Q991" s="102" t="str">
        <f t="shared" si="49"/>
        <v/>
      </c>
    </row>
    <row r="992" spans="1:17" x14ac:dyDescent="0.2">
      <c r="A992" s="438" t="str">
        <f>IF(B992="","",COUNT('Diário 1º PA'!$A$5:$A$1982)+ROW()-4)</f>
        <v/>
      </c>
      <c r="B992" s="470"/>
      <c r="C992" s="469"/>
      <c r="D992" s="107"/>
      <c r="E992" s="107"/>
      <c r="F992" s="288"/>
      <c r="G992" s="107"/>
      <c r="H992" s="107"/>
      <c r="I992" s="107"/>
      <c r="J992" s="423"/>
      <c r="K992" s="423"/>
      <c r="L992" s="423"/>
      <c r="M992" s="423"/>
      <c r="N992" s="470"/>
      <c r="O992" s="416">
        <f t="shared" si="50"/>
        <v>0</v>
      </c>
      <c r="P992" s="79">
        <f t="shared" si="51"/>
        <v>0</v>
      </c>
      <c r="Q992" s="102" t="str">
        <f t="shared" si="49"/>
        <v/>
      </c>
    </row>
    <row r="993" spans="1:17" ht="13.5" thickBot="1" x14ac:dyDescent="0.25">
      <c r="A993" s="438" t="str">
        <f>IF(B993="","",COUNT('Diário 1º PA'!$A$5:$A$1982)+ROW()-4)</f>
        <v/>
      </c>
      <c r="B993" s="470"/>
      <c r="C993" s="469"/>
      <c r="D993" s="107"/>
      <c r="E993" s="107"/>
      <c r="F993" s="288"/>
      <c r="G993" s="107"/>
      <c r="H993" s="107"/>
      <c r="I993" s="107"/>
      <c r="J993" s="423"/>
      <c r="K993" s="423"/>
      <c r="L993" s="423"/>
      <c r="M993" s="423"/>
      <c r="N993" s="470"/>
      <c r="O993" s="416">
        <f t="shared" si="50"/>
        <v>0</v>
      </c>
      <c r="P993" s="79">
        <f t="shared" si="51"/>
        <v>0</v>
      </c>
      <c r="Q993" s="102" t="str">
        <f t="shared" si="49"/>
        <v/>
      </c>
    </row>
    <row r="994" spans="1:17" x14ac:dyDescent="0.2">
      <c r="A994" s="438" t="str">
        <f>IF(B994="","",COUNT('Diário 1º PA'!$A$5:$A$1982)+ROW()-4)</f>
        <v/>
      </c>
      <c r="B994" s="470"/>
      <c r="C994" s="469"/>
      <c r="D994" s="107"/>
      <c r="E994" s="107"/>
      <c r="F994" s="288"/>
      <c r="G994" s="107"/>
      <c r="H994" s="107"/>
      <c r="I994" s="107"/>
      <c r="J994" s="423"/>
      <c r="K994" s="423"/>
      <c r="L994" s="423"/>
      <c r="M994" s="423"/>
      <c r="N994" s="470"/>
      <c r="O994" s="418">
        <f t="shared" si="50"/>
        <v>0</v>
      </c>
      <c r="P994" s="79">
        <f t="shared" si="51"/>
        <v>0</v>
      </c>
      <c r="Q994" s="152" t="str">
        <f t="shared" si="49"/>
        <v/>
      </c>
    </row>
    <row r="995" spans="1:17" x14ac:dyDescent="0.2">
      <c r="A995" s="438" t="str">
        <f>IF(B995="","",COUNT('Diário 1º PA'!$A$5:$A$1982)+ROW()-4)</f>
        <v/>
      </c>
      <c r="B995" s="470"/>
      <c r="C995" s="469"/>
      <c r="D995" s="107"/>
      <c r="E995" s="107"/>
      <c r="F995" s="288"/>
      <c r="G995" s="107"/>
      <c r="H995" s="107"/>
      <c r="I995" s="107"/>
      <c r="J995" s="423"/>
      <c r="K995" s="423"/>
      <c r="L995" s="423"/>
      <c r="M995" s="423"/>
      <c r="N995" s="470"/>
      <c r="O995" s="416">
        <f t="shared" si="50"/>
        <v>0</v>
      </c>
      <c r="P995" s="79">
        <f t="shared" si="51"/>
        <v>0</v>
      </c>
      <c r="Q995" s="102" t="str">
        <f t="shared" si="49"/>
        <v/>
      </c>
    </row>
    <row r="996" spans="1:17" x14ac:dyDescent="0.2">
      <c r="A996" s="438" t="str">
        <f>IF(B996="","",COUNT('Diário 1º PA'!$A$5:$A$1982)+ROW()-4)</f>
        <v/>
      </c>
      <c r="B996" s="470"/>
      <c r="C996" s="469"/>
      <c r="D996" s="107"/>
      <c r="E996" s="107"/>
      <c r="F996" s="288"/>
      <c r="G996" s="107"/>
      <c r="H996" s="107"/>
      <c r="I996" s="107"/>
      <c r="J996" s="423"/>
      <c r="K996" s="423"/>
      <c r="L996" s="423"/>
      <c r="M996" s="423"/>
      <c r="N996" s="470"/>
      <c r="O996" s="416">
        <f t="shared" si="50"/>
        <v>0</v>
      </c>
      <c r="P996" s="79">
        <f t="shared" si="51"/>
        <v>0</v>
      </c>
      <c r="Q996" s="102" t="str">
        <f t="shared" si="49"/>
        <v/>
      </c>
    </row>
    <row r="997" spans="1:17" ht="13.5" thickBot="1" x14ac:dyDescent="0.25">
      <c r="A997" s="438" t="str">
        <f>IF(B997="","",COUNT('Diário 1º PA'!$A$5:$A$1982)+ROW()-4)</f>
        <v/>
      </c>
      <c r="B997" s="502"/>
      <c r="C997" s="474"/>
      <c r="D997" s="442"/>
      <c r="E997" s="442"/>
      <c r="F997" s="443"/>
      <c r="G997" s="442"/>
      <c r="H997" s="442"/>
      <c r="I997" s="442"/>
      <c r="J997" s="444"/>
      <c r="K997" s="444"/>
      <c r="L997" s="444"/>
      <c r="M997" s="444"/>
      <c r="N997" s="502"/>
      <c r="O997" s="416">
        <f t="shared" si="50"/>
        <v>0</v>
      </c>
      <c r="P997" s="79">
        <f t="shared" si="51"/>
        <v>0</v>
      </c>
      <c r="Q997" s="102" t="str">
        <f t="shared" si="49"/>
        <v/>
      </c>
    </row>
    <row r="998" spans="1:17" x14ac:dyDescent="0.2">
      <c r="A998" s="438" t="str">
        <f>IF(B998="","",COUNT('Diário 1º PA'!$A$5:$A$1982)+ROW()-4)</f>
        <v/>
      </c>
      <c r="B998" s="502"/>
      <c r="C998" s="474"/>
      <c r="D998" s="442"/>
      <c r="E998" s="442"/>
      <c r="F998" s="443"/>
      <c r="G998" s="442"/>
      <c r="H998" s="442"/>
      <c r="I998" s="442"/>
      <c r="J998" s="444"/>
      <c r="K998" s="444"/>
      <c r="L998" s="444"/>
      <c r="M998" s="444"/>
      <c r="N998" s="502"/>
      <c r="O998" s="418">
        <f t="shared" si="50"/>
        <v>0</v>
      </c>
      <c r="P998" s="79">
        <f t="shared" si="51"/>
        <v>0</v>
      </c>
      <c r="Q998" s="152" t="str">
        <f t="shared" si="49"/>
        <v/>
      </c>
    </row>
    <row r="999" spans="1:17" x14ac:dyDescent="0.2">
      <c r="A999" s="438" t="str">
        <f>IF(B999="","",COUNT('Diário 1º PA'!$A$5:$A$1982)+ROW()-4)</f>
        <v/>
      </c>
      <c r="B999" s="502"/>
      <c r="C999" s="474"/>
      <c r="D999" s="442"/>
      <c r="E999" s="442"/>
      <c r="F999" s="443"/>
      <c r="G999" s="442"/>
      <c r="H999" s="442"/>
      <c r="I999" s="442"/>
      <c r="J999" s="444"/>
      <c r="K999" s="444"/>
      <c r="L999" s="444"/>
      <c r="M999" s="444"/>
      <c r="N999" s="502"/>
      <c r="O999" s="416">
        <f t="shared" si="50"/>
        <v>0</v>
      </c>
      <c r="P999" s="79">
        <f t="shared" si="51"/>
        <v>0</v>
      </c>
      <c r="Q999" s="102" t="str">
        <f t="shared" si="49"/>
        <v/>
      </c>
    </row>
    <row r="1000" spans="1:17" x14ac:dyDescent="0.2">
      <c r="A1000" s="438" t="str">
        <f>IF(B1000="","",COUNT('Diário 1º PA'!$A$5:$A$1982)+ROW()-4)</f>
        <v/>
      </c>
      <c r="B1000" s="470"/>
      <c r="C1000" s="469"/>
      <c r="D1000" s="107"/>
      <c r="E1000" s="107"/>
      <c r="F1000" s="288"/>
      <c r="G1000" s="107"/>
      <c r="H1000" s="107"/>
      <c r="I1000" s="107"/>
      <c r="J1000" s="423"/>
      <c r="K1000" s="423"/>
      <c r="L1000" s="423"/>
      <c r="M1000" s="423"/>
      <c r="N1000" s="470"/>
      <c r="O1000" s="416">
        <f t="shared" si="50"/>
        <v>0</v>
      </c>
      <c r="P1000" s="79">
        <f t="shared" si="51"/>
        <v>0</v>
      </c>
      <c r="Q1000" s="102" t="str">
        <f t="shared" si="49"/>
        <v/>
      </c>
    </row>
    <row r="1001" spans="1:17" ht="13.5" thickBot="1" x14ac:dyDescent="0.25">
      <c r="A1001" s="438" t="str">
        <f>IF(B1001="","",COUNT('Diário 1º PA'!$A$5:$A$1982)+ROW()-4)</f>
        <v/>
      </c>
      <c r="B1001" s="470"/>
      <c r="C1001" s="469"/>
      <c r="D1001" s="107"/>
      <c r="E1001" s="107"/>
      <c r="F1001" s="288"/>
      <c r="G1001" s="105"/>
      <c r="H1001" s="442"/>
      <c r="I1001" s="442"/>
      <c r="J1001" s="444"/>
      <c r="K1001" s="444"/>
      <c r="L1001" s="444"/>
      <c r="M1001" s="444"/>
      <c r="N1001" s="502"/>
      <c r="O1001" s="416">
        <f t="shared" si="50"/>
        <v>0</v>
      </c>
      <c r="P1001" s="79">
        <f t="shared" si="51"/>
        <v>0</v>
      </c>
      <c r="Q1001" s="102" t="str">
        <f t="shared" si="49"/>
        <v/>
      </c>
    </row>
    <row r="1002" spans="1:17" x14ac:dyDescent="0.2">
      <c r="A1002" s="438" t="str">
        <f>IF(B1002="","",COUNT('Diário 1º PA'!$A$5:$A$1982)+ROW()-4)</f>
        <v/>
      </c>
      <c r="B1002" s="502"/>
      <c r="C1002" s="474"/>
      <c r="D1002" s="442"/>
      <c r="E1002" s="442"/>
      <c r="F1002" s="443"/>
      <c r="G1002" s="476"/>
      <c r="H1002" s="442"/>
      <c r="I1002" s="442"/>
      <c r="J1002" s="444"/>
      <c r="K1002" s="444"/>
      <c r="L1002" s="444"/>
      <c r="M1002" s="444"/>
      <c r="N1002" s="502"/>
      <c r="O1002" s="418">
        <f t="shared" si="50"/>
        <v>0</v>
      </c>
      <c r="P1002" s="79">
        <f t="shared" si="51"/>
        <v>0</v>
      </c>
      <c r="Q1002" s="152" t="str">
        <f t="shared" si="49"/>
        <v/>
      </c>
    </row>
    <row r="1003" spans="1:17" x14ac:dyDescent="0.2">
      <c r="A1003" s="438" t="str">
        <f>IF(B1003="","",COUNT('Diário 1º PA'!$A$5:$A$1982)+ROW()-4)</f>
        <v/>
      </c>
      <c r="B1003" s="470"/>
      <c r="C1003" s="469"/>
      <c r="D1003" s="107"/>
      <c r="E1003" s="107"/>
      <c r="F1003" s="288"/>
      <c r="G1003" s="105"/>
      <c r="H1003" s="107"/>
      <c r="I1003" s="107"/>
      <c r="J1003" s="422"/>
      <c r="K1003" s="422"/>
      <c r="L1003" s="423"/>
      <c r="M1003" s="422"/>
      <c r="N1003" s="470"/>
      <c r="O1003" s="416">
        <f t="shared" si="50"/>
        <v>0</v>
      </c>
      <c r="P1003" s="79">
        <f t="shared" si="51"/>
        <v>0</v>
      </c>
      <c r="Q1003" s="102" t="str">
        <f t="shared" si="49"/>
        <v/>
      </c>
    </row>
    <row r="1004" spans="1:17" x14ac:dyDescent="0.2">
      <c r="A1004" s="438" t="str">
        <f>IF(B1004="","",COUNT('Diário 1º PA'!$A$5:$A$1982)+ROW()-4)</f>
        <v/>
      </c>
      <c r="B1004" s="470"/>
      <c r="C1004" s="469"/>
      <c r="D1004" s="107"/>
      <c r="E1004" s="107"/>
      <c r="F1004" s="288"/>
      <c r="G1004" s="105"/>
      <c r="H1004" s="107"/>
      <c r="I1004" s="107"/>
      <c r="J1004" s="422"/>
      <c r="K1004" s="422"/>
      <c r="L1004" s="423"/>
      <c r="M1004" s="422"/>
      <c r="N1004" s="470"/>
      <c r="O1004" s="416">
        <f t="shared" si="50"/>
        <v>0</v>
      </c>
      <c r="P1004" s="79">
        <f t="shared" si="51"/>
        <v>0</v>
      </c>
      <c r="Q1004" s="102" t="str">
        <f t="shared" si="49"/>
        <v/>
      </c>
    </row>
    <row r="1005" spans="1:17" ht="13.5" thickBot="1" x14ac:dyDescent="0.25">
      <c r="A1005" s="438" t="str">
        <f>IF(B1005="","",COUNT('Diário 1º PA'!$A$5:$A$1982)+ROW()-4)</f>
        <v/>
      </c>
      <c r="B1005" s="470"/>
      <c r="C1005" s="469"/>
      <c r="D1005" s="107"/>
      <c r="E1005" s="107"/>
      <c r="F1005" s="288"/>
      <c r="G1005" s="105"/>
      <c r="H1005" s="107"/>
      <c r="I1005" s="107"/>
      <c r="J1005" s="422"/>
      <c r="K1005" s="422"/>
      <c r="L1005" s="423"/>
      <c r="M1005" s="422"/>
      <c r="N1005" s="470"/>
      <c r="O1005" s="416">
        <f t="shared" si="50"/>
        <v>0</v>
      </c>
      <c r="P1005" s="79">
        <f t="shared" si="51"/>
        <v>0</v>
      </c>
      <c r="Q1005" s="102" t="str">
        <f t="shared" si="49"/>
        <v/>
      </c>
    </row>
    <row r="1006" spans="1:17" x14ac:dyDescent="0.2">
      <c r="A1006" s="438" t="str">
        <f>IF(B1006="","",COUNT('Diário 1º PA'!$A$5:$A$1982)+ROW()-4)</f>
        <v/>
      </c>
      <c r="B1006" s="470"/>
      <c r="C1006" s="469"/>
      <c r="D1006" s="107"/>
      <c r="E1006" s="107"/>
      <c r="F1006" s="288"/>
      <c r="G1006" s="105"/>
      <c r="H1006" s="107"/>
      <c r="I1006" s="107"/>
      <c r="J1006" s="422"/>
      <c r="K1006" s="422"/>
      <c r="L1006" s="423"/>
      <c r="M1006" s="422"/>
      <c r="N1006" s="470"/>
      <c r="O1006" s="418">
        <f t="shared" si="50"/>
        <v>0</v>
      </c>
      <c r="P1006" s="79">
        <f t="shared" si="51"/>
        <v>0</v>
      </c>
      <c r="Q1006" s="152" t="str">
        <f t="shared" si="49"/>
        <v/>
      </c>
    </row>
    <row r="1007" spans="1:17" x14ac:dyDescent="0.2">
      <c r="A1007" s="438" t="str">
        <f>IF(B1007="","",COUNT('Diário 1º PA'!$A$5:$A$1982)+ROW()-4)</f>
        <v/>
      </c>
      <c r="B1007" s="470"/>
      <c r="C1007" s="469"/>
      <c r="D1007" s="107"/>
      <c r="E1007" s="107"/>
      <c r="F1007" s="288"/>
      <c r="G1007" s="105"/>
      <c r="H1007" s="107"/>
      <c r="I1007" s="107"/>
      <c r="J1007" s="422"/>
      <c r="K1007" s="422"/>
      <c r="L1007" s="423"/>
      <c r="M1007" s="423"/>
      <c r="N1007" s="470"/>
      <c r="O1007" s="416">
        <f t="shared" si="50"/>
        <v>0</v>
      </c>
      <c r="P1007" s="79">
        <f t="shared" si="51"/>
        <v>0</v>
      </c>
      <c r="Q1007" s="102" t="str">
        <f t="shared" si="49"/>
        <v/>
      </c>
    </row>
    <row r="1008" spans="1:17" x14ac:dyDescent="0.2">
      <c r="A1008" s="438" t="str">
        <f>IF(B1008="","",COUNT('Diário 1º PA'!$A$5:$A$1982)+ROW()-4)</f>
        <v/>
      </c>
      <c r="B1008" s="470"/>
      <c r="C1008" s="469"/>
      <c r="D1008" s="107"/>
      <c r="E1008" s="107"/>
      <c r="F1008" s="288"/>
      <c r="G1008" s="105"/>
      <c r="H1008" s="107"/>
      <c r="I1008" s="107"/>
      <c r="J1008" s="422"/>
      <c r="K1008" s="422"/>
      <c r="L1008" s="423"/>
      <c r="M1008" s="423"/>
      <c r="N1008" s="470"/>
      <c r="O1008" s="416">
        <f t="shared" si="50"/>
        <v>0</v>
      </c>
      <c r="P1008" s="79">
        <f t="shared" si="51"/>
        <v>0</v>
      </c>
      <c r="Q1008" s="102" t="str">
        <f t="shared" si="49"/>
        <v/>
      </c>
    </row>
    <row r="1009" spans="1:17" ht="13.5" thickBot="1" x14ac:dyDescent="0.25">
      <c r="A1009" s="438" t="str">
        <f>IF(B1009="","",COUNT('Diário 1º PA'!$A$5:$A$1982)+ROW()-4)</f>
        <v/>
      </c>
      <c r="B1009" s="470"/>
      <c r="C1009" s="469"/>
      <c r="D1009" s="107"/>
      <c r="E1009" s="107"/>
      <c r="F1009" s="288"/>
      <c r="G1009" s="105"/>
      <c r="H1009" s="107"/>
      <c r="I1009" s="107"/>
      <c r="J1009" s="422"/>
      <c r="K1009" s="422"/>
      <c r="L1009" s="422"/>
      <c r="M1009" s="423"/>
      <c r="N1009" s="470"/>
      <c r="O1009" s="416">
        <f t="shared" si="50"/>
        <v>0</v>
      </c>
      <c r="P1009" s="79">
        <f t="shared" si="51"/>
        <v>0</v>
      </c>
      <c r="Q1009" s="102" t="str">
        <f t="shared" si="49"/>
        <v/>
      </c>
    </row>
    <row r="1010" spans="1:17" x14ac:dyDescent="0.2">
      <c r="A1010" s="438" t="str">
        <f>IF(B1010="","",COUNT('Diário 1º PA'!$A$5:$A$1982)+ROW()-4)</f>
        <v/>
      </c>
      <c r="B1010" s="502"/>
      <c r="C1010" s="474"/>
      <c r="D1010" s="442"/>
      <c r="E1010" s="442"/>
      <c r="F1010" s="443"/>
      <c r="G1010" s="107"/>
      <c r="H1010" s="107"/>
      <c r="I1010" s="107"/>
      <c r="J1010" s="423"/>
      <c r="K1010" s="423"/>
      <c r="L1010" s="423"/>
      <c r="M1010" s="423"/>
      <c r="N1010" s="470"/>
      <c r="O1010" s="418">
        <f t="shared" si="50"/>
        <v>0</v>
      </c>
      <c r="P1010" s="79">
        <f t="shared" si="51"/>
        <v>0</v>
      </c>
      <c r="Q1010" s="152" t="str">
        <f t="shared" si="49"/>
        <v/>
      </c>
    </row>
    <row r="1011" spans="1:17" x14ac:dyDescent="0.2">
      <c r="A1011" s="438" t="str">
        <f>IF(B1011="","",COUNT('Diário 1º PA'!$A$5:$A$1982)+ROW()-4)</f>
        <v/>
      </c>
      <c r="B1011" s="470"/>
      <c r="C1011" s="469"/>
      <c r="D1011" s="107"/>
      <c r="E1011" s="107"/>
      <c r="F1011" s="288"/>
      <c r="G1011" s="107"/>
      <c r="H1011" s="107"/>
      <c r="I1011" s="107"/>
      <c r="J1011" s="423"/>
      <c r="K1011" s="423"/>
      <c r="L1011" s="423"/>
      <c r="M1011" s="423"/>
      <c r="N1011" s="470"/>
      <c r="O1011" s="416">
        <f t="shared" si="50"/>
        <v>0</v>
      </c>
      <c r="P1011" s="79">
        <f t="shared" si="51"/>
        <v>0</v>
      </c>
      <c r="Q1011" s="102" t="str">
        <f t="shared" si="49"/>
        <v/>
      </c>
    </row>
    <row r="1012" spans="1:17" x14ac:dyDescent="0.2">
      <c r="A1012" s="438" t="str">
        <f>IF(B1012="","",COUNT('Diário 1º PA'!$A$5:$A$1982)+ROW()-4)</f>
        <v/>
      </c>
      <c r="B1012" s="470"/>
      <c r="C1012" s="469"/>
      <c r="D1012" s="107"/>
      <c r="E1012" s="107"/>
      <c r="F1012" s="288"/>
      <c r="G1012" s="107"/>
      <c r="H1012" s="107"/>
      <c r="I1012" s="107"/>
      <c r="J1012" s="423"/>
      <c r="K1012" s="423"/>
      <c r="L1012" s="423"/>
      <c r="M1012" s="423"/>
      <c r="N1012" s="470"/>
      <c r="O1012" s="416">
        <f t="shared" si="50"/>
        <v>0</v>
      </c>
      <c r="P1012" s="79">
        <f t="shared" si="51"/>
        <v>0</v>
      </c>
      <c r="Q1012" s="102" t="str">
        <f t="shared" si="49"/>
        <v/>
      </c>
    </row>
    <row r="1013" spans="1:17" ht="13.5" thickBot="1" x14ac:dyDescent="0.25">
      <c r="A1013" s="438" t="str">
        <f>IF(B1013="","",COUNT('Diário 1º PA'!$A$5:$A$1982)+ROW()-4)</f>
        <v/>
      </c>
      <c r="B1013" s="470"/>
      <c r="C1013" s="469"/>
      <c r="D1013" s="107"/>
      <c r="E1013" s="107"/>
      <c r="F1013" s="288"/>
      <c r="G1013" s="107"/>
      <c r="H1013" s="107"/>
      <c r="I1013" s="107"/>
      <c r="J1013" s="423"/>
      <c r="K1013" s="423"/>
      <c r="L1013" s="423"/>
      <c r="M1013" s="423"/>
      <c r="N1013" s="470"/>
      <c r="O1013" s="416">
        <f t="shared" si="50"/>
        <v>0</v>
      </c>
      <c r="P1013" s="79">
        <f t="shared" si="51"/>
        <v>0</v>
      </c>
      <c r="Q1013" s="102" t="str">
        <f t="shared" si="49"/>
        <v/>
      </c>
    </row>
    <row r="1014" spans="1:17" x14ac:dyDescent="0.2">
      <c r="A1014" s="438" t="str">
        <f>IF(B1014="","",COUNT('Diário 1º PA'!$A$5:$A$1982)+ROW()-4)</f>
        <v/>
      </c>
      <c r="B1014" s="470"/>
      <c r="C1014" s="469"/>
      <c r="D1014" s="107"/>
      <c r="E1014" s="107"/>
      <c r="F1014" s="288"/>
      <c r="G1014" s="105"/>
      <c r="H1014" s="107"/>
      <c r="I1014" s="107"/>
      <c r="J1014" s="423"/>
      <c r="K1014" s="423"/>
      <c r="L1014" s="423"/>
      <c r="M1014" s="423"/>
      <c r="N1014" s="470"/>
      <c r="O1014" s="418">
        <f t="shared" si="50"/>
        <v>0</v>
      </c>
      <c r="P1014" s="79">
        <f t="shared" si="51"/>
        <v>0</v>
      </c>
      <c r="Q1014" s="152" t="str">
        <f t="shared" si="49"/>
        <v/>
      </c>
    </row>
    <row r="1015" spans="1:17" x14ac:dyDescent="0.2">
      <c r="A1015" s="438" t="str">
        <f>IF(B1015="","",COUNT('Diário 1º PA'!$A$5:$A$1982)+ROW()-4)</f>
        <v/>
      </c>
      <c r="B1015" s="470"/>
      <c r="C1015" s="469"/>
      <c r="D1015" s="107"/>
      <c r="E1015" s="107"/>
      <c r="F1015" s="288"/>
      <c r="G1015" s="107"/>
      <c r="H1015" s="107"/>
      <c r="I1015" s="107"/>
      <c r="J1015" s="423"/>
      <c r="K1015" s="423"/>
      <c r="L1015" s="444"/>
      <c r="M1015" s="423"/>
      <c r="N1015" s="470"/>
      <c r="O1015" s="416">
        <f t="shared" si="50"/>
        <v>0</v>
      </c>
      <c r="P1015" s="79">
        <f t="shared" si="51"/>
        <v>0</v>
      </c>
      <c r="Q1015" s="102" t="str">
        <f t="shared" si="49"/>
        <v/>
      </c>
    </row>
    <row r="1016" spans="1:17" x14ac:dyDescent="0.2">
      <c r="A1016" s="438" t="str">
        <f>IF(B1016="","",COUNT('Diário 1º PA'!$A$5:$A$1982)+ROW()-4)</f>
        <v/>
      </c>
      <c r="B1016" s="470"/>
      <c r="C1016" s="469"/>
      <c r="D1016" s="107"/>
      <c r="E1016" s="107"/>
      <c r="F1016" s="288"/>
      <c r="G1016" s="107"/>
      <c r="H1016" s="107"/>
      <c r="I1016" s="107"/>
      <c r="J1016" s="423"/>
      <c r="K1016" s="423"/>
      <c r="L1016" s="423"/>
      <c r="M1016" s="423"/>
      <c r="N1016" s="470"/>
      <c r="O1016" s="416">
        <f t="shared" si="50"/>
        <v>0</v>
      </c>
      <c r="P1016" s="79">
        <f t="shared" si="51"/>
        <v>0</v>
      </c>
      <c r="Q1016" s="102" t="str">
        <f t="shared" si="49"/>
        <v/>
      </c>
    </row>
    <row r="1017" spans="1:17" ht="13.5" thickBot="1" x14ac:dyDescent="0.25">
      <c r="A1017" s="438" t="str">
        <f>IF(B1017="","",COUNT('Diário 1º PA'!$A$5:$A$1982)+ROW()-4)</f>
        <v/>
      </c>
      <c r="B1017" s="470"/>
      <c r="C1017" s="469"/>
      <c r="D1017" s="107"/>
      <c r="E1017" s="107"/>
      <c r="F1017" s="288"/>
      <c r="G1017" s="487"/>
      <c r="H1017" s="107"/>
      <c r="I1017" s="442"/>
      <c r="J1017" s="444"/>
      <c r="K1017" s="444"/>
      <c r="L1017" s="444"/>
      <c r="M1017" s="423"/>
      <c r="N1017" s="470"/>
      <c r="O1017" s="416">
        <f t="shared" si="50"/>
        <v>0</v>
      </c>
      <c r="P1017" s="79">
        <f t="shared" si="51"/>
        <v>0</v>
      </c>
      <c r="Q1017" s="102" t="str">
        <f t="shared" si="49"/>
        <v/>
      </c>
    </row>
    <row r="1018" spans="1:17" x14ac:dyDescent="0.2">
      <c r="A1018" s="438" t="str">
        <f>IF(B1018="","",COUNT('Diário 1º PA'!$A$5:$A$1982)+ROW()-4)</f>
        <v/>
      </c>
      <c r="B1018" s="470"/>
      <c r="C1018" s="469"/>
      <c r="D1018" s="107"/>
      <c r="E1018" s="107"/>
      <c r="F1018" s="288"/>
      <c r="G1018" s="487"/>
      <c r="H1018" s="107"/>
      <c r="I1018" s="442"/>
      <c r="J1018" s="444"/>
      <c r="K1018" s="444"/>
      <c r="L1018" s="444"/>
      <c r="M1018" s="423"/>
      <c r="N1018" s="470"/>
      <c r="O1018" s="418">
        <f t="shared" si="50"/>
        <v>0</v>
      </c>
      <c r="P1018" s="79">
        <f t="shared" si="51"/>
        <v>0</v>
      </c>
      <c r="Q1018" s="152" t="str">
        <f t="shared" si="49"/>
        <v/>
      </c>
    </row>
    <row r="1019" spans="1:17" x14ac:dyDescent="0.2">
      <c r="A1019" s="438" t="str">
        <f>IF(B1019="","",COUNT('Diário 1º PA'!$A$5:$A$1982)+ROW()-4)</f>
        <v/>
      </c>
      <c r="B1019" s="470"/>
      <c r="C1019" s="469"/>
      <c r="D1019" s="107"/>
      <c r="E1019" s="107"/>
      <c r="F1019" s="288"/>
      <c r="G1019" s="107"/>
      <c r="H1019" s="107"/>
      <c r="I1019" s="107"/>
      <c r="J1019" s="422"/>
      <c r="K1019" s="423"/>
      <c r="L1019" s="423"/>
      <c r="M1019" s="423"/>
      <c r="N1019" s="470"/>
      <c r="O1019" s="416">
        <f t="shared" si="50"/>
        <v>0</v>
      </c>
      <c r="P1019" s="79">
        <f t="shared" si="51"/>
        <v>0</v>
      </c>
      <c r="Q1019" s="102" t="str">
        <f t="shared" si="49"/>
        <v/>
      </c>
    </row>
    <row r="1020" spans="1:17" x14ac:dyDescent="0.2">
      <c r="A1020" s="438" t="str">
        <f>IF(B1020="","",COUNT('Diário 1º PA'!$A$5:$A$1982)+ROW()-4)</f>
        <v/>
      </c>
      <c r="B1020" s="470"/>
      <c r="C1020" s="469"/>
      <c r="D1020" s="107"/>
      <c r="E1020" s="107"/>
      <c r="F1020" s="288"/>
      <c r="G1020" s="107"/>
      <c r="H1020" s="107"/>
      <c r="I1020" s="107"/>
      <c r="J1020" s="423"/>
      <c r="K1020" s="423"/>
      <c r="L1020" s="423"/>
      <c r="M1020" s="423"/>
      <c r="N1020" s="470"/>
      <c r="O1020" s="416">
        <f t="shared" si="50"/>
        <v>0</v>
      </c>
      <c r="P1020" s="79">
        <f t="shared" si="51"/>
        <v>0</v>
      </c>
      <c r="Q1020" s="102" t="str">
        <f t="shared" si="49"/>
        <v/>
      </c>
    </row>
    <row r="1021" spans="1:17" ht="13.5" thickBot="1" x14ac:dyDescent="0.25">
      <c r="A1021" s="438" t="str">
        <f>IF(B1021="","",COUNT('Diário 1º PA'!$A$5:$A$1982)+ROW()-4)</f>
        <v/>
      </c>
      <c r="B1021" s="470"/>
      <c r="C1021" s="469"/>
      <c r="D1021" s="107"/>
      <c r="E1021" s="107"/>
      <c r="F1021" s="288"/>
      <c r="G1021" s="107"/>
      <c r="H1021" s="107"/>
      <c r="I1021" s="107"/>
      <c r="J1021" s="423"/>
      <c r="K1021" s="423"/>
      <c r="L1021" s="423"/>
      <c r="M1021" s="423"/>
      <c r="N1021" s="470"/>
      <c r="O1021" s="416">
        <f t="shared" si="50"/>
        <v>0</v>
      </c>
      <c r="P1021" s="79">
        <f t="shared" si="51"/>
        <v>0</v>
      </c>
      <c r="Q1021" s="102" t="str">
        <f t="shared" si="49"/>
        <v/>
      </c>
    </row>
    <row r="1022" spans="1:17" x14ac:dyDescent="0.2">
      <c r="A1022" s="438" t="str">
        <f>IF(B1022="","",COUNT('Diário 1º PA'!$A$5:$A$1982)+ROW()-4)</f>
        <v/>
      </c>
      <c r="B1022" s="470"/>
      <c r="C1022" s="469"/>
      <c r="D1022" s="107"/>
      <c r="E1022" s="107"/>
      <c r="F1022" s="288"/>
      <c r="G1022" s="107"/>
      <c r="H1022" s="107"/>
      <c r="I1022" s="107"/>
      <c r="J1022" s="423"/>
      <c r="K1022" s="423"/>
      <c r="L1022" s="423"/>
      <c r="M1022" s="423"/>
      <c r="N1022" s="470"/>
      <c r="O1022" s="418">
        <f t="shared" si="50"/>
        <v>0</v>
      </c>
      <c r="P1022" s="79">
        <f t="shared" si="51"/>
        <v>0</v>
      </c>
      <c r="Q1022" s="152" t="str">
        <f t="shared" si="49"/>
        <v/>
      </c>
    </row>
    <row r="1023" spans="1:17" x14ac:dyDescent="0.2">
      <c r="A1023" s="438" t="str">
        <f>IF(B1023="","",COUNT('Diário 1º PA'!$A$5:$A$1982)+ROW()-4)</f>
        <v/>
      </c>
      <c r="B1023" s="470"/>
      <c r="C1023" s="469"/>
      <c r="D1023" s="107"/>
      <c r="E1023" s="107"/>
      <c r="F1023" s="288"/>
      <c r="G1023" s="107"/>
      <c r="H1023" s="107"/>
      <c r="I1023" s="107"/>
      <c r="J1023" s="422"/>
      <c r="K1023" s="422"/>
      <c r="L1023" s="423"/>
      <c r="M1023" s="471"/>
      <c r="N1023" s="470"/>
      <c r="O1023" s="416">
        <f t="shared" si="50"/>
        <v>0</v>
      </c>
      <c r="P1023" s="79">
        <f t="shared" si="51"/>
        <v>0</v>
      </c>
      <c r="Q1023" s="102" t="str">
        <f t="shared" si="49"/>
        <v/>
      </c>
    </row>
    <row r="1024" spans="1:17" x14ac:dyDescent="0.2">
      <c r="A1024" s="438" t="str">
        <f>IF(B1024="","",COUNT('Diário 1º PA'!$A$5:$A$1982)+ROW()-4)</f>
        <v/>
      </c>
      <c r="B1024" s="470"/>
      <c r="C1024" s="469"/>
      <c r="D1024" s="107"/>
      <c r="E1024" s="107"/>
      <c r="F1024" s="288"/>
      <c r="G1024" s="107"/>
      <c r="H1024" s="107"/>
      <c r="I1024" s="107"/>
      <c r="J1024" s="423"/>
      <c r="K1024" s="423"/>
      <c r="L1024" s="423"/>
      <c r="M1024" s="423"/>
      <c r="N1024" s="470"/>
      <c r="O1024" s="416">
        <f t="shared" si="50"/>
        <v>0</v>
      </c>
      <c r="P1024" s="79">
        <f t="shared" si="51"/>
        <v>0</v>
      </c>
      <c r="Q1024" s="102" t="str">
        <f t="shared" si="49"/>
        <v/>
      </c>
    </row>
    <row r="1025" spans="1:17" ht="13.5" thickBot="1" x14ac:dyDescent="0.25">
      <c r="A1025" s="438" t="str">
        <f>IF(B1025="","",COUNT('Diário 1º PA'!$A$5:$A$1982)+ROW()-4)</f>
        <v/>
      </c>
      <c r="B1025" s="470"/>
      <c r="C1025" s="469"/>
      <c r="D1025" s="107"/>
      <c r="E1025" s="107"/>
      <c r="F1025" s="288"/>
      <c r="G1025" s="107"/>
      <c r="H1025" s="107"/>
      <c r="I1025" s="107"/>
      <c r="J1025" s="423"/>
      <c r="K1025" s="423"/>
      <c r="L1025" s="423"/>
      <c r="M1025" s="423"/>
      <c r="N1025" s="470"/>
      <c r="O1025" s="416">
        <f t="shared" si="50"/>
        <v>0</v>
      </c>
      <c r="P1025" s="79">
        <f t="shared" si="51"/>
        <v>0</v>
      </c>
      <c r="Q1025" s="102" t="str">
        <f t="shared" si="49"/>
        <v/>
      </c>
    </row>
    <row r="1026" spans="1:17" x14ac:dyDescent="0.2">
      <c r="A1026" s="438" t="str">
        <f>IF(B1026="","",COUNT('Diário 1º PA'!$A$5:$A$1982)+ROW()-4)</f>
        <v/>
      </c>
      <c r="B1026" s="470"/>
      <c r="C1026" s="469"/>
      <c r="D1026" s="107"/>
      <c r="E1026" s="107"/>
      <c r="F1026" s="288"/>
      <c r="G1026" s="105"/>
      <c r="H1026" s="107"/>
      <c r="I1026" s="107"/>
      <c r="J1026" s="423"/>
      <c r="K1026" s="422"/>
      <c r="L1026" s="423"/>
      <c r="M1026" s="423"/>
      <c r="N1026" s="470"/>
      <c r="O1026" s="418">
        <f t="shared" si="50"/>
        <v>0</v>
      </c>
      <c r="P1026" s="79">
        <f t="shared" si="51"/>
        <v>0</v>
      </c>
      <c r="Q1026" s="152" t="str">
        <f t="shared" si="49"/>
        <v/>
      </c>
    </row>
    <row r="1027" spans="1:17" x14ac:dyDescent="0.2">
      <c r="A1027" s="438" t="str">
        <f>IF(B1027="","",COUNT('Diário 1º PA'!$A$5:$A$1982)+ROW()-4)</f>
        <v/>
      </c>
      <c r="B1027" s="502"/>
      <c r="C1027" s="474"/>
      <c r="D1027" s="442"/>
      <c r="E1027" s="442"/>
      <c r="F1027" s="443"/>
      <c r="G1027" s="442"/>
      <c r="H1027" s="442"/>
      <c r="I1027" s="442"/>
      <c r="J1027" s="444"/>
      <c r="K1027" s="444"/>
      <c r="L1027" s="444"/>
      <c r="M1027" s="423"/>
      <c r="N1027" s="470"/>
      <c r="O1027" s="416">
        <f t="shared" si="50"/>
        <v>0</v>
      </c>
      <c r="P1027" s="79">
        <f t="shared" si="51"/>
        <v>0</v>
      </c>
      <c r="Q1027" s="102" t="str">
        <f t="shared" si="49"/>
        <v/>
      </c>
    </row>
    <row r="1028" spans="1:17" x14ac:dyDescent="0.2">
      <c r="A1028" s="438" t="str">
        <f>IF(B1028="","",COUNT('Diário 1º PA'!$A$5:$A$1982)+ROW()-4)</f>
        <v/>
      </c>
      <c r="B1028" s="502"/>
      <c r="C1028" s="474"/>
      <c r="D1028" s="442"/>
      <c r="E1028" s="442"/>
      <c r="F1028" s="443"/>
      <c r="G1028" s="442"/>
      <c r="H1028" s="442"/>
      <c r="I1028" s="442"/>
      <c r="J1028" s="444"/>
      <c r="K1028" s="444"/>
      <c r="L1028" s="444"/>
      <c r="M1028" s="444"/>
      <c r="N1028" s="470"/>
      <c r="O1028" s="416">
        <f t="shared" si="50"/>
        <v>0</v>
      </c>
      <c r="P1028" s="79">
        <f t="shared" si="51"/>
        <v>0</v>
      </c>
      <c r="Q1028" s="102" t="str">
        <f t="shared" si="49"/>
        <v/>
      </c>
    </row>
    <row r="1029" spans="1:17" ht="13.5" thickBot="1" x14ac:dyDescent="0.25">
      <c r="A1029" s="438" t="str">
        <f>IF(B1029="","",COUNT('Diário 1º PA'!$A$5:$A$1982)+ROW()-4)</f>
        <v/>
      </c>
      <c r="B1029" s="502"/>
      <c r="C1029" s="474"/>
      <c r="D1029" s="442"/>
      <c r="E1029" s="442"/>
      <c r="F1029" s="443"/>
      <c r="G1029" s="442"/>
      <c r="H1029" s="442"/>
      <c r="I1029" s="442"/>
      <c r="J1029" s="444"/>
      <c r="K1029" s="444"/>
      <c r="L1029" s="444"/>
      <c r="M1029" s="444"/>
      <c r="N1029" s="470"/>
      <c r="O1029" s="416">
        <f t="shared" si="50"/>
        <v>0</v>
      </c>
      <c r="P1029" s="79">
        <f t="shared" si="51"/>
        <v>0</v>
      </c>
      <c r="Q1029" s="102" t="str">
        <f t="shared" si="49"/>
        <v/>
      </c>
    </row>
    <row r="1030" spans="1:17" x14ac:dyDescent="0.2">
      <c r="A1030" s="438" t="str">
        <f>IF(B1030="","",COUNT('Diário 1º PA'!$A$5:$A$1982)+ROW()-4)</f>
        <v/>
      </c>
      <c r="B1030" s="470"/>
      <c r="C1030" s="469"/>
      <c r="D1030" s="107"/>
      <c r="E1030" s="107"/>
      <c r="F1030" s="288"/>
      <c r="G1030" s="107"/>
      <c r="H1030" s="107"/>
      <c r="I1030" s="107"/>
      <c r="J1030" s="423"/>
      <c r="K1030" s="423"/>
      <c r="L1030" s="423"/>
      <c r="M1030" s="423"/>
      <c r="N1030" s="470"/>
      <c r="O1030" s="418">
        <f t="shared" si="50"/>
        <v>0</v>
      </c>
      <c r="P1030" s="79">
        <f t="shared" si="51"/>
        <v>0</v>
      </c>
      <c r="Q1030" s="152" t="str">
        <f t="shared" si="49"/>
        <v/>
      </c>
    </row>
    <row r="1031" spans="1:17" x14ac:dyDescent="0.2">
      <c r="A1031" s="438" t="str">
        <f>IF(B1031="","",COUNT('Diário 1º PA'!$A$5:$A$1982)+ROW()-4)</f>
        <v/>
      </c>
      <c r="B1031" s="470"/>
      <c r="C1031" s="469"/>
      <c r="D1031" s="107"/>
      <c r="E1031" s="107"/>
      <c r="F1031" s="443"/>
      <c r="G1031" s="107"/>
      <c r="H1031" s="107"/>
      <c r="I1031" s="107"/>
      <c r="J1031" s="423"/>
      <c r="K1031" s="423"/>
      <c r="L1031" s="423"/>
      <c r="M1031" s="423"/>
      <c r="N1031" s="470"/>
      <c r="O1031" s="416">
        <f t="shared" si="50"/>
        <v>0</v>
      </c>
      <c r="P1031" s="79">
        <f t="shared" si="51"/>
        <v>0</v>
      </c>
      <c r="Q1031" s="102" t="str">
        <f t="shared" si="49"/>
        <v/>
      </c>
    </row>
    <row r="1032" spans="1:17" x14ac:dyDescent="0.2">
      <c r="A1032" s="438" t="str">
        <f>IF(B1032="","",COUNT('Diário 1º PA'!$A$5:$A$1982)+ROW()-4)</f>
        <v/>
      </c>
      <c r="B1032" s="470"/>
      <c r="C1032" s="469"/>
      <c r="D1032" s="107"/>
      <c r="E1032" s="107"/>
      <c r="F1032" s="288"/>
      <c r="G1032" s="107"/>
      <c r="H1032" s="107"/>
      <c r="I1032" s="107"/>
      <c r="J1032" s="423"/>
      <c r="K1032" s="423"/>
      <c r="L1032" s="423"/>
      <c r="M1032" s="423"/>
      <c r="N1032" s="470"/>
      <c r="O1032" s="416">
        <f t="shared" si="50"/>
        <v>0</v>
      </c>
      <c r="P1032" s="79">
        <f t="shared" si="51"/>
        <v>0</v>
      </c>
      <c r="Q1032" s="102" t="str">
        <f t="shared" si="49"/>
        <v/>
      </c>
    </row>
    <row r="1033" spans="1:17" ht="13.5" thickBot="1" x14ac:dyDescent="0.25">
      <c r="A1033" s="438" t="str">
        <f>IF(B1033="","",COUNT('Diário 1º PA'!$A$5:$A$1982)+ROW()-4)</f>
        <v/>
      </c>
      <c r="B1033" s="470"/>
      <c r="C1033" s="469"/>
      <c r="D1033" s="107"/>
      <c r="E1033" s="107"/>
      <c r="F1033" s="288"/>
      <c r="G1033" s="107"/>
      <c r="H1033" s="107"/>
      <c r="I1033" s="107"/>
      <c r="J1033" s="423"/>
      <c r="K1033" s="423"/>
      <c r="L1033" s="423"/>
      <c r="M1033" s="423"/>
      <c r="N1033" s="470"/>
      <c r="O1033" s="416">
        <f t="shared" si="50"/>
        <v>0</v>
      </c>
      <c r="P1033" s="79">
        <f t="shared" si="51"/>
        <v>0</v>
      </c>
      <c r="Q1033" s="102" t="str">
        <f t="shared" si="49"/>
        <v/>
      </c>
    </row>
    <row r="1034" spans="1:17" x14ac:dyDescent="0.2">
      <c r="A1034" s="438" t="str">
        <f>IF(B1034="","",COUNT('Diário 1º PA'!$A$5:$A$1982)+ROW()-4)</f>
        <v/>
      </c>
      <c r="B1034" s="470"/>
      <c r="C1034" s="469"/>
      <c r="D1034" s="107"/>
      <c r="E1034" s="107"/>
      <c r="F1034" s="288"/>
      <c r="G1034" s="107"/>
      <c r="H1034" s="107"/>
      <c r="I1034" s="107"/>
      <c r="J1034" s="423"/>
      <c r="K1034" s="423"/>
      <c r="L1034" s="423"/>
      <c r="M1034" s="423"/>
      <c r="N1034" s="470"/>
      <c r="O1034" s="418">
        <f t="shared" si="50"/>
        <v>0</v>
      </c>
      <c r="P1034" s="79">
        <f t="shared" si="51"/>
        <v>0</v>
      </c>
      <c r="Q1034" s="152" t="str">
        <f t="shared" si="49"/>
        <v/>
      </c>
    </row>
    <row r="1035" spans="1:17" x14ac:dyDescent="0.2">
      <c r="A1035" s="438" t="str">
        <f>IF(B1035="","",COUNT('Diário 1º PA'!$A$5:$A$1982)+ROW()-4)</f>
        <v/>
      </c>
      <c r="B1035" s="470"/>
      <c r="C1035" s="469"/>
      <c r="D1035" s="107"/>
      <c r="E1035" s="107"/>
      <c r="F1035" s="288"/>
      <c r="G1035" s="107"/>
      <c r="H1035" s="107"/>
      <c r="I1035" s="107"/>
      <c r="J1035" s="423"/>
      <c r="K1035" s="422"/>
      <c r="L1035" s="423"/>
      <c r="M1035" s="423"/>
      <c r="N1035" s="470"/>
      <c r="O1035" s="416">
        <f t="shared" si="50"/>
        <v>0</v>
      </c>
      <c r="P1035" s="79">
        <f t="shared" si="51"/>
        <v>0</v>
      </c>
      <c r="Q1035" s="102" t="str">
        <f t="shared" si="49"/>
        <v/>
      </c>
    </row>
    <row r="1036" spans="1:17" x14ac:dyDescent="0.2">
      <c r="A1036" s="438" t="str">
        <f>IF(B1036="","",COUNT('Diário 1º PA'!$A$5:$A$1982)+ROW()-4)</f>
        <v/>
      </c>
      <c r="B1036" s="470"/>
      <c r="C1036" s="469"/>
      <c r="D1036" s="107"/>
      <c r="E1036" s="107"/>
      <c r="F1036" s="288"/>
      <c r="G1036" s="107"/>
      <c r="H1036" s="107"/>
      <c r="I1036" s="107"/>
      <c r="J1036" s="423"/>
      <c r="K1036" s="423"/>
      <c r="L1036" s="423"/>
      <c r="M1036" s="423"/>
      <c r="N1036" s="470"/>
      <c r="O1036" s="416">
        <f t="shared" si="50"/>
        <v>0</v>
      </c>
      <c r="P1036" s="79">
        <f t="shared" si="51"/>
        <v>0</v>
      </c>
      <c r="Q1036" s="102" t="str">
        <f t="shared" si="49"/>
        <v/>
      </c>
    </row>
    <row r="1037" spans="1:17" ht="13.5" thickBot="1" x14ac:dyDescent="0.25">
      <c r="A1037" s="438" t="str">
        <f>IF(B1037="","",COUNT('Diário 1º PA'!$A$5:$A$1982)+ROW()-4)</f>
        <v/>
      </c>
      <c r="B1037" s="502"/>
      <c r="C1037" s="474"/>
      <c r="D1037" s="442"/>
      <c r="E1037" s="442"/>
      <c r="F1037" s="443"/>
      <c r="G1037" s="442"/>
      <c r="H1037" s="442"/>
      <c r="I1037" s="442"/>
      <c r="J1037" s="444"/>
      <c r="K1037" s="444"/>
      <c r="L1037" s="444"/>
      <c r="M1037" s="444"/>
      <c r="N1037" s="470"/>
      <c r="O1037" s="416">
        <f t="shared" si="50"/>
        <v>0</v>
      </c>
      <c r="P1037" s="79">
        <f t="shared" si="51"/>
        <v>0</v>
      </c>
      <c r="Q1037" s="102" t="str">
        <f t="shared" si="49"/>
        <v/>
      </c>
    </row>
    <row r="1038" spans="1:17" x14ac:dyDescent="0.2">
      <c r="A1038" s="438" t="str">
        <f>IF(B1038="","",COUNT('Diário 1º PA'!$A$5:$A$1982)+ROW()-4)</f>
        <v/>
      </c>
      <c r="B1038" s="470"/>
      <c r="C1038" s="469"/>
      <c r="D1038" s="107"/>
      <c r="E1038" s="107"/>
      <c r="F1038" s="288"/>
      <c r="G1038" s="107"/>
      <c r="H1038" s="107"/>
      <c r="I1038" s="107"/>
      <c r="J1038" s="423"/>
      <c r="K1038" s="423"/>
      <c r="L1038" s="423"/>
      <c r="M1038" s="423"/>
      <c r="N1038" s="470"/>
      <c r="O1038" s="418">
        <f t="shared" si="50"/>
        <v>0</v>
      </c>
      <c r="P1038" s="79">
        <f t="shared" si="51"/>
        <v>0</v>
      </c>
      <c r="Q1038" s="152" t="str">
        <f t="shared" si="49"/>
        <v/>
      </c>
    </row>
    <row r="1039" spans="1:17" x14ac:dyDescent="0.2">
      <c r="A1039" s="438" t="str">
        <f>IF(B1039="","",COUNT('Diário 1º PA'!$A$5:$A$1982)+ROW()-4)</f>
        <v/>
      </c>
      <c r="B1039" s="470"/>
      <c r="C1039" s="469"/>
      <c r="D1039" s="107"/>
      <c r="E1039" s="107"/>
      <c r="F1039" s="288"/>
      <c r="G1039" s="107"/>
      <c r="H1039" s="107"/>
      <c r="I1039" s="107"/>
      <c r="J1039" s="423"/>
      <c r="K1039" s="423"/>
      <c r="L1039" s="423"/>
      <c r="M1039" s="423"/>
      <c r="N1039" s="470"/>
      <c r="O1039" s="79">
        <f t="shared" si="50"/>
        <v>0</v>
      </c>
      <c r="P1039" s="79">
        <f t="shared" si="51"/>
        <v>0</v>
      </c>
      <c r="Q1039" s="152" t="str">
        <f t="shared" si="49"/>
        <v/>
      </c>
    </row>
    <row r="1040" spans="1:17" x14ac:dyDescent="0.2">
      <c r="A1040" s="438" t="str">
        <f>IF(B1040="","",COUNT('Diário 1º PA'!$A$5:$A$1982)+ROW()-4)</f>
        <v/>
      </c>
      <c r="B1040" s="470"/>
      <c r="C1040" s="469"/>
      <c r="D1040" s="107"/>
      <c r="E1040" s="107"/>
      <c r="F1040" s="288"/>
      <c r="G1040" s="107"/>
      <c r="H1040" s="107"/>
      <c r="I1040" s="107"/>
      <c r="J1040" s="423"/>
      <c r="K1040" s="423"/>
      <c r="L1040" s="423"/>
      <c r="M1040" s="423"/>
      <c r="N1040" s="470"/>
      <c r="O1040" s="416">
        <f t="shared" si="50"/>
        <v>0</v>
      </c>
      <c r="P1040" s="79">
        <f t="shared" si="51"/>
        <v>0</v>
      </c>
      <c r="Q1040" s="102" t="str">
        <f t="shared" si="49"/>
        <v/>
      </c>
    </row>
    <row r="1041" spans="1:17" x14ac:dyDescent="0.2">
      <c r="A1041" s="438" t="str">
        <f>IF(B1041="","",COUNT('Diário 1º PA'!$A$5:$A$1982)+ROW()-4)</f>
        <v/>
      </c>
      <c r="B1041" s="470"/>
      <c r="C1041" s="469"/>
      <c r="D1041" s="107"/>
      <c r="E1041" s="107"/>
      <c r="F1041" s="288"/>
      <c r="G1041" s="107"/>
      <c r="H1041" s="107"/>
      <c r="I1041" s="107"/>
      <c r="J1041" s="423"/>
      <c r="K1041" s="423"/>
      <c r="L1041" s="423"/>
      <c r="M1041" s="423"/>
      <c r="N1041" s="470"/>
      <c r="O1041" s="416">
        <f t="shared" si="50"/>
        <v>0</v>
      </c>
      <c r="P1041" s="79">
        <f t="shared" si="51"/>
        <v>0</v>
      </c>
      <c r="Q1041" s="102" t="str">
        <f t="shared" si="49"/>
        <v/>
      </c>
    </row>
    <row r="1042" spans="1:17" ht="13.5" thickBot="1" x14ac:dyDescent="0.25">
      <c r="A1042" s="438" t="str">
        <f>IF(B1042="","",COUNT('Diário 1º PA'!$A$5:$A$1982)+ROW()-4)</f>
        <v/>
      </c>
      <c r="B1042" s="470"/>
      <c r="C1042" s="469"/>
      <c r="D1042" s="107"/>
      <c r="E1042" s="107"/>
      <c r="F1042" s="288"/>
      <c r="G1042" s="107"/>
      <c r="H1042" s="107"/>
      <c r="I1042" s="107"/>
      <c r="J1042" s="423"/>
      <c r="K1042" s="423"/>
      <c r="L1042" s="423"/>
      <c r="M1042" s="423"/>
      <c r="N1042" s="470"/>
      <c r="O1042" s="416">
        <f t="shared" si="50"/>
        <v>0</v>
      </c>
      <c r="P1042" s="79">
        <f t="shared" si="51"/>
        <v>0</v>
      </c>
      <c r="Q1042" s="102" t="str">
        <f t="shared" si="49"/>
        <v/>
      </c>
    </row>
    <row r="1043" spans="1:17" x14ac:dyDescent="0.2">
      <c r="A1043" s="438" t="str">
        <f>IF(B1043="","",COUNT('Diário 1º PA'!$A$5:$A$1982)+ROW()-4)</f>
        <v/>
      </c>
      <c r="B1043" s="470"/>
      <c r="C1043" s="469"/>
      <c r="D1043" s="107"/>
      <c r="E1043" s="107"/>
      <c r="F1043" s="288"/>
      <c r="G1043" s="107"/>
      <c r="H1043" s="107"/>
      <c r="I1043" s="107"/>
      <c r="J1043" s="423"/>
      <c r="K1043" s="423"/>
      <c r="L1043" s="423"/>
      <c r="M1043" s="423"/>
      <c r="N1043" s="470"/>
      <c r="O1043" s="418">
        <f t="shared" si="50"/>
        <v>0</v>
      </c>
      <c r="P1043" s="79">
        <f t="shared" si="51"/>
        <v>0</v>
      </c>
      <c r="Q1043" s="152" t="str">
        <f t="shared" ref="Q1043:Q1054" si="52">SUBSTITUTE(D1043," ","_")</f>
        <v/>
      </c>
    </row>
    <row r="1044" spans="1:17" x14ac:dyDescent="0.2">
      <c r="A1044" s="438" t="str">
        <f>IF(B1044="","",COUNT('Diário 1º PA'!$A$5:$A$1982)+ROW()-4)</f>
        <v/>
      </c>
      <c r="B1044" s="470"/>
      <c r="C1044" s="469"/>
      <c r="D1044" s="107"/>
      <c r="E1044" s="107"/>
      <c r="F1044" s="288"/>
      <c r="G1044" s="107"/>
      <c r="H1044" s="107"/>
      <c r="I1044" s="107"/>
      <c r="J1044" s="423"/>
      <c r="K1044" s="423"/>
      <c r="L1044" s="423"/>
      <c r="M1044" s="423"/>
      <c r="N1044" s="470"/>
      <c r="O1044" s="416">
        <f t="shared" ref="O1044:O1054" si="53">IF(B1044=0,0,IF(YEAR(B1044)=$P$1,MONTH(B1044)-$O$1+1,(YEAR(B1044)-$P$1)*12-$O$1+1+MONTH(B1044)))</f>
        <v>0</v>
      </c>
      <c r="P1044" s="79">
        <f t="shared" ref="P1044:P1054" si="54">IF(C1044=0,0,IF(YEAR(C1044)=$P$1,MONTH(C1044)-$O$1+1,(YEAR(C1044)-$P$1)*12-$O$1+1+MONTH(C1044)))</f>
        <v>0</v>
      </c>
      <c r="Q1044" s="102" t="str">
        <f t="shared" si="52"/>
        <v/>
      </c>
    </row>
    <row r="1045" spans="1:17" x14ac:dyDescent="0.2">
      <c r="A1045" s="438" t="str">
        <f>IF(B1045="","",COUNT('Diário 1º PA'!$A$5:$A$1982)+ROW()-4)</f>
        <v/>
      </c>
      <c r="B1045" s="470"/>
      <c r="C1045" s="469"/>
      <c r="D1045" s="107"/>
      <c r="E1045" s="107"/>
      <c r="F1045" s="288"/>
      <c r="G1045" s="107"/>
      <c r="H1045" s="107"/>
      <c r="I1045" s="107"/>
      <c r="J1045" s="423"/>
      <c r="K1045" s="423"/>
      <c r="L1045" s="423"/>
      <c r="M1045" s="423"/>
      <c r="N1045" s="470"/>
      <c r="O1045" s="416">
        <f t="shared" si="53"/>
        <v>0</v>
      </c>
      <c r="P1045" s="79">
        <f t="shared" si="54"/>
        <v>0</v>
      </c>
      <c r="Q1045" s="102" t="str">
        <f t="shared" si="52"/>
        <v/>
      </c>
    </row>
    <row r="1046" spans="1:17" ht="13.5" thickBot="1" x14ac:dyDescent="0.25">
      <c r="A1046" s="438" t="str">
        <f>IF(B1046="","",COUNT('Diário 1º PA'!$A$5:$A$1982)+ROW()-4)</f>
        <v/>
      </c>
      <c r="B1046" s="470"/>
      <c r="C1046" s="469"/>
      <c r="D1046" s="107"/>
      <c r="E1046" s="107"/>
      <c r="F1046" s="288"/>
      <c r="G1046" s="107"/>
      <c r="H1046" s="107"/>
      <c r="I1046" s="107"/>
      <c r="J1046" s="423"/>
      <c r="K1046" s="423"/>
      <c r="L1046" s="423"/>
      <c r="M1046" s="423"/>
      <c r="N1046" s="470"/>
      <c r="O1046" s="416">
        <f t="shared" si="53"/>
        <v>0</v>
      </c>
      <c r="P1046" s="79">
        <f t="shared" si="54"/>
        <v>0</v>
      </c>
      <c r="Q1046" s="102" t="str">
        <f t="shared" si="52"/>
        <v/>
      </c>
    </row>
    <row r="1047" spans="1:17" x14ac:dyDescent="0.2">
      <c r="A1047" s="438" t="str">
        <f>IF(B1047="","",COUNT('Diário 1º PA'!$A$5:$A$1982)+ROW()-4)</f>
        <v/>
      </c>
      <c r="B1047" s="470"/>
      <c r="C1047" s="469"/>
      <c r="D1047" s="107"/>
      <c r="E1047" s="107"/>
      <c r="F1047" s="288"/>
      <c r="G1047" s="107"/>
      <c r="H1047" s="107"/>
      <c r="I1047" s="107"/>
      <c r="J1047" s="423"/>
      <c r="K1047" s="423"/>
      <c r="L1047" s="423"/>
      <c r="M1047" s="423"/>
      <c r="N1047" s="470"/>
      <c r="O1047" s="418">
        <f t="shared" si="53"/>
        <v>0</v>
      </c>
      <c r="P1047" s="79">
        <f t="shared" si="54"/>
        <v>0</v>
      </c>
      <c r="Q1047" s="152" t="str">
        <f t="shared" si="52"/>
        <v/>
      </c>
    </row>
    <row r="1048" spans="1:17" x14ac:dyDescent="0.2">
      <c r="A1048" s="438" t="str">
        <f>IF(B1048="","",COUNT('Diário 1º PA'!$A$5:$A$1982)+ROW()-4)</f>
        <v/>
      </c>
      <c r="B1048" s="470"/>
      <c r="C1048" s="469"/>
      <c r="D1048" s="107"/>
      <c r="E1048" s="107"/>
      <c r="F1048" s="288"/>
      <c r="G1048" s="107"/>
      <c r="H1048" s="107"/>
      <c r="I1048" s="107"/>
      <c r="J1048" s="423"/>
      <c r="K1048" s="423"/>
      <c r="L1048" s="423"/>
      <c r="M1048" s="423"/>
      <c r="N1048" s="470"/>
      <c r="O1048" s="416">
        <f t="shared" si="53"/>
        <v>0</v>
      </c>
      <c r="P1048" s="79">
        <f t="shared" si="54"/>
        <v>0</v>
      </c>
      <c r="Q1048" s="102" t="str">
        <f t="shared" si="52"/>
        <v/>
      </c>
    </row>
    <row r="1049" spans="1:17" x14ac:dyDescent="0.2">
      <c r="A1049" s="438" t="str">
        <f>IF(B1049="","",COUNT('Diário 1º PA'!$A$5:$A$1982)+ROW()-4)</f>
        <v/>
      </c>
      <c r="B1049" s="470"/>
      <c r="C1049" s="469"/>
      <c r="D1049" s="107"/>
      <c r="E1049" s="107"/>
      <c r="F1049" s="288"/>
      <c r="G1049" s="107"/>
      <c r="H1049" s="107"/>
      <c r="I1049" s="107"/>
      <c r="J1049" s="423"/>
      <c r="K1049" s="423"/>
      <c r="L1049" s="423"/>
      <c r="M1049" s="423"/>
      <c r="N1049" s="470"/>
      <c r="O1049" s="416">
        <f t="shared" si="53"/>
        <v>0</v>
      </c>
      <c r="P1049" s="79">
        <f t="shared" si="54"/>
        <v>0</v>
      </c>
      <c r="Q1049" s="102" t="str">
        <f t="shared" si="52"/>
        <v/>
      </c>
    </row>
    <row r="1050" spans="1:17" ht="13.5" thickBot="1" x14ac:dyDescent="0.25">
      <c r="A1050" s="438" t="str">
        <f>IF(B1050="","",COUNT('Diário 1º PA'!$A$5:$A$1982)+ROW()-4)</f>
        <v/>
      </c>
      <c r="B1050" s="470"/>
      <c r="C1050" s="469"/>
      <c r="D1050" s="107"/>
      <c r="E1050" s="107"/>
      <c r="F1050" s="288"/>
      <c r="G1050" s="107"/>
      <c r="H1050" s="107"/>
      <c r="I1050" s="107"/>
      <c r="J1050" s="423"/>
      <c r="K1050" s="423"/>
      <c r="L1050" s="423"/>
      <c r="M1050" s="423"/>
      <c r="N1050" s="470"/>
      <c r="O1050" s="416">
        <f t="shared" si="53"/>
        <v>0</v>
      </c>
      <c r="P1050" s="79">
        <f t="shared" si="54"/>
        <v>0</v>
      </c>
      <c r="Q1050" s="102" t="str">
        <f t="shared" si="52"/>
        <v/>
      </c>
    </row>
    <row r="1051" spans="1:17" x14ac:dyDescent="0.2">
      <c r="A1051" s="438" t="str">
        <f>IF(B1051="","",COUNT('Diário 1º PA'!$A$5:$A$1982)+ROW()-4)</f>
        <v/>
      </c>
      <c r="B1051" s="470"/>
      <c r="C1051" s="469"/>
      <c r="D1051" s="107"/>
      <c r="E1051" s="107"/>
      <c r="F1051" s="288"/>
      <c r="G1051" s="107"/>
      <c r="H1051" s="107"/>
      <c r="I1051" s="107"/>
      <c r="J1051" s="423"/>
      <c r="K1051" s="423"/>
      <c r="L1051" s="423"/>
      <c r="M1051" s="423"/>
      <c r="N1051" s="470"/>
      <c r="O1051" s="418">
        <f t="shared" si="53"/>
        <v>0</v>
      </c>
      <c r="P1051" s="79">
        <f t="shared" si="54"/>
        <v>0</v>
      </c>
      <c r="Q1051" s="152" t="str">
        <f t="shared" si="52"/>
        <v/>
      </c>
    </row>
    <row r="1052" spans="1:17" x14ac:dyDescent="0.2">
      <c r="A1052" s="438" t="str">
        <f>IF(B1052="","",COUNT('Diário 1º PA'!$A$5:$A$1982)+ROW()-4)</f>
        <v/>
      </c>
      <c r="B1052" s="470"/>
      <c r="C1052" s="469"/>
      <c r="D1052" s="107"/>
      <c r="E1052" s="107"/>
      <c r="F1052" s="288"/>
      <c r="G1052" s="107"/>
      <c r="H1052" s="107"/>
      <c r="I1052" s="107"/>
      <c r="J1052" s="423"/>
      <c r="K1052" s="423"/>
      <c r="L1052" s="423"/>
      <c r="M1052" s="423"/>
      <c r="N1052" s="470"/>
      <c r="O1052" s="416">
        <f t="shared" si="53"/>
        <v>0</v>
      </c>
      <c r="P1052" s="79">
        <f t="shared" si="54"/>
        <v>0</v>
      </c>
      <c r="Q1052" s="102" t="str">
        <f t="shared" si="52"/>
        <v/>
      </c>
    </row>
    <row r="1053" spans="1:17" x14ac:dyDescent="0.2">
      <c r="A1053" s="438" t="str">
        <f>IF(B1053="","",COUNT('Diário 1º PA'!$A$5:$A$1982)+ROW()-4)</f>
        <v/>
      </c>
      <c r="B1053" s="470"/>
      <c r="C1053" s="469"/>
      <c r="D1053" s="107"/>
      <c r="E1053" s="107"/>
      <c r="F1053" s="288"/>
      <c r="G1053" s="107"/>
      <c r="H1053" s="107"/>
      <c r="I1053" s="107"/>
      <c r="J1053" s="423"/>
      <c r="K1053" s="423"/>
      <c r="L1053" s="423"/>
      <c r="M1053" s="423"/>
      <c r="N1053" s="470"/>
      <c r="O1053" s="416">
        <f t="shared" si="53"/>
        <v>0</v>
      </c>
      <c r="P1053" s="79">
        <f t="shared" si="54"/>
        <v>0</v>
      </c>
      <c r="Q1053" s="102" t="str">
        <f t="shared" si="52"/>
        <v/>
      </c>
    </row>
    <row r="1054" spans="1:17" x14ac:dyDescent="0.2">
      <c r="A1054" s="438" t="str">
        <f>IF(B1054="","",COUNT('Diário 1º PA'!$A$5:$A$1982)+ROW()-4)</f>
        <v/>
      </c>
      <c r="B1054" s="470"/>
      <c r="C1054" s="469"/>
      <c r="D1054" s="107"/>
      <c r="E1054" s="107"/>
      <c r="F1054" s="288"/>
      <c r="G1054" s="107"/>
      <c r="H1054" s="107"/>
      <c r="I1054" s="107"/>
      <c r="J1054" s="423"/>
      <c r="K1054" s="423"/>
      <c r="L1054" s="423"/>
      <c r="M1054" s="423"/>
      <c r="N1054" s="470"/>
      <c r="O1054" s="416">
        <f t="shared" si="53"/>
        <v>0</v>
      </c>
      <c r="P1054" s="79">
        <f t="shared" si="54"/>
        <v>0</v>
      </c>
      <c r="Q1054" s="102" t="str">
        <f t="shared" si="52"/>
        <v/>
      </c>
    </row>
    <row r="1055" spans="1:17" x14ac:dyDescent="0.2">
      <c r="A1055" s="438" t="str">
        <f>IF(B1055="","",COUNT('Diário 1º PA'!$A$5:$A$1982)+ROW()-4)</f>
        <v/>
      </c>
      <c r="B1055" s="470"/>
      <c r="C1055" s="469"/>
      <c r="D1055" s="107"/>
      <c r="E1055" s="107"/>
      <c r="F1055" s="288"/>
      <c r="G1055" s="107"/>
      <c r="H1055" s="107"/>
      <c r="I1055" s="107"/>
      <c r="J1055" s="423"/>
      <c r="K1055" s="423"/>
      <c r="L1055" s="423"/>
      <c r="M1055" s="423"/>
      <c r="N1055" s="470"/>
      <c r="O1055" s="416">
        <f t="shared" ref="O1055:O1070" si="55">IF(B1055=0,0,IF(YEAR(B1055)=$P$1,MONTH(B1055)-$O$1+1,(YEAR(B1055)-$P$1)*12-$O$1+1+MONTH(B1055)))</f>
        <v>0</v>
      </c>
      <c r="P1055" s="79">
        <f t="shared" ref="P1055:P1070" si="56">IF(C1055=0,0,IF(YEAR(C1055)=$P$1,MONTH(C1055)-$O$1+1,(YEAR(C1055)-$P$1)*12-$O$1+1+MONTH(C1055)))</f>
        <v>0</v>
      </c>
      <c r="Q1055" s="102" t="str">
        <f t="shared" ref="Q1055:Q1070" si="57">SUBSTITUTE(D1055," ","_")</f>
        <v/>
      </c>
    </row>
    <row r="1056" spans="1:17" x14ac:dyDescent="0.2">
      <c r="A1056" s="438" t="str">
        <f>IF(B1056="","",COUNT('Diário 1º PA'!$A$5:$A$1982)+ROW()-4)</f>
        <v/>
      </c>
      <c r="B1056" s="470"/>
      <c r="C1056" s="469"/>
      <c r="D1056" s="107"/>
      <c r="E1056" s="107"/>
      <c r="F1056" s="288"/>
      <c r="G1056" s="107"/>
      <c r="H1056" s="107"/>
      <c r="I1056" s="107"/>
      <c r="J1056" s="423"/>
      <c r="K1056" s="423"/>
      <c r="L1056" s="423"/>
      <c r="M1056" s="423"/>
      <c r="N1056" s="470"/>
      <c r="O1056" s="416">
        <f t="shared" si="55"/>
        <v>0</v>
      </c>
      <c r="P1056" s="79">
        <f t="shared" si="56"/>
        <v>0</v>
      </c>
      <c r="Q1056" s="102" t="str">
        <f t="shared" si="57"/>
        <v/>
      </c>
    </row>
    <row r="1057" spans="1:17" x14ac:dyDescent="0.2">
      <c r="A1057" s="438" t="str">
        <f>IF(B1057="","",COUNT('Diário 1º PA'!$A$5:$A$1982)+ROW()-4)</f>
        <v/>
      </c>
      <c r="B1057" s="470"/>
      <c r="C1057" s="469"/>
      <c r="D1057" s="107"/>
      <c r="E1057" s="107"/>
      <c r="F1057" s="288"/>
      <c r="G1057" s="107"/>
      <c r="H1057" s="107"/>
      <c r="I1057" s="107"/>
      <c r="J1057" s="423"/>
      <c r="K1057" s="423"/>
      <c r="L1057" s="423"/>
      <c r="M1057" s="423"/>
      <c r="N1057" s="470"/>
      <c r="O1057" s="416">
        <f t="shared" si="55"/>
        <v>0</v>
      </c>
      <c r="P1057" s="79">
        <f t="shared" si="56"/>
        <v>0</v>
      </c>
      <c r="Q1057" s="102" t="str">
        <f t="shared" si="57"/>
        <v/>
      </c>
    </row>
    <row r="1058" spans="1:17" x14ac:dyDescent="0.2">
      <c r="A1058" s="438" t="str">
        <f>IF(B1058="","",COUNT('Diário 1º PA'!$A$5:$A$1982)+ROW()-4)</f>
        <v/>
      </c>
      <c r="B1058" s="502"/>
      <c r="C1058" s="474"/>
      <c r="D1058" s="442"/>
      <c r="E1058" s="442"/>
      <c r="F1058" s="443"/>
      <c r="G1058" s="442"/>
      <c r="H1058" s="442"/>
      <c r="I1058" s="442"/>
      <c r="J1058" s="444"/>
      <c r="K1058" s="444"/>
      <c r="L1058" s="444"/>
      <c r="M1058" s="444"/>
      <c r="N1058" s="502"/>
      <c r="O1058" s="416">
        <f t="shared" si="55"/>
        <v>0</v>
      </c>
      <c r="P1058" s="79">
        <f t="shared" si="56"/>
        <v>0</v>
      </c>
      <c r="Q1058" s="102" t="str">
        <f t="shared" si="57"/>
        <v/>
      </c>
    </row>
    <row r="1059" spans="1:17" x14ac:dyDescent="0.2">
      <c r="A1059" s="438" t="str">
        <f>IF(B1059="","",COUNT('Diário 1º PA'!$A$5:$A$1982)+ROW()-4)</f>
        <v/>
      </c>
      <c r="B1059" s="502"/>
      <c r="C1059" s="474"/>
      <c r="D1059" s="442"/>
      <c r="E1059" s="442"/>
      <c r="F1059" s="443"/>
      <c r="G1059" s="442"/>
      <c r="H1059" s="442"/>
      <c r="I1059" s="442"/>
      <c r="J1059" s="444"/>
      <c r="K1059" s="444"/>
      <c r="L1059" s="444"/>
      <c r="M1059" s="444"/>
      <c r="N1059" s="502"/>
      <c r="O1059" s="416">
        <f t="shared" si="55"/>
        <v>0</v>
      </c>
      <c r="P1059" s="79">
        <f t="shared" si="56"/>
        <v>0</v>
      </c>
      <c r="Q1059" s="102" t="str">
        <f t="shared" si="57"/>
        <v/>
      </c>
    </row>
    <row r="1060" spans="1:17" x14ac:dyDescent="0.2">
      <c r="A1060" s="438" t="str">
        <f>IF(B1060="","",COUNT('Diário 1º PA'!$A$5:$A$1982)+ROW()-4)</f>
        <v/>
      </c>
      <c r="B1060" s="502"/>
      <c r="C1060" s="474"/>
      <c r="D1060" s="442"/>
      <c r="E1060" s="442"/>
      <c r="F1060" s="443"/>
      <c r="G1060" s="442"/>
      <c r="H1060" s="442"/>
      <c r="I1060" s="442"/>
      <c r="J1060" s="444"/>
      <c r="K1060" s="444"/>
      <c r="L1060" s="444"/>
      <c r="M1060" s="444"/>
      <c r="N1060" s="502"/>
      <c r="O1060" s="416">
        <f t="shared" si="55"/>
        <v>0</v>
      </c>
      <c r="P1060" s="79">
        <f t="shared" si="56"/>
        <v>0</v>
      </c>
      <c r="Q1060" s="102" t="str">
        <f t="shared" si="57"/>
        <v/>
      </c>
    </row>
    <row r="1061" spans="1:17" x14ac:dyDescent="0.2">
      <c r="A1061" s="438" t="str">
        <f>IF(B1061="","",COUNT('Diário 1º PA'!$A$5:$A$1982)+ROW()-4)</f>
        <v/>
      </c>
      <c r="B1061" s="502"/>
      <c r="C1061" s="474"/>
      <c r="D1061" s="442"/>
      <c r="E1061" s="442"/>
      <c r="F1061" s="443"/>
      <c r="G1061" s="442"/>
      <c r="H1061" s="442"/>
      <c r="I1061" s="442"/>
      <c r="J1061" s="444"/>
      <c r="K1061" s="444"/>
      <c r="L1061" s="444"/>
      <c r="M1061" s="444"/>
      <c r="N1061" s="502"/>
      <c r="O1061" s="416">
        <f t="shared" si="55"/>
        <v>0</v>
      </c>
      <c r="P1061" s="79">
        <f t="shared" si="56"/>
        <v>0</v>
      </c>
      <c r="Q1061" s="102" t="str">
        <f t="shared" si="57"/>
        <v/>
      </c>
    </row>
    <row r="1062" spans="1:17" x14ac:dyDescent="0.2">
      <c r="A1062" s="438" t="str">
        <f>IF(B1062="","",COUNT('Diário 1º PA'!$A$5:$A$1982)+ROW()-4)</f>
        <v/>
      </c>
      <c r="B1062" s="470"/>
      <c r="C1062" s="469"/>
      <c r="D1062" s="107"/>
      <c r="E1062" s="107"/>
      <c r="F1062" s="288"/>
      <c r="G1062" s="107"/>
      <c r="H1062" s="107"/>
      <c r="I1062" s="107"/>
      <c r="J1062" s="423"/>
      <c r="K1062" s="423"/>
      <c r="L1062" s="423"/>
      <c r="M1062" s="423"/>
      <c r="N1062" s="470"/>
      <c r="O1062" s="416">
        <f t="shared" si="55"/>
        <v>0</v>
      </c>
      <c r="P1062" s="79">
        <f t="shared" si="56"/>
        <v>0</v>
      </c>
      <c r="Q1062" s="102" t="str">
        <f t="shared" si="57"/>
        <v/>
      </c>
    </row>
    <row r="1063" spans="1:17" x14ac:dyDescent="0.2">
      <c r="A1063" s="438" t="str">
        <f>IF(B1063="","",COUNT('Diário 1º PA'!$A$5:$A$1982)+ROW()-4)</f>
        <v/>
      </c>
      <c r="B1063" s="470"/>
      <c r="C1063" s="469"/>
      <c r="D1063" s="107"/>
      <c r="E1063" s="107"/>
      <c r="F1063" s="288"/>
      <c r="G1063" s="107"/>
      <c r="H1063" s="107"/>
      <c r="I1063" s="107"/>
      <c r="J1063" s="423"/>
      <c r="K1063" s="423"/>
      <c r="L1063" s="423"/>
      <c r="M1063" s="423"/>
      <c r="N1063" s="470"/>
      <c r="O1063" s="416">
        <f t="shared" si="55"/>
        <v>0</v>
      </c>
      <c r="P1063" s="79">
        <f t="shared" si="56"/>
        <v>0</v>
      </c>
      <c r="Q1063" s="102" t="str">
        <f t="shared" si="57"/>
        <v/>
      </c>
    </row>
    <row r="1064" spans="1:17" x14ac:dyDescent="0.2">
      <c r="A1064" s="438" t="str">
        <f>IF(B1064="","",COUNT('Diário 1º PA'!$A$5:$A$1982)+ROW()-4)</f>
        <v/>
      </c>
      <c r="B1064" s="470"/>
      <c r="C1064" s="469"/>
      <c r="D1064" s="107"/>
      <c r="E1064" s="107"/>
      <c r="F1064" s="288"/>
      <c r="G1064" s="107"/>
      <c r="H1064" s="107"/>
      <c r="I1064" s="107"/>
      <c r="J1064" s="423"/>
      <c r="K1064" s="423"/>
      <c r="L1064" s="423"/>
      <c r="M1064" s="423"/>
      <c r="N1064" s="470"/>
      <c r="O1064" s="416">
        <f t="shared" si="55"/>
        <v>0</v>
      </c>
      <c r="P1064" s="79">
        <f t="shared" si="56"/>
        <v>0</v>
      </c>
      <c r="Q1064" s="102" t="str">
        <f t="shared" si="57"/>
        <v/>
      </c>
    </row>
    <row r="1065" spans="1:17" x14ac:dyDescent="0.2">
      <c r="A1065" s="438" t="str">
        <f>IF(B1065="","",COUNT('Diário 1º PA'!$A$5:$A$1982)+ROW()-4)</f>
        <v/>
      </c>
      <c r="B1065" s="470"/>
      <c r="C1065" s="469"/>
      <c r="D1065" s="107"/>
      <c r="E1065" s="107"/>
      <c r="F1065" s="288"/>
      <c r="G1065" s="107"/>
      <c r="H1065" s="107"/>
      <c r="I1065" s="107"/>
      <c r="J1065" s="423"/>
      <c r="K1065" s="423"/>
      <c r="L1065" s="423"/>
      <c r="M1065" s="423"/>
      <c r="N1065" s="470"/>
      <c r="O1065" s="416">
        <f t="shared" si="55"/>
        <v>0</v>
      </c>
      <c r="P1065" s="79">
        <f t="shared" si="56"/>
        <v>0</v>
      </c>
      <c r="Q1065" s="102" t="str">
        <f t="shared" si="57"/>
        <v/>
      </c>
    </row>
    <row r="1066" spans="1:17" x14ac:dyDescent="0.2">
      <c r="A1066" s="438" t="str">
        <f>IF(B1066="","",COUNT('Diário 1º PA'!$A$5:$A$1982)+ROW()-4)</f>
        <v/>
      </c>
      <c r="B1066" s="470"/>
      <c r="C1066" s="469"/>
      <c r="D1066" s="107"/>
      <c r="E1066" s="107"/>
      <c r="F1066" s="288"/>
      <c r="G1066" s="107"/>
      <c r="H1066" s="107"/>
      <c r="I1066" s="107"/>
      <c r="J1066" s="423"/>
      <c r="K1066" s="423"/>
      <c r="L1066" s="423"/>
      <c r="M1066" s="423"/>
      <c r="N1066" s="470"/>
      <c r="O1066" s="416">
        <f t="shared" si="55"/>
        <v>0</v>
      </c>
      <c r="P1066" s="79">
        <f t="shared" si="56"/>
        <v>0</v>
      </c>
      <c r="Q1066" s="102" t="str">
        <f t="shared" si="57"/>
        <v/>
      </c>
    </row>
    <row r="1067" spans="1:17" x14ac:dyDescent="0.2">
      <c r="A1067" s="438" t="str">
        <f>IF(B1067="","",COUNT('Diário 1º PA'!$A$5:$A$1982)+ROW()-4)</f>
        <v/>
      </c>
      <c r="B1067" s="470"/>
      <c r="C1067" s="469"/>
      <c r="D1067" s="107"/>
      <c r="E1067" s="107"/>
      <c r="F1067" s="288"/>
      <c r="G1067" s="107"/>
      <c r="H1067" s="107"/>
      <c r="I1067" s="107"/>
      <c r="J1067" s="423"/>
      <c r="K1067" s="423"/>
      <c r="L1067" s="423"/>
      <c r="M1067" s="423"/>
      <c r="N1067" s="470"/>
      <c r="O1067" s="416">
        <f t="shared" si="55"/>
        <v>0</v>
      </c>
      <c r="P1067" s="79">
        <f t="shared" si="56"/>
        <v>0</v>
      </c>
      <c r="Q1067" s="102" t="str">
        <f t="shared" si="57"/>
        <v/>
      </c>
    </row>
    <row r="1068" spans="1:17" x14ac:dyDescent="0.2">
      <c r="A1068" s="438" t="str">
        <f>IF(B1068="","",COUNT('Diário 1º PA'!$A$5:$A$1982)+ROW()-4)</f>
        <v/>
      </c>
      <c r="B1068" s="470"/>
      <c r="C1068" s="469"/>
      <c r="D1068" s="107"/>
      <c r="E1068" s="107"/>
      <c r="F1068" s="288"/>
      <c r="G1068" s="105"/>
      <c r="H1068" s="107"/>
      <c r="I1068" s="107"/>
      <c r="J1068" s="423"/>
      <c r="K1068" s="423"/>
      <c r="L1068" s="423"/>
      <c r="M1068" s="471"/>
      <c r="N1068" s="470"/>
      <c r="O1068" s="416">
        <f t="shared" si="55"/>
        <v>0</v>
      </c>
      <c r="P1068" s="79">
        <f t="shared" si="56"/>
        <v>0</v>
      </c>
      <c r="Q1068" s="102" t="str">
        <f t="shared" si="57"/>
        <v/>
      </c>
    </row>
    <row r="1069" spans="1:17" x14ac:dyDescent="0.2">
      <c r="A1069" s="438" t="str">
        <f>IF(B1069="","",COUNT('Diário 1º PA'!$A$5:$A$1982)+ROW()-4)</f>
        <v/>
      </c>
      <c r="B1069" s="470"/>
      <c r="C1069" s="469"/>
      <c r="D1069" s="107"/>
      <c r="E1069" s="107"/>
      <c r="F1069" s="288"/>
      <c r="G1069" s="107"/>
      <c r="H1069" s="107"/>
      <c r="I1069" s="107"/>
      <c r="J1069" s="423"/>
      <c r="K1069" s="423"/>
      <c r="L1069" s="423"/>
      <c r="M1069" s="423"/>
      <c r="N1069" s="470"/>
      <c r="O1069" s="416">
        <f t="shared" si="55"/>
        <v>0</v>
      </c>
      <c r="P1069" s="79">
        <f t="shared" si="56"/>
        <v>0</v>
      </c>
      <c r="Q1069" s="102" t="str">
        <f t="shared" si="57"/>
        <v/>
      </c>
    </row>
    <row r="1070" spans="1:17" x14ac:dyDescent="0.2">
      <c r="A1070" s="438" t="str">
        <f>IF(B1070="","",COUNT('Diário 1º PA'!$A$5:$A$1982)+ROW()-4)</f>
        <v/>
      </c>
      <c r="B1070" s="470"/>
      <c r="C1070" s="469"/>
      <c r="D1070" s="107"/>
      <c r="E1070" s="107"/>
      <c r="F1070" s="288"/>
      <c r="G1070" s="107"/>
      <c r="H1070" s="107"/>
      <c r="I1070" s="107"/>
      <c r="J1070" s="423"/>
      <c r="K1070" s="423"/>
      <c r="L1070" s="423"/>
      <c r="M1070" s="423"/>
      <c r="N1070" s="470"/>
      <c r="O1070" s="416">
        <f t="shared" si="55"/>
        <v>0</v>
      </c>
      <c r="P1070" s="79">
        <f t="shared" si="56"/>
        <v>0</v>
      </c>
      <c r="Q1070" s="102" t="str">
        <f t="shared" si="57"/>
        <v/>
      </c>
    </row>
    <row r="1071" spans="1:17" x14ac:dyDescent="0.2">
      <c r="A1071" s="438" t="str">
        <f>IF(B1071="","",COUNT('Diário 1º PA'!$A$5:$A$1982)+ROW()-4)</f>
        <v/>
      </c>
      <c r="B1071" s="470"/>
      <c r="C1071" s="469"/>
      <c r="D1071" s="107"/>
      <c r="E1071" s="107"/>
      <c r="F1071" s="288"/>
      <c r="G1071" s="107"/>
      <c r="H1071" s="107"/>
      <c r="I1071" s="107"/>
      <c r="J1071" s="423"/>
      <c r="K1071" s="423"/>
      <c r="L1071" s="423"/>
      <c r="M1071" s="423"/>
      <c r="N1071" s="470"/>
      <c r="O1071" s="416">
        <f t="shared" ref="O1071:O1118" si="58">IF(B1071=0,0,IF(YEAR(B1071)=$P$1,MONTH(B1071)-$O$1+1,(YEAR(B1071)-$P$1)*12-$O$1+1+MONTH(B1071)))</f>
        <v>0</v>
      </c>
      <c r="P1071" s="79">
        <f t="shared" ref="P1071:P1118" si="59">IF(C1071=0,0,IF(YEAR(C1071)=$P$1,MONTH(C1071)-$O$1+1,(YEAR(C1071)-$P$1)*12-$O$1+1+MONTH(C1071)))</f>
        <v>0</v>
      </c>
      <c r="Q1071" s="102" t="str">
        <f t="shared" ref="Q1071:Q1117" si="60">SUBSTITUTE(D1071," ","_")</f>
        <v/>
      </c>
    </row>
    <row r="1072" spans="1:17" x14ac:dyDescent="0.2">
      <c r="A1072" s="438" t="str">
        <f>IF(B1072="","",COUNT('Diário 1º PA'!$A$5:$A$1982)+ROW()-4)</f>
        <v/>
      </c>
      <c r="B1072" s="470"/>
      <c r="C1072" s="469"/>
      <c r="D1072" s="107"/>
      <c r="E1072" s="107"/>
      <c r="F1072" s="288"/>
      <c r="G1072" s="107"/>
      <c r="H1072" s="107"/>
      <c r="I1072" s="107"/>
      <c r="J1072" s="423"/>
      <c r="K1072" s="423"/>
      <c r="L1072" s="423"/>
      <c r="M1072" s="423"/>
      <c r="N1072" s="470"/>
      <c r="O1072" s="416">
        <f t="shared" si="58"/>
        <v>0</v>
      </c>
      <c r="P1072" s="79">
        <f t="shared" si="59"/>
        <v>0</v>
      </c>
      <c r="Q1072" s="102" t="str">
        <f t="shared" si="60"/>
        <v/>
      </c>
    </row>
    <row r="1073" spans="1:17" ht="13.5" thickBot="1" x14ac:dyDescent="0.25">
      <c r="A1073" s="438" t="str">
        <f>IF(B1073="","",COUNT('Diário 1º PA'!$A$5:$A$1982)+ROW()-4)</f>
        <v/>
      </c>
      <c r="B1073" s="470"/>
      <c r="C1073" s="469"/>
      <c r="D1073" s="107"/>
      <c r="E1073" s="107"/>
      <c r="F1073" s="288"/>
      <c r="G1073" s="107"/>
      <c r="H1073" s="107"/>
      <c r="I1073" s="107"/>
      <c r="J1073" s="423"/>
      <c r="K1073" s="423"/>
      <c r="L1073" s="423"/>
      <c r="M1073" s="423"/>
      <c r="N1073" s="470"/>
      <c r="O1073" s="416">
        <f t="shared" si="58"/>
        <v>0</v>
      </c>
      <c r="P1073" s="79">
        <f t="shared" si="59"/>
        <v>0</v>
      </c>
      <c r="Q1073" s="102" t="str">
        <f t="shared" si="60"/>
        <v/>
      </c>
    </row>
    <row r="1074" spans="1:17" x14ac:dyDescent="0.2">
      <c r="A1074" s="438" t="str">
        <f>IF(B1074="","",COUNT('Diário 1º PA'!$A$5:$A$1982)+ROW()-4)</f>
        <v/>
      </c>
      <c r="B1074" s="470"/>
      <c r="C1074" s="469"/>
      <c r="D1074" s="107"/>
      <c r="E1074" s="107"/>
      <c r="F1074" s="288"/>
      <c r="G1074" s="442"/>
      <c r="H1074" s="107"/>
      <c r="I1074" s="107"/>
      <c r="J1074" s="423"/>
      <c r="K1074" s="423"/>
      <c r="L1074" s="423"/>
      <c r="M1074" s="423"/>
      <c r="N1074" s="470"/>
      <c r="O1074" s="418">
        <f t="shared" si="58"/>
        <v>0</v>
      </c>
      <c r="P1074" s="79">
        <f t="shared" si="59"/>
        <v>0</v>
      </c>
      <c r="Q1074" s="152" t="str">
        <f t="shared" si="60"/>
        <v/>
      </c>
    </row>
    <row r="1075" spans="1:17" x14ac:dyDescent="0.2">
      <c r="A1075" s="438" t="str">
        <f>IF(B1075="","",COUNT('Diário 1º PA'!$A$5:$A$1982)+ROW()-4)</f>
        <v/>
      </c>
      <c r="B1075" s="470"/>
      <c r="C1075" s="469"/>
      <c r="D1075" s="107"/>
      <c r="E1075" s="107"/>
      <c r="F1075" s="288"/>
      <c r="G1075" s="107"/>
      <c r="H1075" s="107"/>
      <c r="I1075" s="107"/>
      <c r="J1075" s="423"/>
      <c r="K1075" s="423"/>
      <c r="L1075" s="423"/>
      <c r="M1075" s="423"/>
      <c r="N1075" s="470"/>
      <c r="O1075" s="416">
        <f t="shared" si="58"/>
        <v>0</v>
      </c>
      <c r="P1075" s="79">
        <f t="shared" si="59"/>
        <v>0</v>
      </c>
      <c r="Q1075" s="102" t="str">
        <f t="shared" si="60"/>
        <v/>
      </c>
    </row>
    <row r="1076" spans="1:17" x14ac:dyDescent="0.2">
      <c r="A1076" s="438" t="str">
        <f>IF(B1076="","",COUNT('Diário 1º PA'!$A$5:$A$1982)+ROW()-4)</f>
        <v/>
      </c>
      <c r="B1076" s="470"/>
      <c r="C1076" s="469"/>
      <c r="D1076" s="107"/>
      <c r="E1076" s="107"/>
      <c r="F1076" s="288"/>
      <c r="G1076" s="107"/>
      <c r="H1076" s="107"/>
      <c r="I1076" s="107"/>
      <c r="J1076" s="423"/>
      <c r="K1076" s="423"/>
      <c r="L1076" s="423"/>
      <c r="M1076" s="423"/>
      <c r="N1076" s="470"/>
      <c r="O1076" s="416">
        <f t="shared" si="58"/>
        <v>0</v>
      </c>
      <c r="P1076" s="79">
        <f t="shared" si="59"/>
        <v>0</v>
      </c>
      <c r="Q1076" s="102" t="str">
        <f t="shared" si="60"/>
        <v/>
      </c>
    </row>
    <row r="1077" spans="1:17" ht="13.5" thickBot="1" x14ac:dyDescent="0.25">
      <c r="A1077" s="438" t="str">
        <f>IF(B1077="","",COUNT('Diário 1º PA'!$A$5:$A$1982)+ROW()-4)</f>
        <v/>
      </c>
      <c r="B1077" s="470"/>
      <c r="C1077" s="469"/>
      <c r="D1077" s="107"/>
      <c r="E1077" s="107"/>
      <c r="F1077" s="288"/>
      <c r="G1077" s="107"/>
      <c r="H1077" s="107"/>
      <c r="I1077" s="107"/>
      <c r="J1077" s="423"/>
      <c r="K1077" s="423"/>
      <c r="L1077" s="423"/>
      <c r="M1077" s="423"/>
      <c r="N1077" s="470"/>
      <c r="O1077" s="416">
        <f t="shared" si="58"/>
        <v>0</v>
      </c>
      <c r="P1077" s="79">
        <f t="shared" si="59"/>
        <v>0</v>
      </c>
      <c r="Q1077" s="102" t="str">
        <f t="shared" si="60"/>
        <v/>
      </c>
    </row>
    <row r="1078" spans="1:17" x14ac:dyDescent="0.2">
      <c r="A1078" s="438" t="str">
        <f>IF(B1078="","",COUNT('Diário 1º PA'!$A$5:$A$1982)+ROW()-4)</f>
        <v/>
      </c>
      <c r="B1078" s="470"/>
      <c r="C1078" s="469"/>
      <c r="D1078" s="107"/>
      <c r="E1078" s="107"/>
      <c r="F1078" s="288"/>
      <c r="G1078" s="107"/>
      <c r="H1078" s="107"/>
      <c r="I1078" s="107"/>
      <c r="J1078" s="423"/>
      <c r="K1078" s="423"/>
      <c r="L1078" s="423"/>
      <c r="M1078" s="423"/>
      <c r="N1078" s="470"/>
      <c r="O1078" s="418">
        <f t="shared" si="58"/>
        <v>0</v>
      </c>
      <c r="P1078" s="79">
        <f t="shared" si="59"/>
        <v>0</v>
      </c>
      <c r="Q1078" s="152" t="str">
        <f t="shared" si="60"/>
        <v/>
      </c>
    </row>
    <row r="1079" spans="1:17" x14ac:dyDescent="0.2">
      <c r="A1079" s="438" t="str">
        <f>IF(B1079="","",COUNT('Diário 1º PA'!$A$5:$A$1982)+ROW()-4)</f>
        <v/>
      </c>
      <c r="B1079" s="470"/>
      <c r="C1079" s="469"/>
      <c r="D1079" s="107"/>
      <c r="E1079" s="107"/>
      <c r="F1079" s="288"/>
      <c r="G1079" s="107"/>
      <c r="H1079" s="107"/>
      <c r="I1079" s="107"/>
      <c r="J1079" s="423"/>
      <c r="K1079" s="423"/>
      <c r="L1079" s="423"/>
      <c r="M1079" s="423"/>
      <c r="N1079" s="470"/>
      <c r="O1079" s="416">
        <f t="shared" si="58"/>
        <v>0</v>
      </c>
      <c r="P1079" s="79">
        <f t="shared" si="59"/>
        <v>0</v>
      </c>
      <c r="Q1079" s="102" t="str">
        <f t="shared" si="60"/>
        <v/>
      </c>
    </row>
    <row r="1080" spans="1:17" x14ac:dyDescent="0.2">
      <c r="A1080" s="438" t="str">
        <f>IF(B1080="","",COUNT('Diário 1º PA'!$A$5:$A$1982)+ROW()-4)</f>
        <v/>
      </c>
      <c r="B1080" s="470"/>
      <c r="C1080" s="469"/>
      <c r="D1080" s="107"/>
      <c r="E1080" s="107"/>
      <c r="F1080" s="288"/>
      <c r="G1080" s="107"/>
      <c r="H1080" s="107"/>
      <c r="I1080" s="107"/>
      <c r="J1080" s="423"/>
      <c r="K1080" s="423"/>
      <c r="L1080" s="423"/>
      <c r="M1080" s="423"/>
      <c r="N1080" s="470"/>
      <c r="O1080" s="416">
        <f t="shared" si="58"/>
        <v>0</v>
      </c>
      <c r="P1080" s="79">
        <f t="shared" si="59"/>
        <v>0</v>
      </c>
      <c r="Q1080" s="102" t="str">
        <f t="shared" si="60"/>
        <v/>
      </c>
    </row>
    <row r="1081" spans="1:17" ht="13.5" thickBot="1" x14ac:dyDescent="0.25">
      <c r="A1081" s="438" t="str">
        <f>IF(B1081="","",COUNT('Diário 1º PA'!$A$5:$A$1982)+ROW()-4)</f>
        <v/>
      </c>
      <c r="B1081" s="470"/>
      <c r="C1081" s="469"/>
      <c r="D1081" s="107"/>
      <c r="E1081" s="107"/>
      <c r="F1081" s="288"/>
      <c r="G1081" s="107"/>
      <c r="H1081" s="107"/>
      <c r="I1081" s="107"/>
      <c r="J1081" s="423"/>
      <c r="K1081" s="423"/>
      <c r="L1081" s="423"/>
      <c r="M1081" s="423"/>
      <c r="N1081" s="470"/>
      <c r="O1081" s="416">
        <f t="shared" si="58"/>
        <v>0</v>
      </c>
      <c r="P1081" s="79">
        <f t="shared" si="59"/>
        <v>0</v>
      </c>
      <c r="Q1081" s="102" t="str">
        <f t="shared" si="60"/>
        <v/>
      </c>
    </row>
    <row r="1082" spans="1:17" x14ac:dyDescent="0.2">
      <c r="A1082" s="438" t="str">
        <f>IF(B1082="","",COUNT('Diário 1º PA'!$A$5:$A$1982)+ROW()-4)</f>
        <v/>
      </c>
      <c r="B1082" s="470"/>
      <c r="C1082" s="469"/>
      <c r="D1082" s="107"/>
      <c r="E1082" s="107"/>
      <c r="F1082" s="288"/>
      <c r="G1082" s="107"/>
      <c r="H1082" s="107"/>
      <c r="I1082" s="107"/>
      <c r="J1082" s="423"/>
      <c r="K1082" s="423"/>
      <c r="L1082" s="423"/>
      <c r="M1082" s="423"/>
      <c r="N1082" s="470"/>
      <c r="O1082" s="418">
        <f t="shared" si="58"/>
        <v>0</v>
      </c>
      <c r="P1082" s="79">
        <f t="shared" si="59"/>
        <v>0</v>
      </c>
      <c r="Q1082" s="152" t="str">
        <f t="shared" si="60"/>
        <v/>
      </c>
    </row>
    <row r="1083" spans="1:17" x14ac:dyDescent="0.2">
      <c r="A1083" s="438" t="str">
        <f>IF(B1083="","",COUNT('Diário 1º PA'!$A$5:$A$1982)+ROW()-4)</f>
        <v/>
      </c>
      <c r="B1083" s="470"/>
      <c r="C1083" s="469"/>
      <c r="D1083" s="107"/>
      <c r="E1083" s="107"/>
      <c r="F1083" s="288"/>
      <c r="G1083" s="107"/>
      <c r="H1083" s="107"/>
      <c r="I1083" s="107"/>
      <c r="J1083" s="423"/>
      <c r="K1083" s="423"/>
      <c r="L1083" s="423"/>
      <c r="M1083" s="423"/>
      <c r="N1083" s="470"/>
      <c r="O1083" s="416">
        <f t="shared" si="58"/>
        <v>0</v>
      </c>
      <c r="P1083" s="79">
        <f t="shared" si="59"/>
        <v>0</v>
      </c>
      <c r="Q1083" s="102" t="str">
        <f t="shared" si="60"/>
        <v/>
      </c>
    </row>
    <row r="1084" spans="1:17" x14ac:dyDescent="0.2">
      <c r="A1084" s="438" t="str">
        <f>IF(B1084="","",COUNT('Diário 1º PA'!$A$5:$A$1982)+ROW()-4)</f>
        <v/>
      </c>
      <c r="B1084" s="470"/>
      <c r="C1084" s="469"/>
      <c r="D1084" s="107"/>
      <c r="E1084" s="107"/>
      <c r="F1084" s="288"/>
      <c r="G1084" s="107"/>
      <c r="H1084" s="107"/>
      <c r="I1084" s="107"/>
      <c r="J1084" s="423"/>
      <c r="K1084" s="423"/>
      <c r="L1084" s="423"/>
      <c r="M1084" s="423"/>
      <c r="N1084" s="470"/>
      <c r="O1084" s="416">
        <f t="shared" si="58"/>
        <v>0</v>
      </c>
      <c r="P1084" s="79">
        <f t="shared" si="59"/>
        <v>0</v>
      </c>
      <c r="Q1084" s="102" t="str">
        <f t="shared" si="60"/>
        <v/>
      </c>
    </row>
    <row r="1085" spans="1:17" ht="13.5" thickBot="1" x14ac:dyDescent="0.25">
      <c r="A1085" s="438" t="str">
        <f>IF(B1085="","",COUNT('Diário 1º PA'!$A$5:$A$1982)+ROW()-4)</f>
        <v/>
      </c>
      <c r="B1085" s="470"/>
      <c r="C1085" s="469"/>
      <c r="D1085" s="107"/>
      <c r="E1085" s="107"/>
      <c r="F1085" s="288"/>
      <c r="G1085" s="107"/>
      <c r="H1085" s="107"/>
      <c r="I1085" s="107"/>
      <c r="J1085" s="423"/>
      <c r="K1085" s="423"/>
      <c r="L1085" s="423"/>
      <c r="M1085" s="423"/>
      <c r="N1085" s="470"/>
      <c r="O1085" s="416">
        <f t="shared" si="58"/>
        <v>0</v>
      </c>
      <c r="P1085" s="79">
        <f t="shared" si="59"/>
        <v>0</v>
      </c>
      <c r="Q1085" s="102" t="str">
        <f t="shared" si="60"/>
        <v/>
      </c>
    </row>
    <row r="1086" spans="1:17" x14ac:dyDescent="0.2">
      <c r="A1086" s="438" t="str">
        <f>IF(B1086="","",COUNT('Diário 1º PA'!$A$5:$A$1982)+ROW()-4)</f>
        <v/>
      </c>
      <c r="B1086" s="470"/>
      <c r="C1086" s="469"/>
      <c r="D1086" s="107"/>
      <c r="E1086" s="107"/>
      <c r="F1086" s="288"/>
      <c r="G1086" s="107"/>
      <c r="H1086" s="107"/>
      <c r="I1086" s="107"/>
      <c r="J1086" s="423"/>
      <c r="K1086" s="423"/>
      <c r="L1086" s="423"/>
      <c r="M1086" s="423"/>
      <c r="N1086" s="470"/>
      <c r="O1086" s="418">
        <f t="shared" si="58"/>
        <v>0</v>
      </c>
      <c r="P1086" s="79">
        <f t="shared" si="59"/>
        <v>0</v>
      </c>
      <c r="Q1086" s="152" t="str">
        <f t="shared" si="60"/>
        <v/>
      </c>
    </row>
    <row r="1087" spans="1:17" x14ac:dyDescent="0.2">
      <c r="A1087" s="438" t="str">
        <f>IF(B1087="","",COUNT('Diário 1º PA'!$A$5:$A$1982)+ROW()-4)</f>
        <v/>
      </c>
      <c r="B1087" s="470"/>
      <c r="C1087" s="469"/>
      <c r="D1087" s="107"/>
      <c r="E1087" s="107"/>
      <c r="F1087" s="288"/>
      <c r="G1087" s="107"/>
      <c r="H1087" s="107"/>
      <c r="I1087" s="107"/>
      <c r="J1087" s="423"/>
      <c r="K1087" s="423"/>
      <c r="L1087" s="423"/>
      <c r="M1087" s="423"/>
      <c r="N1087" s="470"/>
      <c r="O1087" s="416">
        <f t="shared" si="58"/>
        <v>0</v>
      </c>
      <c r="P1087" s="79">
        <f t="shared" si="59"/>
        <v>0</v>
      </c>
      <c r="Q1087" s="102" t="str">
        <f t="shared" si="60"/>
        <v/>
      </c>
    </row>
    <row r="1088" spans="1:17" x14ac:dyDescent="0.2">
      <c r="A1088" s="438" t="str">
        <f>IF(B1088="","",COUNT('Diário 1º PA'!$A$5:$A$1982)+ROW()-4)</f>
        <v/>
      </c>
      <c r="B1088" s="470"/>
      <c r="C1088" s="469"/>
      <c r="D1088" s="107"/>
      <c r="E1088" s="107"/>
      <c r="F1088" s="288"/>
      <c r="G1088" s="107"/>
      <c r="H1088" s="107"/>
      <c r="I1088" s="107"/>
      <c r="J1088" s="422"/>
      <c r="K1088" s="422"/>
      <c r="L1088" s="423"/>
      <c r="M1088" s="471"/>
      <c r="N1088" s="470"/>
      <c r="O1088" s="416">
        <f t="shared" si="58"/>
        <v>0</v>
      </c>
      <c r="P1088" s="79">
        <f t="shared" si="59"/>
        <v>0</v>
      </c>
      <c r="Q1088" s="102" t="str">
        <f t="shared" si="60"/>
        <v/>
      </c>
    </row>
    <row r="1089" spans="1:17" ht="13.5" thickBot="1" x14ac:dyDescent="0.25">
      <c r="A1089" s="438" t="str">
        <f>IF(B1089="","",COUNT('Diário 1º PA'!$A$5:$A$1982)+ROW()-4)</f>
        <v/>
      </c>
      <c r="B1089" s="502"/>
      <c r="C1089" s="474"/>
      <c r="D1089" s="442"/>
      <c r="E1089" s="442"/>
      <c r="F1089" s="443"/>
      <c r="G1089" s="442"/>
      <c r="H1089" s="442"/>
      <c r="I1089" s="442"/>
      <c r="J1089" s="444"/>
      <c r="K1089" s="444"/>
      <c r="L1089" s="444"/>
      <c r="M1089" s="423"/>
      <c r="N1089" s="470"/>
      <c r="O1089" s="416">
        <f t="shared" si="58"/>
        <v>0</v>
      </c>
      <c r="P1089" s="79">
        <f t="shared" si="59"/>
        <v>0</v>
      </c>
      <c r="Q1089" s="102" t="str">
        <f t="shared" si="60"/>
        <v/>
      </c>
    </row>
    <row r="1090" spans="1:17" x14ac:dyDescent="0.2">
      <c r="A1090" s="438" t="str">
        <f>IF(B1090="","",COUNT('Diário 1º PA'!$A$5:$A$1982)+ROW()-4)</f>
        <v/>
      </c>
      <c r="B1090" s="502"/>
      <c r="C1090" s="474"/>
      <c r="D1090" s="442"/>
      <c r="E1090" s="442"/>
      <c r="F1090" s="443"/>
      <c r="G1090" s="442"/>
      <c r="H1090" s="442"/>
      <c r="I1090" s="442"/>
      <c r="J1090" s="444"/>
      <c r="K1090" s="444"/>
      <c r="L1090" s="444"/>
      <c r="M1090" s="423"/>
      <c r="N1090" s="470"/>
      <c r="O1090" s="418">
        <f t="shared" si="58"/>
        <v>0</v>
      </c>
      <c r="P1090" s="79">
        <f t="shared" si="59"/>
        <v>0</v>
      </c>
      <c r="Q1090" s="152" t="str">
        <f t="shared" si="60"/>
        <v/>
      </c>
    </row>
    <row r="1091" spans="1:17" x14ac:dyDescent="0.2">
      <c r="A1091" s="438" t="str">
        <f>IF(B1091="","",COUNT('Diário 1º PA'!$A$5:$A$1982)+ROW()-4)</f>
        <v/>
      </c>
      <c r="B1091" s="470"/>
      <c r="C1091" s="469"/>
      <c r="D1091" s="107"/>
      <c r="E1091" s="107"/>
      <c r="F1091" s="288"/>
      <c r="G1091" s="107"/>
      <c r="H1091" s="107"/>
      <c r="I1091" s="107"/>
      <c r="J1091" s="422"/>
      <c r="K1091" s="422"/>
      <c r="L1091" s="423"/>
      <c r="M1091" s="423"/>
      <c r="N1091" s="470"/>
      <c r="O1091" s="416">
        <f t="shared" si="58"/>
        <v>0</v>
      </c>
      <c r="P1091" s="79">
        <f t="shared" si="59"/>
        <v>0</v>
      </c>
      <c r="Q1091" s="102" t="str">
        <f t="shared" si="60"/>
        <v/>
      </c>
    </row>
    <row r="1092" spans="1:17" x14ac:dyDescent="0.2">
      <c r="A1092" s="438" t="str">
        <f>IF(B1092="","",COUNT('Diário 1º PA'!$A$5:$A$1982)+ROW()-4)</f>
        <v/>
      </c>
      <c r="B1092" s="470"/>
      <c r="C1092" s="469"/>
      <c r="D1092" s="107"/>
      <c r="E1092" s="107"/>
      <c r="F1092" s="288"/>
      <c r="G1092" s="107"/>
      <c r="H1092" s="107"/>
      <c r="I1092" s="107"/>
      <c r="J1092" s="423"/>
      <c r="K1092" s="423"/>
      <c r="L1092" s="423"/>
      <c r="M1092" s="423"/>
      <c r="N1092" s="470"/>
      <c r="O1092" s="416">
        <f t="shared" si="58"/>
        <v>0</v>
      </c>
      <c r="P1092" s="79">
        <f t="shared" si="59"/>
        <v>0</v>
      </c>
      <c r="Q1092" s="102" t="str">
        <f t="shared" si="60"/>
        <v/>
      </c>
    </row>
    <row r="1093" spans="1:17" ht="13.5" thickBot="1" x14ac:dyDescent="0.25">
      <c r="A1093" s="438" t="str">
        <f>IF(B1093="","",COUNT('Diário 1º PA'!$A$5:$A$1982)+ROW()-4)</f>
        <v/>
      </c>
      <c r="B1093" s="470"/>
      <c r="C1093" s="469"/>
      <c r="D1093" s="107"/>
      <c r="E1093" s="107"/>
      <c r="F1093" s="288"/>
      <c r="G1093" s="107"/>
      <c r="H1093" s="107"/>
      <c r="I1093" s="107"/>
      <c r="J1093" s="423"/>
      <c r="K1093" s="423"/>
      <c r="L1093" s="423"/>
      <c r="M1093" s="423"/>
      <c r="N1093" s="470"/>
      <c r="O1093" s="416">
        <f t="shared" si="58"/>
        <v>0</v>
      </c>
      <c r="P1093" s="79">
        <f t="shared" si="59"/>
        <v>0</v>
      </c>
      <c r="Q1093" s="102" t="str">
        <f t="shared" si="60"/>
        <v/>
      </c>
    </row>
    <row r="1094" spans="1:17" x14ac:dyDescent="0.2">
      <c r="A1094" s="438" t="str">
        <f>IF(B1094="","",COUNT('Diário 1º PA'!$A$5:$A$1982)+ROW()-4)</f>
        <v/>
      </c>
      <c r="B1094" s="470"/>
      <c r="C1094" s="469"/>
      <c r="D1094" s="107"/>
      <c r="E1094" s="107"/>
      <c r="F1094" s="288"/>
      <c r="G1094" s="105"/>
      <c r="H1094" s="107"/>
      <c r="I1094" s="107"/>
      <c r="J1094" s="423"/>
      <c r="K1094" s="423"/>
      <c r="L1094" s="423"/>
      <c r="M1094" s="423"/>
      <c r="N1094" s="470"/>
      <c r="O1094" s="418">
        <f t="shared" si="58"/>
        <v>0</v>
      </c>
      <c r="P1094" s="79">
        <f t="shared" si="59"/>
        <v>0</v>
      </c>
      <c r="Q1094" s="152" t="str">
        <f t="shared" si="60"/>
        <v/>
      </c>
    </row>
    <row r="1095" spans="1:17" x14ac:dyDescent="0.2">
      <c r="A1095" s="438" t="str">
        <f>IF(B1095="","",COUNT('Diário 1º PA'!$A$5:$A$1982)+ROW()-4)</f>
        <v/>
      </c>
      <c r="B1095" s="470"/>
      <c r="C1095" s="469"/>
      <c r="D1095" s="107"/>
      <c r="E1095" s="107"/>
      <c r="F1095" s="288"/>
      <c r="G1095" s="105"/>
      <c r="H1095" s="107"/>
      <c r="I1095" s="107"/>
      <c r="J1095" s="423"/>
      <c r="K1095" s="423"/>
      <c r="L1095" s="423"/>
      <c r="M1095" s="423"/>
      <c r="N1095" s="470"/>
      <c r="O1095" s="416">
        <f t="shared" si="58"/>
        <v>0</v>
      </c>
      <c r="P1095" s="79">
        <f t="shared" si="59"/>
        <v>0</v>
      </c>
      <c r="Q1095" s="102" t="str">
        <f t="shared" si="60"/>
        <v/>
      </c>
    </row>
    <row r="1096" spans="1:17" x14ac:dyDescent="0.2">
      <c r="A1096" s="438" t="str">
        <f>IF(B1096="","",COUNT('Diário 1º PA'!$A$5:$A$1982)+ROW()-4)</f>
        <v/>
      </c>
      <c r="B1096" s="470"/>
      <c r="C1096" s="469"/>
      <c r="D1096" s="107"/>
      <c r="E1096" s="107"/>
      <c r="F1096" s="288"/>
      <c r="G1096" s="105"/>
      <c r="H1096" s="107"/>
      <c r="I1096" s="107"/>
      <c r="J1096" s="423"/>
      <c r="K1096" s="423"/>
      <c r="L1096" s="423"/>
      <c r="M1096" s="423"/>
      <c r="N1096" s="470"/>
      <c r="O1096" s="416">
        <f t="shared" si="58"/>
        <v>0</v>
      </c>
      <c r="P1096" s="79">
        <f t="shared" si="59"/>
        <v>0</v>
      </c>
      <c r="Q1096" s="102" t="str">
        <f t="shared" si="60"/>
        <v/>
      </c>
    </row>
    <row r="1097" spans="1:17" ht="13.5" thickBot="1" x14ac:dyDescent="0.25">
      <c r="A1097" s="438" t="str">
        <f>IF(B1097="","",COUNT('Diário 1º PA'!$A$5:$A$1982)+ROW()-4)</f>
        <v/>
      </c>
      <c r="B1097" s="470"/>
      <c r="C1097" s="469"/>
      <c r="D1097" s="107"/>
      <c r="E1097" s="107"/>
      <c r="F1097" s="288"/>
      <c r="G1097" s="105"/>
      <c r="H1097" s="107"/>
      <c r="I1097" s="107"/>
      <c r="J1097" s="423"/>
      <c r="K1097" s="423"/>
      <c r="L1097" s="423"/>
      <c r="M1097" s="423"/>
      <c r="N1097" s="470"/>
      <c r="O1097" s="416">
        <f t="shared" si="58"/>
        <v>0</v>
      </c>
      <c r="P1097" s="79">
        <f t="shared" si="59"/>
        <v>0</v>
      </c>
      <c r="Q1097" s="102" t="str">
        <f t="shared" si="60"/>
        <v/>
      </c>
    </row>
    <row r="1098" spans="1:17" x14ac:dyDescent="0.2">
      <c r="A1098" s="438" t="str">
        <f>IF(B1098="","",COUNT('Diário 1º PA'!$A$5:$A$1982)+ROW()-4)</f>
        <v/>
      </c>
      <c r="B1098" s="470"/>
      <c r="C1098" s="469"/>
      <c r="D1098" s="107"/>
      <c r="E1098" s="107"/>
      <c r="F1098" s="288"/>
      <c r="G1098" s="105"/>
      <c r="H1098" s="107"/>
      <c r="I1098" s="107"/>
      <c r="J1098" s="423"/>
      <c r="K1098" s="423"/>
      <c r="L1098" s="423"/>
      <c r="M1098" s="423"/>
      <c r="N1098" s="470"/>
      <c r="O1098" s="418">
        <f t="shared" si="58"/>
        <v>0</v>
      </c>
      <c r="P1098" s="79">
        <f t="shared" si="59"/>
        <v>0</v>
      </c>
      <c r="Q1098" s="152" t="str">
        <f t="shared" si="60"/>
        <v/>
      </c>
    </row>
    <row r="1099" spans="1:17" x14ac:dyDescent="0.2">
      <c r="A1099" s="438" t="str">
        <f>IF(B1099="","",COUNT('Diário 1º PA'!$A$5:$A$1982)+ROW()-4)</f>
        <v/>
      </c>
      <c r="B1099" s="470"/>
      <c r="C1099" s="469"/>
      <c r="D1099" s="107"/>
      <c r="E1099" s="107"/>
      <c r="F1099" s="288"/>
      <c r="G1099" s="105"/>
      <c r="H1099" s="107"/>
      <c r="I1099" s="107"/>
      <c r="J1099" s="423"/>
      <c r="K1099" s="423"/>
      <c r="L1099" s="423"/>
      <c r="M1099" s="423"/>
      <c r="N1099" s="470"/>
      <c r="O1099" s="416">
        <f t="shared" si="58"/>
        <v>0</v>
      </c>
      <c r="P1099" s="79">
        <f t="shared" si="59"/>
        <v>0</v>
      </c>
      <c r="Q1099" s="102" t="str">
        <f t="shared" si="60"/>
        <v/>
      </c>
    </row>
    <row r="1100" spans="1:17" x14ac:dyDescent="0.2">
      <c r="A1100" s="438" t="str">
        <f>IF(B1100="","",COUNT('Diário 1º PA'!$A$5:$A$1982)+ROW()-4)</f>
        <v/>
      </c>
      <c r="B1100" s="470"/>
      <c r="C1100" s="469"/>
      <c r="D1100" s="107"/>
      <c r="E1100" s="107"/>
      <c r="F1100" s="288"/>
      <c r="G1100" s="105"/>
      <c r="H1100" s="107"/>
      <c r="I1100" s="107"/>
      <c r="J1100" s="423"/>
      <c r="K1100" s="423"/>
      <c r="L1100" s="423"/>
      <c r="M1100" s="423"/>
      <c r="N1100" s="470"/>
      <c r="O1100" s="416">
        <f t="shared" si="58"/>
        <v>0</v>
      </c>
      <c r="P1100" s="79">
        <f t="shared" si="59"/>
        <v>0</v>
      </c>
      <c r="Q1100" s="102" t="str">
        <f t="shared" si="60"/>
        <v/>
      </c>
    </row>
    <row r="1101" spans="1:17" ht="13.5" thickBot="1" x14ac:dyDescent="0.25">
      <c r="A1101" s="438" t="str">
        <f>IF(B1101="","",COUNT('Diário 1º PA'!$A$5:$A$1982)+ROW()-4)</f>
        <v/>
      </c>
      <c r="B1101" s="470"/>
      <c r="C1101" s="469"/>
      <c r="D1101" s="107"/>
      <c r="E1101" s="107"/>
      <c r="F1101" s="288"/>
      <c r="G1101" s="105"/>
      <c r="H1101" s="107"/>
      <c r="I1101" s="107"/>
      <c r="J1101" s="423"/>
      <c r="K1101" s="423"/>
      <c r="L1101" s="423"/>
      <c r="M1101" s="423"/>
      <c r="N1101" s="470"/>
      <c r="O1101" s="416">
        <f t="shared" si="58"/>
        <v>0</v>
      </c>
      <c r="P1101" s="79">
        <f t="shared" si="59"/>
        <v>0</v>
      </c>
      <c r="Q1101" s="102" t="str">
        <f t="shared" si="60"/>
        <v/>
      </c>
    </row>
    <row r="1102" spans="1:17" x14ac:dyDescent="0.2">
      <c r="A1102" s="438" t="str">
        <f>IF(B1102="","",COUNT('Diário 1º PA'!$A$5:$A$1982)+ROW()-4)</f>
        <v/>
      </c>
      <c r="B1102" s="470"/>
      <c r="C1102" s="469"/>
      <c r="D1102" s="107"/>
      <c r="E1102" s="107"/>
      <c r="F1102" s="288"/>
      <c r="G1102" s="105"/>
      <c r="H1102" s="107"/>
      <c r="I1102" s="107"/>
      <c r="J1102" s="423"/>
      <c r="K1102" s="423"/>
      <c r="L1102" s="423"/>
      <c r="M1102" s="423"/>
      <c r="N1102" s="470"/>
      <c r="O1102" s="418">
        <f t="shared" si="58"/>
        <v>0</v>
      </c>
      <c r="P1102" s="79">
        <f t="shared" si="59"/>
        <v>0</v>
      </c>
      <c r="Q1102" s="152" t="str">
        <f t="shared" si="60"/>
        <v/>
      </c>
    </row>
    <row r="1103" spans="1:17" x14ac:dyDescent="0.2">
      <c r="A1103" s="438" t="str">
        <f>IF(B1103="","",COUNT('Diário 1º PA'!$A$5:$A$1982)+ROW()-4)</f>
        <v/>
      </c>
      <c r="B1103" s="470"/>
      <c r="C1103" s="469"/>
      <c r="D1103" s="107"/>
      <c r="E1103" s="107"/>
      <c r="F1103" s="288"/>
      <c r="G1103" s="105"/>
      <c r="H1103" s="107"/>
      <c r="I1103" s="107"/>
      <c r="J1103" s="423"/>
      <c r="K1103" s="423"/>
      <c r="L1103" s="423"/>
      <c r="M1103" s="423"/>
      <c r="N1103" s="470"/>
      <c r="O1103" s="416">
        <f t="shared" si="58"/>
        <v>0</v>
      </c>
      <c r="P1103" s="79">
        <f t="shared" si="59"/>
        <v>0</v>
      </c>
      <c r="Q1103" s="102" t="str">
        <f t="shared" si="60"/>
        <v/>
      </c>
    </row>
    <row r="1104" spans="1:17" x14ac:dyDescent="0.2">
      <c r="A1104" s="438" t="str">
        <f>IF(B1104="","",COUNT('Diário 1º PA'!$A$5:$A$1982)+ROW()-4)</f>
        <v/>
      </c>
      <c r="B1104" s="502"/>
      <c r="C1104" s="474"/>
      <c r="D1104" s="442"/>
      <c r="E1104" s="442"/>
      <c r="F1104" s="443"/>
      <c r="G1104" s="442"/>
      <c r="H1104" s="442"/>
      <c r="I1104" s="442"/>
      <c r="J1104" s="444"/>
      <c r="K1104" s="444"/>
      <c r="L1104" s="444"/>
      <c r="M1104" s="444"/>
      <c r="N1104" s="502"/>
      <c r="O1104" s="416">
        <f t="shared" si="58"/>
        <v>0</v>
      </c>
      <c r="P1104" s="79">
        <f t="shared" si="59"/>
        <v>0</v>
      </c>
      <c r="Q1104" s="102" t="str">
        <f t="shared" si="60"/>
        <v/>
      </c>
    </row>
    <row r="1105" spans="1:17" ht="13.5" thickBot="1" x14ac:dyDescent="0.25">
      <c r="A1105" s="438" t="str">
        <f>IF(B1105="","",COUNT('Diário 1º PA'!$A$5:$A$1982)+ROW()-4)</f>
        <v/>
      </c>
      <c r="B1105" s="502"/>
      <c r="C1105" s="474"/>
      <c r="D1105" s="442"/>
      <c r="E1105" s="442"/>
      <c r="F1105" s="443"/>
      <c r="G1105" s="442"/>
      <c r="H1105" s="442"/>
      <c r="I1105" s="442"/>
      <c r="J1105" s="444"/>
      <c r="K1105" s="444"/>
      <c r="L1105" s="444"/>
      <c r="M1105" s="444"/>
      <c r="N1105" s="502"/>
      <c r="O1105" s="416">
        <f t="shared" si="58"/>
        <v>0</v>
      </c>
      <c r="P1105" s="79">
        <f t="shared" si="59"/>
        <v>0</v>
      </c>
      <c r="Q1105" s="102" t="str">
        <f t="shared" si="60"/>
        <v/>
      </c>
    </row>
    <row r="1106" spans="1:17" x14ac:dyDescent="0.2">
      <c r="A1106" s="438" t="str">
        <f>IF(B1106="","",COUNT('Diário 1º PA'!$A$5:$A$1982)+ROW()-4)</f>
        <v/>
      </c>
      <c r="B1106" s="502"/>
      <c r="C1106" s="474"/>
      <c r="D1106" s="442"/>
      <c r="E1106" s="442"/>
      <c r="F1106" s="443"/>
      <c r="G1106" s="442"/>
      <c r="H1106" s="442"/>
      <c r="I1106" s="442"/>
      <c r="J1106" s="444"/>
      <c r="K1106" s="444"/>
      <c r="L1106" s="444"/>
      <c r="M1106" s="444"/>
      <c r="N1106" s="502"/>
      <c r="O1106" s="418">
        <f t="shared" si="58"/>
        <v>0</v>
      </c>
      <c r="P1106" s="79">
        <f t="shared" si="59"/>
        <v>0</v>
      </c>
      <c r="Q1106" s="152" t="str">
        <f t="shared" si="60"/>
        <v/>
      </c>
    </row>
    <row r="1107" spans="1:17" x14ac:dyDescent="0.2">
      <c r="A1107" s="438" t="str">
        <f>IF(B1107="","",COUNT('Diário 1º PA'!$A$5:$A$1982)+ROW()-4)</f>
        <v/>
      </c>
      <c r="B1107" s="502"/>
      <c r="C1107" s="474"/>
      <c r="D1107" s="442"/>
      <c r="E1107" s="442"/>
      <c r="F1107" s="443"/>
      <c r="G1107" s="442"/>
      <c r="H1107" s="442"/>
      <c r="I1107" s="442"/>
      <c r="J1107" s="444"/>
      <c r="K1107" s="444"/>
      <c r="L1107" s="444"/>
      <c r="M1107" s="444"/>
      <c r="N1107" s="502"/>
      <c r="O1107" s="416">
        <f t="shared" si="58"/>
        <v>0</v>
      </c>
      <c r="P1107" s="79">
        <f t="shared" si="59"/>
        <v>0</v>
      </c>
      <c r="Q1107" s="102" t="str">
        <f t="shared" si="60"/>
        <v/>
      </c>
    </row>
    <row r="1108" spans="1:17" x14ac:dyDescent="0.2">
      <c r="A1108" s="438" t="str">
        <f>IF(B1108="","",COUNT('Diário 1º PA'!$A$5:$A$1982)+ROW()-4)</f>
        <v/>
      </c>
      <c r="B1108" s="502"/>
      <c r="C1108" s="474"/>
      <c r="D1108" s="442"/>
      <c r="E1108" s="442"/>
      <c r="F1108" s="443"/>
      <c r="G1108" s="442"/>
      <c r="H1108" s="442"/>
      <c r="I1108" s="442"/>
      <c r="J1108" s="444"/>
      <c r="K1108" s="444"/>
      <c r="L1108" s="444"/>
      <c r="M1108" s="444"/>
      <c r="N1108" s="502"/>
      <c r="O1108" s="416">
        <f t="shared" si="58"/>
        <v>0</v>
      </c>
      <c r="P1108" s="79">
        <f t="shared" si="59"/>
        <v>0</v>
      </c>
      <c r="Q1108" s="102" t="str">
        <f t="shared" si="60"/>
        <v/>
      </c>
    </row>
    <row r="1109" spans="1:17" ht="13.5" thickBot="1" x14ac:dyDescent="0.25">
      <c r="A1109" s="438" t="str">
        <f>IF(B1109="","",COUNT('Diário 1º PA'!$A$5:$A$1982)+ROW()-4)</f>
        <v/>
      </c>
      <c r="B1109" s="502"/>
      <c r="C1109" s="474"/>
      <c r="D1109" s="442"/>
      <c r="E1109" s="442"/>
      <c r="F1109" s="443"/>
      <c r="G1109" s="442"/>
      <c r="H1109" s="442"/>
      <c r="I1109" s="442"/>
      <c r="J1109" s="444"/>
      <c r="K1109" s="444"/>
      <c r="L1109" s="444"/>
      <c r="M1109" s="444"/>
      <c r="N1109" s="502"/>
      <c r="O1109" s="416">
        <f t="shared" si="58"/>
        <v>0</v>
      </c>
      <c r="P1109" s="79">
        <f t="shared" si="59"/>
        <v>0</v>
      </c>
      <c r="Q1109" s="102" t="str">
        <f t="shared" si="60"/>
        <v/>
      </c>
    </row>
    <row r="1110" spans="1:17" x14ac:dyDescent="0.2">
      <c r="A1110" s="438" t="str">
        <f>IF(B1110="","",COUNT('Diário 1º PA'!$A$5:$A$1982)+ROW()-4)</f>
        <v/>
      </c>
      <c r="B1110" s="470"/>
      <c r="C1110" s="469"/>
      <c r="D1110" s="107"/>
      <c r="E1110" s="107"/>
      <c r="F1110" s="288"/>
      <c r="G1110" s="107"/>
      <c r="H1110" s="107"/>
      <c r="I1110" s="107"/>
      <c r="J1110" s="423"/>
      <c r="K1110" s="423"/>
      <c r="L1110" s="423"/>
      <c r="M1110" s="423"/>
      <c r="N1110" s="470"/>
      <c r="O1110" s="418">
        <f t="shared" si="58"/>
        <v>0</v>
      </c>
      <c r="P1110" s="79">
        <f t="shared" si="59"/>
        <v>0</v>
      </c>
      <c r="Q1110" s="152" t="str">
        <f t="shared" si="60"/>
        <v/>
      </c>
    </row>
    <row r="1111" spans="1:17" x14ac:dyDescent="0.2">
      <c r="A1111" s="438" t="str">
        <f>IF(B1111="","",COUNT('Diário 1º PA'!$A$5:$A$1982)+ROW()-4)</f>
        <v/>
      </c>
      <c r="B1111" s="470"/>
      <c r="C1111" s="469"/>
      <c r="D1111" s="107"/>
      <c r="E1111" s="107"/>
      <c r="F1111" s="288"/>
      <c r="G1111" s="107"/>
      <c r="H1111" s="107"/>
      <c r="I1111" s="107"/>
      <c r="J1111" s="423"/>
      <c r="K1111" s="423"/>
      <c r="L1111" s="423"/>
      <c r="M1111" s="423"/>
      <c r="N1111" s="470"/>
      <c r="O1111" s="416">
        <f t="shared" si="58"/>
        <v>0</v>
      </c>
      <c r="P1111" s="79">
        <f t="shared" si="59"/>
        <v>0</v>
      </c>
      <c r="Q1111" s="102" t="str">
        <f t="shared" si="60"/>
        <v/>
      </c>
    </row>
    <row r="1112" spans="1:17" x14ac:dyDescent="0.2">
      <c r="A1112" s="438" t="str">
        <f>IF(B1112="","",COUNT('Diário 1º PA'!$A$5:$A$1982)+ROW()-4)</f>
        <v/>
      </c>
      <c r="B1112" s="502"/>
      <c r="C1112" s="474"/>
      <c r="D1112" s="442"/>
      <c r="E1112" s="442"/>
      <c r="F1112" s="443"/>
      <c r="G1112" s="107"/>
      <c r="H1112" s="442"/>
      <c r="I1112" s="107"/>
      <c r="J1112" s="423"/>
      <c r="K1112" s="423"/>
      <c r="L1112" s="423"/>
      <c r="M1112" s="423"/>
      <c r="N1112" s="470"/>
      <c r="O1112" s="416">
        <f t="shared" si="58"/>
        <v>0</v>
      </c>
      <c r="P1112" s="79">
        <f t="shared" si="59"/>
        <v>0</v>
      </c>
      <c r="Q1112" s="102" t="str">
        <f t="shared" si="60"/>
        <v/>
      </c>
    </row>
    <row r="1113" spans="1:17" ht="13.5" thickBot="1" x14ac:dyDescent="0.25">
      <c r="A1113" s="438" t="str">
        <f>IF(B1113="","",COUNT('Diário 1º PA'!$A$5:$A$1982)+ROW()-4)</f>
        <v/>
      </c>
      <c r="B1113" s="470"/>
      <c r="C1113" s="469"/>
      <c r="D1113" s="107"/>
      <c r="E1113" s="107"/>
      <c r="F1113" s="288"/>
      <c r="G1113" s="107"/>
      <c r="H1113" s="107"/>
      <c r="I1113" s="107"/>
      <c r="J1113" s="423"/>
      <c r="K1113" s="423"/>
      <c r="L1113" s="423"/>
      <c r="M1113" s="423"/>
      <c r="N1113" s="470"/>
      <c r="O1113" s="416">
        <f t="shared" si="58"/>
        <v>0</v>
      </c>
      <c r="P1113" s="79">
        <f t="shared" si="59"/>
        <v>0</v>
      </c>
      <c r="Q1113" s="102" t="str">
        <f t="shared" si="60"/>
        <v/>
      </c>
    </row>
    <row r="1114" spans="1:17" x14ac:dyDescent="0.2">
      <c r="A1114" s="438" t="str">
        <f>IF(B1114="","",COUNT('Diário 1º PA'!$A$5:$A$1982)+ROW()-4)</f>
        <v/>
      </c>
      <c r="B1114" s="470"/>
      <c r="C1114" s="469"/>
      <c r="D1114" s="107"/>
      <c r="E1114" s="107"/>
      <c r="F1114" s="288"/>
      <c r="G1114" s="107"/>
      <c r="H1114" s="107"/>
      <c r="I1114" s="107"/>
      <c r="J1114" s="423"/>
      <c r="K1114" s="423"/>
      <c r="L1114" s="423"/>
      <c r="M1114" s="423"/>
      <c r="N1114" s="470"/>
      <c r="O1114" s="418">
        <f t="shared" si="58"/>
        <v>0</v>
      </c>
      <c r="P1114" s="79">
        <f t="shared" si="59"/>
        <v>0</v>
      </c>
      <c r="Q1114" s="152" t="str">
        <f t="shared" si="60"/>
        <v/>
      </c>
    </row>
    <row r="1115" spans="1:17" x14ac:dyDescent="0.2">
      <c r="A1115" s="438" t="str">
        <f>IF(B1115="","",COUNT('Diário 1º PA'!$A$5:$A$1982)+ROW()-4)</f>
        <v/>
      </c>
      <c r="B1115" s="470"/>
      <c r="C1115" s="469"/>
      <c r="D1115" s="107"/>
      <c r="E1115" s="107"/>
      <c r="F1115" s="288"/>
      <c r="G1115" s="107"/>
      <c r="H1115" s="107"/>
      <c r="I1115" s="107"/>
      <c r="J1115" s="423"/>
      <c r="K1115" s="423"/>
      <c r="L1115" s="423"/>
      <c r="M1115" s="423"/>
      <c r="N1115" s="470"/>
      <c r="O1115" s="416">
        <f t="shared" si="58"/>
        <v>0</v>
      </c>
      <c r="P1115" s="79">
        <f t="shared" si="59"/>
        <v>0</v>
      </c>
      <c r="Q1115" s="102" t="str">
        <f t="shared" si="60"/>
        <v/>
      </c>
    </row>
    <row r="1116" spans="1:17" x14ac:dyDescent="0.2">
      <c r="A1116" s="438" t="str">
        <f>IF(B1116="","",COUNT('Diário 1º PA'!$A$5:$A$1982)+ROW()-4)</f>
        <v/>
      </c>
      <c r="B1116" s="502"/>
      <c r="C1116" s="474"/>
      <c r="D1116" s="442"/>
      <c r="E1116" s="442"/>
      <c r="F1116" s="443"/>
      <c r="G1116" s="476"/>
      <c r="H1116" s="442"/>
      <c r="I1116" s="442"/>
      <c r="J1116" s="444"/>
      <c r="K1116" s="444"/>
      <c r="L1116" s="444"/>
      <c r="M1116" s="444"/>
      <c r="N1116" s="502"/>
      <c r="O1116" s="416">
        <f t="shared" si="58"/>
        <v>0</v>
      </c>
      <c r="P1116" s="79">
        <f t="shared" si="59"/>
        <v>0</v>
      </c>
      <c r="Q1116" s="102" t="str">
        <f t="shared" si="60"/>
        <v/>
      </c>
    </row>
    <row r="1117" spans="1:17" ht="13.5" thickBot="1" x14ac:dyDescent="0.25">
      <c r="A1117" s="438" t="str">
        <f>IF(B1117="","",COUNT('Diário 1º PA'!$A$5:$A$1982)+ROW()-4)</f>
        <v/>
      </c>
      <c r="B1117" s="470"/>
      <c r="C1117" s="469"/>
      <c r="D1117" s="107"/>
      <c r="E1117" s="107"/>
      <c r="F1117" s="288"/>
      <c r="G1117" s="105"/>
      <c r="H1117" s="107"/>
      <c r="I1117" s="107"/>
      <c r="J1117" s="422"/>
      <c r="K1117" s="444"/>
      <c r="L1117" s="444"/>
      <c r="M1117" s="444"/>
      <c r="N1117" s="502"/>
      <c r="O1117" s="416">
        <f t="shared" si="58"/>
        <v>0</v>
      </c>
      <c r="P1117" s="79">
        <f t="shared" si="59"/>
        <v>0</v>
      </c>
      <c r="Q1117" s="102" t="str">
        <f t="shared" si="60"/>
        <v/>
      </c>
    </row>
    <row r="1118" spans="1:17" x14ac:dyDescent="0.2">
      <c r="A1118" s="438" t="str">
        <f>IF(B1118="","",COUNT('Diário 1º PA'!$A$5:$A$1982)+ROW()-4)</f>
        <v/>
      </c>
      <c r="B1118" s="470"/>
      <c r="C1118" s="469"/>
      <c r="D1118" s="107"/>
      <c r="E1118" s="107"/>
      <c r="F1118" s="288"/>
      <c r="G1118" s="105"/>
      <c r="H1118" s="107"/>
      <c r="I1118" s="107"/>
      <c r="J1118" s="422"/>
      <c r="K1118" s="444"/>
      <c r="L1118" s="444"/>
      <c r="M1118" s="444"/>
      <c r="N1118" s="502"/>
      <c r="O1118" s="418">
        <f t="shared" si="58"/>
        <v>0</v>
      </c>
      <c r="P1118" s="79">
        <f t="shared" si="59"/>
        <v>0</v>
      </c>
      <c r="Q1118" s="152" t="str">
        <f t="shared" ref="Q1118:Q1181" si="61">SUBSTITUTE(D1118," ","_")</f>
        <v/>
      </c>
    </row>
    <row r="1119" spans="1:17" x14ac:dyDescent="0.2">
      <c r="A1119" s="438" t="str">
        <f>IF(B1119="","",COUNT('Diário 1º PA'!$A$5:$A$1982)+ROW()-4)</f>
        <v/>
      </c>
      <c r="B1119" s="470"/>
      <c r="C1119" s="469"/>
      <c r="D1119" s="107"/>
      <c r="E1119" s="107"/>
      <c r="F1119" s="288"/>
      <c r="G1119" s="105"/>
      <c r="H1119" s="107"/>
      <c r="I1119" s="107"/>
      <c r="J1119" s="422"/>
      <c r="K1119" s="444"/>
      <c r="L1119" s="444"/>
      <c r="M1119" s="444"/>
      <c r="N1119" s="502"/>
      <c r="O1119" s="416">
        <f t="shared" ref="O1119:O1182" si="62">IF(B1119=0,0,IF(YEAR(B1119)=$P$1,MONTH(B1119)-$O$1+1,(YEAR(B1119)-$P$1)*12-$O$1+1+MONTH(B1119)))</f>
        <v>0</v>
      </c>
      <c r="P1119" s="79">
        <f t="shared" ref="P1119:P1182" si="63">IF(C1119=0,0,IF(YEAR(C1119)=$P$1,MONTH(C1119)-$O$1+1,(YEAR(C1119)-$P$1)*12-$O$1+1+MONTH(C1119)))</f>
        <v>0</v>
      </c>
      <c r="Q1119" s="102" t="str">
        <f t="shared" si="61"/>
        <v/>
      </c>
    </row>
    <row r="1120" spans="1:17" x14ac:dyDescent="0.2">
      <c r="A1120" s="438" t="str">
        <f>IF(B1120="","",COUNT('Diário 1º PA'!$A$5:$A$1982)+ROW()-4)</f>
        <v/>
      </c>
      <c r="B1120" s="470"/>
      <c r="C1120" s="469"/>
      <c r="D1120" s="107"/>
      <c r="E1120" s="107"/>
      <c r="F1120" s="288"/>
      <c r="G1120" s="105"/>
      <c r="H1120" s="107"/>
      <c r="I1120" s="107"/>
      <c r="J1120" s="422"/>
      <c r="K1120" s="444"/>
      <c r="L1120" s="444"/>
      <c r="M1120" s="444"/>
      <c r="N1120" s="502"/>
      <c r="O1120" s="416">
        <f t="shared" si="62"/>
        <v>0</v>
      </c>
      <c r="P1120" s="79">
        <f t="shared" si="63"/>
        <v>0</v>
      </c>
      <c r="Q1120" s="102" t="str">
        <f t="shared" si="61"/>
        <v/>
      </c>
    </row>
    <row r="1121" spans="1:17" ht="13.5" thickBot="1" x14ac:dyDescent="0.25">
      <c r="A1121" s="438" t="str">
        <f>IF(B1121="","",COUNT('Diário 1º PA'!$A$5:$A$1982)+ROW()-4)</f>
        <v/>
      </c>
      <c r="B1121" s="470"/>
      <c r="C1121" s="469"/>
      <c r="D1121" s="107"/>
      <c r="E1121" s="107"/>
      <c r="F1121" s="288"/>
      <c r="G1121" s="105"/>
      <c r="H1121" s="107"/>
      <c r="I1121" s="107"/>
      <c r="J1121" s="422"/>
      <c r="K1121" s="444"/>
      <c r="L1121" s="444"/>
      <c r="M1121" s="444"/>
      <c r="N1121" s="502"/>
      <c r="O1121" s="416">
        <f t="shared" si="62"/>
        <v>0</v>
      </c>
      <c r="P1121" s="79">
        <f t="shared" si="63"/>
        <v>0</v>
      </c>
      <c r="Q1121" s="102" t="str">
        <f t="shared" si="61"/>
        <v/>
      </c>
    </row>
    <row r="1122" spans="1:17" x14ac:dyDescent="0.2">
      <c r="A1122" s="438" t="str">
        <f>IF(B1122="","",COUNT('Diário 1º PA'!$A$5:$A$1982)+ROW()-4)</f>
        <v/>
      </c>
      <c r="B1122" s="470"/>
      <c r="C1122" s="469"/>
      <c r="D1122" s="107"/>
      <c r="E1122" s="107"/>
      <c r="F1122" s="288"/>
      <c r="G1122" s="105"/>
      <c r="H1122" s="107"/>
      <c r="I1122" s="107"/>
      <c r="J1122" s="422"/>
      <c r="K1122" s="422"/>
      <c r="L1122" s="423"/>
      <c r="M1122" s="422"/>
      <c r="N1122" s="502"/>
      <c r="O1122" s="418">
        <f t="shared" si="62"/>
        <v>0</v>
      </c>
      <c r="P1122" s="79">
        <f t="shared" si="63"/>
        <v>0</v>
      </c>
      <c r="Q1122" s="152" t="str">
        <f t="shared" si="61"/>
        <v/>
      </c>
    </row>
    <row r="1123" spans="1:17" x14ac:dyDescent="0.2">
      <c r="A1123" s="438" t="str">
        <f>IF(B1123="","",COUNT('Diário 1º PA'!$A$5:$A$1982)+ROW()-4)</f>
        <v/>
      </c>
      <c r="B1123" s="470"/>
      <c r="C1123" s="469"/>
      <c r="D1123" s="107"/>
      <c r="E1123" s="107"/>
      <c r="F1123" s="288"/>
      <c r="G1123" s="105"/>
      <c r="H1123" s="107"/>
      <c r="I1123" s="107"/>
      <c r="J1123" s="422"/>
      <c r="K1123" s="422"/>
      <c r="L1123" s="423"/>
      <c r="M1123" s="422"/>
      <c r="N1123" s="502"/>
      <c r="O1123" s="416">
        <f t="shared" si="62"/>
        <v>0</v>
      </c>
      <c r="P1123" s="79">
        <f t="shared" si="63"/>
        <v>0</v>
      </c>
      <c r="Q1123" s="102" t="str">
        <f t="shared" si="61"/>
        <v/>
      </c>
    </row>
    <row r="1124" spans="1:17" x14ac:dyDescent="0.2">
      <c r="A1124" s="438" t="str">
        <f>IF(B1124="","",COUNT('Diário 1º PA'!$A$5:$A$1982)+ROW()-4)</f>
        <v/>
      </c>
      <c r="B1124" s="470"/>
      <c r="C1124" s="469"/>
      <c r="D1124" s="107"/>
      <c r="E1124" s="107"/>
      <c r="F1124" s="288"/>
      <c r="G1124" s="105"/>
      <c r="H1124" s="107"/>
      <c r="I1124" s="107"/>
      <c r="J1124" s="422"/>
      <c r="K1124" s="422"/>
      <c r="L1124" s="423"/>
      <c r="M1124" s="422"/>
      <c r="N1124" s="502"/>
      <c r="O1124" s="416">
        <f t="shared" si="62"/>
        <v>0</v>
      </c>
      <c r="P1124" s="79">
        <f t="shared" si="63"/>
        <v>0</v>
      </c>
      <c r="Q1124" s="102" t="str">
        <f t="shared" si="61"/>
        <v/>
      </c>
    </row>
    <row r="1125" spans="1:17" ht="13.5" thickBot="1" x14ac:dyDescent="0.25">
      <c r="A1125" s="438" t="str">
        <f>IF(B1125="","",COUNT('Diário 1º PA'!$A$5:$A$1982)+ROW()-4)</f>
        <v/>
      </c>
      <c r="B1125" s="470"/>
      <c r="C1125" s="469"/>
      <c r="D1125" s="107"/>
      <c r="E1125" s="107"/>
      <c r="F1125" s="288"/>
      <c r="G1125" s="105"/>
      <c r="H1125" s="107"/>
      <c r="I1125" s="107"/>
      <c r="J1125" s="422"/>
      <c r="K1125" s="422"/>
      <c r="L1125" s="423"/>
      <c r="M1125" s="423"/>
      <c r="N1125" s="502"/>
      <c r="O1125" s="416">
        <f t="shared" si="62"/>
        <v>0</v>
      </c>
      <c r="P1125" s="79">
        <f t="shared" si="63"/>
        <v>0</v>
      </c>
      <c r="Q1125" s="102" t="str">
        <f t="shared" si="61"/>
        <v/>
      </c>
    </row>
    <row r="1126" spans="1:17" x14ac:dyDescent="0.2">
      <c r="A1126" s="438" t="str">
        <f>IF(B1126="","",COUNT('Diário 1º PA'!$A$5:$A$1982)+ROW()-4)</f>
        <v/>
      </c>
      <c r="B1126" s="470"/>
      <c r="C1126" s="469"/>
      <c r="D1126" s="107"/>
      <c r="E1126" s="107"/>
      <c r="F1126" s="288"/>
      <c r="G1126" s="105"/>
      <c r="H1126" s="107"/>
      <c r="I1126" s="107"/>
      <c r="J1126" s="422"/>
      <c r="K1126" s="422"/>
      <c r="L1126" s="423"/>
      <c r="M1126" s="423"/>
      <c r="N1126" s="502"/>
      <c r="O1126" s="418">
        <f t="shared" si="62"/>
        <v>0</v>
      </c>
      <c r="P1126" s="79">
        <f t="shared" si="63"/>
        <v>0</v>
      </c>
      <c r="Q1126" s="152" t="str">
        <f t="shared" si="61"/>
        <v/>
      </c>
    </row>
    <row r="1127" spans="1:17" x14ac:dyDescent="0.2">
      <c r="A1127" s="438" t="str">
        <f>IF(B1127="","",COUNT('Diário 1º PA'!$A$5:$A$1982)+ROW()-4)</f>
        <v/>
      </c>
      <c r="B1127" s="470"/>
      <c r="C1127" s="469"/>
      <c r="D1127" s="107"/>
      <c r="E1127" s="107"/>
      <c r="F1127" s="288"/>
      <c r="G1127" s="105"/>
      <c r="H1127" s="107"/>
      <c r="I1127" s="107"/>
      <c r="J1127" s="422"/>
      <c r="K1127" s="422"/>
      <c r="L1127" s="423"/>
      <c r="M1127" s="423"/>
      <c r="N1127" s="502"/>
      <c r="O1127" s="416">
        <f t="shared" si="62"/>
        <v>0</v>
      </c>
      <c r="P1127" s="79">
        <f t="shared" si="63"/>
        <v>0</v>
      </c>
      <c r="Q1127" s="102" t="str">
        <f t="shared" si="61"/>
        <v/>
      </c>
    </row>
    <row r="1128" spans="1:17" x14ac:dyDescent="0.2">
      <c r="A1128" s="438" t="str">
        <f>IF(B1128="","",COUNT('Diário 1º PA'!$A$5:$A$1982)+ROW()-4)</f>
        <v/>
      </c>
      <c r="B1128" s="470"/>
      <c r="C1128" s="469"/>
      <c r="D1128" s="107"/>
      <c r="E1128" s="107"/>
      <c r="F1128" s="288"/>
      <c r="G1128" s="107"/>
      <c r="H1128" s="107"/>
      <c r="I1128" s="107"/>
      <c r="J1128" s="423"/>
      <c r="K1128" s="423"/>
      <c r="L1128" s="423"/>
      <c r="M1128" s="423"/>
      <c r="N1128" s="470"/>
      <c r="O1128" s="416">
        <f t="shared" si="62"/>
        <v>0</v>
      </c>
      <c r="P1128" s="79">
        <f t="shared" si="63"/>
        <v>0</v>
      </c>
      <c r="Q1128" s="102" t="str">
        <f t="shared" si="61"/>
        <v/>
      </c>
    </row>
    <row r="1129" spans="1:17" ht="13.5" thickBot="1" x14ac:dyDescent="0.25">
      <c r="A1129" s="438" t="str">
        <f>IF(B1129="","",COUNT('Diário 1º PA'!$A$5:$A$1982)+ROW()-4)</f>
        <v/>
      </c>
      <c r="B1129" s="470"/>
      <c r="C1129" s="469"/>
      <c r="D1129" s="107"/>
      <c r="E1129" s="107"/>
      <c r="F1129" s="288"/>
      <c r="G1129" s="107"/>
      <c r="H1129" s="107"/>
      <c r="I1129" s="107"/>
      <c r="J1129" s="423"/>
      <c r="K1129" s="423"/>
      <c r="L1129" s="423"/>
      <c r="M1129" s="423"/>
      <c r="N1129" s="470"/>
      <c r="O1129" s="416">
        <f t="shared" si="62"/>
        <v>0</v>
      </c>
      <c r="P1129" s="79">
        <f t="shared" si="63"/>
        <v>0</v>
      </c>
      <c r="Q1129" s="102" t="str">
        <f t="shared" si="61"/>
        <v/>
      </c>
    </row>
    <row r="1130" spans="1:17" x14ac:dyDescent="0.2">
      <c r="A1130" s="438" t="str">
        <f>IF(B1130="","",COUNT('Diário 1º PA'!$A$5:$A$1982)+ROW()-4)</f>
        <v/>
      </c>
      <c r="B1130" s="470"/>
      <c r="C1130" s="469"/>
      <c r="D1130" s="107"/>
      <c r="E1130" s="107"/>
      <c r="F1130" s="288"/>
      <c r="G1130" s="107"/>
      <c r="H1130" s="107"/>
      <c r="I1130" s="107"/>
      <c r="J1130" s="423"/>
      <c r="K1130" s="423"/>
      <c r="L1130" s="423"/>
      <c r="M1130" s="423"/>
      <c r="N1130" s="470"/>
      <c r="O1130" s="418">
        <f t="shared" si="62"/>
        <v>0</v>
      </c>
      <c r="P1130" s="79">
        <f t="shared" si="63"/>
        <v>0</v>
      </c>
      <c r="Q1130" s="152" t="str">
        <f t="shared" si="61"/>
        <v/>
      </c>
    </row>
    <row r="1131" spans="1:17" x14ac:dyDescent="0.2">
      <c r="A1131" s="438" t="str">
        <f>IF(B1131="","",COUNT('Diário 1º PA'!$A$5:$A$1982)+ROW()-4)</f>
        <v/>
      </c>
      <c r="B1131" s="470"/>
      <c r="C1131" s="469"/>
      <c r="D1131" s="107"/>
      <c r="E1131" s="107"/>
      <c r="F1131" s="288"/>
      <c r="G1131" s="107"/>
      <c r="H1131" s="107"/>
      <c r="I1131" s="107"/>
      <c r="J1131" s="423"/>
      <c r="K1131" s="423"/>
      <c r="L1131" s="423"/>
      <c r="M1131" s="423"/>
      <c r="N1131" s="470"/>
      <c r="O1131" s="416">
        <f t="shared" si="62"/>
        <v>0</v>
      </c>
      <c r="P1131" s="79">
        <f t="shared" si="63"/>
        <v>0</v>
      </c>
      <c r="Q1131" s="102" t="str">
        <f t="shared" si="61"/>
        <v/>
      </c>
    </row>
    <row r="1132" spans="1:17" x14ac:dyDescent="0.2">
      <c r="A1132" s="438" t="str">
        <f>IF(B1132="","",COUNT('Diário 1º PA'!$A$5:$A$1982)+ROW()-4)</f>
        <v/>
      </c>
      <c r="B1132" s="470"/>
      <c r="C1132" s="469"/>
      <c r="D1132" s="107"/>
      <c r="E1132" s="107"/>
      <c r="F1132" s="288"/>
      <c r="G1132" s="107"/>
      <c r="H1132" s="107"/>
      <c r="I1132" s="107"/>
      <c r="J1132" s="423"/>
      <c r="K1132" s="423"/>
      <c r="L1132" s="423"/>
      <c r="M1132" s="423"/>
      <c r="N1132" s="470"/>
      <c r="O1132" s="416">
        <f t="shared" si="62"/>
        <v>0</v>
      </c>
      <c r="P1132" s="79">
        <f t="shared" si="63"/>
        <v>0</v>
      </c>
      <c r="Q1132" s="102" t="str">
        <f t="shared" si="61"/>
        <v/>
      </c>
    </row>
    <row r="1133" spans="1:17" ht="13.5" thickBot="1" x14ac:dyDescent="0.25">
      <c r="A1133" s="438" t="str">
        <f>IF(B1133="","",COUNT('Diário 1º PA'!$A$5:$A$1982)+ROW()-4)</f>
        <v/>
      </c>
      <c r="B1133" s="470"/>
      <c r="C1133" s="469"/>
      <c r="D1133" s="107"/>
      <c r="E1133" s="107"/>
      <c r="F1133" s="288"/>
      <c r="G1133" s="107"/>
      <c r="H1133" s="107"/>
      <c r="I1133" s="107"/>
      <c r="J1133" s="423"/>
      <c r="K1133" s="423"/>
      <c r="L1133" s="423"/>
      <c r="M1133" s="423"/>
      <c r="N1133" s="470"/>
      <c r="O1133" s="416">
        <f t="shared" si="62"/>
        <v>0</v>
      </c>
      <c r="P1133" s="79">
        <f t="shared" si="63"/>
        <v>0</v>
      </c>
      <c r="Q1133" s="102" t="str">
        <f t="shared" si="61"/>
        <v/>
      </c>
    </row>
    <row r="1134" spans="1:17" x14ac:dyDescent="0.2">
      <c r="A1134" s="438" t="str">
        <f>IF(B1134="","",COUNT('Diário 1º PA'!$A$5:$A$1982)+ROW()-4)</f>
        <v/>
      </c>
      <c r="B1134" s="470"/>
      <c r="C1134" s="469"/>
      <c r="D1134" s="107"/>
      <c r="E1134" s="107"/>
      <c r="F1134" s="288"/>
      <c r="G1134" s="107"/>
      <c r="H1134" s="107"/>
      <c r="I1134" s="107"/>
      <c r="J1134" s="423"/>
      <c r="K1134" s="423"/>
      <c r="L1134" s="423"/>
      <c r="M1134" s="423"/>
      <c r="N1134" s="470"/>
      <c r="O1134" s="418">
        <f t="shared" si="62"/>
        <v>0</v>
      </c>
      <c r="P1134" s="79">
        <f t="shared" si="63"/>
        <v>0</v>
      </c>
      <c r="Q1134" s="152" t="str">
        <f t="shared" si="61"/>
        <v/>
      </c>
    </row>
    <row r="1135" spans="1:17" x14ac:dyDescent="0.2">
      <c r="A1135" s="438" t="str">
        <f>IF(B1135="","",COUNT('Diário 1º PA'!$A$5:$A$1982)+ROW()-4)</f>
        <v/>
      </c>
      <c r="B1135" s="470"/>
      <c r="C1135" s="469"/>
      <c r="D1135" s="107"/>
      <c r="E1135" s="107"/>
      <c r="F1135" s="288"/>
      <c r="G1135" s="107"/>
      <c r="H1135" s="107"/>
      <c r="I1135" s="107"/>
      <c r="J1135" s="423"/>
      <c r="K1135" s="423"/>
      <c r="L1135" s="423"/>
      <c r="M1135" s="423"/>
      <c r="N1135" s="470"/>
      <c r="O1135" s="416">
        <f t="shared" si="62"/>
        <v>0</v>
      </c>
      <c r="P1135" s="79">
        <f t="shared" si="63"/>
        <v>0</v>
      </c>
      <c r="Q1135" s="102" t="str">
        <f t="shared" si="61"/>
        <v/>
      </c>
    </row>
    <row r="1136" spans="1:17" x14ac:dyDescent="0.2">
      <c r="A1136" s="438" t="str">
        <f>IF(B1136="","",COUNT('Diário 1º PA'!$A$5:$A$1982)+ROW()-4)</f>
        <v/>
      </c>
      <c r="B1136" s="470"/>
      <c r="C1136" s="469"/>
      <c r="D1136" s="107"/>
      <c r="E1136" s="107"/>
      <c r="F1136" s="288"/>
      <c r="G1136" s="107"/>
      <c r="H1136" s="107"/>
      <c r="I1136" s="107"/>
      <c r="J1136" s="423"/>
      <c r="K1136" s="423"/>
      <c r="L1136" s="423"/>
      <c r="M1136" s="423"/>
      <c r="N1136" s="470"/>
      <c r="O1136" s="416">
        <f t="shared" si="62"/>
        <v>0</v>
      </c>
      <c r="P1136" s="79">
        <f t="shared" si="63"/>
        <v>0</v>
      </c>
      <c r="Q1136" s="102" t="str">
        <f t="shared" si="61"/>
        <v/>
      </c>
    </row>
    <row r="1137" spans="1:17" ht="13.5" thickBot="1" x14ac:dyDescent="0.25">
      <c r="A1137" s="438" t="str">
        <f>IF(B1137="","",COUNT('Diário 1º PA'!$A$5:$A$1982)+ROW()-4)</f>
        <v/>
      </c>
      <c r="B1137" s="439"/>
      <c r="C1137" s="469"/>
      <c r="D1137" s="107"/>
      <c r="E1137" s="107"/>
      <c r="F1137" s="288"/>
      <c r="G1137" s="107"/>
      <c r="H1137" s="107"/>
      <c r="I1137" s="107"/>
      <c r="J1137" s="423"/>
      <c r="K1137" s="423"/>
      <c r="L1137" s="423"/>
      <c r="M1137" s="423"/>
      <c r="N1137" s="470"/>
      <c r="O1137" s="416">
        <f t="shared" si="62"/>
        <v>0</v>
      </c>
      <c r="P1137" s="79">
        <f t="shared" si="63"/>
        <v>0</v>
      </c>
      <c r="Q1137" s="102" t="str">
        <f t="shared" si="61"/>
        <v/>
      </c>
    </row>
    <row r="1138" spans="1:17" x14ac:dyDescent="0.2">
      <c r="A1138" s="438" t="str">
        <f>IF(B1138="","",COUNT('Diário 1º PA'!$A$5:$A$1982)+ROW()-4)</f>
        <v/>
      </c>
      <c r="B1138" s="439"/>
      <c r="C1138" s="469"/>
      <c r="D1138" s="107"/>
      <c r="E1138" s="107"/>
      <c r="F1138" s="288"/>
      <c r="G1138" s="107"/>
      <c r="H1138" s="107"/>
      <c r="I1138" s="107"/>
      <c r="J1138" s="423"/>
      <c r="K1138" s="423"/>
      <c r="L1138" s="423"/>
      <c r="M1138" s="423"/>
      <c r="N1138" s="470"/>
      <c r="O1138" s="418">
        <f t="shared" si="62"/>
        <v>0</v>
      </c>
      <c r="P1138" s="79">
        <f t="shared" si="63"/>
        <v>0</v>
      </c>
      <c r="Q1138" s="152" t="str">
        <f t="shared" si="61"/>
        <v/>
      </c>
    </row>
    <row r="1139" spans="1:17" x14ac:dyDescent="0.2">
      <c r="A1139" s="438" t="str">
        <f>IF(B1139="","",COUNT('Diário 1º PA'!$A$5:$A$1982)+ROW()-4)</f>
        <v/>
      </c>
      <c r="B1139" s="439"/>
      <c r="C1139" s="469"/>
      <c r="D1139" s="107"/>
      <c r="E1139" s="107"/>
      <c r="F1139" s="288"/>
      <c r="G1139" s="107"/>
      <c r="H1139" s="107"/>
      <c r="I1139" s="107"/>
      <c r="J1139" s="423"/>
      <c r="K1139" s="423"/>
      <c r="L1139" s="423"/>
      <c r="M1139" s="423"/>
      <c r="N1139" s="470"/>
      <c r="O1139" s="416">
        <f t="shared" si="62"/>
        <v>0</v>
      </c>
      <c r="P1139" s="79">
        <f t="shared" si="63"/>
        <v>0</v>
      </c>
      <c r="Q1139" s="102" t="str">
        <f t="shared" si="61"/>
        <v/>
      </c>
    </row>
    <row r="1140" spans="1:17" x14ac:dyDescent="0.2">
      <c r="A1140" s="438" t="str">
        <f>IF(B1140="","",COUNT('Diário 1º PA'!$A$5:$A$1982)+ROW()-4)</f>
        <v/>
      </c>
      <c r="B1140" s="439"/>
      <c r="C1140" s="469"/>
      <c r="D1140" s="107"/>
      <c r="E1140" s="107"/>
      <c r="F1140" s="288"/>
      <c r="G1140" s="107"/>
      <c r="H1140" s="107"/>
      <c r="I1140" s="107"/>
      <c r="J1140" s="423"/>
      <c r="K1140" s="423"/>
      <c r="L1140" s="423"/>
      <c r="M1140" s="423"/>
      <c r="N1140" s="470"/>
      <c r="O1140" s="416">
        <f t="shared" si="62"/>
        <v>0</v>
      </c>
      <c r="P1140" s="79">
        <f t="shared" si="63"/>
        <v>0</v>
      </c>
      <c r="Q1140" s="102" t="str">
        <f t="shared" si="61"/>
        <v/>
      </c>
    </row>
    <row r="1141" spans="1:17" ht="13.5" thickBot="1" x14ac:dyDescent="0.25">
      <c r="A1141" s="438" t="str">
        <f>IF(B1141="","",COUNT('Diário 1º PA'!$A$5:$A$1982)+ROW()-4)</f>
        <v/>
      </c>
      <c r="B1141" s="439"/>
      <c r="C1141" s="469"/>
      <c r="D1141" s="107"/>
      <c r="E1141" s="107"/>
      <c r="F1141" s="288"/>
      <c r="G1141" s="107"/>
      <c r="H1141" s="107"/>
      <c r="I1141" s="107"/>
      <c r="J1141" s="423"/>
      <c r="K1141" s="423"/>
      <c r="L1141" s="423"/>
      <c r="M1141" s="423"/>
      <c r="N1141" s="470"/>
      <c r="O1141" s="416">
        <f t="shared" si="62"/>
        <v>0</v>
      </c>
      <c r="P1141" s="79">
        <f t="shared" si="63"/>
        <v>0</v>
      </c>
      <c r="Q1141" s="102" t="str">
        <f t="shared" si="61"/>
        <v/>
      </c>
    </row>
    <row r="1142" spans="1:17" x14ac:dyDescent="0.2">
      <c r="A1142" s="438" t="str">
        <f>IF(B1142="","",COUNT('Diário 1º PA'!$A$5:$A$1982)+ROW()-4)</f>
        <v/>
      </c>
      <c r="B1142" s="439"/>
      <c r="C1142" s="469"/>
      <c r="D1142" s="107"/>
      <c r="E1142" s="107"/>
      <c r="F1142" s="288"/>
      <c r="G1142" s="107"/>
      <c r="H1142" s="107"/>
      <c r="I1142" s="107"/>
      <c r="J1142" s="464"/>
      <c r="K1142" s="464"/>
      <c r="L1142" s="423"/>
      <c r="M1142" s="423"/>
      <c r="N1142" s="470"/>
      <c r="O1142" s="418">
        <f t="shared" si="62"/>
        <v>0</v>
      </c>
      <c r="P1142" s="79">
        <f t="shared" si="63"/>
        <v>0</v>
      </c>
      <c r="Q1142" s="152" t="str">
        <f t="shared" si="61"/>
        <v/>
      </c>
    </row>
    <row r="1143" spans="1:17" x14ac:dyDescent="0.2">
      <c r="A1143" s="438" t="str">
        <f>IF(B1143="","",COUNT('Diário 1º PA'!$A$5:$A$1982)+ROW()-4)</f>
        <v/>
      </c>
      <c r="B1143" s="439"/>
      <c r="C1143" s="469"/>
      <c r="D1143" s="464"/>
      <c r="E1143" s="107"/>
      <c r="F1143" s="288"/>
      <c r="G1143" s="107"/>
      <c r="H1143" s="107"/>
      <c r="I1143" s="107"/>
      <c r="J1143" s="423"/>
      <c r="K1143" s="423"/>
      <c r="L1143" s="423"/>
      <c r="M1143" s="423"/>
      <c r="N1143" s="470"/>
      <c r="O1143" s="416">
        <f t="shared" si="62"/>
        <v>0</v>
      </c>
      <c r="P1143" s="79">
        <f t="shared" si="63"/>
        <v>0</v>
      </c>
      <c r="Q1143" s="102" t="str">
        <f t="shared" si="61"/>
        <v/>
      </c>
    </row>
    <row r="1144" spans="1:17" x14ac:dyDescent="0.2">
      <c r="A1144" s="438" t="str">
        <f>IF(B1144="","",COUNT('Diário 1º PA'!$A$5:$A$1982)+ROW()-4)</f>
        <v/>
      </c>
      <c r="B1144" s="439"/>
      <c r="C1144" s="469"/>
      <c r="D1144" s="464"/>
      <c r="E1144" s="107"/>
      <c r="F1144" s="288"/>
      <c r="G1144" s="107"/>
      <c r="H1144" s="107"/>
      <c r="I1144" s="107"/>
      <c r="J1144" s="423"/>
      <c r="K1144" s="423"/>
      <c r="L1144" s="423"/>
      <c r="M1144" s="423"/>
      <c r="N1144" s="470"/>
      <c r="O1144" s="416">
        <f t="shared" si="62"/>
        <v>0</v>
      </c>
      <c r="P1144" s="79">
        <f t="shared" si="63"/>
        <v>0</v>
      </c>
      <c r="Q1144" s="102" t="str">
        <f t="shared" si="61"/>
        <v/>
      </c>
    </row>
    <row r="1145" spans="1:17" ht="13.5" thickBot="1" x14ac:dyDescent="0.25">
      <c r="A1145" s="438" t="str">
        <f>IF(B1145="","",COUNT('Diário 1º PA'!$A$5:$A$1982)+ROW()-4)</f>
        <v/>
      </c>
      <c r="B1145" s="439"/>
      <c r="C1145" s="469"/>
      <c r="D1145" s="107"/>
      <c r="E1145" s="107"/>
      <c r="F1145" s="288"/>
      <c r="G1145" s="107"/>
      <c r="H1145" s="107"/>
      <c r="I1145" s="107"/>
      <c r="J1145" s="423"/>
      <c r="K1145" s="423"/>
      <c r="L1145" s="423"/>
      <c r="M1145" s="423"/>
      <c r="N1145" s="470"/>
      <c r="O1145" s="416">
        <f t="shared" si="62"/>
        <v>0</v>
      </c>
      <c r="P1145" s="79">
        <f t="shared" si="63"/>
        <v>0</v>
      </c>
      <c r="Q1145" s="102" t="str">
        <f t="shared" si="61"/>
        <v/>
      </c>
    </row>
    <row r="1146" spans="1:17" x14ac:dyDescent="0.2">
      <c r="A1146" s="438" t="str">
        <f>IF(B1146="","",COUNT('Diário 1º PA'!$A$5:$A$1982)+ROW()-4)</f>
        <v/>
      </c>
      <c r="B1146" s="439"/>
      <c r="C1146" s="469"/>
      <c r="D1146" s="107"/>
      <c r="E1146" s="107"/>
      <c r="F1146" s="288"/>
      <c r="G1146" s="107"/>
      <c r="H1146" s="107"/>
      <c r="I1146" s="107"/>
      <c r="J1146" s="423"/>
      <c r="K1146" s="423"/>
      <c r="L1146" s="423"/>
      <c r="M1146" s="423"/>
      <c r="N1146" s="470"/>
      <c r="O1146" s="418">
        <f t="shared" si="62"/>
        <v>0</v>
      </c>
      <c r="P1146" s="79">
        <f t="shared" si="63"/>
        <v>0</v>
      </c>
      <c r="Q1146" s="152" t="str">
        <f t="shared" si="61"/>
        <v/>
      </c>
    </row>
    <row r="1147" spans="1:17" x14ac:dyDescent="0.2">
      <c r="A1147" s="438" t="str">
        <f>IF(B1147="","",COUNT('Diário 1º PA'!$A$5:$A$1982)+ROW()-4)</f>
        <v/>
      </c>
      <c r="B1147" s="439"/>
      <c r="C1147" s="469"/>
      <c r="D1147" s="107"/>
      <c r="E1147" s="107"/>
      <c r="F1147" s="288"/>
      <c r="G1147" s="107"/>
      <c r="H1147" s="107"/>
      <c r="I1147" s="107"/>
      <c r="J1147" s="423"/>
      <c r="K1147" s="423"/>
      <c r="L1147" s="423"/>
      <c r="M1147" s="423"/>
      <c r="N1147" s="470"/>
      <c r="O1147" s="416">
        <f t="shared" si="62"/>
        <v>0</v>
      </c>
      <c r="P1147" s="79">
        <f t="shared" si="63"/>
        <v>0</v>
      </c>
      <c r="Q1147" s="102" t="str">
        <f t="shared" si="61"/>
        <v/>
      </c>
    </row>
    <row r="1148" spans="1:17" x14ac:dyDescent="0.2">
      <c r="A1148" s="438" t="str">
        <f>IF(B1148="","",COUNT('Diário 1º PA'!$A$5:$A$1982)+ROW()-4)</f>
        <v/>
      </c>
      <c r="B1148" s="439"/>
      <c r="C1148" s="469"/>
      <c r="D1148" s="107"/>
      <c r="E1148" s="107"/>
      <c r="F1148" s="288"/>
      <c r="G1148" s="107"/>
      <c r="H1148" s="107"/>
      <c r="I1148" s="107"/>
      <c r="J1148" s="423"/>
      <c r="K1148" s="423"/>
      <c r="L1148" s="423"/>
      <c r="M1148" s="423"/>
      <c r="N1148" s="470"/>
      <c r="O1148" s="416">
        <f t="shared" si="62"/>
        <v>0</v>
      </c>
      <c r="P1148" s="79">
        <f t="shared" si="63"/>
        <v>0</v>
      </c>
      <c r="Q1148" s="102" t="str">
        <f t="shared" si="61"/>
        <v/>
      </c>
    </row>
    <row r="1149" spans="1:17" ht="13.5" thickBot="1" x14ac:dyDescent="0.25">
      <c r="A1149" s="438" t="str">
        <f>IF(B1149="","",COUNT('Diário 1º PA'!$A$5:$A$1982)+ROW()-4)</f>
        <v/>
      </c>
      <c r="B1149" s="439"/>
      <c r="C1149" s="469"/>
      <c r="D1149" s="107"/>
      <c r="E1149" s="107"/>
      <c r="F1149" s="288"/>
      <c r="G1149" s="107"/>
      <c r="H1149" s="107"/>
      <c r="I1149" s="107"/>
      <c r="J1149" s="423"/>
      <c r="K1149" s="423"/>
      <c r="L1149" s="423"/>
      <c r="M1149" s="423"/>
      <c r="N1149" s="470"/>
      <c r="O1149" s="416">
        <f t="shared" si="62"/>
        <v>0</v>
      </c>
      <c r="P1149" s="79">
        <f t="shared" si="63"/>
        <v>0</v>
      </c>
      <c r="Q1149" s="102" t="str">
        <f t="shared" si="61"/>
        <v/>
      </c>
    </row>
    <row r="1150" spans="1:17" x14ac:dyDescent="0.2">
      <c r="A1150" s="438" t="str">
        <f>IF(B1150="","",COUNT('Diário 1º PA'!$A$5:$A$1982)+ROW()-4)</f>
        <v/>
      </c>
      <c r="B1150" s="439"/>
      <c r="C1150" s="469"/>
      <c r="D1150" s="107"/>
      <c r="E1150" s="107"/>
      <c r="F1150" s="288"/>
      <c r="G1150" s="107"/>
      <c r="H1150" s="107"/>
      <c r="I1150" s="107"/>
      <c r="J1150" s="423"/>
      <c r="K1150" s="423"/>
      <c r="L1150" s="423"/>
      <c r="M1150" s="423"/>
      <c r="N1150" s="470"/>
      <c r="O1150" s="418">
        <f t="shared" si="62"/>
        <v>0</v>
      </c>
      <c r="P1150" s="79">
        <f t="shared" si="63"/>
        <v>0</v>
      </c>
      <c r="Q1150" s="152" t="str">
        <f t="shared" si="61"/>
        <v/>
      </c>
    </row>
    <row r="1151" spans="1:17" x14ac:dyDescent="0.2">
      <c r="A1151" s="438" t="str">
        <f>IF(B1151="","",COUNT('Diário 1º PA'!$A$5:$A$1982)+ROW()-4)</f>
        <v/>
      </c>
      <c r="B1151" s="439"/>
      <c r="C1151" s="469"/>
      <c r="D1151" s="107"/>
      <c r="E1151" s="107"/>
      <c r="F1151" s="288"/>
      <c r="G1151" s="107"/>
      <c r="H1151" s="107"/>
      <c r="I1151" s="107"/>
      <c r="J1151" s="423"/>
      <c r="K1151" s="423"/>
      <c r="L1151" s="423"/>
      <c r="M1151" s="423"/>
      <c r="N1151" s="470"/>
      <c r="O1151" s="416">
        <f t="shared" si="62"/>
        <v>0</v>
      </c>
      <c r="P1151" s="79">
        <f t="shared" si="63"/>
        <v>0</v>
      </c>
      <c r="Q1151" s="102" t="str">
        <f t="shared" si="61"/>
        <v/>
      </c>
    </row>
    <row r="1152" spans="1:17" x14ac:dyDescent="0.2">
      <c r="A1152" s="438" t="str">
        <f>IF(B1152="","",COUNT('Diário 1º PA'!$A$5:$A$1982)+ROW()-4)</f>
        <v/>
      </c>
      <c r="B1152" s="439"/>
      <c r="C1152" s="469"/>
      <c r="D1152" s="107"/>
      <c r="E1152" s="107"/>
      <c r="F1152" s="288"/>
      <c r="G1152" s="107"/>
      <c r="H1152" s="107"/>
      <c r="I1152" s="107"/>
      <c r="J1152" s="423"/>
      <c r="K1152" s="423"/>
      <c r="L1152" s="423"/>
      <c r="M1152" s="423"/>
      <c r="N1152" s="470"/>
      <c r="O1152" s="416">
        <f t="shared" si="62"/>
        <v>0</v>
      </c>
      <c r="P1152" s="79">
        <f t="shared" si="63"/>
        <v>0</v>
      </c>
      <c r="Q1152" s="102" t="str">
        <f t="shared" si="61"/>
        <v/>
      </c>
    </row>
    <row r="1153" spans="1:17" ht="13.5" thickBot="1" x14ac:dyDescent="0.25">
      <c r="A1153" s="438" t="str">
        <f>IF(B1153="","",COUNT('Diário 1º PA'!$A$5:$A$1982)+ROW()-4)</f>
        <v/>
      </c>
      <c r="B1153" s="439"/>
      <c r="C1153" s="469"/>
      <c r="D1153" s="107"/>
      <c r="E1153" s="107"/>
      <c r="F1153" s="288"/>
      <c r="G1153" s="107"/>
      <c r="H1153" s="107"/>
      <c r="I1153" s="107"/>
      <c r="J1153" s="423"/>
      <c r="K1153" s="423"/>
      <c r="L1153" s="423"/>
      <c r="M1153" s="423"/>
      <c r="N1153" s="470"/>
      <c r="O1153" s="416">
        <f t="shared" si="62"/>
        <v>0</v>
      </c>
      <c r="P1153" s="79">
        <f t="shared" si="63"/>
        <v>0</v>
      </c>
      <c r="Q1153" s="102" t="str">
        <f t="shared" si="61"/>
        <v/>
      </c>
    </row>
    <row r="1154" spans="1:17" x14ac:dyDescent="0.2">
      <c r="A1154" s="438" t="str">
        <f>IF(B1154="","",COUNT('Diário 1º PA'!$A$5:$A$1982)+ROW()-4)</f>
        <v/>
      </c>
      <c r="B1154" s="439"/>
      <c r="C1154" s="469"/>
      <c r="D1154" s="107"/>
      <c r="E1154" s="107"/>
      <c r="F1154" s="288"/>
      <c r="G1154" s="107"/>
      <c r="H1154" s="107"/>
      <c r="I1154" s="107"/>
      <c r="J1154" s="423"/>
      <c r="K1154" s="423"/>
      <c r="L1154" s="423"/>
      <c r="M1154" s="423"/>
      <c r="N1154" s="470"/>
      <c r="O1154" s="418">
        <f t="shared" si="62"/>
        <v>0</v>
      </c>
      <c r="P1154" s="79">
        <f t="shared" si="63"/>
        <v>0</v>
      </c>
      <c r="Q1154" s="152" t="str">
        <f t="shared" si="61"/>
        <v/>
      </c>
    </row>
    <row r="1155" spans="1:17" x14ac:dyDescent="0.2">
      <c r="A1155" s="438" t="str">
        <f>IF(B1155="","",COUNT('Diário 1º PA'!$A$5:$A$1982)+ROW()-4)</f>
        <v/>
      </c>
      <c r="B1155" s="439"/>
      <c r="C1155" s="469"/>
      <c r="D1155" s="107"/>
      <c r="E1155" s="107"/>
      <c r="F1155" s="288"/>
      <c r="G1155" s="107"/>
      <c r="H1155" s="107"/>
      <c r="I1155" s="107"/>
      <c r="J1155" s="423"/>
      <c r="K1155" s="423"/>
      <c r="L1155" s="423"/>
      <c r="M1155" s="423"/>
      <c r="N1155" s="470"/>
      <c r="O1155" s="416">
        <f t="shared" si="62"/>
        <v>0</v>
      </c>
      <c r="P1155" s="79">
        <f t="shared" si="63"/>
        <v>0</v>
      </c>
      <c r="Q1155" s="102" t="str">
        <f t="shared" si="61"/>
        <v/>
      </c>
    </row>
    <row r="1156" spans="1:17" x14ac:dyDescent="0.2">
      <c r="A1156" s="438" t="str">
        <f>IF(B1156="","",COUNT('Diário 1º PA'!$A$5:$A$1982)+ROW()-4)</f>
        <v/>
      </c>
      <c r="B1156" s="439"/>
      <c r="C1156" s="469"/>
      <c r="D1156" s="107"/>
      <c r="E1156" s="107"/>
      <c r="F1156" s="288"/>
      <c r="G1156" s="107"/>
      <c r="H1156" s="107"/>
      <c r="I1156" s="107"/>
      <c r="J1156" s="423"/>
      <c r="K1156" s="423"/>
      <c r="L1156" s="423"/>
      <c r="M1156" s="423"/>
      <c r="N1156" s="470"/>
      <c r="O1156" s="416">
        <f t="shared" si="62"/>
        <v>0</v>
      </c>
      <c r="P1156" s="79">
        <f t="shared" si="63"/>
        <v>0</v>
      </c>
      <c r="Q1156" s="102" t="str">
        <f t="shared" si="61"/>
        <v/>
      </c>
    </row>
    <row r="1157" spans="1:17" ht="13.5" thickBot="1" x14ac:dyDescent="0.25">
      <c r="A1157" s="438" t="str">
        <f>IF(B1157="","",COUNT('Diário 1º PA'!$A$5:$A$1982)+ROW()-4)</f>
        <v/>
      </c>
      <c r="B1157" s="439"/>
      <c r="C1157" s="469"/>
      <c r="D1157" s="107"/>
      <c r="E1157" s="107"/>
      <c r="F1157" s="288"/>
      <c r="G1157" s="107"/>
      <c r="H1157" s="107"/>
      <c r="I1157" s="107"/>
      <c r="J1157" s="423"/>
      <c r="K1157" s="423"/>
      <c r="L1157" s="423"/>
      <c r="M1157" s="423"/>
      <c r="N1157" s="470"/>
      <c r="O1157" s="416">
        <f t="shared" si="62"/>
        <v>0</v>
      </c>
      <c r="P1157" s="79">
        <f t="shared" si="63"/>
        <v>0</v>
      </c>
      <c r="Q1157" s="102" t="str">
        <f t="shared" si="61"/>
        <v/>
      </c>
    </row>
    <row r="1158" spans="1:17" x14ac:dyDescent="0.2">
      <c r="A1158" s="438" t="str">
        <f>IF(B1158="","",COUNT('Diário 1º PA'!$A$5:$A$1982)+ROW()-4)</f>
        <v/>
      </c>
      <c r="B1158" s="439"/>
      <c r="C1158" s="469"/>
      <c r="D1158" s="107"/>
      <c r="E1158" s="107"/>
      <c r="F1158" s="288"/>
      <c r="G1158" s="107"/>
      <c r="H1158" s="107"/>
      <c r="I1158" s="107"/>
      <c r="J1158" s="423"/>
      <c r="K1158" s="423"/>
      <c r="L1158" s="423"/>
      <c r="M1158" s="423"/>
      <c r="N1158" s="470"/>
      <c r="O1158" s="418">
        <f t="shared" si="62"/>
        <v>0</v>
      </c>
      <c r="P1158" s="79">
        <f t="shared" si="63"/>
        <v>0</v>
      </c>
      <c r="Q1158" s="152" t="str">
        <f t="shared" si="61"/>
        <v/>
      </c>
    </row>
    <row r="1159" spans="1:17" x14ac:dyDescent="0.2">
      <c r="A1159" s="438" t="str">
        <f>IF(B1159="","",COUNT('Diário 1º PA'!$A$5:$A$1982)+ROW()-4)</f>
        <v/>
      </c>
      <c r="B1159" s="439"/>
      <c r="C1159" s="469"/>
      <c r="D1159" s="107"/>
      <c r="E1159" s="107"/>
      <c r="F1159" s="288"/>
      <c r="G1159" s="107"/>
      <c r="H1159" s="107"/>
      <c r="I1159" s="107"/>
      <c r="J1159" s="423"/>
      <c r="K1159" s="423"/>
      <c r="L1159" s="423"/>
      <c r="M1159" s="423"/>
      <c r="N1159" s="470"/>
      <c r="O1159" s="416">
        <f t="shared" si="62"/>
        <v>0</v>
      </c>
      <c r="P1159" s="79">
        <f t="shared" si="63"/>
        <v>0</v>
      </c>
      <c r="Q1159" s="102" t="str">
        <f t="shared" si="61"/>
        <v/>
      </c>
    </row>
    <row r="1160" spans="1:17" x14ac:dyDescent="0.2">
      <c r="A1160" s="438" t="str">
        <f>IF(B1160="","",COUNT('Diário 1º PA'!$A$5:$A$1982)+ROW()-4)</f>
        <v/>
      </c>
      <c r="B1160" s="439"/>
      <c r="C1160" s="469"/>
      <c r="D1160" s="107"/>
      <c r="E1160" s="107"/>
      <c r="F1160" s="288"/>
      <c r="G1160" s="107"/>
      <c r="H1160" s="107"/>
      <c r="I1160" s="107"/>
      <c r="J1160" s="423"/>
      <c r="K1160" s="423"/>
      <c r="L1160" s="423"/>
      <c r="M1160" s="423"/>
      <c r="N1160" s="470"/>
      <c r="O1160" s="416">
        <f t="shared" si="62"/>
        <v>0</v>
      </c>
      <c r="P1160" s="79">
        <f t="shared" si="63"/>
        <v>0</v>
      </c>
      <c r="Q1160" s="102" t="str">
        <f t="shared" si="61"/>
        <v/>
      </c>
    </row>
    <row r="1161" spans="1:17" ht="13.5" thickBot="1" x14ac:dyDescent="0.25">
      <c r="A1161" s="438" t="str">
        <f>IF(B1161="","",COUNT('Diário 1º PA'!$A$5:$A$1982)+ROW()-4)</f>
        <v/>
      </c>
      <c r="B1161" s="439"/>
      <c r="C1161" s="469"/>
      <c r="D1161" s="107"/>
      <c r="E1161" s="107"/>
      <c r="F1161" s="288"/>
      <c r="G1161" s="107"/>
      <c r="H1161" s="107"/>
      <c r="I1161" s="107"/>
      <c r="J1161" s="423"/>
      <c r="K1161" s="423"/>
      <c r="L1161" s="423"/>
      <c r="M1161" s="423"/>
      <c r="N1161" s="470"/>
      <c r="O1161" s="416">
        <f t="shared" si="62"/>
        <v>0</v>
      </c>
      <c r="P1161" s="79">
        <f t="shared" si="63"/>
        <v>0</v>
      </c>
      <c r="Q1161" s="102" t="str">
        <f t="shared" si="61"/>
        <v/>
      </c>
    </row>
    <row r="1162" spans="1:17" x14ac:dyDescent="0.2">
      <c r="A1162" s="438" t="str">
        <f>IF(B1162="","",COUNT('Diário 1º PA'!$A$5:$A$1982)+ROW()-4)</f>
        <v/>
      </c>
      <c r="B1162" s="439"/>
      <c r="C1162" s="469"/>
      <c r="D1162" s="107"/>
      <c r="E1162" s="107"/>
      <c r="F1162" s="288"/>
      <c r="G1162" s="107"/>
      <c r="H1162" s="107"/>
      <c r="I1162" s="107"/>
      <c r="J1162" s="423"/>
      <c r="K1162" s="423"/>
      <c r="L1162" s="423"/>
      <c r="M1162" s="423"/>
      <c r="N1162" s="470"/>
      <c r="O1162" s="418">
        <f t="shared" si="62"/>
        <v>0</v>
      </c>
      <c r="P1162" s="79">
        <f t="shared" si="63"/>
        <v>0</v>
      </c>
      <c r="Q1162" s="152" t="str">
        <f t="shared" si="61"/>
        <v/>
      </c>
    </row>
    <row r="1163" spans="1:17" x14ac:dyDescent="0.2">
      <c r="A1163" s="438" t="str">
        <f>IF(B1163="","",COUNT('Diário 1º PA'!$A$5:$A$1982)+ROW()-4)</f>
        <v/>
      </c>
      <c r="B1163" s="439"/>
      <c r="C1163" s="469"/>
      <c r="D1163" s="107"/>
      <c r="E1163" s="107"/>
      <c r="F1163" s="288"/>
      <c r="G1163" s="107"/>
      <c r="H1163" s="107"/>
      <c r="I1163" s="107"/>
      <c r="J1163" s="423"/>
      <c r="K1163" s="423"/>
      <c r="L1163" s="423"/>
      <c r="M1163" s="423"/>
      <c r="N1163" s="470"/>
      <c r="O1163" s="416">
        <f t="shared" si="62"/>
        <v>0</v>
      </c>
      <c r="P1163" s="79">
        <f t="shared" si="63"/>
        <v>0</v>
      </c>
      <c r="Q1163" s="102" t="str">
        <f t="shared" si="61"/>
        <v/>
      </c>
    </row>
    <row r="1164" spans="1:17" x14ac:dyDescent="0.2">
      <c r="A1164" s="438" t="str">
        <f>IF(B1164="","",COUNT('Diário 1º PA'!$A$5:$A$1982)+ROW()-4)</f>
        <v/>
      </c>
      <c r="B1164" s="439"/>
      <c r="C1164" s="469"/>
      <c r="D1164" s="107"/>
      <c r="E1164" s="107"/>
      <c r="F1164" s="288"/>
      <c r="G1164" s="107"/>
      <c r="H1164" s="107"/>
      <c r="I1164" s="107"/>
      <c r="J1164" s="423"/>
      <c r="K1164" s="423"/>
      <c r="L1164" s="423"/>
      <c r="M1164" s="423"/>
      <c r="N1164" s="470"/>
      <c r="O1164" s="416">
        <f t="shared" si="62"/>
        <v>0</v>
      </c>
      <c r="P1164" s="79">
        <f t="shared" si="63"/>
        <v>0</v>
      </c>
      <c r="Q1164" s="102" t="str">
        <f t="shared" si="61"/>
        <v/>
      </c>
    </row>
    <row r="1165" spans="1:17" ht="13.5" thickBot="1" x14ac:dyDescent="0.25">
      <c r="A1165" s="438" t="str">
        <f>IF(B1165="","",COUNT('Diário 1º PA'!$A$5:$A$1982)+ROW()-4)</f>
        <v/>
      </c>
      <c r="B1165" s="439"/>
      <c r="C1165" s="469"/>
      <c r="D1165" s="107"/>
      <c r="E1165" s="107"/>
      <c r="F1165" s="288"/>
      <c r="G1165" s="107"/>
      <c r="H1165" s="107"/>
      <c r="I1165" s="107"/>
      <c r="J1165" s="423"/>
      <c r="K1165" s="423"/>
      <c r="L1165" s="423"/>
      <c r="M1165" s="423"/>
      <c r="N1165" s="470"/>
      <c r="O1165" s="416">
        <f t="shared" si="62"/>
        <v>0</v>
      </c>
      <c r="P1165" s="79">
        <f t="shared" si="63"/>
        <v>0</v>
      </c>
      <c r="Q1165" s="102" t="str">
        <f t="shared" si="61"/>
        <v/>
      </c>
    </row>
    <row r="1166" spans="1:17" x14ac:dyDescent="0.2">
      <c r="A1166" s="438" t="str">
        <f>IF(B1166="","",COUNT('Diário 1º PA'!$A$5:$A$1982)+ROW()-4)</f>
        <v/>
      </c>
      <c r="B1166" s="439"/>
      <c r="C1166" s="469"/>
      <c r="D1166" s="107"/>
      <c r="E1166" s="107"/>
      <c r="F1166" s="288"/>
      <c r="G1166" s="107"/>
      <c r="H1166" s="107"/>
      <c r="I1166" s="107"/>
      <c r="J1166" s="423"/>
      <c r="K1166" s="423"/>
      <c r="L1166" s="423"/>
      <c r="M1166" s="423"/>
      <c r="N1166" s="470"/>
      <c r="O1166" s="418">
        <f t="shared" si="62"/>
        <v>0</v>
      </c>
      <c r="P1166" s="79">
        <f t="shared" si="63"/>
        <v>0</v>
      </c>
      <c r="Q1166" s="152" t="str">
        <f t="shared" si="61"/>
        <v/>
      </c>
    </row>
    <row r="1167" spans="1:17" x14ac:dyDescent="0.2">
      <c r="A1167" s="438" t="str">
        <f>IF(B1167="","",COUNT('Diário 1º PA'!$A$5:$A$1982)+ROW()-4)</f>
        <v/>
      </c>
      <c r="B1167" s="439"/>
      <c r="C1167" s="469"/>
      <c r="D1167" s="107"/>
      <c r="E1167" s="107"/>
      <c r="F1167" s="288"/>
      <c r="G1167" s="107"/>
      <c r="H1167" s="107"/>
      <c r="I1167" s="107"/>
      <c r="J1167" s="423"/>
      <c r="K1167" s="423"/>
      <c r="L1167" s="423"/>
      <c r="M1167" s="423"/>
      <c r="N1167" s="470"/>
      <c r="O1167" s="416">
        <f t="shared" si="62"/>
        <v>0</v>
      </c>
      <c r="P1167" s="79">
        <f t="shared" si="63"/>
        <v>0</v>
      </c>
      <c r="Q1167" s="102" t="str">
        <f t="shared" si="61"/>
        <v/>
      </c>
    </row>
    <row r="1168" spans="1:17" x14ac:dyDescent="0.2">
      <c r="A1168" s="438" t="str">
        <f>IF(B1168="","",COUNT('Diário 1º PA'!$A$5:$A$1982)+ROW()-4)</f>
        <v/>
      </c>
      <c r="B1168" s="439"/>
      <c r="C1168" s="469"/>
      <c r="D1168" s="107"/>
      <c r="E1168" s="107"/>
      <c r="F1168" s="288"/>
      <c r="G1168" s="107"/>
      <c r="H1168" s="107"/>
      <c r="I1168" s="107"/>
      <c r="J1168" s="423"/>
      <c r="K1168" s="423"/>
      <c r="L1168" s="423"/>
      <c r="M1168" s="423"/>
      <c r="N1168" s="470"/>
      <c r="O1168" s="416">
        <f t="shared" si="62"/>
        <v>0</v>
      </c>
      <c r="P1168" s="79">
        <f t="shared" si="63"/>
        <v>0</v>
      </c>
      <c r="Q1168" s="102" t="str">
        <f t="shared" si="61"/>
        <v/>
      </c>
    </row>
    <row r="1169" spans="1:17" ht="13.5" thickBot="1" x14ac:dyDescent="0.25">
      <c r="A1169" s="438" t="str">
        <f>IF(B1169="","",COUNT('Diário 1º PA'!$A$5:$A$1982)+ROW()-4)</f>
        <v/>
      </c>
      <c r="B1169" s="439"/>
      <c r="C1169" s="469"/>
      <c r="D1169" s="107"/>
      <c r="E1169" s="107"/>
      <c r="F1169" s="288"/>
      <c r="G1169" s="107"/>
      <c r="H1169" s="107"/>
      <c r="I1169" s="107"/>
      <c r="J1169" s="423"/>
      <c r="K1169" s="423"/>
      <c r="L1169" s="423"/>
      <c r="M1169" s="423"/>
      <c r="N1169" s="470"/>
      <c r="O1169" s="416">
        <f t="shared" si="62"/>
        <v>0</v>
      </c>
      <c r="P1169" s="79">
        <f t="shared" si="63"/>
        <v>0</v>
      </c>
      <c r="Q1169" s="102" t="str">
        <f t="shared" si="61"/>
        <v/>
      </c>
    </row>
    <row r="1170" spans="1:17" x14ac:dyDescent="0.2">
      <c r="A1170" s="438" t="str">
        <f>IF(B1170="","",COUNT('Diário 1º PA'!$A$5:$A$1982)+ROW()-4)</f>
        <v/>
      </c>
      <c r="B1170" s="439"/>
      <c r="C1170" s="469"/>
      <c r="D1170" s="107"/>
      <c r="E1170" s="107"/>
      <c r="F1170" s="288"/>
      <c r="G1170" s="107"/>
      <c r="H1170" s="107"/>
      <c r="I1170" s="107"/>
      <c r="J1170" s="423"/>
      <c r="K1170" s="423"/>
      <c r="L1170" s="423"/>
      <c r="M1170" s="423"/>
      <c r="N1170" s="470"/>
      <c r="O1170" s="418">
        <f t="shared" si="62"/>
        <v>0</v>
      </c>
      <c r="P1170" s="79">
        <f t="shared" si="63"/>
        <v>0</v>
      </c>
      <c r="Q1170" s="152" t="str">
        <f t="shared" si="61"/>
        <v/>
      </c>
    </row>
    <row r="1171" spans="1:17" x14ac:dyDescent="0.2">
      <c r="A1171" s="438" t="str">
        <f>IF(B1171="","",COUNT('Diário 1º PA'!$A$5:$A$1982)+ROW()-4)</f>
        <v/>
      </c>
      <c r="B1171" s="439"/>
      <c r="C1171" s="469"/>
      <c r="D1171" s="107"/>
      <c r="E1171" s="107"/>
      <c r="F1171" s="288"/>
      <c r="G1171" s="107"/>
      <c r="H1171" s="107"/>
      <c r="I1171" s="107"/>
      <c r="J1171" s="423"/>
      <c r="K1171" s="423"/>
      <c r="L1171" s="423"/>
      <c r="M1171" s="423"/>
      <c r="N1171" s="470"/>
      <c r="O1171" s="416">
        <f t="shared" si="62"/>
        <v>0</v>
      </c>
      <c r="P1171" s="79">
        <f t="shared" si="63"/>
        <v>0</v>
      </c>
      <c r="Q1171" s="102" t="str">
        <f t="shared" si="61"/>
        <v/>
      </c>
    </row>
    <row r="1172" spans="1:17" x14ac:dyDescent="0.2">
      <c r="A1172" s="438" t="str">
        <f>IF(B1172="","",COUNT('Diário 1º PA'!$A$5:$A$1982)+ROW()-4)</f>
        <v/>
      </c>
      <c r="B1172" s="439"/>
      <c r="C1172" s="469"/>
      <c r="D1172" s="107"/>
      <c r="E1172" s="107"/>
      <c r="F1172" s="288"/>
      <c r="G1172" s="107"/>
      <c r="H1172" s="107"/>
      <c r="I1172" s="107"/>
      <c r="J1172" s="423"/>
      <c r="K1172" s="423"/>
      <c r="L1172" s="423"/>
      <c r="M1172" s="423"/>
      <c r="N1172" s="470"/>
      <c r="O1172" s="416">
        <f t="shared" si="62"/>
        <v>0</v>
      </c>
      <c r="P1172" s="79">
        <f t="shared" si="63"/>
        <v>0</v>
      </c>
      <c r="Q1172" s="102" t="str">
        <f t="shared" si="61"/>
        <v/>
      </c>
    </row>
    <row r="1173" spans="1:17" ht="13.5" thickBot="1" x14ac:dyDescent="0.25">
      <c r="A1173" s="438" t="str">
        <f>IF(B1173="","",COUNT('Diário 1º PA'!$A$5:$A$1982)+ROW()-4)</f>
        <v/>
      </c>
      <c r="B1173" s="439"/>
      <c r="C1173" s="469"/>
      <c r="D1173" s="107"/>
      <c r="E1173" s="107"/>
      <c r="F1173" s="288"/>
      <c r="G1173" s="107"/>
      <c r="H1173" s="107"/>
      <c r="I1173" s="107"/>
      <c r="J1173" s="423"/>
      <c r="K1173" s="423"/>
      <c r="L1173" s="423"/>
      <c r="M1173" s="423"/>
      <c r="N1173" s="470"/>
      <c r="O1173" s="416">
        <f t="shared" si="62"/>
        <v>0</v>
      </c>
      <c r="P1173" s="79">
        <f t="shared" si="63"/>
        <v>0</v>
      </c>
      <c r="Q1173" s="102" t="str">
        <f t="shared" si="61"/>
        <v/>
      </c>
    </row>
    <row r="1174" spans="1:17" x14ac:dyDescent="0.2">
      <c r="A1174" s="438" t="str">
        <f>IF(B1174="","",COUNT('Diário 1º PA'!$A$5:$A$1982)+ROW()-4)</f>
        <v/>
      </c>
      <c r="B1174" s="439"/>
      <c r="C1174" s="469"/>
      <c r="D1174" s="107"/>
      <c r="E1174" s="107"/>
      <c r="F1174" s="288"/>
      <c r="G1174" s="107"/>
      <c r="H1174" s="107"/>
      <c r="I1174" s="107"/>
      <c r="J1174" s="423"/>
      <c r="K1174" s="423"/>
      <c r="L1174" s="423"/>
      <c r="M1174" s="423"/>
      <c r="N1174" s="470"/>
      <c r="O1174" s="418">
        <f t="shared" si="62"/>
        <v>0</v>
      </c>
      <c r="P1174" s="79">
        <f t="shared" si="63"/>
        <v>0</v>
      </c>
      <c r="Q1174" s="152" t="str">
        <f t="shared" si="61"/>
        <v/>
      </c>
    </row>
    <row r="1175" spans="1:17" x14ac:dyDescent="0.2">
      <c r="A1175" s="438" t="str">
        <f>IF(B1175="","",COUNT('Diário 1º PA'!$A$5:$A$1982)+ROW()-4)</f>
        <v/>
      </c>
      <c r="B1175" s="439"/>
      <c r="C1175" s="469"/>
      <c r="D1175" s="107"/>
      <c r="E1175" s="107"/>
      <c r="F1175" s="288"/>
      <c r="G1175" s="107"/>
      <c r="H1175" s="107"/>
      <c r="I1175" s="107"/>
      <c r="J1175" s="423"/>
      <c r="K1175" s="423"/>
      <c r="L1175" s="423"/>
      <c r="M1175" s="423"/>
      <c r="N1175" s="470"/>
      <c r="O1175" s="416">
        <f t="shared" si="62"/>
        <v>0</v>
      </c>
      <c r="P1175" s="79">
        <f t="shared" si="63"/>
        <v>0</v>
      </c>
      <c r="Q1175" s="102" t="str">
        <f t="shared" si="61"/>
        <v/>
      </c>
    </row>
    <row r="1176" spans="1:17" x14ac:dyDescent="0.2">
      <c r="A1176" s="438" t="str">
        <f>IF(B1176="","",COUNT('Diário 1º PA'!$A$5:$A$1982)+ROW()-4)</f>
        <v/>
      </c>
      <c r="B1176" s="439"/>
      <c r="C1176" s="469"/>
      <c r="D1176" s="107"/>
      <c r="E1176" s="107"/>
      <c r="F1176" s="288"/>
      <c r="G1176" s="107"/>
      <c r="H1176" s="107"/>
      <c r="I1176" s="107"/>
      <c r="J1176" s="423"/>
      <c r="K1176" s="423"/>
      <c r="L1176" s="423"/>
      <c r="M1176" s="423"/>
      <c r="N1176" s="470"/>
      <c r="O1176" s="416">
        <f t="shared" si="62"/>
        <v>0</v>
      </c>
      <c r="P1176" s="79">
        <f t="shared" si="63"/>
        <v>0</v>
      </c>
      <c r="Q1176" s="102" t="str">
        <f t="shared" si="61"/>
        <v/>
      </c>
    </row>
    <row r="1177" spans="1:17" ht="13.5" thickBot="1" x14ac:dyDescent="0.25">
      <c r="A1177" s="438" t="str">
        <f>IF(B1177="","",COUNT('Diário 1º PA'!$A$5:$A$1982)+ROW()-4)</f>
        <v/>
      </c>
      <c r="B1177" s="439"/>
      <c r="C1177" s="469"/>
      <c r="D1177" s="107"/>
      <c r="E1177" s="107"/>
      <c r="F1177" s="288"/>
      <c r="G1177" s="107"/>
      <c r="H1177" s="107"/>
      <c r="I1177" s="107"/>
      <c r="J1177" s="423"/>
      <c r="K1177" s="423"/>
      <c r="L1177" s="423"/>
      <c r="M1177" s="423"/>
      <c r="N1177" s="470"/>
      <c r="O1177" s="416">
        <f t="shared" si="62"/>
        <v>0</v>
      </c>
      <c r="P1177" s="79">
        <f t="shared" si="63"/>
        <v>0</v>
      </c>
      <c r="Q1177" s="102" t="str">
        <f t="shared" si="61"/>
        <v/>
      </c>
    </row>
    <row r="1178" spans="1:17" x14ac:dyDescent="0.2">
      <c r="A1178" s="438" t="str">
        <f>IF(B1178="","",COUNT('Diário 1º PA'!$A$5:$A$1982)+ROW()-4)</f>
        <v/>
      </c>
      <c r="B1178" s="439"/>
      <c r="C1178" s="469"/>
      <c r="D1178" s="107"/>
      <c r="E1178" s="107"/>
      <c r="F1178" s="288"/>
      <c r="G1178" s="107"/>
      <c r="H1178" s="107"/>
      <c r="I1178" s="107"/>
      <c r="J1178" s="423"/>
      <c r="K1178" s="423"/>
      <c r="L1178" s="423"/>
      <c r="M1178" s="423"/>
      <c r="N1178" s="470"/>
      <c r="O1178" s="418">
        <f t="shared" si="62"/>
        <v>0</v>
      </c>
      <c r="P1178" s="79">
        <f t="shared" si="63"/>
        <v>0</v>
      </c>
      <c r="Q1178" s="152" t="str">
        <f t="shared" si="61"/>
        <v/>
      </c>
    </row>
    <row r="1179" spans="1:17" x14ac:dyDescent="0.2">
      <c r="A1179" s="438" t="str">
        <f>IF(B1179="","",COUNT('Diário 1º PA'!$A$5:$A$1982)+ROW()-4)</f>
        <v/>
      </c>
      <c r="B1179" s="439"/>
      <c r="C1179" s="469"/>
      <c r="D1179" s="107"/>
      <c r="E1179" s="107"/>
      <c r="F1179" s="288"/>
      <c r="G1179" s="107"/>
      <c r="H1179" s="107"/>
      <c r="I1179" s="107"/>
      <c r="J1179" s="423"/>
      <c r="K1179" s="423"/>
      <c r="L1179" s="423"/>
      <c r="M1179" s="423"/>
      <c r="N1179" s="470"/>
      <c r="O1179" s="416">
        <f t="shared" si="62"/>
        <v>0</v>
      </c>
      <c r="P1179" s="79">
        <f t="shared" si="63"/>
        <v>0</v>
      </c>
      <c r="Q1179" s="102" t="str">
        <f t="shared" si="61"/>
        <v/>
      </c>
    </row>
    <row r="1180" spans="1:17" x14ac:dyDescent="0.2">
      <c r="A1180" s="438" t="str">
        <f>IF(B1180="","",COUNT('Diário 1º PA'!$A$5:$A$1982)+ROW()-4)</f>
        <v/>
      </c>
      <c r="B1180" s="439"/>
      <c r="C1180" s="469"/>
      <c r="D1180" s="107"/>
      <c r="E1180" s="107"/>
      <c r="F1180" s="288"/>
      <c r="G1180" s="107"/>
      <c r="H1180" s="107"/>
      <c r="I1180" s="107"/>
      <c r="J1180" s="423"/>
      <c r="K1180" s="423"/>
      <c r="L1180" s="423"/>
      <c r="M1180" s="423"/>
      <c r="N1180" s="470"/>
      <c r="O1180" s="416">
        <f t="shared" si="62"/>
        <v>0</v>
      </c>
      <c r="P1180" s="79">
        <f t="shared" si="63"/>
        <v>0</v>
      </c>
      <c r="Q1180" s="102" t="str">
        <f t="shared" si="61"/>
        <v/>
      </c>
    </row>
    <row r="1181" spans="1:17" ht="13.5" thickBot="1" x14ac:dyDescent="0.25">
      <c r="A1181" s="438" t="str">
        <f>IF(B1181="","",COUNT('Diário 1º PA'!$A$5:$A$1982)+ROW()-4)</f>
        <v/>
      </c>
      <c r="B1181" s="439"/>
      <c r="C1181" s="469"/>
      <c r="D1181" s="107"/>
      <c r="E1181" s="107"/>
      <c r="F1181" s="288"/>
      <c r="G1181" s="107"/>
      <c r="H1181" s="107"/>
      <c r="I1181" s="107"/>
      <c r="J1181" s="423"/>
      <c r="K1181" s="423"/>
      <c r="L1181" s="423"/>
      <c r="M1181" s="423"/>
      <c r="N1181" s="470"/>
      <c r="O1181" s="416">
        <f t="shared" si="62"/>
        <v>0</v>
      </c>
      <c r="P1181" s="79">
        <f t="shared" si="63"/>
        <v>0</v>
      </c>
      <c r="Q1181" s="102" t="str">
        <f t="shared" si="61"/>
        <v/>
      </c>
    </row>
    <row r="1182" spans="1:17" x14ac:dyDescent="0.2">
      <c r="A1182" s="438" t="str">
        <f>IF(B1182="","",COUNT('Diário 1º PA'!$A$5:$A$1982)+ROW()-4)</f>
        <v/>
      </c>
      <c r="B1182" s="439"/>
      <c r="C1182" s="469"/>
      <c r="D1182" s="107"/>
      <c r="E1182" s="107"/>
      <c r="F1182" s="288"/>
      <c r="G1182" s="107"/>
      <c r="H1182" s="107"/>
      <c r="I1182" s="107"/>
      <c r="J1182" s="423"/>
      <c r="K1182" s="423"/>
      <c r="L1182" s="423"/>
      <c r="M1182" s="423"/>
      <c r="N1182" s="470"/>
      <c r="O1182" s="418">
        <f t="shared" si="62"/>
        <v>0</v>
      </c>
      <c r="P1182" s="79">
        <f t="shared" si="63"/>
        <v>0</v>
      </c>
      <c r="Q1182" s="152" t="str">
        <f t="shared" ref="Q1182:Q1245" si="64">SUBSTITUTE(D1182," ","_")</f>
        <v/>
      </c>
    </row>
    <row r="1183" spans="1:17" x14ac:dyDescent="0.2">
      <c r="A1183" s="438" t="str">
        <f>IF(B1183="","",COUNT('Diário 1º PA'!$A$5:$A$1982)+ROW()-4)</f>
        <v/>
      </c>
      <c r="B1183" s="439"/>
      <c r="C1183" s="469"/>
      <c r="D1183" s="107"/>
      <c r="E1183" s="107"/>
      <c r="F1183" s="288"/>
      <c r="G1183" s="107"/>
      <c r="H1183" s="107"/>
      <c r="I1183" s="107"/>
      <c r="J1183" s="423"/>
      <c r="K1183" s="423"/>
      <c r="L1183" s="423"/>
      <c r="M1183" s="423"/>
      <c r="N1183" s="470"/>
      <c r="O1183" s="416">
        <f t="shared" ref="O1183:O1246" si="65">IF(B1183=0,0,IF(YEAR(B1183)=$P$1,MONTH(B1183)-$O$1+1,(YEAR(B1183)-$P$1)*12-$O$1+1+MONTH(B1183)))</f>
        <v>0</v>
      </c>
      <c r="P1183" s="79">
        <f t="shared" ref="P1183:P1246" si="66">IF(C1183=0,0,IF(YEAR(C1183)=$P$1,MONTH(C1183)-$O$1+1,(YEAR(C1183)-$P$1)*12-$O$1+1+MONTH(C1183)))</f>
        <v>0</v>
      </c>
      <c r="Q1183" s="102" t="str">
        <f t="shared" si="64"/>
        <v/>
      </c>
    </row>
    <row r="1184" spans="1:17" x14ac:dyDescent="0.2">
      <c r="A1184" s="438" t="str">
        <f>IF(B1184="","",COUNT('Diário 1º PA'!$A$5:$A$1982)+ROW()-4)</f>
        <v/>
      </c>
      <c r="B1184" s="439"/>
      <c r="C1184" s="469"/>
      <c r="D1184" s="107"/>
      <c r="E1184" s="107"/>
      <c r="F1184" s="288"/>
      <c r="G1184" s="107"/>
      <c r="H1184" s="107"/>
      <c r="I1184" s="107"/>
      <c r="J1184" s="423"/>
      <c r="K1184" s="423"/>
      <c r="L1184" s="423"/>
      <c r="M1184" s="423"/>
      <c r="N1184" s="470"/>
      <c r="O1184" s="416">
        <f t="shared" si="65"/>
        <v>0</v>
      </c>
      <c r="P1184" s="79">
        <f t="shared" si="66"/>
        <v>0</v>
      </c>
      <c r="Q1184" s="102" t="str">
        <f t="shared" si="64"/>
        <v/>
      </c>
    </row>
    <row r="1185" spans="1:17" ht="13.5" thickBot="1" x14ac:dyDescent="0.25">
      <c r="A1185" s="438" t="str">
        <f>IF(B1185="","",COUNT('Diário 1º PA'!$A$5:$A$1982)+ROW()-4)</f>
        <v/>
      </c>
      <c r="B1185" s="439"/>
      <c r="C1185" s="469"/>
      <c r="D1185" s="107"/>
      <c r="E1185" s="107"/>
      <c r="F1185" s="288"/>
      <c r="G1185" s="107"/>
      <c r="H1185" s="107"/>
      <c r="I1185" s="107"/>
      <c r="J1185" s="423"/>
      <c r="K1185" s="423"/>
      <c r="L1185" s="423"/>
      <c r="M1185" s="423"/>
      <c r="N1185" s="470"/>
      <c r="O1185" s="416">
        <f t="shared" si="65"/>
        <v>0</v>
      </c>
      <c r="P1185" s="79">
        <f t="shared" si="66"/>
        <v>0</v>
      </c>
      <c r="Q1185" s="102" t="str">
        <f t="shared" si="64"/>
        <v/>
      </c>
    </row>
    <row r="1186" spans="1:17" x14ac:dyDescent="0.2">
      <c r="A1186" s="438" t="str">
        <f>IF(B1186="","",COUNT('Diário 1º PA'!$A$5:$A$1982)+ROW()-4)</f>
        <v/>
      </c>
      <c r="B1186" s="439"/>
      <c r="C1186" s="469"/>
      <c r="D1186" s="107"/>
      <c r="E1186" s="107"/>
      <c r="F1186" s="288"/>
      <c r="G1186" s="107"/>
      <c r="H1186" s="107"/>
      <c r="I1186" s="107"/>
      <c r="J1186" s="423"/>
      <c r="K1186" s="423"/>
      <c r="L1186" s="423"/>
      <c r="M1186" s="423"/>
      <c r="N1186" s="470"/>
      <c r="O1186" s="418">
        <f t="shared" si="65"/>
        <v>0</v>
      </c>
      <c r="P1186" s="79">
        <f t="shared" si="66"/>
        <v>0</v>
      </c>
      <c r="Q1186" s="152" t="str">
        <f t="shared" si="64"/>
        <v/>
      </c>
    </row>
    <row r="1187" spans="1:17" x14ac:dyDescent="0.2">
      <c r="A1187" s="438" t="str">
        <f>IF(B1187="","",COUNT('Diário 1º PA'!$A$5:$A$1982)+ROW()-4)</f>
        <v/>
      </c>
      <c r="B1187" s="439"/>
      <c r="C1187" s="469"/>
      <c r="D1187" s="107"/>
      <c r="E1187" s="107"/>
      <c r="F1187" s="288"/>
      <c r="G1187" s="107"/>
      <c r="H1187" s="107"/>
      <c r="I1187" s="107"/>
      <c r="J1187" s="423"/>
      <c r="K1187" s="423"/>
      <c r="L1187" s="423"/>
      <c r="M1187" s="423"/>
      <c r="N1187" s="470"/>
      <c r="O1187" s="416">
        <f t="shared" si="65"/>
        <v>0</v>
      </c>
      <c r="P1187" s="79">
        <f t="shared" si="66"/>
        <v>0</v>
      </c>
      <c r="Q1187" s="102" t="str">
        <f t="shared" si="64"/>
        <v/>
      </c>
    </row>
    <row r="1188" spans="1:17" x14ac:dyDescent="0.2">
      <c r="A1188" s="438" t="str">
        <f>IF(B1188="","",COUNT('Diário 1º PA'!$A$5:$A$1982)+ROW()-4)</f>
        <v/>
      </c>
      <c r="B1188" s="439"/>
      <c r="C1188" s="469"/>
      <c r="D1188" s="107"/>
      <c r="E1188" s="107"/>
      <c r="F1188" s="288"/>
      <c r="G1188" s="107"/>
      <c r="H1188" s="107"/>
      <c r="I1188" s="107"/>
      <c r="J1188" s="423"/>
      <c r="K1188" s="423"/>
      <c r="L1188" s="423"/>
      <c r="M1188" s="423"/>
      <c r="N1188" s="470"/>
      <c r="O1188" s="416">
        <f t="shared" si="65"/>
        <v>0</v>
      </c>
      <c r="P1188" s="79">
        <f t="shared" si="66"/>
        <v>0</v>
      </c>
      <c r="Q1188" s="102" t="str">
        <f t="shared" si="64"/>
        <v/>
      </c>
    </row>
    <row r="1189" spans="1:17" ht="13.5" thickBot="1" x14ac:dyDescent="0.25">
      <c r="A1189" s="438" t="str">
        <f>IF(B1189="","",COUNT('Diário 1º PA'!$A$5:$A$1982)+ROW()-4)</f>
        <v/>
      </c>
      <c r="B1189" s="439"/>
      <c r="C1189" s="469"/>
      <c r="D1189" s="107"/>
      <c r="E1189" s="107"/>
      <c r="F1189" s="288"/>
      <c r="G1189" s="107"/>
      <c r="H1189" s="107"/>
      <c r="I1189" s="107"/>
      <c r="J1189" s="423"/>
      <c r="K1189" s="423"/>
      <c r="L1189" s="423"/>
      <c r="M1189" s="423"/>
      <c r="N1189" s="470"/>
      <c r="O1189" s="416">
        <f t="shared" si="65"/>
        <v>0</v>
      </c>
      <c r="P1189" s="79">
        <f t="shared" si="66"/>
        <v>0</v>
      </c>
      <c r="Q1189" s="102" t="str">
        <f t="shared" si="64"/>
        <v/>
      </c>
    </row>
    <row r="1190" spans="1:17" x14ac:dyDescent="0.2">
      <c r="A1190" s="438" t="str">
        <f>IF(B1190="","",COUNT('Diário 1º PA'!$A$5:$A$1982)+ROW()-4)</f>
        <v/>
      </c>
      <c r="B1190" s="439"/>
      <c r="C1190" s="469"/>
      <c r="D1190" s="107"/>
      <c r="E1190" s="107"/>
      <c r="F1190" s="288"/>
      <c r="G1190" s="107"/>
      <c r="H1190" s="107"/>
      <c r="I1190" s="107"/>
      <c r="J1190" s="423"/>
      <c r="K1190" s="423"/>
      <c r="L1190" s="423"/>
      <c r="M1190" s="423"/>
      <c r="N1190" s="470"/>
      <c r="O1190" s="418">
        <f t="shared" si="65"/>
        <v>0</v>
      </c>
      <c r="P1190" s="79">
        <f t="shared" si="66"/>
        <v>0</v>
      </c>
      <c r="Q1190" s="152" t="str">
        <f t="shared" si="64"/>
        <v/>
      </c>
    </row>
    <row r="1191" spans="1:17" x14ac:dyDescent="0.2">
      <c r="A1191" s="438" t="str">
        <f>IF(B1191="","",COUNT('Diário 1º PA'!$A$5:$A$1982)+ROW()-4)</f>
        <v/>
      </c>
      <c r="B1191" s="439"/>
      <c r="C1191" s="469"/>
      <c r="D1191" s="107"/>
      <c r="E1191" s="107"/>
      <c r="F1191" s="288"/>
      <c r="G1191" s="107"/>
      <c r="H1191" s="107"/>
      <c r="I1191" s="107"/>
      <c r="J1191" s="423"/>
      <c r="K1191" s="423"/>
      <c r="L1191" s="423"/>
      <c r="M1191" s="423"/>
      <c r="N1191" s="470"/>
      <c r="O1191" s="416">
        <f t="shared" si="65"/>
        <v>0</v>
      </c>
      <c r="P1191" s="79">
        <f t="shared" si="66"/>
        <v>0</v>
      </c>
      <c r="Q1191" s="102" t="str">
        <f t="shared" si="64"/>
        <v/>
      </c>
    </row>
    <row r="1192" spans="1:17" x14ac:dyDescent="0.2">
      <c r="A1192" s="438" t="str">
        <f>IF(B1192="","",COUNT('Diário 1º PA'!$A$5:$A$1982)+ROW()-4)</f>
        <v/>
      </c>
      <c r="B1192" s="439"/>
      <c r="C1192" s="469"/>
      <c r="D1192" s="107"/>
      <c r="E1192" s="107"/>
      <c r="F1192" s="288"/>
      <c r="G1192" s="107"/>
      <c r="H1192" s="107"/>
      <c r="I1192" s="107"/>
      <c r="J1192" s="423"/>
      <c r="K1192" s="423"/>
      <c r="L1192" s="423"/>
      <c r="M1192" s="423"/>
      <c r="N1192" s="470"/>
      <c r="O1192" s="416">
        <f t="shared" si="65"/>
        <v>0</v>
      </c>
      <c r="P1192" s="79">
        <f t="shared" si="66"/>
        <v>0</v>
      </c>
      <c r="Q1192" s="102" t="str">
        <f t="shared" si="64"/>
        <v/>
      </c>
    </row>
    <row r="1193" spans="1:17" ht="13.5" thickBot="1" x14ac:dyDescent="0.25">
      <c r="A1193" s="438" t="str">
        <f>IF(B1193="","",COUNT('Diário 1º PA'!$A$5:$A$1982)+ROW()-4)</f>
        <v/>
      </c>
      <c r="B1193" s="439"/>
      <c r="C1193" s="469"/>
      <c r="D1193" s="107"/>
      <c r="E1193" s="107"/>
      <c r="F1193" s="288"/>
      <c r="G1193" s="107"/>
      <c r="H1193" s="107"/>
      <c r="I1193" s="107"/>
      <c r="J1193" s="423"/>
      <c r="K1193" s="423"/>
      <c r="L1193" s="423"/>
      <c r="M1193" s="423"/>
      <c r="N1193" s="470"/>
      <c r="O1193" s="416">
        <f t="shared" si="65"/>
        <v>0</v>
      </c>
      <c r="P1193" s="79">
        <f t="shared" si="66"/>
        <v>0</v>
      </c>
      <c r="Q1193" s="102" t="str">
        <f t="shared" si="64"/>
        <v/>
      </c>
    </row>
    <row r="1194" spans="1:17" x14ac:dyDescent="0.2">
      <c r="A1194" s="438" t="str">
        <f>IF(B1194="","",COUNT('Diário 1º PA'!$A$5:$A$1982)+ROW()-4)</f>
        <v/>
      </c>
      <c r="B1194" s="439"/>
      <c r="C1194" s="469"/>
      <c r="D1194" s="107"/>
      <c r="E1194" s="107"/>
      <c r="F1194" s="288"/>
      <c r="G1194" s="107"/>
      <c r="H1194" s="107"/>
      <c r="I1194" s="107"/>
      <c r="J1194" s="423"/>
      <c r="K1194" s="423"/>
      <c r="L1194" s="423"/>
      <c r="M1194" s="423"/>
      <c r="N1194" s="470"/>
      <c r="O1194" s="418">
        <f t="shared" si="65"/>
        <v>0</v>
      </c>
      <c r="P1194" s="79">
        <f t="shared" si="66"/>
        <v>0</v>
      </c>
      <c r="Q1194" s="152" t="str">
        <f t="shared" si="64"/>
        <v/>
      </c>
    </row>
    <row r="1195" spans="1:17" x14ac:dyDescent="0.2">
      <c r="A1195" s="438" t="str">
        <f>IF(B1195="","",COUNT('Diário 1º PA'!$A$5:$A$1982)+ROW()-4)</f>
        <v/>
      </c>
      <c r="B1195" s="439"/>
      <c r="C1195" s="469"/>
      <c r="D1195" s="107"/>
      <c r="E1195" s="107"/>
      <c r="F1195" s="288"/>
      <c r="G1195" s="107"/>
      <c r="H1195" s="107"/>
      <c r="I1195" s="107"/>
      <c r="J1195" s="423"/>
      <c r="K1195" s="423"/>
      <c r="L1195" s="423"/>
      <c r="M1195" s="423"/>
      <c r="N1195" s="470"/>
      <c r="O1195" s="416">
        <f t="shared" si="65"/>
        <v>0</v>
      </c>
      <c r="P1195" s="79">
        <f t="shared" si="66"/>
        <v>0</v>
      </c>
      <c r="Q1195" s="102" t="str">
        <f t="shared" si="64"/>
        <v/>
      </c>
    </row>
    <row r="1196" spans="1:17" x14ac:dyDescent="0.2">
      <c r="A1196" s="438" t="str">
        <f>IF(B1196="","",COUNT('Diário 1º PA'!$A$5:$A$1982)+ROW()-4)</f>
        <v/>
      </c>
      <c r="B1196" s="439"/>
      <c r="C1196" s="469"/>
      <c r="D1196" s="107"/>
      <c r="E1196" s="107"/>
      <c r="F1196" s="288"/>
      <c r="G1196" s="107"/>
      <c r="H1196" s="107"/>
      <c r="I1196" s="107"/>
      <c r="J1196" s="423"/>
      <c r="K1196" s="423"/>
      <c r="L1196" s="423"/>
      <c r="M1196" s="423"/>
      <c r="N1196" s="470"/>
      <c r="O1196" s="416">
        <f t="shared" si="65"/>
        <v>0</v>
      </c>
      <c r="P1196" s="79">
        <f t="shared" si="66"/>
        <v>0</v>
      </c>
      <c r="Q1196" s="102" t="str">
        <f t="shared" si="64"/>
        <v/>
      </c>
    </row>
    <row r="1197" spans="1:17" ht="13.5" thickBot="1" x14ac:dyDescent="0.25">
      <c r="A1197" s="438" t="str">
        <f>IF(B1197="","",COUNT('Diário 1º PA'!$A$5:$A$1982)+ROW()-4)</f>
        <v/>
      </c>
      <c r="B1197" s="439"/>
      <c r="C1197" s="469"/>
      <c r="D1197" s="107"/>
      <c r="E1197" s="107"/>
      <c r="F1197" s="288"/>
      <c r="G1197" s="107"/>
      <c r="H1197" s="107"/>
      <c r="I1197" s="107"/>
      <c r="J1197" s="423"/>
      <c r="K1197" s="423"/>
      <c r="L1197" s="423"/>
      <c r="M1197" s="423"/>
      <c r="N1197" s="470"/>
      <c r="O1197" s="416">
        <f t="shared" si="65"/>
        <v>0</v>
      </c>
      <c r="P1197" s="79">
        <f t="shared" si="66"/>
        <v>0</v>
      </c>
      <c r="Q1197" s="102" t="str">
        <f t="shared" si="64"/>
        <v/>
      </c>
    </row>
    <row r="1198" spans="1:17" x14ac:dyDescent="0.2">
      <c r="A1198" s="438" t="str">
        <f>IF(B1198="","",COUNT('Diário 1º PA'!$A$5:$A$1982)+ROW()-4)</f>
        <v/>
      </c>
      <c r="B1198" s="439"/>
      <c r="C1198" s="469"/>
      <c r="D1198" s="107"/>
      <c r="E1198" s="107"/>
      <c r="F1198" s="288"/>
      <c r="G1198" s="107"/>
      <c r="H1198" s="107"/>
      <c r="I1198" s="107"/>
      <c r="J1198" s="423"/>
      <c r="K1198" s="423"/>
      <c r="L1198" s="423"/>
      <c r="M1198" s="423"/>
      <c r="N1198" s="470"/>
      <c r="O1198" s="418">
        <f t="shared" si="65"/>
        <v>0</v>
      </c>
      <c r="P1198" s="79">
        <f t="shared" si="66"/>
        <v>0</v>
      </c>
      <c r="Q1198" s="152" t="str">
        <f t="shared" si="64"/>
        <v/>
      </c>
    </row>
    <row r="1199" spans="1:17" x14ac:dyDescent="0.2">
      <c r="A1199" s="438" t="str">
        <f>IF(B1199="","",COUNT('Diário 1º PA'!$A$5:$A$1982)+ROW()-4)</f>
        <v/>
      </c>
      <c r="B1199" s="439"/>
      <c r="C1199" s="469"/>
      <c r="D1199" s="107"/>
      <c r="E1199" s="107"/>
      <c r="F1199" s="288"/>
      <c r="G1199" s="107"/>
      <c r="H1199" s="107"/>
      <c r="I1199" s="107"/>
      <c r="J1199" s="423"/>
      <c r="K1199" s="423"/>
      <c r="L1199" s="423"/>
      <c r="M1199" s="423"/>
      <c r="N1199" s="470"/>
      <c r="O1199" s="416">
        <f t="shared" si="65"/>
        <v>0</v>
      </c>
      <c r="P1199" s="79">
        <f t="shared" si="66"/>
        <v>0</v>
      </c>
      <c r="Q1199" s="102" t="str">
        <f t="shared" si="64"/>
        <v/>
      </c>
    </row>
    <row r="1200" spans="1:17" x14ac:dyDescent="0.2">
      <c r="A1200" s="438" t="str">
        <f>IF(B1200="","",COUNT('Diário 1º PA'!$A$5:$A$1982)+ROW()-4)</f>
        <v/>
      </c>
      <c r="B1200" s="439"/>
      <c r="C1200" s="469"/>
      <c r="D1200" s="107"/>
      <c r="E1200" s="107"/>
      <c r="F1200" s="288"/>
      <c r="G1200" s="107"/>
      <c r="H1200" s="107"/>
      <c r="I1200" s="107"/>
      <c r="J1200" s="423"/>
      <c r="K1200" s="423"/>
      <c r="L1200" s="423"/>
      <c r="M1200" s="423"/>
      <c r="N1200" s="470"/>
      <c r="O1200" s="416">
        <f t="shared" si="65"/>
        <v>0</v>
      </c>
      <c r="P1200" s="79">
        <f t="shared" si="66"/>
        <v>0</v>
      </c>
      <c r="Q1200" s="102" t="str">
        <f t="shared" si="64"/>
        <v/>
      </c>
    </row>
    <row r="1201" spans="1:17" ht="13.5" thickBot="1" x14ac:dyDescent="0.25">
      <c r="A1201" s="438" t="str">
        <f>IF(B1201="","",COUNT('Diário 1º PA'!$A$5:$A$1982)+ROW()-4)</f>
        <v/>
      </c>
      <c r="B1201" s="439"/>
      <c r="C1201" s="469"/>
      <c r="D1201" s="107"/>
      <c r="E1201" s="107"/>
      <c r="F1201" s="288"/>
      <c r="G1201" s="107"/>
      <c r="H1201" s="107"/>
      <c r="I1201" s="107"/>
      <c r="J1201" s="423"/>
      <c r="K1201" s="423"/>
      <c r="L1201" s="423"/>
      <c r="M1201" s="423"/>
      <c r="N1201" s="470"/>
      <c r="O1201" s="416">
        <f t="shared" si="65"/>
        <v>0</v>
      </c>
      <c r="P1201" s="79">
        <f t="shared" si="66"/>
        <v>0</v>
      </c>
      <c r="Q1201" s="102" t="str">
        <f t="shared" si="64"/>
        <v/>
      </c>
    </row>
    <row r="1202" spans="1:17" x14ac:dyDescent="0.2">
      <c r="A1202" s="438" t="str">
        <f>IF(B1202="","",COUNT('Diário 1º PA'!$A$5:$A$1982)+ROW()-4)</f>
        <v/>
      </c>
      <c r="B1202" s="439"/>
      <c r="C1202" s="469"/>
      <c r="D1202" s="107"/>
      <c r="E1202" s="107"/>
      <c r="F1202" s="288"/>
      <c r="G1202" s="107"/>
      <c r="H1202" s="107"/>
      <c r="I1202" s="107"/>
      <c r="J1202" s="423"/>
      <c r="K1202" s="423"/>
      <c r="L1202" s="423"/>
      <c r="M1202" s="423"/>
      <c r="N1202" s="470"/>
      <c r="O1202" s="418">
        <f t="shared" si="65"/>
        <v>0</v>
      </c>
      <c r="P1202" s="79">
        <f t="shared" si="66"/>
        <v>0</v>
      </c>
      <c r="Q1202" s="152" t="str">
        <f t="shared" si="64"/>
        <v/>
      </c>
    </row>
    <row r="1203" spans="1:17" x14ac:dyDescent="0.2">
      <c r="A1203" s="438" t="str">
        <f>IF(B1203="","",COUNT('Diário 1º PA'!$A$5:$A$1982)+ROW()-4)</f>
        <v/>
      </c>
      <c r="B1203" s="439"/>
      <c r="C1203" s="469"/>
      <c r="D1203" s="107"/>
      <c r="E1203" s="107"/>
      <c r="F1203" s="288"/>
      <c r="G1203" s="107"/>
      <c r="H1203" s="107"/>
      <c r="I1203" s="107"/>
      <c r="J1203" s="423"/>
      <c r="K1203" s="423"/>
      <c r="L1203" s="423"/>
      <c r="M1203" s="423"/>
      <c r="N1203" s="470"/>
      <c r="O1203" s="416">
        <f t="shared" si="65"/>
        <v>0</v>
      </c>
      <c r="P1203" s="79">
        <f t="shared" si="66"/>
        <v>0</v>
      </c>
      <c r="Q1203" s="102" t="str">
        <f t="shared" si="64"/>
        <v/>
      </c>
    </row>
    <row r="1204" spans="1:17" x14ac:dyDescent="0.2">
      <c r="A1204" s="438" t="str">
        <f>IF(B1204="","",COUNT('Diário 1º PA'!$A$5:$A$1982)+ROW()-4)</f>
        <v/>
      </c>
      <c r="B1204" s="439"/>
      <c r="C1204" s="469"/>
      <c r="D1204" s="107"/>
      <c r="E1204" s="107"/>
      <c r="F1204" s="288"/>
      <c r="G1204" s="107"/>
      <c r="H1204" s="107"/>
      <c r="I1204" s="107"/>
      <c r="J1204" s="423"/>
      <c r="K1204" s="423"/>
      <c r="L1204" s="423"/>
      <c r="M1204" s="423"/>
      <c r="N1204" s="470"/>
      <c r="O1204" s="416">
        <f t="shared" si="65"/>
        <v>0</v>
      </c>
      <c r="P1204" s="79">
        <f t="shared" si="66"/>
        <v>0</v>
      </c>
      <c r="Q1204" s="102" t="str">
        <f t="shared" si="64"/>
        <v/>
      </c>
    </row>
    <row r="1205" spans="1:17" ht="13.5" thickBot="1" x14ac:dyDescent="0.25">
      <c r="A1205" s="438" t="str">
        <f>IF(B1205="","",COUNT('Diário 1º PA'!$A$5:$A$1982)+ROW()-4)</f>
        <v/>
      </c>
      <c r="B1205" s="439"/>
      <c r="C1205" s="469"/>
      <c r="D1205" s="107"/>
      <c r="E1205" s="107"/>
      <c r="F1205" s="288"/>
      <c r="G1205" s="107"/>
      <c r="H1205" s="107"/>
      <c r="I1205" s="107"/>
      <c r="J1205" s="423"/>
      <c r="K1205" s="423"/>
      <c r="L1205" s="423"/>
      <c r="M1205" s="423"/>
      <c r="N1205" s="470"/>
      <c r="O1205" s="416">
        <f t="shared" si="65"/>
        <v>0</v>
      </c>
      <c r="P1205" s="79">
        <f t="shared" si="66"/>
        <v>0</v>
      </c>
      <c r="Q1205" s="102" t="str">
        <f t="shared" si="64"/>
        <v/>
      </c>
    </row>
    <row r="1206" spans="1:17" x14ac:dyDescent="0.2">
      <c r="A1206" s="438" t="str">
        <f>IF(B1206="","",COUNT('Diário 1º PA'!$A$5:$A$1982)+ROW()-4)</f>
        <v/>
      </c>
      <c r="B1206" s="439"/>
      <c r="C1206" s="469"/>
      <c r="D1206" s="107"/>
      <c r="E1206" s="107"/>
      <c r="F1206" s="288"/>
      <c r="G1206" s="107"/>
      <c r="H1206" s="107"/>
      <c r="I1206" s="107"/>
      <c r="J1206" s="423"/>
      <c r="K1206" s="423"/>
      <c r="L1206" s="423"/>
      <c r="M1206" s="423"/>
      <c r="N1206" s="470"/>
      <c r="O1206" s="418">
        <f t="shared" si="65"/>
        <v>0</v>
      </c>
      <c r="P1206" s="79">
        <f t="shared" si="66"/>
        <v>0</v>
      </c>
      <c r="Q1206" s="152" t="str">
        <f t="shared" si="64"/>
        <v/>
      </c>
    </row>
    <row r="1207" spans="1:17" x14ac:dyDescent="0.2">
      <c r="A1207" s="438" t="str">
        <f>IF(B1207="","",COUNT('Diário 1º PA'!$A$5:$A$1982)+ROW()-4)</f>
        <v/>
      </c>
      <c r="B1207" s="439"/>
      <c r="C1207" s="469"/>
      <c r="D1207" s="107"/>
      <c r="E1207" s="107"/>
      <c r="F1207" s="288"/>
      <c r="G1207" s="107"/>
      <c r="H1207" s="107"/>
      <c r="I1207" s="107"/>
      <c r="J1207" s="423"/>
      <c r="K1207" s="423"/>
      <c r="L1207" s="423"/>
      <c r="M1207" s="423"/>
      <c r="N1207" s="470"/>
      <c r="O1207" s="416">
        <f t="shared" si="65"/>
        <v>0</v>
      </c>
      <c r="P1207" s="79">
        <f t="shared" si="66"/>
        <v>0</v>
      </c>
      <c r="Q1207" s="102" t="str">
        <f t="shared" si="64"/>
        <v/>
      </c>
    </row>
    <row r="1208" spans="1:17" x14ac:dyDescent="0.2">
      <c r="A1208" s="438" t="str">
        <f>IF(B1208="","",COUNT('Diário 1º PA'!$A$5:$A$1982)+ROW()-4)</f>
        <v/>
      </c>
      <c r="B1208" s="439"/>
      <c r="C1208" s="469"/>
      <c r="D1208" s="107"/>
      <c r="E1208" s="107"/>
      <c r="F1208" s="288"/>
      <c r="G1208" s="107"/>
      <c r="H1208" s="107"/>
      <c r="I1208" s="107"/>
      <c r="J1208" s="423"/>
      <c r="K1208" s="423"/>
      <c r="L1208" s="423"/>
      <c r="M1208" s="423"/>
      <c r="N1208" s="470"/>
      <c r="O1208" s="416">
        <f t="shared" si="65"/>
        <v>0</v>
      </c>
      <c r="P1208" s="79">
        <f t="shared" si="66"/>
        <v>0</v>
      </c>
      <c r="Q1208" s="102" t="str">
        <f t="shared" si="64"/>
        <v/>
      </c>
    </row>
    <row r="1209" spans="1:17" ht="13.5" thickBot="1" x14ac:dyDescent="0.25">
      <c r="A1209" s="438" t="str">
        <f>IF(B1209="","",COUNT('Diário 1º PA'!$A$5:$A$1982)+ROW()-4)</f>
        <v/>
      </c>
      <c r="B1209" s="439"/>
      <c r="C1209" s="469"/>
      <c r="D1209" s="107"/>
      <c r="E1209" s="107"/>
      <c r="F1209" s="288"/>
      <c r="G1209" s="107"/>
      <c r="H1209" s="107"/>
      <c r="I1209" s="107"/>
      <c r="J1209" s="423"/>
      <c r="K1209" s="423"/>
      <c r="L1209" s="423"/>
      <c r="M1209" s="423"/>
      <c r="N1209" s="470"/>
      <c r="O1209" s="416">
        <f t="shared" si="65"/>
        <v>0</v>
      </c>
      <c r="P1209" s="79">
        <f t="shared" si="66"/>
        <v>0</v>
      </c>
      <c r="Q1209" s="102" t="str">
        <f t="shared" si="64"/>
        <v/>
      </c>
    </row>
    <row r="1210" spans="1:17" x14ac:dyDescent="0.2">
      <c r="A1210" s="438" t="str">
        <f>IF(B1210="","",COUNT('Diário 1º PA'!$A$5:$A$1982)+ROW()-4)</f>
        <v/>
      </c>
      <c r="B1210" s="439"/>
      <c r="C1210" s="469"/>
      <c r="D1210" s="107"/>
      <c r="E1210" s="107"/>
      <c r="F1210" s="288"/>
      <c r="G1210" s="107"/>
      <c r="H1210" s="107"/>
      <c r="I1210" s="107"/>
      <c r="J1210" s="423"/>
      <c r="K1210" s="423"/>
      <c r="L1210" s="423"/>
      <c r="M1210" s="423"/>
      <c r="N1210" s="470"/>
      <c r="O1210" s="418">
        <f t="shared" si="65"/>
        <v>0</v>
      </c>
      <c r="P1210" s="79">
        <f t="shared" si="66"/>
        <v>0</v>
      </c>
      <c r="Q1210" s="152" t="str">
        <f t="shared" si="64"/>
        <v/>
      </c>
    </row>
    <row r="1211" spans="1:17" x14ac:dyDescent="0.2">
      <c r="A1211" s="438" t="str">
        <f>IF(B1211="","",COUNT('Diário 1º PA'!$A$5:$A$1982)+ROW()-4)</f>
        <v/>
      </c>
      <c r="B1211" s="439"/>
      <c r="C1211" s="469"/>
      <c r="D1211" s="107"/>
      <c r="E1211" s="107"/>
      <c r="F1211" s="288"/>
      <c r="G1211" s="107"/>
      <c r="H1211" s="107"/>
      <c r="I1211" s="107"/>
      <c r="J1211" s="423"/>
      <c r="K1211" s="423"/>
      <c r="L1211" s="423"/>
      <c r="M1211" s="472"/>
      <c r="N1211" s="470"/>
      <c r="O1211" s="416">
        <f t="shared" si="65"/>
        <v>0</v>
      </c>
      <c r="P1211" s="79">
        <f t="shared" si="66"/>
        <v>0</v>
      </c>
      <c r="Q1211" s="102" t="str">
        <f t="shared" si="64"/>
        <v/>
      </c>
    </row>
    <row r="1212" spans="1:17" x14ac:dyDescent="0.2">
      <c r="A1212" s="438" t="str">
        <f>IF(B1212="","",COUNT('Diário 1º PA'!$A$5:$A$1982)+ROW()-4)</f>
        <v/>
      </c>
      <c r="B1212" s="439"/>
      <c r="C1212" s="469"/>
      <c r="D1212" s="107"/>
      <c r="E1212" s="107"/>
      <c r="F1212" s="288"/>
      <c r="G1212" s="107"/>
      <c r="H1212" s="107"/>
      <c r="I1212" s="107"/>
      <c r="J1212" s="423"/>
      <c r="K1212" s="423"/>
      <c r="L1212" s="423"/>
      <c r="M1212" s="423"/>
      <c r="N1212" s="470"/>
      <c r="O1212" s="416">
        <f t="shared" si="65"/>
        <v>0</v>
      </c>
      <c r="P1212" s="79">
        <f t="shared" si="66"/>
        <v>0</v>
      </c>
      <c r="Q1212" s="102" t="str">
        <f t="shared" si="64"/>
        <v/>
      </c>
    </row>
    <row r="1213" spans="1:17" ht="13.5" thickBot="1" x14ac:dyDescent="0.25">
      <c r="A1213" s="438" t="str">
        <f>IF(B1213="","",COUNT('Diário 1º PA'!$A$5:$A$1982)+ROW()-4)</f>
        <v/>
      </c>
      <c r="B1213" s="439"/>
      <c r="C1213" s="469"/>
      <c r="D1213" s="107"/>
      <c r="E1213" s="107"/>
      <c r="F1213" s="288"/>
      <c r="G1213" s="107"/>
      <c r="H1213" s="107"/>
      <c r="I1213" s="107"/>
      <c r="J1213" s="423"/>
      <c r="K1213" s="423"/>
      <c r="L1213" s="423"/>
      <c r="M1213" s="423"/>
      <c r="N1213" s="470"/>
      <c r="O1213" s="416">
        <f t="shared" si="65"/>
        <v>0</v>
      </c>
      <c r="P1213" s="79">
        <f t="shared" si="66"/>
        <v>0</v>
      </c>
      <c r="Q1213" s="102" t="str">
        <f t="shared" si="64"/>
        <v/>
      </c>
    </row>
    <row r="1214" spans="1:17" x14ac:dyDescent="0.2">
      <c r="A1214" s="438" t="str">
        <f>IF(B1214="","",COUNT('Diário 1º PA'!$A$5:$A$1982)+ROW()-4)</f>
        <v/>
      </c>
      <c r="B1214" s="439"/>
      <c r="C1214" s="469"/>
      <c r="D1214" s="107"/>
      <c r="E1214" s="107"/>
      <c r="F1214" s="288"/>
      <c r="G1214" s="107"/>
      <c r="H1214" s="107"/>
      <c r="I1214" s="107"/>
      <c r="J1214" s="423"/>
      <c r="K1214" s="423"/>
      <c r="L1214" s="423"/>
      <c r="M1214" s="423"/>
      <c r="N1214" s="470"/>
      <c r="O1214" s="418">
        <f t="shared" si="65"/>
        <v>0</v>
      </c>
      <c r="P1214" s="79">
        <f t="shared" si="66"/>
        <v>0</v>
      </c>
      <c r="Q1214" s="152" t="str">
        <f t="shared" si="64"/>
        <v/>
      </c>
    </row>
    <row r="1215" spans="1:17" x14ac:dyDescent="0.2">
      <c r="A1215" s="438" t="str">
        <f>IF(B1215="","",COUNT('Diário 1º PA'!$A$5:$A$1982)+ROW()-4)</f>
        <v/>
      </c>
      <c r="B1215" s="439"/>
      <c r="C1215" s="469"/>
      <c r="D1215" s="107"/>
      <c r="E1215" s="107"/>
      <c r="F1215" s="288"/>
      <c r="G1215" s="107"/>
      <c r="H1215" s="107"/>
      <c r="I1215" s="107"/>
      <c r="J1215" s="423"/>
      <c r="K1215" s="423"/>
      <c r="L1215" s="423"/>
      <c r="M1215" s="423"/>
      <c r="N1215" s="470"/>
      <c r="O1215" s="416">
        <f t="shared" si="65"/>
        <v>0</v>
      </c>
      <c r="P1215" s="79">
        <f t="shared" si="66"/>
        <v>0</v>
      </c>
      <c r="Q1215" s="102" t="str">
        <f t="shared" si="64"/>
        <v/>
      </c>
    </row>
    <row r="1216" spans="1:17" x14ac:dyDescent="0.2">
      <c r="A1216" s="438" t="str">
        <f>IF(B1216="","",COUNT('Diário 1º PA'!$A$5:$A$1982)+ROW()-4)</f>
        <v/>
      </c>
      <c r="B1216" s="439"/>
      <c r="C1216" s="469"/>
      <c r="D1216" s="107"/>
      <c r="E1216" s="107"/>
      <c r="F1216" s="288"/>
      <c r="G1216" s="107"/>
      <c r="H1216" s="107"/>
      <c r="I1216" s="107"/>
      <c r="J1216" s="423"/>
      <c r="K1216" s="423"/>
      <c r="L1216" s="423"/>
      <c r="M1216" s="423"/>
      <c r="N1216" s="470"/>
      <c r="O1216" s="416">
        <f t="shared" si="65"/>
        <v>0</v>
      </c>
      <c r="P1216" s="79">
        <f t="shared" si="66"/>
        <v>0</v>
      </c>
      <c r="Q1216" s="102" t="str">
        <f t="shared" si="64"/>
        <v/>
      </c>
    </row>
    <row r="1217" spans="1:17" ht="13.5" thickBot="1" x14ac:dyDescent="0.25">
      <c r="A1217" s="438" t="str">
        <f>IF(B1217="","",COUNT('Diário 1º PA'!$A$5:$A$1982)+ROW()-4)</f>
        <v/>
      </c>
      <c r="B1217" s="439"/>
      <c r="C1217" s="469"/>
      <c r="D1217" s="107"/>
      <c r="E1217" s="107"/>
      <c r="F1217" s="288"/>
      <c r="G1217" s="107"/>
      <c r="H1217" s="107"/>
      <c r="I1217" s="107"/>
      <c r="J1217" s="423"/>
      <c r="K1217" s="423"/>
      <c r="L1217" s="423"/>
      <c r="M1217" s="423"/>
      <c r="N1217" s="470"/>
      <c r="O1217" s="416">
        <f t="shared" si="65"/>
        <v>0</v>
      </c>
      <c r="P1217" s="79">
        <f t="shared" si="66"/>
        <v>0</v>
      </c>
      <c r="Q1217" s="102" t="str">
        <f t="shared" si="64"/>
        <v/>
      </c>
    </row>
    <row r="1218" spans="1:17" x14ac:dyDescent="0.2">
      <c r="A1218" s="438" t="str">
        <f>IF(B1218="","",COUNT('Diário 1º PA'!$A$5:$A$1982)+ROW()-4)</f>
        <v/>
      </c>
      <c r="B1218" s="439"/>
      <c r="C1218" s="469"/>
      <c r="D1218" s="107"/>
      <c r="E1218" s="107"/>
      <c r="F1218" s="288"/>
      <c r="G1218" s="107"/>
      <c r="H1218" s="107"/>
      <c r="I1218" s="107"/>
      <c r="J1218" s="423"/>
      <c r="K1218" s="423"/>
      <c r="L1218" s="423"/>
      <c r="M1218" s="423"/>
      <c r="N1218" s="470"/>
      <c r="O1218" s="418">
        <f t="shared" si="65"/>
        <v>0</v>
      </c>
      <c r="P1218" s="79">
        <f t="shared" si="66"/>
        <v>0</v>
      </c>
      <c r="Q1218" s="152" t="str">
        <f t="shared" si="64"/>
        <v/>
      </c>
    </row>
    <row r="1219" spans="1:17" x14ac:dyDescent="0.2">
      <c r="A1219" s="438" t="str">
        <f>IF(B1219="","",COUNT('Diário 1º PA'!$A$5:$A$1982)+ROW()-4)</f>
        <v/>
      </c>
      <c r="B1219" s="439"/>
      <c r="C1219" s="469"/>
      <c r="D1219" s="107"/>
      <c r="E1219" s="107"/>
      <c r="F1219" s="288"/>
      <c r="G1219" s="107"/>
      <c r="H1219" s="107"/>
      <c r="I1219" s="107"/>
      <c r="J1219" s="423"/>
      <c r="K1219" s="423"/>
      <c r="L1219" s="423"/>
      <c r="M1219" s="423"/>
      <c r="N1219" s="470"/>
      <c r="O1219" s="416">
        <f t="shared" si="65"/>
        <v>0</v>
      </c>
      <c r="P1219" s="79">
        <f t="shared" si="66"/>
        <v>0</v>
      </c>
      <c r="Q1219" s="102" t="str">
        <f t="shared" si="64"/>
        <v/>
      </c>
    </row>
    <row r="1220" spans="1:17" x14ac:dyDescent="0.2">
      <c r="A1220" s="438" t="str">
        <f>IF(B1220="","",COUNT('Diário 1º PA'!$A$5:$A$1982)+ROW()-4)</f>
        <v/>
      </c>
      <c r="B1220" s="439"/>
      <c r="C1220" s="469"/>
      <c r="D1220" s="107"/>
      <c r="E1220" s="107"/>
      <c r="F1220" s="288"/>
      <c r="G1220" s="107"/>
      <c r="H1220" s="107"/>
      <c r="I1220" s="107"/>
      <c r="J1220" s="423"/>
      <c r="K1220" s="423"/>
      <c r="L1220" s="423"/>
      <c r="M1220" s="423"/>
      <c r="N1220" s="470"/>
      <c r="O1220" s="416">
        <f t="shared" si="65"/>
        <v>0</v>
      </c>
      <c r="P1220" s="79">
        <f t="shared" si="66"/>
        <v>0</v>
      </c>
      <c r="Q1220" s="102" t="str">
        <f t="shared" si="64"/>
        <v/>
      </c>
    </row>
    <row r="1221" spans="1:17" ht="13.5" thickBot="1" x14ac:dyDescent="0.25">
      <c r="A1221" s="438" t="str">
        <f>IF(B1221="","",COUNT('Diário 1º PA'!$A$5:$A$1982)+ROW()-4)</f>
        <v/>
      </c>
      <c r="B1221" s="439"/>
      <c r="C1221" s="469"/>
      <c r="D1221" s="107"/>
      <c r="E1221" s="107"/>
      <c r="F1221" s="288"/>
      <c r="G1221" s="107"/>
      <c r="H1221" s="107"/>
      <c r="I1221" s="107"/>
      <c r="J1221" s="423"/>
      <c r="K1221" s="423"/>
      <c r="L1221" s="423"/>
      <c r="M1221" s="423"/>
      <c r="N1221" s="470"/>
      <c r="O1221" s="416">
        <f t="shared" si="65"/>
        <v>0</v>
      </c>
      <c r="P1221" s="79">
        <f t="shared" si="66"/>
        <v>0</v>
      </c>
      <c r="Q1221" s="102" t="str">
        <f t="shared" si="64"/>
        <v/>
      </c>
    </row>
    <row r="1222" spans="1:17" x14ac:dyDescent="0.2">
      <c r="A1222" s="438" t="str">
        <f>IF(B1222="","",COUNT('Diário 1º PA'!$A$5:$A$1982)+ROW()-4)</f>
        <v/>
      </c>
      <c r="B1222" s="439"/>
      <c r="C1222" s="469"/>
      <c r="D1222" s="107"/>
      <c r="E1222" s="107"/>
      <c r="F1222" s="288"/>
      <c r="G1222" s="107"/>
      <c r="H1222" s="107"/>
      <c r="I1222" s="107"/>
      <c r="J1222" s="423"/>
      <c r="K1222" s="423"/>
      <c r="L1222" s="423"/>
      <c r="M1222" s="472"/>
      <c r="N1222" s="470"/>
      <c r="O1222" s="418">
        <f t="shared" si="65"/>
        <v>0</v>
      </c>
      <c r="P1222" s="79">
        <f t="shared" si="66"/>
        <v>0</v>
      </c>
      <c r="Q1222" s="152" t="str">
        <f t="shared" si="64"/>
        <v/>
      </c>
    </row>
    <row r="1223" spans="1:17" x14ac:dyDescent="0.2">
      <c r="A1223" s="438" t="str">
        <f>IF(B1223="","",COUNT('Diário 1º PA'!$A$5:$A$1982)+ROW()-4)</f>
        <v/>
      </c>
      <c r="B1223" s="439"/>
      <c r="C1223" s="469"/>
      <c r="D1223" s="107"/>
      <c r="E1223" s="107"/>
      <c r="F1223" s="288"/>
      <c r="G1223" s="107"/>
      <c r="H1223" s="107"/>
      <c r="I1223" s="107"/>
      <c r="J1223" s="423"/>
      <c r="K1223" s="423"/>
      <c r="L1223" s="423"/>
      <c r="M1223" s="423"/>
      <c r="N1223" s="470"/>
      <c r="O1223" s="416">
        <f t="shared" si="65"/>
        <v>0</v>
      </c>
      <c r="P1223" s="79">
        <f t="shared" si="66"/>
        <v>0</v>
      </c>
      <c r="Q1223" s="102" t="str">
        <f t="shared" si="64"/>
        <v/>
      </c>
    </row>
    <row r="1224" spans="1:17" x14ac:dyDescent="0.2">
      <c r="A1224" s="438" t="str">
        <f>IF(B1224="","",COUNT('Diário 1º PA'!$A$5:$A$1982)+ROW()-4)</f>
        <v/>
      </c>
      <c r="B1224" s="439"/>
      <c r="C1224" s="469"/>
      <c r="D1224" s="107"/>
      <c r="E1224" s="107"/>
      <c r="F1224" s="288"/>
      <c r="G1224" s="107"/>
      <c r="H1224" s="107"/>
      <c r="I1224" s="107"/>
      <c r="J1224" s="423"/>
      <c r="K1224" s="423"/>
      <c r="L1224" s="423"/>
      <c r="M1224" s="472"/>
      <c r="N1224" s="470"/>
      <c r="O1224" s="416">
        <f t="shared" si="65"/>
        <v>0</v>
      </c>
      <c r="P1224" s="79">
        <f t="shared" si="66"/>
        <v>0</v>
      </c>
      <c r="Q1224" s="102" t="str">
        <f t="shared" si="64"/>
        <v/>
      </c>
    </row>
    <row r="1225" spans="1:17" ht="13.5" thickBot="1" x14ac:dyDescent="0.25">
      <c r="A1225" s="438" t="str">
        <f>IF(B1225="","",COUNT('Diário 1º PA'!$A$5:$A$1982)+ROW()-4)</f>
        <v/>
      </c>
      <c r="B1225" s="439"/>
      <c r="C1225" s="469"/>
      <c r="D1225" s="107"/>
      <c r="E1225" s="107"/>
      <c r="F1225" s="288"/>
      <c r="G1225" s="107"/>
      <c r="H1225" s="107"/>
      <c r="I1225" s="107"/>
      <c r="J1225" s="423"/>
      <c r="K1225" s="423"/>
      <c r="L1225" s="423"/>
      <c r="M1225" s="423"/>
      <c r="N1225" s="470"/>
      <c r="O1225" s="416">
        <f t="shared" si="65"/>
        <v>0</v>
      </c>
      <c r="P1225" s="79">
        <f t="shared" si="66"/>
        <v>0</v>
      </c>
      <c r="Q1225" s="102" t="str">
        <f t="shared" si="64"/>
        <v/>
      </c>
    </row>
    <row r="1226" spans="1:17" x14ac:dyDescent="0.2">
      <c r="A1226" s="438" t="str">
        <f>IF(B1226="","",COUNT('Diário 1º PA'!$A$5:$A$1982)+ROW()-4)</f>
        <v/>
      </c>
      <c r="B1226" s="439"/>
      <c r="C1226" s="469"/>
      <c r="D1226" s="107"/>
      <c r="E1226" s="107"/>
      <c r="F1226" s="288"/>
      <c r="G1226" s="107"/>
      <c r="H1226" s="107"/>
      <c r="I1226" s="107"/>
      <c r="J1226" s="423"/>
      <c r="K1226" s="423"/>
      <c r="L1226" s="423"/>
      <c r="M1226" s="423"/>
      <c r="N1226" s="470"/>
      <c r="O1226" s="418">
        <f t="shared" si="65"/>
        <v>0</v>
      </c>
      <c r="P1226" s="79">
        <f t="shared" si="66"/>
        <v>0</v>
      </c>
      <c r="Q1226" s="152" t="str">
        <f t="shared" si="64"/>
        <v/>
      </c>
    </row>
    <row r="1227" spans="1:17" x14ac:dyDescent="0.2">
      <c r="A1227" s="438" t="str">
        <f>IF(B1227="","",COUNT('Diário 1º PA'!$A$5:$A$1982)+ROW()-4)</f>
        <v/>
      </c>
      <c r="B1227" s="439"/>
      <c r="C1227" s="469"/>
      <c r="D1227" s="107"/>
      <c r="E1227" s="107"/>
      <c r="F1227" s="288"/>
      <c r="G1227" s="107"/>
      <c r="H1227" s="107"/>
      <c r="I1227" s="107"/>
      <c r="J1227" s="423"/>
      <c r="K1227" s="423"/>
      <c r="L1227" s="423"/>
      <c r="M1227" s="423"/>
      <c r="N1227" s="470"/>
      <c r="O1227" s="416">
        <f t="shared" si="65"/>
        <v>0</v>
      </c>
      <c r="P1227" s="79">
        <f t="shared" si="66"/>
        <v>0</v>
      </c>
      <c r="Q1227" s="102" t="str">
        <f t="shared" si="64"/>
        <v/>
      </c>
    </row>
    <row r="1228" spans="1:17" x14ac:dyDescent="0.2">
      <c r="A1228" s="438" t="str">
        <f>IF(B1228="","",COUNT('Diário 1º PA'!$A$5:$A$1982)+ROW()-4)</f>
        <v/>
      </c>
      <c r="B1228" s="439"/>
      <c r="C1228" s="469"/>
      <c r="D1228" s="107"/>
      <c r="E1228" s="107"/>
      <c r="F1228" s="288"/>
      <c r="G1228" s="107"/>
      <c r="H1228" s="107"/>
      <c r="I1228" s="107"/>
      <c r="J1228" s="423"/>
      <c r="K1228" s="423"/>
      <c r="L1228" s="423"/>
      <c r="M1228" s="423"/>
      <c r="N1228" s="470"/>
      <c r="O1228" s="416">
        <f t="shared" si="65"/>
        <v>0</v>
      </c>
      <c r="P1228" s="79">
        <f t="shared" si="66"/>
        <v>0</v>
      </c>
      <c r="Q1228" s="102" t="str">
        <f t="shared" si="64"/>
        <v/>
      </c>
    </row>
    <row r="1229" spans="1:17" ht="13.5" thickBot="1" x14ac:dyDescent="0.25">
      <c r="A1229" s="438" t="str">
        <f>IF(B1229="","",COUNT('Diário 1º PA'!$A$5:$A$1982)+ROW()-4)</f>
        <v/>
      </c>
      <c r="B1229" s="439"/>
      <c r="C1229" s="469"/>
      <c r="D1229" s="107"/>
      <c r="E1229" s="107"/>
      <c r="F1229" s="288"/>
      <c r="G1229" s="107"/>
      <c r="H1229" s="107"/>
      <c r="I1229" s="107"/>
      <c r="J1229" s="423"/>
      <c r="K1229" s="423"/>
      <c r="L1229" s="423"/>
      <c r="M1229" s="423"/>
      <c r="N1229" s="470"/>
      <c r="O1229" s="416">
        <f t="shared" si="65"/>
        <v>0</v>
      </c>
      <c r="P1229" s="79">
        <f t="shared" si="66"/>
        <v>0</v>
      </c>
      <c r="Q1229" s="102" t="str">
        <f t="shared" si="64"/>
        <v/>
      </c>
    </row>
    <row r="1230" spans="1:17" x14ac:dyDescent="0.2">
      <c r="A1230" s="438" t="str">
        <f>IF(B1230="","",COUNT('Diário 1º PA'!$A$5:$A$1982)+ROW()-4)</f>
        <v/>
      </c>
      <c r="B1230" s="439"/>
      <c r="C1230" s="469"/>
      <c r="D1230" s="107"/>
      <c r="E1230" s="107"/>
      <c r="F1230" s="288"/>
      <c r="G1230" s="107"/>
      <c r="H1230" s="107"/>
      <c r="I1230" s="107"/>
      <c r="J1230" s="423"/>
      <c r="K1230" s="423"/>
      <c r="L1230" s="423"/>
      <c r="M1230" s="423"/>
      <c r="N1230" s="470"/>
      <c r="O1230" s="418">
        <f t="shared" si="65"/>
        <v>0</v>
      </c>
      <c r="P1230" s="79">
        <f t="shared" si="66"/>
        <v>0</v>
      </c>
      <c r="Q1230" s="152" t="str">
        <f t="shared" si="64"/>
        <v/>
      </c>
    </row>
    <row r="1231" spans="1:17" x14ac:dyDescent="0.2">
      <c r="A1231" s="438" t="str">
        <f>IF(B1231="","",COUNT('Diário 1º PA'!$A$5:$A$1982)+ROW()-4)</f>
        <v/>
      </c>
      <c r="B1231" s="439"/>
      <c r="C1231" s="469"/>
      <c r="D1231" s="107"/>
      <c r="E1231" s="107"/>
      <c r="F1231" s="288"/>
      <c r="G1231" s="107"/>
      <c r="H1231" s="107"/>
      <c r="I1231" s="107"/>
      <c r="J1231" s="423"/>
      <c r="K1231" s="423"/>
      <c r="L1231" s="423"/>
      <c r="M1231" s="423"/>
      <c r="N1231" s="470"/>
      <c r="O1231" s="416">
        <f t="shared" si="65"/>
        <v>0</v>
      </c>
      <c r="P1231" s="79">
        <f t="shared" si="66"/>
        <v>0</v>
      </c>
      <c r="Q1231" s="102" t="str">
        <f t="shared" si="64"/>
        <v/>
      </c>
    </row>
    <row r="1232" spans="1:17" x14ac:dyDescent="0.2">
      <c r="A1232" s="438" t="str">
        <f>IF(B1232="","",COUNT('Diário 1º PA'!$A$5:$A$1982)+ROW()-4)</f>
        <v/>
      </c>
      <c r="B1232" s="439"/>
      <c r="C1232" s="469"/>
      <c r="D1232" s="107"/>
      <c r="E1232" s="107"/>
      <c r="F1232" s="288"/>
      <c r="G1232" s="107"/>
      <c r="H1232" s="107"/>
      <c r="I1232" s="107"/>
      <c r="J1232" s="423"/>
      <c r="K1232" s="423"/>
      <c r="L1232" s="423"/>
      <c r="M1232" s="423"/>
      <c r="N1232" s="470"/>
      <c r="O1232" s="416">
        <f t="shared" si="65"/>
        <v>0</v>
      </c>
      <c r="P1232" s="79">
        <f t="shared" si="66"/>
        <v>0</v>
      </c>
      <c r="Q1232" s="102" t="str">
        <f t="shared" si="64"/>
        <v/>
      </c>
    </row>
    <row r="1233" spans="1:17" ht="13.5" thickBot="1" x14ac:dyDescent="0.25">
      <c r="A1233" s="438" t="str">
        <f>IF(B1233="","",COUNT('Diário 1º PA'!$A$5:$A$1982)+ROW()-4)</f>
        <v/>
      </c>
      <c r="B1233" s="439"/>
      <c r="C1233" s="469"/>
      <c r="D1233" s="107"/>
      <c r="E1233" s="107"/>
      <c r="F1233" s="288"/>
      <c r="G1233" s="107"/>
      <c r="H1233" s="107"/>
      <c r="I1233" s="107"/>
      <c r="J1233" s="423"/>
      <c r="K1233" s="423"/>
      <c r="L1233" s="423"/>
      <c r="M1233" s="423"/>
      <c r="N1233" s="470"/>
      <c r="O1233" s="416">
        <f t="shared" si="65"/>
        <v>0</v>
      </c>
      <c r="P1233" s="79">
        <f t="shared" si="66"/>
        <v>0</v>
      </c>
      <c r="Q1233" s="102" t="str">
        <f t="shared" si="64"/>
        <v/>
      </c>
    </row>
    <row r="1234" spans="1:17" x14ac:dyDescent="0.2">
      <c r="A1234" s="438" t="str">
        <f>IF(B1234="","",COUNT('Diário 1º PA'!$A$5:$A$1982)+ROW()-4)</f>
        <v/>
      </c>
      <c r="B1234" s="439"/>
      <c r="C1234" s="469"/>
      <c r="D1234" s="107"/>
      <c r="E1234" s="107"/>
      <c r="F1234" s="288"/>
      <c r="G1234" s="107"/>
      <c r="H1234" s="107"/>
      <c r="I1234" s="107"/>
      <c r="J1234" s="423"/>
      <c r="K1234" s="423"/>
      <c r="L1234" s="423"/>
      <c r="M1234" s="423"/>
      <c r="N1234" s="470"/>
      <c r="O1234" s="418">
        <f t="shared" si="65"/>
        <v>0</v>
      </c>
      <c r="P1234" s="79">
        <f t="shared" si="66"/>
        <v>0</v>
      </c>
      <c r="Q1234" s="152" t="str">
        <f t="shared" si="64"/>
        <v/>
      </c>
    </row>
    <row r="1235" spans="1:17" x14ac:dyDescent="0.2">
      <c r="A1235" s="438" t="str">
        <f>IF(B1235="","",COUNT('Diário 1º PA'!$A$5:$A$1982)+ROW()-4)</f>
        <v/>
      </c>
      <c r="B1235" s="439"/>
      <c r="C1235" s="469"/>
      <c r="D1235" s="107"/>
      <c r="E1235" s="107"/>
      <c r="F1235" s="288"/>
      <c r="G1235" s="107"/>
      <c r="H1235" s="107"/>
      <c r="I1235" s="107"/>
      <c r="J1235" s="423"/>
      <c r="K1235" s="423"/>
      <c r="L1235" s="423"/>
      <c r="M1235" s="423"/>
      <c r="N1235" s="470"/>
      <c r="O1235" s="416">
        <f t="shared" si="65"/>
        <v>0</v>
      </c>
      <c r="P1235" s="79">
        <f t="shared" si="66"/>
        <v>0</v>
      </c>
      <c r="Q1235" s="102" t="str">
        <f t="shared" si="64"/>
        <v/>
      </c>
    </row>
    <row r="1236" spans="1:17" x14ac:dyDescent="0.2">
      <c r="A1236" s="438" t="str">
        <f>IF(B1236="","",COUNT('Diário 1º PA'!$A$5:$A$1982)+ROW()-4)</f>
        <v/>
      </c>
      <c r="B1236" s="439"/>
      <c r="C1236" s="469"/>
      <c r="D1236" s="107"/>
      <c r="E1236" s="107"/>
      <c r="F1236" s="288"/>
      <c r="G1236" s="107"/>
      <c r="H1236" s="107"/>
      <c r="I1236" s="107"/>
      <c r="J1236" s="423"/>
      <c r="K1236" s="423"/>
      <c r="L1236" s="423"/>
      <c r="M1236" s="472"/>
      <c r="N1236" s="470"/>
      <c r="O1236" s="416">
        <f t="shared" si="65"/>
        <v>0</v>
      </c>
      <c r="P1236" s="79">
        <f t="shared" si="66"/>
        <v>0</v>
      </c>
      <c r="Q1236" s="102" t="str">
        <f t="shared" si="64"/>
        <v/>
      </c>
    </row>
    <row r="1237" spans="1:17" ht="13.5" thickBot="1" x14ac:dyDescent="0.25">
      <c r="A1237" s="438" t="str">
        <f>IF(B1237="","",COUNT('Diário 1º PA'!$A$5:$A$1982)+ROW()-4)</f>
        <v/>
      </c>
      <c r="B1237" s="439"/>
      <c r="C1237" s="469"/>
      <c r="D1237" s="107"/>
      <c r="E1237" s="107"/>
      <c r="F1237" s="288"/>
      <c r="G1237" s="107"/>
      <c r="H1237" s="107"/>
      <c r="I1237" s="107"/>
      <c r="J1237" s="423"/>
      <c r="K1237" s="423"/>
      <c r="L1237" s="423"/>
      <c r="M1237" s="423"/>
      <c r="N1237" s="470"/>
      <c r="O1237" s="416">
        <f t="shared" si="65"/>
        <v>0</v>
      </c>
      <c r="P1237" s="79">
        <f t="shared" si="66"/>
        <v>0</v>
      </c>
      <c r="Q1237" s="102" t="str">
        <f t="shared" si="64"/>
        <v/>
      </c>
    </row>
    <row r="1238" spans="1:17" x14ac:dyDescent="0.2">
      <c r="A1238" s="438" t="str">
        <f>IF(B1238="","",COUNT('Diário 1º PA'!$A$5:$A$1982)+ROW()-4)</f>
        <v/>
      </c>
      <c r="B1238" s="439"/>
      <c r="C1238" s="469"/>
      <c r="D1238" s="107"/>
      <c r="E1238" s="107"/>
      <c r="F1238" s="288"/>
      <c r="G1238" s="107"/>
      <c r="H1238" s="107"/>
      <c r="I1238" s="107"/>
      <c r="J1238" s="423"/>
      <c r="K1238" s="423"/>
      <c r="L1238" s="423"/>
      <c r="M1238" s="423"/>
      <c r="N1238" s="470"/>
      <c r="O1238" s="418">
        <f t="shared" si="65"/>
        <v>0</v>
      </c>
      <c r="P1238" s="79">
        <f t="shared" si="66"/>
        <v>0</v>
      </c>
      <c r="Q1238" s="152" t="str">
        <f t="shared" si="64"/>
        <v/>
      </c>
    </row>
    <row r="1239" spans="1:17" x14ac:dyDescent="0.2">
      <c r="A1239" s="438" t="str">
        <f>IF(B1239="","",COUNT('Diário 1º PA'!$A$5:$A$1982)+ROW()-4)</f>
        <v/>
      </c>
      <c r="B1239" s="439"/>
      <c r="C1239" s="469"/>
      <c r="D1239" s="107"/>
      <c r="E1239" s="107"/>
      <c r="F1239" s="288"/>
      <c r="G1239" s="107"/>
      <c r="H1239" s="107"/>
      <c r="I1239" s="107"/>
      <c r="J1239" s="423"/>
      <c r="K1239" s="423"/>
      <c r="L1239" s="423"/>
      <c r="M1239" s="423"/>
      <c r="N1239" s="470"/>
      <c r="O1239" s="416">
        <f t="shared" si="65"/>
        <v>0</v>
      </c>
      <c r="P1239" s="79">
        <f t="shared" si="66"/>
        <v>0</v>
      </c>
      <c r="Q1239" s="102" t="str">
        <f t="shared" si="64"/>
        <v/>
      </c>
    </row>
    <row r="1240" spans="1:17" x14ac:dyDescent="0.2">
      <c r="A1240" s="438" t="str">
        <f>IF(B1240="","",COUNT('Diário 1º PA'!$A$5:$A$1982)+ROW()-4)</f>
        <v/>
      </c>
      <c r="B1240" s="439"/>
      <c r="C1240" s="469"/>
      <c r="D1240" s="107"/>
      <c r="E1240" s="107"/>
      <c r="F1240" s="288"/>
      <c r="G1240" s="107"/>
      <c r="H1240" s="107"/>
      <c r="I1240" s="107"/>
      <c r="J1240" s="423"/>
      <c r="K1240" s="423"/>
      <c r="L1240" s="423"/>
      <c r="M1240" s="423"/>
      <c r="N1240" s="470"/>
      <c r="O1240" s="416">
        <f t="shared" si="65"/>
        <v>0</v>
      </c>
      <c r="P1240" s="79">
        <f t="shared" si="66"/>
        <v>0</v>
      </c>
      <c r="Q1240" s="102" t="str">
        <f t="shared" si="64"/>
        <v/>
      </c>
    </row>
    <row r="1241" spans="1:17" ht="13.5" thickBot="1" x14ac:dyDescent="0.25">
      <c r="A1241" s="438" t="str">
        <f>IF(B1241="","",COUNT('Diário 1º PA'!$A$5:$A$1982)+ROW()-4)</f>
        <v/>
      </c>
      <c r="B1241" s="439"/>
      <c r="C1241" s="469"/>
      <c r="D1241" s="107"/>
      <c r="E1241" s="107"/>
      <c r="F1241" s="288"/>
      <c r="G1241" s="107"/>
      <c r="H1241" s="107"/>
      <c r="I1241" s="107"/>
      <c r="J1241" s="423"/>
      <c r="K1241" s="423"/>
      <c r="L1241" s="423"/>
      <c r="M1241" s="423"/>
      <c r="N1241" s="470"/>
      <c r="O1241" s="416">
        <f t="shared" si="65"/>
        <v>0</v>
      </c>
      <c r="P1241" s="79">
        <f t="shared" si="66"/>
        <v>0</v>
      </c>
      <c r="Q1241" s="102" t="str">
        <f t="shared" si="64"/>
        <v/>
      </c>
    </row>
    <row r="1242" spans="1:17" x14ac:dyDescent="0.2">
      <c r="A1242" s="438" t="str">
        <f>IF(B1242="","",COUNT('Diário 1º PA'!$A$5:$A$1982)+ROW()-4)</f>
        <v/>
      </c>
      <c r="B1242" s="439"/>
      <c r="C1242" s="469"/>
      <c r="D1242" s="107"/>
      <c r="E1242" s="107"/>
      <c r="F1242" s="288"/>
      <c r="G1242" s="107"/>
      <c r="H1242" s="107"/>
      <c r="I1242" s="107"/>
      <c r="J1242" s="423"/>
      <c r="K1242" s="423"/>
      <c r="L1242" s="423"/>
      <c r="M1242" s="423"/>
      <c r="N1242" s="470"/>
      <c r="O1242" s="418">
        <f t="shared" si="65"/>
        <v>0</v>
      </c>
      <c r="P1242" s="79">
        <f t="shared" si="66"/>
        <v>0</v>
      </c>
      <c r="Q1242" s="152" t="str">
        <f t="shared" si="64"/>
        <v/>
      </c>
    </row>
    <row r="1243" spans="1:17" x14ac:dyDescent="0.2">
      <c r="A1243" s="438" t="str">
        <f>IF(B1243="","",COUNT('Diário 1º PA'!$A$5:$A$1982)+ROW()-4)</f>
        <v/>
      </c>
      <c r="B1243" s="439"/>
      <c r="C1243" s="469"/>
      <c r="D1243" s="107"/>
      <c r="E1243" s="107"/>
      <c r="F1243" s="288"/>
      <c r="G1243" s="107"/>
      <c r="H1243" s="107"/>
      <c r="I1243" s="107"/>
      <c r="J1243" s="423"/>
      <c r="K1243" s="423"/>
      <c r="L1243" s="423"/>
      <c r="M1243" s="423"/>
      <c r="N1243" s="470"/>
      <c r="O1243" s="416">
        <f t="shared" si="65"/>
        <v>0</v>
      </c>
      <c r="P1243" s="79">
        <f t="shared" si="66"/>
        <v>0</v>
      </c>
      <c r="Q1243" s="102" t="str">
        <f t="shared" si="64"/>
        <v/>
      </c>
    </row>
    <row r="1244" spans="1:17" x14ac:dyDescent="0.2">
      <c r="A1244" s="438" t="str">
        <f>IF(B1244="","",COUNT('Diário 1º PA'!$A$5:$A$1982)+ROW()-4)</f>
        <v/>
      </c>
      <c r="B1244" s="439"/>
      <c r="C1244" s="469"/>
      <c r="D1244" s="107"/>
      <c r="E1244" s="107"/>
      <c r="F1244" s="288"/>
      <c r="G1244" s="107"/>
      <c r="H1244" s="107"/>
      <c r="I1244" s="107"/>
      <c r="J1244" s="423"/>
      <c r="K1244" s="423"/>
      <c r="L1244" s="423"/>
      <c r="M1244" s="423"/>
      <c r="N1244" s="470"/>
      <c r="O1244" s="416">
        <f t="shared" si="65"/>
        <v>0</v>
      </c>
      <c r="P1244" s="79">
        <f t="shared" si="66"/>
        <v>0</v>
      </c>
      <c r="Q1244" s="102" t="str">
        <f t="shared" si="64"/>
        <v/>
      </c>
    </row>
    <row r="1245" spans="1:17" ht="13.5" thickBot="1" x14ac:dyDescent="0.25">
      <c r="A1245" s="438" t="str">
        <f>IF(B1245="","",COUNT('Diário 1º PA'!$A$5:$A$1982)+ROW()-4)</f>
        <v/>
      </c>
      <c r="B1245" s="439"/>
      <c r="C1245" s="469"/>
      <c r="D1245" s="107"/>
      <c r="E1245" s="107"/>
      <c r="F1245" s="288"/>
      <c r="G1245" s="107"/>
      <c r="H1245" s="107"/>
      <c r="I1245" s="107"/>
      <c r="J1245" s="423"/>
      <c r="K1245" s="423"/>
      <c r="L1245" s="423"/>
      <c r="M1245" s="423"/>
      <c r="N1245" s="470"/>
      <c r="O1245" s="416">
        <f t="shared" si="65"/>
        <v>0</v>
      </c>
      <c r="P1245" s="79">
        <f t="shared" si="66"/>
        <v>0</v>
      </c>
      <c r="Q1245" s="102" t="str">
        <f t="shared" si="64"/>
        <v/>
      </c>
    </row>
    <row r="1246" spans="1:17" x14ac:dyDescent="0.2">
      <c r="A1246" s="438" t="str">
        <f>IF(B1246="","",COUNT('Diário 1º PA'!$A$5:$A$1982)+ROW()-4)</f>
        <v/>
      </c>
      <c r="B1246" s="439"/>
      <c r="C1246" s="469"/>
      <c r="D1246" s="107"/>
      <c r="E1246" s="107"/>
      <c r="F1246" s="288"/>
      <c r="G1246" s="107"/>
      <c r="H1246" s="107"/>
      <c r="I1246" s="107"/>
      <c r="J1246" s="423"/>
      <c r="K1246" s="423"/>
      <c r="L1246" s="423"/>
      <c r="M1246" s="423"/>
      <c r="N1246" s="470"/>
      <c r="O1246" s="418">
        <f t="shared" si="65"/>
        <v>0</v>
      </c>
      <c r="P1246" s="79">
        <f t="shared" si="66"/>
        <v>0</v>
      </c>
      <c r="Q1246" s="152" t="str">
        <f t="shared" ref="Q1246:Q1309" si="67">SUBSTITUTE(D1246," ","_")</f>
        <v/>
      </c>
    </row>
    <row r="1247" spans="1:17" x14ac:dyDescent="0.2">
      <c r="A1247" s="438" t="str">
        <f>IF(B1247="","",COUNT('Diário 1º PA'!$A$5:$A$1982)+ROW()-4)</f>
        <v/>
      </c>
      <c r="B1247" s="439"/>
      <c r="C1247" s="469"/>
      <c r="D1247" s="107"/>
      <c r="E1247" s="107"/>
      <c r="F1247" s="288"/>
      <c r="G1247" s="107"/>
      <c r="H1247" s="107"/>
      <c r="I1247" s="107"/>
      <c r="J1247" s="423"/>
      <c r="K1247" s="423"/>
      <c r="L1247" s="423"/>
      <c r="M1247" s="423"/>
      <c r="N1247" s="470"/>
      <c r="O1247" s="416">
        <f t="shared" ref="O1247:O1310" si="68">IF(B1247=0,0,IF(YEAR(B1247)=$P$1,MONTH(B1247)-$O$1+1,(YEAR(B1247)-$P$1)*12-$O$1+1+MONTH(B1247)))</f>
        <v>0</v>
      </c>
      <c r="P1247" s="79">
        <f t="shared" ref="P1247:P1310" si="69">IF(C1247=0,0,IF(YEAR(C1247)=$P$1,MONTH(C1247)-$O$1+1,(YEAR(C1247)-$P$1)*12-$O$1+1+MONTH(C1247)))</f>
        <v>0</v>
      </c>
      <c r="Q1247" s="102" t="str">
        <f t="shared" si="67"/>
        <v/>
      </c>
    </row>
    <row r="1248" spans="1:17" x14ac:dyDescent="0.2">
      <c r="A1248" s="438" t="str">
        <f>IF(B1248="","",COUNT('Diário 1º PA'!$A$5:$A$1982)+ROW()-4)</f>
        <v/>
      </c>
      <c r="B1248" s="439"/>
      <c r="C1248" s="469"/>
      <c r="D1248" s="107"/>
      <c r="E1248" s="107"/>
      <c r="F1248" s="288"/>
      <c r="G1248" s="107"/>
      <c r="H1248" s="107"/>
      <c r="I1248" s="107"/>
      <c r="J1248" s="423"/>
      <c r="K1248" s="423"/>
      <c r="L1248" s="423"/>
      <c r="M1248" s="423"/>
      <c r="N1248" s="470"/>
      <c r="O1248" s="416">
        <f t="shared" si="68"/>
        <v>0</v>
      </c>
      <c r="P1248" s="79">
        <f t="shared" si="69"/>
        <v>0</v>
      </c>
      <c r="Q1248" s="102" t="str">
        <f t="shared" si="67"/>
        <v/>
      </c>
    </row>
    <row r="1249" spans="1:17" ht="13.5" thickBot="1" x14ac:dyDescent="0.25">
      <c r="A1249" s="438" t="str">
        <f>IF(B1249="","",COUNT('Diário 1º PA'!$A$5:$A$1982)+ROW()-4)</f>
        <v/>
      </c>
      <c r="B1249" s="439"/>
      <c r="C1249" s="469"/>
      <c r="D1249" s="107"/>
      <c r="E1249" s="107"/>
      <c r="F1249" s="288"/>
      <c r="G1249" s="107"/>
      <c r="H1249" s="107"/>
      <c r="I1249" s="107"/>
      <c r="J1249" s="423"/>
      <c r="K1249" s="423"/>
      <c r="L1249" s="423"/>
      <c r="M1249" s="472"/>
      <c r="N1249" s="470"/>
      <c r="O1249" s="416">
        <f t="shared" si="68"/>
        <v>0</v>
      </c>
      <c r="P1249" s="79">
        <f t="shared" si="69"/>
        <v>0</v>
      </c>
      <c r="Q1249" s="102" t="str">
        <f t="shared" si="67"/>
        <v/>
      </c>
    </row>
    <row r="1250" spans="1:17" x14ac:dyDescent="0.2">
      <c r="A1250" s="438" t="str">
        <f>IF(B1250="","",COUNT('Diário 1º PA'!$A$5:$A$1982)+ROW()-4)</f>
        <v/>
      </c>
      <c r="B1250" s="439"/>
      <c r="C1250" s="469"/>
      <c r="D1250" s="107"/>
      <c r="E1250" s="107"/>
      <c r="F1250" s="288"/>
      <c r="G1250" s="107"/>
      <c r="H1250" s="107"/>
      <c r="I1250" s="107"/>
      <c r="J1250" s="423"/>
      <c r="K1250" s="423"/>
      <c r="L1250" s="423"/>
      <c r="M1250" s="423"/>
      <c r="N1250" s="470"/>
      <c r="O1250" s="418">
        <f t="shared" si="68"/>
        <v>0</v>
      </c>
      <c r="P1250" s="79">
        <f t="shared" si="69"/>
        <v>0</v>
      </c>
      <c r="Q1250" s="152" t="str">
        <f t="shared" si="67"/>
        <v/>
      </c>
    </row>
    <row r="1251" spans="1:17" x14ac:dyDescent="0.2">
      <c r="A1251" s="438" t="str">
        <f>IF(B1251="","",COUNT('Diário 1º PA'!$A$5:$A$1982)+ROW()-4)</f>
        <v/>
      </c>
      <c r="B1251" s="439"/>
      <c r="C1251" s="469"/>
      <c r="D1251" s="107"/>
      <c r="E1251" s="107"/>
      <c r="F1251" s="288"/>
      <c r="G1251" s="107"/>
      <c r="H1251" s="107"/>
      <c r="I1251" s="107"/>
      <c r="J1251" s="423"/>
      <c r="K1251" s="423"/>
      <c r="L1251" s="423"/>
      <c r="M1251" s="423"/>
      <c r="N1251" s="470"/>
      <c r="O1251" s="416">
        <f t="shared" si="68"/>
        <v>0</v>
      </c>
      <c r="P1251" s="79">
        <f t="shared" si="69"/>
        <v>0</v>
      </c>
      <c r="Q1251" s="102" t="str">
        <f t="shared" si="67"/>
        <v/>
      </c>
    </row>
    <row r="1252" spans="1:17" x14ac:dyDescent="0.2">
      <c r="A1252" s="438" t="str">
        <f>IF(B1252="","",COUNT('Diário 1º PA'!$A$5:$A$1982)+ROW()-4)</f>
        <v/>
      </c>
      <c r="B1252" s="439"/>
      <c r="C1252" s="469"/>
      <c r="D1252" s="107"/>
      <c r="E1252" s="107"/>
      <c r="F1252" s="288"/>
      <c r="G1252" s="107"/>
      <c r="H1252" s="107"/>
      <c r="I1252" s="107"/>
      <c r="J1252" s="423"/>
      <c r="K1252" s="423"/>
      <c r="L1252" s="423"/>
      <c r="M1252" s="423"/>
      <c r="N1252" s="470"/>
      <c r="O1252" s="416">
        <f t="shared" si="68"/>
        <v>0</v>
      </c>
      <c r="P1252" s="79">
        <f t="shared" si="69"/>
        <v>0</v>
      </c>
      <c r="Q1252" s="102" t="str">
        <f t="shared" si="67"/>
        <v/>
      </c>
    </row>
    <row r="1253" spans="1:17" ht="13.5" thickBot="1" x14ac:dyDescent="0.25">
      <c r="A1253" s="438" t="str">
        <f>IF(B1253="","",COUNT('Diário 1º PA'!$A$5:$A$1982)+ROW()-4)</f>
        <v/>
      </c>
      <c r="B1253" s="439"/>
      <c r="C1253" s="469"/>
      <c r="D1253" s="107"/>
      <c r="E1253" s="107"/>
      <c r="F1253" s="288"/>
      <c r="G1253" s="107"/>
      <c r="H1253" s="107"/>
      <c r="I1253" s="107"/>
      <c r="J1253" s="423"/>
      <c r="K1253" s="423"/>
      <c r="L1253" s="423"/>
      <c r="M1253" s="423"/>
      <c r="N1253" s="470"/>
      <c r="O1253" s="416">
        <f t="shared" si="68"/>
        <v>0</v>
      </c>
      <c r="P1253" s="79">
        <f t="shared" si="69"/>
        <v>0</v>
      </c>
      <c r="Q1253" s="102" t="str">
        <f t="shared" si="67"/>
        <v/>
      </c>
    </row>
    <row r="1254" spans="1:17" x14ac:dyDescent="0.2">
      <c r="A1254" s="438" t="str">
        <f>IF(B1254="","",COUNT('Diário 1º PA'!$A$5:$A$1982)+ROW()-4)</f>
        <v/>
      </c>
      <c r="B1254" s="439"/>
      <c r="C1254" s="469"/>
      <c r="D1254" s="107"/>
      <c r="E1254" s="107"/>
      <c r="F1254" s="288"/>
      <c r="G1254" s="107"/>
      <c r="H1254" s="107"/>
      <c r="I1254" s="107"/>
      <c r="J1254" s="423"/>
      <c r="K1254" s="423"/>
      <c r="L1254" s="423"/>
      <c r="M1254" s="423"/>
      <c r="N1254" s="470"/>
      <c r="O1254" s="418">
        <f t="shared" si="68"/>
        <v>0</v>
      </c>
      <c r="P1254" s="79">
        <f t="shared" si="69"/>
        <v>0</v>
      </c>
      <c r="Q1254" s="152" t="str">
        <f t="shared" si="67"/>
        <v/>
      </c>
    </row>
    <row r="1255" spans="1:17" x14ac:dyDescent="0.2">
      <c r="A1255" s="438" t="str">
        <f>IF(B1255="","",COUNT('Diário 1º PA'!$A$5:$A$1982)+ROW()-4)</f>
        <v/>
      </c>
      <c r="B1255" s="439"/>
      <c r="C1255" s="469"/>
      <c r="D1255" s="107"/>
      <c r="E1255" s="107"/>
      <c r="F1255" s="288"/>
      <c r="G1255" s="107"/>
      <c r="H1255" s="107"/>
      <c r="I1255" s="107"/>
      <c r="J1255" s="423"/>
      <c r="K1255" s="423"/>
      <c r="L1255" s="423"/>
      <c r="M1255" s="423"/>
      <c r="N1255" s="470"/>
      <c r="O1255" s="416">
        <f t="shared" si="68"/>
        <v>0</v>
      </c>
      <c r="P1255" s="79">
        <f t="shared" si="69"/>
        <v>0</v>
      </c>
      <c r="Q1255" s="102" t="str">
        <f t="shared" si="67"/>
        <v/>
      </c>
    </row>
    <row r="1256" spans="1:17" x14ac:dyDescent="0.2">
      <c r="A1256" s="438" t="str">
        <f>IF(B1256="","",COUNT('Diário 1º PA'!$A$5:$A$1982)+ROW()-4)</f>
        <v/>
      </c>
      <c r="B1256" s="439"/>
      <c r="C1256" s="469"/>
      <c r="D1256" s="107"/>
      <c r="E1256" s="107"/>
      <c r="F1256" s="288"/>
      <c r="G1256" s="107"/>
      <c r="H1256" s="107"/>
      <c r="I1256" s="107"/>
      <c r="J1256" s="423"/>
      <c r="K1256" s="423"/>
      <c r="L1256" s="423"/>
      <c r="M1256" s="423"/>
      <c r="N1256" s="470"/>
      <c r="O1256" s="416">
        <f t="shared" si="68"/>
        <v>0</v>
      </c>
      <c r="P1256" s="79">
        <f t="shared" si="69"/>
        <v>0</v>
      </c>
      <c r="Q1256" s="102" t="str">
        <f t="shared" si="67"/>
        <v/>
      </c>
    </row>
    <row r="1257" spans="1:17" ht="13.5" thickBot="1" x14ac:dyDescent="0.25">
      <c r="A1257" s="438" t="str">
        <f>IF(B1257="","",COUNT('Diário 1º PA'!$A$5:$A$1982)+ROW()-4)</f>
        <v/>
      </c>
      <c r="B1257" s="439"/>
      <c r="C1257" s="469"/>
      <c r="D1257" s="107"/>
      <c r="E1257" s="107"/>
      <c r="F1257" s="288"/>
      <c r="G1257" s="107"/>
      <c r="H1257" s="107"/>
      <c r="I1257" s="107"/>
      <c r="J1257" s="423"/>
      <c r="K1257" s="423"/>
      <c r="L1257" s="423"/>
      <c r="M1257" s="423"/>
      <c r="N1257" s="470"/>
      <c r="O1257" s="416">
        <f t="shared" si="68"/>
        <v>0</v>
      </c>
      <c r="P1257" s="79">
        <f t="shared" si="69"/>
        <v>0</v>
      </c>
      <c r="Q1257" s="102" t="str">
        <f t="shared" si="67"/>
        <v/>
      </c>
    </row>
    <row r="1258" spans="1:17" x14ac:dyDescent="0.2">
      <c r="A1258" s="438" t="str">
        <f>IF(B1258="","",COUNT('Diário 1º PA'!$A$5:$A$1982)+ROW()-4)</f>
        <v/>
      </c>
      <c r="B1258" s="439"/>
      <c r="C1258" s="469"/>
      <c r="D1258" s="107"/>
      <c r="E1258" s="107"/>
      <c r="F1258" s="288"/>
      <c r="G1258" s="107"/>
      <c r="H1258" s="107"/>
      <c r="I1258" s="107"/>
      <c r="J1258" s="423"/>
      <c r="K1258" s="423"/>
      <c r="L1258" s="423"/>
      <c r="M1258" s="423"/>
      <c r="N1258" s="470"/>
      <c r="O1258" s="418">
        <f t="shared" si="68"/>
        <v>0</v>
      </c>
      <c r="P1258" s="79">
        <f t="shared" si="69"/>
        <v>0</v>
      </c>
      <c r="Q1258" s="152" t="str">
        <f t="shared" si="67"/>
        <v/>
      </c>
    </row>
    <row r="1259" spans="1:17" x14ac:dyDescent="0.2">
      <c r="A1259" s="438" t="str">
        <f>IF(B1259="","",COUNT('Diário 1º PA'!$A$5:$A$1982)+ROW()-4)</f>
        <v/>
      </c>
      <c r="B1259" s="439"/>
      <c r="C1259" s="469"/>
      <c r="D1259" s="107"/>
      <c r="E1259" s="107"/>
      <c r="F1259" s="288"/>
      <c r="G1259" s="107"/>
      <c r="H1259" s="107"/>
      <c r="I1259" s="107"/>
      <c r="J1259" s="423"/>
      <c r="K1259" s="423"/>
      <c r="L1259" s="423"/>
      <c r="M1259" s="423"/>
      <c r="N1259" s="470"/>
      <c r="O1259" s="416">
        <f t="shared" si="68"/>
        <v>0</v>
      </c>
      <c r="P1259" s="79">
        <f t="shared" si="69"/>
        <v>0</v>
      </c>
      <c r="Q1259" s="102" t="str">
        <f t="shared" si="67"/>
        <v/>
      </c>
    </row>
    <row r="1260" spans="1:17" x14ac:dyDescent="0.2">
      <c r="A1260" s="438" t="str">
        <f>IF(B1260="","",COUNT('Diário 1º PA'!$A$5:$A$1982)+ROW()-4)</f>
        <v/>
      </c>
      <c r="B1260" s="439"/>
      <c r="C1260" s="469"/>
      <c r="D1260" s="107"/>
      <c r="E1260" s="107"/>
      <c r="F1260" s="288"/>
      <c r="G1260" s="107"/>
      <c r="H1260" s="107"/>
      <c r="I1260" s="107"/>
      <c r="J1260" s="423"/>
      <c r="K1260" s="423"/>
      <c r="L1260" s="423"/>
      <c r="M1260" s="423"/>
      <c r="N1260" s="470"/>
      <c r="O1260" s="416">
        <f t="shared" si="68"/>
        <v>0</v>
      </c>
      <c r="P1260" s="79">
        <f t="shared" si="69"/>
        <v>0</v>
      </c>
      <c r="Q1260" s="102" t="str">
        <f t="shared" si="67"/>
        <v/>
      </c>
    </row>
    <row r="1261" spans="1:17" ht="13.5" thickBot="1" x14ac:dyDescent="0.25">
      <c r="A1261" s="438" t="str">
        <f>IF(B1261="","",COUNT('Diário 1º PA'!$A$5:$A$1982)+ROW()-4)</f>
        <v/>
      </c>
      <c r="B1261" s="439"/>
      <c r="C1261" s="469"/>
      <c r="D1261" s="107"/>
      <c r="E1261" s="107"/>
      <c r="F1261" s="288"/>
      <c r="G1261" s="107"/>
      <c r="H1261" s="107"/>
      <c r="I1261" s="107"/>
      <c r="J1261" s="423"/>
      <c r="K1261" s="423"/>
      <c r="L1261" s="423"/>
      <c r="M1261" s="423"/>
      <c r="N1261" s="470"/>
      <c r="O1261" s="416">
        <f t="shared" si="68"/>
        <v>0</v>
      </c>
      <c r="P1261" s="79">
        <f t="shared" si="69"/>
        <v>0</v>
      </c>
      <c r="Q1261" s="102" t="str">
        <f t="shared" si="67"/>
        <v/>
      </c>
    </row>
    <row r="1262" spans="1:17" x14ac:dyDescent="0.2">
      <c r="A1262" s="438" t="str">
        <f>IF(B1262="","",COUNT('Diário 1º PA'!$A$5:$A$1982)+ROW()-4)</f>
        <v/>
      </c>
      <c r="B1262" s="439"/>
      <c r="C1262" s="469"/>
      <c r="D1262" s="107"/>
      <c r="E1262" s="107"/>
      <c r="F1262" s="288"/>
      <c r="G1262" s="107"/>
      <c r="H1262" s="107"/>
      <c r="I1262" s="107"/>
      <c r="J1262" s="423"/>
      <c r="K1262" s="423"/>
      <c r="L1262" s="423"/>
      <c r="M1262" s="423"/>
      <c r="N1262" s="470"/>
      <c r="O1262" s="418">
        <f t="shared" si="68"/>
        <v>0</v>
      </c>
      <c r="P1262" s="79">
        <f t="shared" si="69"/>
        <v>0</v>
      </c>
      <c r="Q1262" s="152" t="str">
        <f t="shared" si="67"/>
        <v/>
      </c>
    </row>
    <row r="1263" spans="1:17" x14ac:dyDescent="0.2">
      <c r="A1263" s="438" t="str">
        <f>IF(B1263="","",COUNT('Diário 1º PA'!$A$5:$A$1982)+ROW()-4)</f>
        <v/>
      </c>
      <c r="B1263" s="439"/>
      <c r="C1263" s="469"/>
      <c r="D1263" s="107"/>
      <c r="E1263" s="107"/>
      <c r="F1263" s="288"/>
      <c r="G1263" s="107"/>
      <c r="H1263" s="107"/>
      <c r="I1263" s="107"/>
      <c r="J1263" s="423"/>
      <c r="K1263" s="423"/>
      <c r="L1263" s="423"/>
      <c r="M1263" s="423"/>
      <c r="N1263" s="470"/>
      <c r="O1263" s="416">
        <f t="shared" si="68"/>
        <v>0</v>
      </c>
      <c r="P1263" s="79">
        <f t="shared" si="69"/>
        <v>0</v>
      </c>
      <c r="Q1263" s="102" t="str">
        <f t="shared" si="67"/>
        <v/>
      </c>
    </row>
    <row r="1264" spans="1:17" x14ac:dyDescent="0.2">
      <c r="A1264" s="438" t="str">
        <f>IF(B1264="","",COUNT('Diário 1º PA'!$A$5:$A$1982)+ROW()-4)</f>
        <v/>
      </c>
      <c r="B1264" s="439"/>
      <c r="C1264" s="469"/>
      <c r="D1264" s="107"/>
      <c r="E1264" s="107"/>
      <c r="F1264" s="288"/>
      <c r="G1264" s="107"/>
      <c r="H1264" s="107"/>
      <c r="I1264" s="107"/>
      <c r="J1264" s="423"/>
      <c r="K1264" s="423"/>
      <c r="L1264" s="423"/>
      <c r="M1264" s="423"/>
      <c r="N1264" s="470"/>
      <c r="O1264" s="416">
        <f t="shared" si="68"/>
        <v>0</v>
      </c>
      <c r="P1264" s="79">
        <f t="shared" si="69"/>
        <v>0</v>
      </c>
      <c r="Q1264" s="102" t="str">
        <f t="shared" si="67"/>
        <v/>
      </c>
    </row>
    <row r="1265" spans="1:17" ht="13.5" thickBot="1" x14ac:dyDescent="0.25">
      <c r="A1265" s="438" t="str">
        <f>IF(B1265="","",COUNT('Diário 1º PA'!$A$5:$A$1982)+ROW()-4)</f>
        <v/>
      </c>
      <c r="B1265" s="439"/>
      <c r="C1265" s="469"/>
      <c r="D1265" s="107"/>
      <c r="E1265" s="107"/>
      <c r="F1265" s="288"/>
      <c r="G1265" s="107"/>
      <c r="H1265" s="107"/>
      <c r="I1265" s="107"/>
      <c r="J1265" s="423"/>
      <c r="K1265" s="423"/>
      <c r="L1265" s="423"/>
      <c r="M1265" s="423"/>
      <c r="N1265" s="470"/>
      <c r="O1265" s="416">
        <f t="shared" si="68"/>
        <v>0</v>
      </c>
      <c r="P1265" s="79">
        <f t="shared" si="69"/>
        <v>0</v>
      </c>
      <c r="Q1265" s="102" t="str">
        <f t="shared" si="67"/>
        <v/>
      </c>
    </row>
    <row r="1266" spans="1:17" x14ac:dyDescent="0.2">
      <c r="A1266" s="438" t="str">
        <f>IF(B1266="","",COUNT('Diário 1º PA'!$A$5:$A$1982)+ROW()-4)</f>
        <v/>
      </c>
      <c r="B1266" s="439"/>
      <c r="C1266" s="469"/>
      <c r="D1266" s="107"/>
      <c r="E1266" s="107"/>
      <c r="F1266" s="288"/>
      <c r="G1266" s="107"/>
      <c r="H1266" s="107"/>
      <c r="I1266" s="107"/>
      <c r="J1266" s="423"/>
      <c r="K1266" s="423"/>
      <c r="L1266" s="423"/>
      <c r="M1266" s="423"/>
      <c r="N1266" s="470"/>
      <c r="O1266" s="418">
        <f t="shared" si="68"/>
        <v>0</v>
      </c>
      <c r="P1266" s="79">
        <f t="shared" si="69"/>
        <v>0</v>
      </c>
      <c r="Q1266" s="152" t="str">
        <f t="shared" si="67"/>
        <v/>
      </c>
    </row>
    <row r="1267" spans="1:17" x14ac:dyDescent="0.2">
      <c r="A1267" s="438" t="str">
        <f>IF(B1267="","",COUNT('Diário 1º PA'!$A$5:$A$1982)+ROW()-4)</f>
        <v/>
      </c>
      <c r="B1267" s="439"/>
      <c r="C1267" s="469"/>
      <c r="D1267" s="107"/>
      <c r="E1267" s="107"/>
      <c r="F1267" s="288"/>
      <c r="G1267" s="107"/>
      <c r="H1267" s="107"/>
      <c r="I1267" s="107"/>
      <c r="J1267" s="423"/>
      <c r="K1267" s="423"/>
      <c r="L1267" s="423"/>
      <c r="M1267" s="423"/>
      <c r="N1267" s="470"/>
      <c r="O1267" s="416">
        <f t="shared" si="68"/>
        <v>0</v>
      </c>
      <c r="P1267" s="79">
        <f t="shared" si="69"/>
        <v>0</v>
      </c>
      <c r="Q1267" s="102" t="str">
        <f t="shared" si="67"/>
        <v/>
      </c>
    </row>
    <row r="1268" spans="1:17" x14ac:dyDescent="0.2">
      <c r="A1268" s="438" t="str">
        <f>IF(B1268="","",COUNT('Diário 1º PA'!$A$5:$A$1982)+ROW()-4)</f>
        <v/>
      </c>
      <c r="B1268" s="439"/>
      <c r="C1268" s="469"/>
      <c r="D1268" s="107"/>
      <c r="E1268" s="107"/>
      <c r="F1268" s="288"/>
      <c r="G1268" s="107"/>
      <c r="H1268" s="107"/>
      <c r="I1268" s="107"/>
      <c r="J1268" s="423"/>
      <c r="K1268" s="423"/>
      <c r="L1268" s="423"/>
      <c r="M1268" s="423"/>
      <c r="N1268" s="470"/>
      <c r="O1268" s="416">
        <f t="shared" si="68"/>
        <v>0</v>
      </c>
      <c r="P1268" s="79">
        <f t="shared" si="69"/>
        <v>0</v>
      </c>
      <c r="Q1268" s="102" t="str">
        <f t="shared" si="67"/>
        <v/>
      </c>
    </row>
    <row r="1269" spans="1:17" ht="13.5" thickBot="1" x14ac:dyDescent="0.25">
      <c r="A1269" s="438" t="str">
        <f>IF(B1269="","",COUNT('Diário 1º PA'!$A$5:$A$1982)+ROW()-4)</f>
        <v/>
      </c>
      <c r="B1269" s="439"/>
      <c r="C1269" s="469"/>
      <c r="D1269" s="107"/>
      <c r="E1269" s="107"/>
      <c r="F1269" s="288"/>
      <c r="G1269" s="107"/>
      <c r="H1269" s="107"/>
      <c r="I1269" s="107"/>
      <c r="J1269" s="423"/>
      <c r="K1269" s="423"/>
      <c r="L1269" s="423"/>
      <c r="M1269" s="423"/>
      <c r="N1269" s="470"/>
      <c r="O1269" s="416">
        <f t="shared" si="68"/>
        <v>0</v>
      </c>
      <c r="P1269" s="79">
        <f t="shared" si="69"/>
        <v>0</v>
      </c>
      <c r="Q1269" s="102" t="str">
        <f t="shared" si="67"/>
        <v/>
      </c>
    </row>
    <row r="1270" spans="1:17" x14ac:dyDescent="0.2">
      <c r="A1270" s="438" t="str">
        <f>IF(B1270="","",COUNT('Diário 1º PA'!$A$5:$A$1982)+ROW()-4)</f>
        <v/>
      </c>
      <c r="B1270" s="439"/>
      <c r="C1270" s="469"/>
      <c r="D1270" s="107"/>
      <c r="E1270" s="107"/>
      <c r="F1270" s="288"/>
      <c r="G1270" s="107"/>
      <c r="H1270" s="107"/>
      <c r="I1270" s="107"/>
      <c r="J1270" s="423"/>
      <c r="K1270" s="423"/>
      <c r="L1270" s="423"/>
      <c r="M1270" s="423"/>
      <c r="N1270" s="470"/>
      <c r="O1270" s="418">
        <f t="shared" si="68"/>
        <v>0</v>
      </c>
      <c r="P1270" s="79">
        <f t="shared" si="69"/>
        <v>0</v>
      </c>
      <c r="Q1270" s="152" t="str">
        <f t="shared" si="67"/>
        <v/>
      </c>
    </row>
    <row r="1271" spans="1:17" x14ac:dyDescent="0.2">
      <c r="A1271" s="438" t="str">
        <f>IF(B1271="","",COUNT('Diário 1º PA'!$A$5:$A$1982)+ROW()-4)</f>
        <v/>
      </c>
      <c r="B1271" s="439"/>
      <c r="C1271" s="469"/>
      <c r="D1271" s="107"/>
      <c r="E1271" s="107"/>
      <c r="F1271" s="288"/>
      <c r="G1271" s="107"/>
      <c r="H1271" s="107"/>
      <c r="I1271" s="107"/>
      <c r="J1271" s="423"/>
      <c r="K1271" s="423"/>
      <c r="L1271" s="423"/>
      <c r="M1271" s="423"/>
      <c r="N1271" s="470"/>
      <c r="O1271" s="416">
        <f t="shared" si="68"/>
        <v>0</v>
      </c>
      <c r="P1271" s="79">
        <f t="shared" si="69"/>
        <v>0</v>
      </c>
      <c r="Q1271" s="102" t="str">
        <f t="shared" si="67"/>
        <v/>
      </c>
    </row>
    <row r="1272" spans="1:17" x14ac:dyDescent="0.2">
      <c r="A1272" s="438" t="str">
        <f>IF(B1272="","",COUNT('Diário 1º PA'!$A$5:$A$1982)+ROW()-4)</f>
        <v/>
      </c>
      <c r="B1272" s="439"/>
      <c r="C1272" s="469"/>
      <c r="D1272" s="107"/>
      <c r="E1272" s="107"/>
      <c r="F1272" s="288"/>
      <c r="G1272" s="107"/>
      <c r="H1272" s="107"/>
      <c r="I1272" s="107"/>
      <c r="J1272" s="423"/>
      <c r="K1272" s="423"/>
      <c r="L1272" s="423"/>
      <c r="M1272" s="423"/>
      <c r="N1272" s="470"/>
      <c r="O1272" s="416">
        <f t="shared" si="68"/>
        <v>0</v>
      </c>
      <c r="P1272" s="79">
        <f t="shared" si="69"/>
        <v>0</v>
      </c>
      <c r="Q1272" s="102" t="str">
        <f t="shared" si="67"/>
        <v/>
      </c>
    </row>
    <row r="1273" spans="1:17" ht="13.5" thickBot="1" x14ac:dyDescent="0.25">
      <c r="A1273" s="438" t="str">
        <f>IF(B1273="","",COUNT('Diário 1º PA'!$A$5:$A$1982)+ROW()-4)</f>
        <v/>
      </c>
      <c r="B1273" s="439"/>
      <c r="C1273" s="469"/>
      <c r="D1273" s="107"/>
      <c r="E1273" s="107"/>
      <c r="F1273" s="288"/>
      <c r="G1273" s="107"/>
      <c r="H1273" s="107"/>
      <c r="I1273" s="107"/>
      <c r="J1273" s="423"/>
      <c r="K1273" s="423"/>
      <c r="L1273" s="423"/>
      <c r="M1273" s="423"/>
      <c r="N1273" s="470"/>
      <c r="O1273" s="416">
        <f t="shared" si="68"/>
        <v>0</v>
      </c>
      <c r="P1273" s="79">
        <f t="shared" si="69"/>
        <v>0</v>
      </c>
      <c r="Q1273" s="102" t="str">
        <f t="shared" si="67"/>
        <v/>
      </c>
    </row>
    <row r="1274" spans="1:17" x14ac:dyDescent="0.2">
      <c r="A1274" s="438" t="str">
        <f>IF(B1274="","",COUNT('Diário 1º PA'!$A$5:$A$1982)+ROW()-4)</f>
        <v/>
      </c>
      <c r="B1274" s="439"/>
      <c r="C1274" s="469"/>
      <c r="D1274" s="107"/>
      <c r="E1274" s="107"/>
      <c r="F1274" s="288"/>
      <c r="G1274" s="107"/>
      <c r="H1274" s="107"/>
      <c r="I1274" s="107"/>
      <c r="J1274" s="423"/>
      <c r="K1274" s="423"/>
      <c r="L1274" s="423"/>
      <c r="M1274" s="423"/>
      <c r="N1274" s="470"/>
      <c r="O1274" s="418">
        <f t="shared" si="68"/>
        <v>0</v>
      </c>
      <c r="P1274" s="79">
        <f t="shared" si="69"/>
        <v>0</v>
      </c>
      <c r="Q1274" s="152" t="str">
        <f t="shared" si="67"/>
        <v/>
      </c>
    </row>
    <row r="1275" spans="1:17" x14ac:dyDescent="0.2">
      <c r="A1275" s="438" t="str">
        <f>IF(B1275="","",COUNT('Diário 1º PA'!$A$5:$A$1982)+ROW()-4)</f>
        <v/>
      </c>
      <c r="B1275" s="439"/>
      <c r="C1275" s="469"/>
      <c r="D1275" s="107"/>
      <c r="E1275" s="107"/>
      <c r="F1275" s="288"/>
      <c r="G1275" s="107"/>
      <c r="H1275" s="107"/>
      <c r="I1275" s="107"/>
      <c r="J1275" s="423"/>
      <c r="K1275" s="423"/>
      <c r="L1275" s="423"/>
      <c r="M1275" s="423"/>
      <c r="N1275" s="470"/>
      <c r="O1275" s="416">
        <f t="shared" si="68"/>
        <v>0</v>
      </c>
      <c r="P1275" s="79">
        <f t="shared" si="69"/>
        <v>0</v>
      </c>
      <c r="Q1275" s="102" t="str">
        <f t="shared" si="67"/>
        <v/>
      </c>
    </row>
    <row r="1276" spans="1:17" x14ac:dyDescent="0.2">
      <c r="A1276" s="438" t="str">
        <f>IF(B1276="","",COUNT('Diário 1º PA'!$A$5:$A$1982)+ROW()-4)</f>
        <v/>
      </c>
      <c r="B1276" s="439"/>
      <c r="C1276" s="469"/>
      <c r="D1276" s="107"/>
      <c r="E1276" s="107"/>
      <c r="F1276" s="288"/>
      <c r="G1276" s="107"/>
      <c r="H1276" s="107"/>
      <c r="I1276" s="107"/>
      <c r="J1276" s="423"/>
      <c r="K1276" s="423"/>
      <c r="L1276" s="423"/>
      <c r="M1276" s="423"/>
      <c r="N1276" s="470"/>
      <c r="O1276" s="416">
        <f t="shared" si="68"/>
        <v>0</v>
      </c>
      <c r="P1276" s="79">
        <f t="shared" si="69"/>
        <v>0</v>
      </c>
      <c r="Q1276" s="102" t="str">
        <f t="shared" si="67"/>
        <v/>
      </c>
    </row>
    <row r="1277" spans="1:17" ht="13.5" thickBot="1" x14ac:dyDescent="0.25">
      <c r="A1277" s="438" t="str">
        <f>IF(B1277="","",COUNT('Diário 1º PA'!$A$5:$A$1982)+ROW()-4)</f>
        <v/>
      </c>
      <c r="B1277" s="439"/>
      <c r="C1277" s="469"/>
      <c r="D1277" s="107"/>
      <c r="E1277" s="107"/>
      <c r="F1277" s="288"/>
      <c r="G1277" s="107"/>
      <c r="H1277" s="107"/>
      <c r="I1277" s="107"/>
      <c r="J1277" s="423"/>
      <c r="K1277" s="423"/>
      <c r="L1277" s="423"/>
      <c r="M1277" s="423"/>
      <c r="N1277" s="470"/>
      <c r="O1277" s="416">
        <f t="shared" si="68"/>
        <v>0</v>
      </c>
      <c r="P1277" s="79">
        <f t="shared" si="69"/>
        <v>0</v>
      </c>
      <c r="Q1277" s="102" t="str">
        <f t="shared" si="67"/>
        <v/>
      </c>
    </row>
    <row r="1278" spans="1:17" x14ac:dyDescent="0.2">
      <c r="A1278" s="438" t="str">
        <f>IF(B1278="","",COUNT('Diário 1º PA'!$A$5:$A$1982)+ROW()-4)</f>
        <v/>
      </c>
      <c r="B1278" s="439"/>
      <c r="C1278" s="469"/>
      <c r="D1278" s="107"/>
      <c r="E1278" s="107"/>
      <c r="F1278" s="288"/>
      <c r="G1278" s="107"/>
      <c r="H1278" s="107"/>
      <c r="I1278" s="107"/>
      <c r="J1278" s="423"/>
      <c r="K1278" s="423"/>
      <c r="L1278" s="423"/>
      <c r="M1278" s="423"/>
      <c r="N1278" s="470"/>
      <c r="O1278" s="418">
        <f t="shared" si="68"/>
        <v>0</v>
      </c>
      <c r="P1278" s="79">
        <f t="shared" si="69"/>
        <v>0</v>
      </c>
      <c r="Q1278" s="152" t="str">
        <f t="shared" si="67"/>
        <v/>
      </c>
    </row>
    <row r="1279" spans="1:17" x14ac:dyDescent="0.2">
      <c r="A1279" s="438" t="str">
        <f>IF(B1279="","",COUNT('Diário 1º PA'!$A$5:$A$1982)+ROW()-4)</f>
        <v/>
      </c>
      <c r="B1279" s="439"/>
      <c r="C1279" s="469"/>
      <c r="D1279" s="107"/>
      <c r="E1279" s="107"/>
      <c r="F1279" s="288"/>
      <c r="G1279" s="107"/>
      <c r="H1279" s="107"/>
      <c r="I1279" s="107"/>
      <c r="J1279" s="423"/>
      <c r="K1279" s="423"/>
      <c r="L1279" s="423"/>
      <c r="M1279" s="423"/>
      <c r="N1279" s="470"/>
      <c r="O1279" s="416">
        <f t="shared" si="68"/>
        <v>0</v>
      </c>
      <c r="P1279" s="79">
        <f t="shared" si="69"/>
        <v>0</v>
      </c>
      <c r="Q1279" s="102" t="str">
        <f t="shared" si="67"/>
        <v/>
      </c>
    </row>
    <row r="1280" spans="1:17" x14ac:dyDescent="0.2">
      <c r="A1280" s="438" t="str">
        <f>IF(B1280="","",COUNT('Diário 1º PA'!$A$5:$A$1982)+ROW()-4)</f>
        <v/>
      </c>
      <c r="B1280" s="439"/>
      <c r="C1280" s="469"/>
      <c r="D1280" s="107"/>
      <c r="E1280" s="107"/>
      <c r="F1280" s="288"/>
      <c r="G1280" s="107"/>
      <c r="H1280" s="107"/>
      <c r="I1280" s="107"/>
      <c r="J1280" s="423"/>
      <c r="K1280" s="423"/>
      <c r="L1280" s="423"/>
      <c r="M1280" s="423"/>
      <c r="N1280" s="470"/>
      <c r="O1280" s="416">
        <f t="shared" si="68"/>
        <v>0</v>
      </c>
      <c r="P1280" s="79">
        <f t="shared" si="69"/>
        <v>0</v>
      </c>
      <c r="Q1280" s="102" t="str">
        <f t="shared" si="67"/>
        <v/>
      </c>
    </row>
    <row r="1281" spans="1:17" ht="13.5" thickBot="1" x14ac:dyDescent="0.25">
      <c r="A1281" s="438" t="str">
        <f>IF(B1281="","",COUNT('Diário 1º PA'!$A$5:$A$1982)+ROW()-4)</f>
        <v/>
      </c>
      <c r="B1281" s="439"/>
      <c r="C1281" s="469"/>
      <c r="D1281" s="107"/>
      <c r="E1281" s="107"/>
      <c r="F1281" s="288"/>
      <c r="G1281" s="107"/>
      <c r="H1281" s="107"/>
      <c r="I1281" s="107"/>
      <c r="J1281" s="423"/>
      <c r="K1281" s="423"/>
      <c r="L1281" s="423"/>
      <c r="M1281" s="423"/>
      <c r="N1281" s="470"/>
      <c r="O1281" s="416">
        <f t="shared" si="68"/>
        <v>0</v>
      </c>
      <c r="P1281" s="79">
        <f t="shared" si="69"/>
        <v>0</v>
      </c>
      <c r="Q1281" s="102" t="str">
        <f t="shared" si="67"/>
        <v/>
      </c>
    </row>
    <row r="1282" spans="1:17" x14ac:dyDescent="0.2">
      <c r="A1282" s="438" t="str">
        <f>IF(B1282="","",COUNT('Diário 1º PA'!$A$5:$A$1982)+ROW()-4)</f>
        <v/>
      </c>
      <c r="B1282" s="439"/>
      <c r="C1282" s="469"/>
      <c r="D1282" s="107"/>
      <c r="E1282" s="107"/>
      <c r="F1282" s="288"/>
      <c r="G1282" s="107"/>
      <c r="H1282" s="107"/>
      <c r="I1282" s="107"/>
      <c r="J1282" s="423"/>
      <c r="K1282" s="423"/>
      <c r="L1282" s="423"/>
      <c r="M1282" s="423"/>
      <c r="N1282" s="470"/>
      <c r="O1282" s="418">
        <f t="shared" si="68"/>
        <v>0</v>
      </c>
      <c r="P1282" s="79">
        <f t="shared" si="69"/>
        <v>0</v>
      </c>
      <c r="Q1282" s="152" t="str">
        <f t="shared" si="67"/>
        <v/>
      </c>
    </row>
    <row r="1283" spans="1:17" x14ac:dyDescent="0.2">
      <c r="A1283" s="438" t="str">
        <f>IF(B1283="","",COUNT('Diário 1º PA'!$A$5:$A$1982)+ROW()-4)</f>
        <v/>
      </c>
      <c r="B1283" s="439"/>
      <c r="C1283" s="469"/>
      <c r="D1283" s="107"/>
      <c r="E1283" s="107"/>
      <c r="F1283" s="288"/>
      <c r="G1283" s="107"/>
      <c r="H1283" s="107"/>
      <c r="I1283" s="107"/>
      <c r="J1283" s="423"/>
      <c r="K1283" s="423"/>
      <c r="L1283" s="423"/>
      <c r="M1283" s="423"/>
      <c r="N1283" s="470"/>
      <c r="O1283" s="416">
        <f t="shared" si="68"/>
        <v>0</v>
      </c>
      <c r="P1283" s="79">
        <f t="shared" si="69"/>
        <v>0</v>
      </c>
      <c r="Q1283" s="102" t="str">
        <f t="shared" si="67"/>
        <v/>
      </c>
    </row>
    <row r="1284" spans="1:17" x14ac:dyDescent="0.2">
      <c r="A1284" s="438" t="str">
        <f>IF(B1284="","",COUNT('Diário 1º PA'!$A$5:$A$1982)+ROW()-4)</f>
        <v/>
      </c>
      <c r="B1284" s="439"/>
      <c r="C1284" s="469"/>
      <c r="D1284" s="107"/>
      <c r="E1284" s="107"/>
      <c r="F1284" s="288"/>
      <c r="G1284" s="107"/>
      <c r="H1284" s="107"/>
      <c r="I1284" s="107"/>
      <c r="J1284" s="423"/>
      <c r="K1284" s="423"/>
      <c r="L1284" s="423"/>
      <c r="M1284" s="423"/>
      <c r="N1284" s="470"/>
      <c r="O1284" s="416">
        <f t="shared" si="68"/>
        <v>0</v>
      </c>
      <c r="P1284" s="79">
        <f t="shared" si="69"/>
        <v>0</v>
      </c>
      <c r="Q1284" s="102" t="str">
        <f t="shared" si="67"/>
        <v/>
      </c>
    </row>
    <row r="1285" spans="1:17" ht="13.5" thickBot="1" x14ac:dyDescent="0.25">
      <c r="A1285" s="438" t="str">
        <f>IF(B1285="","",COUNT('Diário 1º PA'!$A$5:$A$1982)+ROW()-4)</f>
        <v/>
      </c>
      <c r="B1285" s="439"/>
      <c r="C1285" s="469"/>
      <c r="D1285" s="107"/>
      <c r="E1285" s="107"/>
      <c r="F1285" s="288"/>
      <c r="G1285" s="107"/>
      <c r="H1285" s="107"/>
      <c r="I1285" s="107"/>
      <c r="J1285" s="423"/>
      <c r="K1285" s="423"/>
      <c r="L1285" s="423"/>
      <c r="M1285" s="423"/>
      <c r="N1285" s="470"/>
      <c r="O1285" s="416">
        <f t="shared" si="68"/>
        <v>0</v>
      </c>
      <c r="P1285" s="79">
        <f t="shared" si="69"/>
        <v>0</v>
      </c>
      <c r="Q1285" s="102" t="str">
        <f t="shared" si="67"/>
        <v/>
      </c>
    </row>
    <row r="1286" spans="1:17" x14ac:dyDescent="0.2">
      <c r="A1286" s="438" t="str">
        <f>IF(B1286="","",COUNT('Diário 1º PA'!$A$5:$A$1982)+ROW()-4)</f>
        <v/>
      </c>
      <c r="B1286" s="439"/>
      <c r="C1286" s="469"/>
      <c r="D1286" s="107"/>
      <c r="E1286" s="107"/>
      <c r="F1286" s="288"/>
      <c r="G1286" s="107"/>
      <c r="H1286" s="107"/>
      <c r="I1286" s="107"/>
      <c r="J1286" s="423"/>
      <c r="K1286" s="423"/>
      <c r="L1286" s="423"/>
      <c r="M1286" s="423"/>
      <c r="N1286" s="470"/>
      <c r="O1286" s="418">
        <f t="shared" si="68"/>
        <v>0</v>
      </c>
      <c r="P1286" s="79">
        <f t="shared" si="69"/>
        <v>0</v>
      </c>
      <c r="Q1286" s="152" t="str">
        <f t="shared" si="67"/>
        <v/>
      </c>
    </row>
    <row r="1287" spans="1:17" x14ac:dyDescent="0.2">
      <c r="A1287" s="438" t="str">
        <f>IF(B1287="","",COUNT('Diário 1º PA'!$A$5:$A$1982)+ROW()-4)</f>
        <v/>
      </c>
      <c r="B1287" s="439"/>
      <c r="C1287" s="469"/>
      <c r="D1287" s="107"/>
      <c r="E1287" s="107"/>
      <c r="F1287" s="288"/>
      <c r="G1287" s="107"/>
      <c r="H1287" s="107"/>
      <c r="I1287" s="107"/>
      <c r="J1287" s="423"/>
      <c r="K1287" s="423"/>
      <c r="L1287" s="423"/>
      <c r="M1287" s="423"/>
      <c r="N1287" s="470"/>
      <c r="O1287" s="416">
        <f t="shared" si="68"/>
        <v>0</v>
      </c>
      <c r="P1287" s="79">
        <f t="shared" si="69"/>
        <v>0</v>
      </c>
      <c r="Q1287" s="102" t="str">
        <f t="shared" si="67"/>
        <v/>
      </c>
    </row>
    <row r="1288" spans="1:17" x14ac:dyDescent="0.2">
      <c r="A1288" s="438" t="str">
        <f>IF(B1288="","",COUNT('Diário 1º PA'!$A$5:$A$1982)+ROW()-4)</f>
        <v/>
      </c>
      <c r="B1288" s="439"/>
      <c r="C1288" s="469"/>
      <c r="D1288" s="107"/>
      <c r="E1288" s="107"/>
      <c r="F1288" s="288"/>
      <c r="G1288" s="107"/>
      <c r="H1288" s="107"/>
      <c r="I1288" s="107"/>
      <c r="J1288" s="423"/>
      <c r="K1288" s="423"/>
      <c r="L1288" s="423"/>
      <c r="M1288" s="423"/>
      <c r="N1288" s="470"/>
      <c r="O1288" s="416">
        <f t="shared" si="68"/>
        <v>0</v>
      </c>
      <c r="P1288" s="79">
        <f t="shared" si="69"/>
        <v>0</v>
      </c>
      <c r="Q1288" s="102" t="str">
        <f t="shared" si="67"/>
        <v/>
      </c>
    </row>
    <row r="1289" spans="1:17" ht="13.5" thickBot="1" x14ac:dyDescent="0.25">
      <c r="A1289" s="438" t="str">
        <f>IF(B1289="","",COUNT('Diário 1º PA'!$A$5:$A$1982)+ROW()-4)</f>
        <v/>
      </c>
      <c r="B1289" s="439"/>
      <c r="C1289" s="469"/>
      <c r="D1289" s="107"/>
      <c r="E1289" s="107"/>
      <c r="F1289" s="288"/>
      <c r="G1289" s="107"/>
      <c r="H1289" s="107"/>
      <c r="I1289" s="107"/>
      <c r="J1289" s="423"/>
      <c r="K1289" s="423"/>
      <c r="L1289" s="423"/>
      <c r="M1289" s="423"/>
      <c r="N1289" s="470"/>
      <c r="O1289" s="416">
        <f t="shared" si="68"/>
        <v>0</v>
      </c>
      <c r="P1289" s="79">
        <f t="shared" si="69"/>
        <v>0</v>
      </c>
      <c r="Q1289" s="102" t="str">
        <f t="shared" si="67"/>
        <v/>
      </c>
    </row>
    <row r="1290" spans="1:17" x14ac:dyDescent="0.2">
      <c r="A1290" s="438" t="str">
        <f>IF(B1290="","",COUNT('Diário 1º PA'!$A$5:$A$1982)+ROW()-4)</f>
        <v/>
      </c>
      <c r="B1290" s="439"/>
      <c r="C1290" s="469"/>
      <c r="D1290" s="107"/>
      <c r="E1290" s="107"/>
      <c r="F1290" s="288"/>
      <c r="G1290" s="107"/>
      <c r="H1290" s="107"/>
      <c r="I1290" s="107"/>
      <c r="J1290" s="423"/>
      <c r="K1290" s="423"/>
      <c r="L1290" s="423"/>
      <c r="M1290" s="423"/>
      <c r="N1290" s="470"/>
      <c r="O1290" s="418">
        <f t="shared" si="68"/>
        <v>0</v>
      </c>
      <c r="P1290" s="79">
        <f t="shared" si="69"/>
        <v>0</v>
      </c>
      <c r="Q1290" s="152" t="str">
        <f t="shared" si="67"/>
        <v/>
      </c>
    </row>
    <row r="1291" spans="1:17" x14ac:dyDescent="0.2">
      <c r="A1291" s="438" t="str">
        <f>IF(B1291="","",COUNT('Diário 1º PA'!$A$5:$A$1982)+ROW()-4)</f>
        <v/>
      </c>
      <c r="B1291" s="439"/>
      <c r="C1291" s="469"/>
      <c r="D1291" s="107"/>
      <c r="E1291" s="107"/>
      <c r="F1291" s="288"/>
      <c r="G1291" s="107"/>
      <c r="H1291" s="107"/>
      <c r="I1291" s="107"/>
      <c r="J1291" s="423"/>
      <c r="K1291" s="423"/>
      <c r="L1291" s="423"/>
      <c r="M1291" s="423"/>
      <c r="N1291" s="470"/>
      <c r="O1291" s="416">
        <f t="shared" si="68"/>
        <v>0</v>
      </c>
      <c r="P1291" s="79">
        <f t="shared" si="69"/>
        <v>0</v>
      </c>
      <c r="Q1291" s="102" t="str">
        <f t="shared" si="67"/>
        <v/>
      </c>
    </row>
    <row r="1292" spans="1:17" x14ac:dyDescent="0.2">
      <c r="A1292" s="438" t="str">
        <f>IF(B1292="","",COUNT('Diário 1º PA'!$A$5:$A$1982)+ROW()-4)</f>
        <v/>
      </c>
      <c r="B1292" s="439"/>
      <c r="C1292" s="469"/>
      <c r="D1292" s="107"/>
      <c r="E1292" s="107"/>
      <c r="F1292" s="288"/>
      <c r="G1292" s="107"/>
      <c r="H1292" s="107"/>
      <c r="I1292" s="107"/>
      <c r="J1292" s="423"/>
      <c r="K1292" s="423"/>
      <c r="L1292" s="423"/>
      <c r="M1292" s="423"/>
      <c r="N1292" s="470"/>
      <c r="O1292" s="416">
        <f t="shared" si="68"/>
        <v>0</v>
      </c>
      <c r="P1292" s="79">
        <f t="shared" si="69"/>
        <v>0</v>
      </c>
      <c r="Q1292" s="102" t="str">
        <f t="shared" si="67"/>
        <v/>
      </c>
    </row>
    <row r="1293" spans="1:17" ht="13.5" thickBot="1" x14ac:dyDescent="0.25">
      <c r="A1293" s="438" t="str">
        <f>IF(B1293="","",COUNT('Diário 1º PA'!$A$5:$A$1982)+ROW()-4)</f>
        <v/>
      </c>
      <c r="B1293" s="439"/>
      <c r="C1293" s="469"/>
      <c r="D1293" s="107"/>
      <c r="E1293" s="107"/>
      <c r="F1293" s="288"/>
      <c r="G1293" s="107"/>
      <c r="H1293" s="107"/>
      <c r="I1293" s="107"/>
      <c r="J1293" s="423"/>
      <c r="K1293" s="423"/>
      <c r="L1293" s="423"/>
      <c r="M1293" s="472"/>
      <c r="N1293" s="470"/>
      <c r="O1293" s="416">
        <f t="shared" si="68"/>
        <v>0</v>
      </c>
      <c r="P1293" s="79">
        <f t="shared" si="69"/>
        <v>0</v>
      </c>
      <c r="Q1293" s="102" t="str">
        <f t="shared" si="67"/>
        <v/>
      </c>
    </row>
    <row r="1294" spans="1:17" x14ac:dyDescent="0.2">
      <c r="A1294" s="438" t="str">
        <f>IF(B1294="","",COUNT('Diário 1º PA'!$A$5:$A$1982)+ROW()-4)</f>
        <v/>
      </c>
      <c r="B1294" s="439"/>
      <c r="C1294" s="469"/>
      <c r="D1294" s="107"/>
      <c r="E1294" s="107"/>
      <c r="F1294" s="288"/>
      <c r="G1294" s="107"/>
      <c r="H1294" s="107"/>
      <c r="I1294" s="107"/>
      <c r="J1294" s="423"/>
      <c r="K1294" s="423"/>
      <c r="L1294" s="423"/>
      <c r="M1294" s="423"/>
      <c r="N1294" s="470"/>
      <c r="O1294" s="418">
        <f t="shared" si="68"/>
        <v>0</v>
      </c>
      <c r="P1294" s="79">
        <f t="shared" si="69"/>
        <v>0</v>
      </c>
      <c r="Q1294" s="152" t="str">
        <f t="shared" si="67"/>
        <v/>
      </c>
    </row>
    <row r="1295" spans="1:17" x14ac:dyDescent="0.2">
      <c r="A1295" s="438" t="str">
        <f>IF(B1295="","",COUNT('Diário 1º PA'!$A$5:$A$1982)+ROW()-4)</f>
        <v/>
      </c>
      <c r="B1295" s="439"/>
      <c r="C1295" s="469"/>
      <c r="D1295" s="107"/>
      <c r="E1295" s="107"/>
      <c r="F1295" s="288"/>
      <c r="G1295" s="107"/>
      <c r="H1295" s="107"/>
      <c r="I1295" s="107"/>
      <c r="J1295" s="423"/>
      <c r="K1295" s="423"/>
      <c r="L1295" s="423"/>
      <c r="M1295" s="423"/>
      <c r="N1295" s="470"/>
      <c r="O1295" s="416">
        <f t="shared" si="68"/>
        <v>0</v>
      </c>
      <c r="P1295" s="79">
        <f t="shared" si="69"/>
        <v>0</v>
      </c>
      <c r="Q1295" s="102" t="str">
        <f t="shared" si="67"/>
        <v/>
      </c>
    </row>
    <row r="1296" spans="1:17" x14ac:dyDescent="0.2">
      <c r="A1296" s="438" t="str">
        <f>IF(B1296="","",COUNT('Diário 1º PA'!$A$5:$A$1982)+ROW()-4)</f>
        <v/>
      </c>
      <c r="B1296" s="439"/>
      <c r="C1296" s="469"/>
      <c r="D1296" s="107"/>
      <c r="E1296" s="107"/>
      <c r="F1296" s="288"/>
      <c r="G1296" s="107"/>
      <c r="H1296" s="107"/>
      <c r="I1296" s="107"/>
      <c r="J1296" s="423"/>
      <c r="K1296" s="423"/>
      <c r="L1296" s="423"/>
      <c r="M1296" s="423"/>
      <c r="N1296" s="470"/>
      <c r="O1296" s="416">
        <f t="shared" si="68"/>
        <v>0</v>
      </c>
      <c r="P1296" s="79">
        <f t="shared" si="69"/>
        <v>0</v>
      </c>
      <c r="Q1296" s="102" t="str">
        <f t="shared" si="67"/>
        <v/>
      </c>
    </row>
    <row r="1297" spans="1:17" ht="13.5" thickBot="1" x14ac:dyDescent="0.25">
      <c r="A1297" s="438" t="str">
        <f>IF(B1297="","",COUNT('Diário 1º PA'!$A$5:$A$1982)+ROW()-4)</f>
        <v/>
      </c>
      <c r="B1297" s="439"/>
      <c r="C1297" s="469"/>
      <c r="D1297" s="107"/>
      <c r="E1297" s="107"/>
      <c r="F1297" s="288"/>
      <c r="G1297" s="107"/>
      <c r="H1297" s="107"/>
      <c r="I1297" s="107"/>
      <c r="J1297" s="423"/>
      <c r="K1297" s="423"/>
      <c r="L1297" s="423"/>
      <c r="M1297" s="423"/>
      <c r="N1297" s="470"/>
      <c r="O1297" s="416">
        <f t="shared" si="68"/>
        <v>0</v>
      </c>
      <c r="P1297" s="79">
        <f t="shared" si="69"/>
        <v>0</v>
      </c>
      <c r="Q1297" s="102" t="str">
        <f t="shared" si="67"/>
        <v/>
      </c>
    </row>
    <row r="1298" spans="1:17" x14ac:dyDescent="0.2">
      <c r="A1298" s="438" t="str">
        <f>IF(B1298="","",COUNT('Diário 1º PA'!$A$5:$A$1982)+ROW()-4)</f>
        <v/>
      </c>
      <c r="B1298" s="439"/>
      <c r="C1298" s="469"/>
      <c r="D1298" s="107"/>
      <c r="E1298" s="107"/>
      <c r="F1298" s="288"/>
      <c r="G1298" s="107"/>
      <c r="H1298" s="107"/>
      <c r="I1298" s="107"/>
      <c r="J1298" s="423"/>
      <c r="K1298" s="423"/>
      <c r="L1298" s="423"/>
      <c r="M1298" s="423"/>
      <c r="N1298" s="470"/>
      <c r="O1298" s="418">
        <f t="shared" si="68"/>
        <v>0</v>
      </c>
      <c r="P1298" s="79">
        <f t="shared" si="69"/>
        <v>0</v>
      </c>
      <c r="Q1298" s="152" t="str">
        <f t="shared" si="67"/>
        <v/>
      </c>
    </row>
    <row r="1299" spans="1:17" x14ac:dyDescent="0.2">
      <c r="A1299" s="438" t="str">
        <f>IF(B1299="","",COUNT('Diário 1º PA'!$A$5:$A$1982)+ROW()-4)</f>
        <v/>
      </c>
      <c r="B1299" s="439"/>
      <c r="C1299" s="469"/>
      <c r="D1299" s="107"/>
      <c r="E1299" s="107"/>
      <c r="F1299" s="288"/>
      <c r="G1299" s="107"/>
      <c r="H1299" s="107"/>
      <c r="I1299" s="107"/>
      <c r="J1299" s="423"/>
      <c r="K1299" s="423"/>
      <c r="L1299" s="423"/>
      <c r="M1299" s="423"/>
      <c r="N1299" s="470"/>
      <c r="O1299" s="416">
        <f t="shared" si="68"/>
        <v>0</v>
      </c>
      <c r="P1299" s="79">
        <f t="shared" si="69"/>
        <v>0</v>
      </c>
      <c r="Q1299" s="102" t="str">
        <f t="shared" si="67"/>
        <v/>
      </c>
    </row>
    <row r="1300" spans="1:17" x14ac:dyDescent="0.2">
      <c r="A1300" s="438" t="str">
        <f>IF(B1300="","",COUNT('Diário 1º PA'!$A$5:$A$1982)+ROW()-4)</f>
        <v/>
      </c>
      <c r="B1300" s="439"/>
      <c r="C1300" s="469"/>
      <c r="D1300" s="107"/>
      <c r="E1300" s="107"/>
      <c r="F1300" s="288"/>
      <c r="G1300" s="107"/>
      <c r="H1300" s="107"/>
      <c r="I1300" s="107"/>
      <c r="J1300" s="423"/>
      <c r="K1300" s="423"/>
      <c r="L1300" s="423"/>
      <c r="M1300" s="423"/>
      <c r="N1300" s="470"/>
      <c r="O1300" s="416">
        <f t="shared" si="68"/>
        <v>0</v>
      </c>
      <c r="P1300" s="79">
        <f t="shared" si="69"/>
        <v>0</v>
      </c>
      <c r="Q1300" s="102" t="str">
        <f t="shared" si="67"/>
        <v/>
      </c>
    </row>
    <row r="1301" spans="1:17" ht="13.5" thickBot="1" x14ac:dyDescent="0.25">
      <c r="A1301" s="438" t="str">
        <f>IF(B1301="","",COUNT('Diário 1º PA'!$A$5:$A$1982)+ROW()-4)</f>
        <v/>
      </c>
      <c r="B1301" s="439"/>
      <c r="C1301" s="469"/>
      <c r="D1301" s="107"/>
      <c r="E1301" s="107"/>
      <c r="F1301" s="288"/>
      <c r="G1301" s="107"/>
      <c r="H1301" s="107"/>
      <c r="I1301" s="107"/>
      <c r="J1301" s="423"/>
      <c r="K1301" s="423"/>
      <c r="L1301" s="423"/>
      <c r="M1301" s="423"/>
      <c r="N1301" s="470"/>
      <c r="O1301" s="416">
        <f t="shared" si="68"/>
        <v>0</v>
      </c>
      <c r="P1301" s="79">
        <f t="shared" si="69"/>
        <v>0</v>
      </c>
      <c r="Q1301" s="102" t="str">
        <f t="shared" si="67"/>
        <v/>
      </c>
    </row>
    <row r="1302" spans="1:17" x14ac:dyDescent="0.2">
      <c r="A1302" s="438" t="str">
        <f>IF(B1302="","",COUNT('Diário 1º PA'!$A$5:$A$1982)+ROW()-4)</f>
        <v/>
      </c>
      <c r="B1302" s="439"/>
      <c r="C1302" s="469"/>
      <c r="D1302" s="107"/>
      <c r="E1302" s="107"/>
      <c r="F1302" s="288"/>
      <c r="G1302" s="107"/>
      <c r="H1302" s="107"/>
      <c r="I1302" s="107"/>
      <c r="J1302" s="423"/>
      <c r="K1302" s="423"/>
      <c r="L1302" s="423"/>
      <c r="M1302" s="472"/>
      <c r="N1302" s="470"/>
      <c r="O1302" s="418">
        <f t="shared" si="68"/>
        <v>0</v>
      </c>
      <c r="P1302" s="79">
        <f t="shared" si="69"/>
        <v>0</v>
      </c>
      <c r="Q1302" s="152" t="str">
        <f t="shared" si="67"/>
        <v/>
      </c>
    </row>
    <row r="1303" spans="1:17" x14ac:dyDescent="0.2">
      <c r="A1303" s="438" t="str">
        <f>IF(B1303="","",COUNT('Diário 1º PA'!$A$5:$A$1982)+ROW()-4)</f>
        <v/>
      </c>
      <c r="B1303" s="439"/>
      <c r="C1303" s="469"/>
      <c r="D1303" s="107"/>
      <c r="E1303" s="107"/>
      <c r="F1303" s="288"/>
      <c r="G1303" s="107"/>
      <c r="H1303" s="107"/>
      <c r="I1303" s="107"/>
      <c r="J1303" s="423"/>
      <c r="K1303" s="423"/>
      <c r="L1303" s="423"/>
      <c r="M1303" s="423"/>
      <c r="N1303" s="470"/>
      <c r="O1303" s="416">
        <f t="shared" si="68"/>
        <v>0</v>
      </c>
      <c r="P1303" s="79">
        <f t="shared" si="69"/>
        <v>0</v>
      </c>
      <c r="Q1303" s="102" t="str">
        <f t="shared" si="67"/>
        <v/>
      </c>
    </row>
    <row r="1304" spans="1:17" x14ac:dyDescent="0.2">
      <c r="A1304" s="438" t="str">
        <f>IF(B1304="","",COUNT('Diário 1º PA'!$A$5:$A$1982)+ROW()-4)</f>
        <v/>
      </c>
      <c r="B1304" s="439"/>
      <c r="C1304" s="469"/>
      <c r="D1304" s="107"/>
      <c r="E1304" s="107"/>
      <c r="F1304" s="288"/>
      <c r="G1304" s="107"/>
      <c r="H1304" s="107"/>
      <c r="I1304" s="107"/>
      <c r="J1304" s="423"/>
      <c r="K1304" s="423"/>
      <c r="L1304" s="423"/>
      <c r="M1304" s="423"/>
      <c r="N1304" s="470"/>
      <c r="O1304" s="416">
        <f t="shared" si="68"/>
        <v>0</v>
      </c>
      <c r="P1304" s="79">
        <f t="shared" si="69"/>
        <v>0</v>
      </c>
      <c r="Q1304" s="102" t="str">
        <f t="shared" si="67"/>
        <v/>
      </c>
    </row>
    <row r="1305" spans="1:17" ht="13.5" thickBot="1" x14ac:dyDescent="0.25">
      <c r="A1305" s="438" t="str">
        <f>IF(B1305="","",COUNT('Diário 1º PA'!$A$5:$A$1982)+ROW()-4)</f>
        <v/>
      </c>
      <c r="B1305" s="439"/>
      <c r="C1305" s="469"/>
      <c r="D1305" s="107"/>
      <c r="E1305" s="107"/>
      <c r="F1305" s="288"/>
      <c r="G1305" s="107"/>
      <c r="H1305" s="107"/>
      <c r="I1305" s="107"/>
      <c r="J1305" s="423"/>
      <c r="K1305" s="423"/>
      <c r="L1305" s="423"/>
      <c r="M1305" s="423"/>
      <c r="N1305" s="470"/>
      <c r="O1305" s="416">
        <f t="shared" si="68"/>
        <v>0</v>
      </c>
      <c r="P1305" s="79">
        <f t="shared" si="69"/>
        <v>0</v>
      </c>
      <c r="Q1305" s="102" t="str">
        <f t="shared" si="67"/>
        <v/>
      </c>
    </row>
    <row r="1306" spans="1:17" x14ac:dyDescent="0.2">
      <c r="A1306" s="438" t="str">
        <f>IF(B1306="","",COUNT('Diário 1º PA'!$A$5:$A$1982)+ROW()-4)</f>
        <v/>
      </c>
      <c r="B1306" s="439"/>
      <c r="C1306" s="469"/>
      <c r="D1306" s="107"/>
      <c r="E1306" s="107"/>
      <c r="F1306" s="288"/>
      <c r="G1306" s="107"/>
      <c r="H1306" s="107"/>
      <c r="I1306" s="107"/>
      <c r="J1306" s="423"/>
      <c r="K1306" s="423"/>
      <c r="L1306" s="423"/>
      <c r="M1306" s="423"/>
      <c r="N1306" s="470"/>
      <c r="O1306" s="418">
        <f t="shared" si="68"/>
        <v>0</v>
      </c>
      <c r="P1306" s="79">
        <f t="shared" si="69"/>
        <v>0</v>
      </c>
      <c r="Q1306" s="152" t="str">
        <f t="shared" si="67"/>
        <v/>
      </c>
    </row>
    <row r="1307" spans="1:17" x14ac:dyDescent="0.2">
      <c r="A1307" s="438" t="str">
        <f>IF(B1307="","",COUNT('Diário 1º PA'!$A$5:$A$1982)+ROW()-4)</f>
        <v/>
      </c>
      <c r="B1307" s="439"/>
      <c r="C1307" s="469"/>
      <c r="D1307" s="107"/>
      <c r="E1307" s="107"/>
      <c r="F1307" s="288"/>
      <c r="G1307" s="107"/>
      <c r="H1307" s="107"/>
      <c r="I1307" s="107"/>
      <c r="J1307" s="423"/>
      <c r="K1307" s="423"/>
      <c r="L1307" s="423"/>
      <c r="M1307" s="423"/>
      <c r="N1307" s="470"/>
      <c r="O1307" s="416">
        <f t="shared" si="68"/>
        <v>0</v>
      </c>
      <c r="P1307" s="79">
        <f t="shared" si="69"/>
        <v>0</v>
      </c>
      <c r="Q1307" s="102" t="str">
        <f t="shared" si="67"/>
        <v/>
      </c>
    </row>
    <row r="1308" spans="1:17" x14ac:dyDescent="0.2">
      <c r="A1308" s="438" t="str">
        <f>IF(B1308="","",COUNT('Diário 1º PA'!$A$5:$A$1982)+ROW()-4)</f>
        <v/>
      </c>
      <c r="B1308" s="439"/>
      <c r="C1308" s="469"/>
      <c r="D1308" s="107"/>
      <c r="E1308" s="107"/>
      <c r="F1308" s="288"/>
      <c r="G1308" s="107"/>
      <c r="H1308" s="107"/>
      <c r="I1308" s="107"/>
      <c r="J1308" s="423"/>
      <c r="K1308" s="423"/>
      <c r="L1308" s="423"/>
      <c r="M1308" s="423"/>
      <c r="N1308" s="470"/>
      <c r="O1308" s="416">
        <f t="shared" si="68"/>
        <v>0</v>
      </c>
      <c r="P1308" s="79">
        <f t="shared" si="69"/>
        <v>0</v>
      </c>
      <c r="Q1308" s="102" t="str">
        <f t="shared" si="67"/>
        <v/>
      </c>
    </row>
    <row r="1309" spans="1:17" ht="13.5" thickBot="1" x14ac:dyDescent="0.25">
      <c r="A1309" s="438" t="str">
        <f>IF(B1309="","",COUNT('Diário 1º PA'!$A$5:$A$1982)+ROW()-4)</f>
        <v/>
      </c>
      <c r="B1309" s="439"/>
      <c r="C1309" s="469"/>
      <c r="D1309" s="107"/>
      <c r="E1309" s="107"/>
      <c r="F1309" s="288"/>
      <c r="G1309" s="107"/>
      <c r="H1309" s="107"/>
      <c r="I1309" s="107"/>
      <c r="J1309" s="423"/>
      <c r="K1309" s="423"/>
      <c r="L1309" s="423"/>
      <c r="M1309" s="423"/>
      <c r="N1309" s="470"/>
      <c r="O1309" s="416">
        <f t="shared" si="68"/>
        <v>0</v>
      </c>
      <c r="P1309" s="79">
        <f t="shared" si="69"/>
        <v>0</v>
      </c>
      <c r="Q1309" s="102" t="str">
        <f t="shared" si="67"/>
        <v/>
      </c>
    </row>
    <row r="1310" spans="1:17" x14ac:dyDescent="0.2">
      <c r="A1310" s="438" t="str">
        <f>IF(B1310="","",COUNT('Diário 1º PA'!$A$5:$A$1982)+ROW()-4)</f>
        <v/>
      </c>
      <c r="B1310" s="439"/>
      <c r="C1310" s="469"/>
      <c r="D1310" s="107"/>
      <c r="E1310" s="107"/>
      <c r="F1310" s="288"/>
      <c r="G1310" s="107"/>
      <c r="H1310" s="107"/>
      <c r="I1310" s="107"/>
      <c r="J1310" s="423"/>
      <c r="K1310" s="423"/>
      <c r="L1310" s="423"/>
      <c r="M1310" s="423"/>
      <c r="N1310" s="470"/>
      <c r="O1310" s="418">
        <f t="shared" si="68"/>
        <v>0</v>
      </c>
      <c r="P1310" s="79">
        <f t="shared" si="69"/>
        <v>0</v>
      </c>
      <c r="Q1310" s="152" t="str">
        <f t="shared" ref="Q1310:Q1373" si="70">SUBSTITUTE(D1310," ","_")</f>
        <v/>
      </c>
    </row>
    <row r="1311" spans="1:17" x14ac:dyDescent="0.2">
      <c r="A1311" s="438" t="str">
        <f>IF(B1311="","",COUNT('Diário 1º PA'!$A$5:$A$1982)+ROW()-4)</f>
        <v/>
      </c>
      <c r="B1311" s="439"/>
      <c r="C1311" s="469"/>
      <c r="D1311" s="107"/>
      <c r="E1311" s="107"/>
      <c r="F1311" s="288"/>
      <c r="G1311" s="107"/>
      <c r="H1311" s="107"/>
      <c r="I1311" s="107"/>
      <c r="J1311" s="423"/>
      <c r="K1311" s="423"/>
      <c r="L1311" s="423"/>
      <c r="M1311" s="423"/>
      <c r="N1311" s="470"/>
      <c r="O1311" s="416">
        <f t="shared" ref="O1311:O1374" si="71">IF(B1311=0,0,IF(YEAR(B1311)=$P$1,MONTH(B1311)-$O$1+1,(YEAR(B1311)-$P$1)*12-$O$1+1+MONTH(B1311)))</f>
        <v>0</v>
      </c>
      <c r="P1311" s="79">
        <f t="shared" ref="P1311:P1374" si="72">IF(C1311=0,0,IF(YEAR(C1311)=$P$1,MONTH(C1311)-$O$1+1,(YEAR(C1311)-$P$1)*12-$O$1+1+MONTH(C1311)))</f>
        <v>0</v>
      </c>
      <c r="Q1311" s="102" t="str">
        <f t="shared" si="70"/>
        <v/>
      </c>
    </row>
    <row r="1312" spans="1:17" x14ac:dyDescent="0.2">
      <c r="A1312" s="438" t="str">
        <f>IF(B1312="","",COUNT('Diário 1º PA'!$A$5:$A$1982)+ROW()-4)</f>
        <v/>
      </c>
      <c r="B1312" s="439"/>
      <c r="C1312" s="469"/>
      <c r="D1312" s="107"/>
      <c r="E1312" s="107"/>
      <c r="F1312" s="288"/>
      <c r="G1312" s="107"/>
      <c r="H1312" s="107"/>
      <c r="I1312" s="107"/>
      <c r="J1312" s="423"/>
      <c r="K1312" s="423"/>
      <c r="L1312" s="423"/>
      <c r="M1312" s="423"/>
      <c r="N1312" s="470"/>
      <c r="O1312" s="416">
        <f t="shared" si="71"/>
        <v>0</v>
      </c>
      <c r="P1312" s="79">
        <f t="shared" si="72"/>
        <v>0</v>
      </c>
      <c r="Q1312" s="102" t="str">
        <f t="shared" si="70"/>
        <v/>
      </c>
    </row>
    <row r="1313" spans="1:17" ht="13.5" thickBot="1" x14ac:dyDescent="0.25">
      <c r="A1313" s="438" t="str">
        <f>IF(B1313="","",COUNT('Diário 1º PA'!$A$5:$A$1982)+ROW()-4)</f>
        <v/>
      </c>
      <c r="B1313" s="439"/>
      <c r="C1313" s="469"/>
      <c r="D1313" s="107"/>
      <c r="E1313" s="107"/>
      <c r="F1313" s="288"/>
      <c r="G1313" s="107"/>
      <c r="H1313" s="107"/>
      <c r="I1313" s="107"/>
      <c r="J1313" s="423"/>
      <c r="K1313" s="423"/>
      <c r="L1313" s="423"/>
      <c r="M1313" s="423"/>
      <c r="N1313" s="470"/>
      <c r="O1313" s="416">
        <f t="shared" si="71"/>
        <v>0</v>
      </c>
      <c r="P1313" s="79">
        <f t="shared" si="72"/>
        <v>0</v>
      </c>
      <c r="Q1313" s="102" t="str">
        <f t="shared" si="70"/>
        <v/>
      </c>
    </row>
    <row r="1314" spans="1:17" x14ac:dyDescent="0.2">
      <c r="A1314" s="438" t="str">
        <f>IF(B1314="","",COUNT('Diário 1º PA'!$A$5:$A$1982)+ROW()-4)</f>
        <v/>
      </c>
      <c r="B1314" s="439"/>
      <c r="C1314" s="469"/>
      <c r="D1314" s="107"/>
      <c r="E1314" s="107"/>
      <c r="F1314" s="288"/>
      <c r="G1314" s="107"/>
      <c r="H1314" s="107"/>
      <c r="I1314" s="107"/>
      <c r="J1314" s="423"/>
      <c r="K1314" s="423"/>
      <c r="L1314" s="423"/>
      <c r="M1314" s="423"/>
      <c r="N1314" s="470"/>
      <c r="O1314" s="418">
        <f t="shared" si="71"/>
        <v>0</v>
      </c>
      <c r="P1314" s="79">
        <f t="shared" si="72"/>
        <v>0</v>
      </c>
      <c r="Q1314" s="152" t="str">
        <f t="shared" si="70"/>
        <v/>
      </c>
    </row>
    <row r="1315" spans="1:17" x14ac:dyDescent="0.2">
      <c r="A1315" s="438" t="str">
        <f>IF(B1315="","",COUNT('Diário 1º PA'!$A$5:$A$1982)+ROW()-4)</f>
        <v/>
      </c>
      <c r="B1315" s="439"/>
      <c r="C1315" s="469"/>
      <c r="D1315" s="107"/>
      <c r="E1315" s="107"/>
      <c r="F1315" s="288"/>
      <c r="G1315" s="107"/>
      <c r="H1315" s="107"/>
      <c r="I1315" s="107"/>
      <c r="J1315" s="423"/>
      <c r="K1315" s="423"/>
      <c r="L1315" s="423"/>
      <c r="M1315" s="423"/>
      <c r="N1315" s="470"/>
      <c r="O1315" s="416">
        <f t="shared" si="71"/>
        <v>0</v>
      </c>
      <c r="P1315" s="79">
        <f t="shared" si="72"/>
        <v>0</v>
      </c>
      <c r="Q1315" s="102" t="str">
        <f t="shared" si="70"/>
        <v/>
      </c>
    </row>
    <row r="1316" spans="1:17" x14ac:dyDescent="0.2">
      <c r="A1316" s="438" t="str">
        <f>IF(B1316="","",COUNT('Diário 1º PA'!$A$5:$A$1982)+ROW()-4)</f>
        <v/>
      </c>
      <c r="B1316" s="439"/>
      <c r="C1316" s="469"/>
      <c r="D1316" s="107"/>
      <c r="E1316" s="107"/>
      <c r="F1316" s="288"/>
      <c r="G1316" s="107"/>
      <c r="H1316" s="107"/>
      <c r="I1316" s="107"/>
      <c r="J1316" s="423"/>
      <c r="K1316" s="423"/>
      <c r="L1316" s="423"/>
      <c r="M1316" s="423"/>
      <c r="N1316" s="470"/>
      <c r="O1316" s="416">
        <f t="shared" si="71"/>
        <v>0</v>
      </c>
      <c r="P1316" s="79">
        <f t="shared" si="72"/>
        <v>0</v>
      </c>
      <c r="Q1316" s="102" t="str">
        <f t="shared" si="70"/>
        <v/>
      </c>
    </row>
    <row r="1317" spans="1:17" ht="13.5" thickBot="1" x14ac:dyDescent="0.25">
      <c r="A1317" s="438" t="str">
        <f>IF(B1317="","",COUNT('Diário 1º PA'!$A$5:$A$1982)+ROW()-4)</f>
        <v/>
      </c>
      <c r="B1317" s="439"/>
      <c r="C1317" s="469"/>
      <c r="D1317" s="107"/>
      <c r="E1317" s="107"/>
      <c r="F1317" s="288"/>
      <c r="G1317" s="107"/>
      <c r="H1317" s="107"/>
      <c r="I1317" s="107"/>
      <c r="J1317" s="423"/>
      <c r="K1317" s="423"/>
      <c r="L1317" s="423"/>
      <c r="M1317" s="423"/>
      <c r="N1317" s="470"/>
      <c r="O1317" s="416">
        <f t="shared" si="71"/>
        <v>0</v>
      </c>
      <c r="P1317" s="79">
        <f t="shared" si="72"/>
        <v>0</v>
      </c>
      <c r="Q1317" s="102" t="str">
        <f t="shared" si="70"/>
        <v/>
      </c>
    </row>
    <row r="1318" spans="1:17" x14ac:dyDescent="0.2">
      <c r="A1318" s="438" t="str">
        <f>IF(B1318="","",COUNT('Diário 1º PA'!$A$5:$A$1982)+ROW()-4)</f>
        <v/>
      </c>
      <c r="B1318" s="439"/>
      <c r="C1318" s="469"/>
      <c r="D1318" s="107"/>
      <c r="E1318" s="107"/>
      <c r="F1318" s="288"/>
      <c r="G1318" s="107"/>
      <c r="H1318" s="107"/>
      <c r="I1318" s="107"/>
      <c r="J1318" s="423"/>
      <c r="K1318" s="423"/>
      <c r="L1318" s="423"/>
      <c r="M1318" s="423"/>
      <c r="N1318" s="470"/>
      <c r="O1318" s="418">
        <f t="shared" si="71"/>
        <v>0</v>
      </c>
      <c r="P1318" s="79">
        <f t="shared" si="72"/>
        <v>0</v>
      </c>
      <c r="Q1318" s="152" t="str">
        <f t="shared" si="70"/>
        <v/>
      </c>
    </row>
    <row r="1319" spans="1:17" x14ac:dyDescent="0.2">
      <c r="A1319" s="438" t="str">
        <f>IF(B1319="","",COUNT('Diário 1º PA'!$A$5:$A$1982)+ROW()-4)</f>
        <v/>
      </c>
      <c r="B1319" s="439"/>
      <c r="C1319" s="469"/>
      <c r="D1319" s="107"/>
      <c r="E1319" s="107"/>
      <c r="F1319" s="288"/>
      <c r="G1319" s="107"/>
      <c r="H1319" s="107"/>
      <c r="I1319" s="107"/>
      <c r="J1319" s="423"/>
      <c r="K1319" s="423"/>
      <c r="L1319" s="423"/>
      <c r="M1319" s="423"/>
      <c r="N1319" s="470"/>
      <c r="O1319" s="416">
        <f t="shared" si="71"/>
        <v>0</v>
      </c>
      <c r="P1319" s="79">
        <f t="shared" si="72"/>
        <v>0</v>
      </c>
      <c r="Q1319" s="102" t="str">
        <f t="shared" si="70"/>
        <v/>
      </c>
    </row>
    <row r="1320" spans="1:17" x14ac:dyDescent="0.2">
      <c r="A1320" s="438" t="str">
        <f>IF(B1320="","",COUNT('Diário 1º PA'!$A$5:$A$1982)+ROW()-4)</f>
        <v/>
      </c>
      <c r="B1320" s="439"/>
      <c r="C1320" s="469"/>
      <c r="D1320" s="107"/>
      <c r="E1320" s="107"/>
      <c r="F1320" s="288"/>
      <c r="G1320" s="107"/>
      <c r="H1320" s="107"/>
      <c r="I1320" s="107"/>
      <c r="J1320" s="423"/>
      <c r="K1320" s="423"/>
      <c r="L1320" s="423"/>
      <c r="M1320" s="423"/>
      <c r="N1320" s="470"/>
      <c r="O1320" s="416">
        <f t="shared" si="71"/>
        <v>0</v>
      </c>
      <c r="P1320" s="79">
        <f t="shared" si="72"/>
        <v>0</v>
      </c>
      <c r="Q1320" s="102" t="str">
        <f t="shared" si="70"/>
        <v/>
      </c>
    </row>
    <row r="1321" spans="1:17" ht="13.5" thickBot="1" x14ac:dyDescent="0.25">
      <c r="A1321" s="438" t="str">
        <f>IF(B1321="","",COUNT('Diário 1º PA'!$A$5:$A$1982)+ROW()-4)</f>
        <v/>
      </c>
      <c r="B1321" s="439"/>
      <c r="C1321" s="469"/>
      <c r="D1321" s="107"/>
      <c r="E1321" s="107"/>
      <c r="F1321" s="288"/>
      <c r="G1321" s="107"/>
      <c r="H1321" s="107"/>
      <c r="I1321" s="107"/>
      <c r="J1321" s="423"/>
      <c r="K1321" s="423"/>
      <c r="L1321" s="423"/>
      <c r="M1321" s="423"/>
      <c r="N1321" s="470"/>
      <c r="O1321" s="416">
        <f t="shared" si="71"/>
        <v>0</v>
      </c>
      <c r="P1321" s="79">
        <f t="shared" si="72"/>
        <v>0</v>
      </c>
      <c r="Q1321" s="102" t="str">
        <f t="shared" si="70"/>
        <v/>
      </c>
    </row>
    <row r="1322" spans="1:17" x14ac:dyDescent="0.2">
      <c r="A1322" s="438" t="str">
        <f>IF(B1322="","",COUNT('Diário 1º PA'!$A$5:$A$1982)+ROW()-4)</f>
        <v/>
      </c>
      <c r="B1322" s="439"/>
      <c r="C1322" s="469"/>
      <c r="D1322" s="107"/>
      <c r="E1322" s="107"/>
      <c r="F1322" s="288"/>
      <c r="G1322" s="107"/>
      <c r="H1322" s="107"/>
      <c r="I1322" s="107"/>
      <c r="J1322" s="423"/>
      <c r="K1322" s="423"/>
      <c r="L1322" s="423"/>
      <c r="M1322" s="423"/>
      <c r="N1322" s="470"/>
      <c r="O1322" s="418">
        <f t="shared" si="71"/>
        <v>0</v>
      </c>
      <c r="P1322" s="79">
        <f t="shared" si="72"/>
        <v>0</v>
      </c>
      <c r="Q1322" s="152" t="str">
        <f t="shared" si="70"/>
        <v/>
      </c>
    </row>
    <row r="1323" spans="1:17" x14ac:dyDescent="0.2">
      <c r="A1323" s="438" t="str">
        <f>IF(B1323="","",COUNT('Diário 1º PA'!$A$5:$A$1982)+ROW()-4)</f>
        <v/>
      </c>
      <c r="B1323" s="439"/>
      <c r="C1323" s="469"/>
      <c r="D1323" s="107"/>
      <c r="E1323" s="107"/>
      <c r="F1323" s="288"/>
      <c r="G1323" s="107"/>
      <c r="H1323" s="107"/>
      <c r="I1323" s="107"/>
      <c r="J1323" s="423"/>
      <c r="K1323" s="423"/>
      <c r="L1323" s="423"/>
      <c r="M1323" s="423"/>
      <c r="N1323" s="470"/>
      <c r="O1323" s="416">
        <f t="shared" si="71"/>
        <v>0</v>
      </c>
      <c r="P1323" s="79">
        <f t="shared" si="72"/>
        <v>0</v>
      </c>
      <c r="Q1323" s="102" t="str">
        <f t="shared" si="70"/>
        <v/>
      </c>
    </row>
    <row r="1324" spans="1:17" x14ac:dyDescent="0.2">
      <c r="A1324" s="438" t="str">
        <f>IF(B1324="","",COUNT('Diário 1º PA'!$A$5:$A$1982)+ROW()-4)</f>
        <v/>
      </c>
      <c r="B1324" s="439"/>
      <c r="C1324" s="469"/>
      <c r="D1324" s="107"/>
      <c r="E1324" s="107"/>
      <c r="F1324" s="288"/>
      <c r="G1324" s="107"/>
      <c r="H1324" s="107"/>
      <c r="I1324" s="107"/>
      <c r="J1324" s="423"/>
      <c r="K1324" s="423"/>
      <c r="L1324" s="423"/>
      <c r="M1324" s="423"/>
      <c r="N1324" s="470"/>
      <c r="O1324" s="416">
        <f t="shared" si="71"/>
        <v>0</v>
      </c>
      <c r="P1324" s="79">
        <f t="shared" si="72"/>
        <v>0</v>
      </c>
      <c r="Q1324" s="102" t="str">
        <f t="shared" si="70"/>
        <v/>
      </c>
    </row>
    <row r="1325" spans="1:17" ht="13.5" thickBot="1" x14ac:dyDescent="0.25">
      <c r="A1325" s="438" t="str">
        <f>IF(B1325="","",COUNT('Diário 1º PA'!$A$5:$A$1982)+ROW()-4)</f>
        <v/>
      </c>
      <c r="B1325" s="439"/>
      <c r="C1325" s="469"/>
      <c r="D1325" s="107"/>
      <c r="E1325" s="107"/>
      <c r="F1325" s="288"/>
      <c r="G1325" s="107"/>
      <c r="H1325" s="107"/>
      <c r="I1325" s="107"/>
      <c r="J1325" s="423"/>
      <c r="K1325" s="423"/>
      <c r="L1325" s="423"/>
      <c r="M1325" s="423"/>
      <c r="N1325" s="470"/>
      <c r="O1325" s="416">
        <f t="shared" si="71"/>
        <v>0</v>
      </c>
      <c r="P1325" s="79">
        <f t="shared" si="72"/>
        <v>0</v>
      </c>
      <c r="Q1325" s="102" t="str">
        <f t="shared" si="70"/>
        <v/>
      </c>
    </row>
    <row r="1326" spans="1:17" x14ac:dyDescent="0.2">
      <c r="A1326" s="438" t="str">
        <f>IF(B1326="","",COUNT('Diário 1º PA'!$A$5:$A$1982)+ROW()-4)</f>
        <v/>
      </c>
      <c r="B1326" s="439"/>
      <c r="C1326" s="469"/>
      <c r="D1326" s="107"/>
      <c r="E1326" s="107"/>
      <c r="F1326" s="288"/>
      <c r="G1326" s="107"/>
      <c r="H1326" s="107"/>
      <c r="I1326" s="107"/>
      <c r="J1326" s="423"/>
      <c r="K1326" s="423"/>
      <c r="L1326" s="423"/>
      <c r="M1326" s="423"/>
      <c r="N1326" s="470"/>
      <c r="O1326" s="418">
        <f t="shared" si="71"/>
        <v>0</v>
      </c>
      <c r="P1326" s="79">
        <f t="shared" si="72"/>
        <v>0</v>
      </c>
      <c r="Q1326" s="152" t="str">
        <f t="shared" si="70"/>
        <v/>
      </c>
    </row>
    <row r="1327" spans="1:17" x14ac:dyDescent="0.2">
      <c r="A1327" s="438" t="str">
        <f>IF(B1327="","",COUNT('Diário 1º PA'!$A$5:$A$1982)+ROW()-4)</f>
        <v/>
      </c>
      <c r="B1327" s="439"/>
      <c r="C1327" s="469"/>
      <c r="D1327" s="107"/>
      <c r="E1327" s="107"/>
      <c r="F1327" s="288"/>
      <c r="G1327" s="107"/>
      <c r="H1327" s="107"/>
      <c r="I1327" s="107"/>
      <c r="J1327" s="423"/>
      <c r="K1327" s="423"/>
      <c r="L1327" s="423"/>
      <c r="M1327" s="423"/>
      <c r="N1327" s="470"/>
      <c r="O1327" s="416">
        <f t="shared" si="71"/>
        <v>0</v>
      </c>
      <c r="P1327" s="79">
        <f t="shared" si="72"/>
        <v>0</v>
      </c>
      <c r="Q1327" s="102" t="str">
        <f t="shared" si="70"/>
        <v/>
      </c>
    </row>
    <row r="1328" spans="1:17" x14ac:dyDescent="0.2">
      <c r="A1328" s="438" t="str">
        <f>IF(B1328="","",COUNT('Diário 1º PA'!$A$5:$A$1982)+ROW()-4)</f>
        <v/>
      </c>
      <c r="B1328" s="439"/>
      <c r="C1328" s="469"/>
      <c r="D1328" s="107"/>
      <c r="E1328" s="107"/>
      <c r="F1328" s="288"/>
      <c r="G1328" s="107"/>
      <c r="H1328" s="107"/>
      <c r="I1328" s="107"/>
      <c r="J1328" s="423"/>
      <c r="K1328" s="423"/>
      <c r="L1328" s="423"/>
      <c r="M1328" s="423"/>
      <c r="N1328" s="470"/>
      <c r="O1328" s="416">
        <f t="shared" si="71"/>
        <v>0</v>
      </c>
      <c r="P1328" s="79">
        <f t="shared" si="72"/>
        <v>0</v>
      </c>
      <c r="Q1328" s="102" t="str">
        <f t="shared" si="70"/>
        <v/>
      </c>
    </row>
    <row r="1329" spans="1:17" ht="13.5" thickBot="1" x14ac:dyDescent="0.25">
      <c r="A1329" s="438" t="str">
        <f>IF(B1329="","",COUNT('Diário 1º PA'!$A$5:$A$1982)+ROW()-4)</f>
        <v/>
      </c>
      <c r="B1329" s="439"/>
      <c r="C1329" s="469"/>
      <c r="D1329" s="107"/>
      <c r="E1329" s="107"/>
      <c r="F1329" s="288"/>
      <c r="G1329" s="107"/>
      <c r="H1329" s="107"/>
      <c r="I1329" s="107"/>
      <c r="J1329" s="423"/>
      <c r="K1329" s="423"/>
      <c r="L1329" s="423"/>
      <c r="M1329" s="423"/>
      <c r="N1329" s="470"/>
      <c r="O1329" s="416">
        <f t="shared" si="71"/>
        <v>0</v>
      </c>
      <c r="P1329" s="79">
        <f t="shared" si="72"/>
        <v>0</v>
      </c>
      <c r="Q1329" s="102" t="str">
        <f t="shared" si="70"/>
        <v/>
      </c>
    </row>
    <row r="1330" spans="1:17" x14ac:dyDescent="0.2">
      <c r="A1330" s="438" t="str">
        <f>IF(B1330="","",COUNT('Diário 1º PA'!$A$5:$A$1982)+ROW()-4)</f>
        <v/>
      </c>
      <c r="B1330" s="439"/>
      <c r="C1330" s="469"/>
      <c r="D1330" s="107"/>
      <c r="E1330" s="107"/>
      <c r="F1330" s="288"/>
      <c r="G1330" s="107"/>
      <c r="H1330" s="107"/>
      <c r="I1330" s="107"/>
      <c r="J1330" s="423"/>
      <c r="K1330" s="423"/>
      <c r="L1330" s="423"/>
      <c r="M1330" s="423"/>
      <c r="N1330" s="470"/>
      <c r="O1330" s="418">
        <f t="shared" si="71"/>
        <v>0</v>
      </c>
      <c r="P1330" s="79">
        <f t="shared" si="72"/>
        <v>0</v>
      </c>
      <c r="Q1330" s="152" t="str">
        <f t="shared" si="70"/>
        <v/>
      </c>
    </row>
    <row r="1331" spans="1:17" x14ac:dyDescent="0.2">
      <c r="A1331" s="438" t="str">
        <f>IF(B1331="","",COUNT('Diário 1º PA'!$A$5:$A$1982)+ROW()-4)</f>
        <v/>
      </c>
      <c r="B1331" s="439"/>
      <c r="C1331" s="469"/>
      <c r="D1331" s="107"/>
      <c r="E1331" s="107"/>
      <c r="F1331" s="288"/>
      <c r="G1331" s="107"/>
      <c r="H1331" s="107"/>
      <c r="I1331" s="107"/>
      <c r="J1331" s="423"/>
      <c r="K1331" s="423"/>
      <c r="L1331" s="423"/>
      <c r="M1331" s="423"/>
      <c r="N1331" s="470"/>
      <c r="O1331" s="416">
        <f t="shared" si="71"/>
        <v>0</v>
      </c>
      <c r="P1331" s="79">
        <f t="shared" si="72"/>
        <v>0</v>
      </c>
      <c r="Q1331" s="102" t="str">
        <f t="shared" si="70"/>
        <v/>
      </c>
    </row>
    <row r="1332" spans="1:17" x14ac:dyDescent="0.2">
      <c r="A1332" s="438" t="str">
        <f>IF(B1332="","",COUNT('Diário 1º PA'!$A$5:$A$1982)+ROW()-4)</f>
        <v/>
      </c>
      <c r="B1332" s="439"/>
      <c r="C1332" s="469"/>
      <c r="D1332" s="107"/>
      <c r="E1332" s="107"/>
      <c r="F1332" s="288"/>
      <c r="G1332" s="107"/>
      <c r="H1332" s="107"/>
      <c r="I1332" s="107"/>
      <c r="J1332" s="423"/>
      <c r="K1332" s="423"/>
      <c r="L1332" s="423"/>
      <c r="M1332" s="423"/>
      <c r="N1332" s="470"/>
      <c r="O1332" s="416">
        <f t="shared" si="71"/>
        <v>0</v>
      </c>
      <c r="P1332" s="79">
        <f t="shared" si="72"/>
        <v>0</v>
      </c>
      <c r="Q1332" s="102" t="str">
        <f t="shared" si="70"/>
        <v/>
      </c>
    </row>
    <row r="1333" spans="1:17" ht="13.5" thickBot="1" x14ac:dyDescent="0.25">
      <c r="A1333" s="438" t="str">
        <f>IF(B1333="","",COUNT('Diário 1º PA'!$A$5:$A$1982)+ROW()-4)</f>
        <v/>
      </c>
      <c r="B1333" s="439"/>
      <c r="C1333" s="469"/>
      <c r="D1333" s="107"/>
      <c r="E1333" s="107"/>
      <c r="F1333" s="288"/>
      <c r="G1333" s="107"/>
      <c r="H1333" s="107"/>
      <c r="I1333" s="107"/>
      <c r="J1333" s="423"/>
      <c r="K1333" s="423"/>
      <c r="L1333" s="423"/>
      <c r="M1333" s="423"/>
      <c r="N1333" s="470"/>
      <c r="O1333" s="416">
        <f t="shared" si="71"/>
        <v>0</v>
      </c>
      <c r="P1333" s="79">
        <f t="shared" si="72"/>
        <v>0</v>
      </c>
      <c r="Q1333" s="102" t="str">
        <f t="shared" si="70"/>
        <v/>
      </c>
    </row>
    <row r="1334" spans="1:17" x14ac:dyDescent="0.2">
      <c r="A1334" s="438" t="str">
        <f>IF(B1334="","",COUNT('Diário 1º PA'!$A$5:$A$1982)+ROW()-4)</f>
        <v/>
      </c>
      <c r="B1334" s="439"/>
      <c r="C1334" s="469"/>
      <c r="D1334" s="107"/>
      <c r="E1334" s="107"/>
      <c r="F1334" s="288"/>
      <c r="G1334" s="107"/>
      <c r="H1334" s="107"/>
      <c r="I1334" s="107"/>
      <c r="J1334" s="423"/>
      <c r="K1334" s="423"/>
      <c r="L1334" s="423"/>
      <c r="M1334" s="423"/>
      <c r="N1334" s="470"/>
      <c r="O1334" s="418">
        <f t="shared" si="71"/>
        <v>0</v>
      </c>
      <c r="P1334" s="79">
        <f t="shared" si="72"/>
        <v>0</v>
      </c>
      <c r="Q1334" s="152" t="str">
        <f t="shared" si="70"/>
        <v/>
      </c>
    </row>
    <row r="1335" spans="1:17" x14ac:dyDescent="0.2">
      <c r="A1335" s="438" t="str">
        <f>IF(B1335="","",COUNT('Diário 1º PA'!$A$5:$A$1982)+ROW()-4)</f>
        <v/>
      </c>
      <c r="B1335" s="439"/>
      <c r="C1335" s="469"/>
      <c r="D1335" s="107"/>
      <c r="E1335" s="107"/>
      <c r="F1335" s="288"/>
      <c r="G1335" s="107"/>
      <c r="H1335" s="107"/>
      <c r="I1335" s="107"/>
      <c r="J1335" s="423"/>
      <c r="K1335" s="423"/>
      <c r="L1335" s="423"/>
      <c r="M1335" s="423"/>
      <c r="N1335" s="470"/>
      <c r="O1335" s="416">
        <f t="shared" si="71"/>
        <v>0</v>
      </c>
      <c r="P1335" s="79">
        <f t="shared" si="72"/>
        <v>0</v>
      </c>
      <c r="Q1335" s="102" t="str">
        <f t="shared" si="70"/>
        <v/>
      </c>
    </row>
    <row r="1336" spans="1:17" x14ac:dyDescent="0.2">
      <c r="A1336" s="438" t="str">
        <f>IF(B1336="","",COUNT('Diário 1º PA'!$A$5:$A$1982)+ROW()-4)</f>
        <v/>
      </c>
      <c r="B1336" s="439"/>
      <c r="C1336" s="469"/>
      <c r="D1336" s="107"/>
      <c r="E1336" s="107"/>
      <c r="F1336" s="288"/>
      <c r="G1336" s="107"/>
      <c r="H1336" s="107"/>
      <c r="I1336" s="107"/>
      <c r="J1336" s="423"/>
      <c r="K1336" s="423"/>
      <c r="L1336" s="423"/>
      <c r="M1336" s="423"/>
      <c r="N1336" s="470"/>
      <c r="O1336" s="416">
        <f t="shared" si="71"/>
        <v>0</v>
      </c>
      <c r="P1336" s="79">
        <f t="shared" si="72"/>
        <v>0</v>
      </c>
      <c r="Q1336" s="102" t="str">
        <f t="shared" si="70"/>
        <v/>
      </c>
    </row>
    <row r="1337" spans="1:17" ht="13.5" thickBot="1" x14ac:dyDescent="0.25">
      <c r="A1337" s="438" t="str">
        <f>IF(B1337="","",COUNT('Diário 1º PA'!$A$5:$A$1982)+ROW()-4)</f>
        <v/>
      </c>
      <c r="B1337" s="439"/>
      <c r="C1337" s="469"/>
      <c r="D1337" s="107"/>
      <c r="E1337" s="107"/>
      <c r="F1337" s="288"/>
      <c r="G1337" s="107"/>
      <c r="H1337" s="107"/>
      <c r="I1337" s="107"/>
      <c r="J1337" s="423"/>
      <c r="K1337" s="423"/>
      <c r="L1337" s="423"/>
      <c r="M1337" s="423"/>
      <c r="N1337" s="470"/>
      <c r="O1337" s="416">
        <f t="shared" si="71"/>
        <v>0</v>
      </c>
      <c r="P1337" s="79">
        <f t="shared" si="72"/>
        <v>0</v>
      </c>
      <c r="Q1337" s="102" t="str">
        <f t="shared" si="70"/>
        <v/>
      </c>
    </row>
    <row r="1338" spans="1:17" x14ac:dyDescent="0.2">
      <c r="A1338" s="438" t="str">
        <f>IF(B1338="","",COUNT('Diário 1º PA'!$A$5:$A$1982)+ROW()-4)</f>
        <v/>
      </c>
      <c r="B1338" s="439"/>
      <c r="C1338" s="469"/>
      <c r="D1338" s="107"/>
      <c r="E1338" s="107"/>
      <c r="F1338" s="288"/>
      <c r="G1338" s="107"/>
      <c r="H1338" s="107"/>
      <c r="I1338" s="107"/>
      <c r="J1338" s="423"/>
      <c r="K1338" s="423"/>
      <c r="L1338" s="423"/>
      <c r="M1338" s="423"/>
      <c r="N1338" s="470"/>
      <c r="O1338" s="418">
        <f t="shared" si="71"/>
        <v>0</v>
      </c>
      <c r="P1338" s="79">
        <f t="shared" si="72"/>
        <v>0</v>
      </c>
      <c r="Q1338" s="152" t="str">
        <f t="shared" si="70"/>
        <v/>
      </c>
    </row>
    <row r="1339" spans="1:17" x14ac:dyDescent="0.2">
      <c r="A1339" s="438" t="str">
        <f>IF(B1339="","",COUNT('Diário 1º PA'!$A$5:$A$1982)+ROW()-4)</f>
        <v/>
      </c>
      <c r="B1339" s="439"/>
      <c r="C1339" s="469"/>
      <c r="D1339" s="107"/>
      <c r="E1339" s="107"/>
      <c r="F1339" s="288"/>
      <c r="G1339" s="107"/>
      <c r="H1339" s="107"/>
      <c r="I1339" s="107"/>
      <c r="J1339" s="423"/>
      <c r="K1339" s="423"/>
      <c r="L1339" s="423"/>
      <c r="M1339" s="423"/>
      <c r="N1339" s="470"/>
      <c r="O1339" s="416">
        <f t="shared" si="71"/>
        <v>0</v>
      </c>
      <c r="P1339" s="79">
        <f t="shared" si="72"/>
        <v>0</v>
      </c>
      <c r="Q1339" s="102" t="str">
        <f t="shared" si="70"/>
        <v/>
      </c>
    </row>
    <row r="1340" spans="1:17" x14ac:dyDescent="0.2">
      <c r="A1340" s="438" t="str">
        <f>IF(B1340="","",COUNT('Diário 1º PA'!$A$5:$A$1982)+ROW()-4)</f>
        <v/>
      </c>
      <c r="B1340" s="439"/>
      <c r="C1340" s="469"/>
      <c r="D1340" s="107"/>
      <c r="E1340" s="107"/>
      <c r="F1340" s="288"/>
      <c r="G1340" s="107"/>
      <c r="H1340" s="107"/>
      <c r="I1340" s="107"/>
      <c r="J1340" s="423"/>
      <c r="K1340" s="423"/>
      <c r="L1340" s="423"/>
      <c r="M1340" s="423"/>
      <c r="N1340" s="470"/>
      <c r="O1340" s="416">
        <f t="shared" si="71"/>
        <v>0</v>
      </c>
      <c r="P1340" s="79">
        <f t="shared" si="72"/>
        <v>0</v>
      </c>
      <c r="Q1340" s="102" t="str">
        <f t="shared" si="70"/>
        <v/>
      </c>
    </row>
    <row r="1341" spans="1:17" ht="13.5" thickBot="1" x14ac:dyDescent="0.25">
      <c r="A1341" s="438" t="str">
        <f>IF(B1341="","",COUNT('Diário 1º PA'!$A$5:$A$1982)+ROW()-4)</f>
        <v/>
      </c>
      <c r="B1341" s="439"/>
      <c r="C1341" s="469"/>
      <c r="D1341" s="107"/>
      <c r="E1341" s="107"/>
      <c r="F1341" s="288"/>
      <c r="G1341" s="107"/>
      <c r="H1341" s="107"/>
      <c r="I1341" s="107"/>
      <c r="J1341" s="423"/>
      <c r="K1341" s="423"/>
      <c r="L1341" s="423"/>
      <c r="M1341" s="423"/>
      <c r="N1341" s="470"/>
      <c r="O1341" s="416">
        <f t="shared" si="71"/>
        <v>0</v>
      </c>
      <c r="P1341" s="79">
        <f t="shared" si="72"/>
        <v>0</v>
      </c>
      <c r="Q1341" s="102" t="str">
        <f t="shared" si="70"/>
        <v/>
      </c>
    </row>
    <row r="1342" spans="1:17" x14ac:dyDescent="0.2">
      <c r="A1342" s="438" t="str">
        <f>IF(B1342="","",COUNT('Diário 1º PA'!$A$5:$A$1982)+ROW()-4)</f>
        <v/>
      </c>
      <c r="B1342" s="439"/>
      <c r="C1342" s="469"/>
      <c r="D1342" s="107"/>
      <c r="E1342" s="107"/>
      <c r="F1342" s="288"/>
      <c r="G1342" s="107"/>
      <c r="H1342" s="107"/>
      <c r="I1342" s="107"/>
      <c r="J1342" s="423"/>
      <c r="K1342" s="423"/>
      <c r="L1342" s="423"/>
      <c r="M1342" s="423"/>
      <c r="N1342" s="470"/>
      <c r="O1342" s="418">
        <f t="shared" si="71"/>
        <v>0</v>
      </c>
      <c r="P1342" s="79">
        <f t="shared" si="72"/>
        <v>0</v>
      </c>
      <c r="Q1342" s="152" t="str">
        <f t="shared" si="70"/>
        <v/>
      </c>
    </row>
    <row r="1343" spans="1:17" x14ac:dyDescent="0.2">
      <c r="A1343" s="438" t="str">
        <f>IF(B1343="","",COUNT('Diário 1º PA'!$A$5:$A$1982)+ROW()-4)</f>
        <v/>
      </c>
      <c r="B1343" s="439"/>
      <c r="C1343" s="469"/>
      <c r="D1343" s="107"/>
      <c r="E1343" s="107"/>
      <c r="F1343" s="288"/>
      <c r="G1343" s="107"/>
      <c r="H1343" s="107"/>
      <c r="I1343" s="107"/>
      <c r="J1343" s="423"/>
      <c r="K1343" s="423"/>
      <c r="L1343" s="423"/>
      <c r="M1343" s="423"/>
      <c r="N1343" s="470"/>
      <c r="O1343" s="416">
        <f t="shared" si="71"/>
        <v>0</v>
      </c>
      <c r="P1343" s="79">
        <f t="shared" si="72"/>
        <v>0</v>
      </c>
      <c r="Q1343" s="102" t="str">
        <f t="shared" si="70"/>
        <v/>
      </c>
    </row>
    <row r="1344" spans="1:17" x14ac:dyDescent="0.2">
      <c r="A1344" s="438" t="str">
        <f>IF(B1344="","",COUNT('Diário 1º PA'!$A$5:$A$1982)+ROW()-4)</f>
        <v/>
      </c>
      <c r="B1344" s="439"/>
      <c r="C1344" s="469"/>
      <c r="D1344" s="107"/>
      <c r="E1344" s="107"/>
      <c r="F1344" s="288"/>
      <c r="G1344" s="107"/>
      <c r="H1344" s="107"/>
      <c r="I1344" s="107"/>
      <c r="J1344" s="423"/>
      <c r="K1344" s="423"/>
      <c r="L1344" s="423"/>
      <c r="M1344" s="423"/>
      <c r="N1344" s="470"/>
      <c r="O1344" s="416">
        <f t="shared" si="71"/>
        <v>0</v>
      </c>
      <c r="P1344" s="79">
        <f t="shared" si="72"/>
        <v>0</v>
      </c>
      <c r="Q1344" s="102" t="str">
        <f t="shared" si="70"/>
        <v/>
      </c>
    </row>
    <row r="1345" spans="1:17" ht="13.5" thickBot="1" x14ac:dyDescent="0.25">
      <c r="A1345" s="438" t="str">
        <f>IF(B1345="","",COUNT('Diário 1º PA'!$A$5:$A$1982)+ROW()-4)</f>
        <v/>
      </c>
      <c r="B1345" s="439"/>
      <c r="C1345" s="469"/>
      <c r="D1345" s="107"/>
      <c r="E1345" s="107"/>
      <c r="F1345" s="288"/>
      <c r="G1345" s="107"/>
      <c r="H1345" s="107"/>
      <c r="I1345" s="107"/>
      <c r="J1345" s="423"/>
      <c r="K1345" s="423"/>
      <c r="L1345" s="423"/>
      <c r="M1345" s="423"/>
      <c r="N1345" s="470"/>
      <c r="O1345" s="416">
        <f t="shared" si="71"/>
        <v>0</v>
      </c>
      <c r="P1345" s="79">
        <f t="shared" si="72"/>
        <v>0</v>
      </c>
      <c r="Q1345" s="102" t="str">
        <f t="shared" si="70"/>
        <v/>
      </c>
    </row>
    <row r="1346" spans="1:17" x14ac:dyDescent="0.2">
      <c r="A1346" s="438" t="str">
        <f>IF(B1346="","",COUNT('Diário 1º PA'!$A$5:$A$1982)+ROW()-4)</f>
        <v/>
      </c>
      <c r="B1346" s="439"/>
      <c r="C1346" s="469"/>
      <c r="D1346" s="107"/>
      <c r="E1346" s="107"/>
      <c r="F1346" s="288"/>
      <c r="G1346" s="107"/>
      <c r="H1346" s="107"/>
      <c r="I1346" s="107"/>
      <c r="J1346" s="423"/>
      <c r="K1346" s="423"/>
      <c r="L1346" s="423"/>
      <c r="M1346" s="423"/>
      <c r="N1346" s="470"/>
      <c r="O1346" s="418">
        <f t="shared" si="71"/>
        <v>0</v>
      </c>
      <c r="P1346" s="79">
        <f t="shared" si="72"/>
        <v>0</v>
      </c>
      <c r="Q1346" s="152" t="str">
        <f t="shared" si="70"/>
        <v/>
      </c>
    </row>
    <row r="1347" spans="1:17" x14ac:dyDescent="0.2">
      <c r="A1347" s="438" t="str">
        <f>IF(B1347="","",COUNT('Diário 1º PA'!$A$5:$A$1982)+ROW()-4)</f>
        <v/>
      </c>
      <c r="B1347" s="439"/>
      <c r="C1347" s="469"/>
      <c r="D1347" s="107"/>
      <c r="E1347" s="107"/>
      <c r="F1347" s="288"/>
      <c r="G1347" s="107"/>
      <c r="H1347" s="107"/>
      <c r="I1347" s="107"/>
      <c r="J1347" s="423"/>
      <c r="K1347" s="423"/>
      <c r="L1347" s="423"/>
      <c r="M1347" s="423"/>
      <c r="N1347" s="470"/>
      <c r="O1347" s="416">
        <f t="shared" si="71"/>
        <v>0</v>
      </c>
      <c r="P1347" s="79">
        <f t="shared" si="72"/>
        <v>0</v>
      </c>
      <c r="Q1347" s="102" t="str">
        <f t="shared" si="70"/>
        <v/>
      </c>
    </row>
    <row r="1348" spans="1:17" x14ac:dyDescent="0.2">
      <c r="A1348" s="438" t="str">
        <f>IF(B1348="","",COUNT('Diário 1º PA'!$A$5:$A$1982)+ROW()-4)</f>
        <v/>
      </c>
      <c r="B1348" s="439"/>
      <c r="C1348" s="469"/>
      <c r="D1348" s="107"/>
      <c r="E1348" s="107"/>
      <c r="F1348" s="288"/>
      <c r="G1348" s="107"/>
      <c r="H1348" s="107"/>
      <c r="I1348" s="107"/>
      <c r="J1348" s="423"/>
      <c r="K1348" s="423"/>
      <c r="L1348" s="423"/>
      <c r="M1348" s="423"/>
      <c r="N1348" s="470"/>
      <c r="O1348" s="416">
        <f t="shared" si="71"/>
        <v>0</v>
      </c>
      <c r="P1348" s="79">
        <f t="shared" si="72"/>
        <v>0</v>
      </c>
      <c r="Q1348" s="102" t="str">
        <f t="shared" si="70"/>
        <v/>
      </c>
    </row>
    <row r="1349" spans="1:17" ht="13.5" thickBot="1" x14ac:dyDescent="0.25">
      <c r="A1349" s="438" t="str">
        <f>IF(B1349="","",COUNT('Diário 1º PA'!$A$5:$A$1982)+ROW()-4)</f>
        <v/>
      </c>
      <c r="B1349" s="439"/>
      <c r="C1349" s="469"/>
      <c r="D1349" s="107"/>
      <c r="E1349" s="107"/>
      <c r="F1349" s="288"/>
      <c r="G1349" s="107"/>
      <c r="H1349" s="107"/>
      <c r="I1349" s="107"/>
      <c r="J1349" s="423"/>
      <c r="K1349" s="423"/>
      <c r="L1349" s="423"/>
      <c r="M1349" s="423"/>
      <c r="N1349" s="470"/>
      <c r="O1349" s="416">
        <f t="shared" si="71"/>
        <v>0</v>
      </c>
      <c r="P1349" s="79">
        <f t="shared" si="72"/>
        <v>0</v>
      </c>
      <c r="Q1349" s="102" t="str">
        <f t="shared" si="70"/>
        <v/>
      </c>
    </row>
    <row r="1350" spans="1:17" x14ac:dyDescent="0.2">
      <c r="A1350" s="438" t="str">
        <f>IF(B1350="","",COUNT('Diário 1º PA'!$A$5:$A$1982)+ROW()-4)</f>
        <v/>
      </c>
      <c r="B1350" s="439"/>
      <c r="C1350" s="469"/>
      <c r="D1350" s="107"/>
      <c r="E1350" s="107"/>
      <c r="F1350" s="288"/>
      <c r="G1350" s="107"/>
      <c r="H1350" s="107"/>
      <c r="I1350" s="107"/>
      <c r="J1350" s="423"/>
      <c r="K1350" s="423"/>
      <c r="L1350" s="423"/>
      <c r="M1350" s="423"/>
      <c r="N1350" s="470"/>
      <c r="O1350" s="418">
        <f t="shared" si="71"/>
        <v>0</v>
      </c>
      <c r="P1350" s="79">
        <f t="shared" si="72"/>
        <v>0</v>
      </c>
      <c r="Q1350" s="152" t="str">
        <f t="shared" si="70"/>
        <v/>
      </c>
    </row>
    <row r="1351" spans="1:17" x14ac:dyDescent="0.2">
      <c r="A1351" s="438" t="str">
        <f>IF(B1351="","",COUNT('Diário 1º PA'!$A$5:$A$1982)+ROW()-4)</f>
        <v/>
      </c>
      <c r="B1351" s="439"/>
      <c r="C1351" s="469"/>
      <c r="D1351" s="107"/>
      <c r="E1351" s="107"/>
      <c r="F1351" s="288"/>
      <c r="G1351" s="107"/>
      <c r="H1351" s="107"/>
      <c r="I1351" s="107"/>
      <c r="J1351" s="423"/>
      <c r="K1351" s="423"/>
      <c r="L1351" s="423"/>
      <c r="M1351" s="423"/>
      <c r="N1351" s="470"/>
      <c r="O1351" s="416">
        <f t="shared" si="71"/>
        <v>0</v>
      </c>
      <c r="P1351" s="79">
        <f t="shared" si="72"/>
        <v>0</v>
      </c>
      <c r="Q1351" s="102" t="str">
        <f t="shared" si="70"/>
        <v/>
      </c>
    </row>
    <row r="1352" spans="1:17" x14ac:dyDescent="0.2">
      <c r="A1352" s="438" t="str">
        <f>IF(B1352="","",COUNT('Diário 1º PA'!$A$5:$A$1982)+ROW()-4)</f>
        <v/>
      </c>
      <c r="B1352" s="439"/>
      <c r="C1352" s="469"/>
      <c r="D1352" s="107"/>
      <c r="E1352" s="107"/>
      <c r="F1352" s="288"/>
      <c r="G1352" s="107"/>
      <c r="H1352" s="107"/>
      <c r="I1352" s="107"/>
      <c r="J1352" s="423"/>
      <c r="K1352" s="423"/>
      <c r="L1352" s="423"/>
      <c r="M1352" s="423"/>
      <c r="N1352" s="470"/>
      <c r="O1352" s="416">
        <f t="shared" si="71"/>
        <v>0</v>
      </c>
      <c r="P1352" s="79">
        <f t="shared" si="72"/>
        <v>0</v>
      </c>
      <c r="Q1352" s="102" t="str">
        <f t="shared" si="70"/>
        <v/>
      </c>
    </row>
    <row r="1353" spans="1:17" ht="13.5" thickBot="1" x14ac:dyDescent="0.25">
      <c r="A1353" s="438" t="str">
        <f>IF(B1353="","",COUNT('Diário 1º PA'!$A$5:$A$1982)+ROW()-4)</f>
        <v/>
      </c>
      <c r="B1353" s="439"/>
      <c r="C1353" s="469"/>
      <c r="D1353" s="107"/>
      <c r="E1353" s="107"/>
      <c r="F1353" s="288"/>
      <c r="G1353" s="107"/>
      <c r="H1353" s="107"/>
      <c r="I1353" s="107"/>
      <c r="J1353" s="423"/>
      <c r="K1353" s="423"/>
      <c r="L1353" s="423"/>
      <c r="M1353" s="423"/>
      <c r="N1353" s="470"/>
      <c r="O1353" s="416">
        <f t="shared" si="71"/>
        <v>0</v>
      </c>
      <c r="P1353" s="79">
        <f t="shared" si="72"/>
        <v>0</v>
      </c>
      <c r="Q1353" s="102" t="str">
        <f t="shared" si="70"/>
        <v/>
      </c>
    </row>
    <row r="1354" spans="1:17" x14ac:dyDescent="0.2">
      <c r="A1354" s="438" t="str">
        <f>IF(B1354="","",COUNT('Diário 1º PA'!$A$5:$A$1982)+ROW()-4)</f>
        <v/>
      </c>
      <c r="B1354" s="439"/>
      <c r="C1354" s="469"/>
      <c r="D1354" s="107"/>
      <c r="E1354" s="107"/>
      <c r="F1354" s="288"/>
      <c r="G1354" s="107"/>
      <c r="H1354" s="107"/>
      <c r="I1354" s="107"/>
      <c r="J1354" s="423"/>
      <c r="K1354" s="423"/>
      <c r="L1354" s="423"/>
      <c r="M1354" s="423"/>
      <c r="N1354" s="470"/>
      <c r="O1354" s="418">
        <f t="shared" si="71"/>
        <v>0</v>
      </c>
      <c r="P1354" s="79">
        <f t="shared" si="72"/>
        <v>0</v>
      </c>
      <c r="Q1354" s="152" t="str">
        <f t="shared" si="70"/>
        <v/>
      </c>
    </row>
    <row r="1355" spans="1:17" x14ac:dyDescent="0.2">
      <c r="A1355" s="438" t="str">
        <f>IF(B1355="","",COUNT('Diário 1º PA'!$A$5:$A$1982)+ROW()-4)</f>
        <v/>
      </c>
      <c r="B1355" s="439"/>
      <c r="C1355" s="469"/>
      <c r="D1355" s="107"/>
      <c r="E1355" s="107"/>
      <c r="F1355" s="288"/>
      <c r="G1355" s="107"/>
      <c r="H1355" s="107"/>
      <c r="I1355" s="107"/>
      <c r="J1355" s="423"/>
      <c r="K1355" s="423"/>
      <c r="L1355" s="423"/>
      <c r="M1355" s="423"/>
      <c r="N1355" s="470"/>
      <c r="O1355" s="416">
        <f t="shared" si="71"/>
        <v>0</v>
      </c>
      <c r="P1355" s="79">
        <f t="shared" si="72"/>
        <v>0</v>
      </c>
      <c r="Q1355" s="102" t="str">
        <f t="shared" si="70"/>
        <v/>
      </c>
    </row>
    <row r="1356" spans="1:17" x14ac:dyDescent="0.2">
      <c r="A1356" s="438" t="str">
        <f>IF(B1356="","",COUNT('Diário 1º PA'!$A$5:$A$1982)+ROW()-4)</f>
        <v/>
      </c>
      <c r="B1356" s="439"/>
      <c r="C1356" s="469"/>
      <c r="D1356" s="107"/>
      <c r="E1356" s="107"/>
      <c r="F1356" s="288"/>
      <c r="G1356" s="107"/>
      <c r="H1356" s="107"/>
      <c r="I1356" s="107"/>
      <c r="J1356" s="423"/>
      <c r="K1356" s="423"/>
      <c r="L1356" s="423"/>
      <c r="M1356" s="423"/>
      <c r="N1356" s="470"/>
      <c r="O1356" s="416">
        <f t="shared" si="71"/>
        <v>0</v>
      </c>
      <c r="P1356" s="79">
        <f t="shared" si="72"/>
        <v>0</v>
      </c>
      <c r="Q1356" s="102" t="str">
        <f t="shared" si="70"/>
        <v/>
      </c>
    </row>
    <row r="1357" spans="1:17" ht="13.5" thickBot="1" x14ac:dyDescent="0.25">
      <c r="A1357" s="438" t="str">
        <f>IF(B1357="","",COUNT('Diário 1º PA'!$A$5:$A$1982)+ROW()-4)</f>
        <v/>
      </c>
      <c r="B1357" s="439"/>
      <c r="C1357" s="469"/>
      <c r="D1357" s="107"/>
      <c r="E1357" s="107"/>
      <c r="F1357" s="288"/>
      <c r="G1357" s="107"/>
      <c r="H1357" s="107"/>
      <c r="I1357" s="107"/>
      <c r="J1357" s="423"/>
      <c r="K1357" s="423"/>
      <c r="L1357" s="423"/>
      <c r="M1357" s="423"/>
      <c r="N1357" s="470"/>
      <c r="O1357" s="416">
        <f t="shared" si="71"/>
        <v>0</v>
      </c>
      <c r="P1357" s="79">
        <f t="shared" si="72"/>
        <v>0</v>
      </c>
      <c r="Q1357" s="102" t="str">
        <f t="shared" si="70"/>
        <v/>
      </c>
    </row>
    <row r="1358" spans="1:17" x14ac:dyDescent="0.2">
      <c r="A1358" s="438" t="str">
        <f>IF(B1358="","",COUNT('Diário 1º PA'!$A$5:$A$1982)+ROW()-4)</f>
        <v/>
      </c>
      <c r="B1358" s="439"/>
      <c r="C1358" s="469"/>
      <c r="D1358" s="107"/>
      <c r="E1358" s="107"/>
      <c r="F1358" s="288"/>
      <c r="G1358" s="107"/>
      <c r="H1358" s="107"/>
      <c r="I1358" s="107"/>
      <c r="J1358" s="423"/>
      <c r="K1358" s="423"/>
      <c r="L1358" s="423"/>
      <c r="M1358" s="423"/>
      <c r="N1358" s="470"/>
      <c r="O1358" s="418">
        <f t="shared" si="71"/>
        <v>0</v>
      </c>
      <c r="P1358" s="79">
        <f t="shared" si="72"/>
        <v>0</v>
      </c>
      <c r="Q1358" s="152" t="str">
        <f t="shared" si="70"/>
        <v/>
      </c>
    </row>
    <row r="1359" spans="1:17" x14ac:dyDescent="0.2">
      <c r="A1359" s="438" t="str">
        <f>IF(B1359="","",COUNT('Diário 1º PA'!$A$5:$A$1982)+ROW()-4)</f>
        <v/>
      </c>
      <c r="B1359" s="439"/>
      <c r="C1359" s="469"/>
      <c r="D1359" s="107"/>
      <c r="E1359" s="107"/>
      <c r="F1359" s="288"/>
      <c r="G1359" s="107"/>
      <c r="H1359" s="107"/>
      <c r="I1359" s="107"/>
      <c r="J1359" s="423"/>
      <c r="K1359" s="423"/>
      <c r="L1359" s="423"/>
      <c r="M1359" s="423"/>
      <c r="N1359" s="470"/>
      <c r="O1359" s="416">
        <f t="shared" si="71"/>
        <v>0</v>
      </c>
      <c r="P1359" s="79">
        <f t="shared" si="72"/>
        <v>0</v>
      </c>
      <c r="Q1359" s="102" t="str">
        <f t="shared" si="70"/>
        <v/>
      </c>
    </row>
    <row r="1360" spans="1:17" x14ac:dyDescent="0.2">
      <c r="A1360" s="438" t="str">
        <f>IF(B1360="","",COUNT('Diário 1º PA'!$A$5:$A$1982)+ROW()-4)</f>
        <v/>
      </c>
      <c r="B1360" s="439"/>
      <c r="C1360" s="469"/>
      <c r="D1360" s="107"/>
      <c r="E1360" s="107"/>
      <c r="F1360" s="288"/>
      <c r="G1360" s="107"/>
      <c r="H1360" s="107"/>
      <c r="I1360" s="107"/>
      <c r="J1360" s="423"/>
      <c r="K1360" s="423"/>
      <c r="L1360" s="423"/>
      <c r="M1360" s="423"/>
      <c r="N1360" s="470"/>
      <c r="O1360" s="416">
        <f t="shared" si="71"/>
        <v>0</v>
      </c>
      <c r="P1360" s="79">
        <f t="shared" si="72"/>
        <v>0</v>
      </c>
      <c r="Q1360" s="102" t="str">
        <f t="shared" si="70"/>
        <v/>
      </c>
    </row>
    <row r="1361" spans="1:17" ht="13.5" thickBot="1" x14ac:dyDescent="0.25">
      <c r="A1361" s="438" t="str">
        <f>IF(B1361="","",COUNT('Diário 1º PA'!$A$5:$A$1982)+ROW()-4)</f>
        <v/>
      </c>
      <c r="B1361" s="439"/>
      <c r="C1361" s="469"/>
      <c r="D1361" s="107"/>
      <c r="E1361" s="107"/>
      <c r="F1361" s="288"/>
      <c r="G1361" s="107"/>
      <c r="H1361" s="107"/>
      <c r="I1361" s="107"/>
      <c r="J1361" s="423"/>
      <c r="K1361" s="423"/>
      <c r="L1361" s="423"/>
      <c r="M1361" s="423"/>
      <c r="N1361" s="470"/>
      <c r="O1361" s="416">
        <f t="shared" si="71"/>
        <v>0</v>
      </c>
      <c r="P1361" s="79">
        <f t="shared" si="72"/>
        <v>0</v>
      </c>
      <c r="Q1361" s="102" t="str">
        <f t="shared" si="70"/>
        <v/>
      </c>
    </row>
    <row r="1362" spans="1:17" x14ac:dyDescent="0.2">
      <c r="A1362" s="438" t="str">
        <f>IF(B1362="","",COUNT('Diário 1º PA'!$A$5:$A$1982)+ROW()-4)</f>
        <v/>
      </c>
      <c r="B1362" s="439"/>
      <c r="C1362" s="469"/>
      <c r="D1362" s="107"/>
      <c r="E1362" s="107"/>
      <c r="F1362" s="288"/>
      <c r="G1362" s="107"/>
      <c r="H1362" s="107"/>
      <c r="I1362" s="107"/>
      <c r="J1362" s="423"/>
      <c r="K1362" s="423"/>
      <c r="L1362" s="423"/>
      <c r="M1362" s="423"/>
      <c r="N1362" s="470"/>
      <c r="O1362" s="418">
        <f t="shared" si="71"/>
        <v>0</v>
      </c>
      <c r="P1362" s="79">
        <f t="shared" si="72"/>
        <v>0</v>
      </c>
      <c r="Q1362" s="152" t="str">
        <f t="shared" si="70"/>
        <v/>
      </c>
    </row>
    <row r="1363" spans="1:17" x14ac:dyDescent="0.2">
      <c r="A1363" s="438" t="str">
        <f>IF(B1363="","",COUNT('Diário 1º PA'!$A$5:$A$1982)+ROW()-4)</f>
        <v/>
      </c>
      <c r="B1363" s="439"/>
      <c r="C1363" s="469"/>
      <c r="D1363" s="107"/>
      <c r="E1363" s="107"/>
      <c r="F1363" s="288"/>
      <c r="G1363" s="107"/>
      <c r="H1363" s="107"/>
      <c r="I1363" s="107"/>
      <c r="J1363" s="423"/>
      <c r="K1363" s="423"/>
      <c r="L1363" s="423"/>
      <c r="M1363" s="423"/>
      <c r="N1363" s="470"/>
      <c r="O1363" s="416">
        <f t="shared" si="71"/>
        <v>0</v>
      </c>
      <c r="P1363" s="79">
        <f t="shared" si="72"/>
        <v>0</v>
      </c>
      <c r="Q1363" s="102" t="str">
        <f t="shared" si="70"/>
        <v/>
      </c>
    </row>
    <row r="1364" spans="1:17" x14ac:dyDescent="0.2">
      <c r="A1364" s="438" t="str">
        <f>IF(B1364="","",COUNT('Diário 1º PA'!$A$5:$A$1982)+ROW()-4)</f>
        <v/>
      </c>
      <c r="B1364" s="439"/>
      <c r="C1364" s="469"/>
      <c r="D1364" s="107"/>
      <c r="E1364" s="107"/>
      <c r="F1364" s="288"/>
      <c r="G1364" s="107"/>
      <c r="H1364" s="107"/>
      <c r="I1364" s="107"/>
      <c r="J1364" s="423"/>
      <c r="K1364" s="423"/>
      <c r="L1364" s="423"/>
      <c r="M1364" s="423"/>
      <c r="N1364" s="470"/>
      <c r="O1364" s="416">
        <f t="shared" si="71"/>
        <v>0</v>
      </c>
      <c r="P1364" s="79">
        <f t="shared" si="72"/>
        <v>0</v>
      </c>
      <c r="Q1364" s="102" t="str">
        <f t="shared" si="70"/>
        <v/>
      </c>
    </row>
    <row r="1365" spans="1:17" ht="13.5" thickBot="1" x14ac:dyDescent="0.25">
      <c r="A1365" s="438" t="str">
        <f>IF(B1365="","",COUNT('Diário 1º PA'!$A$5:$A$1982)+ROW()-4)</f>
        <v/>
      </c>
      <c r="B1365" s="439"/>
      <c r="C1365" s="469"/>
      <c r="D1365" s="107"/>
      <c r="E1365" s="107"/>
      <c r="F1365" s="288"/>
      <c r="G1365" s="107"/>
      <c r="H1365" s="107"/>
      <c r="I1365" s="107"/>
      <c r="J1365" s="423"/>
      <c r="K1365" s="423"/>
      <c r="L1365" s="423"/>
      <c r="M1365" s="423"/>
      <c r="N1365" s="470"/>
      <c r="O1365" s="416">
        <f t="shared" si="71"/>
        <v>0</v>
      </c>
      <c r="P1365" s="79">
        <f t="shared" si="72"/>
        <v>0</v>
      </c>
      <c r="Q1365" s="102" t="str">
        <f t="shared" si="70"/>
        <v/>
      </c>
    </row>
    <row r="1366" spans="1:17" x14ac:dyDescent="0.2">
      <c r="A1366" s="438" t="str">
        <f>IF(B1366="","",COUNT('Diário 1º PA'!$A$5:$A$1982)+ROW()-4)</f>
        <v/>
      </c>
      <c r="B1366" s="439"/>
      <c r="C1366" s="469"/>
      <c r="D1366" s="107"/>
      <c r="E1366" s="107"/>
      <c r="F1366" s="288"/>
      <c r="G1366" s="107"/>
      <c r="H1366" s="107"/>
      <c r="I1366" s="107"/>
      <c r="J1366" s="423"/>
      <c r="K1366" s="423"/>
      <c r="L1366" s="423"/>
      <c r="M1366" s="423"/>
      <c r="N1366" s="470"/>
      <c r="O1366" s="418">
        <f t="shared" si="71"/>
        <v>0</v>
      </c>
      <c r="P1366" s="79">
        <f t="shared" si="72"/>
        <v>0</v>
      </c>
      <c r="Q1366" s="152" t="str">
        <f t="shared" si="70"/>
        <v/>
      </c>
    </row>
    <row r="1367" spans="1:17" x14ac:dyDescent="0.2">
      <c r="A1367" s="438" t="str">
        <f>IF(B1367="","",COUNT('Diário 1º PA'!$A$5:$A$1982)+ROW()-4)</f>
        <v/>
      </c>
      <c r="B1367" s="439"/>
      <c r="C1367" s="469"/>
      <c r="D1367" s="107"/>
      <c r="E1367" s="107"/>
      <c r="F1367" s="288"/>
      <c r="G1367" s="107"/>
      <c r="H1367" s="107"/>
      <c r="I1367" s="107"/>
      <c r="J1367" s="423"/>
      <c r="K1367" s="423"/>
      <c r="L1367" s="423"/>
      <c r="M1367" s="423"/>
      <c r="N1367" s="470"/>
      <c r="O1367" s="416">
        <f t="shared" si="71"/>
        <v>0</v>
      </c>
      <c r="P1367" s="79">
        <f t="shared" si="72"/>
        <v>0</v>
      </c>
      <c r="Q1367" s="102" t="str">
        <f t="shared" si="70"/>
        <v/>
      </c>
    </row>
    <row r="1368" spans="1:17" x14ac:dyDescent="0.2">
      <c r="A1368" s="438" t="str">
        <f>IF(B1368="","",COUNT('Diário 1º PA'!$A$5:$A$1982)+ROW()-4)</f>
        <v/>
      </c>
      <c r="B1368" s="439"/>
      <c r="C1368" s="469"/>
      <c r="D1368" s="107"/>
      <c r="E1368" s="107"/>
      <c r="F1368" s="288"/>
      <c r="G1368" s="107"/>
      <c r="H1368" s="107"/>
      <c r="I1368" s="107"/>
      <c r="J1368" s="423"/>
      <c r="K1368" s="423"/>
      <c r="L1368" s="423"/>
      <c r="M1368" s="423"/>
      <c r="N1368" s="470"/>
      <c r="O1368" s="416">
        <f t="shared" si="71"/>
        <v>0</v>
      </c>
      <c r="P1368" s="79">
        <f t="shared" si="72"/>
        <v>0</v>
      </c>
      <c r="Q1368" s="102" t="str">
        <f t="shared" si="70"/>
        <v/>
      </c>
    </row>
    <row r="1369" spans="1:17" ht="13.5" thickBot="1" x14ac:dyDescent="0.25">
      <c r="A1369" s="438" t="str">
        <f>IF(B1369="","",COUNT('Diário 1º PA'!$A$5:$A$1982)+ROW()-4)</f>
        <v/>
      </c>
      <c r="B1369" s="439"/>
      <c r="C1369" s="469"/>
      <c r="D1369" s="107"/>
      <c r="E1369" s="107"/>
      <c r="F1369" s="288"/>
      <c r="G1369" s="107"/>
      <c r="H1369" s="107"/>
      <c r="I1369" s="107"/>
      <c r="J1369" s="423"/>
      <c r="K1369" s="423"/>
      <c r="L1369" s="423"/>
      <c r="M1369" s="423"/>
      <c r="N1369" s="470"/>
      <c r="O1369" s="416">
        <f t="shared" si="71"/>
        <v>0</v>
      </c>
      <c r="P1369" s="79">
        <f t="shared" si="72"/>
        <v>0</v>
      </c>
      <c r="Q1369" s="102" t="str">
        <f t="shared" si="70"/>
        <v/>
      </c>
    </row>
    <row r="1370" spans="1:17" x14ac:dyDescent="0.2">
      <c r="A1370" s="438" t="str">
        <f>IF(B1370="","",COUNT('Diário 1º PA'!$A$5:$A$1982)+ROW()-4)</f>
        <v/>
      </c>
      <c r="B1370" s="439"/>
      <c r="C1370" s="469"/>
      <c r="D1370" s="107"/>
      <c r="E1370" s="107"/>
      <c r="F1370" s="288"/>
      <c r="G1370" s="107"/>
      <c r="H1370" s="107"/>
      <c r="I1370" s="107"/>
      <c r="J1370" s="423"/>
      <c r="K1370" s="423"/>
      <c r="L1370" s="423"/>
      <c r="M1370" s="423"/>
      <c r="N1370" s="470"/>
      <c r="O1370" s="418">
        <f t="shared" si="71"/>
        <v>0</v>
      </c>
      <c r="P1370" s="79">
        <f t="shared" si="72"/>
        <v>0</v>
      </c>
      <c r="Q1370" s="152" t="str">
        <f t="shared" si="70"/>
        <v/>
      </c>
    </row>
    <row r="1371" spans="1:17" x14ac:dyDescent="0.2">
      <c r="A1371" s="438" t="str">
        <f>IF(B1371="","",COUNT('Diário 1º PA'!$A$5:$A$1982)+ROW()-4)</f>
        <v/>
      </c>
      <c r="B1371" s="439"/>
      <c r="C1371" s="469"/>
      <c r="D1371" s="107"/>
      <c r="E1371" s="107"/>
      <c r="F1371" s="288"/>
      <c r="G1371" s="107"/>
      <c r="H1371" s="107"/>
      <c r="I1371" s="107"/>
      <c r="J1371" s="423"/>
      <c r="K1371" s="423"/>
      <c r="L1371" s="423"/>
      <c r="M1371" s="423"/>
      <c r="N1371" s="470"/>
      <c r="O1371" s="416">
        <f t="shared" si="71"/>
        <v>0</v>
      </c>
      <c r="P1371" s="79">
        <f t="shared" si="72"/>
        <v>0</v>
      </c>
      <c r="Q1371" s="102" t="str">
        <f t="shared" si="70"/>
        <v/>
      </c>
    </row>
    <row r="1372" spans="1:17" x14ac:dyDescent="0.2">
      <c r="A1372" s="438" t="str">
        <f>IF(B1372="","",COUNT('Diário 1º PA'!$A$5:$A$1982)+ROW()-4)</f>
        <v/>
      </c>
      <c r="B1372" s="439"/>
      <c r="C1372" s="469"/>
      <c r="D1372" s="107"/>
      <c r="E1372" s="107"/>
      <c r="F1372" s="288"/>
      <c r="G1372" s="107"/>
      <c r="H1372" s="107"/>
      <c r="I1372" s="107"/>
      <c r="J1372" s="423"/>
      <c r="K1372" s="423"/>
      <c r="L1372" s="423"/>
      <c r="M1372" s="423"/>
      <c r="N1372" s="470"/>
      <c r="O1372" s="416">
        <f t="shared" si="71"/>
        <v>0</v>
      </c>
      <c r="P1372" s="79">
        <f t="shared" si="72"/>
        <v>0</v>
      </c>
      <c r="Q1372" s="102" t="str">
        <f t="shared" si="70"/>
        <v/>
      </c>
    </row>
    <row r="1373" spans="1:17" ht="13.5" thickBot="1" x14ac:dyDescent="0.25">
      <c r="A1373" s="438" t="str">
        <f>IF(B1373="","",COUNT('Diário 1º PA'!$A$5:$A$1982)+ROW()-4)</f>
        <v/>
      </c>
      <c r="B1373" s="439"/>
      <c r="C1373" s="469"/>
      <c r="D1373" s="107"/>
      <c r="E1373" s="107"/>
      <c r="F1373" s="288"/>
      <c r="G1373" s="107"/>
      <c r="H1373" s="107"/>
      <c r="I1373" s="107"/>
      <c r="J1373" s="423"/>
      <c r="K1373" s="423"/>
      <c r="L1373" s="423"/>
      <c r="M1373" s="423"/>
      <c r="N1373" s="470"/>
      <c r="O1373" s="416">
        <f t="shared" si="71"/>
        <v>0</v>
      </c>
      <c r="P1373" s="79">
        <f t="shared" si="72"/>
        <v>0</v>
      </c>
      <c r="Q1373" s="102" t="str">
        <f t="shared" si="70"/>
        <v/>
      </c>
    </row>
    <row r="1374" spans="1:17" x14ac:dyDescent="0.2">
      <c r="A1374" s="438" t="str">
        <f>IF(B1374="","",COUNT('Diário 1º PA'!$A$5:$A$1982)+ROW()-4)</f>
        <v/>
      </c>
      <c r="B1374" s="439"/>
      <c r="C1374" s="469"/>
      <c r="D1374" s="107"/>
      <c r="E1374" s="107"/>
      <c r="F1374" s="288"/>
      <c r="G1374" s="107"/>
      <c r="H1374" s="107"/>
      <c r="I1374" s="107"/>
      <c r="J1374" s="423"/>
      <c r="K1374" s="423"/>
      <c r="L1374" s="423"/>
      <c r="M1374" s="423"/>
      <c r="N1374" s="470"/>
      <c r="O1374" s="418">
        <f t="shared" si="71"/>
        <v>0</v>
      </c>
      <c r="P1374" s="79">
        <f t="shared" si="72"/>
        <v>0</v>
      </c>
      <c r="Q1374" s="152" t="str">
        <f t="shared" ref="Q1374:Q1437" si="73">SUBSTITUTE(D1374," ","_")</f>
        <v/>
      </c>
    </row>
    <row r="1375" spans="1:17" x14ac:dyDescent="0.2">
      <c r="A1375" s="438" t="str">
        <f>IF(B1375="","",COUNT('Diário 1º PA'!$A$5:$A$1982)+ROW()-4)</f>
        <v/>
      </c>
      <c r="B1375" s="439"/>
      <c r="C1375" s="469"/>
      <c r="D1375" s="107"/>
      <c r="E1375" s="107"/>
      <c r="F1375" s="288"/>
      <c r="G1375" s="107"/>
      <c r="H1375" s="107"/>
      <c r="I1375" s="107"/>
      <c r="J1375" s="423"/>
      <c r="K1375" s="423"/>
      <c r="L1375" s="423"/>
      <c r="M1375" s="423"/>
      <c r="N1375" s="470"/>
      <c r="O1375" s="416">
        <f t="shared" ref="O1375:O1438" si="74">IF(B1375=0,0,IF(YEAR(B1375)=$P$1,MONTH(B1375)-$O$1+1,(YEAR(B1375)-$P$1)*12-$O$1+1+MONTH(B1375)))</f>
        <v>0</v>
      </c>
      <c r="P1375" s="79">
        <f t="shared" ref="P1375:P1438" si="75">IF(C1375=0,0,IF(YEAR(C1375)=$P$1,MONTH(C1375)-$O$1+1,(YEAR(C1375)-$P$1)*12-$O$1+1+MONTH(C1375)))</f>
        <v>0</v>
      </c>
      <c r="Q1375" s="102" t="str">
        <f t="shared" si="73"/>
        <v/>
      </c>
    </row>
    <row r="1376" spans="1:17" x14ac:dyDescent="0.2">
      <c r="A1376" s="438" t="str">
        <f>IF(B1376="","",COUNT('Diário 1º PA'!$A$5:$A$1982)+ROW()-4)</f>
        <v/>
      </c>
      <c r="B1376" s="439"/>
      <c r="C1376" s="469"/>
      <c r="D1376" s="107"/>
      <c r="E1376" s="107"/>
      <c r="F1376" s="288"/>
      <c r="G1376" s="107"/>
      <c r="H1376" s="107"/>
      <c r="I1376" s="107"/>
      <c r="J1376" s="423"/>
      <c r="K1376" s="423"/>
      <c r="L1376" s="423"/>
      <c r="M1376" s="423"/>
      <c r="N1376" s="470"/>
      <c r="O1376" s="416">
        <f t="shared" si="74"/>
        <v>0</v>
      </c>
      <c r="P1376" s="79">
        <f t="shared" si="75"/>
        <v>0</v>
      </c>
      <c r="Q1376" s="102" t="str">
        <f t="shared" si="73"/>
        <v/>
      </c>
    </row>
    <row r="1377" spans="1:17" ht="13.5" thickBot="1" x14ac:dyDescent="0.25">
      <c r="A1377" s="438" t="str">
        <f>IF(B1377="","",COUNT('Diário 1º PA'!$A$5:$A$1982)+ROW()-4)</f>
        <v/>
      </c>
      <c r="B1377" s="439"/>
      <c r="C1377" s="469"/>
      <c r="D1377" s="107"/>
      <c r="E1377" s="107"/>
      <c r="F1377" s="288"/>
      <c r="G1377" s="107"/>
      <c r="H1377" s="107"/>
      <c r="I1377" s="107"/>
      <c r="J1377" s="423"/>
      <c r="K1377" s="423"/>
      <c r="L1377" s="423"/>
      <c r="M1377" s="423"/>
      <c r="N1377" s="470"/>
      <c r="O1377" s="416">
        <f t="shared" si="74"/>
        <v>0</v>
      </c>
      <c r="P1377" s="79">
        <f t="shared" si="75"/>
        <v>0</v>
      </c>
      <c r="Q1377" s="102" t="str">
        <f t="shared" si="73"/>
        <v/>
      </c>
    </row>
    <row r="1378" spans="1:17" x14ac:dyDescent="0.2">
      <c r="A1378" s="438" t="str">
        <f>IF(B1378="","",COUNT('Diário 1º PA'!$A$5:$A$1982)+ROW()-4)</f>
        <v/>
      </c>
      <c r="B1378" s="439"/>
      <c r="C1378" s="469"/>
      <c r="D1378" s="107"/>
      <c r="E1378" s="107"/>
      <c r="F1378" s="288"/>
      <c r="G1378" s="107"/>
      <c r="H1378" s="107"/>
      <c r="I1378" s="107"/>
      <c r="J1378" s="423"/>
      <c r="K1378" s="423"/>
      <c r="L1378" s="423"/>
      <c r="M1378" s="423"/>
      <c r="N1378" s="470"/>
      <c r="O1378" s="418">
        <f t="shared" si="74"/>
        <v>0</v>
      </c>
      <c r="P1378" s="79">
        <f t="shared" si="75"/>
        <v>0</v>
      </c>
      <c r="Q1378" s="152" t="str">
        <f t="shared" si="73"/>
        <v/>
      </c>
    </row>
    <row r="1379" spans="1:17" x14ac:dyDescent="0.2">
      <c r="A1379" s="438" t="str">
        <f>IF(B1379="","",COUNT('Diário 1º PA'!$A$5:$A$1982)+ROW()-4)</f>
        <v/>
      </c>
      <c r="B1379" s="439"/>
      <c r="C1379" s="469"/>
      <c r="D1379" s="107"/>
      <c r="E1379" s="107"/>
      <c r="F1379" s="288"/>
      <c r="G1379" s="107"/>
      <c r="H1379" s="107"/>
      <c r="I1379" s="107"/>
      <c r="J1379" s="423"/>
      <c r="K1379" s="423"/>
      <c r="L1379" s="423"/>
      <c r="M1379" s="423"/>
      <c r="N1379" s="470"/>
      <c r="O1379" s="416">
        <f t="shared" si="74"/>
        <v>0</v>
      </c>
      <c r="P1379" s="79">
        <f t="shared" si="75"/>
        <v>0</v>
      </c>
      <c r="Q1379" s="102" t="str">
        <f t="shared" si="73"/>
        <v/>
      </c>
    </row>
    <row r="1380" spans="1:17" x14ac:dyDescent="0.2">
      <c r="A1380" s="438" t="str">
        <f>IF(B1380="","",COUNT('Diário 1º PA'!$A$5:$A$1982)+ROW()-4)</f>
        <v/>
      </c>
      <c r="B1380" s="439"/>
      <c r="C1380" s="469"/>
      <c r="D1380" s="107"/>
      <c r="E1380" s="107"/>
      <c r="F1380" s="288"/>
      <c r="G1380" s="107"/>
      <c r="H1380" s="107"/>
      <c r="I1380" s="107"/>
      <c r="J1380" s="423"/>
      <c r="K1380" s="423"/>
      <c r="L1380" s="423"/>
      <c r="M1380" s="423"/>
      <c r="N1380" s="470"/>
      <c r="O1380" s="416">
        <f t="shared" si="74"/>
        <v>0</v>
      </c>
      <c r="P1380" s="79">
        <f t="shared" si="75"/>
        <v>0</v>
      </c>
      <c r="Q1380" s="102" t="str">
        <f t="shared" si="73"/>
        <v/>
      </c>
    </row>
    <row r="1381" spans="1:17" ht="13.5" thickBot="1" x14ac:dyDescent="0.25">
      <c r="A1381" s="438" t="str">
        <f>IF(B1381="","",COUNT('Diário 1º PA'!$A$5:$A$1982)+ROW()-4)</f>
        <v/>
      </c>
      <c r="B1381" s="439"/>
      <c r="C1381" s="469"/>
      <c r="D1381" s="107"/>
      <c r="E1381" s="107"/>
      <c r="F1381" s="288"/>
      <c r="G1381" s="107"/>
      <c r="H1381" s="107"/>
      <c r="I1381" s="107"/>
      <c r="J1381" s="423"/>
      <c r="K1381" s="423"/>
      <c r="L1381" s="423"/>
      <c r="M1381" s="423"/>
      <c r="N1381" s="470"/>
      <c r="O1381" s="416">
        <f t="shared" si="74"/>
        <v>0</v>
      </c>
      <c r="P1381" s="79">
        <f t="shared" si="75"/>
        <v>0</v>
      </c>
      <c r="Q1381" s="102" t="str">
        <f t="shared" si="73"/>
        <v/>
      </c>
    </row>
    <row r="1382" spans="1:17" x14ac:dyDescent="0.2">
      <c r="A1382" s="438" t="str">
        <f>IF(B1382="","",COUNT('Diário 1º PA'!$A$5:$A$1982)+ROW()-4)</f>
        <v/>
      </c>
      <c r="B1382" s="439"/>
      <c r="C1382" s="469"/>
      <c r="D1382" s="107"/>
      <c r="E1382" s="107"/>
      <c r="F1382" s="288"/>
      <c r="G1382" s="107"/>
      <c r="H1382" s="107"/>
      <c r="I1382" s="107"/>
      <c r="J1382" s="423"/>
      <c r="K1382" s="423"/>
      <c r="L1382" s="423"/>
      <c r="M1382" s="423"/>
      <c r="N1382" s="470"/>
      <c r="O1382" s="418">
        <f t="shared" si="74"/>
        <v>0</v>
      </c>
      <c r="P1382" s="79">
        <f t="shared" si="75"/>
        <v>0</v>
      </c>
      <c r="Q1382" s="152" t="str">
        <f t="shared" si="73"/>
        <v/>
      </c>
    </row>
    <row r="1383" spans="1:17" x14ac:dyDescent="0.2">
      <c r="A1383" s="438" t="str">
        <f>IF(B1383="","",COUNT('Diário 1º PA'!$A$5:$A$1982)+ROW()-4)</f>
        <v/>
      </c>
      <c r="B1383" s="439"/>
      <c r="C1383" s="469"/>
      <c r="D1383" s="107"/>
      <c r="E1383" s="107"/>
      <c r="F1383" s="288"/>
      <c r="G1383" s="107"/>
      <c r="H1383" s="107"/>
      <c r="I1383" s="107"/>
      <c r="J1383" s="423"/>
      <c r="K1383" s="423"/>
      <c r="L1383" s="423"/>
      <c r="M1383" s="423"/>
      <c r="N1383" s="470"/>
      <c r="O1383" s="416">
        <f t="shared" si="74"/>
        <v>0</v>
      </c>
      <c r="P1383" s="79">
        <f t="shared" si="75"/>
        <v>0</v>
      </c>
      <c r="Q1383" s="102" t="str">
        <f t="shared" si="73"/>
        <v/>
      </c>
    </row>
    <row r="1384" spans="1:17" x14ac:dyDescent="0.2">
      <c r="A1384" s="438" t="str">
        <f>IF(B1384="","",COUNT('Diário 1º PA'!$A$5:$A$1982)+ROW()-4)</f>
        <v/>
      </c>
      <c r="B1384" s="439"/>
      <c r="C1384" s="469"/>
      <c r="D1384" s="107"/>
      <c r="E1384" s="107"/>
      <c r="F1384" s="288"/>
      <c r="G1384" s="107"/>
      <c r="H1384" s="107"/>
      <c r="I1384" s="107"/>
      <c r="J1384" s="423"/>
      <c r="K1384" s="423"/>
      <c r="L1384" s="423"/>
      <c r="M1384" s="423"/>
      <c r="N1384" s="470"/>
      <c r="O1384" s="416">
        <f t="shared" si="74"/>
        <v>0</v>
      </c>
      <c r="P1384" s="79">
        <f t="shared" si="75"/>
        <v>0</v>
      </c>
      <c r="Q1384" s="102" t="str">
        <f t="shared" si="73"/>
        <v/>
      </c>
    </row>
    <row r="1385" spans="1:17" ht="13.5" thickBot="1" x14ac:dyDescent="0.25">
      <c r="A1385" s="438" t="str">
        <f>IF(B1385="","",COUNT('Diário 1º PA'!$A$5:$A$1982)+ROW()-4)</f>
        <v/>
      </c>
      <c r="B1385" s="439"/>
      <c r="C1385" s="469"/>
      <c r="D1385" s="107"/>
      <c r="E1385" s="107"/>
      <c r="F1385" s="288"/>
      <c r="G1385" s="107"/>
      <c r="H1385" s="107"/>
      <c r="I1385" s="107"/>
      <c r="J1385" s="423"/>
      <c r="K1385" s="423"/>
      <c r="L1385" s="423"/>
      <c r="M1385" s="423"/>
      <c r="N1385" s="470"/>
      <c r="O1385" s="416">
        <f t="shared" si="74"/>
        <v>0</v>
      </c>
      <c r="P1385" s="79">
        <f t="shared" si="75"/>
        <v>0</v>
      </c>
      <c r="Q1385" s="102" t="str">
        <f t="shared" si="73"/>
        <v/>
      </c>
    </row>
    <row r="1386" spans="1:17" x14ac:dyDescent="0.2">
      <c r="A1386" s="438" t="str">
        <f>IF(B1386="","",COUNT('Diário 1º PA'!$A$5:$A$1982)+ROW()-4)</f>
        <v/>
      </c>
      <c r="B1386" s="439"/>
      <c r="C1386" s="469"/>
      <c r="D1386" s="107"/>
      <c r="E1386" s="107"/>
      <c r="F1386" s="288"/>
      <c r="G1386" s="107"/>
      <c r="H1386" s="107"/>
      <c r="I1386" s="107"/>
      <c r="J1386" s="423"/>
      <c r="K1386" s="423"/>
      <c r="L1386" s="423"/>
      <c r="M1386" s="423"/>
      <c r="N1386" s="470"/>
      <c r="O1386" s="418">
        <f t="shared" si="74"/>
        <v>0</v>
      </c>
      <c r="P1386" s="79">
        <f t="shared" si="75"/>
        <v>0</v>
      </c>
      <c r="Q1386" s="152" t="str">
        <f t="shared" si="73"/>
        <v/>
      </c>
    </row>
    <row r="1387" spans="1:17" x14ac:dyDescent="0.2">
      <c r="A1387" s="438" t="str">
        <f>IF(B1387="","",COUNT('Diário 1º PA'!$A$5:$A$1982)+ROW()-4)</f>
        <v/>
      </c>
      <c r="B1387" s="439"/>
      <c r="C1387" s="469"/>
      <c r="D1387" s="107"/>
      <c r="E1387" s="107"/>
      <c r="F1387" s="288"/>
      <c r="G1387" s="107"/>
      <c r="H1387" s="107"/>
      <c r="I1387" s="107"/>
      <c r="J1387" s="423"/>
      <c r="K1387" s="423"/>
      <c r="L1387" s="423"/>
      <c r="M1387" s="423"/>
      <c r="N1387" s="470"/>
      <c r="O1387" s="416">
        <f t="shared" si="74"/>
        <v>0</v>
      </c>
      <c r="P1387" s="79">
        <f t="shared" si="75"/>
        <v>0</v>
      </c>
      <c r="Q1387" s="102" t="str">
        <f t="shared" si="73"/>
        <v/>
      </c>
    </row>
    <row r="1388" spans="1:17" x14ac:dyDescent="0.2">
      <c r="A1388" s="438" t="str">
        <f>IF(B1388="","",COUNT('Diário 1º PA'!$A$5:$A$1982)+ROW()-4)</f>
        <v/>
      </c>
      <c r="B1388" s="439"/>
      <c r="C1388" s="469"/>
      <c r="D1388" s="107"/>
      <c r="E1388" s="107"/>
      <c r="F1388" s="473"/>
      <c r="G1388" s="107"/>
      <c r="H1388" s="107"/>
      <c r="I1388" s="107"/>
      <c r="J1388" s="423"/>
      <c r="K1388" s="423"/>
      <c r="L1388" s="423"/>
      <c r="M1388" s="423"/>
      <c r="N1388" s="470"/>
      <c r="O1388" s="416">
        <f t="shared" si="74"/>
        <v>0</v>
      </c>
      <c r="P1388" s="79">
        <f t="shared" si="75"/>
        <v>0</v>
      </c>
      <c r="Q1388" s="102" t="str">
        <f t="shared" si="73"/>
        <v/>
      </c>
    </row>
    <row r="1389" spans="1:17" ht="13.5" thickBot="1" x14ac:dyDescent="0.25">
      <c r="A1389" s="438" t="str">
        <f>IF(B1389="","",COUNT('Diário 1º PA'!$A$5:$A$1982)+ROW()-4)</f>
        <v/>
      </c>
      <c r="B1389" s="439"/>
      <c r="C1389" s="469"/>
      <c r="D1389" s="107"/>
      <c r="E1389" s="107"/>
      <c r="F1389" s="288"/>
      <c r="G1389" s="107"/>
      <c r="H1389" s="107"/>
      <c r="I1389" s="107"/>
      <c r="J1389" s="423"/>
      <c r="K1389" s="423"/>
      <c r="L1389" s="423"/>
      <c r="M1389" s="423"/>
      <c r="N1389" s="470"/>
      <c r="O1389" s="416">
        <f t="shared" si="74"/>
        <v>0</v>
      </c>
      <c r="P1389" s="79">
        <f t="shared" si="75"/>
        <v>0</v>
      </c>
      <c r="Q1389" s="102" t="str">
        <f t="shared" si="73"/>
        <v/>
      </c>
    </row>
    <row r="1390" spans="1:17" x14ac:dyDescent="0.2">
      <c r="A1390" s="438" t="str">
        <f>IF(B1390="","",COUNT('Diário 1º PA'!$A$5:$A$1982)+ROW()-4)</f>
        <v/>
      </c>
      <c r="B1390" s="439"/>
      <c r="C1390" s="469"/>
      <c r="D1390" s="107"/>
      <c r="E1390" s="107"/>
      <c r="F1390" s="288"/>
      <c r="G1390" s="107"/>
      <c r="H1390" s="107"/>
      <c r="I1390" s="107"/>
      <c r="J1390" s="423"/>
      <c r="K1390" s="423"/>
      <c r="L1390" s="423"/>
      <c r="M1390" s="423"/>
      <c r="N1390" s="470"/>
      <c r="O1390" s="418">
        <f t="shared" si="74"/>
        <v>0</v>
      </c>
      <c r="P1390" s="79">
        <f t="shared" si="75"/>
        <v>0</v>
      </c>
      <c r="Q1390" s="152" t="str">
        <f t="shared" si="73"/>
        <v/>
      </c>
    </row>
    <row r="1391" spans="1:17" x14ac:dyDescent="0.2">
      <c r="A1391" s="438" t="str">
        <f>IF(B1391="","",COUNT('Diário 1º PA'!$A$5:$A$1982)+ROW()-4)</f>
        <v/>
      </c>
      <c r="B1391" s="439"/>
      <c r="C1391" s="469"/>
      <c r="D1391" s="107"/>
      <c r="E1391" s="107"/>
      <c r="F1391" s="288"/>
      <c r="G1391" s="107"/>
      <c r="H1391" s="107"/>
      <c r="I1391" s="107"/>
      <c r="J1391" s="423"/>
      <c r="K1391" s="423"/>
      <c r="L1391" s="423"/>
      <c r="M1391" s="423"/>
      <c r="N1391" s="470"/>
      <c r="O1391" s="416">
        <f t="shared" si="74"/>
        <v>0</v>
      </c>
      <c r="P1391" s="79">
        <f t="shared" si="75"/>
        <v>0</v>
      </c>
      <c r="Q1391" s="102" t="str">
        <f t="shared" si="73"/>
        <v/>
      </c>
    </row>
    <row r="1392" spans="1:17" x14ac:dyDescent="0.2">
      <c r="A1392" s="438" t="str">
        <f>IF(B1392="","",COUNT('Diário 1º PA'!$A$5:$A$1982)+ROW()-4)</f>
        <v/>
      </c>
      <c r="B1392" s="439"/>
      <c r="C1392" s="469"/>
      <c r="D1392" s="107"/>
      <c r="E1392" s="107"/>
      <c r="F1392" s="288"/>
      <c r="G1392" s="107"/>
      <c r="H1392" s="107"/>
      <c r="I1392" s="107"/>
      <c r="J1392" s="423"/>
      <c r="K1392" s="423"/>
      <c r="L1392" s="423"/>
      <c r="M1392" s="423"/>
      <c r="N1392" s="470"/>
      <c r="O1392" s="416">
        <f t="shared" si="74"/>
        <v>0</v>
      </c>
      <c r="P1392" s="79">
        <f t="shared" si="75"/>
        <v>0</v>
      </c>
      <c r="Q1392" s="102" t="str">
        <f t="shared" si="73"/>
        <v/>
      </c>
    </row>
    <row r="1393" spans="1:17" ht="13.5" thickBot="1" x14ac:dyDescent="0.25">
      <c r="A1393" s="438" t="str">
        <f>IF(B1393="","",COUNT('Diário 1º PA'!$A$5:$A$1982)+ROW()-4)</f>
        <v/>
      </c>
      <c r="B1393" s="439"/>
      <c r="C1393" s="469"/>
      <c r="D1393" s="107"/>
      <c r="E1393" s="107"/>
      <c r="F1393" s="288"/>
      <c r="G1393" s="107"/>
      <c r="H1393" s="107"/>
      <c r="I1393" s="107"/>
      <c r="J1393" s="423"/>
      <c r="K1393" s="423"/>
      <c r="L1393" s="423"/>
      <c r="M1393" s="423"/>
      <c r="N1393" s="470"/>
      <c r="O1393" s="416">
        <f t="shared" si="74"/>
        <v>0</v>
      </c>
      <c r="P1393" s="79">
        <f t="shared" si="75"/>
        <v>0</v>
      </c>
      <c r="Q1393" s="102" t="str">
        <f t="shared" si="73"/>
        <v/>
      </c>
    </row>
    <row r="1394" spans="1:17" x14ac:dyDescent="0.2">
      <c r="A1394" s="438" t="str">
        <f>IF(B1394="","",COUNT('Diário 1º PA'!$A$5:$A$1982)+ROW()-4)</f>
        <v/>
      </c>
      <c r="B1394" s="439"/>
      <c r="C1394" s="469"/>
      <c r="D1394" s="107"/>
      <c r="E1394" s="107"/>
      <c r="F1394" s="288"/>
      <c r="G1394" s="107"/>
      <c r="H1394" s="107"/>
      <c r="I1394" s="107"/>
      <c r="J1394" s="423"/>
      <c r="K1394" s="423"/>
      <c r="L1394" s="423"/>
      <c r="M1394" s="423"/>
      <c r="N1394" s="470"/>
      <c r="O1394" s="418">
        <f t="shared" si="74"/>
        <v>0</v>
      </c>
      <c r="P1394" s="79">
        <f t="shared" si="75"/>
        <v>0</v>
      </c>
      <c r="Q1394" s="152" t="str">
        <f t="shared" si="73"/>
        <v/>
      </c>
    </row>
    <row r="1395" spans="1:17" x14ac:dyDescent="0.2">
      <c r="A1395" s="438" t="str">
        <f>IF(B1395="","",COUNT('Diário 1º PA'!$A$5:$A$1982)+ROW()-4)</f>
        <v/>
      </c>
      <c r="B1395" s="439"/>
      <c r="C1395" s="469"/>
      <c r="D1395" s="107"/>
      <c r="E1395" s="107"/>
      <c r="F1395" s="288"/>
      <c r="G1395" s="107"/>
      <c r="H1395" s="107"/>
      <c r="I1395" s="107"/>
      <c r="J1395" s="423"/>
      <c r="K1395" s="423"/>
      <c r="L1395" s="423"/>
      <c r="M1395" s="423"/>
      <c r="N1395" s="470"/>
      <c r="O1395" s="416">
        <f t="shared" si="74"/>
        <v>0</v>
      </c>
      <c r="P1395" s="79">
        <f t="shared" si="75"/>
        <v>0</v>
      </c>
      <c r="Q1395" s="102" t="str">
        <f t="shared" si="73"/>
        <v/>
      </c>
    </row>
    <row r="1396" spans="1:17" x14ac:dyDescent="0.2">
      <c r="A1396" s="438" t="str">
        <f>IF(B1396="","",COUNT('Diário 1º PA'!$A$5:$A$1982)+ROW()-4)</f>
        <v/>
      </c>
      <c r="B1396" s="439"/>
      <c r="C1396" s="469"/>
      <c r="D1396" s="107"/>
      <c r="E1396" s="107"/>
      <c r="F1396" s="288"/>
      <c r="G1396" s="107"/>
      <c r="H1396" s="107"/>
      <c r="I1396" s="107"/>
      <c r="J1396" s="423"/>
      <c r="K1396" s="423"/>
      <c r="L1396" s="423"/>
      <c r="M1396" s="423"/>
      <c r="N1396" s="470"/>
      <c r="O1396" s="416">
        <f t="shared" si="74"/>
        <v>0</v>
      </c>
      <c r="P1396" s="79">
        <f t="shared" si="75"/>
        <v>0</v>
      </c>
      <c r="Q1396" s="102" t="str">
        <f t="shared" si="73"/>
        <v/>
      </c>
    </row>
    <row r="1397" spans="1:17" ht="13.5" thickBot="1" x14ac:dyDescent="0.25">
      <c r="A1397" s="438" t="str">
        <f>IF(B1397="","",COUNT('Diário 1º PA'!$A$5:$A$1982)+ROW()-4)</f>
        <v/>
      </c>
      <c r="B1397" s="439"/>
      <c r="C1397" s="469"/>
      <c r="D1397" s="107"/>
      <c r="E1397" s="107"/>
      <c r="F1397" s="288"/>
      <c r="G1397" s="107"/>
      <c r="H1397" s="107"/>
      <c r="I1397" s="107"/>
      <c r="J1397" s="423"/>
      <c r="K1397" s="423"/>
      <c r="L1397" s="423"/>
      <c r="M1397" s="423"/>
      <c r="N1397" s="470"/>
      <c r="O1397" s="416">
        <f t="shared" si="74"/>
        <v>0</v>
      </c>
      <c r="P1397" s="79">
        <f t="shared" si="75"/>
        <v>0</v>
      </c>
      <c r="Q1397" s="102" t="str">
        <f t="shared" si="73"/>
        <v/>
      </c>
    </row>
    <row r="1398" spans="1:17" x14ac:dyDescent="0.2">
      <c r="A1398" s="438" t="str">
        <f>IF(B1398="","",COUNT('Diário 1º PA'!$A$5:$A$1982)+ROW()-4)</f>
        <v/>
      </c>
      <c r="B1398" s="439"/>
      <c r="C1398" s="469"/>
      <c r="D1398" s="107"/>
      <c r="E1398" s="107"/>
      <c r="F1398" s="288"/>
      <c r="G1398" s="107"/>
      <c r="H1398" s="107"/>
      <c r="I1398" s="107"/>
      <c r="J1398" s="423"/>
      <c r="K1398" s="423"/>
      <c r="L1398" s="423"/>
      <c r="M1398" s="423"/>
      <c r="N1398" s="470"/>
      <c r="O1398" s="418">
        <f t="shared" si="74"/>
        <v>0</v>
      </c>
      <c r="P1398" s="79">
        <f t="shared" si="75"/>
        <v>0</v>
      </c>
      <c r="Q1398" s="152" t="str">
        <f t="shared" si="73"/>
        <v/>
      </c>
    </row>
    <row r="1399" spans="1:17" x14ac:dyDescent="0.2">
      <c r="A1399" s="438" t="str">
        <f>IF(B1399="","",COUNT('Diário 1º PA'!$A$5:$A$1982)+ROW()-4)</f>
        <v/>
      </c>
      <c r="B1399" s="439"/>
      <c r="C1399" s="469"/>
      <c r="D1399" s="107"/>
      <c r="E1399" s="107"/>
      <c r="F1399" s="288"/>
      <c r="G1399" s="107"/>
      <c r="H1399" s="107"/>
      <c r="I1399" s="107"/>
      <c r="J1399" s="423"/>
      <c r="K1399" s="423"/>
      <c r="L1399" s="423"/>
      <c r="M1399" s="423"/>
      <c r="N1399" s="470"/>
      <c r="O1399" s="416">
        <f t="shared" si="74"/>
        <v>0</v>
      </c>
      <c r="P1399" s="79">
        <f t="shared" si="75"/>
        <v>0</v>
      </c>
      <c r="Q1399" s="102" t="str">
        <f t="shared" si="73"/>
        <v/>
      </c>
    </row>
    <row r="1400" spans="1:17" x14ac:dyDescent="0.2">
      <c r="A1400" s="438" t="str">
        <f>IF(B1400="","",COUNT('Diário 1º PA'!$A$5:$A$1982)+ROW()-4)</f>
        <v/>
      </c>
      <c r="B1400" s="439"/>
      <c r="C1400" s="469"/>
      <c r="D1400" s="107"/>
      <c r="E1400" s="107"/>
      <c r="F1400" s="288"/>
      <c r="G1400" s="107"/>
      <c r="H1400" s="107"/>
      <c r="I1400" s="107"/>
      <c r="J1400" s="423"/>
      <c r="K1400" s="423"/>
      <c r="L1400" s="423"/>
      <c r="M1400" s="423"/>
      <c r="N1400" s="470"/>
      <c r="O1400" s="416">
        <f t="shared" si="74"/>
        <v>0</v>
      </c>
      <c r="P1400" s="79">
        <f t="shared" si="75"/>
        <v>0</v>
      </c>
      <c r="Q1400" s="102" t="str">
        <f t="shared" si="73"/>
        <v/>
      </c>
    </row>
    <row r="1401" spans="1:17" ht="13.5" thickBot="1" x14ac:dyDescent="0.25">
      <c r="A1401" s="438" t="str">
        <f>IF(B1401="","",COUNT('Diário 1º PA'!$A$5:$A$1982)+ROW()-4)</f>
        <v/>
      </c>
      <c r="B1401" s="439"/>
      <c r="C1401" s="469"/>
      <c r="D1401" s="107"/>
      <c r="E1401" s="107"/>
      <c r="F1401" s="288"/>
      <c r="G1401" s="107"/>
      <c r="H1401" s="107"/>
      <c r="I1401" s="107"/>
      <c r="J1401" s="423"/>
      <c r="K1401" s="423"/>
      <c r="L1401" s="423"/>
      <c r="M1401" s="423"/>
      <c r="N1401" s="470"/>
      <c r="O1401" s="416">
        <f t="shared" si="74"/>
        <v>0</v>
      </c>
      <c r="P1401" s="79">
        <f t="shared" si="75"/>
        <v>0</v>
      </c>
      <c r="Q1401" s="102" t="str">
        <f t="shared" si="73"/>
        <v/>
      </c>
    </row>
    <row r="1402" spans="1:17" x14ac:dyDescent="0.2">
      <c r="A1402" s="438" t="str">
        <f>IF(B1402="","",COUNT('Diário 1º PA'!$A$5:$A$1982)+ROW()-4)</f>
        <v/>
      </c>
      <c r="B1402" s="439"/>
      <c r="C1402" s="469"/>
      <c r="D1402" s="107"/>
      <c r="E1402" s="107"/>
      <c r="F1402" s="288"/>
      <c r="G1402" s="107"/>
      <c r="H1402" s="107"/>
      <c r="I1402" s="107"/>
      <c r="J1402" s="423"/>
      <c r="K1402" s="423"/>
      <c r="L1402" s="423"/>
      <c r="M1402" s="423"/>
      <c r="N1402" s="470"/>
      <c r="O1402" s="418">
        <f t="shared" si="74"/>
        <v>0</v>
      </c>
      <c r="P1402" s="79">
        <f t="shared" si="75"/>
        <v>0</v>
      </c>
      <c r="Q1402" s="152" t="str">
        <f t="shared" si="73"/>
        <v/>
      </c>
    </row>
    <row r="1403" spans="1:17" x14ac:dyDescent="0.2">
      <c r="A1403" s="438" t="str">
        <f>IF(B1403="","",COUNT('Diário 1º PA'!$A$5:$A$1982)+ROW()-4)</f>
        <v/>
      </c>
      <c r="B1403" s="439"/>
      <c r="C1403" s="469"/>
      <c r="D1403" s="107"/>
      <c r="E1403" s="107"/>
      <c r="F1403" s="288"/>
      <c r="G1403" s="107"/>
      <c r="H1403" s="107"/>
      <c r="I1403" s="107"/>
      <c r="J1403" s="423"/>
      <c r="K1403" s="423"/>
      <c r="L1403" s="423"/>
      <c r="M1403" s="423"/>
      <c r="N1403" s="470"/>
      <c r="O1403" s="416">
        <f t="shared" si="74"/>
        <v>0</v>
      </c>
      <c r="P1403" s="79">
        <f t="shared" si="75"/>
        <v>0</v>
      </c>
      <c r="Q1403" s="102" t="str">
        <f t="shared" si="73"/>
        <v/>
      </c>
    </row>
    <row r="1404" spans="1:17" x14ac:dyDescent="0.2">
      <c r="A1404" s="438" t="str">
        <f>IF(B1404="","",COUNT('Diário 1º PA'!$A$5:$A$1982)+ROW()-4)</f>
        <v/>
      </c>
      <c r="B1404" s="439"/>
      <c r="C1404" s="469"/>
      <c r="D1404" s="107"/>
      <c r="E1404" s="107"/>
      <c r="F1404" s="288"/>
      <c r="G1404" s="107"/>
      <c r="H1404" s="107"/>
      <c r="I1404" s="107"/>
      <c r="J1404" s="423"/>
      <c r="K1404" s="423"/>
      <c r="L1404" s="423"/>
      <c r="M1404" s="423"/>
      <c r="N1404" s="470"/>
      <c r="O1404" s="416">
        <f t="shared" si="74"/>
        <v>0</v>
      </c>
      <c r="P1404" s="79">
        <f t="shared" si="75"/>
        <v>0</v>
      </c>
      <c r="Q1404" s="102" t="str">
        <f t="shared" si="73"/>
        <v/>
      </c>
    </row>
    <row r="1405" spans="1:17" ht="13.5" thickBot="1" x14ac:dyDescent="0.25">
      <c r="A1405" s="438" t="str">
        <f>IF(B1405="","",COUNT('Diário 1º PA'!$A$5:$A$1982)+ROW()-4)</f>
        <v/>
      </c>
      <c r="B1405" s="439"/>
      <c r="C1405" s="469"/>
      <c r="D1405" s="107"/>
      <c r="E1405" s="107"/>
      <c r="F1405" s="288"/>
      <c r="G1405" s="107"/>
      <c r="H1405" s="107"/>
      <c r="I1405" s="107"/>
      <c r="J1405" s="423"/>
      <c r="K1405" s="423"/>
      <c r="L1405" s="423"/>
      <c r="M1405" s="423"/>
      <c r="N1405" s="470"/>
      <c r="O1405" s="416">
        <f t="shared" si="74"/>
        <v>0</v>
      </c>
      <c r="P1405" s="79">
        <f t="shared" si="75"/>
        <v>0</v>
      </c>
      <c r="Q1405" s="102" t="str">
        <f t="shared" si="73"/>
        <v/>
      </c>
    </row>
    <row r="1406" spans="1:17" x14ac:dyDescent="0.2">
      <c r="A1406" s="438" t="str">
        <f>IF(B1406="","",COUNT('Diário 1º PA'!$A$5:$A$1982)+ROW()-4)</f>
        <v/>
      </c>
      <c r="B1406" s="439"/>
      <c r="C1406" s="469"/>
      <c r="D1406" s="107"/>
      <c r="E1406" s="107"/>
      <c r="F1406" s="288"/>
      <c r="G1406" s="107"/>
      <c r="H1406" s="107"/>
      <c r="I1406" s="107"/>
      <c r="J1406" s="423"/>
      <c r="K1406" s="423"/>
      <c r="L1406" s="423"/>
      <c r="M1406" s="423"/>
      <c r="N1406" s="470"/>
      <c r="O1406" s="418">
        <f t="shared" si="74"/>
        <v>0</v>
      </c>
      <c r="P1406" s="79">
        <f t="shared" si="75"/>
        <v>0</v>
      </c>
      <c r="Q1406" s="152" t="str">
        <f t="shared" si="73"/>
        <v/>
      </c>
    </row>
    <row r="1407" spans="1:17" x14ac:dyDescent="0.2">
      <c r="A1407" s="438" t="str">
        <f>IF(B1407="","",COUNT('Diário 1º PA'!$A$5:$A$1982)+ROW()-4)</f>
        <v/>
      </c>
      <c r="B1407" s="439"/>
      <c r="C1407" s="469"/>
      <c r="D1407" s="107"/>
      <c r="E1407" s="107"/>
      <c r="F1407" s="288"/>
      <c r="G1407" s="107"/>
      <c r="H1407" s="107"/>
      <c r="I1407" s="107"/>
      <c r="J1407" s="423"/>
      <c r="K1407" s="423"/>
      <c r="L1407" s="423"/>
      <c r="M1407" s="423"/>
      <c r="N1407" s="470"/>
      <c r="O1407" s="416">
        <f t="shared" si="74"/>
        <v>0</v>
      </c>
      <c r="P1407" s="79">
        <f t="shared" si="75"/>
        <v>0</v>
      </c>
      <c r="Q1407" s="102" t="str">
        <f t="shared" si="73"/>
        <v/>
      </c>
    </row>
    <row r="1408" spans="1:17" x14ac:dyDescent="0.2">
      <c r="A1408" s="438" t="str">
        <f>IF(B1408="","",COUNT('Diário 1º PA'!$A$5:$A$1982)+ROW()-4)</f>
        <v/>
      </c>
      <c r="B1408" s="439"/>
      <c r="C1408" s="469"/>
      <c r="D1408" s="107"/>
      <c r="E1408" s="107"/>
      <c r="F1408" s="288"/>
      <c r="G1408" s="107"/>
      <c r="H1408" s="107"/>
      <c r="I1408" s="107"/>
      <c r="J1408" s="423"/>
      <c r="K1408" s="423"/>
      <c r="L1408" s="423"/>
      <c r="M1408" s="423"/>
      <c r="N1408" s="470"/>
      <c r="O1408" s="416">
        <f t="shared" si="74"/>
        <v>0</v>
      </c>
      <c r="P1408" s="79">
        <f t="shared" si="75"/>
        <v>0</v>
      </c>
      <c r="Q1408" s="102" t="str">
        <f t="shared" si="73"/>
        <v/>
      </c>
    </row>
    <row r="1409" spans="1:17" ht="13.5" thickBot="1" x14ac:dyDescent="0.25">
      <c r="A1409" s="438" t="str">
        <f>IF(B1409="","",COUNT('Diário 1º PA'!$A$5:$A$1982)+ROW()-4)</f>
        <v/>
      </c>
      <c r="B1409" s="439"/>
      <c r="C1409" s="469"/>
      <c r="D1409" s="107"/>
      <c r="E1409" s="107"/>
      <c r="F1409" s="288"/>
      <c r="G1409" s="107"/>
      <c r="H1409" s="107"/>
      <c r="I1409" s="107"/>
      <c r="J1409" s="423"/>
      <c r="K1409" s="423"/>
      <c r="L1409" s="423"/>
      <c r="M1409" s="423"/>
      <c r="N1409" s="470"/>
      <c r="O1409" s="416">
        <f t="shared" si="74"/>
        <v>0</v>
      </c>
      <c r="P1409" s="79">
        <f t="shared" si="75"/>
        <v>0</v>
      </c>
      <c r="Q1409" s="102" t="str">
        <f t="shared" si="73"/>
        <v/>
      </c>
    </row>
    <row r="1410" spans="1:17" x14ac:dyDescent="0.2">
      <c r="A1410" s="438" t="str">
        <f>IF(B1410="","",COUNT('Diário 1º PA'!$A$5:$A$1982)+ROW()-4)</f>
        <v/>
      </c>
      <c r="B1410" s="439"/>
      <c r="C1410" s="469"/>
      <c r="D1410" s="107"/>
      <c r="E1410" s="107"/>
      <c r="F1410" s="288"/>
      <c r="G1410" s="107"/>
      <c r="H1410" s="107"/>
      <c r="I1410" s="107"/>
      <c r="J1410" s="423"/>
      <c r="K1410" s="423"/>
      <c r="L1410" s="423"/>
      <c r="M1410" s="423"/>
      <c r="N1410" s="470"/>
      <c r="O1410" s="418">
        <f t="shared" si="74"/>
        <v>0</v>
      </c>
      <c r="P1410" s="79">
        <f t="shared" si="75"/>
        <v>0</v>
      </c>
      <c r="Q1410" s="152" t="str">
        <f t="shared" si="73"/>
        <v/>
      </c>
    </row>
    <row r="1411" spans="1:17" x14ac:dyDescent="0.2">
      <c r="A1411" s="438" t="str">
        <f>IF(B1411="","",COUNT('Diário 1º PA'!$A$5:$A$1982)+ROW()-4)</f>
        <v/>
      </c>
      <c r="B1411" s="439"/>
      <c r="C1411" s="469"/>
      <c r="D1411" s="107"/>
      <c r="E1411" s="107"/>
      <c r="F1411" s="288"/>
      <c r="G1411" s="107"/>
      <c r="H1411" s="107"/>
      <c r="I1411" s="107"/>
      <c r="J1411" s="423"/>
      <c r="K1411" s="423"/>
      <c r="L1411" s="423"/>
      <c r="M1411" s="423"/>
      <c r="N1411" s="470"/>
      <c r="O1411" s="416">
        <f t="shared" si="74"/>
        <v>0</v>
      </c>
      <c r="P1411" s="79">
        <f t="shared" si="75"/>
        <v>0</v>
      </c>
      <c r="Q1411" s="102" t="str">
        <f t="shared" si="73"/>
        <v/>
      </c>
    </row>
    <row r="1412" spans="1:17" x14ac:dyDescent="0.2">
      <c r="A1412" s="438" t="str">
        <f>IF(B1412="","",COUNT('Diário 1º PA'!$A$5:$A$1982)+ROW()-4)</f>
        <v/>
      </c>
      <c r="B1412" s="439"/>
      <c r="C1412" s="469"/>
      <c r="D1412" s="107"/>
      <c r="E1412" s="107"/>
      <c r="F1412" s="288"/>
      <c r="G1412" s="107"/>
      <c r="H1412" s="107"/>
      <c r="I1412" s="107"/>
      <c r="J1412" s="423"/>
      <c r="K1412" s="423"/>
      <c r="L1412" s="423"/>
      <c r="M1412" s="423"/>
      <c r="N1412" s="470"/>
      <c r="O1412" s="416">
        <f t="shared" si="74"/>
        <v>0</v>
      </c>
      <c r="P1412" s="79">
        <f t="shared" si="75"/>
        <v>0</v>
      </c>
      <c r="Q1412" s="102" t="str">
        <f t="shared" si="73"/>
        <v/>
      </c>
    </row>
    <row r="1413" spans="1:17" ht="13.5" thickBot="1" x14ac:dyDescent="0.25">
      <c r="A1413" s="438" t="str">
        <f>IF(B1413="","",COUNT('Diário 1º PA'!$A$5:$A$1982)+ROW()-4)</f>
        <v/>
      </c>
      <c r="B1413" s="439"/>
      <c r="C1413" s="469"/>
      <c r="D1413" s="107"/>
      <c r="E1413" s="107"/>
      <c r="F1413" s="288"/>
      <c r="G1413" s="107"/>
      <c r="H1413" s="107"/>
      <c r="I1413" s="107"/>
      <c r="J1413" s="423"/>
      <c r="K1413" s="423"/>
      <c r="L1413" s="423"/>
      <c r="M1413" s="423"/>
      <c r="N1413" s="470"/>
      <c r="O1413" s="416">
        <f t="shared" si="74"/>
        <v>0</v>
      </c>
      <c r="P1413" s="79">
        <f t="shared" si="75"/>
        <v>0</v>
      </c>
      <c r="Q1413" s="102" t="str">
        <f t="shared" si="73"/>
        <v/>
      </c>
    </row>
    <row r="1414" spans="1:17" x14ac:dyDescent="0.2">
      <c r="A1414" s="438" t="str">
        <f>IF(B1414="","",COUNT('Diário 1º PA'!$A$5:$A$1982)+ROW()-4)</f>
        <v/>
      </c>
      <c r="B1414" s="439"/>
      <c r="C1414" s="469"/>
      <c r="D1414" s="107"/>
      <c r="E1414" s="107"/>
      <c r="F1414" s="288"/>
      <c r="G1414" s="107"/>
      <c r="H1414" s="107"/>
      <c r="I1414" s="107"/>
      <c r="J1414" s="423"/>
      <c r="K1414" s="423"/>
      <c r="L1414" s="423"/>
      <c r="M1414" s="423"/>
      <c r="N1414" s="470"/>
      <c r="O1414" s="418">
        <f t="shared" si="74"/>
        <v>0</v>
      </c>
      <c r="P1414" s="79">
        <f t="shared" si="75"/>
        <v>0</v>
      </c>
      <c r="Q1414" s="152" t="str">
        <f t="shared" si="73"/>
        <v/>
      </c>
    </row>
    <row r="1415" spans="1:17" x14ac:dyDescent="0.2">
      <c r="A1415" s="438" t="str">
        <f>IF(B1415="","",COUNT('Diário 1º PA'!$A$5:$A$1982)+ROW()-4)</f>
        <v/>
      </c>
      <c r="B1415" s="439"/>
      <c r="C1415" s="469"/>
      <c r="D1415" s="107"/>
      <c r="E1415" s="107"/>
      <c r="F1415" s="288"/>
      <c r="G1415" s="107"/>
      <c r="H1415" s="107"/>
      <c r="I1415" s="107"/>
      <c r="J1415" s="423"/>
      <c r="K1415" s="423"/>
      <c r="L1415" s="423"/>
      <c r="M1415" s="423"/>
      <c r="N1415" s="470"/>
      <c r="O1415" s="416">
        <f t="shared" si="74"/>
        <v>0</v>
      </c>
      <c r="P1415" s="79">
        <f t="shared" si="75"/>
        <v>0</v>
      </c>
      <c r="Q1415" s="102" t="str">
        <f t="shared" si="73"/>
        <v/>
      </c>
    </row>
    <row r="1416" spans="1:17" x14ac:dyDescent="0.2">
      <c r="A1416" s="438" t="str">
        <f>IF(B1416="","",COUNT('Diário 1º PA'!$A$5:$A$1982)+ROW()-4)</f>
        <v/>
      </c>
      <c r="B1416" s="439"/>
      <c r="C1416" s="469"/>
      <c r="D1416" s="107"/>
      <c r="E1416" s="107"/>
      <c r="F1416" s="288"/>
      <c r="G1416" s="107"/>
      <c r="H1416" s="107"/>
      <c r="I1416" s="107"/>
      <c r="J1416" s="423"/>
      <c r="K1416" s="423"/>
      <c r="L1416" s="423"/>
      <c r="M1416" s="423"/>
      <c r="N1416" s="470"/>
      <c r="O1416" s="416">
        <f t="shared" si="74"/>
        <v>0</v>
      </c>
      <c r="P1416" s="79">
        <f t="shared" si="75"/>
        <v>0</v>
      </c>
      <c r="Q1416" s="102" t="str">
        <f t="shared" si="73"/>
        <v/>
      </c>
    </row>
    <row r="1417" spans="1:17" ht="13.5" thickBot="1" x14ac:dyDescent="0.25">
      <c r="A1417" s="438" t="str">
        <f>IF(B1417="","",COUNT('Diário 1º PA'!$A$5:$A$1982)+ROW()-4)</f>
        <v/>
      </c>
      <c r="B1417" s="439"/>
      <c r="C1417" s="469"/>
      <c r="D1417" s="107"/>
      <c r="E1417" s="107"/>
      <c r="F1417" s="288"/>
      <c r="G1417" s="107"/>
      <c r="H1417" s="107"/>
      <c r="I1417" s="107"/>
      <c r="J1417" s="423"/>
      <c r="K1417" s="423"/>
      <c r="L1417" s="423"/>
      <c r="M1417" s="423"/>
      <c r="N1417" s="470"/>
      <c r="O1417" s="416">
        <f t="shared" si="74"/>
        <v>0</v>
      </c>
      <c r="P1417" s="79">
        <f t="shared" si="75"/>
        <v>0</v>
      </c>
      <c r="Q1417" s="102" t="str">
        <f t="shared" si="73"/>
        <v/>
      </c>
    </row>
    <row r="1418" spans="1:17" x14ac:dyDescent="0.2">
      <c r="A1418" s="438" t="str">
        <f>IF(B1418="","",COUNT('Diário 1º PA'!$A$5:$A$1982)+ROW()-4)</f>
        <v/>
      </c>
      <c r="B1418" s="439"/>
      <c r="C1418" s="469"/>
      <c r="D1418" s="107"/>
      <c r="E1418" s="107"/>
      <c r="F1418" s="288"/>
      <c r="G1418" s="107"/>
      <c r="H1418" s="107"/>
      <c r="I1418" s="107"/>
      <c r="J1418" s="423"/>
      <c r="K1418" s="423"/>
      <c r="L1418" s="423"/>
      <c r="M1418" s="423"/>
      <c r="N1418" s="470"/>
      <c r="O1418" s="418">
        <f t="shared" si="74"/>
        <v>0</v>
      </c>
      <c r="P1418" s="79">
        <f t="shared" si="75"/>
        <v>0</v>
      </c>
      <c r="Q1418" s="152" t="str">
        <f t="shared" si="73"/>
        <v/>
      </c>
    </row>
    <row r="1419" spans="1:17" x14ac:dyDescent="0.2">
      <c r="A1419" s="438" t="str">
        <f>IF(B1419="","",COUNT('Diário 1º PA'!$A$5:$A$1982)+ROW()-4)</f>
        <v/>
      </c>
      <c r="B1419" s="439"/>
      <c r="C1419" s="469"/>
      <c r="D1419" s="107"/>
      <c r="E1419" s="107"/>
      <c r="F1419" s="288"/>
      <c r="G1419" s="107"/>
      <c r="H1419" s="107"/>
      <c r="I1419" s="107"/>
      <c r="J1419" s="423"/>
      <c r="K1419" s="423"/>
      <c r="L1419" s="423"/>
      <c r="M1419" s="423"/>
      <c r="N1419" s="470"/>
      <c r="O1419" s="416">
        <f t="shared" si="74"/>
        <v>0</v>
      </c>
      <c r="P1419" s="79">
        <f t="shared" si="75"/>
        <v>0</v>
      </c>
      <c r="Q1419" s="102" t="str">
        <f t="shared" si="73"/>
        <v/>
      </c>
    </row>
    <row r="1420" spans="1:17" x14ac:dyDescent="0.2">
      <c r="A1420" s="438" t="str">
        <f>IF(B1420="","",COUNT('Diário 1º PA'!$A$5:$A$1982)+ROW()-4)</f>
        <v/>
      </c>
      <c r="B1420" s="439"/>
      <c r="C1420" s="469"/>
      <c r="D1420" s="107"/>
      <c r="E1420" s="107"/>
      <c r="F1420" s="288"/>
      <c r="G1420" s="107"/>
      <c r="H1420" s="107"/>
      <c r="I1420" s="107"/>
      <c r="J1420" s="423"/>
      <c r="K1420" s="423"/>
      <c r="L1420" s="423"/>
      <c r="M1420" s="423"/>
      <c r="N1420" s="470"/>
      <c r="O1420" s="416">
        <f t="shared" si="74"/>
        <v>0</v>
      </c>
      <c r="P1420" s="79">
        <f t="shared" si="75"/>
        <v>0</v>
      </c>
      <c r="Q1420" s="102" t="str">
        <f t="shared" si="73"/>
        <v/>
      </c>
    </row>
    <row r="1421" spans="1:17" ht="13.5" thickBot="1" x14ac:dyDescent="0.25">
      <c r="A1421" s="438" t="str">
        <f>IF(B1421="","",COUNT('Diário 1º PA'!$A$5:$A$1982)+ROW()-4)</f>
        <v/>
      </c>
      <c r="B1421" s="439"/>
      <c r="C1421" s="469"/>
      <c r="D1421" s="107"/>
      <c r="E1421" s="107"/>
      <c r="F1421" s="288"/>
      <c r="G1421" s="107"/>
      <c r="H1421" s="107"/>
      <c r="I1421" s="107"/>
      <c r="J1421" s="423"/>
      <c r="K1421" s="423"/>
      <c r="L1421" s="423"/>
      <c r="M1421" s="423"/>
      <c r="N1421" s="470"/>
      <c r="O1421" s="416">
        <f t="shared" si="74"/>
        <v>0</v>
      </c>
      <c r="P1421" s="79">
        <f t="shared" si="75"/>
        <v>0</v>
      </c>
      <c r="Q1421" s="102" t="str">
        <f t="shared" si="73"/>
        <v/>
      </c>
    </row>
    <row r="1422" spans="1:17" x14ac:dyDescent="0.2">
      <c r="A1422" s="438" t="str">
        <f>IF(B1422="","",COUNT('Diário 1º PA'!$A$5:$A$1982)+ROW()-4)</f>
        <v/>
      </c>
      <c r="B1422" s="439"/>
      <c r="C1422" s="469"/>
      <c r="D1422" s="107"/>
      <c r="E1422" s="107"/>
      <c r="F1422" s="288"/>
      <c r="G1422" s="107"/>
      <c r="H1422" s="107"/>
      <c r="I1422" s="107"/>
      <c r="J1422" s="423"/>
      <c r="K1422" s="423"/>
      <c r="L1422" s="423"/>
      <c r="M1422" s="423"/>
      <c r="N1422" s="470"/>
      <c r="O1422" s="418">
        <f t="shared" si="74"/>
        <v>0</v>
      </c>
      <c r="P1422" s="79">
        <f t="shared" si="75"/>
        <v>0</v>
      </c>
      <c r="Q1422" s="152" t="str">
        <f t="shared" si="73"/>
        <v/>
      </c>
    </row>
    <row r="1423" spans="1:17" x14ac:dyDescent="0.2">
      <c r="A1423" s="438" t="str">
        <f>IF(B1423="","",COUNT('Diário 1º PA'!$A$5:$A$1982)+ROW()-4)</f>
        <v/>
      </c>
      <c r="B1423" s="439"/>
      <c r="C1423" s="469"/>
      <c r="D1423" s="107"/>
      <c r="E1423" s="107"/>
      <c r="F1423" s="288"/>
      <c r="G1423" s="107"/>
      <c r="H1423" s="107"/>
      <c r="I1423" s="107"/>
      <c r="J1423" s="423"/>
      <c r="K1423" s="423"/>
      <c r="L1423" s="423"/>
      <c r="M1423" s="423"/>
      <c r="N1423" s="470"/>
      <c r="O1423" s="416">
        <f t="shared" si="74"/>
        <v>0</v>
      </c>
      <c r="P1423" s="79">
        <f t="shared" si="75"/>
        <v>0</v>
      </c>
      <c r="Q1423" s="102" t="str">
        <f t="shared" si="73"/>
        <v/>
      </c>
    </row>
    <row r="1424" spans="1:17" x14ac:dyDescent="0.2">
      <c r="A1424" s="438" t="str">
        <f>IF(B1424="","",COUNT('Diário 1º PA'!$A$5:$A$1982)+ROW()-4)</f>
        <v/>
      </c>
      <c r="B1424" s="439"/>
      <c r="C1424" s="469"/>
      <c r="D1424" s="107"/>
      <c r="E1424" s="107"/>
      <c r="F1424" s="288"/>
      <c r="G1424" s="107"/>
      <c r="H1424" s="107"/>
      <c r="I1424" s="107"/>
      <c r="J1424" s="423"/>
      <c r="K1424" s="423"/>
      <c r="L1424" s="423"/>
      <c r="M1424" s="423"/>
      <c r="N1424" s="470"/>
      <c r="O1424" s="416">
        <f t="shared" si="74"/>
        <v>0</v>
      </c>
      <c r="P1424" s="79">
        <f t="shared" si="75"/>
        <v>0</v>
      </c>
      <c r="Q1424" s="102" t="str">
        <f t="shared" si="73"/>
        <v/>
      </c>
    </row>
    <row r="1425" spans="1:17" ht="13.5" thickBot="1" x14ac:dyDescent="0.25">
      <c r="A1425" s="438" t="str">
        <f>IF(B1425="","",COUNT('Diário 1º PA'!$A$5:$A$1982)+ROW()-4)</f>
        <v/>
      </c>
      <c r="B1425" s="439"/>
      <c r="C1425" s="469"/>
      <c r="D1425" s="107"/>
      <c r="E1425" s="107"/>
      <c r="F1425" s="288"/>
      <c r="G1425" s="107"/>
      <c r="H1425" s="107"/>
      <c r="I1425" s="107"/>
      <c r="J1425" s="423"/>
      <c r="K1425" s="423"/>
      <c r="L1425" s="423"/>
      <c r="M1425" s="423"/>
      <c r="N1425" s="470"/>
      <c r="O1425" s="416">
        <f t="shared" si="74"/>
        <v>0</v>
      </c>
      <c r="P1425" s="79">
        <f t="shared" si="75"/>
        <v>0</v>
      </c>
      <c r="Q1425" s="102" t="str">
        <f t="shared" si="73"/>
        <v/>
      </c>
    </row>
    <row r="1426" spans="1:17" x14ac:dyDescent="0.2">
      <c r="A1426" s="438" t="str">
        <f>IF(B1426="","",COUNT('Diário 1º PA'!$A$5:$A$1982)+ROW()-4)</f>
        <v/>
      </c>
      <c r="B1426" s="439"/>
      <c r="C1426" s="469"/>
      <c r="D1426" s="107"/>
      <c r="E1426" s="107"/>
      <c r="F1426" s="288"/>
      <c r="G1426" s="107"/>
      <c r="H1426" s="107"/>
      <c r="I1426" s="107"/>
      <c r="J1426" s="423"/>
      <c r="K1426" s="423"/>
      <c r="L1426" s="423"/>
      <c r="M1426" s="423"/>
      <c r="N1426" s="470"/>
      <c r="O1426" s="418">
        <f t="shared" si="74"/>
        <v>0</v>
      </c>
      <c r="P1426" s="79">
        <f t="shared" si="75"/>
        <v>0</v>
      </c>
      <c r="Q1426" s="152" t="str">
        <f t="shared" si="73"/>
        <v/>
      </c>
    </row>
    <row r="1427" spans="1:17" x14ac:dyDescent="0.2">
      <c r="A1427" s="438" t="str">
        <f>IF(B1427="","",COUNT('Diário 1º PA'!$A$5:$A$1982)+ROW()-4)</f>
        <v/>
      </c>
      <c r="B1427" s="439"/>
      <c r="C1427" s="469"/>
      <c r="D1427" s="107"/>
      <c r="E1427" s="107"/>
      <c r="F1427" s="288"/>
      <c r="G1427" s="107"/>
      <c r="H1427" s="107"/>
      <c r="I1427" s="107"/>
      <c r="J1427" s="423"/>
      <c r="K1427" s="423"/>
      <c r="L1427" s="423"/>
      <c r="M1427" s="423"/>
      <c r="N1427" s="470"/>
      <c r="O1427" s="416">
        <f t="shared" si="74"/>
        <v>0</v>
      </c>
      <c r="P1427" s="79">
        <f t="shared" si="75"/>
        <v>0</v>
      </c>
      <c r="Q1427" s="102" t="str">
        <f t="shared" si="73"/>
        <v/>
      </c>
    </row>
    <row r="1428" spans="1:17" x14ac:dyDescent="0.2">
      <c r="A1428" s="438" t="str">
        <f>IF(B1428="","",COUNT('Diário 1º PA'!$A$5:$A$1982)+ROW()-4)</f>
        <v/>
      </c>
      <c r="B1428" s="439"/>
      <c r="C1428" s="469"/>
      <c r="D1428" s="107"/>
      <c r="E1428" s="107"/>
      <c r="F1428" s="288"/>
      <c r="G1428" s="107"/>
      <c r="H1428" s="107"/>
      <c r="I1428" s="107"/>
      <c r="J1428" s="423"/>
      <c r="K1428" s="423"/>
      <c r="L1428" s="423"/>
      <c r="M1428" s="423"/>
      <c r="N1428" s="470"/>
      <c r="O1428" s="416">
        <f t="shared" si="74"/>
        <v>0</v>
      </c>
      <c r="P1428" s="79">
        <f t="shared" si="75"/>
        <v>0</v>
      </c>
      <c r="Q1428" s="102" t="str">
        <f t="shared" si="73"/>
        <v/>
      </c>
    </row>
    <row r="1429" spans="1:17" ht="13.5" thickBot="1" x14ac:dyDescent="0.25">
      <c r="A1429" s="438" t="str">
        <f>IF(B1429="","",COUNT('Diário 1º PA'!$A$5:$A$1982)+ROW()-4)</f>
        <v/>
      </c>
      <c r="B1429" s="439"/>
      <c r="C1429" s="469"/>
      <c r="D1429" s="107"/>
      <c r="E1429" s="107"/>
      <c r="F1429" s="288"/>
      <c r="G1429" s="107"/>
      <c r="H1429" s="107"/>
      <c r="I1429" s="107"/>
      <c r="J1429" s="423"/>
      <c r="K1429" s="423"/>
      <c r="L1429" s="423"/>
      <c r="M1429" s="423"/>
      <c r="N1429" s="470"/>
      <c r="O1429" s="416">
        <f t="shared" si="74"/>
        <v>0</v>
      </c>
      <c r="P1429" s="79">
        <f t="shared" si="75"/>
        <v>0</v>
      </c>
      <c r="Q1429" s="102" t="str">
        <f t="shared" si="73"/>
        <v/>
      </c>
    </row>
    <row r="1430" spans="1:17" x14ac:dyDescent="0.2">
      <c r="A1430" s="438" t="str">
        <f>IF(B1430="","",COUNT('Diário 1º PA'!$A$5:$A$1982)+ROW()-4)</f>
        <v/>
      </c>
      <c r="B1430" s="439"/>
      <c r="C1430" s="469"/>
      <c r="D1430" s="107"/>
      <c r="E1430" s="107"/>
      <c r="F1430" s="288"/>
      <c r="G1430" s="107"/>
      <c r="H1430" s="107"/>
      <c r="I1430" s="107"/>
      <c r="J1430" s="423"/>
      <c r="K1430" s="423"/>
      <c r="L1430" s="423"/>
      <c r="M1430" s="423"/>
      <c r="N1430" s="470"/>
      <c r="O1430" s="418">
        <f t="shared" si="74"/>
        <v>0</v>
      </c>
      <c r="P1430" s="79">
        <f t="shared" si="75"/>
        <v>0</v>
      </c>
      <c r="Q1430" s="152" t="str">
        <f t="shared" si="73"/>
        <v/>
      </c>
    </row>
    <row r="1431" spans="1:17" x14ac:dyDescent="0.2">
      <c r="A1431" s="438" t="str">
        <f>IF(B1431="","",COUNT('Diário 1º PA'!$A$5:$A$1982)+ROW()-4)</f>
        <v/>
      </c>
      <c r="B1431" s="439"/>
      <c r="C1431" s="469"/>
      <c r="D1431" s="107"/>
      <c r="E1431" s="107"/>
      <c r="F1431" s="288"/>
      <c r="G1431" s="107"/>
      <c r="H1431" s="107"/>
      <c r="I1431" s="107"/>
      <c r="J1431" s="423"/>
      <c r="K1431" s="423"/>
      <c r="L1431" s="423"/>
      <c r="M1431" s="423"/>
      <c r="N1431" s="470"/>
      <c r="O1431" s="416">
        <f t="shared" si="74"/>
        <v>0</v>
      </c>
      <c r="P1431" s="79">
        <f t="shared" si="75"/>
        <v>0</v>
      </c>
      <c r="Q1431" s="102" t="str">
        <f t="shared" si="73"/>
        <v/>
      </c>
    </row>
    <row r="1432" spans="1:17" x14ac:dyDescent="0.2">
      <c r="A1432" s="438" t="str">
        <f>IF(B1432="","",COUNT('Diário 1º PA'!$A$5:$A$1982)+ROW()-4)</f>
        <v/>
      </c>
      <c r="B1432" s="439"/>
      <c r="C1432" s="469"/>
      <c r="D1432" s="107"/>
      <c r="E1432" s="107"/>
      <c r="F1432" s="288"/>
      <c r="G1432" s="107"/>
      <c r="H1432" s="107"/>
      <c r="I1432" s="107"/>
      <c r="J1432" s="423"/>
      <c r="K1432" s="423"/>
      <c r="L1432" s="423"/>
      <c r="M1432" s="423"/>
      <c r="N1432" s="470"/>
      <c r="O1432" s="416">
        <f t="shared" si="74"/>
        <v>0</v>
      </c>
      <c r="P1432" s="79">
        <f t="shared" si="75"/>
        <v>0</v>
      </c>
      <c r="Q1432" s="102" t="str">
        <f t="shared" si="73"/>
        <v/>
      </c>
    </row>
    <row r="1433" spans="1:17" ht="13.5" thickBot="1" x14ac:dyDescent="0.25">
      <c r="A1433" s="438" t="str">
        <f>IF(B1433="","",COUNT('Diário 1º PA'!$A$5:$A$1982)+ROW()-4)</f>
        <v/>
      </c>
      <c r="B1433" s="439"/>
      <c r="C1433" s="469"/>
      <c r="D1433" s="107"/>
      <c r="E1433" s="107"/>
      <c r="F1433" s="288"/>
      <c r="G1433" s="107"/>
      <c r="H1433" s="107"/>
      <c r="I1433" s="107"/>
      <c r="J1433" s="423"/>
      <c r="K1433" s="423"/>
      <c r="L1433" s="423"/>
      <c r="M1433" s="423"/>
      <c r="N1433" s="470"/>
      <c r="O1433" s="416">
        <f t="shared" si="74"/>
        <v>0</v>
      </c>
      <c r="P1433" s="79">
        <f t="shared" si="75"/>
        <v>0</v>
      </c>
      <c r="Q1433" s="102" t="str">
        <f t="shared" si="73"/>
        <v/>
      </c>
    </row>
    <row r="1434" spans="1:17" x14ac:dyDescent="0.2">
      <c r="A1434" s="438" t="str">
        <f>IF(B1434="","",COUNT('Diário 1º PA'!$A$5:$A$1982)+ROW()-4)</f>
        <v/>
      </c>
      <c r="B1434" s="439"/>
      <c r="C1434" s="469"/>
      <c r="D1434" s="107"/>
      <c r="E1434" s="107"/>
      <c r="F1434" s="288"/>
      <c r="G1434" s="107"/>
      <c r="H1434" s="107"/>
      <c r="I1434" s="107"/>
      <c r="J1434" s="423"/>
      <c r="K1434" s="423"/>
      <c r="L1434" s="423"/>
      <c r="M1434" s="423"/>
      <c r="N1434" s="470"/>
      <c r="O1434" s="418">
        <f t="shared" si="74"/>
        <v>0</v>
      </c>
      <c r="P1434" s="79">
        <f t="shared" si="75"/>
        <v>0</v>
      </c>
      <c r="Q1434" s="152" t="str">
        <f t="shared" si="73"/>
        <v/>
      </c>
    </row>
    <row r="1435" spans="1:17" x14ac:dyDescent="0.2">
      <c r="A1435" s="438" t="str">
        <f>IF(B1435="","",COUNT('Diário 1º PA'!$A$5:$A$1982)+ROW()-4)</f>
        <v/>
      </c>
      <c r="B1435" s="439"/>
      <c r="C1435" s="469"/>
      <c r="D1435" s="107"/>
      <c r="E1435" s="107"/>
      <c r="F1435" s="288"/>
      <c r="G1435" s="107"/>
      <c r="H1435" s="107"/>
      <c r="I1435" s="107"/>
      <c r="J1435" s="423"/>
      <c r="K1435" s="423"/>
      <c r="L1435" s="423"/>
      <c r="M1435" s="423"/>
      <c r="N1435" s="470"/>
      <c r="O1435" s="416">
        <f t="shared" si="74"/>
        <v>0</v>
      </c>
      <c r="P1435" s="79">
        <f t="shared" si="75"/>
        <v>0</v>
      </c>
      <c r="Q1435" s="102" t="str">
        <f t="shared" si="73"/>
        <v/>
      </c>
    </row>
    <row r="1436" spans="1:17" x14ac:dyDescent="0.2">
      <c r="A1436" s="438" t="str">
        <f>IF(B1436="","",COUNT('Diário 1º PA'!$A$5:$A$1982)+ROW()-4)</f>
        <v/>
      </c>
      <c r="B1436" s="439"/>
      <c r="C1436" s="469"/>
      <c r="D1436" s="107"/>
      <c r="E1436" s="107"/>
      <c r="F1436" s="288"/>
      <c r="G1436" s="107"/>
      <c r="H1436" s="107"/>
      <c r="I1436" s="107"/>
      <c r="J1436" s="423"/>
      <c r="K1436" s="423"/>
      <c r="L1436" s="423"/>
      <c r="M1436" s="423"/>
      <c r="N1436" s="470"/>
      <c r="O1436" s="416">
        <f t="shared" si="74"/>
        <v>0</v>
      </c>
      <c r="P1436" s="79">
        <f t="shared" si="75"/>
        <v>0</v>
      </c>
      <c r="Q1436" s="102" t="str">
        <f t="shared" si="73"/>
        <v/>
      </c>
    </row>
    <row r="1437" spans="1:17" ht="13.5" thickBot="1" x14ac:dyDescent="0.25">
      <c r="A1437" s="438" t="str">
        <f>IF(B1437="","",COUNT('Diário 1º PA'!$A$5:$A$1982)+ROW()-4)</f>
        <v/>
      </c>
      <c r="B1437" s="439"/>
      <c r="C1437" s="469"/>
      <c r="D1437" s="107"/>
      <c r="E1437" s="107"/>
      <c r="F1437" s="288"/>
      <c r="G1437" s="107"/>
      <c r="H1437" s="107"/>
      <c r="I1437" s="107"/>
      <c r="J1437" s="423"/>
      <c r="K1437" s="423"/>
      <c r="L1437" s="423"/>
      <c r="M1437" s="423"/>
      <c r="N1437" s="470"/>
      <c r="O1437" s="416">
        <f t="shared" si="74"/>
        <v>0</v>
      </c>
      <c r="P1437" s="79">
        <f t="shared" si="75"/>
        <v>0</v>
      </c>
      <c r="Q1437" s="102" t="str">
        <f t="shared" si="73"/>
        <v/>
      </c>
    </row>
    <row r="1438" spans="1:17" x14ac:dyDescent="0.2">
      <c r="A1438" s="438" t="str">
        <f>IF(B1438="","",COUNT('Diário 1º PA'!$A$5:$A$1982)+ROW()-4)</f>
        <v/>
      </c>
      <c r="B1438" s="439"/>
      <c r="C1438" s="469"/>
      <c r="D1438" s="107"/>
      <c r="E1438" s="107"/>
      <c r="F1438" s="288"/>
      <c r="G1438" s="107"/>
      <c r="H1438" s="107"/>
      <c r="I1438" s="107"/>
      <c r="J1438" s="423"/>
      <c r="K1438" s="423"/>
      <c r="L1438" s="423"/>
      <c r="M1438" s="423"/>
      <c r="N1438" s="470"/>
      <c r="O1438" s="418">
        <f t="shared" si="74"/>
        <v>0</v>
      </c>
      <c r="P1438" s="79">
        <f t="shared" si="75"/>
        <v>0</v>
      </c>
      <c r="Q1438" s="152" t="str">
        <f t="shared" ref="Q1438:Q1501" si="76">SUBSTITUTE(D1438," ","_")</f>
        <v/>
      </c>
    </row>
    <row r="1439" spans="1:17" x14ac:dyDescent="0.2">
      <c r="A1439" s="438" t="str">
        <f>IF(B1439="","",COUNT('Diário 1º PA'!$A$5:$A$1982)+ROW()-4)</f>
        <v/>
      </c>
      <c r="B1439" s="439"/>
      <c r="C1439" s="469"/>
      <c r="D1439" s="107"/>
      <c r="E1439" s="107"/>
      <c r="F1439" s="288"/>
      <c r="G1439" s="107"/>
      <c r="H1439" s="107"/>
      <c r="I1439" s="107"/>
      <c r="J1439" s="423"/>
      <c r="K1439" s="423"/>
      <c r="L1439" s="423"/>
      <c r="M1439" s="423"/>
      <c r="N1439" s="470"/>
      <c r="O1439" s="416">
        <f t="shared" ref="O1439:O1502" si="77">IF(B1439=0,0,IF(YEAR(B1439)=$P$1,MONTH(B1439)-$O$1+1,(YEAR(B1439)-$P$1)*12-$O$1+1+MONTH(B1439)))</f>
        <v>0</v>
      </c>
      <c r="P1439" s="79">
        <f t="shared" ref="P1439:P1502" si="78">IF(C1439=0,0,IF(YEAR(C1439)=$P$1,MONTH(C1439)-$O$1+1,(YEAR(C1439)-$P$1)*12-$O$1+1+MONTH(C1439)))</f>
        <v>0</v>
      </c>
      <c r="Q1439" s="102" t="str">
        <f t="shared" si="76"/>
        <v/>
      </c>
    </row>
    <row r="1440" spans="1:17" x14ac:dyDescent="0.2">
      <c r="A1440" s="438" t="str">
        <f>IF(B1440="","",COUNT('Diário 1º PA'!$A$5:$A$1982)+ROW()-4)</f>
        <v/>
      </c>
      <c r="B1440" s="439"/>
      <c r="C1440" s="469"/>
      <c r="D1440" s="107"/>
      <c r="E1440" s="107"/>
      <c r="F1440" s="288"/>
      <c r="G1440" s="107"/>
      <c r="H1440" s="107"/>
      <c r="I1440" s="107"/>
      <c r="J1440" s="423"/>
      <c r="K1440" s="423"/>
      <c r="L1440" s="423"/>
      <c r="M1440" s="423"/>
      <c r="N1440" s="470"/>
      <c r="O1440" s="416">
        <f t="shared" si="77"/>
        <v>0</v>
      </c>
      <c r="P1440" s="79">
        <f t="shared" si="78"/>
        <v>0</v>
      </c>
      <c r="Q1440" s="102" t="str">
        <f t="shared" si="76"/>
        <v/>
      </c>
    </row>
    <row r="1441" spans="1:17" ht="13.5" thickBot="1" x14ac:dyDescent="0.25">
      <c r="A1441" s="438" t="str">
        <f>IF(B1441="","",COUNT('Diário 1º PA'!$A$5:$A$1982)+ROW()-4)</f>
        <v/>
      </c>
      <c r="B1441" s="439"/>
      <c r="C1441" s="469"/>
      <c r="D1441" s="107"/>
      <c r="E1441" s="107"/>
      <c r="F1441" s="288"/>
      <c r="G1441" s="107"/>
      <c r="H1441" s="107"/>
      <c r="I1441" s="107"/>
      <c r="J1441" s="423"/>
      <c r="K1441" s="423"/>
      <c r="L1441" s="423"/>
      <c r="M1441" s="423"/>
      <c r="N1441" s="470"/>
      <c r="O1441" s="416">
        <f t="shared" si="77"/>
        <v>0</v>
      </c>
      <c r="P1441" s="79">
        <f t="shared" si="78"/>
        <v>0</v>
      </c>
      <c r="Q1441" s="102" t="str">
        <f t="shared" si="76"/>
        <v/>
      </c>
    </row>
    <row r="1442" spans="1:17" x14ac:dyDescent="0.2">
      <c r="A1442" s="438" t="str">
        <f>IF(B1442="","",COUNT('Diário 1º PA'!$A$5:$A$1982)+ROW()-4)</f>
        <v/>
      </c>
      <c r="B1442" s="439"/>
      <c r="C1442" s="469"/>
      <c r="D1442" s="107"/>
      <c r="E1442" s="107"/>
      <c r="F1442" s="288"/>
      <c r="G1442" s="107"/>
      <c r="H1442" s="107"/>
      <c r="I1442" s="107"/>
      <c r="J1442" s="423"/>
      <c r="K1442" s="423"/>
      <c r="L1442" s="423"/>
      <c r="M1442" s="423"/>
      <c r="N1442" s="470"/>
      <c r="O1442" s="418">
        <f t="shared" si="77"/>
        <v>0</v>
      </c>
      <c r="P1442" s="79">
        <f t="shared" si="78"/>
        <v>0</v>
      </c>
      <c r="Q1442" s="152" t="str">
        <f t="shared" si="76"/>
        <v/>
      </c>
    </row>
    <row r="1443" spans="1:17" x14ac:dyDescent="0.2">
      <c r="A1443" s="438" t="str">
        <f>IF(B1443="","",COUNT('Diário 1º PA'!$A$5:$A$1982)+ROW()-4)</f>
        <v/>
      </c>
      <c r="B1443" s="439"/>
      <c r="C1443" s="469"/>
      <c r="D1443" s="107"/>
      <c r="E1443" s="107"/>
      <c r="F1443" s="288"/>
      <c r="G1443" s="107"/>
      <c r="H1443" s="107"/>
      <c r="I1443" s="107"/>
      <c r="J1443" s="423"/>
      <c r="K1443" s="423"/>
      <c r="L1443" s="423"/>
      <c r="M1443" s="423"/>
      <c r="N1443" s="470"/>
      <c r="O1443" s="416">
        <f t="shared" si="77"/>
        <v>0</v>
      </c>
      <c r="P1443" s="79">
        <f t="shared" si="78"/>
        <v>0</v>
      </c>
      <c r="Q1443" s="102" t="str">
        <f t="shared" si="76"/>
        <v/>
      </c>
    </row>
    <row r="1444" spans="1:17" x14ac:dyDescent="0.2">
      <c r="A1444" s="438" t="str">
        <f>IF(B1444="","",COUNT('Diário 1º PA'!$A$5:$A$1982)+ROW()-4)</f>
        <v/>
      </c>
      <c r="B1444" s="439"/>
      <c r="C1444" s="469"/>
      <c r="D1444" s="107"/>
      <c r="E1444" s="107"/>
      <c r="F1444" s="288"/>
      <c r="G1444" s="107"/>
      <c r="H1444" s="107"/>
      <c r="I1444" s="107"/>
      <c r="J1444" s="423"/>
      <c r="K1444" s="423"/>
      <c r="L1444" s="423"/>
      <c r="M1444" s="423"/>
      <c r="N1444" s="470"/>
      <c r="O1444" s="416">
        <f t="shared" si="77"/>
        <v>0</v>
      </c>
      <c r="P1444" s="79">
        <f t="shared" si="78"/>
        <v>0</v>
      </c>
      <c r="Q1444" s="102" t="str">
        <f t="shared" si="76"/>
        <v/>
      </c>
    </row>
    <row r="1445" spans="1:17" ht="13.5" thickBot="1" x14ac:dyDescent="0.25">
      <c r="A1445" s="438" t="str">
        <f>IF(B1445="","",COUNT('Diário 1º PA'!$A$5:$A$1982)+ROW()-4)</f>
        <v/>
      </c>
      <c r="B1445" s="439"/>
      <c r="C1445" s="469"/>
      <c r="D1445" s="107"/>
      <c r="E1445" s="107"/>
      <c r="F1445" s="288"/>
      <c r="G1445" s="107"/>
      <c r="H1445" s="107"/>
      <c r="I1445" s="107"/>
      <c r="J1445" s="423"/>
      <c r="K1445" s="423"/>
      <c r="L1445" s="423"/>
      <c r="M1445" s="423"/>
      <c r="N1445" s="470"/>
      <c r="O1445" s="416">
        <f t="shared" si="77"/>
        <v>0</v>
      </c>
      <c r="P1445" s="79">
        <f t="shared" si="78"/>
        <v>0</v>
      </c>
      <c r="Q1445" s="102" t="str">
        <f t="shared" si="76"/>
        <v/>
      </c>
    </row>
    <row r="1446" spans="1:17" x14ac:dyDescent="0.2">
      <c r="A1446" s="438" t="str">
        <f>IF(B1446="","",COUNT('Diário 1º PA'!$A$5:$A$1982)+ROW()-4)</f>
        <v/>
      </c>
      <c r="B1446" s="439"/>
      <c r="C1446" s="469"/>
      <c r="D1446" s="107"/>
      <c r="E1446" s="107"/>
      <c r="F1446" s="288"/>
      <c r="G1446" s="107"/>
      <c r="H1446" s="107"/>
      <c r="I1446" s="107"/>
      <c r="J1446" s="423"/>
      <c r="K1446" s="423"/>
      <c r="L1446" s="423"/>
      <c r="M1446" s="423"/>
      <c r="N1446" s="470"/>
      <c r="O1446" s="418">
        <f t="shared" si="77"/>
        <v>0</v>
      </c>
      <c r="P1446" s="79">
        <f t="shared" si="78"/>
        <v>0</v>
      </c>
      <c r="Q1446" s="152" t="str">
        <f t="shared" si="76"/>
        <v/>
      </c>
    </row>
    <row r="1447" spans="1:17" x14ac:dyDescent="0.2">
      <c r="A1447" s="438" t="str">
        <f>IF(B1447="","",COUNT('Diário 1º PA'!$A$5:$A$1982)+ROW()-4)</f>
        <v/>
      </c>
      <c r="B1447" s="439"/>
      <c r="C1447" s="469"/>
      <c r="D1447" s="107"/>
      <c r="E1447" s="107"/>
      <c r="F1447" s="288"/>
      <c r="G1447" s="107"/>
      <c r="H1447" s="107"/>
      <c r="I1447" s="107"/>
      <c r="J1447" s="423"/>
      <c r="K1447" s="423"/>
      <c r="L1447" s="423"/>
      <c r="M1447" s="423"/>
      <c r="N1447" s="470"/>
      <c r="O1447" s="416">
        <f t="shared" si="77"/>
        <v>0</v>
      </c>
      <c r="P1447" s="79">
        <f t="shared" si="78"/>
        <v>0</v>
      </c>
      <c r="Q1447" s="102" t="str">
        <f t="shared" si="76"/>
        <v/>
      </c>
    </row>
    <row r="1448" spans="1:17" x14ac:dyDescent="0.2">
      <c r="A1448" s="438" t="str">
        <f>IF(B1448="","",COUNT('Diário 1º PA'!$A$5:$A$1982)+ROW()-4)</f>
        <v/>
      </c>
      <c r="B1448" s="439"/>
      <c r="C1448" s="469"/>
      <c r="D1448" s="107"/>
      <c r="E1448" s="107"/>
      <c r="F1448" s="288"/>
      <c r="G1448" s="107"/>
      <c r="H1448" s="107"/>
      <c r="I1448" s="107"/>
      <c r="J1448" s="423"/>
      <c r="K1448" s="423"/>
      <c r="L1448" s="423"/>
      <c r="M1448" s="423"/>
      <c r="N1448" s="470"/>
      <c r="O1448" s="416">
        <f t="shared" si="77"/>
        <v>0</v>
      </c>
      <c r="P1448" s="79">
        <f t="shared" si="78"/>
        <v>0</v>
      </c>
      <c r="Q1448" s="102" t="str">
        <f t="shared" si="76"/>
        <v/>
      </c>
    </row>
    <row r="1449" spans="1:17" ht="13.5" thickBot="1" x14ac:dyDescent="0.25">
      <c r="A1449" s="438" t="str">
        <f>IF(B1449="","",COUNT('Diário 1º PA'!$A$5:$A$1982)+ROW()-4)</f>
        <v/>
      </c>
      <c r="B1449" s="439"/>
      <c r="C1449" s="469"/>
      <c r="D1449" s="107"/>
      <c r="E1449" s="107"/>
      <c r="F1449" s="288"/>
      <c r="G1449" s="107"/>
      <c r="H1449" s="107"/>
      <c r="I1449" s="107"/>
      <c r="J1449" s="423"/>
      <c r="K1449" s="423"/>
      <c r="L1449" s="423"/>
      <c r="M1449" s="423"/>
      <c r="N1449" s="470"/>
      <c r="O1449" s="416">
        <f t="shared" si="77"/>
        <v>0</v>
      </c>
      <c r="P1449" s="79">
        <f t="shared" si="78"/>
        <v>0</v>
      </c>
      <c r="Q1449" s="102" t="str">
        <f t="shared" si="76"/>
        <v/>
      </c>
    </row>
    <row r="1450" spans="1:17" x14ac:dyDescent="0.2">
      <c r="A1450" s="438" t="str">
        <f>IF(B1450="","",COUNT('Diário 1º PA'!$A$5:$A$1982)+ROW()-4)</f>
        <v/>
      </c>
      <c r="B1450" s="439"/>
      <c r="C1450" s="469"/>
      <c r="D1450" s="107"/>
      <c r="E1450" s="107"/>
      <c r="F1450" s="288"/>
      <c r="G1450" s="107"/>
      <c r="H1450" s="107"/>
      <c r="I1450" s="107"/>
      <c r="J1450" s="423"/>
      <c r="K1450" s="423"/>
      <c r="L1450" s="423"/>
      <c r="M1450" s="423"/>
      <c r="N1450" s="470"/>
      <c r="O1450" s="418">
        <f t="shared" si="77"/>
        <v>0</v>
      </c>
      <c r="P1450" s="79">
        <f t="shared" si="78"/>
        <v>0</v>
      </c>
      <c r="Q1450" s="152" t="str">
        <f t="shared" si="76"/>
        <v/>
      </c>
    </row>
    <row r="1451" spans="1:17" x14ac:dyDescent="0.2">
      <c r="A1451" s="438" t="str">
        <f>IF(B1451="","",COUNT('Diário 1º PA'!$A$5:$A$1982)+ROW()-4)</f>
        <v/>
      </c>
      <c r="B1451" s="439"/>
      <c r="C1451" s="469"/>
      <c r="D1451" s="107"/>
      <c r="E1451" s="107"/>
      <c r="F1451" s="288"/>
      <c r="G1451" s="107"/>
      <c r="H1451" s="107"/>
      <c r="I1451" s="107"/>
      <c r="J1451" s="423"/>
      <c r="K1451" s="423"/>
      <c r="L1451" s="423"/>
      <c r="M1451" s="423"/>
      <c r="N1451" s="470"/>
      <c r="O1451" s="416">
        <f t="shared" si="77"/>
        <v>0</v>
      </c>
      <c r="P1451" s="79">
        <f t="shared" si="78"/>
        <v>0</v>
      </c>
      <c r="Q1451" s="102" t="str">
        <f t="shared" si="76"/>
        <v/>
      </c>
    </row>
    <row r="1452" spans="1:17" x14ac:dyDescent="0.2">
      <c r="A1452" s="438" t="str">
        <f>IF(B1452="","",COUNT('Diário 1º PA'!$A$5:$A$1982)+ROW()-4)</f>
        <v/>
      </c>
      <c r="B1452" s="439"/>
      <c r="C1452" s="469"/>
      <c r="D1452" s="107"/>
      <c r="E1452" s="107"/>
      <c r="F1452" s="288"/>
      <c r="G1452" s="107"/>
      <c r="H1452" s="107"/>
      <c r="I1452" s="107"/>
      <c r="J1452" s="423"/>
      <c r="K1452" s="423"/>
      <c r="L1452" s="423"/>
      <c r="M1452" s="423"/>
      <c r="N1452" s="470"/>
      <c r="O1452" s="416">
        <f t="shared" si="77"/>
        <v>0</v>
      </c>
      <c r="P1452" s="79">
        <f t="shared" si="78"/>
        <v>0</v>
      </c>
      <c r="Q1452" s="102" t="str">
        <f t="shared" si="76"/>
        <v/>
      </c>
    </row>
    <row r="1453" spans="1:17" ht="13.5" thickBot="1" x14ac:dyDescent="0.25">
      <c r="A1453" s="438" t="str">
        <f>IF(B1453="","",COUNT('Diário 1º PA'!$A$5:$A$1982)+ROW()-4)</f>
        <v/>
      </c>
      <c r="B1453" s="439"/>
      <c r="C1453" s="469"/>
      <c r="D1453" s="107"/>
      <c r="E1453" s="107"/>
      <c r="F1453" s="288"/>
      <c r="G1453" s="107"/>
      <c r="H1453" s="107"/>
      <c r="I1453" s="107"/>
      <c r="J1453" s="423"/>
      <c r="K1453" s="423"/>
      <c r="L1453" s="423"/>
      <c r="M1453" s="423"/>
      <c r="N1453" s="470"/>
      <c r="O1453" s="416">
        <f t="shared" si="77"/>
        <v>0</v>
      </c>
      <c r="P1453" s="79">
        <f t="shared" si="78"/>
        <v>0</v>
      </c>
      <c r="Q1453" s="102" t="str">
        <f t="shared" si="76"/>
        <v/>
      </c>
    </row>
    <row r="1454" spans="1:17" x14ac:dyDescent="0.2">
      <c r="A1454" s="438" t="str">
        <f>IF(B1454="","",COUNT('Diário 1º PA'!$A$5:$A$1982)+ROW()-4)</f>
        <v/>
      </c>
      <c r="B1454" s="439"/>
      <c r="C1454" s="469"/>
      <c r="D1454" s="107"/>
      <c r="E1454" s="107"/>
      <c r="F1454" s="288"/>
      <c r="G1454" s="107"/>
      <c r="H1454" s="107"/>
      <c r="I1454" s="107"/>
      <c r="J1454" s="423"/>
      <c r="K1454" s="423"/>
      <c r="L1454" s="423"/>
      <c r="M1454" s="472"/>
      <c r="N1454" s="470"/>
      <c r="O1454" s="418">
        <f t="shared" si="77"/>
        <v>0</v>
      </c>
      <c r="P1454" s="79">
        <f t="shared" si="78"/>
        <v>0</v>
      </c>
      <c r="Q1454" s="152" t="str">
        <f t="shared" si="76"/>
        <v/>
      </c>
    </row>
    <row r="1455" spans="1:17" x14ac:dyDescent="0.2">
      <c r="A1455" s="438" t="str">
        <f>IF(B1455="","",COUNT('Diário 1º PA'!$A$5:$A$1982)+ROW()-4)</f>
        <v/>
      </c>
      <c r="B1455" s="439"/>
      <c r="C1455" s="469"/>
      <c r="D1455" s="107"/>
      <c r="E1455" s="107"/>
      <c r="F1455" s="288"/>
      <c r="G1455" s="107"/>
      <c r="H1455" s="107"/>
      <c r="I1455" s="107"/>
      <c r="J1455" s="423"/>
      <c r="K1455" s="423"/>
      <c r="L1455" s="423"/>
      <c r="M1455" s="423"/>
      <c r="N1455" s="470"/>
      <c r="O1455" s="416">
        <f t="shared" si="77"/>
        <v>0</v>
      </c>
      <c r="P1455" s="79">
        <f t="shared" si="78"/>
        <v>0</v>
      </c>
      <c r="Q1455" s="102" t="str">
        <f t="shared" si="76"/>
        <v/>
      </c>
    </row>
    <row r="1456" spans="1:17" x14ac:dyDescent="0.2">
      <c r="A1456" s="438" t="str">
        <f>IF(B1456="","",COUNT('Diário 1º PA'!$A$5:$A$1982)+ROW()-4)</f>
        <v/>
      </c>
      <c r="B1456" s="439"/>
      <c r="C1456" s="469"/>
      <c r="D1456" s="107"/>
      <c r="E1456" s="107"/>
      <c r="F1456" s="288"/>
      <c r="G1456" s="107"/>
      <c r="H1456" s="107"/>
      <c r="I1456" s="107"/>
      <c r="J1456" s="423"/>
      <c r="K1456" s="423"/>
      <c r="L1456" s="423"/>
      <c r="M1456" s="423"/>
      <c r="N1456" s="470"/>
      <c r="O1456" s="416">
        <f t="shared" si="77"/>
        <v>0</v>
      </c>
      <c r="P1456" s="79">
        <f t="shared" si="78"/>
        <v>0</v>
      </c>
      <c r="Q1456" s="102" t="str">
        <f t="shared" si="76"/>
        <v/>
      </c>
    </row>
    <row r="1457" spans="1:17" ht="13.5" thickBot="1" x14ac:dyDescent="0.25">
      <c r="A1457" s="438" t="str">
        <f>IF(B1457="","",COUNT('Diário 1º PA'!$A$5:$A$1982)+ROW()-4)</f>
        <v/>
      </c>
      <c r="B1457" s="439"/>
      <c r="C1457" s="469"/>
      <c r="D1457" s="107"/>
      <c r="E1457" s="107"/>
      <c r="F1457" s="288"/>
      <c r="G1457" s="107"/>
      <c r="H1457" s="107"/>
      <c r="I1457" s="107"/>
      <c r="J1457" s="423"/>
      <c r="K1457" s="423"/>
      <c r="L1457" s="423"/>
      <c r="M1457" s="423"/>
      <c r="N1457" s="470"/>
      <c r="O1457" s="416">
        <f t="shared" si="77"/>
        <v>0</v>
      </c>
      <c r="P1457" s="79">
        <f t="shared" si="78"/>
        <v>0</v>
      </c>
      <c r="Q1457" s="102" t="str">
        <f t="shared" si="76"/>
        <v/>
      </c>
    </row>
    <row r="1458" spans="1:17" x14ac:dyDescent="0.2">
      <c r="A1458" s="438" t="str">
        <f>IF(B1458="","",COUNT('Diário 1º PA'!$A$5:$A$1982)+ROW()-4)</f>
        <v/>
      </c>
      <c r="B1458" s="439"/>
      <c r="C1458" s="469"/>
      <c r="D1458" s="107"/>
      <c r="E1458" s="107"/>
      <c r="F1458" s="288"/>
      <c r="G1458" s="107"/>
      <c r="H1458" s="107"/>
      <c r="I1458" s="107"/>
      <c r="J1458" s="423"/>
      <c r="K1458" s="423"/>
      <c r="L1458" s="423"/>
      <c r="M1458" s="423"/>
      <c r="N1458" s="470"/>
      <c r="O1458" s="418">
        <f t="shared" si="77"/>
        <v>0</v>
      </c>
      <c r="P1458" s="79">
        <f t="shared" si="78"/>
        <v>0</v>
      </c>
      <c r="Q1458" s="152" t="str">
        <f t="shared" si="76"/>
        <v/>
      </c>
    </row>
    <row r="1459" spans="1:17" x14ac:dyDescent="0.2">
      <c r="A1459" s="438" t="str">
        <f>IF(B1459="","",COUNT('Diário 1º PA'!$A$5:$A$1982)+ROW()-4)</f>
        <v/>
      </c>
      <c r="B1459" s="439"/>
      <c r="C1459" s="469"/>
      <c r="D1459" s="107"/>
      <c r="E1459" s="107"/>
      <c r="F1459" s="288"/>
      <c r="G1459" s="107"/>
      <c r="H1459" s="107"/>
      <c r="I1459" s="107"/>
      <c r="J1459" s="423"/>
      <c r="K1459" s="423"/>
      <c r="L1459" s="423"/>
      <c r="M1459" s="423"/>
      <c r="N1459" s="470"/>
      <c r="O1459" s="416">
        <f t="shared" si="77"/>
        <v>0</v>
      </c>
      <c r="P1459" s="79">
        <f t="shared" si="78"/>
        <v>0</v>
      </c>
      <c r="Q1459" s="102" t="str">
        <f t="shared" si="76"/>
        <v/>
      </c>
    </row>
    <row r="1460" spans="1:17" x14ac:dyDescent="0.2">
      <c r="A1460" s="438" t="str">
        <f>IF(B1460="","",COUNT('Diário 1º PA'!$A$5:$A$1982)+ROW()-4)</f>
        <v/>
      </c>
      <c r="B1460" s="439"/>
      <c r="C1460" s="469"/>
      <c r="D1460" s="107"/>
      <c r="E1460" s="107"/>
      <c r="F1460" s="288"/>
      <c r="G1460" s="107"/>
      <c r="H1460" s="107"/>
      <c r="I1460" s="107"/>
      <c r="J1460" s="423"/>
      <c r="K1460" s="423"/>
      <c r="L1460" s="423"/>
      <c r="M1460" s="423"/>
      <c r="N1460" s="470"/>
      <c r="O1460" s="416">
        <f t="shared" si="77"/>
        <v>0</v>
      </c>
      <c r="P1460" s="79">
        <f t="shared" si="78"/>
        <v>0</v>
      </c>
      <c r="Q1460" s="102" t="str">
        <f t="shared" si="76"/>
        <v/>
      </c>
    </row>
    <row r="1461" spans="1:17" ht="13.5" thickBot="1" x14ac:dyDescent="0.25">
      <c r="A1461" s="438" t="str">
        <f>IF(B1461="","",COUNT('Diário 1º PA'!$A$5:$A$1982)+ROW()-4)</f>
        <v/>
      </c>
      <c r="B1461" s="439"/>
      <c r="C1461" s="469"/>
      <c r="D1461" s="107"/>
      <c r="E1461" s="107"/>
      <c r="F1461" s="288"/>
      <c r="G1461" s="107"/>
      <c r="H1461" s="107"/>
      <c r="I1461" s="107"/>
      <c r="J1461" s="423"/>
      <c r="K1461" s="423"/>
      <c r="L1461" s="423"/>
      <c r="M1461" s="423"/>
      <c r="N1461" s="470"/>
      <c r="O1461" s="416">
        <f t="shared" si="77"/>
        <v>0</v>
      </c>
      <c r="P1461" s="79">
        <f t="shared" si="78"/>
        <v>0</v>
      </c>
      <c r="Q1461" s="102" t="str">
        <f t="shared" si="76"/>
        <v/>
      </c>
    </row>
    <row r="1462" spans="1:17" x14ac:dyDescent="0.2">
      <c r="A1462" s="438" t="str">
        <f>IF(B1462="","",COUNT('Diário 1º PA'!$A$5:$A$1982)+ROW()-4)</f>
        <v/>
      </c>
      <c r="B1462" s="439"/>
      <c r="C1462" s="469"/>
      <c r="D1462" s="107"/>
      <c r="E1462" s="107"/>
      <c r="F1462" s="288"/>
      <c r="G1462" s="107"/>
      <c r="H1462" s="107"/>
      <c r="I1462" s="107"/>
      <c r="J1462" s="423"/>
      <c r="K1462" s="423"/>
      <c r="L1462" s="423"/>
      <c r="M1462" s="423"/>
      <c r="N1462" s="470"/>
      <c r="O1462" s="418">
        <f t="shared" si="77"/>
        <v>0</v>
      </c>
      <c r="P1462" s="79">
        <f t="shared" si="78"/>
        <v>0</v>
      </c>
      <c r="Q1462" s="152" t="str">
        <f t="shared" si="76"/>
        <v/>
      </c>
    </row>
    <row r="1463" spans="1:17" x14ac:dyDescent="0.2">
      <c r="A1463" s="438" t="str">
        <f>IF(B1463="","",COUNT('Diário 1º PA'!$A$5:$A$1982)+ROW()-4)</f>
        <v/>
      </c>
      <c r="B1463" s="439"/>
      <c r="C1463" s="469"/>
      <c r="D1463" s="107"/>
      <c r="E1463" s="107"/>
      <c r="F1463" s="288"/>
      <c r="G1463" s="107"/>
      <c r="H1463" s="107"/>
      <c r="I1463" s="107"/>
      <c r="J1463" s="423"/>
      <c r="K1463" s="423"/>
      <c r="L1463" s="423"/>
      <c r="M1463" s="472"/>
      <c r="N1463" s="470"/>
      <c r="O1463" s="416">
        <f t="shared" si="77"/>
        <v>0</v>
      </c>
      <c r="P1463" s="79">
        <f t="shared" si="78"/>
        <v>0</v>
      </c>
      <c r="Q1463" s="102" t="str">
        <f t="shared" si="76"/>
        <v/>
      </c>
    </row>
    <row r="1464" spans="1:17" x14ac:dyDescent="0.2">
      <c r="A1464" s="438" t="str">
        <f>IF(B1464="","",COUNT('Diário 1º PA'!$A$5:$A$1982)+ROW()-4)</f>
        <v/>
      </c>
      <c r="B1464" s="439"/>
      <c r="C1464" s="469"/>
      <c r="D1464" s="107"/>
      <c r="E1464" s="107"/>
      <c r="F1464" s="288"/>
      <c r="G1464" s="107"/>
      <c r="H1464" s="107"/>
      <c r="I1464" s="107"/>
      <c r="J1464" s="423"/>
      <c r="K1464" s="423"/>
      <c r="L1464" s="423"/>
      <c r="M1464" s="472"/>
      <c r="N1464" s="470"/>
      <c r="O1464" s="416">
        <f t="shared" si="77"/>
        <v>0</v>
      </c>
      <c r="P1464" s="79">
        <f t="shared" si="78"/>
        <v>0</v>
      </c>
      <c r="Q1464" s="102" t="str">
        <f t="shared" si="76"/>
        <v/>
      </c>
    </row>
    <row r="1465" spans="1:17" ht="13.5" thickBot="1" x14ac:dyDescent="0.25">
      <c r="A1465" s="438" t="str">
        <f>IF(B1465="","",COUNT('Diário 1º PA'!$A$5:$A$1982)+ROW()-4)</f>
        <v/>
      </c>
      <c r="B1465" s="439"/>
      <c r="C1465" s="469"/>
      <c r="D1465" s="107"/>
      <c r="E1465" s="107"/>
      <c r="F1465" s="288"/>
      <c r="G1465" s="107"/>
      <c r="H1465" s="107"/>
      <c r="I1465" s="107"/>
      <c r="J1465" s="423"/>
      <c r="K1465" s="423"/>
      <c r="L1465" s="423"/>
      <c r="M1465" s="423"/>
      <c r="N1465" s="470"/>
      <c r="O1465" s="416">
        <f t="shared" si="77"/>
        <v>0</v>
      </c>
      <c r="P1465" s="79">
        <f t="shared" si="78"/>
        <v>0</v>
      </c>
      <c r="Q1465" s="102" t="str">
        <f t="shared" si="76"/>
        <v/>
      </c>
    </row>
    <row r="1466" spans="1:17" x14ac:dyDescent="0.2">
      <c r="A1466" s="438" t="str">
        <f>IF(B1466="","",COUNT('Diário 1º PA'!$A$5:$A$1982)+ROW()-4)</f>
        <v/>
      </c>
      <c r="B1466" s="439"/>
      <c r="C1466" s="469"/>
      <c r="D1466" s="107"/>
      <c r="E1466" s="107"/>
      <c r="F1466" s="288"/>
      <c r="G1466" s="107"/>
      <c r="H1466" s="107"/>
      <c r="I1466" s="107"/>
      <c r="J1466" s="423"/>
      <c r="K1466" s="423"/>
      <c r="L1466" s="423"/>
      <c r="M1466" s="423"/>
      <c r="N1466" s="470"/>
      <c r="O1466" s="418">
        <f t="shared" si="77"/>
        <v>0</v>
      </c>
      <c r="P1466" s="79">
        <f t="shared" si="78"/>
        <v>0</v>
      </c>
      <c r="Q1466" s="152" t="str">
        <f t="shared" si="76"/>
        <v/>
      </c>
    </row>
    <row r="1467" spans="1:17" x14ac:dyDescent="0.2">
      <c r="A1467" s="438" t="str">
        <f>IF(B1467="","",COUNT('Diário 1º PA'!$A$5:$A$1982)+ROW()-4)</f>
        <v/>
      </c>
      <c r="B1467" s="439"/>
      <c r="C1467" s="469"/>
      <c r="D1467" s="107"/>
      <c r="E1467" s="107"/>
      <c r="F1467" s="288"/>
      <c r="G1467" s="107"/>
      <c r="H1467" s="107"/>
      <c r="I1467" s="107"/>
      <c r="J1467" s="423"/>
      <c r="K1467" s="423"/>
      <c r="L1467" s="423"/>
      <c r="M1467" s="423"/>
      <c r="N1467" s="470"/>
      <c r="O1467" s="416">
        <f t="shared" si="77"/>
        <v>0</v>
      </c>
      <c r="P1467" s="79">
        <f t="shared" si="78"/>
        <v>0</v>
      </c>
      <c r="Q1467" s="102" t="str">
        <f t="shared" si="76"/>
        <v/>
      </c>
    </row>
    <row r="1468" spans="1:17" x14ac:dyDescent="0.2">
      <c r="A1468" s="438" t="str">
        <f>IF(B1468="","",COUNT('Diário 1º PA'!$A$5:$A$1982)+ROW()-4)</f>
        <v/>
      </c>
      <c r="B1468" s="439"/>
      <c r="C1468" s="469"/>
      <c r="D1468" s="107"/>
      <c r="E1468" s="107"/>
      <c r="F1468" s="288"/>
      <c r="G1468" s="107"/>
      <c r="H1468" s="107"/>
      <c r="I1468" s="107"/>
      <c r="J1468" s="423"/>
      <c r="K1468" s="423"/>
      <c r="L1468" s="423"/>
      <c r="M1468" s="423"/>
      <c r="N1468" s="470"/>
      <c r="O1468" s="416">
        <f t="shared" si="77"/>
        <v>0</v>
      </c>
      <c r="P1468" s="79">
        <f t="shared" si="78"/>
        <v>0</v>
      </c>
      <c r="Q1468" s="102" t="str">
        <f t="shared" si="76"/>
        <v/>
      </c>
    </row>
    <row r="1469" spans="1:17" ht="13.5" thickBot="1" x14ac:dyDescent="0.25">
      <c r="A1469" s="438" t="str">
        <f>IF(B1469="","",COUNT('Diário 1º PA'!$A$5:$A$1982)+ROW()-4)</f>
        <v/>
      </c>
      <c r="B1469" s="439"/>
      <c r="C1469" s="469"/>
      <c r="D1469" s="107"/>
      <c r="E1469" s="107"/>
      <c r="F1469" s="288"/>
      <c r="G1469" s="107"/>
      <c r="H1469" s="107"/>
      <c r="I1469" s="107"/>
      <c r="J1469" s="423"/>
      <c r="K1469" s="423"/>
      <c r="L1469" s="423"/>
      <c r="M1469" s="472"/>
      <c r="N1469" s="470"/>
      <c r="O1469" s="416">
        <f t="shared" si="77"/>
        <v>0</v>
      </c>
      <c r="P1469" s="79">
        <f t="shared" si="78"/>
        <v>0</v>
      </c>
      <c r="Q1469" s="102" t="str">
        <f t="shared" si="76"/>
        <v/>
      </c>
    </row>
    <row r="1470" spans="1:17" x14ac:dyDescent="0.2">
      <c r="A1470" s="438" t="str">
        <f>IF(B1470="","",COUNT('Diário 1º PA'!$A$5:$A$1982)+ROW()-4)</f>
        <v/>
      </c>
      <c r="B1470" s="439"/>
      <c r="C1470" s="469"/>
      <c r="D1470" s="107"/>
      <c r="E1470" s="107"/>
      <c r="F1470" s="288"/>
      <c r="G1470" s="107"/>
      <c r="H1470" s="107"/>
      <c r="I1470" s="107"/>
      <c r="J1470" s="423"/>
      <c r="K1470" s="423"/>
      <c r="L1470" s="423"/>
      <c r="M1470" s="423"/>
      <c r="N1470" s="470"/>
      <c r="O1470" s="418">
        <f t="shared" si="77"/>
        <v>0</v>
      </c>
      <c r="P1470" s="79">
        <f t="shared" si="78"/>
        <v>0</v>
      </c>
      <c r="Q1470" s="152" t="str">
        <f t="shared" si="76"/>
        <v/>
      </c>
    </row>
    <row r="1471" spans="1:17" x14ac:dyDescent="0.2">
      <c r="A1471" s="438" t="str">
        <f>IF(B1471="","",COUNT('Diário 1º PA'!$A$5:$A$1982)+ROW()-4)</f>
        <v/>
      </c>
      <c r="B1471" s="439"/>
      <c r="C1471" s="469"/>
      <c r="D1471" s="107"/>
      <c r="E1471" s="107"/>
      <c r="F1471" s="288"/>
      <c r="G1471" s="107"/>
      <c r="H1471" s="107"/>
      <c r="I1471" s="107"/>
      <c r="J1471" s="423"/>
      <c r="K1471" s="423"/>
      <c r="L1471" s="423"/>
      <c r="M1471" s="423"/>
      <c r="N1471" s="470"/>
      <c r="O1471" s="416">
        <f t="shared" si="77"/>
        <v>0</v>
      </c>
      <c r="P1471" s="79">
        <f t="shared" si="78"/>
        <v>0</v>
      </c>
      <c r="Q1471" s="102" t="str">
        <f t="shared" si="76"/>
        <v/>
      </c>
    </row>
    <row r="1472" spans="1:17" x14ac:dyDescent="0.2">
      <c r="A1472" s="438" t="str">
        <f>IF(B1472="","",COUNT('Diário 1º PA'!$A$5:$A$1982)+ROW()-4)</f>
        <v/>
      </c>
      <c r="B1472" s="439"/>
      <c r="C1472" s="469"/>
      <c r="D1472" s="107"/>
      <c r="E1472" s="107"/>
      <c r="F1472" s="288"/>
      <c r="G1472" s="107"/>
      <c r="H1472" s="107"/>
      <c r="I1472" s="107"/>
      <c r="J1472" s="423"/>
      <c r="K1472" s="423"/>
      <c r="L1472" s="423"/>
      <c r="M1472" s="423"/>
      <c r="N1472" s="470"/>
      <c r="O1472" s="416">
        <f t="shared" si="77"/>
        <v>0</v>
      </c>
      <c r="P1472" s="79">
        <f t="shared" si="78"/>
        <v>0</v>
      </c>
      <c r="Q1472" s="102" t="str">
        <f t="shared" si="76"/>
        <v/>
      </c>
    </row>
    <row r="1473" spans="1:17" ht="13.5" thickBot="1" x14ac:dyDescent="0.25">
      <c r="A1473" s="438" t="str">
        <f>IF(B1473="","",COUNT('Diário 1º PA'!$A$5:$A$1982)+ROW()-4)</f>
        <v/>
      </c>
      <c r="B1473" s="439"/>
      <c r="C1473" s="469"/>
      <c r="D1473" s="107"/>
      <c r="E1473" s="107"/>
      <c r="F1473" s="288"/>
      <c r="G1473" s="107"/>
      <c r="H1473" s="107"/>
      <c r="I1473" s="107"/>
      <c r="J1473" s="423"/>
      <c r="K1473" s="423"/>
      <c r="L1473" s="423"/>
      <c r="M1473" s="423"/>
      <c r="N1473" s="470"/>
      <c r="O1473" s="416">
        <f t="shared" si="77"/>
        <v>0</v>
      </c>
      <c r="P1473" s="79">
        <f t="shared" si="78"/>
        <v>0</v>
      </c>
      <c r="Q1473" s="102" t="str">
        <f t="shared" si="76"/>
        <v/>
      </c>
    </row>
    <row r="1474" spans="1:17" x14ac:dyDescent="0.2">
      <c r="A1474" s="438" t="str">
        <f>IF(B1474="","",COUNT('Diário 1º PA'!$A$5:$A$1982)+ROW()-4)</f>
        <v/>
      </c>
      <c r="B1474" s="439"/>
      <c r="C1474" s="469"/>
      <c r="D1474" s="107"/>
      <c r="E1474" s="107"/>
      <c r="F1474" s="288"/>
      <c r="G1474" s="107"/>
      <c r="H1474" s="107"/>
      <c r="I1474" s="107"/>
      <c r="J1474" s="423"/>
      <c r="K1474" s="423"/>
      <c r="L1474" s="423"/>
      <c r="M1474" s="472"/>
      <c r="N1474" s="470"/>
      <c r="O1474" s="418">
        <f t="shared" si="77"/>
        <v>0</v>
      </c>
      <c r="P1474" s="79">
        <f t="shared" si="78"/>
        <v>0</v>
      </c>
      <c r="Q1474" s="152" t="str">
        <f t="shared" si="76"/>
        <v/>
      </c>
    </row>
    <row r="1475" spans="1:17" x14ac:dyDescent="0.2">
      <c r="A1475" s="438" t="str">
        <f>IF(B1475="","",COUNT('Diário 1º PA'!$A$5:$A$1982)+ROW()-4)</f>
        <v/>
      </c>
      <c r="B1475" s="439"/>
      <c r="C1475" s="469"/>
      <c r="D1475" s="107"/>
      <c r="E1475" s="107"/>
      <c r="F1475" s="288"/>
      <c r="G1475" s="107"/>
      <c r="H1475" s="107"/>
      <c r="I1475" s="107"/>
      <c r="J1475" s="423"/>
      <c r="K1475" s="423"/>
      <c r="L1475" s="423"/>
      <c r="M1475" s="423"/>
      <c r="N1475" s="470"/>
      <c r="O1475" s="416">
        <f t="shared" si="77"/>
        <v>0</v>
      </c>
      <c r="P1475" s="79">
        <f t="shared" si="78"/>
        <v>0</v>
      </c>
      <c r="Q1475" s="102" t="str">
        <f t="shared" si="76"/>
        <v/>
      </c>
    </row>
    <row r="1476" spans="1:17" x14ac:dyDescent="0.2">
      <c r="A1476" s="438" t="str">
        <f>IF(B1476="","",COUNT('Diário 1º PA'!$A$5:$A$1982)+ROW()-4)</f>
        <v/>
      </c>
      <c r="B1476" s="439"/>
      <c r="C1476" s="469"/>
      <c r="D1476" s="107"/>
      <c r="E1476" s="107"/>
      <c r="F1476" s="288"/>
      <c r="G1476" s="107"/>
      <c r="H1476" s="107"/>
      <c r="I1476" s="107"/>
      <c r="J1476" s="423"/>
      <c r="K1476" s="423"/>
      <c r="L1476" s="423"/>
      <c r="M1476" s="423"/>
      <c r="N1476" s="470"/>
      <c r="O1476" s="416">
        <f t="shared" si="77"/>
        <v>0</v>
      </c>
      <c r="P1476" s="79">
        <f t="shared" si="78"/>
        <v>0</v>
      </c>
      <c r="Q1476" s="102" t="str">
        <f t="shared" si="76"/>
        <v/>
      </c>
    </row>
    <row r="1477" spans="1:17" ht="13.5" thickBot="1" x14ac:dyDescent="0.25">
      <c r="A1477" s="438" t="str">
        <f>IF(B1477="","",COUNT('Diário 1º PA'!$A$5:$A$1982)+ROW()-4)</f>
        <v/>
      </c>
      <c r="B1477" s="439"/>
      <c r="C1477" s="469"/>
      <c r="D1477" s="107"/>
      <c r="E1477" s="107"/>
      <c r="F1477" s="288"/>
      <c r="G1477" s="107"/>
      <c r="H1477" s="107"/>
      <c r="I1477" s="107"/>
      <c r="J1477" s="423"/>
      <c r="K1477" s="423"/>
      <c r="L1477" s="423"/>
      <c r="M1477" s="423"/>
      <c r="N1477" s="470"/>
      <c r="O1477" s="416">
        <f t="shared" si="77"/>
        <v>0</v>
      </c>
      <c r="P1477" s="79">
        <f t="shared" si="78"/>
        <v>0</v>
      </c>
      <c r="Q1477" s="102" t="str">
        <f t="shared" si="76"/>
        <v/>
      </c>
    </row>
    <row r="1478" spans="1:17" x14ac:dyDescent="0.2">
      <c r="A1478" s="438" t="str">
        <f>IF(B1478="","",COUNT('Diário 1º PA'!$A$5:$A$1982)+ROW()-4)</f>
        <v/>
      </c>
      <c r="B1478" s="439"/>
      <c r="C1478" s="469"/>
      <c r="D1478" s="107"/>
      <c r="E1478" s="107"/>
      <c r="F1478" s="288"/>
      <c r="G1478" s="107"/>
      <c r="H1478" s="107"/>
      <c r="I1478" s="107"/>
      <c r="J1478" s="423"/>
      <c r="K1478" s="423"/>
      <c r="L1478" s="423"/>
      <c r="M1478" s="423"/>
      <c r="N1478" s="470"/>
      <c r="O1478" s="418">
        <f t="shared" si="77"/>
        <v>0</v>
      </c>
      <c r="P1478" s="79">
        <f t="shared" si="78"/>
        <v>0</v>
      </c>
      <c r="Q1478" s="152" t="str">
        <f t="shared" si="76"/>
        <v/>
      </c>
    </row>
    <row r="1479" spans="1:17" x14ac:dyDescent="0.2">
      <c r="A1479" s="438" t="str">
        <f>IF(B1479="","",COUNT('Diário 1º PA'!$A$5:$A$1982)+ROW()-4)</f>
        <v/>
      </c>
      <c r="B1479" s="439"/>
      <c r="C1479" s="469"/>
      <c r="D1479" s="107"/>
      <c r="E1479" s="107"/>
      <c r="F1479" s="288"/>
      <c r="G1479" s="107"/>
      <c r="H1479" s="107"/>
      <c r="I1479" s="107"/>
      <c r="J1479" s="423"/>
      <c r="K1479" s="423"/>
      <c r="L1479" s="423"/>
      <c r="M1479" s="423"/>
      <c r="N1479" s="470"/>
      <c r="O1479" s="416">
        <f t="shared" si="77"/>
        <v>0</v>
      </c>
      <c r="P1479" s="79">
        <f t="shared" si="78"/>
        <v>0</v>
      </c>
      <c r="Q1479" s="102" t="str">
        <f t="shared" si="76"/>
        <v/>
      </c>
    </row>
    <row r="1480" spans="1:17" x14ac:dyDescent="0.2">
      <c r="A1480" s="438" t="str">
        <f>IF(B1480="","",COUNT('Diário 1º PA'!$A$5:$A$1982)+ROW()-4)</f>
        <v/>
      </c>
      <c r="B1480" s="439"/>
      <c r="C1480" s="469"/>
      <c r="D1480" s="107"/>
      <c r="E1480" s="107"/>
      <c r="F1480" s="288"/>
      <c r="G1480" s="107"/>
      <c r="H1480" s="107"/>
      <c r="I1480" s="107"/>
      <c r="J1480" s="423"/>
      <c r="K1480" s="423"/>
      <c r="L1480" s="423"/>
      <c r="M1480" s="423"/>
      <c r="N1480" s="470"/>
      <c r="O1480" s="416">
        <f t="shared" si="77"/>
        <v>0</v>
      </c>
      <c r="P1480" s="79">
        <f t="shared" si="78"/>
        <v>0</v>
      </c>
      <c r="Q1480" s="102" t="str">
        <f t="shared" si="76"/>
        <v/>
      </c>
    </row>
    <row r="1481" spans="1:17" ht="13.5" thickBot="1" x14ac:dyDescent="0.25">
      <c r="A1481" s="438" t="str">
        <f>IF(B1481="","",COUNT('Diário 1º PA'!$A$5:$A$1982)+ROW()-4)</f>
        <v/>
      </c>
      <c r="B1481" s="439"/>
      <c r="C1481" s="469"/>
      <c r="D1481" s="107"/>
      <c r="E1481" s="107"/>
      <c r="F1481" s="288"/>
      <c r="G1481" s="107"/>
      <c r="H1481" s="107"/>
      <c r="I1481" s="107"/>
      <c r="J1481" s="423"/>
      <c r="K1481" s="423"/>
      <c r="L1481" s="423"/>
      <c r="M1481" s="423"/>
      <c r="N1481" s="470"/>
      <c r="O1481" s="416">
        <f t="shared" si="77"/>
        <v>0</v>
      </c>
      <c r="P1481" s="79">
        <f t="shared" si="78"/>
        <v>0</v>
      </c>
      <c r="Q1481" s="102" t="str">
        <f t="shared" si="76"/>
        <v/>
      </c>
    </row>
    <row r="1482" spans="1:17" x14ac:dyDescent="0.2">
      <c r="A1482" s="438" t="str">
        <f>IF(B1482="","",COUNT('Diário 1º PA'!$A$5:$A$1982)+ROW()-4)</f>
        <v/>
      </c>
      <c r="B1482" s="439"/>
      <c r="C1482" s="469"/>
      <c r="D1482" s="107"/>
      <c r="E1482" s="107"/>
      <c r="F1482" s="288"/>
      <c r="G1482" s="107"/>
      <c r="H1482" s="107"/>
      <c r="I1482" s="107"/>
      <c r="J1482" s="423"/>
      <c r="K1482" s="423"/>
      <c r="L1482" s="423"/>
      <c r="M1482" s="423"/>
      <c r="N1482" s="470"/>
      <c r="O1482" s="418">
        <f t="shared" si="77"/>
        <v>0</v>
      </c>
      <c r="P1482" s="79">
        <f t="shared" si="78"/>
        <v>0</v>
      </c>
      <c r="Q1482" s="152" t="str">
        <f t="shared" si="76"/>
        <v/>
      </c>
    </row>
    <row r="1483" spans="1:17" x14ac:dyDescent="0.2">
      <c r="A1483" s="438" t="str">
        <f>IF(B1483="","",COUNT('Diário 1º PA'!$A$5:$A$1982)+ROW()-4)</f>
        <v/>
      </c>
      <c r="B1483" s="439"/>
      <c r="C1483" s="469"/>
      <c r="D1483" s="107"/>
      <c r="E1483" s="107"/>
      <c r="F1483" s="288"/>
      <c r="G1483" s="107"/>
      <c r="H1483" s="107"/>
      <c r="I1483" s="107"/>
      <c r="J1483" s="423"/>
      <c r="K1483" s="423"/>
      <c r="L1483" s="423"/>
      <c r="M1483" s="423"/>
      <c r="N1483" s="470"/>
      <c r="O1483" s="416">
        <f t="shared" si="77"/>
        <v>0</v>
      </c>
      <c r="P1483" s="79">
        <f t="shared" si="78"/>
        <v>0</v>
      </c>
      <c r="Q1483" s="102" t="str">
        <f t="shared" si="76"/>
        <v/>
      </c>
    </row>
    <row r="1484" spans="1:17" x14ac:dyDescent="0.2">
      <c r="A1484" s="438" t="str">
        <f>IF(B1484="","",COUNT('Diário 1º PA'!$A$5:$A$1982)+ROW()-4)</f>
        <v/>
      </c>
      <c r="B1484" s="439"/>
      <c r="C1484" s="469"/>
      <c r="D1484" s="107"/>
      <c r="E1484" s="107"/>
      <c r="F1484" s="288"/>
      <c r="G1484" s="107"/>
      <c r="H1484" s="107"/>
      <c r="I1484" s="107"/>
      <c r="J1484" s="423"/>
      <c r="K1484" s="423"/>
      <c r="L1484" s="423"/>
      <c r="M1484" s="423"/>
      <c r="N1484" s="470"/>
      <c r="O1484" s="416">
        <f t="shared" si="77"/>
        <v>0</v>
      </c>
      <c r="P1484" s="79">
        <f t="shared" si="78"/>
        <v>0</v>
      </c>
      <c r="Q1484" s="102" t="str">
        <f t="shared" si="76"/>
        <v/>
      </c>
    </row>
    <row r="1485" spans="1:17" ht="13.5" thickBot="1" x14ac:dyDescent="0.25">
      <c r="A1485" s="438" t="str">
        <f>IF(B1485="","",COUNT('Diário 1º PA'!$A$5:$A$1982)+ROW()-4)</f>
        <v/>
      </c>
      <c r="B1485" s="439"/>
      <c r="C1485" s="469"/>
      <c r="D1485" s="107"/>
      <c r="E1485" s="107"/>
      <c r="F1485" s="288"/>
      <c r="G1485" s="107"/>
      <c r="H1485" s="107"/>
      <c r="I1485" s="107"/>
      <c r="J1485" s="423"/>
      <c r="K1485" s="423"/>
      <c r="L1485" s="423"/>
      <c r="M1485" s="423"/>
      <c r="N1485" s="470"/>
      <c r="O1485" s="416">
        <f t="shared" si="77"/>
        <v>0</v>
      </c>
      <c r="P1485" s="79">
        <f t="shared" si="78"/>
        <v>0</v>
      </c>
      <c r="Q1485" s="102" t="str">
        <f t="shared" si="76"/>
        <v/>
      </c>
    </row>
    <row r="1486" spans="1:17" x14ac:dyDescent="0.2">
      <c r="A1486" s="438" t="str">
        <f>IF(B1486="","",COUNT('Diário 1º PA'!$A$5:$A$1982)+ROW()-4)</f>
        <v/>
      </c>
      <c r="B1486" s="439"/>
      <c r="C1486" s="469"/>
      <c r="D1486" s="107"/>
      <c r="E1486" s="107"/>
      <c r="F1486" s="288"/>
      <c r="G1486" s="107"/>
      <c r="H1486" s="107"/>
      <c r="I1486" s="107"/>
      <c r="J1486" s="423"/>
      <c r="K1486" s="423"/>
      <c r="L1486" s="423"/>
      <c r="M1486" s="423"/>
      <c r="N1486" s="470"/>
      <c r="O1486" s="418">
        <f t="shared" si="77"/>
        <v>0</v>
      </c>
      <c r="P1486" s="79">
        <f t="shared" si="78"/>
        <v>0</v>
      </c>
      <c r="Q1486" s="152" t="str">
        <f t="shared" si="76"/>
        <v/>
      </c>
    </row>
    <row r="1487" spans="1:17" x14ac:dyDescent="0.2">
      <c r="A1487" s="438" t="str">
        <f>IF(B1487="","",COUNT('Diário 1º PA'!$A$5:$A$1982)+ROW()-4)</f>
        <v/>
      </c>
      <c r="B1487" s="439"/>
      <c r="C1487" s="469"/>
      <c r="D1487" s="107"/>
      <c r="E1487" s="107"/>
      <c r="F1487" s="288"/>
      <c r="G1487" s="107"/>
      <c r="H1487" s="107"/>
      <c r="I1487" s="107"/>
      <c r="J1487" s="423"/>
      <c r="K1487" s="423"/>
      <c r="L1487" s="423"/>
      <c r="M1487" s="423"/>
      <c r="N1487" s="470"/>
      <c r="O1487" s="416">
        <f t="shared" si="77"/>
        <v>0</v>
      </c>
      <c r="P1487" s="79">
        <f t="shared" si="78"/>
        <v>0</v>
      </c>
      <c r="Q1487" s="102" t="str">
        <f t="shared" si="76"/>
        <v/>
      </c>
    </row>
    <row r="1488" spans="1:17" x14ac:dyDescent="0.2">
      <c r="A1488" s="438" t="str">
        <f>IF(B1488="","",COUNT('Diário 1º PA'!$A$5:$A$1982)+ROW()-4)</f>
        <v/>
      </c>
      <c r="B1488" s="439"/>
      <c r="C1488" s="469"/>
      <c r="D1488" s="107"/>
      <c r="E1488" s="107"/>
      <c r="F1488" s="288"/>
      <c r="G1488" s="107"/>
      <c r="H1488" s="107"/>
      <c r="I1488" s="107"/>
      <c r="J1488" s="423"/>
      <c r="K1488" s="423"/>
      <c r="L1488" s="423"/>
      <c r="M1488" s="423"/>
      <c r="N1488" s="470"/>
      <c r="O1488" s="416">
        <f t="shared" si="77"/>
        <v>0</v>
      </c>
      <c r="P1488" s="79">
        <f t="shared" si="78"/>
        <v>0</v>
      </c>
      <c r="Q1488" s="102" t="str">
        <f t="shared" si="76"/>
        <v/>
      </c>
    </row>
    <row r="1489" spans="1:17" ht="13.5" thickBot="1" x14ac:dyDescent="0.25">
      <c r="A1489" s="438" t="str">
        <f>IF(B1489="","",COUNT('Diário 1º PA'!$A$5:$A$1982)+ROW()-4)</f>
        <v/>
      </c>
      <c r="B1489" s="439"/>
      <c r="C1489" s="469"/>
      <c r="D1489" s="107"/>
      <c r="E1489" s="107"/>
      <c r="F1489" s="288"/>
      <c r="G1489" s="107"/>
      <c r="H1489" s="107"/>
      <c r="I1489" s="107"/>
      <c r="J1489" s="423"/>
      <c r="K1489" s="423"/>
      <c r="L1489" s="423"/>
      <c r="M1489" s="423"/>
      <c r="N1489" s="470"/>
      <c r="O1489" s="416">
        <f t="shared" si="77"/>
        <v>0</v>
      </c>
      <c r="P1489" s="79">
        <f t="shared" si="78"/>
        <v>0</v>
      </c>
      <c r="Q1489" s="102" t="str">
        <f t="shared" si="76"/>
        <v/>
      </c>
    </row>
    <row r="1490" spans="1:17" x14ac:dyDescent="0.2">
      <c r="A1490" s="438" t="str">
        <f>IF(B1490="","",COUNT('Diário 1º PA'!$A$5:$A$1982)+ROW()-4)</f>
        <v/>
      </c>
      <c r="B1490" s="439"/>
      <c r="C1490" s="469"/>
      <c r="D1490" s="107"/>
      <c r="E1490" s="107"/>
      <c r="F1490" s="288"/>
      <c r="G1490" s="107"/>
      <c r="H1490" s="107"/>
      <c r="I1490" s="107"/>
      <c r="J1490" s="423"/>
      <c r="K1490" s="423"/>
      <c r="L1490" s="423"/>
      <c r="M1490" s="423"/>
      <c r="N1490" s="470"/>
      <c r="O1490" s="418">
        <f t="shared" si="77"/>
        <v>0</v>
      </c>
      <c r="P1490" s="79">
        <f t="shared" si="78"/>
        <v>0</v>
      </c>
      <c r="Q1490" s="152" t="str">
        <f t="shared" si="76"/>
        <v/>
      </c>
    </row>
    <row r="1491" spans="1:17" x14ac:dyDescent="0.2">
      <c r="A1491" s="438" t="str">
        <f>IF(B1491="","",COUNT('Diário 1º PA'!$A$5:$A$1982)+ROW()-4)</f>
        <v/>
      </c>
      <c r="B1491" s="439"/>
      <c r="C1491" s="469"/>
      <c r="D1491" s="107"/>
      <c r="E1491" s="107"/>
      <c r="F1491" s="288"/>
      <c r="G1491" s="107"/>
      <c r="H1491" s="107"/>
      <c r="I1491" s="107"/>
      <c r="J1491" s="423"/>
      <c r="K1491" s="423"/>
      <c r="L1491" s="423"/>
      <c r="M1491" s="423"/>
      <c r="N1491" s="470"/>
      <c r="O1491" s="416">
        <f t="shared" si="77"/>
        <v>0</v>
      </c>
      <c r="P1491" s="79">
        <f t="shared" si="78"/>
        <v>0</v>
      </c>
      <c r="Q1491" s="102" t="str">
        <f t="shared" si="76"/>
        <v/>
      </c>
    </row>
    <row r="1492" spans="1:17" x14ac:dyDescent="0.2">
      <c r="A1492" s="438" t="str">
        <f>IF(B1492="","",COUNT('Diário 1º PA'!$A$5:$A$1982)+ROW()-4)</f>
        <v/>
      </c>
      <c r="B1492" s="439"/>
      <c r="C1492" s="469"/>
      <c r="D1492" s="107"/>
      <c r="E1492" s="107"/>
      <c r="F1492" s="288"/>
      <c r="G1492" s="107"/>
      <c r="H1492" s="107"/>
      <c r="I1492" s="107"/>
      <c r="J1492" s="423"/>
      <c r="K1492" s="423"/>
      <c r="L1492" s="423"/>
      <c r="M1492" s="423"/>
      <c r="N1492" s="470"/>
      <c r="O1492" s="416">
        <f t="shared" si="77"/>
        <v>0</v>
      </c>
      <c r="P1492" s="79">
        <f t="shared" si="78"/>
        <v>0</v>
      </c>
      <c r="Q1492" s="102" t="str">
        <f t="shared" si="76"/>
        <v/>
      </c>
    </row>
    <row r="1493" spans="1:17" ht="13.5" thickBot="1" x14ac:dyDescent="0.25">
      <c r="A1493" s="438" t="str">
        <f>IF(B1493="","",COUNT('Diário 1º PA'!$A$5:$A$1982)+ROW()-4)</f>
        <v/>
      </c>
      <c r="B1493" s="439"/>
      <c r="C1493" s="469"/>
      <c r="D1493" s="107"/>
      <c r="E1493" s="107"/>
      <c r="F1493" s="288"/>
      <c r="G1493" s="107"/>
      <c r="H1493" s="107"/>
      <c r="I1493" s="107"/>
      <c r="J1493" s="423"/>
      <c r="K1493" s="423"/>
      <c r="L1493" s="423"/>
      <c r="M1493" s="423"/>
      <c r="N1493" s="470"/>
      <c r="O1493" s="416">
        <f t="shared" si="77"/>
        <v>0</v>
      </c>
      <c r="P1493" s="79">
        <f t="shared" si="78"/>
        <v>0</v>
      </c>
      <c r="Q1493" s="102" t="str">
        <f t="shared" si="76"/>
        <v/>
      </c>
    </row>
    <row r="1494" spans="1:17" x14ac:dyDescent="0.2">
      <c r="A1494" s="438" t="str">
        <f>IF(B1494="","",COUNT('Diário 1º PA'!$A$5:$A$1982)+ROW()-4)</f>
        <v/>
      </c>
      <c r="B1494" s="439"/>
      <c r="C1494" s="469"/>
      <c r="D1494" s="107"/>
      <c r="E1494" s="107"/>
      <c r="F1494" s="288"/>
      <c r="G1494" s="107"/>
      <c r="H1494" s="107"/>
      <c r="I1494" s="107"/>
      <c r="J1494" s="423"/>
      <c r="K1494" s="423"/>
      <c r="L1494" s="423"/>
      <c r="M1494" s="423"/>
      <c r="N1494" s="470"/>
      <c r="O1494" s="418">
        <f t="shared" si="77"/>
        <v>0</v>
      </c>
      <c r="P1494" s="79">
        <f t="shared" si="78"/>
        <v>0</v>
      </c>
      <c r="Q1494" s="152" t="str">
        <f t="shared" si="76"/>
        <v/>
      </c>
    </row>
    <row r="1495" spans="1:17" x14ac:dyDescent="0.2">
      <c r="A1495" s="438" t="str">
        <f>IF(B1495="","",COUNT('Diário 1º PA'!$A$5:$A$1982)+ROW()-4)</f>
        <v/>
      </c>
      <c r="B1495" s="439"/>
      <c r="C1495" s="469"/>
      <c r="D1495" s="107"/>
      <c r="E1495" s="107"/>
      <c r="F1495" s="288"/>
      <c r="G1495" s="107"/>
      <c r="H1495" s="107"/>
      <c r="I1495" s="107"/>
      <c r="J1495" s="423"/>
      <c r="K1495" s="423"/>
      <c r="L1495" s="423"/>
      <c r="M1495" s="423"/>
      <c r="N1495" s="470"/>
      <c r="O1495" s="416">
        <f t="shared" si="77"/>
        <v>0</v>
      </c>
      <c r="P1495" s="79">
        <f t="shared" si="78"/>
        <v>0</v>
      </c>
      <c r="Q1495" s="102" t="str">
        <f t="shared" si="76"/>
        <v/>
      </c>
    </row>
    <row r="1496" spans="1:17" x14ac:dyDescent="0.2">
      <c r="A1496" s="438" t="str">
        <f>IF(B1496="","",COUNT('Diário 1º PA'!$A$5:$A$1982)+ROW()-4)</f>
        <v/>
      </c>
      <c r="B1496" s="439"/>
      <c r="C1496" s="469"/>
      <c r="D1496" s="107"/>
      <c r="E1496" s="107"/>
      <c r="F1496" s="288"/>
      <c r="G1496" s="107"/>
      <c r="H1496" s="107"/>
      <c r="I1496" s="107"/>
      <c r="J1496" s="423"/>
      <c r="K1496" s="423"/>
      <c r="L1496" s="423"/>
      <c r="M1496" s="423"/>
      <c r="N1496" s="470"/>
      <c r="O1496" s="416">
        <f t="shared" si="77"/>
        <v>0</v>
      </c>
      <c r="P1496" s="79">
        <f t="shared" si="78"/>
        <v>0</v>
      </c>
      <c r="Q1496" s="102" t="str">
        <f t="shared" si="76"/>
        <v/>
      </c>
    </row>
    <row r="1497" spans="1:17" ht="13.5" thickBot="1" x14ac:dyDescent="0.25">
      <c r="A1497" s="438" t="str">
        <f>IF(B1497="","",COUNT('Diário 1º PA'!$A$5:$A$1982)+ROW()-4)</f>
        <v/>
      </c>
      <c r="B1497" s="439"/>
      <c r="C1497" s="469"/>
      <c r="D1497" s="107"/>
      <c r="E1497" s="107"/>
      <c r="F1497" s="288"/>
      <c r="G1497" s="107"/>
      <c r="H1497" s="107"/>
      <c r="I1497" s="107"/>
      <c r="J1497" s="423"/>
      <c r="K1497" s="423"/>
      <c r="L1497" s="423"/>
      <c r="M1497" s="423"/>
      <c r="N1497" s="470"/>
      <c r="O1497" s="416">
        <f t="shared" si="77"/>
        <v>0</v>
      </c>
      <c r="P1497" s="79">
        <f t="shared" si="78"/>
        <v>0</v>
      </c>
      <c r="Q1497" s="102" t="str">
        <f t="shared" si="76"/>
        <v/>
      </c>
    </row>
    <row r="1498" spans="1:17" x14ac:dyDescent="0.2">
      <c r="A1498" s="438" t="str">
        <f>IF(B1498="","",COUNT('Diário 1º PA'!$A$5:$A$1982)+ROW()-4)</f>
        <v/>
      </c>
      <c r="B1498" s="439"/>
      <c r="C1498" s="469"/>
      <c r="D1498" s="107"/>
      <c r="E1498" s="107"/>
      <c r="F1498" s="288"/>
      <c r="G1498" s="107"/>
      <c r="H1498" s="107"/>
      <c r="I1498" s="107"/>
      <c r="J1498" s="423"/>
      <c r="K1498" s="423"/>
      <c r="L1498" s="423"/>
      <c r="M1498" s="423"/>
      <c r="N1498" s="470"/>
      <c r="O1498" s="418">
        <f t="shared" si="77"/>
        <v>0</v>
      </c>
      <c r="P1498" s="79">
        <f t="shared" si="78"/>
        <v>0</v>
      </c>
      <c r="Q1498" s="152" t="str">
        <f t="shared" si="76"/>
        <v/>
      </c>
    </row>
    <row r="1499" spans="1:17" x14ac:dyDescent="0.2">
      <c r="A1499" s="438" t="str">
        <f>IF(B1499="","",COUNT('Diário 1º PA'!$A$5:$A$1982)+ROW()-4)</f>
        <v/>
      </c>
      <c r="B1499" s="439"/>
      <c r="C1499" s="469"/>
      <c r="D1499" s="107"/>
      <c r="E1499" s="107"/>
      <c r="F1499" s="288"/>
      <c r="G1499" s="107"/>
      <c r="H1499" s="107"/>
      <c r="I1499" s="107"/>
      <c r="J1499" s="423"/>
      <c r="K1499" s="423"/>
      <c r="L1499" s="423"/>
      <c r="M1499" s="423"/>
      <c r="N1499" s="470"/>
      <c r="O1499" s="416">
        <f t="shared" si="77"/>
        <v>0</v>
      </c>
      <c r="P1499" s="79">
        <f t="shared" si="78"/>
        <v>0</v>
      </c>
      <c r="Q1499" s="102" t="str">
        <f t="shared" si="76"/>
        <v/>
      </c>
    </row>
    <row r="1500" spans="1:17" x14ac:dyDescent="0.2">
      <c r="A1500" s="438" t="str">
        <f>IF(B1500="","",COUNT('Diário 1º PA'!$A$5:$A$1982)+ROW()-4)</f>
        <v/>
      </c>
      <c r="B1500" s="439"/>
      <c r="C1500" s="469"/>
      <c r="D1500" s="107"/>
      <c r="E1500" s="107"/>
      <c r="F1500" s="288"/>
      <c r="G1500" s="107"/>
      <c r="H1500" s="107"/>
      <c r="I1500" s="107"/>
      <c r="J1500" s="423"/>
      <c r="K1500" s="423"/>
      <c r="L1500" s="423"/>
      <c r="M1500" s="423"/>
      <c r="N1500" s="470"/>
      <c r="O1500" s="416">
        <f t="shared" si="77"/>
        <v>0</v>
      </c>
      <c r="P1500" s="79">
        <f t="shared" si="78"/>
        <v>0</v>
      </c>
      <c r="Q1500" s="102" t="str">
        <f t="shared" si="76"/>
        <v/>
      </c>
    </row>
    <row r="1501" spans="1:17" ht="13.5" thickBot="1" x14ac:dyDescent="0.25">
      <c r="A1501" s="438" t="str">
        <f>IF(B1501="","",COUNT('Diário 1º PA'!$A$5:$A$1982)+ROW()-4)</f>
        <v/>
      </c>
      <c r="B1501" s="439"/>
      <c r="C1501" s="469"/>
      <c r="D1501" s="107"/>
      <c r="E1501" s="107"/>
      <c r="F1501" s="288"/>
      <c r="G1501" s="107"/>
      <c r="H1501" s="107"/>
      <c r="I1501" s="107"/>
      <c r="J1501" s="423"/>
      <c r="K1501" s="423"/>
      <c r="L1501" s="423"/>
      <c r="M1501" s="423"/>
      <c r="N1501" s="470"/>
      <c r="O1501" s="416">
        <f t="shared" si="77"/>
        <v>0</v>
      </c>
      <c r="P1501" s="79">
        <f t="shared" si="78"/>
        <v>0</v>
      </c>
      <c r="Q1501" s="102" t="str">
        <f t="shared" si="76"/>
        <v/>
      </c>
    </row>
    <row r="1502" spans="1:17" x14ac:dyDescent="0.2">
      <c r="A1502" s="438" t="str">
        <f>IF(B1502="","",COUNT('Diário 1º PA'!$A$5:$A$1982)+ROW()-4)</f>
        <v/>
      </c>
      <c r="B1502" s="439"/>
      <c r="C1502" s="469"/>
      <c r="D1502" s="107"/>
      <c r="E1502" s="107"/>
      <c r="F1502" s="288"/>
      <c r="G1502" s="107"/>
      <c r="H1502" s="107"/>
      <c r="I1502" s="107"/>
      <c r="J1502" s="423"/>
      <c r="K1502" s="423"/>
      <c r="L1502" s="423"/>
      <c r="M1502" s="423"/>
      <c r="N1502" s="470"/>
      <c r="O1502" s="418">
        <f t="shared" si="77"/>
        <v>0</v>
      </c>
      <c r="P1502" s="79">
        <f t="shared" si="78"/>
        <v>0</v>
      </c>
      <c r="Q1502" s="152" t="str">
        <f t="shared" ref="Q1502:Q1565" si="79">SUBSTITUTE(D1502," ","_")</f>
        <v/>
      </c>
    </row>
    <row r="1503" spans="1:17" x14ac:dyDescent="0.2">
      <c r="A1503" s="438" t="str">
        <f>IF(B1503="","",COUNT('Diário 1º PA'!$A$5:$A$1982)+ROW()-4)</f>
        <v/>
      </c>
      <c r="B1503" s="439"/>
      <c r="C1503" s="469"/>
      <c r="D1503" s="107"/>
      <c r="E1503" s="107"/>
      <c r="F1503" s="288"/>
      <c r="G1503" s="107"/>
      <c r="H1503" s="107"/>
      <c r="I1503" s="107"/>
      <c r="J1503" s="423"/>
      <c r="K1503" s="423"/>
      <c r="L1503" s="423"/>
      <c r="M1503" s="423"/>
      <c r="N1503" s="470"/>
      <c r="O1503" s="416">
        <f t="shared" ref="O1503:O1566" si="80">IF(B1503=0,0,IF(YEAR(B1503)=$P$1,MONTH(B1503)-$O$1+1,(YEAR(B1503)-$P$1)*12-$O$1+1+MONTH(B1503)))</f>
        <v>0</v>
      </c>
      <c r="P1503" s="79">
        <f t="shared" ref="P1503:P1566" si="81">IF(C1503=0,0,IF(YEAR(C1503)=$P$1,MONTH(C1503)-$O$1+1,(YEAR(C1503)-$P$1)*12-$O$1+1+MONTH(C1503)))</f>
        <v>0</v>
      </c>
      <c r="Q1503" s="102" t="str">
        <f t="shared" si="79"/>
        <v/>
      </c>
    </row>
    <row r="1504" spans="1:17" x14ac:dyDescent="0.2">
      <c r="A1504" s="438" t="str">
        <f>IF(B1504="","",COUNT('Diário 1º PA'!$A$5:$A$1982)+ROW()-4)</f>
        <v/>
      </c>
      <c r="B1504" s="439"/>
      <c r="C1504" s="469"/>
      <c r="D1504" s="107"/>
      <c r="E1504" s="107"/>
      <c r="F1504" s="288"/>
      <c r="G1504" s="107"/>
      <c r="H1504" s="107"/>
      <c r="I1504" s="107"/>
      <c r="J1504" s="423"/>
      <c r="K1504" s="423"/>
      <c r="L1504" s="423"/>
      <c r="M1504" s="423"/>
      <c r="N1504" s="470"/>
      <c r="O1504" s="416">
        <f t="shared" si="80"/>
        <v>0</v>
      </c>
      <c r="P1504" s="79">
        <f t="shared" si="81"/>
        <v>0</v>
      </c>
      <c r="Q1504" s="102" t="str">
        <f t="shared" si="79"/>
        <v/>
      </c>
    </row>
    <row r="1505" spans="1:17" ht="13.5" thickBot="1" x14ac:dyDescent="0.25">
      <c r="A1505" s="438" t="str">
        <f>IF(B1505="","",COUNT('Diário 1º PA'!$A$5:$A$1982)+ROW()-4)</f>
        <v/>
      </c>
      <c r="B1505" s="439"/>
      <c r="C1505" s="469"/>
      <c r="D1505" s="107"/>
      <c r="E1505" s="107"/>
      <c r="F1505" s="288"/>
      <c r="G1505" s="107"/>
      <c r="H1505" s="107"/>
      <c r="I1505" s="107"/>
      <c r="J1505" s="423"/>
      <c r="K1505" s="423"/>
      <c r="L1505" s="423"/>
      <c r="M1505" s="423"/>
      <c r="N1505" s="470"/>
      <c r="O1505" s="416">
        <f t="shared" si="80"/>
        <v>0</v>
      </c>
      <c r="P1505" s="79">
        <f t="shared" si="81"/>
        <v>0</v>
      </c>
      <c r="Q1505" s="102" t="str">
        <f t="shared" si="79"/>
        <v/>
      </c>
    </row>
    <row r="1506" spans="1:17" x14ac:dyDescent="0.2">
      <c r="A1506" s="438" t="str">
        <f>IF(B1506="","",COUNT('Diário 1º PA'!$A$5:$A$1982)+ROW()-4)</f>
        <v/>
      </c>
      <c r="B1506" s="439"/>
      <c r="C1506" s="469"/>
      <c r="D1506" s="107"/>
      <c r="E1506" s="107"/>
      <c r="F1506" s="288"/>
      <c r="G1506" s="107"/>
      <c r="H1506" s="107"/>
      <c r="I1506" s="107"/>
      <c r="J1506" s="423"/>
      <c r="K1506" s="423"/>
      <c r="L1506" s="423"/>
      <c r="M1506" s="423"/>
      <c r="N1506" s="470"/>
      <c r="O1506" s="418">
        <f t="shared" si="80"/>
        <v>0</v>
      </c>
      <c r="P1506" s="79">
        <f t="shared" si="81"/>
        <v>0</v>
      </c>
      <c r="Q1506" s="152" t="str">
        <f t="shared" si="79"/>
        <v/>
      </c>
    </row>
    <row r="1507" spans="1:17" x14ac:dyDescent="0.2">
      <c r="A1507" s="438" t="str">
        <f>IF(B1507="","",COUNT('Diário 1º PA'!$A$5:$A$1982)+ROW()-4)</f>
        <v/>
      </c>
      <c r="B1507" s="439"/>
      <c r="C1507" s="469"/>
      <c r="D1507" s="107"/>
      <c r="E1507" s="107"/>
      <c r="F1507" s="288"/>
      <c r="G1507" s="107"/>
      <c r="H1507" s="107"/>
      <c r="I1507" s="107"/>
      <c r="J1507" s="423"/>
      <c r="K1507" s="423"/>
      <c r="L1507" s="423"/>
      <c r="M1507" s="423"/>
      <c r="N1507" s="470"/>
      <c r="O1507" s="416">
        <f t="shared" si="80"/>
        <v>0</v>
      </c>
      <c r="P1507" s="79">
        <f t="shared" si="81"/>
        <v>0</v>
      </c>
      <c r="Q1507" s="102" t="str">
        <f t="shared" si="79"/>
        <v/>
      </c>
    </row>
    <row r="1508" spans="1:17" x14ac:dyDescent="0.2">
      <c r="A1508" s="438" t="str">
        <f>IF(B1508="","",COUNT('Diário 1º PA'!$A$5:$A$1982)+ROW()-4)</f>
        <v/>
      </c>
      <c r="B1508" s="439"/>
      <c r="C1508" s="469"/>
      <c r="D1508" s="107"/>
      <c r="E1508" s="107"/>
      <c r="F1508" s="288"/>
      <c r="G1508" s="107"/>
      <c r="H1508" s="107"/>
      <c r="I1508" s="107"/>
      <c r="J1508" s="423"/>
      <c r="K1508" s="423"/>
      <c r="L1508" s="423"/>
      <c r="M1508" s="423"/>
      <c r="N1508" s="470"/>
      <c r="O1508" s="416">
        <f t="shared" si="80"/>
        <v>0</v>
      </c>
      <c r="P1508" s="79">
        <f t="shared" si="81"/>
        <v>0</v>
      </c>
      <c r="Q1508" s="102" t="str">
        <f t="shared" si="79"/>
        <v/>
      </c>
    </row>
    <row r="1509" spans="1:17" ht="13.5" thickBot="1" x14ac:dyDescent="0.25">
      <c r="A1509" s="438" t="str">
        <f>IF(B1509="","",COUNT('Diário 1º PA'!$A$5:$A$1982)+ROW()-4)</f>
        <v/>
      </c>
      <c r="B1509" s="439"/>
      <c r="C1509" s="469"/>
      <c r="D1509" s="107"/>
      <c r="E1509" s="107"/>
      <c r="F1509" s="288"/>
      <c r="G1509" s="107"/>
      <c r="H1509" s="107"/>
      <c r="I1509" s="107"/>
      <c r="J1509" s="423"/>
      <c r="K1509" s="423"/>
      <c r="L1509" s="423"/>
      <c r="M1509" s="423"/>
      <c r="N1509" s="470"/>
      <c r="O1509" s="416">
        <f t="shared" si="80"/>
        <v>0</v>
      </c>
      <c r="P1509" s="79">
        <f t="shared" si="81"/>
        <v>0</v>
      </c>
      <c r="Q1509" s="102" t="str">
        <f t="shared" si="79"/>
        <v/>
      </c>
    </row>
    <row r="1510" spans="1:17" x14ac:dyDescent="0.2">
      <c r="A1510" s="438" t="str">
        <f>IF(B1510="","",COUNT('Diário 1º PA'!$A$5:$A$1982)+ROW()-4)</f>
        <v/>
      </c>
      <c r="B1510" s="439"/>
      <c r="C1510" s="469"/>
      <c r="D1510" s="107"/>
      <c r="E1510" s="107"/>
      <c r="F1510" s="288"/>
      <c r="G1510" s="107"/>
      <c r="H1510" s="107"/>
      <c r="I1510" s="107"/>
      <c r="J1510" s="423"/>
      <c r="K1510" s="423"/>
      <c r="L1510" s="423"/>
      <c r="M1510" s="423"/>
      <c r="N1510" s="470"/>
      <c r="O1510" s="418">
        <f t="shared" si="80"/>
        <v>0</v>
      </c>
      <c r="P1510" s="79">
        <f t="shared" si="81"/>
        <v>0</v>
      </c>
      <c r="Q1510" s="152" t="str">
        <f t="shared" si="79"/>
        <v/>
      </c>
    </row>
    <row r="1511" spans="1:17" x14ac:dyDescent="0.2">
      <c r="A1511" s="438" t="str">
        <f>IF(B1511="","",COUNT('Diário 1º PA'!$A$5:$A$1982)+ROW()-4)</f>
        <v/>
      </c>
      <c r="B1511" s="439"/>
      <c r="C1511" s="469"/>
      <c r="D1511" s="107"/>
      <c r="E1511" s="107"/>
      <c r="F1511" s="288"/>
      <c r="G1511" s="107"/>
      <c r="H1511" s="107"/>
      <c r="I1511" s="107"/>
      <c r="J1511" s="423"/>
      <c r="K1511" s="423"/>
      <c r="L1511" s="423"/>
      <c r="M1511" s="423"/>
      <c r="N1511" s="470"/>
      <c r="O1511" s="416">
        <f t="shared" si="80"/>
        <v>0</v>
      </c>
      <c r="P1511" s="79">
        <f t="shared" si="81"/>
        <v>0</v>
      </c>
      <c r="Q1511" s="102" t="str">
        <f t="shared" si="79"/>
        <v/>
      </c>
    </row>
    <row r="1512" spans="1:17" x14ac:dyDescent="0.2">
      <c r="A1512" s="438" t="str">
        <f>IF(B1512="","",COUNT('Diário 1º PA'!$A$5:$A$1982)+ROW()-4)</f>
        <v/>
      </c>
      <c r="B1512" s="439"/>
      <c r="C1512" s="469"/>
      <c r="D1512" s="107"/>
      <c r="E1512" s="107"/>
      <c r="F1512" s="288"/>
      <c r="G1512" s="107"/>
      <c r="H1512" s="107"/>
      <c r="I1512" s="107"/>
      <c r="J1512" s="423"/>
      <c r="K1512" s="423"/>
      <c r="L1512" s="423"/>
      <c r="M1512" s="423"/>
      <c r="N1512" s="470"/>
      <c r="O1512" s="416">
        <f t="shared" si="80"/>
        <v>0</v>
      </c>
      <c r="P1512" s="79">
        <f t="shared" si="81"/>
        <v>0</v>
      </c>
      <c r="Q1512" s="102" t="str">
        <f t="shared" si="79"/>
        <v/>
      </c>
    </row>
    <row r="1513" spans="1:17" ht="13.5" thickBot="1" x14ac:dyDescent="0.25">
      <c r="A1513" s="438" t="str">
        <f>IF(B1513="","",COUNT('Diário 1º PA'!$A$5:$A$1982)+ROW()-4)</f>
        <v/>
      </c>
      <c r="B1513" s="439"/>
      <c r="C1513" s="469"/>
      <c r="D1513" s="107"/>
      <c r="E1513" s="107"/>
      <c r="F1513" s="288"/>
      <c r="G1513" s="107"/>
      <c r="H1513" s="107"/>
      <c r="I1513" s="107"/>
      <c r="J1513" s="423"/>
      <c r="K1513" s="423"/>
      <c r="L1513" s="423"/>
      <c r="M1513" s="423"/>
      <c r="N1513" s="470"/>
      <c r="O1513" s="416">
        <f t="shared" si="80"/>
        <v>0</v>
      </c>
      <c r="P1513" s="79">
        <f t="shared" si="81"/>
        <v>0</v>
      </c>
      <c r="Q1513" s="102" t="str">
        <f t="shared" si="79"/>
        <v/>
      </c>
    </row>
    <row r="1514" spans="1:17" x14ac:dyDescent="0.2">
      <c r="A1514" s="438" t="str">
        <f>IF(B1514="","",COUNT('Diário 1º PA'!$A$5:$A$1982)+ROW()-4)</f>
        <v/>
      </c>
      <c r="B1514" s="439"/>
      <c r="C1514" s="469"/>
      <c r="D1514" s="107"/>
      <c r="E1514" s="107"/>
      <c r="F1514" s="288"/>
      <c r="G1514" s="107"/>
      <c r="H1514" s="107"/>
      <c r="I1514" s="107"/>
      <c r="J1514" s="423"/>
      <c r="K1514" s="423"/>
      <c r="L1514" s="423"/>
      <c r="M1514" s="423"/>
      <c r="N1514" s="470"/>
      <c r="O1514" s="418">
        <f t="shared" si="80"/>
        <v>0</v>
      </c>
      <c r="P1514" s="79">
        <f t="shared" si="81"/>
        <v>0</v>
      </c>
      <c r="Q1514" s="152" t="str">
        <f t="shared" si="79"/>
        <v/>
      </c>
    </row>
    <row r="1515" spans="1:17" x14ac:dyDescent="0.2">
      <c r="A1515" s="438" t="str">
        <f>IF(B1515="","",COUNT('Diário 1º PA'!$A$5:$A$1982)+ROW()-4)</f>
        <v/>
      </c>
      <c r="B1515" s="439"/>
      <c r="C1515" s="469"/>
      <c r="D1515" s="107"/>
      <c r="E1515" s="107"/>
      <c r="F1515" s="288"/>
      <c r="G1515" s="107"/>
      <c r="H1515" s="107"/>
      <c r="I1515" s="107"/>
      <c r="J1515" s="423"/>
      <c r="K1515" s="423"/>
      <c r="L1515" s="423"/>
      <c r="M1515" s="423"/>
      <c r="N1515" s="470"/>
      <c r="O1515" s="416">
        <f t="shared" si="80"/>
        <v>0</v>
      </c>
      <c r="P1515" s="79">
        <f t="shared" si="81"/>
        <v>0</v>
      </c>
      <c r="Q1515" s="102" t="str">
        <f t="shared" si="79"/>
        <v/>
      </c>
    </row>
    <row r="1516" spans="1:17" x14ac:dyDescent="0.2">
      <c r="A1516" s="438" t="str">
        <f>IF(B1516="","",COUNT('Diário 1º PA'!$A$5:$A$1982)+ROW()-4)</f>
        <v/>
      </c>
      <c r="B1516" s="439"/>
      <c r="C1516" s="469"/>
      <c r="D1516" s="107"/>
      <c r="E1516" s="107"/>
      <c r="F1516" s="288"/>
      <c r="G1516" s="107"/>
      <c r="H1516" s="107"/>
      <c r="I1516" s="107"/>
      <c r="J1516" s="423"/>
      <c r="K1516" s="423"/>
      <c r="L1516" s="423"/>
      <c r="M1516" s="423"/>
      <c r="N1516" s="470"/>
      <c r="O1516" s="416">
        <f t="shared" si="80"/>
        <v>0</v>
      </c>
      <c r="P1516" s="79">
        <f t="shared" si="81"/>
        <v>0</v>
      </c>
      <c r="Q1516" s="102" t="str">
        <f t="shared" si="79"/>
        <v/>
      </c>
    </row>
    <row r="1517" spans="1:17" ht="13.5" thickBot="1" x14ac:dyDescent="0.25">
      <c r="A1517" s="438" t="str">
        <f>IF(B1517="","",COUNT('Diário 1º PA'!$A$5:$A$1982)+ROW()-4)</f>
        <v/>
      </c>
      <c r="B1517" s="439"/>
      <c r="C1517" s="469"/>
      <c r="D1517" s="107"/>
      <c r="E1517" s="107"/>
      <c r="F1517" s="288"/>
      <c r="G1517" s="107"/>
      <c r="H1517" s="107"/>
      <c r="I1517" s="107"/>
      <c r="J1517" s="423"/>
      <c r="K1517" s="423"/>
      <c r="L1517" s="423"/>
      <c r="M1517" s="423"/>
      <c r="N1517" s="470"/>
      <c r="O1517" s="416">
        <f t="shared" si="80"/>
        <v>0</v>
      </c>
      <c r="P1517" s="79">
        <f t="shared" si="81"/>
        <v>0</v>
      </c>
      <c r="Q1517" s="102" t="str">
        <f t="shared" si="79"/>
        <v/>
      </c>
    </row>
    <row r="1518" spans="1:17" x14ac:dyDescent="0.2">
      <c r="A1518" s="438" t="str">
        <f>IF(B1518="","",COUNT('Diário 1º PA'!$A$5:$A$1982)+ROW()-4)</f>
        <v/>
      </c>
      <c r="B1518" s="439"/>
      <c r="C1518" s="469"/>
      <c r="D1518" s="107"/>
      <c r="E1518" s="107"/>
      <c r="F1518" s="288"/>
      <c r="G1518" s="107"/>
      <c r="H1518" s="107"/>
      <c r="I1518" s="107"/>
      <c r="J1518" s="423"/>
      <c r="K1518" s="423"/>
      <c r="L1518" s="423"/>
      <c r="M1518" s="423"/>
      <c r="N1518" s="470"/>
      <c r="O1518" s="418">
        <f t="shared" si="80"/>
        <v>0</v>
      </c>
      <c r="P1518" s="79">
        <f t="shared" si="81"/>
        <v>0</v>
      </c>
      <c r="Q1518" s="152" t="str">
        <f t="shared" si="79"/>
        <v/>
      </c>
    </row>
    <row r="1519" spans="1:17" x14ac:dyDescent="0.2">
      <c r="A1519" s="438" t="str">
        <f>IF(B1519="","",COUNT('Diário 1º PA'!$A$5:$A$1982)+ROW()-4)</f>
        <v/>
      </c>
      <c r="B1519" s="439"/>
      <c r="C1519" s="469"/>
      <c r="D1519" s="107"/>
      <c r="E1519" s="107"/>
      <c r="F1519" s="288"/>
      <c r="G1519" s="107"/>
      <c r="H1519" s="107"/>
      <c r="I1519" s="107"/>
      <c r="J1519" s="423"/>
      <c r="K1519" s="423"/>
      <c r="L1519" s="423"/>
      <c r="M1519" s="423"/>
      <c r="N1519" s="470"/>
      <c r="O1519" s="416">
        <f t="shared" si="80"/>
        <v>0</v>
      </c>
      <c r="P1519" s="79">
        <f t="shared" si="81"/>
        <v>0</v>
      </c>
      <c r="Q1519" s="102" t="str">
        <f t="shared" si="79"/>
        <v/>
      </c>
    </row>
    <row r="1520" spans="1:17" x14ac:dyDescent="0.2">
      <c r="A1520" s="438" t="str">
        <f>IF(B1520="","",COUNT('Diário 1º PA'!$A$5:$A$1982)+ROW()-4)</f>
        <v/>
      </c>
      <c r="B1520" s="439"/>
      <c r="C1520" s="469"/>
      <c r="D1520" s="107"/>
      <c r="E1520" s="107"/>
      <c r="F1520" s="288"/>
      <c r="G1520" s="107"/>
      <c r="H1520" s="107"/>
      <c r="I1520" s="107"/>
      <c r="J1520" s="423"/>
      <c r="K1520" s="423"/>
      <c r="L1520" s="423"/>
      <c r="M1520" s="423"/>
      <c r="N1520" s="470"/>
      <c r="O1520" s="416">
        <f t="shared" si="80"/>
        <v>0</v>
      </c>
      <c r="P1520" s="79">
        <f t="shared" si="81"/>
        <v>0</v>
      </c>
      <c r="Q1520" s="102" t="str">
        <f t="shared" si="79"/>
        <v/>
      </c>
    </row>
    <row r="1521" spans="1:17" ht="13.5" thickBot="1" x14ac:dyDescent="0.25">
      <c r="A1521" s="438" t="str">
        <f>IF(B1521="","",COUNT('Diário 1º PA'!$A$5:$A$1982)+ROW()-4)</f>
        <v/>
      </c>
      <c r="B1521" s="439"/>
      <c r="C1521" s="469"/>
      <c r="D1521" s="107"/>
      <c r="E1521" s="107"/>
      <c r="F1521" s="288"/>
      <c r="G1521" s="107"/>
      <c r="H1521" s="107"/>
      <c r="I1521" s="107"/>
      <c r="J1521" s="423"/>
      <c r="K1521" s="423"/>
      <c r="L1521" s="423"/>
      <c r="M1521" s="423"/>
      <c r="N1521" s="470"/>
      <c r="O1521" s="416">
        <f t="shared" si="80"/>
        <v>0</v>
      </c>
      <c r="P1521" s="79">
        <f t="shared" si="81"/>
        <v>0</v>
      </c>
      <c r="Q1521" s="102" t="str">
        <f t="shared" si="79"/>
        <v/>
      </c>
    </row>
    <row r="1522" spans="1:17" x14ac:dyDescent="0.2">
      <c r="A1522" s="438" t="str">
        <f>IF(B1522="","",COUNT('Diário 1º PA'!$A$5:$A$1982)+ROW()-4)</f>
        <v/>
      </c>
      <c r="B1522" s="439"/>
      <c r="C1522" s="469"/>
      <c r="D1522" s="107"/>
      <c r="E1522" s="107"/>
      <c r="F1522" s="288"/>
      <c r="G1522" s="107"/>
      <c r="H1522" s="107"/>
      <c r="I1522" s="107"/>
      <c r="J1522" s="423"/>
      <c r="K1522" s="423"/>
      <c r="L1522" s="423"/>
      <c r="M1522" s="423"/>
      <c r="N1522" s="470"/>
      <c r="O1522" s="418">
        <f t="shared" si="80"/>
        <v>0</v>
      </c>
      <c r="P1522" s="79">
        <f t="shared" si="81"/>
        <v>0</v>
      </c>
      <c r="Q1522" s="152" t="str">
        <f t="shared" si="79"/>
        <v/>
      </c>
    </row>
    <row r="1523" spans="1:17" x14ac:dyDescent="0.2">
      <c r="A1523" s="438" t="str">
        <f>IF(B1523="","",COUNT('Diário 1º PA'!$A$5:$A$1982)+ROW()-4)</f>
        <v/>
      </c>
      <c r="B1523" s="439"/>
      <c r="C1523" s="469"/>
      <c r="D1523" s="107"/>
      <c r="E1523" s="107"/>
      <c r="F1523" s="288"/>
      <c r="G1523" s="107"/>
      <c r="H1523" s="107"/>
      <c r="I1523" s="107"/>
      <c r="J1523" s="423"/>
      <c r="K1523" s="423"/>
      <c r="L1523" s="423"/>
      <c r="M1523" s="423"/>
      <c r="N1523" s="470"/>
      <c r="O1523" s="416">
        <f t="shared" si="80"/>
        <v>0</v>
      </c>
      <c r="P1523" s="79">
        <f t="shared" si="81"/>
        <v>0</v>
      </c>
      <c r="Q1523" s="102" t="str">
        <f t="shared" si="79"/>
        <v/>
      </c>
    </row>
    <row r="1524" spans="1:17" x14ac:dyDescent="0.2">
      <c r="A1524" s="438" t="str">
        <f>IF(B1524="","",COUNT('Diário 1º PA'!$A$5:$A$1982)+ROW()-4)</f>
        <v/>
      </c>
      <c r="B1524" s="439"/>
      <c r="C1524" s="469"/>
      <c r="D1524" s="107"/>
      <c r="E1524" s="107"/>
      <c r="F1524" s="288"/>
      <c r="G1524" s="107"/>
      <c r="H1524" s="107"/>
      <c r="I1524" s="107"/>
      <c r="J1524" s="423"/>
      <c r="K1524" s="423"/>
      <c r="L1524" s="423"/>
      <c r="M1524" s="423"/>
      <c r="N1524" s="470"/>
      <c r="O1524" s="416">
        <f t="shared" si="80"/>
        <v>0</v>
      </c>
      <c r="P1524" s="79">
        <f t="shared" si="81"/>
        <v>0</v>
      </c>
      <c r="Q1524" s="102" t="str">
        <f t="shared" si="79"/>
        <v/>
      </c>
    </row>
    <row r="1525" spans="1:17" ht="13.5" thickBot="1" x14ac:dyDescent="0.25">
      <c r="A1525" s="438" t="str">
        <f>IF(B1525="","",COUNT('Diário 1º PA'!$A$5:$A$1982)+ROW()-4)</f>
        <v/>
      </c>
      <c r="B1525" s="439"/>
      <c r="C1525" s="469"/>
      <c r="D1525" s="107"/>
      <c r="E1525" s="107"/>
      <c r="F1525" s="288"/>
      <c r="G1525" s="107"/>
      <c r="H1525" s="107"/>
      <c r="I1525" s="107"/>
      <c r="J1525" s="423"/>
      <c r="K1525" s="423"/>
      <c r="L1525" s="423"/>
      <c r="M1525" s="423"/>
      <c r="N1525" s="470"/>
      <c r="O1525" s="416">
        <f t="shared" si="80"/>
        <v>0</v>
      </c>
      <c r="P1525" s="79">
        <f t="shared" si="81"/>
        <v>0</v>
      </c>
      <c r="Q1525" s="102" t="str">
        <f t="shared" si="79"/>
        <v/>
      </c>
    </row>
    <row r="1526" spans="1:17" x14ac:dyDescent="0.2">
      <c r="A1526" s="438" t="str">
        <f>IF(B1526="","",COUNT('Diário 1º PA'!$A$5:$A$1982)+ROW()-4)</f>
        <v/>
      </c>
      <c r="B1526" s="439"/>
      <c r="C1526" s="469"/>
      <c r="D1526" s="107"/>
      <c r="E1526" s="107"/>
      <c r="F1526" s="288"/>
      <c r="G1526" s="107"/>
      <c r="H1526" s="107"/>
      <c r="I1526" s="107"/>
      <c r="J1526" s="423"/>
      <c r="K1526" s="423"/>
      <c r="L1526" s="423"/>
      <c r="M1526" s="423"/>
      <c r="N1526" s="470"/>
      <c r="O1526" s="418">
        <f t="shared" si="80"/>
        <v>0</v>
      </c>
      <c r="P1526" s="79">
        <f t="shared" si="81"/>
        <v>0</v>
      </c>
      <c r="Q1526" s="152" t="str">
        <f t="shared" si="79"/>
        <v/>
      </c>
    </row>
    <row r="1527" spans="1:17" x14ac:dyDescent="0.2">
      <c r="A1527" s="438" t="str">
        <f>IF(B1527="","",COUNT('Diário 1º PA'!$A$5:$A$1982)+ROW()-4)</f>
        <v/>
      </c>
      <c r="B1527" s="439"/>
      <c r="C1527" s="469"/>
      <c r="D1527" s="107"/>
      <c r="E1527" s="107"/>
      <c r="F1527" s="288"/>
      <c r="G1527" s="107"/>
      <c r="H1527" s="107"/>
      <c r="I1527" s="107"/>
      <c r="J1527" s="423"/>
      <c r="K1527" s="423"/>
      <c r="L1527" s="423"/>
      <c r="M1527" s="423"/>
      <c r="N1527" s="470"/>
      <c r="O1527" s="416">
        <f t="shared" si="80"/>
        <v>0</v>
      </c>
      <c r="P1527" s="79">
        <f t="shared" si="81"/>
        <v>0</v>
      </c>
      <c r="Q1527" s="102" t="str">
        <f t="shared" si="79"/>
        <v/>
      </c>
    </row>
    <row r="1528" spans="1:17" x14ac:dyDescent="0.2">
      <c r="A1528" s="438" t="str">
        <f>IF(B1528="","",COUNT('Diário 1º PA'!$A$5:$A$1982)+ROW()-4)</f>
        <v/>
      </c>
      <c r="B1528" s="439"/>
      <c r="C1528" s="469"/>
      <c r="D1528" s="107"/>
      <c r="E1528" s="107"/>
      <c r="F1528" s="288"/>
      <c r="G1528" s="107"/>
      <c r="H1528" s="107"/>
      <c r="I1528" s="107"/>
      <c r="J1528" s="423"/>
      <c r="K1528" s="423"/>
      <c r="L1528" s="423"/>
      <c r="M1528" s="423"/>
      <c r="N1528" s="470"/>
      <c r="O1528" s="416">
        <f t="shared" si="80"/>
        <v>0</v>
      </c>
      <c r="P1528" s="79">
        <f t="shared" si="81"/>
        <v>0</v>
      </c>
      <c r="Q1528" s="102" t="str">
        <f t="shared" si="79"/>
        <v/>
      </c>
    </row>
    <row r="1529" spans="1:17" ht="13.5" thickBot="1" x14ac:dyDescent="0.25">
      <c r="A1529" s="438" t="str">
        <f>IF(B1529="","",COUNT('Diário 1º PA'!$A$5:$A$1982)+ROW()-4)</f>
        <v/>
      </c>
      <c r="B1529" s="439"/>
      <c r="C1529" s="469"/>
      <c r="D1529" s="107"/>
      <c r="E1529" s="107"/>
      <c r="F1529" s="288"/>
      <c r="G1529" s="107"/>
      <c r="H1529" s="107"/>
      <c r="I1529" s="107"/>
      <c r="J1529" s="423"/>
      <c r="K1529" s="423"/>
      <c r="L1529" s="423"/>
      <c r="M1529" s="423"/>
      <c r="N1529" s="470"/>
      <c r="O1529" s="416">
        <f t="shared" si="80"/>
        <v>0</v>
      </c>
      <c r="P1529" s="79">
        <f t="shared" si="81"/>
        <v>0</v>
      </c>
      <c r="Q1529" s="102" t="str">
        <f t="shared" si="79"/>
        <v/>
      </c>
    </row>
    <row r="1530" spans="1:17" x14ac:dyDescent="0.2">
      <c r="A1530" s="438" t="str">
        <f>IF(B1530="","",COUNT('Diário 1º PA'!$A$5:$A$1982)+ROW()-4)</f>
        <v/>
      </c>
      <c r="B1530" s="439"/>
      <c r="C1530" s="469"/>
      <c r="D1530" s="107"/>
      <c r="E1530" s="107"/>
      <c r="F1530" s="288"/>
      <c r="G1530" s="107"/>
      <c r="H1530" s="107"/>
      <c r="I1530" s="107"/>
      <c r="J1530" s="423"/>
      <c r="K1530" s="423"/>
      <c r="L1530" s="423"/>
      <c r="M1530" s="423"/>
      <c r="N1530" s="470"/>
      <c r="O1530" s="418">
        <f t="shared" si="80"/>
        <v>0</v>
      </c>
      <c r="P1530" s="79">
        <f t="shared" si="81"/>
        <v>0</v>
      </c>
      <c r="Q1530" s="152" t="str">
        <f t="shared" si="79"/>
        <v/>
      </c>
    </row>
    <row r="1531" spans="1:17" x14ac:dyDescent="0.2">
      <c r="A1531" s="438" t="str">
        <f>IF(B1531="","",COUNT('Diário 1º PA'!$A$5:$A$1982)+ROW()-4)</f>
        <v/>
      </c>
      <c r="B1531" s="439"/>
      <c r="C1531" s="469"/>
      <c r="D1531" s="107"/>
      <c r="E1531" s="107"/>
      <c r="F1531" s="288"/>
      <c r="G1531" s="107"/>
      <c r="H1531" s="107"/>
      <c r="I1531" s="107"/>
      <c r="J1531" s="423"/>
      <c r="K1531" s="423"/>
      <c r="L1531" s="423"/>
      <c r="M1531" s="423"/>
      <c r="N1531" s="470"/>
      <c r="O1531" s="416">
        <f t="shared" si="80"/>
        <v>0</v>
      </c>
      <c r="P1531" s="79">
        <f t="shared" si="81"/>
        <v>0</v>
      </c>
      <c r="Q1531" s="102" t="str">
        <f t="shared" si="79"/>
        <v/>
      </c>
    </row>
    <row r="1532" spans="1:17" x14ac:dyDescent="0.2">
      <c r="A1532" s="438" t="str">
        <f>IF(B1532="","",COUNT('Diário 1º PA'!$A$5:$A$1982)+ROW()-4)</f>
        <v/>
      </c>
      <c r="B1532" s="439"/>
      <c r="C1532" s="469"/>
      <c r="D1532" s="107"/>
      <c r="E1532" s="107"/>
      <c r="F1532" s="288"/>
      <c r="G1532" s="107"/>
      <c r="H1532" s="107"/>
      <c r="I1532" s="107"/>
      <c r="J1532" s="423"/>
      <c r="K1532" s="423"/>
      <c r="L1532" s="423"/>
      <c r="M1532" s="423"/>
      <c r="N1532" s="470"/>
      <c r="O1532" s="416">
        <f t="shared" si="80"/>
        <v>0</v>
      </c>
      <c r="P1532" s="79">
        <f t="shared" si="81"/>
        <v>0</v>
      </c>
      <c r="Q1532" s="102" t="str">
        <f t="shared" si="79"/>
        <v/>
      </c>
    </row>
    <row r="1533" spans="1:17" ht="13.5" thickBot="1" x14ac:dyDescent="0.25">
      <c r="A1533" s="438" t="str">
        <f>IF(B1533="","",COUNT('Diário 1º PA'!$A$5:$A$1982)+ROW()-4)</f>
        <v/>
      </c>
      <c r="B1533" s="439"/>
      <c r="C1533" s="469"/>
      <c r="D1533" s="107"/>
      <c r="E1533" s="107"/>
      <c r="F1533" s="288"/>
      <c r="G1533" s="107"/>
      <c r="H1533" s="107"/>
      <c r="I1533" s="107"/>
      <c r="J1533" s="423"/>
      <c r="K1533" s="423"/>
      <c r="L1533" s="423"/>
      <c r="M1533" s="423"/>
      <c r="N1533" s="470"/>
      <c r="O1533" s="416">
        <f t="shared" si="80"/>
        <v>0</v>
      </c>
      <c r="P1533" s="79">
        <f t="shared" si="81"/>
        <v>0</v>
      </c>
      <c r="Q1533" s="102" t="str">
        <f t="shared" si="79"/>
        <v/>
      </c>
    </row>
    <row r="1534" spans="1:17" x14ac:dyDescent="0.2">
      <c r="A1534" s="438" t="str">
        <f>IF(B1534="","",COUNT('Diário 1º PA'!$A$5:$A$1982)+ROW()-4)</f>
        <v/>
      </c>
      <c r="B1534" s="439"/>
      <c r="C1534" s="469"/>
      <c r="D1534" s="107"/>
      <c r="E1534" s="107"/>
      <c r="F1534" s="288"/>
      <c r="G1534" s="107"/>
      <c r="H1534" s="107"/>
      <c r="I1534" s="107"/>
      <c r="J1534" s="423"/>
      <c r="K1534" s="423"/>
      <c r="L1534" s="423"/>
      <c r="M1534" s="423"/>
      <c r="N1534" s="470"/>
      <c r="O1534" s="418">
        <f t="shared" si="80"/>
        <v>0</v>
      </c>
      <c r="P1534" s="79">
        <f t="shared" si="81"/>
        <v>0</v>
      </c>
      <c r="Q1534" s="152" t="str">
        <f t="shared" si="79"/>
        <v/>
      </c>
    </row>
    <row r="1535" spans="1:17" x14ac:dyDescent="0.2">
      <c r="A1535" s="438" t="str">
        <f>IF(B1535="","",COUNT('Diário 1º PA'!$A$5:$A$1982)+ROW()-4)</f>
        <v/>
      </c>
      <c r="B1535" s="439"/>
      <c r="C1535" s="469"/>
      <c r="D1535" s="107"/>
      <c r="E1535" s="107"/>
      <c r="F1535" s="288"/>
      <c r="G1535" s="107"/>
      <c r="H1535" s="107"/>
      <c r="I1535" s="107"/>
      <c r="J1535" s="423"/>
      <c r="K1535" s="423"/>
      <c r="L1535" s="423"/>
      <c r="M1535" s="423"/>
      <c r="N1535" s="470"/>
      <c r="O1535" s="416">
        <f t="shared" si="80"/>
        <v>0</v>
      </c>
      <c r="P1535" s="79">
        <f t="shared" si="81"/>
        <v>0</v>
      </c>
      <c r="Q1535" s="102" t="str">
        <f t="shared" si="79"/>
        <v/>
      </c>
    </row>
    <row r="1536" spans="1:17" x14ac:dyDescent="0.2">
      <c r="A1536" s="438" t="str">
        <f>IF(B1536="","",COUNT('Diário 1º PA'!$A$5:$A$1982)+ROW()-4)</f>
        <v/>
      </c>
      <c r="B1536" s="439"/>
      <c r="C1536" s="469"/>
      <c r="D1536" s="107"/>
      <c r="E1536" s="107"/>
      <c r="F1536" s="288"/>
      <c r="G1536" s="107"/>
      <c r="H1536" s="107"/>
      <c r="I1536" s="107"/>
      <c r="J1536" s="423"/>
      <c r="K1536" s="423"/>
      <c r="L1536" s="423"/>
      <c r="M1536" s="423"/>
      <c r="N1536" s="470"/>
      <c r="O1536" s="416">
        <f t="shared" si="80"/>
        <v>0</v>
      </c>
      <c r="P1536" s="79">
        <f t="shared" si="81"/>
        <v>0</v>
      </c>
      <c r="Q1536" s="102" t="str">
        <f t="shared" si="79"/>
        <v/>
      </c>
    </row>
    <row r="1537" spans="1:17" ht="13.5" thickBot="1" x14ac:dyDescent="0.25">
      <c r="A1537" s="438" t="str">
        <f>IF(B1537="","",COUNT('Diário 1º PA'!$A$5:$A$1982)+ROW()-4)</f>
        <v/>
      </c>
      <c r="B1537" s="439"/>
      <c r="C1537" s="469"/>
      <c r="D1537" s="107"/>
      <c r="E1537" s="107"/>
      <c r="F1537" s="288"/>
      <c r="G1537" s="107"/>
      <c r="H1537" s="107"/>
      <c r="I1537" s="107"/>
      <c r="J1537" s="423"/>
      <c r="K1537" s="423"/>
      <c r="L1537" s="423"/>
      <c r="M1537" s="423"/>
      <c r="N1537" s="470"/>
      <c r="O1537" s="416">
        <f t="shared" si="80"/>
        <v>0</v>
      </c>
      <c r="P1537" s="79">
        <f t="shared" si="81"/>
        <v>0</v>
      </c>
      <c r="Q1537" s="102" t="str">
        <f t="shared" si="79"/>
        <v/>
      </c>
    </row>
    <row r="1538" spans="1:17" x14ac:dyDescent="0.2">
      <c r="A1538" s="438" t="str">
        <f>IF(B1538="","",COUNT('Diário 1º PA'!$A$5:$A$1982)+ROW()-4)</f>
        <v/>
      </c>
      <c r="B1538" s="439"/>
      <c r="C1538" s="469"/>
      <c r="D1538" s="107"/>
      <c r="E1538" s="107"/>
      <c r="F1538" s="288"/>
      <c r="G1538" s="107"/>
      <c r="H1538" s="107"/>
      <c r="I1538" s="107"/>
      <c r="J1538" s="423"/>
      <c r="K1538" s="423"/>
      <c r="L1538" s="423"/>
      <c r="M1538" s="423"/>
      <c r="N1538" s="470"/>
      <c r="O1538" s="418">
        <f t="shared" si="80"/>
        <v>0</v>
      </c>
      <c r="P1538" s="79">
        <f t="shared" si="81"/>
        <v>0</v>
      </c>
      <c r="Q1538" s="152" t="str">
        <f t="shared" si="79"/>
        <v/>
      </c>
    </row>
    <row r="1539" spans="1:17" x14ac:dyDescent="0.2">
      <c r="A1539" s="438" t="str">
        <f>IF(B1539="","",COUNT('Diário 1º PA'!$A$5:$A$1982)+ROW()-4)</f>
        <v/>
      </c>
      <c r="B1539" s="439"/>
      <c r="C1539" s="469"/>
      <c r="D1539" s="107"/>
      <c r="E1539" s="107"/>
      <c r="F1539" s="288"/>
      <c r="G1539" s="107"/>
      <c r="H1539" s="107"/>
      <c r="I1539" s="107"/>
      <c r="J1539" s="423"/>
      <c r="K1539" s="423"/>
      <c r="L1539" s="423"/>
      <c r="M1539" s="423"/>
      <c r="N1539" s="470"/>
      <c r="O1539" s="416">
        <f t="shared" si="80"/>
        <v>0</v>
      </c>
      <c r="P1539" s="79">
        <f t="shared" si="81"/>
        <v>0</v>
      </c>
      <c r="Q1539" s="102" t="str">
        <f t="shared" si="79"/>
        <v/>
      </c>
    </row>
    <row r="1540" spans="1:17" x14ac:dyDescent="0.2">
      <c r="A1540" s="438" t="str">
        <f>IF(B1540="","",COUNT('Diário 1º PA'!$A$5:$A$1982)+ROW()-4)</f>
        <v/>
      </c>
      <c r="B1540" s="439"/>
      <c r="C1540" s="469"/>
      <c r="D1540" s="107"/>
      <c r="E1540" s="107"/>
      <c r="F1540" s="288"/>
      <c r="G1540" s="107"/>
      <c r="H1540" s="107"/>
      <c r="I1540" s="107"/>
      <c r="J1540" s="423"/>
      <c r="K1540" s="423"/>
      <c r="L1540" s="423"/>
      <c r="M1540" s="423"/>
      <c r="N1540" s="470"/>
      <c r="O1540" s="416">
        <f t="shared" si="80"/>
        <v>0</v>
      </c>
      <c r="P1540" s="79">
        <f t="shared" si="81"/>
        <v>0</v>
      </c>
      <c r="Q1540" s="102" t="str">
        <f t="shared" si="79"/>
        <v/>
      </c>
    </row>
    <row r="1541" spans="1:17" ht="13.5" thickBot="1" x14ac:dyDescent="0.25">
      <c r="A1541" s="438" t="str">
        <f>IF(B1541="","",COUNT('Diário 1º PA'!$A$5:$A$1982)+ROW()-4)</f>
        <v/>
      </c>
      <c r="B1541" s="439"/>
      <c r="C1541" s="469"/>
      <c r="D1541" s="107"/>
      <c r="E1541" s="107"/>
      <c r="F1541" s="288"/>
      <c r="G1541" s="107"/>
      <c r="H1541" s="107"/>
      <c r="I1541" s="107"/>
      <c r="J1541" s="423"/>
      <c r="K1541" s="423"/>
      <c r="L1541" s="423"/>
      <c r="M1541" s="423"/>
      <c r="N1541" s="470"/>
      <c r="O1541" s="416">
        <f t="shared" si="80"/>
        <v>0</v>
      </c>
      <c r="P1541" s="79">
        <f t="shared" si="81"/>
        <v>0</v>
      </c>
      <c r="Q1541" s="102" t="str">
        <f t="shared" si="79"/>
        <v/>
      </c>
    </row>
    <row r="1542" spans="1:17" x14ac:dyDescent="0.2">
      <c r="A1542" s="438" t="str">
        <f>IF(B1542="","",COUNT('Diário 1º PA'!$A$5:$A$1982)+ROW()-4)</f>
        <v/>
      </c>
      <c r="B1542" s="439"/>
      <c r="C1542" s="469"/>
      <c r="D1542" s="107"/>
      <c r="E1542" s="107"/>
      <c r="F1542" s="288"/>
      <c r="G1542" s="107"/>
      <c r="H1542" s="107"/>
      <c r="I1542" s="107"/>
      <c r="J1542" s="423"/>
      <c r="K1542" s="423"/>
      <c r="L1542" s="423"/>
      <c r="M1542" s="423"/>
      <c r="N1542" s="470"/>
      <c r="O1542" s="418">
        <f t="shared" si="80"/>
        <v>0</v>
      </c>
      <c r="P1542" s="79">
        <f t="shared" si="81"/>
        <v>0</v>
      </c>
      <c r="Q1542" s="152" t="str">
        <f t="shared" si="79"/>
        <v/>
      </c>
    </row>
    <row r="1543" spans="1:17" x14ac:dyDescent="0.2">
      <c r="A1543" s="438" t="str">
        <f>IF(B1543="","",COUNT('Diário 1º PA'!$A$5:$A$1982)+ROW()-4)</f>
        <v/>
      </c>
      <c r="B1543" s="439"/>
      <c r="C1543" s="469"/>
      <c r="D1543" s="107"/>
      <c r="E1543" s="107"/>
      <c r="F1543" s="288"/>
      <c r="G1543" s="107"/>
      <c r="H1543" s="107"/>
      <c r="I1543" s="107"/>
      <c r="J1543" s="423"/>
      <c r="K1543" s="423"/>
      <c r="L1543" s="423"/>
      <c r="M1543" s="423"/>
      <c r="N1543" s="470"/>
      <c r="O1543" s="416">
        <f t="shared" si="80"/>
        <v>0</v>
      </c>
      <c r="P1543" s="79">
        <f t="shared" si="81"/>
        <v>0</v>
      </c>
      <c r="Q1543" s="102" t="str">
        <f t="shared" si="79"/>
        <v/>
      </c>
    </row>
    <row r="1544" spans="1:17" x14ac:dyDescent="0.2">
      <c r="A1544" s="438" t="str">
        <f>IF(B1544="","",COUNT('Diário 1º PA'!$A$5:$A$1982)+ROW()-4)</f>
        <v/>
      </c>
      <c r="B1544" s="439"/>
      <c r="C1544" s="469"/>
      <c r="D1544" s="107"/>
      <c r="E1544" s="107"/>
      <c r="F1544" s="288"/>
      <c r="G1544" s="107"/>
      <c r="H1544" s="107"/>
      <c r="I1544" s="107"/>
      <c r="J1544" s="423"/>
      <c r="K1544" s="423"/>
      <c r="L1544" s="423"/>
      <c r="M1544" s="423"/>
      <c r="N1544" s="470"/>
      <c r="O1544" s="416">
        <f t="shared" si="80"/>
        <v>0</v>
      </c>
      <c r="P1544" s="79">
        <f t="shared" si="81"/>
        <v>0</v>
      </c>
      <c r="Q1544" s="102" t="str">
        <f t="shared" si="79"/>
        <v/>
      </c>
    </row>
    <row r="1545" spans="1:17" ht="13.5" thickBot="1" x14ac:dyDescent="0.25">
      <c r="A1545" s="438" t="str">
        <f>IF(B1545="","",COUNT('Diário 1º PA'!$A$5:$A$1982)+ROW()-4)</f>
        <v/>
      </c>
      <c r="B1545" s="439"/>
      <c r="C1545" s="469"/>
      <c r="D1545" s="107"/>
      <c r="E1545" s="107"/>
      <c r="F1545" s="288"/>
      <c r="G1545" s="107"/>
      <c r="H1545" s="107"/>
      <c r="I1545" s="107"/>
      <c r="J1545" s="423"/>
      <c r="K1545" s="423"/>
      <c r="L1545" s="423"/>
      <c r="M1545" s="423"/>
      <c r="N1545" s="470"/>
      <c r="O1545" s="416">
        <f t="shared" si="80"/>
        <v>0</v>
      </c>
      <c r="P1545" s="79">
        <f t="shared" si="81"/>
        <v>0</v>
      </c>
      <c r="Q1545" s="102" t="str">
        <f t="shared" si="79"/>
        <v/>
      </c>
    </row>
    <row r="1546" spans="1:17" x14ac:dyDescent="0.2">
      <c r="A1546" s="438" t="str">
        <f>IF(B1546="","",COUNT('Diário 1º PA'!$A$5:$A$1982)+ROW()-4)</f>
        <v/>
      </c>
      <c r="B1546" s="439"/>
      <c r="C1546" s="469"/>
      <c r="D1546" s="107"/>
      <c r="E1546" s="107"/>
      <c r="F1546" s="288"/>
      <c r="G1546" s="107"/>
      <c r="H1546" s="107"/>
      <c r="I1546" s="107"/>
      <c r="J1546" s="423"/>
      <c r="K1546" s="423"/>
      <c r="L1546" s="423"/>
      <c r="M1546" s="423"/>
      <c r="N1546" s="470"/>
      <c r="O1546" s="418">
        <f t="shared" si="80"/>
        <v>0</v>
      </c>
      <c r="P1546" s="79">
        <f t="shared" si="81"/>
        <v>0</v>
      </c>
      <c r="Q1546" s="152" t="str">
        <f t="shared" si="79"/>
        <v/>
      </c>
    </row>
    <row r="1547" spans="1:17" x14ac:dyDescent="0.2">
      <c r="A1547" s="438" t="str">
        <f>IF(B1547="","",COUNT('Diário 1º PA'!$A$5:$A$1982)+ROW()-4)</f>
        <v/>
      </c>
      <c r="B1547" s="439"/>
      <c r="C1547" s="469"/>
      <c r="D1547" s="107"/>
      <c r="E1547" s="107"/>
      <c r="F1547" s="288"/>
      <c r="G1547" s="107"/>
      <c r="H1547" s="107"/>
      <c r="I1547" s="107"/>
      <c r="J1547" s="423"/>
      <c r="K1547" s="423"/>
      <c r="L1547" s="423"/>
      <c r="M1547" s="423"/>
      <c r="N1547" s="470"/>
      <c r="O1547" s="416">
        <f t="shared" si="80"/>
        <v>0</v>
      </c>
      <c r="P1547" s="79">
        <f t="shared" si="81"/>
        <v>0</v>
      </c>
      <c r="Q1547" s="102" t="str">
        <f t="shared" si="79"/>
        <v/>
      </c>
    </row>
    <row r="1548" spans="1:17" x14ac:dyDescent="0.2">
      <c r="A1548" s="438" t="str">
        <f>IF(B1548="","",COUNT('Diário 1º PA'!$A$5:$A$1982)+ROW()-4)</f>
        <v/>
      </c>
      <c r="B1548" s="439"/>
      <c r="C1548" s="469"/>
      <c r="D1548" s="107"/>
      <c r="E1548" s="107"/>
      <c r="F1548" s="288"/>
      <c r="G1548" s="107"/>
      <c r="H1548" s="107"/>
      <c r="I1548" s="107"/>
      <c r="J1548" s="423"/>
      <c r="K1548" s="423"/>
      <c r="L1548" s="423"/>
      <c r="M1548" s="423"/>
      <c r="N1548" s="470"/>
      <c r="O1548" s="416">
        <f t="shared" si="80"/>
        <v>0</v>
      </c>
      <c r="P1548" s="79">
        <f t="shared" si="81"/>
        <v>0</v>
      </c>
      <c r="Q1548" s="102" t="str">
        <f t="shared" si="79"/>
        <v/>
      </c>
    </row>
    <row r="1549" spans="1:17" ht="13.5" thickBot="1" x14ac:dyDescent="0.25">
      <c r="A1549" s="438" t="str">
        <f>IF(B1549="","",COUNT('Diário 1º PA'!$A$5:$A$1982)+ROW()-4)</f>
        <v/>
      </c>
      <c r="B1549" s="439"/>
      <c r="C1549" s="469"/>
      <c r="D1549" s="107"/>
      <c r="E1549" s="107"/>
      <c r="F1549" s="288"/>
      <c r="G1549" s="107"/>
      <c r="H1549" s="107"/>
      <c r="I1549" s="107"/>
      <c r="J1549" s="423"/>
      <c r="K1549" s="423"/>
      <c r="L1549" s="423"/>
      <c r="M1549" s="423"/>
      <c r="N1549" s="470"/>
      <c r="O1549" s="416">
        <f t="shared" si="80"/>
        <v>0</v>
      </c>
      <c r="P1549" s="79">
        <f t="shared" si="81"/>
        <v>0</v>
      </c>
      <c r="Q1549" s="102" t="str">
        <f t="shared" si="79"/>
        <v/>
      </c>
    </row>
    <row r="1550" spans="1:17" x14ac:dyDescent="0.2">
      <c r="A1550" s="438" t="str">
        <f>IF(B1550="","",COUNT('Diário 1º PA'!$A$5:$A$1982)+ROW()-4)</f>
        <v/>
      </c>
      <c r="B1550" s="439"/>
      <c r="C1550" s="469"/>
      <c r="D1550" s="107"/>
      <c r="E1550" s="107"/>
      <c r="F1550" s="288"/>
      <c r="G1550" s="107"/>
      <c r="H1550" s="107"/>
      <c r="I1550" s="107"/>
      <c r="J1550" s="423"/>
      <c r="K1550" s="423"/>
      <c r="L1550" s="423"/>
      <c r="M1550" s="423"/>
      <c r="N1550" s="470"/>
      <c r="O1550" s="418">
        <f t="shared" si="80"/>
        <v>0</v>
      </c>
      <c r="P1550" s="79">
        <f t="shared" si="81"/>
        <v>0</v>
      </c>
      <c r="Q1550" s="152" t="str">
        <f t="shared" si="79"/>
        <v/>
      </c>
    </row>
    <row r="1551" spans="1:17" x14ac:dyDescent="0.2">
      <c r="A1551" s="438" t="str">
        <f>IF(B1551="","",COUNT('Diário 1º PA'!$A$5:$A$1982)+ROW()-4)</f>
        <v/>
      </c>
      <c r="B1551" s="439"/>
      <c r="C1551" s="469"/>
      <c r="D1551" s="107"/>
      <c r="E1551" s="107"/>
      <c r="F1551" s="288"/>
      <c r="G1551" s="107"/>
      <c r="H1551" s="107"/>
      <c r="I1551" s="107"/>
      <c r="J1551" s="423"/>
      <c r="K1551" s="423"/>
      <c r="L1551" s="423"/>
      <c r="M1551" s="423"/>
      <c r="N1551" s="470"/>
      <c r="O1551" s="416">
        <f t="shared" si="80"/>
        <v>0</v>
      </c>
      <c r="P1551" s="79">
        <f t="shared" si="81"/>
        <v>0</v>
      </c>
      <c r="Q1551" s="102" t="str">
        <f t="shared" si="79"/>
        <v/>
      </c>
    </row>
    <row r="1552" spans="1:17" x14ac:dyDescent="0.2">
      <c r="A1552" s="438" t="str">
        <f>IF(B1552="","",COUNT('Diário 1º PA'!$A$5:$A$1982)+ROW()-4)</f>
        <v/>
      </c>
      <c r="B1552" s="439"/>
      <c r="C1552" s="469"/>
      <c r="D1552" s="107"/>
      <c r="E1552" s="107"/>
      <c r="F1552" s="288"/>
      <c r="G1552" s="107"/>
      <c r="H1552" s="107"/>
      <c r="I1552" s="107"/>
      <c r="J1552" s="423"/>
      <c r="K1552" s="423"/>
      <c r="L1552" s="423"/>
      <c r="M1552" s="423"/>
      <c r="N1552" s="470"/>
      <c r="O1552" s="416">
        <f t="shared" si="80"/>
        <v>0</v>
      </c>
      <c r="P1552" s="79">
        <f t="shared" si="81"/>
        <v>0</v>
      </c>
      <c r="Q1552" s="102" t="str">
        <f t="shared" si="79"/>
        <v/>
      </c>
    </row>
    <row r="1553" spans="1:17" ht="13.5" thickBot="1" x14ac:dyDescent="0.25">
      <c r="A1553" s="438" t="str">
        <f>IF(B1553="","",COUNT('Diário 1º PA'!$A$5:$A$1982)+ROW()-4)</f>
        <v/>
      </c>
      <c r="B1553" s="439"/>
      <c r="C1553" s="469"/>
      <c r="D1553" s="107"/>
      <c r="E1553" s="107"/>
      <c r="F1553" s="288"/>
      <c r="G1553" s="107"/>
      <c r="H1553" s="107"/>
      <c r="I1553" s="107"/>
      <c r="J1553" s="423"/>
      <c r="K1553" s="423"/>
      <c r="L1553" s="423"/>
      <c r="M1553" s="423"/>
      <c r="N1553" s="470"/>
      <c r="O1553" s="416">
        <f t="shared" si="80"/>
        <v>0</v>
      </c>
      <c r="P1553" s="79">
        <f t="shared" si="81"/>
        <v>0</v>
      </c>
      <c r="Q1553" s="102" t="str">
        <f t="shared" si="79"/>
        <v/>
      </c>
    </row>
    <row r="1554" spans="1:17" x14ac:dyDescent="0.2">
      <c r="A1554" s="438" t="str">
        <f>IF(B1554="","",COUNT('Diário 1º PA'!$A$5:$A$1982)+ROW()-4)</f>
        <v/>
      </c>
      <c r="B1554" s="439"/>
      <c r="C1554" s="469"/>
      <c r="D1554" s="107"/>
      <c r="E1554" s="107"/>
      <c r="F1554" s="288"/>
      <c r="G1554" s="107"/>
      <c r="H1554" s="107"/>
      <c r="I1554" s="107"/>
      <c r="J1554" s="423"/>
      <c r="K1554" s="423"/>
      <c r="L1554" s="423"/>
      <c r="M1554" s="423"/>
      <c r="N1554" s="470"/>
      <c r="O1554" s="418">
        <f t="shared" si="80"/>
        <v>0</v>
      </c>
      <c r="P1554" s="79">
        <f t="shared" si="81"/>
        <v>0</v>
      </c>
      <c r="Q1554" s="152" t="str">
        <f t="shared" si="79"/>
        <v/>
      </c>
    </row>
    <row r="1555" spans="1:17" x14ac:dyDescent="0.2">
      <c r="A1555" s="438" t="str">
        <f>IF(B1555="","",COUNT('Diário 1º PA'!$A$5:$A$1982)+ROW()-4)</f>
        <v/>
      </c>
      <c r="B1555" s="439"/>
      <c r="C1555" s="469"/>
      <c r="D1555" s="107"/>
      <c r="E1555" s="107"/>
      <c r="F1555" s="288"/>
      <c r="G1555" s="107"/>
      <c r="H1555" s="107"/>
      <c r="I1555" s="107"/>
      <c r="J1555" s="423"/>
      <c r="K1555" s="423"/>
      <c r="L1555" s="423"/>
      <c r="M1555" s="423"/>
      <c r="N1555" s="470"/>
      <c r="O1555" s="416">
        <f t="shared" si="80"/>
        <v>0</v>
      </c>
      <c r="P1555" s="79">
        <f t="shared" si="81"/>
        <v>0</v>
      </c>
      <c r="Q1555" s="102" t="str">
        <f t="shared" si="79"/>
        <v/>
      </c>
    </row>
    <row r="1556" spans="1:17" x14ac:dyDescent="0.2">
      <c r="A1556" s="438" t="str">
        <f>IF(B1556="","",COUNT('Diário 1º PA'!$A$5:$A$1982)+ROW()-4)</f>
        <v/>
      </c>
      <c r="B1556" s="439"/>
      <c r="C1556" s="469"/>
      <c r="D1556" s="107"/>
      <c r="E1556" s="107"/>
      <c r="F1556" s="288"/>
      <c r="G1556" s="107"/>
      <c r="H1556" s="107"/>
      <c r="I1556" s="107"/>
      <c r="J1556" s="423"/>
      <c r="K1556" s="423"/>
      <c r="L1556" s="423"/>
      <c r="M1556" s="423"/>
      <c r="N1556" s="470"/>
      <c r="O1556" s="416">
        <f t="shared" si="80"/>
        <v>0</v>
      </c>
      <c r="P1556" s="79">
        <f t="shared" si="81"/>
        <v>0</v>
      </c>
      <c r="Q1556" s="102" t="str">
        <f t="shared" si="79"/>
        <v/>
      </c>
    </row>
    <row r="1557" spans="1:17" ht="13.5" thickBot="1" x14ac:dyDescent="0.25">
      <c r="A1557" s="438" t="str">
        <f>IF(B1557="","",COUNT('Diário 1º PA'!$A$5:$A$1982)+ROW()-4)</f>
        <v/>
      </c>
      <c r="B1557" s="439"/>
      <c r="C1557" s="469"/>
      <c r="D1557" s="107"/>
      <c r="E1557" s="107"/>
      <c r="F1557" s="288"/>
      <c r="G1557" s="107"/>
      <c r="H1557" s="107"/>
      <c r="I1557" s="107"/>
      <c r="J1557" s="423"/>
      <c r="K1557" s="423"/>
      <c r="L1557" s="423"/>
      <c r="M1557" s="423"/>
      <c r="N1557" s="470"/>
      <c r="O1557" s="416">
        <f t="shared" si="80"/>
        <v>0</v>
      </c>
      <c r="P1557" s="79">
        <f t="shared" si="81"/>
        <v>0</v>
      </c>
      <c r="Q1557" s="102" t="str">
        <f t="shared" si="79"/>
        <v/>
      </c>
    </row>
    <row r="1558" spans="1:17" x14ac:dyDescent="0.2">
      <c r="A1558" s="438" t="str">
        <f>IF(B1558="","",COUNT('Diário 1º PA'!$A$5:$A$1982)+ROW()-4)</f>
        <v/>
      </c>
      <c r="B1558" s="439"/>
      <c r="C1558" s="469"/>
      <c r="D1558" s="107"/>
      <c r="E1558" s="107"/>
      <c r="F1558" s="288"/>
      <c r="G1558" s="107"/>
      <c r="H1558" s="107"/>
      <c r="I1558" s="107"/>
      <c r="J1558" s="423"/>
      <c r="K1558" s="423"/>
      <c r="L1558" s="423"/>
      <c r="M1558" s="423"/>
      <c r="N1558" s="470"/>
      <c r="O1558" s="418">
        <f t="shared" si="80"/>
        <v>0</v>
      </c>
      <c r="P1558" s="79">
        <f t="shared" si="81"/>
        <v>0</v>
      </c>
      <c r="Q1558" s="152" t="str">
        <f t="shared" si="79"/>
        <v/>
      </c>
    </row>
    <row r="1559" spans="1:17" x14ac:dyDescent="0.2">
      <c r="A1559" s="438" t="str">
        <f>IF(B1559="","",COUNT('Diário 1º PA'!$A$5:$A$1982)+ROW()-4)</f>
        <v/>
      </c>
      <c r="B1559" s="439"/>
      <c r="C1559" s="469"/>
      <c r="D1559" s="107"/>
      <c r="E1559" s="107"/>
      <c r="F1559" s="288"/>
      <c r="G1559" s="107"/>
      <c r="H1559" s="107"/>
      <c r="I1559" s="107"/>
      <c r="J1559" s="423"/>
      <c r="K1559" s="423"/>
      <c r="L1559" s="423"/>
      <c r="M1559" s="423"/>
      <c r="N1559" s="470"/>
      <c r="O1559" s="416">
        <f t="shared" si="80"/>
        <v>0</v>
      </c>
      <c r="P1559" s="79">
        <f t="shared" si="81"/>
        <v>0</v>
      </c>
      <c r="Q1559" s="102" t="str">
        <f t="shared" si="79"/>
        <v/>
      </c>
    </row>
    <row r="1560" spans="1:17" x14ac:dyDescent="0.2">
      <c r="A1560" s="438" t="str">
        <f>IF(B1560="","",COUNT('Diário 1º PA'!$A$5:$A$1982)+ROW()-4)</f>
        <v/>
      </c>
      <c r="B1560" s="439"/>
      <c r="C1560" s="469"/>
      <c r="D1560" s="107"/>
      <c r="E1560" s="107"/>
      <c r="F1560" s="288"/>
      <c r="G1560" s="107"/>
      <c r="H1560" s="107"/>
      <c r="I1560" s="107"/>
      <c r="J1560" s="423"/>
      <c r="K1560" s="423"/>
      <c r="L1560" s="423"/>
      <c r="M1560" s="423"/>
      <c r="N1560" s="470"/>
      <c r="O1560" s="416">
        <f t="shared" si="80"/>
        <v>0</v>
      </c>
      <c r="P1560" s="79">
        <f t="shared" si="81"/>
        <v>0</v>
      </c>
      <c r="Q1560" s="102" t="str">
        <f t="shared" si="79"/>
        <v/>
      </c>
    </row>
    <row r="1561" spans="1:17" ht="13.5" thickBot="1" x14ac:dyDescent="0.25">
      <c r="A1561" s="438" t="str">
        <f>IF(B1561="","",COUNT('Diário 1º PA'!$A$5:$A$1982)+ROW()-4)</f>
        <v/>
      </c>
      <c r="B1561" s="439"/>
      <c r="C1561" s="469"/>
      <c r="D1561" s="107"/>
      <c r="E1561" s="107"/>
      <c r="F1561" s="288"/>
      <c r="G1561" s="107"/>
      <c r="H1561" s="107"/>
      <c r="I1561" s="107"/>
      <c r="J1561" s="423"/>
      <c r="K1561" s="423"/>
      <c r="L1561" s="423"/>
      <c r="M1561" s="423"/>
      <c r="N1561" s="470"/>
      <c r="O1561" s="416">
        <f t="shared" si="80"/>
        <v>0</v>
      </c>
      <c r="P1561" s="79">
        <f t="shared" si="81"/>
        <v>0</v>
      </c>
      <c r="Q1561" s="102" t="str">
        <f t="shared" si="79"/>
        <v/>
      </c>
    </row>
    <row r="1562" spans="1:17" x14ac:dyDescent="0.2">
      <c r="A1562" s="438" t="str">
        <f>IF(B1562="","",COUNT('Diário 1º PA'!$A$5:$A$1982)+ROW()-4)</f>
        <v/>
      </c>
      <c r="B1562" s="439"/>
      <c r="C1562" s="469"/>
      <c r="D1562" s="107"/>
      <c r="E1562" s="107"/>
      <c r="F1562" s="288"/>
      <c r="G1562" s="107"/>
      <c r="H1562" s="107"/>
      <c r="I1562" s="107"/>
      <c r="J1562" s="423"/>
      <c r="K1562" s="423"/>
      <c r="L1562" s="423"/>
      <c r="M1562" s="423"/>
      <c r="N1562" s="470"/>
      <c r="O1562" s="418">
        <f t="shared" si="80"/>
        <v>0</v>
      </c>
      <c r="P1562" s="79">
        <f t="shared" si="81"/>
        <v>0</v>
      </c>
      <c r="Q1562" s="152" t="str">
        <f t="shared" si="79"/>
        <v/>
      </c>
    </row>
    <row r="1563" spans="1:17" x14ac:dyDescent="0.2">
      <c r="A1563" s="438" t="str">
        <f>IF(B1563="","",COUNT('Diário 1º PA'!$A$5:$A$1982)+ROW()-4)</f>
        <v/>
      </c>
      <c r="B1563" s="439"/>
      <c r="C1563" s="469"/>
      <c r="D1563" s="107"/>
      <c r="E1563" s="107"/>
      <c r="F1563" s="288"/>
      <c r="G1563" s="107"/>
      <c r="H1563" s="107"/>
      <c r="I1563" s="107"/>
      <c r="J1563" s="423"/>
      <c r="K1563" s="423"/>
      <c r="L1563" s="423"/>
      <c r="M1563" s="423"/>
      <c r="N1563" s="470"/>
      <c r="O1563" s="416">
        <f t="shared" si="80"/>
        <v>0</v>
      </c>
      <c r="P1563" s="79">
        <f t="shared" si="81"/>
        <v>0</v>
      </c>
      <c r="Q1563" s="102" t="str">
        <f t="shared" si="79"/>
        <v/>
      </c>
    </row>
    <row r="1564" spans="1:17" x14ac:dyDescent="0.2">
      <c r="A1564" s="438" t="str">
        <f>IF(B1564="","",COUNT('Diário 1º PA'!$A$5:$A$1982)+ROW()-4)</f>
        <v/>
      </c>
      <c r="B1564" s="439"/>
      <c r="C1564" s="469"/>
      <c r="D1564" s="107"/>
      <c r="E1564" s="107"/>
      <c r="F1564" s="288"/>
      <c r="G1564" s="107"/>
      <c r="H1564" s="107"/>
      <c r="I1564" s="107"/>
      <c r="J1564" s="423"/>
      <c r="K1564" s="423"/>
      <c r="L1564" s="423"/>
      <c r="M1564" s="423"/>
      <c r="N1564" s="470"/>
      <c r="O1564" s="416">
        <f t="shared" si="80"/>
        <v>0</v>
      </c>
      <c r="P1564" s="79">
        <f t="shared" si="81"/>
        <v>0</v>
      </c>
      <c r="Q1564" s="102" t="str">
        <f t="shared" si="79"/>
        <v/>
      </c>
    </row>
    <row r="1565" spans="1:17" ht="13.5" thickBot="1" x14ac:dyDescent="0.25">
      <c r="A1565" s="438" t="str">
        <f>IF(B1565="","",COUNT('Diário 1º PA'!$A$5:$A$1982)+ROW()-4)</f>
        <v/>
      </c>
      <c r="B1565" s="439"/>
      <c r="C1565" s="469"/>
      <c r="D1565" s="107"/>
      <c r="E1565" s="107"/>
      <c r="F1565" s="288"/>
      <c r="G1565" s="107"/>
      <c r="H1565" s="107"/>
      <c r="I1565" s="107"/>
      <c r="J1565" s="423"/>
      <c r="K1565" s="423"/>
      <c r="L1565" s="423"/>
      <c r="M1565" s="423"/>
      <c r="N1565" s="470"/>
      <c r="O1565" s="416">
        <f t="shared" si="80"/>
        <v>0</v>
      </c>
      <c r="P1565" s="79">
        <f t="shared" si="81"/>
        <v>0</v>
      </c>
      <c r="Q1565" s="102" t="str">
        <f t="shared" si="79"/>
        <v/>
      </c>
    </row>
    <row r="1566" spans="1:17" x14ac:dyDescent="0.2">
      <c r="A1566" s="438" t="str">
        <f>IF(B1566="","",COUNT('Diário 1º PA'!$A$5:$A$1982)+ROW()-4)</f>
        <v/>
      </c>
      <c r="B1566" s="439"/>
      <c r="C1566" s="469"/>
      <c r="D1566" s="107"/>
      <c r="E1566" s="107"/>
      <c r="F1566" s="288"/>
      <c r="G1566" s="107"/>
      <c r="H1566" s="107"/>
      <c r="I1566" s="107"/>
      <c r="J1566" s="423"/>
      <c r="K1566" s="423"/>
      <c r="L1566" s="423"/>
      <c r="M1566" s="423"/>
      <c r="N1566" s="470"/>
      <c r="O1566" s="418">
        <f t="shared" si="80"/>
        <v>0</v>
      </c>
      <c r="P1566" s="79">
        <f t="shared" si="81"/>
        <v>0</v>
      </c>
      <c r="Q1566" s="152" t="str">
        <f t="shared" ref="Q1566:Q1629" si="82">SUBSTITUTE(D1566," ","_")</f>
        <v/>
      </c>
    </row>
    <row r="1567" spans="1:17" x14ac:dyDescent="0.2">
      <c r="A1567" s="438" t="str">
        <f>IF(B1567="","",COUNT('Diário 1º PA'!$A$5:$A$1982)+ROW()-4)</f>
        <v/>
      </c>
      <c r="B1567" s="439"/>
      <c r="C1567" s="469"/>
      <c r="D1567" s="107"/>
      <c r="E1567" s="107"/>
      <c r="F1567" s="288"/>
      <c r="G1567" s="107"/>
      <c r="H1567" s="107"/>
      <c r="I1567" s="107"/>
      <c r="J1567" s="423"/>
      <c r="K1567" s="423"/>
      <c r="L1567" s="423"/>
      <c r="M1567" s="423"/>
      <c r="N1567" s="470"/>
      <c r="O1567" s="416">
        <f t="shared" ref="O1567:O1630" si="83">IF(B1567=0,0,IF(YEAR(B1567)=$P$1,MONTH(B1567)-$O$1+1,(YEAR(B1567)-$P$1)*12-$O$1+1+MONTH(B1567)))</f>
        <v>0</v>
      </c>
      <c r="P1567" s="79">
        <f t="shared" ref="P1567:P1630" si="84">IF(C1567=0,0,IF(YEAR(C1567)=$P$1,MONTH(C1567)-$O$1+1,(YEAR(C1567)-$P$1)*12-$O$1+1+MONTH(C1567)))</f>
        <v>0</v>
      </c>
      <c r="Q1567" s="102" t="str">
        <f t="shared" si="82"/>
        <v/>
      </c>
    </row>
    <row r="1568" spans="1:17" x14ac:dyDescent="0.2">
      <c r="A1568" s="438" t="str">
        <f>IF(B1568="","",COUNT('Diário 1º PA'!$A$5:$A$1982)+ROW()-4)</f>
        <v/>
      </c>
      <c r="B1568" s="439"/>
      <c r="C1568" s="469"/>
      <c r="D1568" s="107"/>
      <c r="E1568" s="107"/>
      <c r="F1568" s="288"/>
      <c r="G1568" s="107"/>
      <c r="H1568" s="107"/>
      <c r="I1568" s="107"/>
      <c r="J1568" s="423"/>
      <c r="K1568" s="423"/>
      <c r="L1568" s="423"/>
      <c r="M1568" s="471"/>
      <c r="N1568" s="470"/>
      <c r="O1568" s="416">
        <f t="shared" si="83"/>
        <v>0</v>
      </c>
      <c r="P1568" s="79">
        <f t="shared" si="84"/>
        <v>0</v>
      </c>
      <c r="Q1568" s="102" t="str">
        <f t="shared" si="82"/>
        <v/>
      </c>
    </row>
    <row r="1569" spans="1:17" ht="13.5" thickBot="1" x14ac:dyDescent="0.25">
      <c r="A1569" s="438" t="str">
        <f>IF(B1569="","",COUNT('Diário 1º PA'!$A$5:$A$1982)+ROW()-4)</f>
        <v/>
      </c>
      <c r="B1569" s="439"/>
      <c r="C1569" s="469"/>
      <c r="D1569" s="107"/>
      <c r="E1569" s="107"/>
      <c r="F1569" s="288"/>
      <c r="G1569" s="107"/>
      <c r="H1569" s="107"/>
      <c r="I1569" s="107"/>
      <c r="J1569" s="423"/>
      <c r="K1569" s="423"/>
      <c r="L1569" s="423"/>
      <c r="M1569" s="423"/>
      <c r="N1569" s="470"/>
      <c r="O1569" s="416">
        <f t="shared" si="83"/>
        <v>0</v>
      </c>
      <c r="P1569" s="79">
        <f t="shared" si="84"/>
        <v>0</v>
      </c>
      <c r="Q1569" s="102" t="str">
        <f t="shared" si="82"/>
        <v/>
      </c>
    </row>
    <row r="1570" spans="1:17" x14ac:dyDescent="0.2">
      <c r="A1570" s="438" t="str">
        <f>IF(B1570="","",COUNT('Diário 1º PA'!$A$5:$A$1982)+ROW()-4)</f>
        <v/>
      </c>
      <c r="B1570" s="439"/>
      <c r="C1570" s="469"/>
      <c r="D1570" s="107"/>
      <c r="E1570" s="107"/>
      <c r="F1570" s="288"/>
      <c r="G1570" s="107"/>
      <c r="H1570" s="107"/>
      <c r="I1570" s="107"/>
      <c r="J1570" s="423"/>
      <c r="K1570" s="423"/>
      <c r="L1570" s="423"/>
      <c r="M1570" s="472"/>
      <c r="N1570" s="470"/>
      <c r="O1570" s="418">
        <f t="shared" si="83"/>
        <v>0</v>
      </c>
      <c r="P1570" s="79">
        <f t="shared" si="84"/>
        <v>0</v>
      </c>
      <c r="Q1570" s="152" t="str">
        <f t="shared" si="82"/>
        <v/>
      </c>
    </row>
    <row r="1571" spans="1:17" x14ac:dyDescent="0.2">
      <c r="A1571" s="438" t="str">
        <f>IF(B1571="","",COUNT('Diário 1º PA'!$A$5:$A$1982)+ROW()-4)</f>
        <v/>
      </c>
      <c r="B1571" s="439"/>
      <c r="C1571" s="469"/>
      <c r="D1571" s="107"/>
      <c r="E1571" s="107"/>
      <c r="F1571" s="288"/>
      <c r="G1571" s="107"/>
      <c r="H1571" s="107"/>
      <c r="I1571" s="107"/>
      <c r="J1571" s="423"/>
      <c r="K1571" s="423"/>
      <c r="L1571" s="423"/>
      <c r="M1571" s="423"/>
      <c r="N1571" s="470"/>
      <c r="O1571" s="416">
        <f t="shared" si="83"/>
        <v>0</v>
      </c>
      <c r="P1571" s="79">
        <f t="shared" si="84"/>
        <v>0</v>
      </c>
      <c r="Q1571" s="102" t="str">
        <f t="shared" si="82"/>
        <v/>
      </c>
    </row>
    <row r="1572" spans="1:17" x14ac:dyDescent="0.2">
      <c r="A1572" s="438" t="str">
        <f>IF(B1572="","",COUNT('Diário 1º PA'!$A$5:$A$1982)+ROW()-4)</f>
        <v/>
      </c>
      <c r="B1572" s="439"/>
      <c r="C1572" s="469"/>
      <c r="D1572" s="107"/>
      <c r="E1572" s="107"/>
      <c r="F1572" s="288"/>
      <c r="G1572" s="107"/>
      <c r="H1572" s="107"/>
      <c r="I1572" s="107"/>
      <c r="J1572" s="423"/>
      <c r="K1572" s="423"/>
      <c r="L1572" s="423"/>
      <c r="M1572" s="423"/>
      <c r="N1572" s="470"/>
      <c r="O1572" s="416">
        <f t="shared" si="83"/>
        <v>0</v>
      </c>
      <c r="P1572" s="79">
        <f t="shared" si="84"/>
        <v>0</v>
      </c>
      <c r="Q1572" s="102" t="str">
        <f t="shared" si="82"/>
        <v/>
      </c>
    </row>
    <row r="1573" spans="1:17" ht="13.5" thickBot="1" x14ac:dyDescent="0.25">
      <c r="A1573" s="438" t="str">
        <f>IF(B1573="","",COUNT('Diário 1º PA'!$A$5:$A$1982)+ROW()-4)</f>
        <v/>
      </c>
      <c r="B1573" s="439"/>
      <c r="C1573" s="469"/>
      <c r="D1573" s="107"/>
      <c r="E1573" s="107"/>
      <c r="F1573" s="288"/>
      <c r="G1573" s="107"/>
      <c r="H1573" s="107"/>
      <c r="I1573" s="107"/>
      <c r="J1573" s="423"/>
      <c r="K1573" s="423"/>
      <c r="L1573" s="423"/>
      <c r="M1573" s="423"/>
      <c r="N1573" s="470"/>
      <c r="O1573" s="416">
        <f t="shared" si="83"/>
        <v>0</v>
      </c>
      <c r="P1573" s="79">
        <f t="shared" si="84"/>
        <v>0</v>
      </c>
      <c r="Q1573" s="102" t="str">
        <f t="shared" si="82"/>
        <v/>
      </c>
    </row>
    <row r="1574" spans="1:17" x14ac:dyDescent="0.2">
      <c r="A1574" s="438" t="str">
        <f>IF(B1574="","",COUNT('Diário 1º PA'!$A$5:$A$1982)+ROW()-4)</f>
        <v/>
      </c>
      <c r="B1574" s="439"/>
      <c r="C1574" s="469"/>
      <c r="D1574" s="107"/>
      <c r="E1574" s="107"/>
      <c r="F1574" s="288"/>
      <c r="G1574" s="107"/>
      <c r="H1574" s="107"/>
      <c r="I1574" s="107"/>
      <c r="J1574" s="423"/>
      <c r="K1574" s="423"/>
      <c r="L1574" s="423"/>
      <c r="M1574" s="423"/>
      <c r="N1574" s="470"/>
      <c r="O1574" s="418">
        <f t="shared" si="83"/>
        <v>0</v>
      </c>
      <c r="P1574" s="79">
        <f t="shared" si="84"/>
        <v>0</v>
      </c>
      <c r="Q1574" s="152" t="str">
        <f t="shared" si="82"/>
        <v/>
      </c>
    </row>
    <row r="1575" spans="1:17" x14ac:dyDescent="0.2">
      <c r="A1575" s="438" t="str">
        <f>IF(B1575="","",COUNT('Diário 1º PA'!$A$5:$A$1982)+ROW()-4)</f>
        <v/>
      </c>
      <c r="B1575" s="439"/>
      <c r="C1575" s="469"/>
      <c r="D1575" s="107"/>
      <c r="E1575" s="107"/>
      <c r="F1575" s="288"/>
      <c r="G1575" s="107"/>
      <c r="H1575" s="107"/>
      <c r="I1575" s="107"/>
      <c r="J1575" s="423"/>
      <c r="K1575" s="423"/>
      <c r="L1575" s="423"/>
      <c r="M1575" s="423"/>
      <c r="N1575" s="470"/>
      <c r="O1575" s="416">
        <f t="shared" si="83"/>
        <v>0</v>
      </c>
      <c r="P1575" s="79">
        <f t="shared" si="84"/>
        <v>0</v>
      </c>
      <c r="Q1575" s="102" t="str">
        <f t="shared" si="82"/>
        <v/>
      </c>
    </row>
    <row r="1576" spans="1:17" x14ac:dyDescent="0.2">
      <c r="A1576" s="438" t="str">
        <f>IF(B1576="","",COUNT('Diário 1º PA'!$A$5:$A$1982)+ROW()-4)</f>
        <v/>
      </c>
      <c r="B1576" s="439"/>
      <c r="C1576" s="469"/>
      <c r="D1576" s="107"/>
      <c r="E1576" s="107"/>
      <c r="F1576" s="288"/>
      <c r="G1576" s="107"/>
      <c r="H1576" s="107"/>
      <c r="I1576" s="107"/>
      <c r="J1576" s="423"/>
      <c r="K1576" s="423"/>
      <c r="L1576" s="423"/>
      <c r="M1576" s="423"/>
      <c r="N1576" s="470"/>
      <c r="O1576" s="416">
        <f t="shared" si="83"/>
        <v>0</v>
      </c>
      <c r="P1576" s="79">
        <f t="shared" si="84"/>
        <v>0</v>
      </c>
      <c r="Q1576" s="102" t="str">
        <f t="shared" si="82"/>
        <v/>
      </c>
    </row>
    <row r="1577" spans="1:17" ht="13.5" thickBot="1" x14ac:dyDescent="0.25">
      <c r="A1577" s="438" t="str">
        <f>IF(B1577="","",COUNT('Diário 1º PA'!$A$5:$A$1982)+ROW()-4)</f>
        <v/>
      </c>
      <c r="B1577" s="439"/>
      <c r="C1577" s="469"/>
      <c r="D1577" s="107"/>
      <c r="E1577" s="107"/>
      <c r="F1577" s="288"/>
      <c r="G1577" s="107"/>
      <c r="H1577" s="107"/>
      <c r="I1577" s="107"/>
      <c r="J1577" s="423"/>
      <c r="K1577" s="423"/>
      <c r="L1577" s="423"/>
      <c r="M1577" s="423"/>
      <c r="N1577" s="470"/>
      <c r="O1577" s="416">
        <f t="shared" si="83"/>
        <v>0</v>
      </c>
      <c r="P1577" s="79">
        <f t="shared" si="84"/>
        <v>0</v>
      </c>
      <c r="Q1577" s="102" t="str">
        <f t="shared" si="82"/>
        <v/>
      </c>
    </row>
    <row r="1578" spans="1:17" x14ac:dyDescent="0.2">
      <c r="A1578" s="438" t="str">
        <f>IF(B1578="","",COUNT('Diário 1º PA'!$A$5:$A$1982)+ROW()-4)</f>
        <v/>
      </c>
      <c r="B1578" s="439"/>
      <c r="C1578" s="469"/>
      <c r="D1578" s="107"/>
      <c r="E1578" s="107"/>
      <c r="F1578" s="288"/>
      <c r="G1578" s="107"/>
      <c r="H1578" s="107"/>
      <c r="I1578" s="107"/>
      <c r="J1578" s="423"/>
      <c r="K1578" s="423"/>
      <c r="L1578" s="423"/>
      <c r="M1578" s="423"/>
      <c r="N1578" s="470"/>
      <c r="O1578" s="418">
        <f t="shared" si="83"/>
        <v>0</v>
      </c>
      <c r="P1578" s="79">
        <f t="shared" si="84"/>
        <v>0</v>
      </c>
      <c r="Q1578" s="152" t="str">
        <f t="shared" si="82"/>
        <v/>
      </c>
    </row>
    <row r="1579" spans="1:17" x14ac:dyDescent="0.2">
      <c r="A1579" s="438" t="str">
        <f>IF(B1579="","",COUNT('Diário 1º PA'!$A$5:$A$1982)+ROW()-4)</f>
        <v/>
      </c>
      <c r="B1579" s="439"/>
      <c r="C1579" s="469"/>
      <c r="D1579" s="107"/>
      <c r="E1579" s="107"/>
      <c r="F1579" s="288"/>
      <c r="G1579" s="107"/>
      <c r="H1579" s="107"/>
      <c r="I1579" s="107"/>
      <c r="J1579" s="423"/>
      <c r="K1579" s="423"/>
      <c r="L1579" s="423"/>
      <c r="M1579" s="423"/>
      <c r="N1579" s="470"/>
      <c r="O1579" s="416">
        <f t="shared" si="83"/>
        <v>0</v>
      </c>
      <c r="P1579" s="79">
        <f t="shared" si="84"/>
        <v>0</v>
      </c>
      <c r="Q1579" s="102" t="str">
        <f t="shared" si="82"/>
        <v/>
      </c>
    </row>
    <row r="1580" spans="1:17" x14ac:dyDescent="0.2">
      <c r="A1580" s="438" t="str">
        <f>IF(B1580="","",COUNT('Diário 1º PA'!$A$5:$A$1982)+ROW()-4)</f>
        <v/>
      </c>
      <c r="B1580" s="439"/>
      <c r="C1580" s="469"/>
      <c r="D1580" s="107"/>
      <c r="E1580" s="107"/>
      <c r="F1580" s="288"/>
      <c r="G1580" s="107"/>
      <c r="H1580" s="107"/>
      <c r="I1580" s="107"/>
      <c r="J1580" s="423"/>
      <c r="K1580" s="423"/>
      <c r="L1580" s="423"/>
      <c r="M1580" s="423"/>
      <c r="N1580" s="470"/>
      <c r="O1580" s="416">
        <f t="shared" si="83"/>
        <v>0</v>
      </c>
      <c r="P1580" s="79">
        <f t="shared" si="84"/>
        <v>0</v>
      </c>
      <c r="Q1580" s="102" t="str">
        <f t="shared" si="82"/>
        <v/>
      </c>
    </row>
    <row r="1581" spans="1:17" ht="13.5" thickBot="1" x14ac:dyDescent="0.25">
      <c r="A1581" s="438" t="str">
        <f>IF(B1581="","",COUNT('Diário 1º PA'!$A$5:$A$1982)+ROW()-4)</f>
        <v/>
      </c>
      <c r="B1581" s="439"/>
      <c r="C1581" s="469"/>
      <c r="D1581" s="107"/>
      <c r="E1581" s="107"/>
      <c r="F1581" s="288"/>
      <c r="G1581" s="107"/>
      <c r="H1581" s="107"/>
      <c r="I1581" s="107"/>
      <c r="J1581" s="423"/>
      <c r="K1581" s="423"/>
      <c r="L1581" s="423"/>
      <c r="M1581" s="423"/>
      <c r="N1581" s="470"/>
      <c r="O1581" s="416">
        <f t="shared" si="83"/>
        <v>0</v>
      </c>
      <c r="P1581" s="79">
        <f t="shared" si="84"/>
        <v>0</v>
      </c>
      <c r="Q1581" s="102" t="str">
        <f t="shared" si="82"/>
        <v/>
      </c>
    </row>
    <row r="1582" spans="1:17" x14ac:dyDescent="0.2">
      <c r="A1582" s="438" t="str">
        <f>IF(B1582="","",COUNT('Diário 1º PA'!$A$5:$A$1982)+ROW()-4)</f>
        <v/>
      </c>
      <c r="B1582" s="439"/>
      <c r="C1582" s="469"/>
      <c r="D1582" s="107"/>
      <c r="E1582" s="107"/>
      <c r="F1582" s="288"/>
      <c r="G1582" s="107"/>
      <c r="H1582" s="107"/>
      <c r="I1582" s="107"/>
      <c r="J1582" s="423"/>
      <c r="K1582" s="423"/>
      <c r="L1582" s="423"/>
      <c r="M1582" s="423"/>
      <c r="N1582" s="470"/>
      <c r="O1582" s="418">
        <f t="shared" si="83"/>
        <v>0</v>
      </c>
      <c r="P1582" s="79">
        <f t="shared" si="84"/>
        <v>0</v>
      </c>
      <c r="Q1582" s="152" t="str">
        <f t="shared" si="82"/>
        <v/>
      </c>
    </row>
    <row r="1583" spans="1:17" x14ac:dyDescent="0.2">
      <c r="A1583" s="438" t="str">
        <f>IF(B1583="","",COUNT('Diário 1º PA'!$A$5:$A$1982)+ROW()-4)</f>
        <v/>
      </c>
      <c r="B1583" s="439"/>
      <c r="C1583" s="469"/>
      <c r="D1583" s="107"/>
      <c r="E1583" s="107"/>
      <c r="F1583" s="288"/>
      <c r="G1583" s="107"/>
      <c r="H1583" s="107"/>
      <c r="I1583" s="107"/>
      <c r="J1583" s="423"/>
      <c r="K1583" s="423"/>
      <c r="L1583" s="423"/>
      <c r="M1583" s="423"/>
      <c r="N1583" s="470"/>
      <c r="O1583" s="416">
        <f t="shared" si="83"/>
        <v>0</v>
      </c>
      <c r="P1583" s="79">
        <f t="shared" si="84"/>
        <v>0</v>
      </c>
      <c r="Q1583" s="102" t="str">
        <f t="shared" si="82"/>
        <v/>
      </c>
    </row>
    <row r="1584" spans="1:17" x14ac:dyDescent="0.2">
      <c r="A1584" s="438" t="str">
        <f>IF(B1584="","",COUNT('Diário 1º PA'!$A$5:$A$1982)+ROW()-4)</f>
        <v/>
      </c>
      <c r="B1584" s="439"/>
      <c r="C1584" s="469"/>
      <c r="D1584" s="107"/>
      <c r="E1584" s="107"/>
      <c r="F1584" s="288"/>
      <c r="G1584" s="107"/>
      <c r="H1584" s="107"/>
      <c r="I1584" s="107"/>
      <c r="J1584" s="423"/>
      <c r="K1584" s="423"/>
      <c r="L1584" s="423"/>
      <c r="M1584" s="423"/>
      <c r="N1584" s="470"/>
      <c r="O1584" s="416">
        <f t="shared" si="83"/>
        <v>0</v>
      </c>
      <c r="P1584" s="79">
        <f t="shared" si="84"/>
        <v>0</v>
      </c>
      <c r="Q1584" s="102" t="str">
        <f t="shared" si="82"/>
        <v/>
      </c>
    </row>
    <row r="1585" spans="1:17" ht="13.5" thickBot="1" x14ac:dyDescent="0.25">
      <c r="A1585" s="438" t="str">
        <f>IF(B1585="","",COUNT('Diário 1º PA'!$A$5:$A$1982)+ROW()-4)</f>
        <v/>
      </c>
      <c r="B1585" s="439"/>
      <c r="C1585" s="469"/>
      <c r="D1585" s="107"/>
      <c r="E1585" s="107"/>
      <c r="F1585" s="288"/>
      <c r="G1585" s="107"/>
      <c r="H1585" s="107"/>
      <c r="I1585" s="107"/>
      <c r="J1585" s="423"/>
      <c r="K1585" s="423"/>
      <c r="L1585" s="423"/>
      <c r="M1585" s="423"/>
      <c r="N1585" s="470"/>
      <c r="O1585" s="416">
        <f t="shared" si="83"/>
        <v>0</v>
      </c>
      <c r="P1585" s="79">
        <f t="shared" si="84"/>
        <v>0</v>
      </c>
      <c r="Q1585" s="102" t="str">
        <f t="shared" si="82"/>
        <v/>
      </c>
    </row>
    <row r="1586" spans="1:17" x14ac:dyDescent="0.2">
      <c r="A1586" s="438" t="str">
        <f>IF(B1586="","",COUNT('Diário 1º PA'!$A$5:$A$1982)+ROW()-4)</f>
        <v/>
      </c>
      <c r="B1586" s="439"/>
      <c r="C1586" s="469"/>
      <c r="D1586" s="107"/>
      <c r="E1586" s="107"/>
      <c r="F1586" s="288"/>
      <c r="G1586" s="107"/>
      <c r="H1586" s="107"/>
      <c r="I1586" s="107"/>
      <c r="J1586" s="423"/>
      <c r="K1586" s="423"/>
      <c r="L1586" s="423"/>
      <c r="M1586" s="423"/>
      <c r="N1586" s="470"/>
      <c r="O1586" s="418">
        <f t="shared" si="83"/>
        <v>0</v>
      </c>
      <c r="P1586" s="79">
        <f t="shared" si="84"/>
        <v>0</v>
      </c>
      <c r="Q1586" s="152" t="str">
        <f t="shared" si="82"/>
        <v/>
      </c>
    </row>
    <row r="1587" spans="1:17" x14ac:dyDescent="0.2">
      <c r="A1587" s="438" t="str">
        <f>IF(B1587="","",COUNT('Diário 1º PA'!$A$5:$A$1982)+ROW()-4)</f>
        <v/>
      </c>
      <c r="B1587" s="439"/>
      <c r="C1587" s="469"/>
      <c r="D1587" s="107"/>
      <c r="E1587" s="107"/>
      <c r="F1587" s="288"/>
      <c r="G1587" s="107"/>
      <c r="H1587" s="107"/>
      <c r="I1587" s="107"/>
      <c r="J1587" s="423"/>
      <c r="K1587" s="423"/>
      <c r="L1587" s="423"/>
      <c r="M1587" s="423"/>
      <c r="N1587" s="470"/>
      <c r="O1587" s="416">
        <f t="shared" si="83"/>
        <v>0</v>
      </c>
      <c r="P1587" s="79">
        <f t="shared" si="84"/>
        <v>0</v>
      </c>
      <c r="Q1587" s="102" t="str">
        <f t="shared" si="82"/>
        <v/>
      </c>
    </row>
    <row r="1588" spans="1:17" x14ac:dyDescent="0.2">
      <c r="A1588" s="438" t="str">
        <f>IF(B1588="","",COUNT('Diário 1º PA'!$A$5:$A$1982)+ROW()-4)</f>
        <v/>
      </c>
      <c r="B1588" s="439"/>
      <c r="C1588" s="469"/>
      <c r="D1588" s="107"/>
      <c r="E1588" s="107"/>
      <c r="F1588" s="288"/>
      <c r="G1588" s="107"/>
      <c r="H1588" s="107"/>
      <c r="I1588" s="107"/>
      <c r="J1588" s="423"/>
      <c r="K1588" s="423"/>
      <c r="L1588" s="423"/>
      <c r="M1588" s="423"/>
      <c r="N1588" s="470"/>
      <c r="O1588" s="416">
        <f t="shared" si="83"/>
        <v>0</v>
      </c>
      <c r="P1588" s="79">
        <f t="shared" si="84"/>
        <v>0</v>
      </c>
      <c r="Q1588" s="102" t="str">
        <f t="shared" si="82"/>
        <v/>
      </c>
    </row>
    <row r="1589" spans="1:17" ht="13.5" thickBot="1" x14ac:dyDescent="0.25">
      <c r="A1589" s="438" t="str">
        <f>IF(B1589="","",COUNT('Diário 1º PA'!$A$5:$A$1982)+ROW()-4)</f>
        <v/>
      </c>
      <c r="B1589" s="439"/>
      <c r="C1589" s="469"/>
      <c r="D1589" s="107"/>
      <c r="E1589" s="107"/>
      <c r="F1589" s="288"/>
      <c r="G1589" s="107"/>
      <c r="H1589" s="107"/>
      <c r="I1589" s="107"/>
      <c r="J1589" s="423"/>
      <c r="K1589" s="423"/>
      <c r="L1589" s="423"/>
      <c r="M1589" s="423"/>
      <c r="N1589" s="470"/>
      <c r="O1589" s="416">
        <f t="shared" si="83"/>
        <v>0</v>
      </c>
      <c r="P1589" s="79">
        <f t="shared" si="84"/>
        <v>0</v>
      </c>
      <c r="Q1589" s="102" t="str">
        <f t="shared" si="82"/>
        <v/>
      </c>
    </row>
    <row r="1590" spans="1:17" x14ac:dyDescent="0.2">
      <c r="A1590" s="438" t="str">
        <f>IF(B1590="","",COUNT('Diário 1º PA'!$A$5:$A$1982)+ROW()-4)</f>
        <v/>
      </c>
      <c r="B1590" s="439"/>
      <c r="C1590" s="469"/>
      <c r="D1590" s="107"/>
      <c r="E1590" s="107"/>
      <c r="F1590" s="288"/>
      <c r="G1590" s="107"/>
      <c r="H1590" s="107"/>
      <c r="I1590" s="107"/>
      <c r="J1590" s="423"/>
      <c r="K1590" s="423"/>
      <c r="L1590" s="423"/>
      <c r="M1590" s="423"/>
      <c r="N1590" s="470"/>
      <c r="O1590" s="418">
        <f t="shared" si="83"/>
        <v>0</v>
      </c>
      <c r="P1590" s="79">
        <f t="shared" si="84"/>
        <v>0</v>
      </c>
      <c r="Q1590" s="152" t="str">
        <f t="shared" si="82"/>
        <v/>
      </c>
    </row>
    <row r="1591" spans="1:17" x14ac:dyDescent="0.2">
      <c r="A1591" s="438" t="str">
        <f>IF(B1591="","",COUNT('Diário 1º PA'!$A$5:$A$1982)+ROW()-4)</f>
        <v/>
      </c>
      <c r="B1591" s="439"/>
      <c r="C1591" s="469"/>
      <c r="D1591" s="107"/>
      <c r="E1591" s="107"/>
      <c r="F1591" s="288"/>
      <c r="G1591" s="107"/>
      <c r="H1591" s="107"/>
      <c r="I1591" s="107"/>
      <c r="J1591" s="423"/>
      <c r="K1591" s="423"/>
      <c r="L1591" s="423"/>
      <c r="M1591" s="423"/>
      <c r="N1591" s="470"/>
      <c r="O1591" s="416">
        <f t="shared" si="83"/>
        <v>0</v>
      </c>
      <c r="P1591" s="79">
        <f t="shared" si="84"/>
        <v>0</v>
      </c>
      <c r="Q1591" s="102" t="str">
        <f t="shared" si="82"/>
        <v/>
      </c>
    </row>
    <row r="1592" spans="1:17" x14ac:dyDescent="0.2">
      <c r="A1592" s="438" t="str">
        <f>IF(B1592="","",COUNT('Diário 1º PA'!$A$5:$A$1982)+ROW()-4)</f>
        <v/>
      </c>
      <c r="B1592" s="439"/>
      <c r="C1592" s="469"/>
      <c r="D1592" s="107"/>
      <c r="E1592" s="107"/>
      <c r="F1592" s="288"/>
      <c r="G1592" s="107"/>
      <c r="H1592" s="107"/>
      <c r="I1592" s="107"/>
      <c r="J1592" s="423"/>
      <c r="K1592" s="423"/>
      <c r="L1592" s="423"/>
      <c r="M1592" s="423"/>
      <c r="N1592" s="470"/>
      <c r="O1592" s="416">
        <f t="shared" si="83"/>
        <v>0</v>
      </c>
      <c r="P1592" s="79">
        <f t="shared" si="84"/>
        <v>0</v>
      </c>
      <c r="Q1592" s="102" t="str">
        <f t="shared" si="82"/>
        <v/>
      </c>
    </row>
    <row r="1593" spans="1:17" ht="13.5" thickBot="1" x14ac:dyDescent="0.25">
      <c r="A1593" s="438" t="str">
        <f>IF(B1593="","",COUNT('Diário 1º PA'!$A$5:$A$1982)+ROW()-4)</f>
        <v/>
      </c>
      <c r="B1593" s="439"/>
      <c r="C1593" s="469"/>
      <c r="D1593" s="107"/>
      <c r="E1593" s="107"/>
      <c r="F1593" s="288"/>
      <c r="G1593" s="107"/>
      <c r="H1593" s="107"/>
      <c r="I1593" s="107"/>
      <c r="J1593" s="423"/>
      <c r="K1593" s="423"/>
      <c r="L1593" s="423"/>
      <c r="M1593" s="423"/>
      <c r="N1593" s="470"/>
      <c r="O1593" s="416">
        <f t="shared" si="83"/>
        <v>0</v>
      </c>
      <c r="P1593" s="79">
        <f t="shared" si="84"/>
        <v>0</v>
      </c>
      <c r="Q1593" s="102" t="str">
        <f t="shared" si="82"/>
        <v/>
      </c>
    </row>
    <row r="1594" spans="1:17" x14ac:dyDescent="0.2">
      <c r="A1594" s="438" t="str">
        <f>IF(B1594="","",COUNT('Diário 1º PA'!$A$5:$A$1982)+ROW()-4)</f>
        <v/>
      </c>
      <c r="B1594" s="439"/>
      <c r="C1594" s="469"/>
      <c r="D1594" s="107"/>
      <c r="E1594" s="107"/>
      <c r="F1594" s="288"/>
      <c r="G1594" s="107"/>
      <c r="H1594" s="107"/>
      <c r="I1594" s="107"/>
      <c r="J1594" s="423"/>
      <c r="K1594" s="423"/>
      <c r="L1594" s="423"/>
      <c r="M1594" s="423"/>
      <c r="N1594" s="470"/>
      <c r="O1594" s="418">
        <f t="shared" si="83"/>
        <v>0</v>
      </c>
      <c r="P1594" s="79">
        <f t="shared" si="84"/>
        <v>0</v>
      </c>
      <c r="Q1594" s="152" t="str">
        <f t="shared" si="82"/>
        <v/>
      </c>
    </row>
    <row r="1595" spans="1:17" x14ac:dyDescent="0.2">
      <c r="A1595" s="438" t="str">
        <f>IF(B1595="","",COUNT('Diário 1º PA'!$A$5:$A$1982)+ROW()-4)</f>
        <v/>
      </c>
      <c r="B1595" s="439"/>
      <c r="C1595" s="469"/>
      <c r="D1595" s="107"/>
      <c r="E1595" s="107"/>
      <c r="F1595" s="288"/>
      <c r="G1595" s="107"/>
      <c r="H1595" s="107"/>
      <c r="I1595" s="107"/>
      <c r="J1595" s="423"/>
      <c r="K1595" s="423"/>
      <c r="L1595" s="423"/>
      <c r="M1595" s="423"/>
      <c r="N1595" s="470"/>
      <c r="O1595" s="416">
        <f t="shared" si="83"/>
        <v>0</v>
      </c>
      <c r="P1595" s="79">
        <f t="shared" si="84"/>
        <v>0</v>
      </c>
      <c r="Q1595" s="102" t="str">
        <f t="shared" si="82"/>
        <v/>
      </c>
    </row>
    <row r="1596" spans="1:17" x14ac:dyDescent="0.2">
      <c r="A1596" s="438" t="str">
        <f>IF(B1596="","",COUNT('Diário 1º PA'!$A$5:$A$1982)+ROW()-4)</f>
        <v/>
      </c>
      <c r="B1596" s="439"/>
      <c r="C1596" s="469"/>
      <c r="D1596" s="107"/>
      <c r="E1596" s="107"/>
      <c r="F1596" s="288"/>
      <c r="G1596" s="107"/>
      <c r="H1596" s="107"/>
      <c r="I1596" s="107"/>
      <c r="J1596" s="423"/>
      <c r="K1596" s="423"/>
      <c r="L1596" s="423"/>
      <c r="M1596" s="423"/>
      <c r="N1596" s="470"/>
      <c r="O1596" s="416">
        <f t="shared" si="83"/>
        <v>0</v>
      </c>
      <c r="P1596" s="79">
        <f t="shared" si="84"/>
        <v>0</v>
      </c>
      <c r="Q1596" s="102" t="str">
        <f t="shared" si="82"/>
        <v/>
      </c>
    </row>
    <row r="1597" spans="1:17" ht="13.5" thickBot="1" x14ac:dyDescent="0.25">
      <c r="A1597" s="438" t="str">
        <f>IF(B1597="","",COUNT('Diário 1º PA'!$A$5:$A$1982)+ROW()-4)</f>
        <v/>
      </c>
      <c r="B1597" s="439"/>
      <c r="C1597" s="469"/>
      <c r="D1597" s="107"/>
      <c r="E1597" s="107"/>
      <c r="F1597" s="288"/>
      <c r="G1597" s="107"/>
      <c r="H1597" s="107"/>
      <c r="I1597" s="107"/>
      <c r="J1597" s="423"/>
      <c r="K1597" s="423"/>
      <c r="L1597" s="423"/>
      <c r="M1597" s="423"/>
      <c r="N1597" s="470"/>
      <c r="O1597" s="416">
        <f t="shared" si="83"/>
        <v>0</v>
      </c>
      <c r="P1597" s="79">
        <f t="shared" si="84"/>
        <v>0</v>
      </c>
      <c r="Q1597" s="102" t="str">
        <f t="shared" si="82"/>
        <v/>
      </c>
    </row>
    <row r="1598" spans="1:17" x14ac:dyDescent="0.2">
      <c r="A1598" s="438" t="str">
        <f>IF(B1598="","",COUNT('Diário 1º PA'!$A$5:$A$1982)+ROW()-4)</f>
        <v/>
      </c>
      <c r="B1598" s="439"/>
      <c r="C1598" s="469"/>
      <c r="D1598" s="107"/>
      <c r="E1598" s="107"/>
      <c r="F1598" s="288"/>
      <c r="G1598" s="107"/>
      <c r="H1598" s="107"/>
      <c r="I1598" s="107"/>
      <c r="J1598" s="423"/>
      <c r="K1598" s="423"/>
      <c r="L1598" s="423"/>
      <c r="M1598" s="423"/>
      <c r="N1598" s="470"/>
      <c r="O1598" s="418">
        <f t="shared" si="83"/>
        <v>0</v>
      </c>
      <c r="P1598" s="79">
        <f t="shared" si="84"/>
        <v>0</v>
      </c>
      <c r="Q1598" s="152" t="str">
        <f t="shared" si="82"/>
        <v/>
      </c>
    </row>
    <row r="1599" spans="1:17" x14ac:dyDescent="0.2">
      <c r="A1599" s="438" t="str">
        <f>IF(B1599="","",COUNT('Diário 1º PA'!$A$5:$A$1982)+ROW()-4)</f>
        <v/>
      </c>
      <c r="B1599" s="439"/>
      <c r="C1599" s="469"/>
      <c r="D1599" s="107"/>
      <c r="E1599" s="107"/>
      <c r="F1599" s="288"/>
      <c r="G1599" s="107"/>
      <c r="H1599" s="107"/>
      <c r="I1599" s="107"/>
      <c r="J1599" s="423"/>
      <c r="K1599" s="423"/>
      <c r="L1599" s="423"/>
      <c r="M1599" s="423"/>
      <c r="N1599" s="470"/>
      <c r="O1599" s="416">
        <f t="shared" si="83"/>
        <v>0</v>
      </c>
      <c r="P1599" s="79">
        <f t="shared" si="84"/>
        <v>0</v>
      </c>
      <c r="Q1599" s="102" t="str">
        <f t="shared" si="82"/>
        <v/>
      </c>
    </row>
    <row r="1600" spans="1:17" x14ac:dyDescent="0.2">
      <c r="A1600" s="438" t="str">
        <f>IF(B1600="","",COUNT('Diário 1º PA'!$A$5:$A$1982)+ROW()-4)</f>
        <v/>
      </c>
      <c r="B1600" s="439"/>
      <c r="C1600" s="469"/>
      <c r="D1600" s="107"/>
      <c r="E1600" s="107"/>
      <c r="F1600" s="288"/>
      <c r="G1600" s="107"/>
      <c r="H1600" s="107"/>
      <c r="I1600" s="107"/>
      <c r="J1600" s="423"/>
      <c r="K1600" s="423"/>
      <c r="L1600" s="423"/>
      <c r="M1600" s="423"/>
      <c r="N1600" s="470"/>
      <c r="O1600" s="416">
        <f t="shared" si="83"/>
        <v>0</v>
      </c>
      <c r="P1600" s="79">
        <f t="shared" si="84"/>
        <v>0</v>
      </c>
      <c r="Q1600" s="102" t="str">
        <f t="shared" si="82"/>
        <v/>
      </c>
    </row>
    <row r="1601" spans="1:17" ht="13.5" thickBot="1" x14ac:dyDescent="0.25">
      <c r="A1601" s="438" t="str">
        <f>IF(B1601="","",COUNT('Diário 1º PA'!$A$5:$A$1982)+ROW()-4)</f>
        <v/>
      </c>
      <c r="B1601" s="439"/>
      <c r="C1601" s="469"/>
      <c r="D1601" s="107"/>
      <c r="E1601" s="107"/>
      <c r="F1601" s="288"/>
      <c r="G1601" s="107"/>
      <c r="H1601" s="107"/>
      <c r="I1601" s="107"/>
      <c r="J1601" s="423"/>
      <c r="K1601" s="423"/>
      <c r="L1601" s="423"/>
      <c r="M1601" s="423"/>
      <c r="N1601" s="470"/>
      <c r="O1601" s="416">
        <f t="shared" si="83"/>
        <v>0</v>
      </c>
      <c r="P1601" s="79">
        <f t="shared" si="84"/>
        <v>0</v>
      </c>
      <c r="Q1601" s="102" t="str">
        <f t="shared" si="82"/>
        <v/>
      </c>
    </row>
    <row r="1602" spans="1:17" x14ac:dyDescent="0.2">
      <c r="A1602" s="438" t="str">
        <f>IF(B1602="","",COUNT('Diário 1º PA'!$A$5:$A$1982)+ROW()-4)</f>
        <v/>
      </c>
      <c r="B1602" s="439"/>
      <c r="C1602" s="469"/>
      <c r="D1602" s="107"/>
      <c r="E1602" s="107"/>
      <c r="F1602" s="288"/>
      <c r="G1602" s="107"/>
      <c r="H1602" s="107"/>
      <c r="I1602" s="107"/>
      <c r="J1602" s="423"/>
      <c r="K1602" s="423"/>
      <c r="L1602" s="423"/>
      <c r="M1602" s="423"/>
      <c r="N1602" s="470"/>
      <c r="O1602" s="418">
        <f t="shared" si="83"/>
        <v>0</v>
      </c>
      <c r="P1602" s="79">
        <f t="shared" si="84"/>
        <v>0</v>
      </c>
      <c r="Q1602" s="152" t="str">
        <f t="shared" si="82"/>
        <v/>
      </c>
    </row>
    <row r="1603" spans="1:17" x14ac:dyDescent="0.2">
      <c r="A1603" s="438" t="str">
        <f>IF(B1603="","",COUNT('Diário 1º PA'!$A$5:$A$1982)+ROW()-4)</f>
        <v/>
      </c>
      <c r="B1603" s="439"/>
      <c r="C1603" s="469"/>
      <c r="D1603" s="107"/>
      <c r="E1603" s="107"/>
      <c r="F1603" s="288"/>
      <c r="G1603" s="107"/>
      <c r="H1603" s="107"/>
      <c r="I1603" s="107"/>
      <c r="J1603" s="423"/>
      <c r="K1603" s="423"/>
      <c r="L1603" s="423"/>
      <c r="M1603" s="423"/>
      <c r="N1603" s="470"/>
      <c r="O1603" s="416">
        <f t="shared" si="83"/>
        <v>0</v>
      </c>
      <c r="P1603" s="79">
        <f t="shared" si="84"/>
        <v>0</v>
      </c>
      <c r="Q1603" s="102" t="str">
        <f t="shared" si="82"/>
        <v/>
      </c>
    </row>
    <row r="1604" spans="1:17" x14ac:dyDescent="0.2">
      <c r="A1604" s="438" t="str">
        <f>IF(B1604="","",COUNT('Diário 1º PA'!$A$5:$A$1982)+ROW()-4)</f>
        <v/>
      </c>
      <c r="B1604" s="439"/>
      <c r="C1604" s="469"/>
      <c r="D1604" s="107"/>
      <c r="E1604" s="107"/>
      <c r="F1604" s="288"/>
      <c r="G1604" s="107"/>
      <c r="H1604" s="107"/>
      <c r="I1604" s="107"/>
      <c r="J1604" s="423"/>
      <c r="K1604" s="423"/>
      <c r="L1604" s="423"/>
      <c r="M1604" s="423"/>
      <c r="N1604" s="470"/>
      <c r="O1604" s="416">
        <f t="shared" si="83"/>
        <v>0</v>
      </c>
      <c r="P1604" s="79">
        <f t="shared" si="84"/>
        <v>0</v>
      </c>
      <c r="Q1604" s="102" t="str">
        <f t="shared" si="82"/>
        <v/>
      </c>
    </row>
    <row r="1605" spans="1:17" ht="13.5" thickBot="1" x14ac:dyDescent="0.25">
      <c r="A1605" s="438" t="str">
        <f>IF(B1605="","",COUNT('Diário 1º PA'!$A$5:$A$1982)+ROW()-4)</f>
        <v/>
      </c>
      <c r="B1605" s="439"/>
      <c r="C1605" s="469"/>
      <c r="D1605" s="107"/>
      <c r="E1605" s="107"/>
      <c r="F1605" s="288"/>
      <c r="G1605" s="107"/>
      <c r="H1605" s="107"/>
      <c r="I1605" s="107"/>
      <c r="J1605" s="423"/>
      <c r="K1605" s="423"/>
      <c r="L1605" s="423"/>
      <c r="M1605" s="423"/>
      <c r="N1605" s="470"/>
      <c r="O1605" s="416">
        <f t="shared" si="83"/>
        <v>0</v>
      </c>
      <c r="P1605" s="79">
        <f t="shared" si="84"/>
        <v>0</v>
      </c>
      <c r="Q1605" s="102" t="str">
        <f t="shared" si="82"/>
        <v/>
      </c>
    </row>
    <row r="1606" spans="1:17" x14ac:dyDescent="0.2">
      <c r="A1606" s="438" t="str">
        <f>IF(B1606="","",COUNT('Diário 1º PA'!$A$5:$A$1982)+ROW()-4)</f>
        <v/>
      </c>
      <c r="B1606" s="439"/>
      <c r="C1606" s="469"/>
      <c r="D1606" s="107"/>
      <c r="E1606" s="107"/>
      <c r="F1606" s="288"/>
      <c r="G1606" s="107"/>
      <c r="H1606" s="107"/>
      <c r="I1606" s="107"/>
      <c r="J1606" s="423"/>
      <c r="K1606" s="423"/>
      <c r="L1606" s="423"/>
      <c r="M1606" s="423"/>
      <c r="N1606" s="470"/>
      <c r="O1606" s="418">
        <f t="shared" si="83"/>
        <v>0</v>
      </c>
      <c r="P1606" s="79">
        <f t="shared" si="84"/>
        <v>0</v>
      </c>
      <c r="Q1606" s="152" t="str">
        <f t="shared" si="82"/>
        <v/>
      </c>
    </row>
    <row r="1607" spans="1:17" x14ac:dyDescent="0.2">
      <c r="A1607" s="438" t="str">
        <f>IF(B1607="","",COUNT('Diário 1º PA'!$A$5:$A$1982)+ROW()-4)</f>
        <v/>
      </c>
      <c r="B1607" s="439"/>
      <c r="C1607" s="469"/>
      <c r="D1607" s="107"/>
      <c r="E1607" s="107"/>
      <c r="F1607" s="288"/>
      <c r="G1607" s="107"/>
      <c r="H1607" s="107"/>
      <c r="I1607" s="107"/>
      <c r="J1607" s="423"/>
      <c r="K1607" s="423"/>
      <c r="L1607" s="423"/>
      <c r="M1607" s="472"/>
      <c r="N1607" s="470"/>
      <c r="O1607" s="416">
        <f t="shared" si="83"/>
        <v>0</v>
      </c>
      <c r="P1607" s="79">
        <f t="shared" si="84"/>
        <v>0</v>
      </c>
      <c r="Q1607" s="102" t="str">
        <f t="shared" si="82"/>
        <v/>
      </c>
    </row>
    <row r="1608" spans="1:17" x14ac:dyDescent="0.2">
      <c r="A1608" s="438" t="str">
        <f>IF(B1608="","",COUNT('Diário 1º PA'!$A$5:$A$1982)+ROW()-4)</f>
        <v/>
      </c>
      <c r="B1608" s="439"/>
      <c r="C1608" s="469"/>
      <c r="D1608" s="107"/>
      <c r="E1608" s="107"/>
      <c r="F1608" s="288"/>
      <c r="G1608" s="107"/>
      <c r="H1608" s="107"/>
      <c r="I1608" s="107"/>
      <c r="J1608" s="423"/>
      <c r="K1608" s="423"/>
      <c r="L1608" s="423"/>
      <c r="M1608" s="423"/>
      <c r="N1608" s="470"/>
      <c r="O1608" s="416">
        <f t="shared" si="83"/>
        <v>0</v>
      </c>
      <c r="P1608" s="79">
        <f t="shared" si="84"/>
        <v>0</v>
      </c>
      <c r="Q1608" s="102" t="str">
        <f t="shared" si="82"/>
        <v/>
      </c>
    </row>
    <row r="1609" spans="1:17" ht="13.5" thickBot="1" x14ac:dyDescent="0.25">
      <c r="A1609" s="438" t="str">
        <f>IF(B1609="","",COUNT('Diário 1º PA'!$A$5:$A$1982)+ROW()-4)</f>
        <v/>
      </c>
      <c r="B1609" s="439"/>
      <c r="C1609" s="469"/>
      <c r="D1609" s="107"/>
      <c r="E1609" s="107"/>
      <c r="F1609" s="288"/>
      <c r="G1609" s="107"/>
      <c r="H1609" s="107"/>
      <c r="I1609" s="107"/>
      <c r="J1609" s="423"/>
      <c r="K1609" s="423"/>
      <c r="L1609" s="423"/>
      <c r="M1609" s="423"/>
      <c r="N1609" s="470"/>
      <c r="O1609" s="416">
        <f t="shared" si="83"/>
        <v>0</v>
      </c>
      <c r="P1609" s="79">
        <f t="shared" si="84"/>
        <v>0</v>
      </c>
      <c r="Q1609" s="102" t="str">
        <f t="shared" si="82"/>
        <v/>
      </c>
    </row>
    <row r="1610" spans="1:17" x14ac:dyDescent="0.2">
      <c r="A1610" s="438" t="str">
        <f>IF(B1610="","",COUNT('Diário 1º PA'!$A$5:$A$1982)+ROW()-4)</f>
        <v/>
      </c>
      <c r="B1610" s="439"/>
      <c r="C1610" s="469"/>
      <c r="D1610" s="107"/>
      <c r="E1610" s="107"/>
      <c r="F1610" s="288"/>
      <c r="G1610" s="107"/>
      <c r="H1610" s="107"/>
      <c r="I1610" s="107"/>
      <c r="J1610" s="423"/>
      <c r="K1610" s="423"/>
      <c r="L1610" s="423"/>
      <c r="M1610" s="423"/>
      <c r="N1610" s="470"/>
      <c r="O1610" s="418">
        <f t="shared" si="83"/>
        <v>0</v>
      </c>
      <c r="P1610" s="79">
        <f t="shared" si="84"/>
        <v>0</v>
      </c>
      <c r="Q1610" s="152" t="str">
        <f t="shared" si="82"/>
        <v/>
      </c>
    </row>
    <row r="1611" spans="1:17" x14ac:dyDescent="0.2">
      <c r="A1611" s="438" t="str">
        <f>IF(B1611="","",COUNT('Diário 1º PA'!$A$5:$A$1982)+ROW()-4)</f>
        <v/>
      </c>
      <c r="B1611" s="439"/>
      <c r="C1611" s="469"/>
      <c r="D1611" s="107"/>
      <c r="E1611" s="107"/>
      <c r="F1611" s="288"/>
      <c r="G1611" s="107"/>
      <c r="H1611" s="107"/>
      <c r="I1611" s="107"/>
      <c r="J1611" s="423"/>
      <c r="K1611" s="423"/>
      <c r="L1611" s="423"/>
      <c r="M1611" s="423"/>
      <c r="N1611" s="470"/>
      <c r="O1611" s="416">
        <f t="shared" si="83"/>
        <v>0</v>
      </c>
      <c r="P1611" s="79">
        <f t="shared" si="84"/>
        <v>0</v>
      </c>
      <c r="Q1611" s="102" t="str">
        <f t="shared" si="82"/>
        <v/>
      </c>
    </row>
    <row r="1612" spans="1:17" x14ac:dyDescent="0.2">
      <c r="A1612" s="438" t="str">
        <f>IF(B1612="","",COUNT('Diário 1º PA'!$A$5:$A$1982)+ROW()-4)</f>
        <v/>
      </c>
      <c r="B1612" s="439"/>
      <c r="C1612" s="469"/>
      <c r="D1612" s="107"/>
      <c r="E1612" s="107"/>
      <c r="F1612" s="288"/>
      <c r="G1612" s="107"/>
      <c r="H1612" s="107"/>
      <c r="I1612" s="107"/>
      <c r="J1612" s="423"/>
      <c r="K1612" s="423"/>
      <c r="L1612" s="423"/>
      <c r="M1612" s="423"/>
      <c r="N1612" s="470"/>
      <c r="O1612" s="416">
        <f t="shared" si="83"/>
        <v>0</v>
      </c>
      <c r="P1612" s="79">
        <f t="shared" si="84"/>
        <v>0</v>
      </c>
      <c r="Q1612" s="102" t="str">
        <f t="shared" si="82"/>
        <v/>
      </c>
    </row>
    <row r="1613" spans="1:17" ht="13.5" thickBot="1" x14ac:dyDescent="0.25">
      <c r="A1613" s="438" t="str">
        <f>IF(B1613="","",COUNT('Diário 1º PA'!$A$5:$A$1982)+ROW()-4)</f>
        <v/>
      </c>
      <c r="B1613" s="439"/>
      <c r="C1613" s="469"/>
      <c r="D1613" s="107"/>
      <c r="E1613" s="107"/>
      <c r="F1613" s="288"/>
      <c r="G1613" s="107"/>
      <c r="H1613" s="107"/>
      <c r="I1613" s="107"/>
      <c r="J1613" s="423"/>
      <c r="K1613" s="423"/>
      <c r="L1613" s="423"/>
      <c r="M1613" s="423"/>
      <c r="N1613" s="470"/>
      <c r="O1613" s="416">
        <f t="shared" si="83"/>
        <v>0</v>
      </c>
      <c r="P1613" s="79">
        <f t="shared" si="84"/>
        <v>0</v>
      </c>
      <c r="Q1613" s="102" t="str">
        <f t="shared" si="82"/>
        <v/>
      </c>
    </row>
    <row r="1614" spans="1:17" x14ac:dyDescent="0.2">
      <c r="A1614" s="438" t="str">
        <f>IF(B1614="","",COUNT('Diário 1º PA'!$A$5:$A$1982)+ROW()-4)</f>
        <v/>
      </c>
      <c r="B1614" s="439"/>
      <c r="C1614" s="469"/>
      <c r="D1614" s="107"/>
      <c r="E1614" s="107"/>
      <c r="F1614" s="288"/>
      <c r="G1614" s="107"/>
      <c r="H1614" s="107"/>
      <c r="I1614" s="107"/>
      <c r="J1614" s="423"/>
      <c r="K1614" s="423"/>
      <c r="L1614" s="423"/>
      <c r="M1614" s="423"/>
      <c r="N1614" s="470"/>
      <c r="O1614" s="418">
        <f t="shared" si="83"/>
        <v>0</v>
      </c>
      <c r="P1614" s="79">
        <f t="shared" si="84"/>
        <v>0</v>
      </c>
      <c r="Q1614" s="152" t="str">
        <f t="shared" si="82"/>
        <v/>
      </c>
    </row>
    <row r="1615" spans="1:17" x14ac:dyDescent="0.2">
      <c r="A1615" s="438" t="str">
        <f>IF(B1615="","",COUNT('Diário 1º PA'!$A$5:$A$1982)+ROW()-4)</f>
        <v/>
      </c>
      <c r="B1615" s="439"/>
      <c r="C1615" s="469"/>
      <c r="D1615" s="107"/>
      <c r="E1615" s="107"/>
      <c r="F1615" s="288"/>
      <c r="G1615" s="107"/>
      <c r="H1615" s="107"/>
      <c r="I1615" s="107"/>
      <c r="J1615" s="423"/>
      <c r="K1615" s="423"/>
      <c r="L1615" s="423"/>
      <c r="M1615" s="423"/>
      <c r="N1615" s="470"/>
      <c r="O1615" s="416">
        <f t="shared" si="83"/>
        <v>0</v>
      </c>
      <c r="P1615" s="79">
        <f t="shared" si="84"/>
        <v>0</v>
      </c>
      <c r="Q1615" s="102" t="str">
        <f t="shared" si="82"/>
        <v/>
      </c>
    </row>
    <row r="1616" spans="1:17" x14ac:dyDescent="0.2">
      <c r="A1616" s="438" t="str">
        <f>IF(B1616="","",COUNT('Diário 1º PA'!$A$5:$A$1982)+ROW()-4)</f>
        <v/>
      </c>
      <c r="B1616" s="439"/>
      <c r="C1616" s="469"/>
      <c r="D1616" s="107"/>
      <c r="E1616" s="107"/>
      <c r="F1616" s="288"/>
      <c r="G1616" s="107"/>
      <c r="H1616" s="107"/>
      <c r="I1616" s="107"/>
      <c r="J1616" s="423"/>
      <c r="K1616" s="423"/>
      <c r="L1616" s="423"/>
      <c r="M1616" s="423"/>
      <c r="N1616" s="470"/>
      <c r="O1616" s="416">
        <f t="shared" si="83"/>
        <v>0</v>
      </c>
      <c r="P1616" s="79">
        <f t="shared" si="84"/>
        <v>0</v>
      </c>
      <c r="Q1616" s="102" t="str">
        <f t="shared" si="82"/>
        <v/>
      </c>
    </row>
    <row r="1617" spans="1:17" ht="13.5" thickBot="1" x14ac:dyDescent="0.25">
      <c r="A1617" s="438" t="str">
        <f>IF(B1617="","",COUNT('Diário 1º PA'!$A$5:$A$1982)+ROW()-4)</f>
        <v/>
      </c>
      <c r="B1617" s="439"/>
      <c r="C1617" s="469"/>
      <c r="D1617" s="107"/>
      <c r="E1617" s="107"/>
      <c r="F1617" s="288"/>
      <c r="G1617" s="107"/>
      <c r="H1617" s="107"/>
      <c r="I1617" s="107"/>
      <c r="J1617" s="423"/>
      <c r="K1617" s="423"/>
      <c r="L1617" s="423"/>
      <c r="M1617" s="423"/>
      <c r="N1617" s="470"/>
      <c r="O1617" s="416">
        <f t="shared" si="83"/>
        <v>0</v>
      </c>
      <c r="P1617" s="79">
        <f t="shared" si="84"/>
        <v>0</v>
      </c>
      <c r="Q1617" s="102" t="str">
        <f t="shared" si="82"/>
        <v/>
      </c>
    </row>
    <row r="1618" spans="1:17" x14ac:dyDescent="0.2">
      <c r="A1618" s="438" t="str">
        <f>IF(B1618="","",COUNT('Diário 1º PA'!$A$5:$A$1982)+ROW()-4)</f>
        <v/>
      </c>
      <c r="B1618" s="439"/>
      <c r="C1618" s="469"/>
      <c r="D1618" s="107"/>
      <c r="E1618" s="107"/>
      <c r="F1618" s="288"/>
      <c r="G1618" s="107"/>
      <c r="H1618" s="107"/>
      <c r="I1618" s="107"/>
      <c r="J1618" s="423"/>
      <c r="K1618" s="423"/>
      <c r="L1618" s="423"/>
      <c r="M1618" s="423"/>
      <c r="N1618" s="470"/>
      <c r="O1618" s="418">
        <f t="shared" si="83"/>
        <v>0</v>
      </c>
      <c r="P1618" s="79">
        <f t="shared" si="84"/>
        <v>0</v>
      </c>
      <c r="Q1618" s="152" t="str">
        <f t="shared" si="82"/>
        <v/>
      </c>
    </row>
    <row r="1619" spans="1:17" x14ac:dyDescent="0.2">
      <c r="A1619" s="438" t="str">
        <f>IF(B1619="","",COUNT('Diário 1º PA'!$A$5:$A$1982)+ROW()-4)</f>
        <v/>
      </c>
      <c r="B1619" s="439"/>
      <c r="C1619" s="469"/>
      <c r="D1619" s="107"/>
      <c r="E1619" s="107"/>
      <c r="F1619" s="288"/>
      <c r="G1619" s="107"/>
      <c r="H1619" s="107"/>
      <c r="I1619" s="107"/>
      <c r="J1619" s="423"/>
      <c r="K1619" s="423"/>
      <c r="L1619" s="423"/>
      <c r="M1619" s="423"/>
      <c r="N1619" s="470"/>
      <c r="O1619" s="416">
        <f t="shared" si="83"/>
        <v>0</v>
      </c>
      <c r="P1619" s="79">
        <f t="shared" si="84"/>
        <v>0</v>
      </c>
      <c r="Q1619" s="102" t="str">
        <f t="shared" si="82"/>
        <v/>
      </c>
    </row>
    <row r="1620" spans="1:17" x14ac:dyDescent="0.2">
      <c r="A1620" s="438" t="str">
        <f>IF(B1620="","",COUNT('Diário 1º PA'!$A$5:$A$1982)+ROW()-4)</f>
        <v/>
      </c>
      <c r="B1620" s="439"/>
      <c r="C1620" s="469"/>
      <c r="D1620" s="107"/>
      <c r="E1620" s="107"/>
      <c r="F1620" s="288"/>
      <c r="G1620" s="107"/>
      <c r="H1620" s="107"/>
      <c r="I1620" s="107"/>
      <c r="J1620" s="423"/>
      <c r="K1620" s="423"/>
      <c r="L1620" s="423"/>
      <c r="M1620" s="423"/>
      <c r="N1620" s="470"/>
      <c r="O1620" s="416">
        <f t="shared" si="83"/>
        <v>0</v>
      </c>
      <c r="P1620" s="79">
        <f t="shared" si="84"/>
        <v>0</v>
      </c>
      <c r="Q1620" s="102" t="str">
        <f t="shared" si="82"/>
        <v/>
      </c>
    </row>
    <row r="1621" spans="1:17" ht="13.5" thickBot="1" x14ac:dyDescent="0.25">
      <c r="A1621" s="438" t="str">
        <f>IF(B1621="","",COUNT('Diário 1º PA'!$A$5:$A$1982)+ROW()-4)</f>
        <v/>
      </c>
      <c r="B1621" s="439"/>
      <c r="C1621" s="469"/>
      <c r="D1621" s="107"/>
      <c r="E1621" s="107"/>
      <c r="F1621" s="288"/>
      <c r="G1621" s="107"/>
      <c r="H1621" s="107"/>
      <c r="I1621" s="107"/>
      <c r="J1621" s="423"/>
      <c r="K1621" s="423"/>
      <c r="L1621" s="423"/>
      <c r="M1621" s="423"/>
      <c r="N1621" s="470"/>
      <c r="O1621" s="416">
        <f t="shared" si="83"/>
        <v>0</v>
      </c>
      <c r="P1621" s="79">
        <f t="shared" si="84"/>
        <v>0</v>
      </c>
      <c r="Q1621" s="102" t="str">
        <f t="shared" si="82"/>
        <v/>
      </c>
    </row>
    <row r="1622" spans="1:17" x14ac:dyDescent="0.2">
      <c r="A1622" s="438" t="str">
        <f>IF(B1622="","",COUNT('Diário 1º PA'!$A$5:$A$1982)+ROW()-4)</f>
        <v/>
      </c>
      <c r="B1622" s="439"/>
      <c r="C1622" s="469"/>
      <c r="D1622" s="107"/>
      <c r="E1622" s="107"/>
      <c r="F1622" s="288"/>
      <c r="G1622" s="107"/>
      <c r="H1622" s="107"/>
      <c r="I1622" s="107"/>
      <c r="J1622" s="423"/>
      <c r="K1622" s="423"/>
      <c r="L1622" s="423"/>
      <c r="M1622" s="423"/>
      <c r="N1622" s="470"/>
      <c r="O1622" s="418">
        <f t="shared" si="83"/>
        <v>0</v>
      </c>
      <c r="P1622" s="79">
        <f t="shared" si="84"/>
        <v>0</v>
      </c>
      <c r="Q1622" s="152" t="str">
        <f t="shared" si="82"/>
        <v/>
      </c>
    </row>
    <row r="1623" spans="1:17" x14ac:dyDescent="0.2">
      <c r="A1623" s="438" t="str">
        <f>IF(B1623="","",COUNT('Diário 1º PA'!$A$5:$A$1982)+ROW()-4)</f>
        <v/>
      </c>
      <c r="B1623" s="439"/>
      <c r="C1623" s="469"/>
      <c r="D1623" s="107"/>
      <c r="E1623" s="107"/>
      <c r="F1623" s="288"/>
      <c r="G1623" s="107"/>
      <c r="H1623" s="107"/>
      <c r="I1623" s="107"/>
      <c r="J1623" s="423"/>
      <c r="K1623" s="423"/>
      <c r="L1623" s="423"/>
      <c r="M1623" s="423"/>
      <c r="N1623" s="470"/>
      <c r="O1623" s="416">
        <f t="shared" si="83"/>
        <v>0</v>
      </c>
      <c r="P1623" s="79">
        <f t="shared" si="84"/>
        <v>0</v>
      </c>
      <c r="Q1623" s="102" t="str">
        <f t="shared" si="82"/>
        <v/>
      </c>
    </row>
    <row r="1624" spans="1:17" x14ac:dyDescent="0.2">
      <c r="A1624" s="438" t="str">
        <f>IF(B1624="","",COUNT('Diário 1º PA'!$A$5:$A$1982)+ROW()-4)</f>
        <v/>
      </c>
      <c r="B1624" s="439"/>
      <c r="C1624" s="469"/>
      <c r="D1624" s="107"/>
      <c r="E1624" s="107"/>
      <c r="F1624" s="288"/>
      <c r="G1624" s="107"/>
      <c r="H1624" s="107"/>
      <c r="I1624" s="107"/>
      <c r="J1624" s="423"/>
      <c r="K1624" s="423"/>
      <c r="L1624" s="423"/>
      <c r="M1624" s="423"/>
      <c r="N1624" s="470"/>
      <c r="O1624" s="416">
        <f t="shared" si="83"/>
        <v>0</v>
      </c>
      <c r="P1624" s="79">
        <f t="shared" si="84"/>
        <v>0</v>
      </c>
      <c r="Q1624" s="102" t="str">
        <f t="shared" si="82"/>
        <v/>
      </c>
    </row>
    <row r="1625" spans="1:17" ht="13.5" thickBot="1" x14ac:dyDescent="0.25">
      <c r="A1625" s="438" t="str">
        <f>IF(B1625="","",COUNT('Diário 1º PA'!$A$5:$A$1982)+ROW()-4)</f>
        <v/>
      </c>
      <c r="B1625" s="439"/>
      <c r="C1625" s="469"/>
      <c r="D1625" s="107"/>
      <c r="E1625" s="107"/>
      <c r="F1625" s="288"/>
      <c r="G1625" s="107"/>
      <c r="H1625" s="107"/>
      <c r="I1625" s="107"/>
      <c r="J1625" s="423"/>
      <c r="K1625" s="423"/>
      <c r="L1625" s="423"/>
      <c r="M1625" s="423"/>
      <c r="N1625" s="470"/>
      <c r="O1625" s="416">
        <f t="shared" si="83"/>
        <v>0</v>
      </c>
      <c r="P1625" s="79">
        <f t="shared" si="84"/>
        <v>0</v>
      </c>
      <c r="Q1625" s="102" t="str">
        <f t="shared" si="82"/>
        <v/>
      </c>
    </row>
    <row r="1626" spans="1:17" x14ac:dyDescent="0.2">
      <c r="A1626" s="438" t="str">
        <f>IF(B1626="","",COUNT('Diário 1º PA'!$A$5:$A$1982)+ROW()-4)</f>
        <v/>
      </c>
      <c r="B1626" s="439"/>
      <c r="C1626" s="469"/>
      <c r="D1626" s="107"/>
      <c r="E1626" s="107"/>
      <c r="F1626" s="288"/>
      <c r="G1626" s="107"/>
      <c r="H1626" s="107"/>
      <c r="I1626" s="107"/>
      <c r="J1626" s="423"/>
      <c r="K1626" s="423"/>
      <c r="L1626" s="423"/>
      <c r="M1626" s="423"/>
      <c r="N1626" s="470"/>
      <c r="O1626" s="418">
        <f t="shared" si="83"/>
        <v>0</v>
      </c>
      <c r="P1626" s="79">
        <f t="shared" si="84"/>
        <v>0</v>
      </c>
      <c r="Q1626" s="152" t="str">
        <f t="shared" si="82"/>
        <v/>
      </c>
    </row>
    <row r="1627" spans="1:17" x14ac:dyDescent="0.2">
      <c r="A1627" s="438" t="str">
        <f>IF(B1627="","",COUNT('Diário 1º PA'!$A$5:$A$1982)+ROW()-4)</f>
        <v/>
      </c>
      <c r="B1627" s="439"/>
      <c r="C1627" s="469"/>
      <c r="D1627" s="107"/>
      <c r="E1627" s="107"/>
      <c r="F1627" s="288"/>
      <c r="G1627" s="107"/>
      <c r="H1627" s="107"/>
      <c r="I1627" s="107"/>
      <c r="J1627" s="423"/>
      <c r="K1627" s="423"/>
      <c r="L1627" s="423"/>
      <c r="M1627" s="423"/>
      <c r="N1627" s="470"/>
      <c r="O1627" s="416">
        <f t="shared" si="83"/>
        <v>0</v>
      </c>
      <c r="P1627" s="79">
        <f t="shared" si="84"/>
        <v>0</v>
      </c>
      <c r="Q1627" s="102" t="str">
        <f t="shared" si="82"/>
        <v/>
      </c>
    </row>
    <row r="1628" spans="1:17" x14ac:dyDescent="0.2">
      <c r="A1628" s="438" t="str">
        <f>IF(B1628="","",COUNT('Diário 1º PA'!$A$5:$A$1982)+ROW()-4)</f>
        <v/>
      </c>
      <c r="B1628" s="439"/>
      <c r="C1628" s="469"/>
      <c r="D1628" s="107"/>
      <c r="E1628" s="107"/>
      <c r="F1628" s="288"/>
      <c r="G1628" s="107"/>
      <c r="H1628" s="107"/>
      <c r="I1628" s="107"/>
      <c r="J1628" s="423"/>
      <c r="K1628" s="423"/>
      <c r="L1628" s="423"/>
      <c r="M1628" s="423"/>
      <c r="N1628" s="470"/>
      <c r="O1628" s="416">
        <f t="shared" si="83"/>
        <v>0</v>
      </c>
      <c r="P1628" s="79">
        <f t="shared" si="84"/>
        <v>0</v>
      </c>
      <c r="Q1628" s="102" t="str">
        <f t="shared" si="82"/>
        <v/>
      </c>
    </row>
    <row r="1629" spans="1:17" ht="13.5" thickBot="1" x14ac:dyDescent="0.25">
      <c r="A1629" s="438" t="str">
        <f>IF(B1629="","",COUNT('Diário 1º PA'!$A$5:$A$1982)+ROW()-4)</f>
        <v/>
      </c>
      <c r="B1629" s="439"/>
      <c r="C1629" s="469"/>
      <c r="D1629" s="107"/>
      <c r="E1629" s="107"/>
      <c r="F1629" s="288"/>
      <c r="G1629" s="107"/>
      <c r="H1629" s="107"/>
      <c r="I1629" s="107"/>
      <c r="J1629" s="423"/>
      <c r="K1629" s="423"/>
      <c r="L1629" s="423"/>
      <c r="M1629" s="423"/>
      <c r="N1629" s="470"/>
      <c r="O1629" s="416">
        <f t="shared" si="83"/>
        <v>0</v>
      </c>
      <c r="P1629" s="79">
        <f t="shared" si="84"/>
        <v>0</v>
      </c>
      <c r="Q1629" s="102" t="str">
        <f t="shared" si="82"/>
        <v/>
      </c>
    </row>
    <row r="1630" spans="1:17" x14ac:dyDescent="0.2">
      <c r="A1630" s="438" t="str">
        <f>IF(B1630="","",COUNT('Diário 1º PA'!$A$5:$A$1982)+ROW()-4)</f>
        <v/>
      </c>
      <c r="B1630" s="439"/>
      <c r="C1630" s="469"/>
      <c r="D1630" s="107"/>
      <c r="E1630" s="107"/>
      <c r="F1630" s="288"/>
      <c r="G1630" s="107"/>
      <c r="H1630" s="107"/>
      <c r="I1630" s="107"/>
      <c r="J1630" s="423"/>
      <c r="K1630" s="423"/>
      <c r="L1630" s="423"/>
      <c r="M1630" s="423"/>
      <c r="N1630" s="470"/>
      <c r="O1630" s="418">
        <f t="shared" si="83"/>
        <v>0</v>
      </c>
      <c r="P1630" s="79">
        <f t="shared" si="84"/>
        <v>0</v>
      </c>
      <c r="Q1630" s="152" t="str">
        <f t="shared" ref="Q1630:Q1693" si="85">SUBSTITUTE(D1630," ","_")</f>
        <v/>
      </c>
    </row>
    <row r="1631" spans="1:17" x14ac:dyDescent="0.2">
      <c r="A1631" s="438" t="str">
        <f>IF(B1631="","",COUNT('Diário 1º PA'!$A$5:$A$1982)+ROW()-4)</f>
        <v/>
      </c>
      <c r="B1631" s="439"/>
      <c r="C1631" s="469"/>
      <c r="D1631" s="107"/>
      <c r="E1631" s="107"/>
      <c r="F1631" s="288"/>
      <c r="G1631" s="107"/>
      <c r="H1631" s="107"/>
      <c r="I1631" s="107"/>
      <c r="J1631" s="423"/>
      <c r="K1631" s="423"/>
      <c r="L1631" s="423"/>
      <c r="M1631" s="423"/>
      <c r="N1631" s="470"/>
      <c r="O1631" s="416">
        <f t="shared" ref="O1631:O1694" si="86">IF(B1631=0,0,IF(YEAR(B1631)=$P$1,MONTH(B1631)-$O$1+1,(YEAR(B1631)-$P$1)*12-$O$1+1+MONTH(B1631)))</f>
        <v>0</v>
      </c>
      <c r="P1631" s="79">
        <f t="shared" ref="P1631:P1694" si="87">IF(C1631=0,0,IF(YEAR(C1631)=$P$1,MONTH(C1631)-$O$1+1,(YEAR(C1631)-$P$1)*12-$O$1+1+MONTH(C1631)))</f>
        <v>0</v>
      </c>
      <c r="Q1631" s="102" t="str">
        <f t="shared" si="85"/>
        <v/>
      </c>
    </row>
    <row r="1632" spans="1:17" x14ac:dyDescent="0.2">
      <c r="A1632" s="438" t="str">
        <f>IF(B1632="","",COUNT('Diário 1º PA'!$A$5:$A$1982)+ROW()-4)</f>
        <v/>
      </c>
      <c r="B1632" s="439"/>
      <c r="C1632" s="469"/>
      <c r="D1632" s="107"/>
      <c r="E1632" s="107"/>
      <c r="F1632" s="288"/>
      <c r="G1632" s="107"/>
      <c r="H1632" s="107"/>
      <c r="I1632" s="107"/>
      <c r="J1632" s="423"/>
      <c r="K1632" s="423"/>
      <c r="L1632" s="423"/>
      <c r="M1632" s="423"/>
      <c r="N1632" s="470"/>
      <c r="O1632" s="416">
        <f t="shared" si="86"/>
        <v>0</v>
      </c>
      <c r="P1632" s="79">
        <f t="shared" si="87"/>
        <v>0</v>
      </c>
      <c r="Q1632" s="102" t="str">
        <f t="shared" si="85"/>
        <v/>
      </c>
    </row>
    <row r="1633" spans="1:17" ht="13.5" thickBot="1" x14ac:dyDescent="0.25">
      <c r="A1633" s="438" t="str">
        <f>IF(B1633="","",COUNT('Diário 1º PA'!$A$5:$A$1982)+ROW()-4)</f>
        <v/>
      </c>
      <c r="B1633" s="470"/>
      <c r="C1633" s="469"/>
      <c r="D1633" s="107"/>
      <c r="E1633" s="107"/>
      <c r="F1633" s="288"/>
      <c r="G1633" s="107"/>
      <c r="H1633" s="107"/>
      <c r="I1633" s="107"/>
      <c r="J1633" s="423"/>
      <c r="K1633" s="423"/>
      <c r="L1633" s="423"/>
      <c r="M1633" s="423"/>
      <c r="N1633" s="470"/>
      <c r="O1633" s="416">
        <f t="shared" si="86"/>
        <v>0</v>
      </c>
      <c r="P1633" s="79">
        <f t="shared" si="87"/>
        <v>0</v>
      </c>
      <c r="Q1633" s="102" t="str">
        <f t="shared" si="85"/>
        <v/>
      </c>
    </row>
    <row r="1634" spans="1:17" x14ac:dyDescent="0.2">
      <c r="A1634" s="438" t="str">
        <f>IF(B1634="","",COUNT('Diário 1º PA'!$A$5:$A$1982)+ROW()-4)</f>
        <v/>
      </c>
      <c r="B1634" s="470"/>
      <c r="C1634" s="469"/>
      <c r="D1634" s="107"/>
      <c r="E1634" s="107"/>
      <c r="F1634" s="288"/>
      <c r="G1634" s="107"/>
      <c r="H1634" s="107"/>
      <c r="I1634" s="107"/>
      <c r="J1634" s="423"/>
      <c r="K1634" s="423"/>
      <c r="L1634" s="423"/>
      <c r="M1634" s="423"/>
      <c r="N1634" s="470"/>
      <c r="O1634" s="418">
        <f t="shared" si="86"/>
        <v>0</v>
      </c>
      <c r="P1634" s="79">
        <f t="shared" si="87"/>
        <v>0</v>
      </c>
      <c r="Q1634" s="152" t="str">
        <f t="shared" si="85"/>
        <v/>
      </c>
    </row>
    <row r="1635" spans="1:17" x14ac:dyDescent="0.2">
      <c r="A1635" s="438" t="str">
        <f>IF(B1635="","",COUNT('Diário 1º PA'!$A$5:$A$1982)+ROW()-4)</f>
        <v/>
      </c>
      <c r="B1635" s="470"/>
      <c r="C1635" s="469"/>
      <c r="D1635" s="107"/>
      <c r="E1635" s="107"/>
      <c r="F1635" s="288"/>
      <c r="G1635" s="107"/>
      <c r="H1635" s="107"/>
      <c r="I1635" s="107"/>
      <c r="J1635" s="423"/>
      <c r="K1635" s="423"/>
      <c r="L1635" s="423"/>
      <c r="M1635" s="423"/>
      <c r="N1635" s="470"/>
      <c r="O1635" s="416">
        <f t="shared" si="86"/>
        <v>0</v>
      </c>
      <c r="P1635" s="79">
        <f t="shared" si="87"/>
        <v>0</v>
      </c>
      <c r="Q1635" s="102" t="str">
        <f t="shared" si="85"/>
        <v/>
      </c>
    </row>
    <row r="1636" spans="1:17" x14ac:dyDescent="0.2">
      <c r="A1636" s="438" t="str">
        <f>IF(B1636="","",COUNT('Diário 1º PA'!$A$5:$A$1982)+ROW()-4)</f>
        <v/>
      </c>
      <c r="B1636" s="470"/>
      <c r="C1636" s="469"/>
      <c r="D1636" s="107"/>
      <c r="E1636" s="107"/>
      <c r="F1636" s="288"/>
      <c r="G1636" s="107"/>
      <c r="H1636" s="107"/>
      <c r="I1636" s="107"/>
      <c r="J1636" s="423"/>
      <c r="K1636" s="423"/>
      <c r="L1636" s="423"/>
      <c r="M1636" s="423"/>
      <c r="N1636" s="470"/>
      <c r="O1636" s="416">
        <f t="shared" si="86"/>
        <v>0</v>
      </c>
      <c r="P1636" s="79">
        <f t="shared" si="87"/>
        <v>0</v>
      </c>
      <c r="Q1636" s="102" t="str">
        <f t="shared" si="85"/>
        <v/>
      </c>
    </row>
    <row r="1637" spans="1:17" ht="13.5" thickBot="1" x14ac:dyDescent="0.25">
      <c r="A1637" s="438" t="str">
        <f>IF(B1637="","",COUNT('Diário 1º PA'!$A$5:$A$1982)+ROW()-4)</f>
        <v/>
      </c>
      <c r="B1637" s="470"/>
      <c r="C1637" s="469"/>
      <c r="D1637" s="107"/>
      <c r="E1637" s="107"/>
      <c r="F1637" s="288"/>
      <c r="G1637" s="107"/>
      <c r="H1637" s="107"/>
      <c r="I1637" s="107"/>
      <c r="J1637" s="423"/>
      <c r="K1637" s="423"/>
      <c r="L1637" s="423"/>
      <c r="M1637" s="423"/>
      <c r="N1637" s="470"/>
      <c r="O1637" s="416">
        <f t="shared" si="86"/>
        <v>0</v>
      </c>
      <c r="P1637" s="79">
        <f t="shared" si="87"/>
        <v>0</v>
      </c>
      <c r="Q1637" s="102" t="str">
        <f t="shared" si="85"/>
        <v/>
      </c>
    </row>
    <row r="1638" spans="1:17" x14ac:dyDescent="0.2">
      <c r="A1638" s="438" t="str">
        <f>IF(B1638="","",COUNT('Diário 1º PA'!$A$5:$A$1982)+ROW()-4)</f>
        <v/>
      </c>
      <c r="B1638" s="470"/>
      <c r="C1638" s="469"/>
      <c r="D1638" s="107"/>
      <c r="E1638" s="107"/>
      <c r="F1638" s="288"/>
      <c r="G1638" s="107"/>
      <c r="H1638" s="107"/>
      <c r="I1638" s="107"/>
      <c r="J1638" s="423"/>
      <c r="K1638" s="423"/>
      <c r="L1638" s="423"/>
      <c r="M1638" s="423"/>
      <c r="N1638" s="470"/>
      <c r="O1638" s="418">
        <f t="shared" si="86"/>
        <v>0</v>
      </c>
      <c r="P1638" s="79">
        <f t="shared" si="87"/>
        <v>0</v>
      </c>
      <c r="Q1638" s="152" t="str">
        <f t="shared" si="85"/>
        <v/>
      </c>
    </row>
    <row r="1639" spans="1:17" x14ac:dyDescent="0.2">
      <c r="A1639" s="438" t="str">
        <f>IF(B1639="","",COUNT('Diário 1º PA'!$A$5:$A$1982)+ROW()-4)</f>
        <v/>
      </c>
      <c r="B1639" s="470"/>
      <c r="C1639" s="469"/>
      <c r="D1639" s="107"/>
      <c r="E1639" s="107"/>
      <c r="F1639" s="288"/>
      <c r="G1639" s="107"/>
      <c r="H1639" s="107"/>
      <c r="I1639" s="107"/>
      <c r="J1639" s="423"/>
      <c r="K1639" s="423"/>
      <c r="L1639" s="423"/>
      <c r="M1639" s="423"/>
      <c r="N1639" s="470"/>
      <c r="O1639" s="416">
        <f t="shared" si="86"/>
        <v>0</v>
      </c>
      <c r="P1639" s="79">
        <f t="shared" si="87"/>
        <v>0</v>
      </c>
      <c r="Q1639" s="102" t="str">
        <f t="shared" si="85"/>
        <v/>
      </c>
    </row>
    <row r="1640" spans="1:17" x14ac:dyDescent="0.2">
      <c r="A1640" s="438" t="str">
        <f>IF(B1640="","",COUNT('Diário 1º PA'!$A$5:$A$1982)+ROW()-4)</f>
        <v/>
      </c>
      <c r="B1640" s="470"/>
      <c r="C1640" s="469"/>
      <c r="D1640" s="107"/>
      <c r="E1640" s="107"/>
      <c r="F1640" s="288"/>
      <c r="G1640" s="107"/>
      <c r="H1640" s="107"/>
      <c r="I1640" s="107"/>
      <c r="J1640" s="423"/>
      <c r="K1640" s="423"/>
      <c r="L1640" s="423"/>
      <c r="M1640" s="423"/>
      <c r="N1640" s="470"/>
      <c r="O1640" s="416">
        <f t="shared" si="86"/>
        <v>0</v>
      </c>
      <c r="P1640" s="79">
        <f t="shared" si="87"/>
        <v>0</v>
      </c>
      <c r="Q1640" s="102" t="str">
        <f t="shared" si="85"/>
        <v/>
      </c>
    </row>
    <row r="1641" spans="1:17" ht="13.5" thickBot="1" x14ac:dyDescent="0.25">
      <c r="A1641" s="438" t="str">
        <f>IF(B1641="","",COUNT('Diário 1º PA'!$A$5:$A$1982)+ROW()-4)</f>
        <v/>
      </c>
      <c r="B1641" s="470"/>
      <c r="C1641" s="469"/>
      <c r="D1641" s="107"/>
      <c r="E1641" s="107"/>
      <c r="F1641" s="288"/>
      <c r="G1641" s="107"/>
      <c r="H1641" s="107"/>
      <c r="I1641" s="107"/>
      <c r="J1641" s="423"/>
      <c r="K1641" s="423"/>
      <c r="L1641" s="423"/>
      <c r="M1641" s="423"/>
      <c r="N1641" s="470"/>
      <c r="O1641" s="416">
        <f t="shared" si="86"/>
        <v>0</v>
      </c>
      <c r="P1641" s="79">
        <f t="shared" si="87"/>
        <v>0</v>
      </c>
      <c r="Q1641" s="102" t="str">
        <f t="shared" si="85"/>
        <v/>
      </c>
    </row>
    <row r="1642" spans="1:17" x14ac:dyDescent="0.2">
      <c r="A1642" s="118" t="str">
        <f>IF(B1642="","",COUNT('Diário 1º PA'!$A$5:$A$1982)+ROW()-4)</f>
        <v/>
      </c>
      <c r="B1642" s="104"/>
      <c r="C1642" s="454"/>
      <c r="D1642" s="105"/>
      <c r="E1642" s="105"/>
      <c r="F1642" s="106"/>
      <c r="G1642" s="105"/>
      <c r="H1642" s="105"/>
      <c r="I1642" s="107"/>
      <c r="J1642" s="422"/>
      <c r="K1642" s="422"/>
      <c r="L1642" s="423"/>
      <c r="M1642" s="422"/>
      <c r="N1642" s="455"/>
      <c r="O1642" s="418">
        <f t="shared" si="86"/>
        <v>0</v>
      </c>
      <c r="P1642" s="79">
        <f t="shared" si="87"/>
        <v>0</v>
      </c>
      <c r="Q1642" s="152" t="str">
        <f t="shared" si="85"/>
        <v/>
      </c>
    </row>
    <row r="1643" spans="1:17" x14ac:dyDescent="0.2">
      <c r="A1643" s="118" t="str">
        <f>IF(B1643="","",COUNT('Diário 1º PA'!$A$5:$A$1982)+ROW()-4)</f>
        <v/>
      </c>
      <c r="B1643" s="104"/>
      <c r="C1643" s="454"/>
      <c r="D1643" s="105"/>
      <c r="E1643" s="105"/>
      <c r="F1643" s="106"/>
      <c r="G1643" s="105"/>
      <c r="H1643" s="105"/>
      <c r="I1643" s="107"/>
      <c r="J1643" s="422"/>
      <c r="K1643" s="422"/>
      <c r="L1643" s="423"/>
      <c r="M1643" s="422"/>
      <c r="N1643" s="455"/>
      <c r="O1643" s="416">
        <f t="shared" si="86"/>
        <v>0</v>
      </c>
      <c r="P1643" s="79">
        <f t="shared" si="87"/>
        <v>0</v>
      </c>
      <c r="Q1643" s="102" t="str">
        <f t="shared" si="85"/>
        <v/>
      </c>
    </row>
    <row r="1644" spans="1:17" x14ac:dyDescent="0.2">
      <c r="A1644" s="118" t="str">
        <f>IF(B1644="","",COUNT('Diário 1º PA'!$A$5:$A$1982)+ROW()-4)</f>
        <v/>
      </c>
      <c r="B1644" s="104"/>
      <c r="C1644" s="454"/>
      <c r="D1644" s="105"/>
      <c r="E1644" s="105"/>
      <c r="F1644" s="106"/>
      <c r="G1644" s="105"/>
      <c r="H1644" s="105"/>
      <c r="I1644" s="107"/>
      <c r="J1644" s="422"/>
      <c r="K1644" s="422"/>
      <c r="L1644" s="423"/>
      <c r="M1644" s="422"/>
      <c r="N1644" s="455"/>
      <c r="O1644" s="416">
        <f t="shared" si="86"/>
        <v>0</v>
      </c>
      <c r="P1644" s="79">
        <f t="shared" si="87"/>
        <v>0</v>
      </c>
      <c r="Q1644" s="102" t="str">
        <f t="shared" si="85"/>
        <v/>
      </c>
    </row>
    <row r="1645" spans="1:17" ht="13.5" thickBot="1" x14ac:dyDescent="0.25">
      <c r="A1645" s="118" t="str">
        <f>IF(B1645="","",COUNT('Diário 1º PA'!$A$5:$A$1982)+ROW()-4)</f>
        <v/>
      </c>
      <c r="B1645" s="104"/>
      <c r="C1645" s="454"/>
      <c r="D1645" s="105"/>
      <c r="E1645" s="105"/>
      <c r="F1645" s="106"/>
      <c r="G1645" s="105"/>
      <c r="H1645" s="105"/>
      <c r="I1645" s="107"/>
      <c r="J1645" s="422"/>
      <c r="K1645" s="422"/>
      <c r="L1645" s="423"/>
      <c r="M1645" s="422"/>
      <c r="N1645" s="455"/>
      <c r="O1645" s="416">
        <f t="shared" si="86"/>
        <v>0</v>
      </c>
      <c r="P1645" s="79">
        <f t="shared" si="87"/>
        <v>0</v>
      </c>
      <c r="Q1645" s="102" t="str">
        <f t="shared" si="85"/>
        <v/>
      </c>
    </row>
    <row r="1646" spans="1:17" x14ac:dyDescent="0.2">
      <c r="A1646" s="118" t="str">
        <f>IF(B1646="","",COUNT('Diário 1º PA'!$A$5:$A$1982)+ROW()-4)</f>
        <v/>
      </c>
      <c r="B1646" s="104"/>
      <c r="C1646" s="454"/>
      <c r="D1646" s="105"/>
      <c r="E1646" s="105"/>
      <c r="F1646" s="106"/>
      <c r="G1646" s="105"/>
      <c r="H1646" s="105"/>
      <c r="I1646" s="107"/>
      <c r="J1646" s="422"/>
      <c r="K1646" s="422"/>
      <c r="L1646" s="423"/>
      <c r="M1646" s="422"/>
      <c r="N1646" s="455"/>
      <c r="O1646" s="418">
        <f t="shared" si="86"/>
        <v>0</v>
      </c>
      <c r="P1646" s="79">
        <f t="shared" si="87"/>
        <v>0</v>
      </c>
      <c r="Q1646" s="152" t="str">
        <f t="shared" si="85"/>
        <v/>
      </c>
    </row>
    <row r="1647" spans="1:17" x14ac:dyDescent="0.2">
      <c r="A1647" s="118" t="str">
        <f>IF(B1647="","",COUNT('Diário 1º PA'!$A$5:$A$1982)+ROW()-4)</f>
        <v/>
      </c>
      <c r="B1647" s="104"/>
      <c r="C1647" s="454"/>
      <c r="D1647" s="105"/>
      <c r="E1647" s="105"/>
      <c r="F1647" s="106"/>
      <c r="G1647" s="105"/>
      <c r="H1647" s="105"/>
      <c r="I1647" s="107"/>
      <c r="J1647" s="422"/>
      <c r="K1647" s="422"/>
      <c r="L1647" s="423"/>
      <c r="M1647" s="422"/>
      <c r="N1647" s="455"/>
      <c r="O1647" s="416">
        <f t="shared" si="86"/>
        <v>0</v>
      </c>
      <c r="P1647" s="79">
        <f t="shared" si="87"/>
        <v>0</v>
      </c>
      <c r="Q1647" s="102" t="str">
        <f t="shared" si="85"/>
        <v/>
      </c>
    </row>
    <row r="1648" spans="1:17" x14ac:dyDescent="0.2">
      <c r="A1648" s="118" t="str">
        <f>IF(B1648="","",COUNT('Diário 1º PA'!$A$5:$A$1982)+ROW()-4)</f>
        <v/>
      </c>
      <c r="B1648" s="104"/>
      <c r="C1648" s="454"/>
      <c r="D1648" s="105"/>
      <c r="E1648" s="105"/>
      <c r="F1648" s="106"/>
      <c r="G1648" s="105"/>
      <c r="H1648" s="105"/>
      <c r="I1648" s="107"/>
      <c r="J1648" s="422"/>
      <c r="K1648" s="422"/>
      <c r="L1648" s="423"/>
      <c r="M1648" s="422"/>
      <c r="N1648" s="455"/>
      <c r="O1648" s="416">
        <f t="shared" si="86"/>
        <v>0</v>
      </c>
      <c r="P1648" s="79">
        <f t="shared" si="87"/>
        <v>0</v>
      </c>
      <c r="Q1648" s="102" t="str">
        <f t="shared" si="85"/>
        <v/>
      </c>
    </row>
    <row r="1649" spans="1:17" ht="13.5" thickBot="1" x14ac:dyDescent="0.25">
      <c r="A1649" s="118" t="str">
        <f>IF(B1649="","",COUNT('Diário 1º PA'!$A$5:$A$1982)+ROW()-4)</f>
        <v/>
      </c>
      <c r="B1649" s="104"/>
      <c r="C1649" s="454"/>
      <c r="D1649" s="105"/>
      <c r="E1649" s="105"/>
      <c r="F1649" s="106"/>
      <c r="G1649" s="105"/>
      <c r="H1649" s="105"/>
      <c r="I1649" s="107"/>
      <c r="J1649" s="422"/>
      <c r="K1649" s="422"/>
      <c r="L1649" s="423"/>
      <c r="M1649" s="422"/>
      <c r="N1649" s="455"/>
      <c r="O1649" s="416">
        <f t="shared" si="86"/>
        <v>0</v>
      </c>
      <c r="P1649" s="79">
        <f t="shared" si="87"/>
        <v>0</v>
      </c>
      <c r="Q1649" s="102" t="str">
        <f t="shared" si="85"/>
        <v/>
      </c>
    </row>
    <row r="1650" spans="1:17" x14ac:dyDescent="0.2">
      <c r="A1650" s="118" t="str">
        <f>IF(B1650="","",COUNT('Diário 1º PA'!$A$5:$A$1982)+ROW()-4)</f>
        <v/>
      </c>
      <c r="B1650" s="104"/>
      <c r="C1650" s="454"/>
      <c r="D1650" s="105"/>
      <c r="E1650" s="105"/>
      <c r="F1650" s="106"/>
      <c r="G1650" s="105"/>
      <c r="H1650" s="105"/>
      <c r="I1650" s="107"/>
      <c r="J1650" s="422"/>
      <c r="K1650" s="422"/>
      <c r="L1650" s="423"/>
      <c r="M1650" s="422"/>
      <c r="N1650" s="455"/>
      <c r="O1650" s="418">
        <f t="shared" si="86"/>
        <v>0</v>
      </c>
      <c r="P1650" s="79">
        <f t="shared" si="87"/>
        <v>0</v>
      </c>
      <c r="Q1650" s="152" t="str">
        <f t="shared" si="85"/>
        <v/>
      </c>
    </row>
    <row r="1651" spans="1:17" x14ac:dyDescent="0.2">
      <c r="A1651" s="118" t="str">
        <f>IF(B1651="","",COUNT('Diário 1º PA'!$A$5:$A$1982)+ROW()-4)</f>
        <v/>
      </c>
      <c r="B1651" s="104"/>
      <c r="C1651" s="454"/>
      <c r="D1651" s="105"/>
      <c r="E1651" s="105"/>
      <c r="F1651" s="106"/>
      <c r="G1651" s="105"/>
      <c r="H1651" s="105"/>
      <c r="I1651" s="107"/>
      <c r="J1651" s="422"/>
      <c r="K1651" s="422"/>
      <c r="L1651" s="423"/>
      <c r="M1651" s="422"/>
      <c r="N1651" s="455"/>
      <c r="O1651" s="416">
        <f t="shared" si="86"/>
        <v>0</v>
      </c>
      <c r="P1651" s="79">
        <f t="shared" si="87"/>
        <v>0</v>
      </c>
      <c r="Q1651" s="102" t="str">
        <f t="shared" si="85"/>
        <v/>
      </c>
    </row>
    <row r="1652" spans="1:17" x14ac:dyDescent="0.2">
      <c r="A1652" s="118" t="str">
        <f>IF(B1652="","",COUNT('Diário 1º PA'!$A$5:$A$1982)+ROW()-4)</f>
        <v/>
      </c>
      <c r="B1652" s="104"/>
      <c r="C1652" s="454"/>
      <c r="D1652" s="105"/>
      <c r="E1652" s="105"/>
      <c r="F1652" s="106"/>
      <c r="G1652" s="105"/>
      <c r="H1652" s="105"/>
      <c r="I1652" s="107"/>
      <c r="J1652" s="422"/>
      <c r="K1652" s="422"/>
      <c r="L1652" s="423"/>
      <c r="M1652" s="422"/>
      <c r="N1652" s="455"/>
      <c r="O1652" s="416">
        <f t="shared" si="86"/>
        <v>0</v>
      </c>
      <c r="P1652" s="79">
        <f t="shared" si="87"/>
        <v>0</v>
      </c>
      <c r="Q1652" s="102" t="str">
        <f t="shared" si="85"/>
        <v/>
      </c>
    </row>
    <row r="1653" spans="1:17" ht="13.5" thickBot="1" x14ac:dyDescent="0.25">
      <c r="A1653" s="118" t="str">
        <f>IF(B1653="","",COUNT('Diário 1º PA'!$A$5:$A$1982)+ROW()-4)</f>
        <v/>
      </c>
      <c r="B1653" s="104"/>
      <c r="C1653" s="454"/>
      <c r="D1653" s="105"/>
      <c r="E1653" s="105"/>
      <c r="F1653" s="106"/>
      <c r="G1653" s="105"/>
      <c r="H1653" s="105"/>
      <c r="I1653" s="107"/>
      <c r="J1653" s="422"/>
      <c r="K1653" s="422"/>
      <c r="L1653" s="423"/>
      <c r="M1653" s="422"/>
      <c r="N1653" s="455"/>
      <c r="O1653" s="416">
        <f t="shared" si="86"/>
        <v>0</v>
      </c>
      <c r="P1653" s="79">
        <f t="shared" si="87"/>
        <v>0</v>
      </c>
      <c r="Q1653" s="102" t="str">
        <f t="shared" si="85"/>
        <v/>
      </c>
    </row>
    <row r="1654" spans="1:17" x14ac:dyDescent="0.2">
      <c r="A1654" s="118" t="str">
        <f>IF(B1654="","",COUNT('Diário 1º PA'!$A$5:$A$1982)+ROW()-4)</f>
        <v/>
      </c>
      <c r="B1654" s="104"/>
      <c r="C1654" s="454"/>
      <c r="D1654" s="105"/>
      <c r="E1654" s="105"/>
      <c r="F1654" s="106"/>
      <c r="G1654" s="105"/>
      <c r="H1654" s="105"/>
      <c r="I1654" s="107"/>
      <c r="J1654" s="422"/>
      <c r="K1654" s="422"/>
      <c r="L1654" s="423"/>
      <c r="M1654" s="422"/>
      <c r="N1654" s="455"/>
      <c r="O1654" s="418">
        <f t="shared" si="86"/>
        <v>0</v>
      </c>
      <c r="P1654" s="79">
        <f t="shared" si="87"/>
        <v>0</v>
      </c>
      <c r="Q1654" s="152" t="str">
        <f t="shared" si="85"/>
        <v/>
      </c>
    </row>
    <row r="1655" spans="1:17" x14ac:dyDescent="0.2">
      <c r="A1655" s="118" t="str">
        <f>IF(B1655="","",COUNT('Diário 1º PA'!$A$5:$A$1982)+ROW()-4)</f>
        <v/>
      </c>
      <c r="B1655" s="104"/>
      <c r="C1655" s="454"/>
      <c r="D1655" s="105"/>
      <c r="E1655" s="105"/>
      <c r="F1655" s="106"/>
      <c r="G1655" s="105"/>
      <c r="H1655" s="105"/>
      <c r="I1655" s="107"/>
      <c r="J1655" s="422"/>
      <c r="K1655" s="422"/>
      <c r="L1655" s="423"/>
      <c r="M1655" s="422"/>
      <c r="N1655" s="455"/>
      <c r="O1655" s="416">
        <f t="shared" si="86"/>
        <v>0</v>
      </c>
      <c r="P1655" s="79">
        <f t="shared" si="87"/>
        <v>0</v>
      </c>
      <c r="Q1655" s="102" t="str">
        <f t="shared" si="85"/>
        <v/>
      </c>
    </row>
    <row r="1656" spans="1:17" x14ac:dyDescent="0.2">
      <c r="A1656" s="118" t="str">
        <f>IF(B1656="","",COUNT('Diário 1º PA'!$A$5:$A$1982)+ROW()-4)</f>
        <v/>
      </c>
      <c r="B1656" s="104"/>
      <c r="C1656" s="454"/>
      <c r="D1656" s="105"/>
      <c r="E1656" s="105"/>
      <c r="F1656" s="106"/>
      <c r="G1656" s="105"/>
      <c r="H1656" s="105"/>
      <c r="I1656" s="107"/>
      <c r="J1656" s="422"/>
      <c r="K1656" s="422"/>
      <c r="L1656" s="423"/>
      <c r="M1656" s="422"/>
      <c r="N1656" s="455"/>
      <c r="O1656" s="416">
        <f t="shared" si="86"/>
        <v>0</v>
      </c>
      <c r="P1656" s="79">
        <f t="shared" si="87"/>
        <v>0</v>
      </c>
      <c r="Q1656" s="102" t="str">
        <f t="shared" si="85"/>
        <v/>
      </c>
    </row>
    <row r="1657" spans="1:17" ht="13.5" thickBot="1" x14ac:dyDescent="0.25">
      <c r="A1657" s="118" t="str">
        <f>IF(B1657="","",COUNT('Diário 1º PA'!$A$5:$A$1982)+ROW()-4)</f>
        <v/>
      </c>
      <c r="B1657" s="104"/>
      <c r="C1657" s="454"/>
      <c r="D1657" s="105"/>
      <c r="E1657" s="105"/>
      <c r="F1657" s="106"/>
      <c r="G1657" s="105"/>
      <c r="H1657" s="105"/>
      <c r="I1657" s="107"/>
      <c r="J1657" s="422"/>
      <c r="K1657" s="422"/>
      <c r="L1657" s="423"/>
      <c r="M1657" s="422"/>
      <c r="N1657" s="455"/>
      <c r="O1657" s="416">
        <f t="shared" si="86"/>
        <v>0</v>
      </c>
      <c r="P1657" s="79">
        <f t="shared" si="87"/>
        <v>0</v>
      </c>
      <c r="Q1657" s="102" t="str">
        <f t="shared" si="85"/>
        <v/>
      </c>
    </row>
    <row r="1658" spans="1:17" x14ac:dyDescent="0.2">
      <c r="A1658" s="118" t="str">
        <f>IF(B1658="","",COUNT('Diário 1º PA'!$A$5:$A$1982)+ROW()-4)</f>
        <v/>
      </c>
      <c r="B1658" s="104"/>
      <c r="C1658" s="454"/>
      <c r="D1658" s="105"/>
      <c r="E1658" s="105"/>
      <c r="F1658" s="106"/>
      <c r="G1658" s="105"/>
      <c r="H1658" s="105"/>
      <c r="I1658" s="107"/>
      <c r="J1658" s="422"/>
      <c r="K1658" s="422"/>
      <c r="L1658" s="423"/>
      <c r="M1658" s="422"/>
      <c r="N1658" s="455"/>
      <c r="O1658" s="418">
        <f t="shared" si="86"/>
        <v>0</v>
      </c>
      <c r="P1658" s="79">
        <f t="shared" si="87"/>
        <v>0</v>
      </c>
      <c r="Q1658" s="152" t="str">
        <f t="shared" si="85"/>
        <v/>
      </c>
    </row>
    <row r="1659" spans="1:17" x14ac:dyDescent="0.2">
      <c r="A1659" s="118" t="str">
        <f>IF(B1659="","",COUNT('Diário 1º PA'!$A$5:$A$1982)+ROW()-4)</f>
        <v/>
      </c>
      <c r="B1659" s="104"/>
      <c r="C1659" s="454"/>
      <c r="D1659" s="105"/>
      <c r="E1659" s="105"/>
      <c r="F1659" s="106"/>
      <c r="G1659" s="105"/>
      <c r="H1659" s="105"/>
      <c r="I1659" s="107"/>
      <c r="J1659" s="422"/>
      <c r="K1659" s="422"/>
      <c r="L1659" s="423"/>
      <c r="M1659" s="422"/>
      <c r="N1659" s="455"/>
      <c r="O1659" s="416">
        <f t="shared" si="86"/>
        <v>0</v>
      </c>
      <c r="P1659" s="79">
        <f t="shared" si="87"/>
        <v>0</v>
      </c>
      <c r="Q1659" s="102" t="str">
        <f t="shared" si="85"/>
        <v/>
      </c>
    </row>
    <row r="1660" spans="1:17" x14ac:dyDescent="0.2">
      <c r="A1660" s="118" t="str">
        <f>IF(B1660="","",COUNT('Diário 1º PA'!$A$5:$A$1982)+ROW()-4)</f>
        <v/>
      </c>
      <c r="B1660" s="104"/>
      <c r="C1660" s="454"/>
      <c r="D1660" s="105"/>
      <c r="E1660" s="105"/>
      <c r="F1660" s="106"/>
      <c r="G1660" s="105"/>
      <c r="H1660" s="105"/>
      <c r="I1660" s="107"/>
      <c r="J1660" s="422"/>
      <c r="K1660" s="422"/>
      <c r="L1660" s="423"/>
      <c r="M1660" s="422"/>
      <c r="N1660" s="455"/>
      <c r="O1660" s="416">
        <f t="shared" si="86"/>
        <v>0</v>
      </c>
      <c r="P1660" s="79">
        <f t="shared" si="87"/>
        <v>0</v>
      </c>
      <c r="Q1660" s="102" t="str">
        <f t="shared" si="85"/>
        <v/>
      </c>
    </row>
    <row r="1661" spans="1:17" ht="13.5" thickBot="1" x14ac:dyDescent="0.25">
      <c r="A1661" s="118" t="str">
        <f>IF(B1661="","",COUNT('Diário 1º PA'!$A$5:$A$1982)+ROW()-4)</f>
        <v/>
      </c>
      <c r="B1661" s="104"/>
      <c r="C1661" s="454"/>
      <c r="D1661" s="105"/>
      <c r="E1661" s="105"/>
      <c r="F1661" s="106"/>
      <c r="G1661" s="105"/>
      <c r="H1661" s="105"/>
      <c r="I1661" s="107"/>
      <c r="J1661" s="422"/>
      <c r="K1661" s="422"/>
      <c r="L1661" s="423"/>
      <c r="M1661" s="422"/>
      <c r="N1661" s="455"/>
      <c r="O1661" s="416">
        <f t="shared" si="86"/>
        <v>0</v>
      </c>
      <c r="P1661" s="79">
        <f t="shared" si="87"/>
        <v>0</v>
      </c>
      <c r="Q1661" s="102" t="str">
        <f t="shared" si="85"/>
        <v/>
      </c>
    </row>
    <row r="1662" spans="1:17" x14ac:dyDescent="0.2">
      <c r="A1662" s="118" t="str">
        <f>IF(B1662="","",COUNT('Diário 1º PA'!$A$5:$A$1982)+ROW()-4)</f>
        <v/>
      </c>
      <c r="B1662" s="104"/>
      <c r="C1662" s="454"/>
      <c r="D1662" s="105"/>
      <c r="E1662" s="105"/>
      <c r="F1662" s="106"/>
      <c r="G1662" s="105"/>
      <c r="H1662" s="105"/>
      <c r="I1662" s="107"/>
      <c r="J1662" s="422"/>
      <c r="K1662" s="422"/>
      <c r="L1662" s="423"/>
      <c r="M1662" s="422"/>
      <c r="N1662" s="455"/>
      <c r="O1662" s="418">
        <f t="shared" si="86"/>
        <v>0</v>
      </c>
      <c r="P1662" s="79">
        <f t="shared" si="87"/>
        <v>0</v>
      </c>
      <c r="Q1662" s="152" t="str">
        <f t="shared" si="85"/>
        <v/>
      </c>
    </row>
    <row r="1663" spans="1:17" x14ac:dyDescent="0.2">
      <c r="A1663" s="118" t="str">
        <f>IF(B1663="","",COUNT('Diário 1º PA'!$A$5:$A$1982)+ROW()-4)</f>
        <v/>
      </c>
      <c r="B1663" s="104"/>
      <c r="C1663" s="454"/>
      <c r="D1663" s="105"/>
      <c r="E1663" s="105"/>
      <c r="F1663" s="106"/>
      <c r="G1663" s="105"/>
      <c r="H1663" s="105"/>
      <c r="I1663" s="107"/>
      <c r="J1663" s="422"/>
      <c r="K1663" s="422"/>
      <c r="L1663" s="423"/>
      <c r="M1663" s="422"/>
      <c r="N1663" s="455"/>
      <c r="O1663" s="416">
        <f t="shared" si="86"/>
        <v>0</v>
      </c>
      <c r="P1663" s="79">
        <f t="shared" si="87"/>
        <v>0</v>
      </c>
      <c r="Q1663" s="102" t="str">
        <f t="shared" si="85"/>
        <v/>
      </c>
    </row>
    <row r="1664" spans="1:17" x14ac:dyDescent="0.2">
      <c r="A1664" s="118" t="str">
        <f>IF(B1664="","",COUNT('Diário 1º PA'!$A$5:$A$1982)+ROW()-4)</f>
        <v/>
      </c>
      <c r="B1664" s="104"/>
      <c r="C1664" s="454"/>
      <c r="D1664" s="105"/>
      <c r="E1664" s="105"/>
      <c r="F1664" s="106"/>
      <c r="G1664" s="105"/>
      <c r="H1664" s="105"/>
      <c r="I1664" s="107"/>
      <c r="J1664" s="422"/>
      <c r="K1664" s="422"/>
      <c r="L1664" s="423"/>
      <c r="M1664" s="422"/>
      <c r="N1664" s="455"/>
      <c r="O1664" s="416">
        <f t="shared" si="86"/>
        <v>0</v>
      </c>
      <c r="P1664" s="79">
        <f t="shared" si="87"/>
        <v>0</v>
      </c>
      <c r="Q1664" s="102" t="str">
        <f t="shared" si="85"/>
        <v/>
      </c>
    </row>
    <row r="1665" spans="1:17" ht="13.5" thickBot="1" x14ac:dyDescent="0.25">
      <c r="A1665" s="118" t="str">
        <f>IF(B1665="","",COUNT('Diário 1º PA'!$A$5:$A$1982)+ROW()-4)</f>
        <v/>
      </c>
      <c r="B1665" s="104"/>
      <c r="C1665" s="454"/>
      <c r="D1665" s="105"/>
      <c r="E1665" s="105"/>
      <c r="F1665" s="106"/>
      <c r="G1665" s="105"/>
      <c r="H1665" s="105"/>
      <c r="I1665" s="107"/>
      <c r="J1665" s="422"/>
      <c r="K1665" s="422"/>
      <c r="L1665" s="423"/>
      <c r="M1665" s="422"/>
      <c r="N1665" s="455"/>
      <c r="O1665" s="416">
        <f t="shared" si="86"/>
        <v>0</v>
      </c>
      <c r="P1665" s="79">
        <f t="shared" si="87"/>
        <v>0</v>
      </c>
      <c r="Q1665" s="102" t="str">
        <f t="shared" si="85"/>
        <v/>
      </c>
    </row>
    <row r="1666" spans="1:17" x14ac:dyDescent="0.2">
      <c r="A1666" s="118" t="str">
        <f>IF(B1666="","",COUNT('Diário 1º PA'!$A$5:$A$1982)+ROW()-4)</f>
        <v/>
      </c>
      <c r="B1666" s="104"/>
      <c r="C1666" s="454"/>
      <c r="D1666" s="105"/>
      <c r="E1666" s="105"/>
      <c r="F1666" s="106"/>
      <c r="G1666" s="105"/>
      <c r="H1666" s="105"/>
      <c r="I1666" s="107"/>
      <c r="J1666" s="422"/>
      <c r="K1666" s="422"/>
      <c r="L1666" s="423"/>
      <c r="M1666" s="422"/>
      <c r="N1666" s="455"/>
      <c r="O1666" s="418">
        <f t="shared" si="86"/>
        <v>0</v>
      </c>
      <c r="P1666" s="79">
        <f t="shared" si="87"/>
        <v>0</v>
      </c>
      <c r="Q1666" s="152" t="str">
        <f t="shared" si="85"/>
        <v/>
      </c>
    </row>
    <row r="1667" spans="1:17" x14ac:dyDescent="0.2">
      <c r="A1667" s="118" t="str">
        <f>IF(B1667="","",COUNT('Diário 1º PA'!$A$5:$A$1982)+ROW()-4)</f>
        <v/>
      </c>
      <c r="B1667" s="104"/>
      <c r="C1667" s="454"/>
      <c r="D1667" s="105"/>
      <c r="E1667" s="105"/>
      <c r="F1667" s="106"/>
      <c r="G1667" s="105"/>
      <c r="H1667" s="105"/>
      <c r="I1667" s="107"/>
      <c r="J1667" s="422"/>
      <c r="K1667" s="422"/>
      <c r="L1667" s="423"/>
      <c r="M1667" s="422"/>
      <c r="N1667" s="455"/>
      <c r="O1667" s="416">
        <f t="shared" si="86"/>
        <v>0</v>
      </c>
      <c r="P1667" s="79">
        <f t="shared" si="87"/>
        <v>0</v>
      </c>
      <c r="Q1667" s="102" t="str">
        <f t="shared" si="85"/>
        <v/>
      </c>
    </row>
    <row r="1668" spans="1:17" x14ac:dyDescent="0.2">
      <c r="A1668" s="118" t="str">
        <f>IF(B1668="","",COUNT('Diário 1º PA'!$A$5:$A$1982)+ROW()-4)</f>
        <v/>
      </c>
      <c r="B1668" s="104"/>
      <c r="C1668" s="454"/>
      <c r="D1668" s="105"/>
      <c r="E1668" s="105"/>
      <c r="F1668" s="106"/>
      <c r="G1668" s="105"/>
      <c r="H1668" s="105"/>
      <c r="I1668" s="107"/>
      <c r="J1668" s="422"/>
      <c r="K1668" s="422"/>
      <c r="L1668" s="423"/>
      <c r="M1668" s="422"/>
      <c r="N1668" s="455"/>
      <c r="O1668" s="416">
        <f t="shared" si="86"/>
        <v>0</v>
      </c>
      <c r="P1668" s="79">
        <f t="shared" si="87"/>
        <v>0</v>
      </c>
      <c r="Q1668" s="102" t="str">
        <f t="shared" si="85"/>
        <v/>
      </c>
    </row>
    <row r="1669" spans="1:17" ht="13.5" thickBot="1" x14ac:dyDescent="0.25">
      <c r="A1669" s="118" t="str">
        <f>IF(B1669="","",COUNT('Diário 1º PA'!$A$5:$A$1982)+ROW()-4)</f>
        <v/>
      </c>
      <c r="B1669" s="104"/>
      <c r="C1669" s="454"/>
      <c r="D1669" s="105"/>
      <c r="E1669" s="105"/>
      <c r="F1669" s="106"/>
      <c r="G1669" s="105"/>
      <c r="H1669" s="105"/>
      <c r="I1669" s="107"/>
      <c r="J1669" s="422"/>
      <c r="K1669" s="422"/>
      <c r="L1669" s="423"/>
      <c r="M1669" s="422"/>
      <c r="N1669" s="455"/>
      <c r="O1669" s="416">
        <f t="shared" si="86"/>
        <v>0</v>
      </c>
      <c r="P1669" s="79">
        <f t="shared" si="87"/>
        <v>0</v>
      </c>
      <c r="Q1669" s="102" t="str">
        <f t="shared" si="85"/>
        <v/>
      </c>
    </row>
    <row r="1670" spans="1:17" x14ac:dyDescent="0.2">
      <c r="A1670" s="118" t="str">
        <f>IF(B1670="","",COUNT('Diário 1º PA'!$A$5:$A$1982)+ROW()-4)</f>
        <v/>
      </c>
      <c r="B1670" s="104"/>
      <c r="C1670" s="454"/>
      <c r="D1670" s="105"/>
      <c r="E1670" s="105"/>
      <c r="F1670" s="106"/>
      <c r="G1670" s="105"/>
      <c r="H1670" s="105"/>
      <c r="I1670" s="107"/>
      <c r="J1670" s="422"/>
      <c r="K1670" s="422"/>
      <c r="L1670" s="423"/>
      <c r="M1670" s="422"/>
      <c r="N1670" s="455"/>
      <c r="O1670" s="418">
        <f t="shared" si="86"/>
        <v>0</v>
      </c>
      <c r="P1670" s="79">
        <f t="shared" si="87"/>
        <v>0</v>
      </c>
      <c r="Q1670" s="152" t="str">
        <f t="shared" si="85"/>
        <v/>
      </c>
    </row>
    <row r="1671" spans="1:17" x14ac:dyDescent="0.2">
      <c r="A1671" s="118" t="str">
        <f>IF(B1671="","",COUNT('Diário 1º PA'!$A$5:$A$1982)+ROW()-4)</f>
        <v/>
      </c>
      <c r="B1671" s="104"/>
      <c r="C1671" s="454"/>
      <c r="D1671" s="105"/>
      <c r="E1671" s="105"/>
      <c r="F1671" s="106"/>
      <c r="G1671" s="105"/>
      <c r="H1671" s="105"/>
      <c r="I1671" s="107"/>
      <c r="J1671" s="422"/>
      <c r="K1671" s="422"/>
      <c r="L1671" s="423"/>
      <c r="M1671" s="422"/>
      <c r="N1671" s="455"/>
      <c r="O1671" s="416">
        <f t="shared" si="86"/>
        <v>0</v>
      </c>
      <c r="P1671" s="79">
        <f t="shared" si="87"/>
        <v>0</v>
      </c>
      <c r="Q1671" s="102" t="str">
        <f t="shared" si="85"/>
        <v/>
      </c>
    </row>
    <row r="1672" spans="1:17" x14ac:dyDescent="0.2">
      <c r="A1672" s="118" t="str">
        <f>IF(B1672="","",COUNT('Diário 1º PA'!$A$5:$A$1982)+ROW()-4)</f>
        <v/>
      </c>
      <c r="B1672" s="104"/>
      <c r="C1672" s="454"/>
      <c r="D1672" s="105"/>
      <c r="E1672" s="105"/>
      <c r="F1672" s="106"/>
      <c r="G1672" s="105"/>
      <c r="H1672" s="105"/>
      <c r="I1672" s="107"/>
      <c r="J1672" s="422"/>
      <c r="K1672" s="422"/>
      <c r="L1672" s="423"/>
      <c r="M1672" s="422"/>
      <c r="N1672" s="455"/>
      <c r="O1672" s="416">
        <f t="shared" si="86"/>
        <v>0</v>
      </c>
      <c r="P1672" s="79">
        <f t="shared" si="87"/>
        <v>0</v>
      </c>
      <c r="Q1672" s="102" t="str">
        <f t="shared" si="85"/>
        <v/>
      </c>
    </row>
    <row r="1673" spans="1:17" ht="13.5" thickBot="1" x14ac:dyDescent="0.25">
      <c r="A1673" s="118" t="str">
        <f>IF(B1673="","",COUNT('Diário 1º PA'!$A$5:$A$1982)+ROW()-4)</f>
        <v/>
      </c>
      <c r="B1673" s="104"/>
      <c r="C1673" s="454"/>
      <c r="D1673" s="105"/>
      <c r="E1673" s="105"/>
      <c r="F1673" s="106"/>
      <c r="G1673" s="105"/>
      <c r="H1673" s="105"/>
      <c r="I1673" s="107"/>
      <c r="J1673" s="422"/>
      <c r="K1673" s="422"/>
      <c r="L1673" s="423"/>
      <c r="M1673" s="422"/>
      <c r="N1673" s="455"/>
      <c r="O1673" s="416">
        <f t="shared" si="86"/>
        <v>0</v>
      </c>
      <c r="P1673" s="79">
        <f t="shared" si="87"/>
        <v>0</v>
      </c>
      <c r="Q1673" s="102" t="str">
        <f t="shared" si="85"/>
        <v/>
      </c>
    </row>
    <row r="1674" spans="1:17" x14ac:dyDescent="0.2">
      <c r="A1674" s="118" t="str">
        <f>IF(B1674="","",COUNT('Diário 1º PA'!$A$5:$A$1982)+ROW()-4)</f>
        <v/>
      </c>
      <c r="B1674" s="104"/>
      <c r="C1674" s="454"/>
      <c r="D1674" s="105"/>
      <c r="E1674" s="105"/>
      <c r="F1674" s="106"/>
      <c r="G1674" s="105"/>
      <c r="H1674" s="105"/>
      <c r="I1674" s="107"/>
      <c r="J1674" s="422"/>
      <c r="K1674" s="422"/>
      <c r="L1674" s="423"/>
      <c r="M1674" s="422"/>
      <c r="N1674" s="455"/>
      <c r="O1674" s="418">
        <f t="shared" si="86"/>
        <v>0</v>
      </c>
      <c r="P1674" s="79">
        <f t="shared" si="87"/>
        <v>0</v>
      </c>
      <c r="Q1674" s="152" t="str">
        <f t="shared" si="85"/>
        <v/>
      </c>
    </row>
    <row r="1675" spans="1:17" x14ac:dyDescent="0.2">
      <c r="A1675" s="118" t="str">
        <f>IF(B1675="","",COUNT('Diário 1º PA'!$A$5:$A$1982)+ROW()-4)</f>
        <v/>
      </c>
      <c r="B1675" s="104"/>
      <c r="C1675" s="454"/>
      <c r="D1675" s="105"/>
      <c r="E1675" s="105"/>
      <c r="F1675" s="106"/>
      <c r="G1675" s="105"/>
      <c r="H1675" s="105"/>
      <c r="I1675" s="107"/>
      <c r="J1675" s="422"/>
      <c r="K1675" s="422"/>
      <c r="L1675" s="423"/>
      <c r="M1675" s="422"/>
      <c r="N1675" s="455"/>
      <c r="O1675" s="416">
        <f t="shared" si="86"/>
        <v>0</v>
      </c>
      <c r="P1675" s="79">
        <f t="shared" si="87"/>
        <v>0</v>
      </c>
      <c r="Q1675" s="102" t="str">
        <f t="shared" si="85"/>
        <v/>
      </c>
    </row>
    <row r="1676" spans="1:17" x14ac:dyDescent="0.2">
      <c r="A1676" s="118" t="str">
        <f>IF(B1676="","",COUNT('Diário 1º PA'!$A$5:$A$1982)+ROW()-4)</f>
        <v/>
      </c>
      <c r="B1676" s="104"/>
      <c r="C1676" s="454"/>
      <c r="D1676" s="105"/>
      <c r="E1676" s="105"/>
      <c r="F1676" s="106"/>
      <c r="G1676" s="105"/>
      <c r="H1676" s="105"/>
      <c r="I1676" s="107"/>
      <c r="J1676" s="422"/>
      <c r="K1676" s="422"/>
      <c r="L1676" s="423"/>
      <c r="M1676" s="422"/>
      <c r="N1676" s="455"/>
      <c r="O1676" s="416">
        <f t="shared" si="86"/>
        <v>0</v>
      </c>
      <c r="P1676" s="79">
        <f t="shared" si="87"/>
        <v>0</v>
      </c>
      <c r="Q1676" s="102" t="str">
        <f t="shared" si="85"/>
        <v/>
      </c>
    </row>
    <row r="1677" spans="1:17" ht="13.5" thickBot="1" x14ac:dyDescent="0.25">
      <c r="A1677" s="118" t="str">
        <f>IF(B1677="","",COUNT('Diário 1º PA'!$A$5:$A$1982)+ROW()-4)</f>
        <v/>
      </c>
      <c r="B1677" s="104"/>
      <c r="C1677" s="454"/>
      <c r="D1677" s="105"/>
      <c r="E1677" s="105"/>
      <c r="F1677" s="106"/>
      <c r="G1677" s="105"/>
      <c r="H1677" s="105"/>
      <c r="I1677" s="107"/>
      <c r="J1677" s="422"/>
      <c r="K1677" s="422"/>
      <c r="L1677" s="423"/>
      <c r="M1677" s="422"/>
      <c r="N1677" s="455"/>
      <c r="O1677" s="416">
        <f t="shared" si="86"/>
        <v>0</v>
      </c>
      <c r="P1677" s="79">
        <f t="shared" si="87"/>
        <v>0</v>
      </c>
      <c r="Q1677" s="102" t="str">
        <f t="shared" si="85"/>
        <v/>
      </c>
    </row>
    <row r="1678" spans="1:17" x14ac:dyDescent="0.2">
      <c r="A1678" s="118" t="str">
        <f>IF(B1678="","",COUNT('Diário 1º PA'!$A$5:$A$1982)+ROW()-4)</f>
        <v/>
      </c>
      <c r="B1678" s="104"/>
      <c r="C1678" s="454"/>
      <c r="D1678" s="105"/>
      <c r="E1678" s="105"/>
      <c r="F1678" s="106"/>
      <c r="G1678" s="105"/>
      <c r="H1678" s="105"/>
      <c r="I1678" s="107"/>
      <c r="J1678" s="422"/>
      <c r="K1678" s="422"/>
      <c r="L1678" s="423"/>
      <c r="M1678" s="422"/>
      <c r="N1678" s="455"/>
      <c r="O1678" s="418">
        <f t="shared" si="86"/>
        <v>0</v>
      </c>
      <c r="P1678" s="79">
        <f t="shared" si="87"/>
        <v>0</v>
      </c>
      <c r="Q1678" s="152" t="str">
        <f t="shared" si="85"/>
        <v/>
      </c>
    </row>
    <row r="1679" spans="1:17" x14ac:dyDescent="0.2">
      <c r="A1679" s="118" t="str">
        <f>IF(B1679="","",COUNT('Diário 1º PA'!$A$5:$A$1982)+ROW()-4)</f>
        <v/>
      </c>
      <c r="B1679" s="104"/>
      <c r="C1679" s="454"/>
      <c r="D1679" s="105"/>
      <c r="E1679" s="105"/>
      <c r="F1679" s="106"/>
      <c r="G1679" s="105"/>
      <c r="H1679" s="105"/>
      <c r="I1679" s="107"/>
      <c r="J1679" s="422"/>
      <c r="K1679" s="422"/>
      <c r="L1679" s="423"/>
      <c r="M1679" s="422"/>
      <c r="N1679" s="455"/>
      <c r="O1679" s="416">
        <f t="shared" si="86"/>
        <v>0</v>
      </c>
      <c r="P1679" s="79">
        <f t="shared" si="87"/>
        <v>0</v>
      </c>
      <c r="Q1679" s="102" t="str">
        <f t="shared" si="85"/>
        <v/>
      </c>
    </row>
    <row r="1680" spans="1:17" x14ac:dyDescent="0.2">
      <c r="A1680" s="118" t="str">
        <f>IF(B1680="","",COUNT('Diário 1º PA'!$A$5:$A$1982)+ROW()-4)</f>
        <v/>
      </c>
      <c r="B1680" s="104"/>
      <c r="C1680" s="454"/>
      <c r="D1680" s="105"/>
      <c r="E1680" s="105"/>
      <c r="F1680" s="106"/>
      <c r="G1680" s="105"/>
      <c r="H1680" s="105"/>
      <c r="I1680" s="107"/>
      <c r="J1680" s="422"/>
      <c r="K1680" s="422"/>
      <c r="L1680" s="423"/>
      <c r="M1680" s="422"/>
      <c r="N1680" s="455"/>
      <c r="O1680" s="416">
        <f t="shared" si="86"/>
        <v>0</v>
      </c>
      <c r="P1680" s="79">
        <f t="shared" si="87"/>
        <v>0</v>
      </c>
      <c r="Q1680" s="102" t="str">
        <f t="shared" si="85"/>
        <v/>
      </c>
    </row>
    <row r="1681" spans="1:17" ht="13.5" thickBot="1" x14ac:dyDescent="0.25">
      <c r="A1681" s="118" t="str">
        <f>IF(B1681="","",COUNT('Diário 1º PA'!$A$5:$A$1982)+ROW()-4)</f>
        <v/>
      </c>
      <c r="B1681" s="104"/>
      <c r="C1681" s="454"/>
      <c r="D1681" s="105"/>
      <c r="E1681" s="105"/>
      <c r="F1681" s="106"/>
      <c r="G1681" s="105"/>
      <c r="H1681" s="105"/>
      <c r="I1681" s="107"/>
      <c r="J1681" s="422"/>
      <c r="K1681" s="422"/>
      <c r="L1681" s="423"/>
      <c r="M1681" s="422"/>
      <c r="N1681" s="455"/>
      <c r="O1681" s="416">
        <f t="shared" si="86"/>
        <v>0</v>
      </c>
      <c r="P1681" s="79">
        <f t="shared" si="87"/>
        <v>0</v>
      </c>
      <c r="Q1681" s="102" t="str">
        <f t="shared" si="85"/>
        <v/>
      </c>
    </row>
    <row r="1682" spans="1:17" x14ac:dyDescent="0.2">
      <c r="A1682" s="118" t="str">
        <f>IF(B1682="","",COUNT('Diário 1º PA'!$A$5:$A$1982)+ROW()-4)</f>
        <v/>
      </c>
      <c r="B1682" s="104"/>
      <c r="C1682" s="454"/>
      <c r="D1682" s="105"/>
      <c r="E1682" s="105"/>
      <c r="F1682" s="106"/>
      <c r="G1682" s="105"/>
      <c r="H1682" s="105"/>
      <c r="I1682" s="107"/>
      <c r="J1682" s="422"/>
      <c r="K1682" s="422"/>
      <c r="L1682" s="423"/>
      <c r="M1682" s="422"/>
      <c r="N1682" s="455"/>
      <c r="O1682" s="418">
        <f t="shared" si="86"/>
        <v>0</v>
      </c>
      <c r="P1682" s="79">
        <f t="shared" si="87"/>
        <v>0</v>
      </c>
      <c r="Q1682" s="152" t="str">
        <f t="shared" si="85"/>
        <v/>
      </c>
    </row>
    <row r="1683" spans="1:17" x14ac:dyDescent="0.2">
      <c r="A1683" s="118" t="str">
        <f>IF(B1683="","",COUNT('Diário 1º PA'!$A$5:$A$1982)+ROW()-4)</f>
        <v/>
      </c>
      <c r="B1683" s="104"/>
      <c r="C1683" s="454"/>
      <c r="D1683" s="105"/>
      <c r="E1683" s="105"/>
      <c r="F1683" s="106"/>
      <c r="G1683" s="105"/>
      <c r="H1683" s="105"/>
      <c r="I1683" s="107"/>
      <c r="J1683" s="422"/>
      <c r="K1683" s="422"/>
      <c r="L1683" s="423"/>
      <c r="M1683" s="422"/>
      <c r="N1683" s="455"/>
      <c r="O1683" s="416">
        <f t="shared" si="86"/>
        <v>0</v>
      </c>
      <c r="P1683" s="79">
        <f t="shared" si="87"/>
        <v>0</v>
      </c>
      <c r="Q1683" s="102" t="str">
        <f t="shared" si="85"/>
        <v/>
      </c>
    </row>
    <row r="1684" spans="1:17" x14ac:dyDescent="0.2">
      <c r="A1684" s="118" t="str">
        <f>IF(B1684="","",COUNT('Diário 1º PA'!$A$5:$A$1982)+ROW()-4)</f>
        <v/>
      </c>
      <c r="B1684" s="104"/>
      <c r="C1684" s="454"/>
      <c r="D1684" s="105"/>
      <c r="E1684" s="105"/>
      <c r="F1684" s="106"/>
      <c r="G1684" s="105"/>
      <c r="H1684" s="105"/>
      <c r="I1684" s="107"/>
      <c r="J1684" s="422"/>
      <c r="K1684" s="422"/>
      <c r="L1684" s="423"/>
      <c r="M1684" s="422"/>
      <c r="N1684" s="455"/>
      <c r="O1684" s="416">
        <f t="shared" si="86"/>
        <v>0</v>
      </c>
      <c r="P1684" s="79">
        <f t="shared" si="87"/>
        <v>0</v>
      </c>
      <c r="Q1684" s="102" t="str">
        <f t="shared" si="85"/>
        <v/>
      </c>
    </row>
    <row r="1685" spans="1:17" ht="13.5" thickBot="1" x14ac:dyDescent="0.25">
      <c r="A1685" s="118" t="str">
        <f>IF(B1685="","",COUNT('Diário 1º PA'!$A$5:$A$1982)+ROW()-4)</f>
        <v/>
      </c>
      <c r="B1685" s="104"/>
      <c r="C1685" s="454"/>
      <c r="D1685" s="105"/>
      <c r="E1685" s="105"/>
      <c r="F1685" s="106"/>
      <c r="G1685" s="105"/>
      <c r="H1685" s="105"/>
      <c r="I1685" s="107"/>
      <c r="J1685" s="422"/>
      <c r="K1685" s="422"/>
      <c r="L1685" s="423"/>
      <c r="M1685" s="422"/>
      <c r="N1685" s="455"/>
      <c r="O1685" s="416">
        <f t="shared" si="86"/>
        <v>0</v>
      </c>
      <c r="P1685" s="79">
        <f t="shared" si="87"/>
        <v>0</v>
      </c>
      <c r="Q1685" s="102" t="str">
        <f t="shared" si="85"/>
        <v/>
      </c>
    </row>
    <row r="1686" spans="1:17" x14ac:dyDescent="0.2">
      <c r="A1686" s="118" t="str">
        <f>IF(B1686="","",COUNT('Diário 1º PA'!$A$5:$A$1982)+ROW()-4)</f>
        <v/>
      </c>
      <c r="B1686" s="104"/>
      <c r="C1686" s="454"/>
      <c r="D1686" s="105"/>
      <c r="E1686" s="105"/>
      <c r="F1686" s="106"/>
      <c r="G1686" s="105"/>
      <c r="H1686" s="105"/>
      <c r="I1686" s="107"/>
      <c r="J1686" s="422"/>
      <c r="K1686" s="422"/>
      <c r="L1686" s="423"/>
      <c r="M1686" s="422"/>
      <c r="N1686" s="455"/>
      <c r="O1686" s="418">
        <f t="shared" si="86"/>
        <v>0</v>
      </c>
      <c r="P1686" s="79">
        <f t="shared" si="87"/>
        <v>0</v>
      </c>
      <c r="Q1686" s="152" t="str">
        <f t="shared" si="85"/>
        <v/>
      </c>
    </row>
    <row r="1687" spans="1:17" x14ac:dyDescent="0.2">
      <c r="A1687" s="118" t="str">
        <f>IF(B1687="","",COUNT('Diário 1º PA'!$A$5:$A$1982)+ROW()-4)</f>
        <v/>
      </c>
      <c r="B1687" s="104"/>
      <c r="C1687" s="454"/>
      <c r="D1687" s="105"/>
      <c r="E1687" s="105"/>
      <c r="F1687" s="106"/>
      <c r="G1687" s="105"/>
      <c r="H1687" s="105"/>
      <c r="I1687" s="107"/>
      <c r="J1687" s="422"/>
      <c r="K1687" s="422"/>
      <c r="L1687" s="423"/>
      <c r="M1687" s="422"/>
      <c r="N1687" s="455"/>
      <c r="O1687" s="416">
        <f t="shared" si="86"/>
        <v>0</v>
      </c>
      <c r="P1687" s="79">
        <f t="shared" si="87"/>
        <v>0</v>
      </c>
      <c r="Q1687" s="102" t="str">
        <f t="shared" si="85"/>
        <v/>
      </c>
    </row>
    <row r="1688" spans="1:17" x14ac:dyDescent="0.2">
      <c r="A1688" s="118" t="str">
        <f>IF(B1688="","",COUNT('Diário 1º PA'!$A$5:$A$1982)+ROW()-4)</f>
        <v/>
      </c>
      <c r="B1688" s="104"/>
      <c r="C1688" s="454"/>
      <c r="D1688" s="105"/>
      <c r="E1688" s="105"/>
      <c r="F1688" s="106"/>
      <c r="G1688" s="105"/>
      <c r="H1688" s="105"/>
      <c r="I1688" s="107"/>
      <c r="J1688" s="422"/>
      <c r="K1688" s="422"/>
      <c r="L1688" s="423"/>
      <c r="M1688" s="422"/>
      <c r="N1688" s="455"/>
      <c r="O1688" s="416">
        <f t="shared" si="86"/>
        <v>0</v>
      </c>
      <c r="P1688" s="79">
        <f t="shared" si="87"/>
        <v>0</v>
      </c>
      <c r="Q1688" s="102" t="str">
        <f t="shared" si="85"/>
        <v/>
      </c>
    </row>
    <row r="1689" spans="1:17" ht="13.5" thickBot="1" x14ac:dyDescent="0.25">
      <c r="A1689" s="118" t="str">
        <f>IF(B1689="","",COUNT('Diário 1º PA'!$A$5:$A$1982)+ROW()-4)</f>
        <v/>
      </c>
      <c r="B1689" s="104"/>
      <c r="C1689" s="454"/>
      <c r="D1689" s="105"/>
      <c r="E1689" s="105"/>
      <c r="F1689" s="106"/>
      <c r="G1689" s="105"/>
      <c r="H1689" s="105"/>
      <c r="I1689" s="107"/>
      <c r="J1689" s="422"/>
      <c r="K1689" s="422"/>
      <c r="L1689" s="423"/>
      <c r="M1689" s="422"/>
      <c r="N1689" s="455"/>
      <c r="O1689" s="416">
        <f t="shared" si="86"/>
        <v>0</v>
      </c>
      <c r="P1689" s="79">
        <f t="shared" si="87"/>
        <v>0</v>
      </c>
      <c r="Q1689" s="102" t="str">
        <f t="shared" si="85"/>
        <v/>
      </c>
    </row>
    <row r="1690" spans="1:17" x14ac:dyDescent="0.2">
      <c r="A1690" s="118" t="str">
        <f>IF(B1690="","",COUNT('Diário 1º PA'!$A$5:$A$1982)+ROW()-4)</f>
        <v/>
      </c>
      <c r="B1690" s="104"/>
      <c r="C1690" s="454"/>
      <c r="D1690" s="105"/>
      <c r="E1690" s="105"/>
      <c r="F1690" s="106"/>
      <c r="G1690" s="105"/>
      <c r="H1690" s="105"/>
      <c r="I1690" s="107"/>
      <c r="J1690" s="422"/>
      <c r="K1690" s="422"/>
      <c r="L1690" s="423"/>
      <c r="M1690" s="422"/>
      <c r="N1690" s="455"/>
      <c r="O1690" s="418">
        <f t="shared" si="86"/>
        <v>0</v>
      </c>
      <c r="P1690" s="79">
        <f t="shared" si="87"/>
        <v>0</v>
      </c>
      <c r="Q1690" s="152" t="str">
        <f t="shared" si="85"/>
        <v/>
      </c>
    </row>
    <row r="1691" spans="1:17" x14ac:dyDescent="0.2">
      <c r="A1691" s="118" t="str">
        <f>IF(B1691="","",COUNT('Diário 1º PA'!$A$5:$A$1982)+ROW()-4)</f>
        <v/>
      </c>
      <c r="B1691" s="104"/>
      <c r="C1691" s="454"/>
      <c r="D1691" s="105"/>
      <c r="E1691" s="105"/>
      <c r="F1691" s="106"/>
      <c r="G1691" s="105"/>
      <c r="H1691" s="105"/>
      <c r="I1691" s="107"/>
      <c r="J1691" s="422"/>
      <c r="K1691" s="422"/>
      <c r="L1691" s="423"/>
      <c r="M1691" s="422"/>
      <c r="N1691" s="455"/>
      <c r="O1691" s="416">
        <f t="shared" si="86"/>
        <v>0</v>
      </c>
      <c r="P1691" s="79">
        <f t="shared" si="87"/>
        <v>0</v>
      </c>
      <c r="Q1691" s="102" t="str">
        <f t="shared" si="85"/>
        <v/>
      </c>
    </row>
    <row r="1692" spans="1:17" x14ac:dyDescent="0.2">
      <c r="A1692" s="118" t="str">
        <f>IF(B1692="","",COUNT('Diário 1º PA'!$A$5:$A$1982)+ROW()-4)</f>
        <v/>
      </c>
      <c r="B1692" s="104"/>
      <c r="C1692" s="454"/>
      <c r="D1692" s="105"/>
      <c r="E1692" s="105"/>
      <c r="F1692" s="106"/>
      <c r="G1692" s="105"/>
      <c r="H1692" s="105"/>
      <c r="I1692" s="107"/>
      <c r="J1692" s="422"/>
      <c r="K1692" s="422"/>
      <c r="L1692" s="423"/>
      <c r="M1692" s="422"/>
      <c r="N1692" s="455"/>
      <c r="O1692" s="416">
        <f t="shared" si="86"/>
        <v>0</v>
      </c>
      <c r="P1692" s="79">
        <f t="shared" si="87"/>
        <v>0</v>
      </c>
      <c r="Q1692" s="102" t="str">
        <f t="shared" si="85"/>
        <v/>
      </c>
    </row>
    <row r="1693" spans="1:17" ht="13.5" thickBot="1" x14ac:dyDescent="0.25">
      <c r="A1693" s="118" t="str">
        <f>IF(B1693="","",COUNT('Diário 1º PA'!$A$5:$A$1982)+ROW()-4)</f>
        <v/>
      </c>
      <c r="B1693" s="104"/>
      <c r="C1693" s="454"/>
      <c r="D1693" s="105"/>
      <c r="E1693" s="105"/>
      <c r="F1693" s="106"/>
      <c r="G1693" s="105"/>
      <c r="H1693" s="105"/>
      <c r="I1693" s="107"/>
      <c r="J1693" s="422"/>
      <c r="K1693" s="422"/>
      <c r="L1693" s="423"/>
      <c r="M1693" s="422"/>
      <c r="N1693" s="455"/>
      <c r="O1693" s="416">
        <f t="shared" si="86"/>
        <v>0</v>
      </c>
      <c r="P1693" s="79">
        <f t="shared" si="87"/>
        <v>0</v>
      </c>
      <c r="Q1693" s="102" t="str">
        <f t="shared" si="85"/>
        <v/>
      </c>
    </row>
    <row r="1694" spans="1:17" x14ac:dyDescent="0.2">
      <c r="A1694" s="118" t="str">
        <f>IF(B1694="","",COUNT('Diário 1º PA'!$A$5:$A$1982)+ROW()-4)</f>
        <v/>
      </c>
      <c r="B1694" s="104"/>
      <c r="C1694" s="454"/>
      <c r="D1694" s="105"/>
      <c r="E1694" s="105"/>
      <c r="F1694" s="106"/>
      <c r="G1694" s="105"/>
      <c r="H1694" s="105"/>
      <c r="I1694" s="107"/>
      <c r="J1694" s="422"/>
      <c r="K1694" s="422"/>
      <c r="L1694" s="423"/>
      <c r="M1694" s="422"/>
      <c r="N1694" s="455"/>
      <c r="O1694" s="418">
        <f t="shared" si="86"/>
        <v>0</v>
      </c>
      <c r="P1694" s="79">
        <f t="shared" si="87"/>
        <v>0</v>
      </c>
      <c r="Q1694" s="152" t="str">
        <f t="shared" ref="Q1694:Q1757" si="88">SUBSTITUTE(D1694," ","_")</f>
        <v/>
      </c>
    </row>
    <row r="1695" spans="1:17" x14ac:dyDescent="0.2">
      <c r="A1695" s="118" t="str">
        <f>IF(B1695="","",COUNT('Diário 1º PA'!$A$5:$A$1982)+ROW()-4)</f>
        <v/>
      </c>
      <c r="B1695" s="104"/>
      <c r="C1695" s="454"/>
      <c r="D1695" s="105"/>
      <c r="E1695" s="105"/>
      <c r="F1695" s="106"/>
      <c r="G1695" s="105"/>
      <c r="H1695" s="105"/>
      <c r="I1695" s="107"/>
      <c r="J1695" s="422"/>
      <c r="K1695" s="422"/>
      <c r="L1695" s="423"/>
      <c r="M1695" s="422"/>
      <c r="N1695" s="455"/>
      <c r="O1695" s="416">
        <f t="shared" ref="O1695:O1758" si="89">IF(B1695=0,0,IF(YEAR(B1695)=$P$1,MONTH(B1695)-$O$1+1,(YEAR(B1695)-$P$1)*12-$O$1+1+MONTH(B1695)))</f>
        <v>0</v>
      </c>
      <c r="P1695" s="79">
        <f t="shared" ref="P1695:P1758" si="90">IF(C1695=0,0,IF(YEAR(C1695)=$P$1,MONTH(C1695)-$O$1+1,(YEAR(C1695)-$P$1)*12-$O$1+1+MONTH(C1695)))</f>
        <v>0</v>
      </c>
      <c r="Q1695" s="102" t="str">
        <f t="shared" si="88"/>
        <v/>
      </c>
    </row>
    <row r="1696" spans="1:17" x14ac:dyDescent="0.2">
      <c r="A1696" s="118" t="str">
        <f>IF(B1696="","",COUNT('Diário 1º PA'!$A$5:$A$1982)+ROW()-4)</f>
        <v/>
      </c>
      <c r="B1696" s="104"/>
      <c r="C1696" s="454"/>
      <c r="D1696" s="105"/>
      <c r="E1696" s="105"/>
      <c r="F1696" s="106"/>
      <c r="G1696" s="105"/>
      <c r="H1696" s="105"/>
      <c r="I1696" s="107"/>
      <c r="J1696" s="422"/>
      <c r="K1696" s="422"/>
      <c r="L1696" s="423"/>
      <c r="M1696" s="422"/>
      <c r="N1696" s="455"/>
      <c r="O1696" s="416">
        <f t="shared" si="89"/>
        <v>0</v>
      </c>
      <c r="P1696" s="79">
        <f t="shared" si="90"/>
        <v>0</v>
      </c>
      <c r="Q1696" s="102" t="str">
        <f t="shared" si="88"/>
        <v/>
      </c>
    </row>
    <row r="1697" spans="1:17" ht="13.5" thickBot="1" x14ac:dyDescent="0.25">
      <c r="A1697" s="118" t="str">
        <f>IF(B1697="","",COUNT('Diário 1º PA'!$A$5:$A$1982)+ROW()-4)</f>
        <v/>
      </c>
      <c r="B1697" s="104"/>
      <c r="C1697" s="454"/>
      <c r="D1697" s="105"/>
      <c r="E1697" s="105"/>
      <c r="F1697" s="106"/>
      <c r="G1697" s="105"/>
      <c r="H1697" s="105"/>
      <c r="I1697" s="107"/>
      <c r="J1697" s="422"/>
      <c r="K1697" s="422"/>
      <c r="L1697" s="423"/>
      <c r="M1697" s="422"/>
      <c r="N1697" s="455"/>
      <c r="O1697" s="416">
        <f t="shared" si="89"/>
        <v>0</v>
      </c>
      <c r="P1697" s="79">
        <f t="shared" si="90"/>
        <v>0</v>
      </c>
      <c r="Q1697" s="102" t="str">
        <f t="shared" si="88"/>
        <v/>
      </c>
    </row>
    <row r="1698" spans="1:17" x14ac:dyDescent="0.2">
      <c r="A1698" s="118" t="str">
        <f>IF(B1698="","",COUNT('Diário 1º PA'!$A$5:$A$1982)+ROW()-4)</f>
        <v/>
      </c>
      <c r="B1698" s="104"/>
      <c r="C1698" s="454"/>
      <c r="D1698" s="105"/>
      <c r="E1698" s="105"/>
      <c r="F1698" s="106"/>
      <c r="G1698" s="105"/>
      <c r="H1698" s="105"/>
      <c r="I1698" s="107"/>
      <c r="J1698" s="422"/>
      <c r="K1698" s="422"/>
      <c r="L1698" s="423"/>
      <c r="M1698" s="422"/>
      <c r="N1698" s="455"/>
      <c r="O1698" s="418">
        <f t="shared" si="89"/>
        <v>0</v>
      </c>
      <c r="P1698" s="79">
        <f t="shared" si="90"/>
        <v>0</v>
      </c>
      <c r="Q1698" s="152" t="str">
        <f t="shared" si="88"/>
        <v/>
      </c>
    </row>
    <row r="1699" spans="1:17" x14ac:dyDescent="0.2">
      <c r="A1699" s="118" t="str">
        <f>IF(B1699="","",COUNT('Diário 1º PA'!$A$5:$A$1982)+ROW()-4)</f>
        <v/>
      </c>
      <c r="B1699" s="104"/>
      <c r="C1699" s="454"/>
      <c r="D1699" s="105"/>
      <c r="E1699" s="105"/>
      <c r="F1699" s="106"/>
      <c r="G1699" s="105"/>
      <c r="H1699" s="105"/>
      <c r="I1699" s="107"/>
      <c r="J1699" s="422"/>
      <c r="K1699" s="422"/>
      <c r="L1699" s="423"/>
      <c r="M1699" s="422"/>
      <c r="N1699" s="455"/>
      <c r="O1699" s="416">
        <f t="shared" si="89"/>
        <v>0</v>
      </c>
      <c r="P1699" s="79">
        <f t="shared" si="90"/>
        <v>0</v>
      </c>
      <c r="Q1699" s="102" t="str">
        <f t="shared" si="88"/>
        <v/>
      </c>
    </row>
    <row r="1700" spans="1:17" x14ac:dyDescent="0.2">
      <c r="A1700" s="118" t="str">
        <f>IF(B1700="","",COUNT('Diário 1º PA'!$A$5:$A$1982)+ROW()-4)</f>
        <v/>
      </c>
      <c r="B1700" s="104"/>
      <c r="C1700" s="454"/>
      <c r="D1700" s="105"/>
      <c r="E1700" s="105"/>
      <c r="F1700" s="106"/>
      <c r="G1700" s="105"/>
      <c r="H1700" s="105"/>
      <c r="I1700" s="107"/>
      <c r="J1700" s="422"/>
      <c r="K1700" s="422"/>
      <c r="L1700" s="423"/>
      <c r="M1700" s="422"/>
      <c r="N1700" s="455"/>
      <c r="O1700" s="416">
        <f t="shared" si="89"/>
        <v>0</v>
      </c>
      <c r="P1700" s="79">
        <f t="shared" si="90"/>
        <v>0</v>
      </c>
      <c r="Q1700" s="102" t="str">
        <f t="shared" si="88"/>
        <v/>
      </c>
    </row>
    <row r="1701" spans="1:17" ht="13.5" thickBot="1" x14ac:dyDescent="0.25">
      <c r="A1701" s="118" t="str">
        <f>IF(B1701="","",COUNT('Diário 1º PA'!$A$5:$A$1982)+ROW()-4)</f>
        <v/>
      </c>
      <c r="B1701" s="104"/>
      <c r="C1701" s="454"/>
      <c r="D1701" s="105"/>
      <c r="E1701" s="105"/>
      <c r="F1701" s="106"/>
      <c r="G1701" s="105"/>
      <c r="H1701" s="105"/>
      <c r="I1701" s="107"/>
      <c r="J1701" s="422"/>
      <c r="K1701" s="422"/>
      <c r="L1701" s="423"/>
      <c r="M1701" s="422"/>
      <c r="N1701" s="455"/>
      <c r="O1701" s="416">
        <f t="shared" si="89"/>
        <v>0</v>
      </c>
      <c r="P1701" s="79">
        <f t="shared" si="90"/>
        <v>0</v>
      </c>
      <c r="Q1701" s="102" t="str">
        <f t="shared" si="88"/>
        <v/>
      </c>
    </row>
    <row r="1702" spans="1:17" x14ac:dyDescent="0.2">
      <c r="A1702" s="118" t="str">
        <f>IF(B1702="","",COUNT('Diário 1º PA'!$A$5:$A$1982)+ROW()-4)</f>
        <v/>
      </c>
      <c r="B1702" s="104"/>
      <c r="C1702" s="454"/>
      <c r="D1702" s="105"/>
      <c r="E1702" s="105"/>
      <c r="F1702" s="106"/>
      <c r="G1702" s="105"/>
      <c r="H1702" s="105"/>
      <c r="I1702" s="107"/>
      <c r="J1702" s="422"/>
      <c r="K1702" s="422"/>
      <c r="L1702" s="423"/>
      <c r="M1702" s="422"/>
      <c r="N1702" s="455"/>
      <c r="O1702" s="418">
        <f t="shared" si="89"/>
        <v>0</v>
      </c>
      <c r="P1702" s="79">
        <f t="shared" si="90"/>
        <v>0</v>
      </c>
      <c r="Q1702" s="152" t="str">
        <f t="shared" si="88"/>
        <v/>
      </c>
    </row>
    <row r="1703" spans="1:17" x14ac:dyDescent="0.2">
      <c r="A1703" s="118" t="str">
        <f>IF(B1703="","",COUNT('Diário 1º PA'!$A$5:$A$1982)+ROW()-4)</f>
        <v/>
      </c>
      <c r="B1703" s="104"/>
      <c r="C1703" s="454"/>
      <c r="D1703" s="105"/>
      <c r="E1703" s="105"/>
      <c r="F1703" s="106"/>
      <c r="G1703" s="105"/>
      <c r="H1703" s="105"/>
      <c r="I1703" s="107"/>
      <c r="J1703" s="422"/>
      <c r="K1703" s="422"/>
      <c r="L1703" s="423"/>
      <c r="M1703" s="422"/>
      <c r="N1703" s="455"/>
      <c r="O1703" s="416">
        <f t="shared" si="89"/>
        <v>0</v>
      </c>
      <c r="P1703" s="79">
        <f t="shared" si="90"/>
        <v>0</v>
      </c>
      <c r="Q1703" s="102" t="str">
        <f t="shared" si="88"/>
        <v/>
      </c>
    </row>
    <row r="1704" spans="1:17" x14ac:dyDescent="0.2">
      <c r="A1704" s="118" t="str">
        <f>IF(B1704="","",COUNT('Diário 1º PA'!$A$5:$A$1982)+ROW()-4)</f>
        <v/>
      </c>
      <c r="B1704" s="104"/>
      <c r="C1704" s="454"/>
      <c r="D1704" s="105"/>
      <c r="E1704" s="105"/>
      <c r="F1704" s="106"/>
      <c r="G1704" s="105"/>
      <c r="H1704" s="105"/>
      <c r="I1704" s="107"/>
      <c r="J1704" s="422"/>
      <c r="K1704" s="422"/>
      <c r="L1704" s="423"/>
      <c r="M1704" s="422"/>
      <c r="N1704" s="455"/>
      <c r="O1704" s="416">
        <f t="shared" si="89"/>
        <v>0</v>
      </c>
      <c r="P1704" s="79">
        <f t="shared" si="90"/>
        <v>0</v>
      </c>
      <c r="Q1704" s="102" t="str">
        <f t="shared" si="88"/>
        <v/>
      </c>
    </row>
    <row r="1705" spans="1:17" ht="13.5" thickBot="1" x14ac:dyDescent="0.25">
      <c r="A1705" s="118" t="str">
        <f>IF(B1705="","",COUNT('Diário 1º PA'!$A$5:$A$1982)+ROW()-4)</f>
        <v/>
      </c>
      <c r="B1705" s="104"/>
      <c r="C1705" s="454"/>
      <c r="D1705" s="105"/>
      <c r="E1705" s="105"/>
      <c r="F1705" s="106"/>
      <c r="G1705" s="105"/>
      <c r="H1705" s="105"/>
      <c r="I1705" s="107"/>
      <c r="J1705" s="422"/>
      <c r="K1705" s="422"/>
      <c r="L1705" s="423"/>
      <c r="M1705" s="422"/>
      <c r="N1705" s="455"/>
      <c r="O1705" s="416">
        <f t="shared" si="89"/>
        <v>0</v>
      </c>
      <c r="P1705" s="79">
        <f t="shared" si="90"/>
        <v>0</v>
      </c>
      <c r="Q1705" s="102" t="str">
        <f t="shared" si="88"/>
        <v/>
      </c>
    </row>
    <row r="1706" spans="1:17" x14ac:dyDescent="0.2">
      <c r="A1706" s="118" t="str">
        <f>IF(B1706="","",COUNT('Diário 1º PA'!$A$5:$A$1982)+ROW()-4)</f>
        <v/>
      </c>
      <c r="B1706" s="104"/>
      <c r="C1706" s="454"/>
      <c r="D1706" s="105"/>
      <c r="E1706" s="105"/>
      <c r="F1706" s="106"/>
      <c r="G1706" s="105"/>
      <c r="H1706" s="105"/>
      <c r="I1706" s="107"/>
      <c r="J1706" s="422"/>
      <c r="K1706" s="422"/>
      <c r="L1706" s="423"/>
      <c r="M1706" s="422"/>
      <c r="N1706" s="455"/>
      <c r="O1706" s="418">
        <f t="shared" si="89"/>
        <v>0</v>
      </c>
      <c r="P1706" s="79">
        <f t="shared" si="90"/>
        <v>0</v>
      </c>
      <c r="Q1706" s="152" t="str">
        <f t="shared" si="88"/>
        <v/>
      </c>
    </row>
    <row r="1707" spans="1:17" x14ac:dyDescent="0.2">
      <c r="A1707" s="118" t="str">
        <f>IF(B1707="","",COUNT('Diário 1º PA'!$A$5:$A$1982)+ROW()-4)</f>
        <v/>
      </c>
      <c r="B1707" s="104"/>
      <c r="C1707" s="454"/>
      <c r="D1707" s="105"/>
      <c r="E1707" s="105"/>
      <c r="F1707" s="106"/>
      <c r="G1707" s="105"/>
      <c r="H1707" s="105"/>
      <c r="I1707" s="107"/>
      <c r="J1707" s="422"/>
      <c r="K1707" s="422"/>
      <c r="L1707" s="423"/>
      <c r="M1707" s="422"/>
      <c r="N1707" s="455"/>
      <c r="O1707" s="416">
        <f t="shared" si="89"/>
        <v>0</v>
      </c>
      <c r="P1707" s="79">
        <f t="shared" si="90"/>
        <v>0</v>
      </c>
      <c r="Q1707" s="102" t="str">
        <f t="shared" si="88"/>
        <v/>
      </c>
    </row>
    <row r="1708" spans="1:17" x14ac:dyDescent="0.2">
      <c r="A1708" s="118" t="str">
        <f>IF(B1708="","",COUNT('Diário 1º PA'!$A$5:$A$1982)+ROW()-4)</f>
        <v/>
      </c>
      <c r="B1708" s="104"/>
      <c r="C1708" s="454"/>
      <c r="D1708" s="105"/>
      <c r="E1708" s="105"/>
      <c r="F1708" s="106"/>
      <c r="G1708" s="105"/>
      <c r="H1708" s="105"/>
      <c r="I1708" s="107"/>
      <c r="J1708" s="422"/>
      <c r="K1708" s="422"/>
      <c r="L1708" s="423"/>
      <c r="M1708" s="422"/>
      <c r="N1708" s="455"/>
      <c r="O1708" s="416">
        <f t="shared" si="89"/>
        <v>0</v>
      </c>
      <c r="P1708" s="79">
        <f t="shared" si="90"/>
        <v>0</v>
      </c>
      <c r="Q1708" s="102" t="str">
        <f t="shared" si="88"/>
        <v/>
      </c>
    </row>
    <row r="1709" spans="1:17" ht="13.5" thickBot="1" x14ac:dyDescent="0.25">
      <c r="A1709" s="118" t="str">
        <f>IF(B1709="","",COUNT('Diário 1º PA'!$A$5:$A$1982)+ROW()-4)</f>
        <v/>
      </c>
      <c r="B1709" s="104"/>
      <c r="C1709" s="454"/>
      <c r="D1709" s="105"/>
      <c r="E1709" s="105"/>
      <c r="F1709" s="106"/>
      <c r="G1709" s="105"/>
      <c r="H1709" s="105"/>
      <c r="I1709" s="107"/>
      <c r="J1709" s="422"/>
      <c r="K1709" s="422"/>
      <c r="L1709" s="423"/>
      <c r="M1709" s="422"/>
      <c r="N1709" s="455"/>
      <c r="O1709" s="416">
        <f t="shared" si="89"/>
        <v>0</v>
      </c>
      <c r="P1709" s="79">
        <f t="shared" si="90"/>
        <v>0</v>
      </c>
      <c r="Q1709" s="102" t="str">
        <f t="shared" si="88"/>
        <v/>
      </c>
    </row>
    <row r="1710" spans="1:17" x14ac:dyDescent="0.2">
      <c r="A1710" s="118" t="str">
        <f>IF(B1710="","",COUNT('Diário 1º PA'!$A$5:$A$1982)+ROW()-4)</f>
        <v/>
      </c>
      <c r="B1710" s="104"/>
      <c r="C1710" s="454"/>
      <c r="D1710" s="105"/>
      <c r="E1710" s="105"/>
      <c r="F1710" s="106"/>
      <c r="G1710" s="105"/>
      <c r="H1710" s="105"/>
      <c r="I1710" s="107"/>
      <c r="J1710" s="422"/>
      <c r="K1710" s="422"/>
      <c r="L1710" s="423"/>
      <c r="M1710" s="422"/>
      <c r="N1710" s="455"/>
      <c r="O1710" s="418">
        <f t="shared" si="89"/>
        <v>0</v>
      </c>
      <c r="P1710" s="79">
        <f t="shared" si="90"/>
        <v>0</v>
      </c>
      <c r="Q1710" s="152" t="str">
        <f t="shared" si="88"/>
        <v/>
      </c>
    </row>
    <row r="1711" spans="1:17" x14ac:dyDescent="0.2">
      <c r="A1711" s="118" t="str">
        <f>IF(B1711="","",COUNT('Diário 1º PA'!$A$5:$A$1982)+ROW()-4)</f>
        <v/>
      </c>
      <c r="B1711" s="104"/>
      <c r="C1711" s="454"/>
      <c r="D1711" s="105"/>
      <c r="E1711" s="105"/>
      <c r="F1711" s="106"/>
      <c r="G1711" s="105"/>
      <c r="H1711" s="105"/>
      <c r="I1711" s="107"/>
      <c r="J1711" s="422"/>
      <c r="K1711" s="422"/>
      <c r="L1711" s="423"/>
      <c r="M1711" s="422"/>
      <c r="N1711" s="455"/>
      <c r="O1711" s="416">
        <f t="shared" si="89"/>
        <v>0</v>
      </c>
      <c r="P1711" s="79">
        <f t="shared" si="90"/>
        <v>0</v>
      </c>
      <c r="Q1711" s="102" t="str">
        <f t="shared" si="88"/>
        <v/>
      </c>
    </row>
    <row r="1712" spans="1:17" x14ac:dyDescent="0.2">
      <c r="A1712" s="118" t="str">
        <f>IF(B1712="","",COUNT('Diário 1º PA'!$A$5:$A$1982)+ROW()-4)</f>
        <v/>
      </c>
      <c r="B1712" s="104"/>
      <c r="C1712" s="454"/>
      <c r="D1712" s="105"/>
      <c r="E1712" s="105"/>
      <c r="F1712" s="106"/>
      <c r="G1712" s="105"/>
      <c r="H1712" s="105"/>
      <c r="I1712" s="107"/>
      <c r="J1712" s="422"/>
      <c r="K1712" s="422"/>
      <c r="L1712" s="423"/>
      <c r="M1712" s="422"/>
      <c r="N1712" s="455"/>
      <c r="O1712" s="416">
        <f t="shared" si="89"/>
        <v>0</v>
      </c>
      <c r="P1712" s="79">
        <f t="shared" si="90"/>
        <v>0</v>
      </c>
      <c r="Q1712" s="102" t="str">
        <f t="shared" si="88"/>
        <v/>
      </c>
    </row>
    <row r="1713" spans="1:17" ht="13.5" thickBot="1" x14ac:dyDescent="0.25">
      <c r="A1713" s="118" t="str">
        <f>IF(B1713="","",COUNT('Diário 1º PA'!$A$5:$A$1982)+ROW()-4)</f>
        <v/>
      </c>
      <c r="B1713" s="104"/>
      <c r="C1713" s="454"/>
      <c r="D1713" s="105"/>
      <c r="E1713" s="105"/>
      <c r="F1713" s="106"/>
      <c r="G1713" s="105"/>
      <c r="H1713" s="105"/>
      <c r="I1713" s="107"/>
      <c r="J1713" s="422"/>
      <c r="K1713" s="422"/>
      <c r="L1713" s="423"/>
      <c r="M1713" s="422"/>
      <c r="N1713" s="455"/>
      <c r="O1713" s="416">
        <f t="shared" si="89"/>
        <v>0</v>
      </c>
      <c r="P1713" s="79">
        <f t="shared" si="90"/>
        <v>0</v>
      </c>
      <c r="Q1713" s="102" t="str">
        <f t="shared" si="88"/>
        <v/>
      </c>
    </row>
    <row r="1714" spans="1:17" x14ac:dyDescent="0.2">
      <c r="A1714" s="118" t="str">
        <f>IF(B1714="","",COUNT('Diário 1º PA'!$A$5:$A$1982)+ROW()-4)</f>
        <v/>
      </c>
      <c r="B1714" s="104"/>
      <c r="C1714" s="454"/>
      <c r="D1714" s="105"/>
      <c r="E1714" s="105"/>
      <c r="F1714" s="106"/>
      <c r="G1714" s="105"/>
      <c r="H1714" s="105"/>
      <c r="I1714" s="107"/>
      <c r="J1714" s="422"/>
      <c r="K1714" s="422"/>
      <c r="L1714" s="423"/>
      <c r="M1714" s="422"/>
      <c r="N1714" s="422"/>
      <c r="O1714" s="418">
        <f t="shared" si="89"/>
        <v>0</v>
      </c>
      <c r="P1714" s="79">
        <f t="shared" si="90"/>
        <v>0</v>
      </c>
      <c r="Q1714" s="152" t="str">
        <f t="shared" si="88"/>
        <v/>
      </c>
    </row>
    <row r="1715" spans="1:17" x14ac:dyDescent="0.2">
      <c r="A1715" s="118" t="str">
        <f>IF(B1715="","",COUNT('Diário 1º PA'!$A$5:$A$1982)+ROW()-4)</f>
        <v/>
      </c>
      <c r="B1715" s="104"/>
      <c r="C1715" s="454"/>
      <c r="D1715" s="105"/>
      <c r="E1715" s="105"/>
      <c r="F1715" s="106"/>
      <c r="G1715" s="105"/>
      <c r="H1715" s="105"/>
      <c r="I1715" s="107"/>
      <c r="J1715" s="422"/>
      <c r="K1715" s="422"/>
      <c r="L1715" s="423"/>
      <c r="M1715" s="422"/>
      <c r="N1715" s="422"/>
      <c r="O1715" s="416">
        <f t="shared" si="89"/>
        <v>0</v>
      </c>
      <c r="P1715" s="79">
        <f t="shared" si="90"/>
        <v>0</v>
      </c>
      <c r="Q1715" s="102" t="str">
        <f t="shared" si="88"/>
        <v/>
      </c>
    </row>
    <row r="1716" spans="1:17" x14ac:dyDescent="0.2">
      <c r="A1716" s="118" t="str">
        <f>IF(B1716="","",COUNT('Diário 1º PA'!$A$5:$A$1982)+ROW()-4)</f>
        <v/>
      </c>
      <c r="B1716" s="104"/>
      <c r="C1716" s="454"/>
      <c r="D1716" s="105"/>
      <c r="E1716" s="105"/>
      <c r="F1716" s="106"/>
      <c r="G1716" s="105"/>
      <c r="H1716" s="105"/>
      <c r="I1716" s="107"/>
      <c r="J1716" s="422"/>
      <c r="K1716" s="422"/>
      <c r="L1716" s="423"/>
      <c r="M1716" s="422"/>
      <c r="N1716" s="422"/>
      <c r="O1716" s="416">
        <f t="shared" si="89"/>
        <v>0</v>
      </c>
      <c r="P1716" s="79">
        <f t="shared" si="90"/>
        <v>0</v>
      </c>
      <c r="Q1716" s="102" t="str">
        <f t="shared" si="88"/>
        <v/>
      </c>
    </row>
    <row r="1717" spans="1:17" ht="13.5" thickBot="1" x14ac:dyDescent="0.25">
      <c r="A1717" s="118" t="str">
        <f>IF(B1717="","",COUNT('Diário 1º PA'!$A$5:$A$1982)+ROW()-4)</f>
        <v/>
      </c>
      <c r="B1717" s="104"/>
      <c r="C1717" s="454"/>
      <c r="D1717" s="105"/>
      <c r="E1717" s="105"/>
      <c r="F1717" s="106"/>
      <c r="G1717" s="105"/>
      <c r="H1717" s="105"/>
      <c r="I1717" s="107"/>
      <c r="J1717" s="422"/>
      <c r="K1717" s="422"/>
      <c r="L1717" s="423"/>
      <c r="M1717" s="422"/>
      <c r="N1717" s="422"/>
      <c r="O1717" s="416">
        <f t="shared" si="89"/>
        <v>0</v>
      </c>
      <c r="P1717" s="79">
        <f t="shared" si="90"/>
        <v>0</v>
      </c>
      <c r="Q1717" s="102" t="str">
        <f t="shared" si="88"/>
        <v/>
      </c>
    </row>
    <row r="1718" spans="1:17" x14ac:dyDescent="0.2">
      <c r="A1718" s="118" t="str">
        <f>IF(B1718="","",COUNT('Diário 1º PA'!$A$5:$A$1982)+ROW()-4)</f>
        <v/>
      </c>
      <c r="B1718" s="104"/>
      <c r="C1718" s="454"/>
      <c r="D1718" s="105"/>
      <c r="E1718" s="105"/>
      <c r="F1718" s="106"/>
      <c r="G1718" s="105"/>
      <c r="H1718" s="105"/>
      <c r="I1718" s="107"/>
      <c r="J1718" s="422"/>
      <c r="K1718" s="422"/>
      <c r="L1718" s="423"/>
      <c r="M1718" s="422"/>
      <c r="N1718" s="422"/>
      <c r="O1718" s="418">
        <f t="shared" si="89"/>
        <v>0</v>
      </c>
      <c r="P1718" s="79">
        <f t="shared" si="90"/>
        <v>0</v>
      </c>
      <c r="Q1718" s="152" t="str">
        <f t="shared" si="88"/>
        <v/>
      </c>
    </row>
    <row r="1719" spans="1:17" x14ac:dyDescent="0.2">
      <c r="A1719" s="118" t="str">
        <f>IF(B1719="","",COUNT('Diário 1º PA'!$A$5:$A$1982)+ROW()-4)</f>
        <v/>
      </c>
      <c r="B1719" s="104"/>
      <c r="C1719" s="454"/>
      <c r="D1719" s="105"/>
      <c r="E1719" s="105"/>
      <c r="F1719" s="106"/>
      <c r="G1719" s="105"/>
      <c r="H1719" s="105"/>
      <c r="I1719" s="107"/>
      <c r="J1719" s="422"/>
      <c r="K1719" s="422"/>
      <c r="L1719" s="423"/>
      <c r="M1719" s="422"/>
      <c r="N1719" s="422"/>
      <c r="O1719" s="416">
        <f t="shared" si="89"/>
        <v>0</v>
      </c>
      <c r="P1719" s="79">
        <f t="shared" si="90"/>
        <v>0</v>
      </c>
      <c r="Q1719" s="102" t="str">
        <f t="shared" si="88"/>
        <v/>
      </c>
    </row>
    <row r="1720" spans="1:17" x14ac:dyDescent="0.2">
      <c r="A1720" s="118" t="str">
        <f>IF(B1720="","",COUNT('Diário 1º PA'!$A$5:$A$1982)+ROW()-4)</f>
        <v/>
      </c>
      <c r="B1720" s="104"/>
      <c r="C1720" s="454"/>
      <c r="D1720" s="105"/>
      <c r="E1720" s="105"/>
      <c r="F1720" s="106"/>
      <c r="G1720" s="105"/>
      <c r="H1720" s="105"/>
      <c r="I1720" s="107"/>
      <c r="J1720" s="422"/>
      <c r="K1720" s="422"/>
      <c r="L1720" s="423"/>
      <c r="M1720" s="422"/>
      <c r="N1720" s="422"/>
      <c r="O1720" s="416">
        <f t="shared" si="89"/>
        <v>0</v>
      </c>
      <c r="P1720" s="79">
        <f t="shared" si="90"/>
        <v>0</v>
      </c>
      <c r="Q1720" s="102" t="str">
        <f t="shared" si="88"/>
        <v/>
      </c>
    </row>
    <row r="1721" spans="1:17" ht="13.5" thickBot="1" x14ac:dyDescent="0.25">
      <c r="A1721" s="118" t="str">
        <f>IF(B1721="","",COUNT('Diário 1º PA'!$A$5:$A$1982)+ROW()-4)</f>
        <v/>
      </c>
      <c r="B1721" s="104"/>
      <c r="C1721" s="454"/>
      <c r="D1721" s="105"/>
      <c r="E1721" s="105"/>
      <c r="F1721" s="106"/>
      <c r="G1721" s="105"/>
      <c r="H1721" s="105"/>
      <c r="I1721" s="107"/>
      <c r="J1721" s="422"/>
      <c r="K1721" s="422"/>
      <c r="L1721" s="423"/>
      <c r="M1721" s="422"/>
      <c r="N1721" s="422"/>
      <c r="O1721" s="416">
        <f t="shared" si="89"/>
        <v>0</v>
      </c>
      <c r="P1721" s="79">
        <f t="shared" si="90"/>
        <v>0</v>
      </c>
      <c r="Q1721" s="102" t="str">
        <f t="shared" si="88"/>
        <v/>
      </c>
    </row>
    <row r="1722" spans="1:17" x14ac:dyDescent="0.2">
      <c r="A1722" s="118" t="str">
        <f>IF(B1722="","",COUNT('Diário 1º PA'!$A$5:$A$1982)+ROW()-4)</f>
        <v/>
      </c>
      <c r="B1722" s="104"/>
      <c r="C1722" s="454"/>
      <c r="D1722" s="105"/>
      <c r="E1722" s="105"/>
      <c r="F1722" s="106"/>
      <c r="G1722" s="105"/>
      <c r="H1722" s="105"/>
      <c r="I1722" s="107"/>
      <c r="J1722" s="422"/>
      <c r="K1722" s="422"/>
      <c r="L1722" s="423"/>
      <c r="M1722" s="422"/>
      <c r="N1722" s="422"/>
      <c r="O1722" s="418">
        <f t="shared" si="89"/>
        <v>0</v>
      </c>
      <c r="P1722" s="79">
        <f t="shared" si="90"/>
        <v>0</v>
      </c>
      <c r="Q1722" s="152" t="str">
        <f t="shared" si="88"/>
        <v/>
      </c>
    </row>
    <row r="1723" spans="1:17" x14ac:dyDescent="0.2">
      <c r="A1723" s="118" t="str">
        <f>IF(B1723="","",COUNT('Diário 1º PA'!$A$5:$A$1982)+ROW()-4)</f>
        <v/>
      </c>
      <c r="B1723" s="104"/>
      <c r="C1723" s="454"/>
      <c r="D1723" s="105"/>
      <c r="E1723" s="105"/>
      <c r="F1723" s="106"/>
      <c r="G1723" s="105"/>
      <c r="H1723" s="105"/>
      <c r="I1723" s="107"/>
      <c r="J1723" s="422"/>
      <c r="K1723" s="422"/>
      <c r="L1723" s="423"/>
      <c r="M1723" s="422"/>
      <c r="N1723" s="422"/>
      <c r="O1723" s="416">
        <f t="shared" si="89"/>
        <v>0</v>
      </c>
      <c r="P1723" s="79">
        <f t="shared" si="90"/>
        <v>0</v>
      </c>
      <c r="Q1723" s="102" t="str">
        <f t="shared" si="88"/>
        <v/>
      </c>
    </row>
    <row r="1724" spans="1:17" x14ac:dyDescent="0.2">
      <c r="A1724" s="118" t="str">
        <f>IF(B1724="","",COUNT('Diário 1º PA'!$A$5:$A$1982)+ROW()-4)</f>
        <v/>
      </c>
      <c r="B1724" s="104"/>
      <c r="C1724" s="454"/>
      <c r="D1724" s="105"/>
      <c r="E1724" s="105"/>
      <c r="F1724" s="106"/>
      <c r="G1724" s="105"/>
      <c r="H1724" s="105"/>
      <c r="I1724" s="107"/>
      <c r="J1724" s="422"/>
      <c r="K1724" s="422"/>
      <c r="L1724" s="423"/>
      <c r="M1724" s="422"/>
      <c r="N1724" s="422"/>
      <c r="O1724" s="416">
        <f t="shared" si="89"/>
        <v>0</v>
      </c>
      <c r="P1724" s="79">
        <f t="shared" si="90"/>
        <v>0</v>
      </c>
      <c r="Q1724" s="102" t="str">
        <f t="shared" si="88"/>
        <v/>
      </c>
    </row>
    <row r="1725" spans="1:17" ht="13.5" thickBot="1" x14ac:dyDescent="0.25">
      <c r="A1725" s="118" t="str">
        <f>IF(B1725="","",COUNT('Diário 1º PA'!$A$5:$A$1982)+ROW()-4)</f>
        <v/>
      </c>
      <c r="B1725" s="104"/>
      <c r="C1725" s="454"/>
      <c r="D1725" s="105"/>
      <c r="E1725" s="105"/>
      <c r="F1725" s="106"/>
      <c r="G1725" s="105"/>
      <c r="H1725" s="105"/>
      <c r="I1725" s="107"/>
      <c r="J1725" s="422"/>
      <c r="K1725" s="422"/>
      <c r="L1725" s="423"/>
      <c r="M1725" s="422"/>
      <c r="N1725" s="422"/>
      <c r="O1725" s="416">
        <f t="shared" si="89"/>
        <v>0</v>
      </c>
      <c r="P1725" s="79">
        <f t="shared" si="90"/>
        <v>0</v>
      </c>
      <c r="Q1725" s="102" t="str">
        <f t="shared" si="88"/>
        <v/>
      </c>
    </row>
    <row r="1726" spans="1:17" x14ac:dyDescent="0.2">
      <c r="A1726" s="118" t="str">
        <f>IF(B1726="","",COUNT('Diário 1º PA'!$A$5:$A$1982)+ROW()-4)</f>
        <v/>
      </c>
      <c r="B1726" s="104"/>
      <c r="C1726" s="454"/>
      <c r="D1726" s="105"/>
      <c r="E1726" s="105"/>
      <c r="F1726" s="106"/>
      <c r="G1726" s="105"/>
      <c r="H1726" s="105"/>
      <c r="I1726" s="107"/>
      <c r="J1726" s="422"/>
      <c r="K1726" s="422"/>
      <c r="L1726" s="423"/>
      <c r="M1726" s="422"/>
      <c r="N1726" s="422"/>
      <c r="O1726" s="418">
        <f t="shared" si="89"/>
        <v>0</v>
      </c>
      <c r="P1726" s="79">
        <f t="shared" si="90"/>
        <v>0</v>
      </c>
      <c r="Q1726" s="152" t="str">
        <f t="shared" si="88"/>
        <v/>
      </c>
    </row>
    <row r="1727" spans="1:17" x14ac:dyDescent="0.2">
      <c r="A1727" s="118" t="str">
        <f>IF(B1727="","",COUNT('Diário 1º PA'!$A$5:$A$1982)+ROW()-4)</f>
        <v/>
      </c>
      <c r="B1727" s="104"/>
      <c r="C1727" s="454"/>
      <c r="D1727" s="105"/>
      <c r="E1727" s="105"/>
      <c r="F1727" s="106"/>
      <c r="G1727" s="105"/>
      <c r="H1727" s="105"/>
      <c r="I1727" s="107"/>
      <c r="J1727" s="422"/>
      <c r="K1727" s="422"/>
      <c r="L1727" s="423"/>
      <c r="M1727" s="422"/>
      <c r="N1727" s="422"/>
      <c r="O1727" s="416">
        <f t="shared" si="89"/>
        <v>0</v>
      </c>
      <c r="P1727" s="79">
        <f t="shared" si="90"/>
        <v>0</v>
      </c>
      <c r="Q1727" s="102" t="str">
        <f t="shared" si="88"/>
        <v/>
      </c>
    </row>
    <row r="1728" spans="1:17" x14ac:dyDescent="0.2">
      <c r="A1728" s="118" t="str">
        <f>IF(B1728="","",COUNT('Diário 1º PA'!$A$5:$A$1982)+ROW()-4)</f>
        <v/>
      </c>
      <c r="B1728" s="104"/>
      <c r="C1728" s="454"/>
      <c r="D1728" s="105"/>
      <c r="E1728" s="105"/>
      <c r="F1728" s="106"/>
      <c r="G1728" s="105"/>
      <c r="H1728" s="105"/>
      <c r="I1728" s="107"/>
      <c r="J1728" s="422"/>
      <c r="K1728" s="422"/>
      <c r="L1728" s="423"/>
      <c r="M1728" s="422"/>
      <c r="N1728" s="422"/>
      <c r="O1728" s="416">
        <f t="shared" si="89"/>
        <v>0</v>
      </c>
      <c r="P1728" s="79">
        <f t="shared" si="90"/>
        <v>0</v>
      </c>
      <c r="Q1728" s="102" t="str">
        <f t="shared" si="88"/>
        <v/>
      </c>
    </row>
    <row r="1729" spans="1:17" ht="13.5" thickBot="1" x14ac:dyDescent="0.25">
      <c r="A1729" s="118" t="str">
        <f>IF(B1729="","",COUNT('Diário 1º PA'!$A$5:$A$1982)+ROW()-4)</f>
        <v/>
      </c>
      <c r="B1729" s="104"/>
      <c r="C1729" s="454"/>
      <c r="D1729" s="105"/>
      <c r="E1729" s="105"/>
      <c r="F1729" s="106"/>
      <c r="G1729" s="105"/>
      <c r="H1729" s="105"/>
      <c r="I1729" s="107"/>
      <c r="J1729" s="422"/>
      <c r="K1729" s="422"/>
      <c r="L1729" s="423"/>
      <c r="M1729" s="422"/>
      <c r="N1729" s="422"/>
      <c r="O1729" s="416">
        <f t="shared" si="89"/>
        <v>0</v>
      </c>
      <c r="P1729" s="79">
        <f t="shared" si="90"/>
        <v>0</v>
      </c>
      <c r="Q1729" s="102" t="str">
        <f t="shared" si="88"/>
        <v/>
      </c>
    </row>
    <row r="1730" spans="1:17" x14ac:dyDescent="0.2">
      <c r="A1730" s="118" t="str">
        <f>IF(B1730="","",COUNT('Diário 1º PA'!$A$5:$A$1982)+ROW()-4)</f>
        <v/>
      </c>
      <c r="B1730" s="104"/>
      <c r="C1730" s="454"/>
      <c r="D1730" s="105"/>
      <c r="E1730" s="105"/>
      <c r="F1730" s="106"/>
      <c r="G1730" s="105"/>
      <c r="H1730" s="105"/>
      <c r="I1730" s="107"/>
      <c r="J1730" s="422"/>
      <c r="K1730" s="422"/>
      <c r="L1730" s="423"/>
      <c r="M1730" s="422"/>
      <c r="N1730" s="422"/>
      <c r="O1730" s="418">
        <f t="shared" si="89"/>
        <v>0</v>
      </c>
      <c r="P1730" s="79">
        <f t="shared" si="90"/>
        <v>0</v>
      </c>
      <c r="Q1730" s="152" t="str">
        <f t="shared" si="88"/>
        <v/>
      </c>
    </row>
    <row r="1731" spans="1:17" x14ac:dyDescent="0.2">
      <c r="A1731" s="118" t="str">
        <f>IF(B1731="","",COUNT('Diário 1º PA'!$A$5:$A$1982)+ROW()-4)</f>
        <v/>
      </c>
      <c r="B1731" s="104"/>
      <c r="C1731" s="454"/>
      <c r="D1731" s="105"/>
      <c r="E1731" s="105"/>
      <c r="F1731" s="106"/>
      <c r="G1731" s="105"/>
      <c r="H1731" s="105"/>
      <c r="I1731" s="107"/>
      <c r="J1731" s="422"/>
      <c r="K1731" s="422"/>
      <c r="L1731" s="423"/>
      <c r="M1731" s="422"/>
      <c r="N1731" s="422"/>
      <c r="O1731" s="416">
        <f t="shared" si="89"/>
        <v>0</v>
      </c>
      <c r="P1731" s="79">
        <f t="shared" si="90"/>
        <v>0</v>
      </c>
      <c r="Q1731" s="102" t="str">
        <f t="shared" si="88"/>
        <v/>
      </c>
    </row>
    <row r="1732" spans="1:17" x14ac:dyDescent="0.2">
      <c r="A1732" s="118" t="str">
        <f>IF(B1732="","",COUNT('Diário 1º PA'!$A$5:$A$1982)+ROW()-4)</f>
        <v/>
      </c>
      <c r="B1732" s="104"/>
      <c r="C1732" s="454"/>
      <c r="D1732" s="105"/>
      <c r="E1732" s="105"/>
      <c r="F1732" s="106"/>
      <c r="G1732" s="105"/>
      <c r="H1732" s="105"/>
      <c r="I1732" s="107"/>
      <c r="J1732" s="422"/>
      <c r="K1732" s="422"/>
      <c r="L1732" s="423"/>
      <c r="M1732" s="422"/>
      <c r="N1732" s="422"/>
      <c r="O1732" s="416">
        <f t="shared" si="89"/>
        <v>0</v>
      </c>
      <c r="P1732" s="79">
        <f t="shared" si="90"/>
        <v>0</v>
      </c>
      <c r="Q1732" s="102" t="str">
        <f t="shared" si="88"/>
        <v/>
      </c>
    </row>
    <row r="1733" spans="1:17" ht="13.5" thickBot="1" x14ac:dyDescent="0.25">
      <c r="A1733" s="118" t="str">
        <f>IF(B1733="","",COUNT('Diário 1º PA'!$A$5:$A$1982)+ROW()-4)</f>
        <v/>
      </c>
      <c r="B1733" s="104"/>
      <c r="C1733" s="454"/>
      <c r="D1733" s="105"/>
      <c r="E1733" s="105"/>
      <c r="F1733" s="106"/>
      <c r="G1733" s="105"/>
      <c r="H1733" s="105"/>
      <c r="I1733" s="107"/>
      <c r="J1733" s="422"/>
      <c r="K1733" s="422"/>
      <c r="L1733" s="423"/>
      <c r="M1733" s="422"/>
      <c r="N1733" s="422"/>
      <c r="O1733" s="416">
        <f t="shared" si="89"/>
        <v>0</v>
      </c>
      <c r="P1733" s="79">
        <f t="shared" si="90"/>
        <v>0</v>
      </c>
      <c r="Q1733" s="102" t="str">
        <f t="shared" si="88"/>
        <v/>
      </c>
    </row>
    <row r="1734" spans="1:17" x14ac:dyDescent="0.2">
      <c r="A1734" s="118" t="str">
        <f>IF(B1734="","",COUNT('Diário 1º PA'!$A$5:$A$1982)+ROW()-4)</f>
        <v/>
      </c>
      <c r="B1734" s="104"/>
      <c r="C1734" s="454"/>
      <c r="D1734" s="105"/>
      <c r="E1734" s="105"/>
      <c r="F1734" s="106"/>
      <c r="G1734" s="105"/>
      <c r="H1734" s="105"/>
      <c r="I1734" s="107"/>
      <c r="J1734" s="422"/>
      <c r="K1734" s="422"/>
      <c r="L1734" s="423"/>
      <c r="M1734" s="422"/>
      <c r="N1734" s="422"/>
      <c r="O1734" s="418">
        <f t="shared" si="89"/>
        <v>0</v>
      </c>
      <c r="P1734" s="79">
        <f t="shared" si="90"/>
        <v>0</v>
      </c>
      <c r="Q1734" s="152" t="str">
        <f t="shared" si="88"/>
        <v/>
      </c>
    </row>
    <row r="1735" spans="1:17" x14ac:dyDescent="0.2">
      <c r="A1735" s="118" t="str">
        <f>IF(B1735="","",COUNT('Diário 1º PA'!$A$5:$A$1982)+ROW()-4)</f>
        <v/>
      </c>
      <c r="B1735" s="104"/>
      <c r="C1735" s="454"/>
      <c r="D1735" s="105"/>
      <c r="E1735" s="105"/>
      <c r="F1735" s="106"/>
      <c r="G1735" s="105"/>
      <c r="H1735" s="105"/>
      <c r="I1735" s="107"/>
      <c r="J1735" s="422"/>
      <c r="K1735" s="422"/>
      <c r="L1735" s="423"/>
      <c r="M1735" s="422"/>
      <c r="N1735" s="422"/>
      <c r="O1735" s="416">
        <f t="shared" si="89"/>
        <v>0</v>
      </c>
      <c r="P1735" s="79">
        <f t="shared" si="90"/>
        <v>0</v>
      </c>
      <c r="Q1735" s="102" t="str">
        <f t="shared" si="88"/>
        <v/>
      </c>
    </row>
    <row r="1736" spans="1:17" x14ac:dyDescent="0.2">
      <c r="A1736" s="118" t="str">
        <f>IF(B1736="","",COUNT('Diário 1º PA'!$A$5:$A$1982)+ROW()-4)</f>
        <v/>
      </c>
      <c r="B1736" s="104"/>
      <c r="C1736" s="454"/>
      <c r="D1736" s="105"/>
      <c r="E1736" s="105"/>
      <c r="F1736" s="106"/>
      <c r="G1736" s="105"/>
      <c r="H1736" s="105"/>
      <c r="I1736" s="107"/>
      <c r="J1736" s="422"/>
      <c r="K1736" s="422"/>
      <c r="L1736" s="423"/>
      <c r="M1736" s="422"/>
      <c r="N1736" s="422"/>
      <c r="O1736" s="416">
        <f t="shared" si="89"/>
        <v>0</v>
      </c>
      <c r="P1736" s="79">
        <f t="shared" si="90"/>
        <v>0</v>
      </c>
      <c r="Q1736" s="102" t="str">
        <f t="shared" si="88"/>
        <v/>
      </c>
    </row>
    <row r="1737" spans="1:17" ht="13.5" thickBot="1" x14ac:dyDescent="0.25">
      <c r="A1737" s="118" t="str">
        <f>IF(B1737="","",COUNT('Diário 1º PA'!$A$5:$A$1982)+ROW()-4)</f>
        <v/>
      </c>
      <c r="B1737" s="104"/>
      <c r="C1737" s="454"/>
      <c r="D1737" s="105"/>
      <c r="E1737" s="105"/>
      <c r="F1737" s="106"/>
      <c r="G1737" s="105"/>
      <c r="H1737" s="105"/>
      <c r="I1737" s="107"/>
      <c r="J1737" s="422"/>
      <c r="K1737" s="422"/>
      <c r="L1737" s="423"/>
      <c r="M1737" s="422"/>
      <c r="N1737" s="422"/>
      <c r="O1737" s="416">
        <f t="shared" si="89"/>
        <v>0</v>
      </c>
      <c r="P1737" s="79">
        <f t="shared" si="90"/>
        <v>0</v>
      </c>
      <c r="Q1737" s="102" t="str">
        <f t="shared" si="88"/>
        <v/>
      </c>
    </row>
    <row r="1738" spans="1:17" x14ac:dyDescent="0.2">
      <c r="A1738" s="118" t="str">
        <f>IF(B1738="","",COUNT('Diário 1º PA'!$A$5:$A$1982)+ROW()-4)</f>
        <v/>
      </c>
      <c r="B1738" s="104"/>
      <c r="C1738" s="454"/>
      <c r="D1738" s="105"/>
      <c r="E1738" s="105"/>
      <c r="F1738" s="106"/>
      <c r="G1738" s="105"/>
      <c r="H1738" s="105"/>
      <c r="I1738" s="107"/>
      <c r="J1738" s="422"/>
      <c r="K1738" s="422"/>
      <c r="L1738" s="423"/>
      <c r="M1738" s="422"/>
      <c r="N1738" s="422"/>
      <c r="O1738" s="418">
        <f t="shared" si="89"/>
        <v>0</v>
      </c>
      <c r="P1738" s="79">
        <f t="shared" si="90"/>
        <v>0</v>
      </c>
      <c r="Q1738" s="152" t="str">
        <f t="shared" si="88"/>
        <v/>
      </c>
    </row>
    <row r="1739" spans="1:17" x14ac:dyDescent="0.2">
      <c r="A1739" s="118" t="str">
        <f>IF(B1739="","",COUNT('Diário 1º PA'!$A$5:$A$1982)+ROW()-4)</f>
        <v/>
      </c>
      <c r="B1739" s="104"/>
      <c r="C1739" s="454"/>
      <c r="D1739" s="105"/>
      <c r="E1739" s="105"/>
      <c r="F1739" s="106"/>
      <c r="G1739" s="105"/>
      <c r="H1739" s="105"/>
      <c r="I1739" s="107"/>
      <c r="J1739" s="422"/>
      <c r="K1739" s="422"/>
      <c r="L1739" s="423"/>
      <c r="M1739" s="422"/>
      <c r="N1739" s="422"/>
      <c r="O1739" s="416">
        <f t="shared" si="89"/>
        <v>0</v>
      </c>
      <c r="P1739" s="79">
        <f t="shared" si="90"/>
        <v>0</v>
      </c>
      <c r="Q1739" s="102" t="str">
        <f t="shared" si="88"/>
        <v/>
      </c>
    </row>
    <row r="1740" spans="1:17" x14ac:dyDescent="0.2">
      <c r="A1740" s="118" t="str">
        <f>IF(B1740="","",COUNT('Diário 1º PA'!$A$5:$A$1982)+ROW()-4)</f>
        <v/>
      </c>
      <c r="B1740" s="104"/>
      <c r="C1740" s="454"/>
      <c r="D1740" s="105"/>
      <c r="E1740" s="105"/>
      <c r="F1740" s="106"/>
      <c r="G1740" s="105"/>
      <c r="H1740" s="105"/>
      <c r="I1740" s="107"/>
      <c r="J1740" s="422"/>
      <c r="K1740" s="422"/>
      <c r="L1740" s="423"/>
      <c r="M1740" s="422"/>
      <c r="N1740" s="422"/>
      <c r="O1740" s="416">
        <f t="shared" si="89"/>
        <v>0</v>
      </c>
      <c r="P1740" s="79">
        <f t="shared" si="90"/>
        <v>0</v>
      </c>
      <c r="Q1740" s="102" t="str">
        <f t="shared" si="88"/>
        <v/>
      </c>
    </row>
    <row r="1741" spans="1:17" ht="13.5" thickBot="1" x14ac:dyDescent="0.25">
      <c r="A1741" s="118" t="str">
        <f>IF(B1741="","",COUNT('Diário 1º PA'!$A$5:$A$1982)+ROW()-4)</f>
        <v/>
      </c>
      <c r="B1741" s="104"/>
      <c r="C1741" s="454"/>
      <c r="D1741" s="105"/>
      <c r="E1741" s="105"/>
      <c r="F1741" s="106"/>
      <c r="G1741" s="105"/>
      <c r="H1741" s="105"/>
      <c r="I1741" s="107"/>
      <c r="J1741" s="422"/>
      <c r="K1741" s="422"/>
      <c r="L1741" s="423"/>
      <c r="M1741" s="422"/>
      <c r="N1741" s="422"/>
      <c r="O1741" s="416">
        <f t="shared" si="89"/>
        <v>0</v>
      </c>
      <c r="P1741" s="79">
        <f t="shared" si="90"/>
        <v>0</v>
      </c>
      <c r="Q1741" s="102" t="str">
        <f t="shared" si="88"/>
        <v/>
      </c>
    </row>
    <row r="1742" spans="1:17" x14ac:dyDescent="0.2">
      <c r="A1742" s="118" t="str">
        <f>IF(B1742="","",COUNT('Diário 1º PA'!$A$5:$A$1982)+ROW()-4)</f>
        <v/>
      </c>
      <c r="B1742" s="104"/>
      <c r="C1742" s="454"/>
      <c r="D1742" s="105"/>
      <c r="E1742" s="105"/>
      <c r="F1742" s="106"/>
      <c r="G1742" s="105"/>
      <c r="H1742" s="105"/>
      <c r="I1742" s="107"/>
      <c r="J1742" s="422"/>
      <c r="K1742" s="422"/>
      <c r="L1742" s="423"/>
      <c r="M1742" s="422"/>
      <c r="N1742" s="422"/>
      <c r="O1742" s="418">
        <f t="shared" si="89"/>
        <v>0</v>
      </c>
      <c r="P1742" s="79">
        <f t="shared" si="90"/>
        <v>0</v>
      </c>
      <c r="Q1742" s="152" t="str">
        <f t="shared" si="88"/>
        <v/>
      </c>
    </row>
    <row r="1743" spans="1:17" x14ac:dyDescent="0.2">
      <c r="A1743" s="118" t="str">
        <f>IF(B1743="","",COUNT('Diário 1º PA'!$A$5:$A$1982)+ROW()-4)</f>
        <v/>
      </c>
      <c r="B1743" s="104"/>
      <c r="C1743" s="454"/>
      <c r="D1743" s="105"/>
      <c r="E1743" s="105"/>
      <c r="F1743" s="106"/>
      <c r="G1743" s="105"/>
      <c r="H1743" s="105"/>
      <c r="I1743" s="107"/>
      <c r="J1743" s="422"/>
      <c r="K1743" s="422"/>
      <c r="L1743" s="423"/>
      <c r="M1743" s="422"/>
      <c r="N1743" s="422"/>
      <c r="O1743" s="416">
        <f t="shared" si="89"/>
        <v>0</v>
      </c>
      <c r="P1743" s="79">
        <f t="shared" si="90"/>
        <v>0</v>
      </c>
      <c r="Q1743" s="102" t="str">
        <f t="shared" si="88"/>
        <v/>
      </c>
    </row>
    <row r="1744" spans="1:17" x14ac:dyDescent="0.2">
      <c r="A1744" s="118" t="str">
        <f>IF(B1744="","",COUNT('Diário 1º PA'!$A$5:$A$1982)+ROW()-4)</f>
        <v/>
      </c>
      <c r="B1744" s="104"/>
      <c r="C1744" s="454"/>
      <c r="D1744" s="105"/>
      <c r="E1744" s="105"/>
      <c r="F1744" s="106"/>
      <c r="G1744" s="105"/>
      <c r="H1744" s="105"/>
      <c r="I1744" s="107"/>
      <c r="J1744" s="422"/>
      <c r="K1744" s="422"/>
      <c r="L1744" s="423"/>
      <c r="M1744" s="422"/>
      <c r="N1744" s="422"/>
      <c r="O1744" s="416">
        <f t="shared" si="89"/>
        <v>0</v>
      </c>
      <c r="P1744" s="79">
        <f t="shared" si="90"/>
        <v>0</v>
      </c>
      <c r="Q1744" s="102" t="str">
        <f t="shared" si="88"/>
        <v/>
      </c>
    </row>
    <row r="1745" spans="1:17" ht="13.5" thickBot="1" x14ac:dyDescent="0.25">
      <c r="A1745" s="118" t="str">
        <f>IF(B1745="","",COUNT('Diário 1º PA'!$A$5:$A$1982)+ROW()-4)</f>
        <v/>
      </c>
      <c r="B1745" s="104"/>
      <c r="C1745" s="454"/>
      <c r="D1745" s="105"/>
      <c r="E1745" s="105"/>
      <c r="F1745" s="106"/>
      <c r="G1745" s="105"/>
      <c r="H1745" s="105"/>
      <c r="I1745" s="107"/>
      <c r="J1745" s="422"/>
      <c r="K1745" s="422"/>
      <c r="L1745" s="423"/>
      <c r="M1745" s="422"/>
      <c r="N1745" s="422"/>
      <c r="O1745" s="416">
        <f t="shared" si="89"/>
        <v>0</v>
      </c>
      <c r="P1745" s="79">
        <f t="shared" si="90"/>
        <v>0</v>
      </c>
      <c r="Q1745" s="102" t="str">
        <f t="shared" si="88"/>
        <v/>
      </c>
    </row>
    <row r="1746" spans="1:17" x14ac:dyDescent="0.2">
      <c r="A1746" s="118" t="str">
        <f>IF(B1746="","",COUNT('Diário 1º PA'!$A$5:$A$1982)+ROW()-4)</f>
        <v/>
      </c>
      <c r="B1746" s="104"/>
      <c r="C1746" s="454"/>
      <c r="D1746" s="105"/>
      <c r="E1746" s="105"/>
      <c r="F1746" s="106"/>
      <c r="G1746" s="105"/>
      <c r="H1746" s="105"/>
      <c r="I1746" s="107"/>
      <c r="J1746" s="422"/>
      <c r="K1746" s="422"/>
      <c r="L1746" s="423"/>
      <c r="M1746" s="422"/>
      <c r="N1746" s="422"/>
      <c r="O1746" s="418">
        <f t="shared" si="89"/>
        <v>0</v>
      </c>
      <c r="P1746" s="79">
        <f t="shared" si="90"/>
        <v>0</v>
      </c>
      <c r="Q1746" s="152" t="str">
        <f t="shared" si="88"/>
        <v/>
      </c>
    </row>
    <row r="1747" spans="1:17" x14ac:dyDescent="0.2">
      <c r="A1747" s="118" t="str">
        <f>IF(B1747="","",COUNT('Diário 1º PA'!$A$5:$A$1982)+ROW()-4)</f>
        <v/>
      </c>
      <c r="B1747" s="104"/>
      <c r="C1747" s="454"/>
      <c r="D1747" s="105"/>
      <c r="E1747" s="105"/>
      <c r="F1747" s="106"/>
      <c r="G1747" s="105"/>
      <c r="H1747" s="105"/>
      <c r="I1747" s="107"/>
      <c r="J1747" s="422"/>
      <c r="K1747" s="422"/>
      <c r="L1747" s="423"/>
      <c r="M1747" s="422"/>
      <c r="N1747" s="422"/>
      <c r="O1747" s="416">
        <f t="shared" si="89"/>
        <v>0</v>
      </c>
      <c r="P1747" s="79">
        <f t="shared" si="90"/>
        <v>0</v>
      </c>
      <c r="Q1747" s="102" t="str">
        <f t="shared" si="88"/>
        <v/>
      </c>
    </row>
    <row r="1748" spans="1:17" x14ac:dyDescent="0.2">
      <c r="A1748" s="118" t="str">
        <f>IF(B1748="","",COUNT('Diário 1º PA'!$A$5:$A$1982)+ROW()-4)</f>
        <v/>
      </c>
      <c r="B1748" s="104"/>
      <c r="C1748" s="454"/>
      <c r="D1748" s="105"/>
      <c r="E1748" s="105"/>
      <c r="F1748" s="106"/>
      <c r="G1748" s="105"/>
      <c r="H1748" s="105"/>
      <c r="I1748" s="107"/>
      <c r="J1748" s="422"/>
      <c r="K1748" s="422"/>
      <c r="L1748" s="423"/>
      <c r="M1748" s="422"/>
      <c r="N1748" s="422"/>
      <c r="O1748" s="416">
        <f t="shared" si="89"/>
        <v>0</v>
      </c>
      <c r="P1748" s="79">
        <f t="shared" si="90"/>
        <v>0</v>
      </c>
      <c r="Q1748" s="102" t="str">
        <f t="shared" si="88"/>
        <v/>
      </c>
    </row>
    <row r="1749" spans="1:17" ht="13.5" thickBot="1" x14ac:dyDescent="0.25">
      <c r="A1749" s="118" t="str">
        <f>IF(B1749="","",COUNT('Diário 1º PA'!$A$5:$A$1982)+ROW()-4)</f>
        <v/>
      </c>
      <c r="B1749" s="104"/>
      <c r="C1749" s="454"/>
      <c r="D1749" s="105"/>
      <c r="E1749" s="105"/>
      <c r="F1749" s="106"/>
      <c r="G1749" s="105"/>
      <c r="H1749" s="105"/>
      <c r="I1749" s="107"/>
      <c r="J1749" s="422"/>
      <c r="K1749" s="422"/>
      <c r="L1749" s="423"/>
      <c r="M1749" s="422"/>
      <c r="N1749" s="422"/>
      <c r="O1749" s="416">
        <f t="shared" si="89"/>
        <v>0</v>
      </c>
      <c r="P1749" s="79">
        <f t="shared" si="90"/>
        <v>0</v>
      </c>
      <c r="Q1749" s="102" t="str">
        <f t="shared" si="88"/>
        <v/>
      </c>
    </row>
    <row r="1750" spans="1:17" x14ac:dyDescent="0.2">
      <c r="A1750" s="118" t="str">
        <f>IF(B1750="","",COUNT('Diário 1º PA'!$A$5:$A$1982)+ROW()-4)</f>
        <v/>
      </c>
      <c r="B1750" s="104"/>
      <c r="C1750" s="454"/>
      <c r="D1750" s="105"/>
      <c r="E1750" s="105"/>
      <c r="F1750" s="106"/>
      <c r="G1750" s="105"/>
      <c r="H1750" s="105"/>
      <c r="I1750" s="107"/>
      <c r="J1750" s="422"/>
      <c r="K1750" s="422"/>
      <c r="L1750" s="423"/>
      <c r="M1750" s="422"/>
      <c r="N1750" s="422"/>
      <c r="O1750" s="418">
        <f t="shared" si="89"/>
        <v>0</v>
      </c>
      <c r="P1750" s="79">
        <f t="shared" si="90"/>
        <v>0</v>
      </c>
      <c r="Q1750" s="152" t="str">
        <f t="shared" si="88"/>
        <v/>
      </c>
    </row>
    <row r="1751" spans="1:17" x14ac:dyDescent="0.2">
      <c r="A1751" s="118" t="str">
        <f>IF(B1751="","",COUNT('Diário 1º PA'!$A$5:$A$1982)+ROW()-4)</f>
        <v/>
      </c>
      <c r="B1751" s="104"/>
      <c r="C1751" s="454"/>
      <c r="D1751" s="105"/>
      <c r="E1751" s="105"/>
      <c r="F1751" s="106"/>
      <c r="G1751" s="105"/>
      <c r="H1751" s="105"/>
      <c r="I1751" s="107"/>
      <c r="J1751" s="422"/>
      <c r="K1751" s="422"/>
      <c r="L1751" s="423"/>
      <c r="M1751" s="422"/>
      <c r="N1751" s="422"/>
      <c r="O1751" s="416">
        <f t="shared" si="89"/>
        <v>0</v>
      </c>
      <c r="P1751" s="79">
        <f t="shared" si="90"/>
        <v>0</v>
      </c>
      <c r="Q1751" s="102" t="str">
        <f t="shared" si="88"/>
        <v/>
      </c>
    </row>
    <row r="1752" spans="1:17" x14ac:dyDescent="0.2">
      <c r="A1752" s="118" t="str">
        <f>IF(B1752="","",COUNT('Diário 1º PA'!$A$5:$A$1982)+ROW()-4)</f>
        <v/>
      </c>
      <c r="B1752" s="104"/>
      <c r="C1752" s="454"/>
      <c r="D1752" s="105"/>
      <c r="E1752" s="105"/>
      <c r="F1752" s="106"/>
      <c r="G1752" s="105"/>
      <c r="H1752" s="105"/>
      <c r="I1752" s="107"/>
      <c r="J1752" s="422"/>
      <c r="K1752" s="422"/>
      <c r="L1752" s="423"/>
      <c r="M1752" s="422"/>
      <c r="N1752" s="422"/>
      <c r="O1752" s="416">
        <f t="shared" si="89"/>
        <v>0</v>
      </c>
      <c r="P1752" s="79">
        <f t="shared" si="90"/>
        <v>0</v>
      </c>
      <c r="Q1752" s="102" t="str">
        <f t="shared" si="88"/>
        <v/>
      </c>
    </row>
    <row r="1753" spans="1:17" ht="13.5" thickBot="1" x14ac:dyDescent="0.25">
      <c r="A1753" s="118" t="str">
        <f>IF(B1753="","",COUNT('Diário 1º PA'!$A$5:$A$1982)+ROW()-4)</f>
        <v/>
      </c>
      <c r="B1753" s="104"/>
      <c r="C1753" s="454"/>
      <c r="D1753" s="105"/>
      <c r="E1753" s="105"/>
      <c r="F1753" s="106"/>
      <c r="G1753" s="105"/>
      <c r="H1753" s="105"/>
      <c r="I1753" s="107"/>
      <c r="J1753" s="422"/>
      <c r="K1753" s="422"/>
      <c r="L1753" s="423"/>
      <c r="M1753" s="422"/>
      <c r="N1753" s="422"/>
      <c r="O1753" s="416">
        <f t="shared" si="89"/>
        <v>0</v>
      </c>
      <c r="P1753" s="79">
        <f t="shared" si="90"/>
        <v>0</v>
      </c>
      <c r="Q1753" s="102" t="str">
        <f t="shared" si="88"/>
        <v/>
      </c>
    </row>
    <row r="1754" spans="1:17" x14ac:dyDescent="0.2">
      <c r="A1754" s="118" t="str">
        <f>IF(B1754="","",COUNT('Diário 1º PA'!$A$5:$A$1982)+ROW()-4)</f>
        <v/>
      </c>
      <c r="B1754" s="104"/>
      <c r="C1754" s="454"/>
      <c r="D1754" s="105"/>
      <c r="E1754" s="105"/>
      <c r="F1754" s="106"/>
      <c r="G1754" s="105"/>
      <c r="H1754" s="105"/>
      <c r="I1754" s="107"/>
      <c r="J1754" s="422"/>
      <c r="K1754" s="422"/>
      <c r="L1754" s="423"/>
      <c r="M1754" s="422"/>
      <c r="N1754" s="422"/>
      <c r="O1754" s="418">
        <f t="shared" si="89"/>
        <v>0</v>
      </c>
      <c r="P1754" s="79">
        <f t="shared" si="90"/>
        <v>0</v>
      </c>
      <c r="Q1754" s="152" t="str">
        <f t="shared" si="88"/>
        <v/>
      </c>
    </row>
    <row r="1755" spans="1:17" x14ac:dyDescent="0.2">
      <c r="A1755" s="118" t="str">
        <f>IF(B1755="","",COUNT('Diário 1º PA'!$A$5:$A$1982)+ROW()-4)</f>
        <v/>
      </c>
      <c r="B1755" s="104"/>
      <c r="C1755" s="454"/>
      <c r="D1755" s="105"/>
      <c r="E1755" s="105"/>
      <c r="F1755" s="106"/>
      <c r="G1755" s="105"/>
      <c r="H1755" s="105"/>
      <c r="I1755" s="107"/>
      <c r="J1755" s="422"/>
      <c r="K1755" s="422"/>
      <c r="L1755" s="423"/>
      <c r="M1755" s="422"/>
      <c r="N1755" s="422"/>
      <c r="O1755" s="416">
        <f t="shared" si="89"/>
        <v>0</v>
      </c>
      <c r="P1755" s="79">
        <f t="shared" si="90"/>
        <v>0</v>
      </c>
      <c r="Q1755" s="102" t="str">
        <f t="shared" si="88"/>
        <v/>
      </c>
    </row>
    <row r="1756" spans="1:17" x14ac:dyDescent="0.2">
      <c r="A1756" s="118" t="str">
        <f>IF(B1756="","",COUNT('Diário 1º PA'!$A$5:$A$1982)+ROW()-4)</f>
        <v/>
      </c>
      <c r="B1756" s="104"/>
      <c r="C1756" s="454"/>
      <c r="D1756" s="105"/>
      <c r="E1756" s="105"/>
      <c r="F1756" s="106"/>
      <c r="G1756" s="105"/>
      <c r="H1756" s="105"/>
      <c r="I1756" s="107"/>
      <c r="J1756" s="422"/>
      <c r="K1756" s="422"/>
      <c r="L1756" s="423"/>
      <c r="M1756" s="422"/>
      <c r="N1756" s="422"/>
      <c r="O1756" s="416">
        <f t="shared" si="89"/>
        <v>0</v>
      </c>
      <c r="P1756" s="79">
        <f t="shared" si="90"/>
        <v>0</v>
      </c>
      <c r="Q1756" s="102" t="str">
        <f t="shared" si="88"/>
        <v/>
      </c>
    </row>
    <row r="1757" spans="1:17" ht="13.5" thickBot="1" x14ac:dyDescent="0.25">
      <c r="A1757" s="118" t="str">
        <f>IF(B1757="","",COUNT('Diário 1º PA'!$A$5:$A$1982)+ROW()-4)</f>
        <v/>
      </c>
      <c r="B1757" s="104"/>
      <c r="C1757" s="454"/>
      <c r="D1757" s="105"/>
      <c r="E1757" s="105"/>
      <c r="F1757" s="106"/>
      <c r="G1757" s="105"/>
      <c r="H1757" s="105"/>
      <c r="I1757" s="107"/>
      <c r="J1757" s="422"/>
      <c r="K1757" s="422"/>
      <c r="L1757" s="423"/>
      <c r="M1757" s="422"/>
      <c r="N1757" s="422"/>
      <c r="O1757" s="416">
        <f t="shared" si="89"/>
        <v>0</v>
      </c>
      <c r="P1757" s="79">
        <f t="shared" si="90"/>
        <v>0</v>
      </c>
      <c r="Q1757" s="102" t="str">
        <f t="shared" si="88"/>
        <v/>
      </c>
    </row>
    <row r="1758" spans="1:17" x14ac:dyDescent="0.2">
      <c r="A1758" s="118" t="str">
        <f>IF(B1758="","",COUNT('Diário 1º PA'!$A$5:$A$1982)+ROW()-4)</f>
        <v/>
      </c>
      <c r="B1758" s="104"/>
      <c r="C1758" s="454"/>
      <c r="D1758" s="105"/>
      <c r="E1758" s="105"/>
      <c r="F1758" s="106"/>
      <c r="G1758" s="105"/>
      <c r="H1758" s="105"/>
      <c r="I1758" s="107"/>
      <c r="J1758" s="422"/>
      <c r="K1758" s="422"/>
      <c r="L1758" s="423"/>
      <c r="M1758" s="422"/>
      <c r="N1758" s="422"/>
      <c r="O1758" s="418">
        <f t="shared" si="89"/>
        <v>0</v>
      </c>
      <c r="P1758" s="79">
        <f t="shared" si="90"/>
        <v>0</v>
      </c>
      <c r="Q1758" s="152" t="str">
        <f t="shared" ref="Q1758:Q1821" si="91">SUBSTITUTE(D1758," ","_")</f>
        <v/>
      </c>
    </row>
    <row r="1759" spans="1:17" x14ac:dyDescent="0.2">
      <c r="A1759" s="118" t="str">
        <f>IF(B1759="","",COUNT('Diário 1º PA'!$A$5:$A$1982)+ROW()-4)</f>
        <v/>
      </c>
      <c r="B1759" s="104"/>
      <c r="C1759" s="454"/>
      <c r="D1759" s="105"/>
      <c r="E1759" s="105"/>
      <c r="F1759" s="106"/>
      <c r="G1759" s="105"/>
      <c r="H1759" s="105"/>
      <c r="I1759" s="107"/>
      <c r="J1759" s="422"/>
      <c r="K1759" s="422"/>
      <c r="L1759" s="423"/>
      <c r="M1759" s="422"/>
      <c r="N1759" s="422"/>
      <c r="O1759" s="416">
        <f t="shared" ref="O1759:O1822" si="92">IF(B1759=0,0,IF(YEAR(B1759)=$P$1,MONTH(B1759)-$O$1+1,(YEAR(B1759)-$P$1)*12-$O$1+1+MONTH(B1759)))</f>
        <v>0</v>
      </c>
      <c r="P1759" s="79">
        <f t="shared" ref="P1759:P1822" si="93">IF(C1759=0,0,IF(YEAR(C1759)=$P$1,MONTH(C1759)-$O$1+1,(YEAR(C1759)-$P$1)*12-$O$1+1+MONTH(C1759)))</f>
        <v>0</v>
      </c>
      <c r="Q1759" s="102" t="str">
        <f t="shared" si="91"/>
        <v/>
      </c>
    </row>
    <row r="1760" spans="1:17" x14ac:dyDescent="0.2">
      <c r="A1760" s="118" t="str">
        <f>IF(B1760="","",COUNT('Diário 1º PA'!$A$5:$A$1982)+ROW()-4)</f>
        <v/>
      </c>
      <c r="B1760" s="104"/>
      <c r="C1760" s="454"/>
      <c r="D1760" s="105"/>
      <c r="E1760" s="105"/>
      <c r="F1760" s="106"/>
      <c r="G1760" s="105"/>
      <c r="H1760" s="105"/>
      <c r="I1760" s="107"/>
      <c r="J1760" s="422"/>
      <c r="K1760" s="422"/>
      <c r="L1760" s="423"/>
      <c r="M1760" s="422"/>
      <c r="N1760" s="422"/>
      <c r="O1760" s="416">
        <f t="shared" si="92"/>
        <v>0</v>
      </c>
      <c r="P1760" s="79">
        <f t="shared" si="93"/>
        <v>0</v>
      </c>
      <c r="Q1760" s="102" t="str">
        <f t="shared" si="91"/>
        <v/>
      </c>
    </row>
    <row r="1761" spans="1:17" ht="13.5" thickBot="1" x14ac:dyDescent="0.25">
      <c r="A1761" s="118" t="str">
        <f>IF(B1761="","",COUNT('Diário 1º PA'!$A$5:$A$1982)+ROW()-4)</f>
        <v/>
      </c>
      <c r="B1761" s="104"/>
      <c r="C1761" s="454"/>
      <c r="D1761" s="105"/>
      <c r="E1761" s="105"/>
      <c r="F1761" s="106"/>
      <c r="G1761" s="105"/>
      <c r="H1761" s="105"/>
      <c r="I1761" s="107"/>
      <c r="J1761" s="422"/>
      <c r="K1761" s="422"/>
      <c r="L1761" s="423"/>
      <c r="M1761" s="422"/>
      <c r="N1761" s="422"/>
      <c r="O1761" s="416">
        <f t="shared" si="92"/>
        <v>0</v>
      </c>
      <c r="P1761" s="79">
        <f t="shared" si="93"/>
        <v>0</v>
      </c>
      <c r="Q1761" s="102" t="str">
        <f t="shared" si="91"/>
        <v/>
      </c>
    </row>
    <row r="1762" spans="1:17" x14ac:dyDescent="0.2">
      <c r="A1762" s="118" t="str">
        <f>IF(B1762="","",COUNT('Diário 1º PA'!$A$5:$A$1982)+ROW()-4)</f>
        <v/>
      </c>
      <c r="B1762" s="104"/>
      <c r="C1762" s="454"/>
      <c r="D1762" s="105"/>
      <c r="E1762" s="105"/>
      <c r="F1762" s="106"/>
      <c r="G1762" s="105"/>
      <c r="H1762" s="105"/>
      <c r="I1762" s="107"/>
      <c r="J1762" s="422"/>
      <c r="K1762" s="422"/>
      <c r="L1762" s="423"/>
      <c r="M1762" s="422"/>
      <c r="N1762" s="422"/>
      <c r="O1762" s="418">
        <f t="shared" si="92"/>
        <v>0</v>
      </c>
      <c r="P1762" s="79">
        <f t="shared" si="93"/>
        <v>0</v>
      </c>
      <c r="Q1762" s="152" t="str">
        <f t="shared" si="91"/>
        <v/>
      </c>
    </row>
    <row r="1763" spans="1:17" x14ac:dyDescent="0.2">
      <c r="A1763" s="118" t="str">
        <f>IF(B1763="","",COUNT('Diário 1º PA'!$A$5:$A$1982)+ROW()-4)</f>
        <v/>
      </c>
      <c r="B1763" s="104"/>
      <c r="C1763" s="454"/>
      <c r="D1763" s="105"/>
      <c r="E1763" s="105"/>
      <c r="F1763" s="106"/>
      <c r="G1763" s="105"/>
      <c r="H1763" s="105"/>
      <c r="I1763" s="107"/>
      <c r="J1763" s="422"/>
      <c r="K1763" s="422"/>
      <c r="L1763" s="423"/>
      <c r="M1763" s="422"/>
      <c r="N1763" s="422"/>
      <c r="O1763" s="416">
        <f t="shared" si="92"/>
        <v>0</v>
      </c>
      <c r="P1763" s="79">
        <f t="shared" si="93"/>
        <v>0</v>
      </c>
      <c r="Q1763" s="102" t="str">
        <f t="shared" si="91"/>
        <v/>
      </c>
    </row>
    <row r="1764" spans="1:17" x14ac:dyDescent="0.2">
      <c r="A1764" s="118" t="str">
        <f>IF(B1764="","",COUNT('Diário 1º PA'!$A$5:$A$1982)+ROW()-4)</f>
        <v/>
      </c>
      <c r="B1764" s="104"/>
      <c r="C1764" s="454"/>
      <c r="D1764" s="105"/>
      <c r="E1764" s="105"/>
      <c r="F1764" s="106"/>
      <c r="G1764" s="105"/>
      <c r="H1764" s="105"/>
      <c r="I1764" s="107"/>
      <c r="J1764" s="422"/>
      <c r="K1764" s="422"/>
      <c r="L1764" s="423"/>
      <c r="M1764" s="422"/>
      <c r="N1764" s="422"/>
      <c r="O1764" s="416">
        <f t="shared" si="92"/>
        <v>0</v>
      </c>
      <c r="P1764" s="79">
        <f t="shared" si="93"/>
        <v>0</v>
      </c>
      <c r="Q1764" s="102" t="str">
        <f t="shared" si="91"/>
        <v/>
      </c>
    </row>
    <row r="1765" spans="1:17" ht="13.5" thickBot="1" x14ac:dyDescent="0.25">
      <c r="A1765" s="118" t="str">
        <f>IF(B1765="","",COUNT('Diário 1º PA'!$A$5:$A$1982)+ROW()-4)</f>
        <v/>
      </c>
      <c r="B1765" s="104"/>
      <c r="C1765" s="454"/>
      <c r="D1765" s="105"/>
      <c r="E1765" s="105"/>
      <c r="F1765" s="106"/>
      <c r="G1765" s="105"/>
      <c r="H1765" s="105"/>
      <c r="I1765" s="107"/>
      <c r="J1765" s="422"/>
      <c r="K1765" s="422"/>
      <c r="L1765" s="423"/>
      <c r="M1765" s="422"/>
      <c r="N1765" s="422"/>
      <c r="O1765" s="416">
        <f t="shared" si="92"/>
        <v>0</v>
      </c>
      <c r="P1765" s="79">
        <f t="shared" si="93"/>
        <v>0</v>
      </c>
      <c r="Q1765" s="102" t="str">
        <f t="shared" si="91"/>
        <v/>
      </c>
    </row>
    <row r="1766" spans="1:17" x14ac:dyDescent="0.2">
      <c r="A1766" s="118" t="str">
        <f>IF(B1766="","",COUNT('Diário 1º PA'!$A$5:$A$1982)+ROW()-4)</f>
        <v/>
      </c>
      <c r="B1766" s="104"/>
      <c r="C1766" s="454"/>
      <c r="D1766" s="105"/>
      <c r="E1766" s="105"/>
      <c r="F1766" s="106"/>
      <c r="G1766" s="105"/>
      <c r="H1766" s="105"/>
      <c r="I1766" s="107"/>
      <c r="J1766" s="422"/>
      <c r="K1766" s="422"/>
      <c r="L1766" s="423"/>
      <c r="M1766" s="422"/>
      <c r="N1766" s="422"/>
      <c r="O1766" s="418">
        <f t="shared" si="92"/>
        <v>0</v>
      </c>
      <c r="P1766" s="79">
        <f t="shared" si="93"/>
        <v>0</v>
      </c>
      <c r="Q1766" s="152" t="str">
        <f t="shared" si="91"/>
        <v/>
      </c>
    </row>
    <row r="1767" spans="1:17" x14ac:dyDescent="0.2">
      <c r="A1767" s="118" t="str">
        <f>IF(B1767="","",COUNT('Diário 1º PA'!$A$5:$A$1982)+ROW()-4)</f>
        <v/>
      </c>
      <c r="B1767" s="104"/>
      <c r="C1767" s="454"/>
      <c r="D1767" s="105"/>
      <c r="E1767" s="105"/>
      <c r="F1767" s="106"/>
      <c r="G1767" s="105"/>
      <c r="H1767" s="105"/>
      <c r="I1767" s="107"/>
      <c r="J1767" s="422"/>
      <c r="K1767" s="422"/>
      <c r="L1767" s="423"/>
      <c r="M1767" s="422"/>
      <c r="N1767" s="422"/>
      <c r="O1767" s="416">
        <f t="shared" si="92"/>
        <v>0</v>
      </c>
      <c r="P1767" s="79">
        <f t="shared" si="93"/>
        <v>0</v>
      </c>
      <c r="Q1767" s="102" t="str">
        <f t="shared" si="91"/>
        <v/>
      </c>
    </row>
    <row r="1768" spans="1:17" x14ac:dyDescent="0.2">
      <c r="A1768" s="118" t="str">
        <f>IF(B1768="","",COUNT('Diário 1º PA'!$A$5:$A$1982)+ROW()-4)</f>
        <v/>
      </c>
      <c r="B1768" s="104"/>
      <c r="C1768" s="454"/>
      <c r="D1768" s="105"/>
      <c r="E1768" s="105"/>
      <c r="F1768" s="106"/>
      <c r="G1768" s="105"/>
      <c r="H1768" s="105"/>
      <c r="I1768" s="107"/>
      <c r="J1768" s="422"/>
      <c r="K1768" s="422"/>
      <c r="L1768" s="423"/>
      <c r="M1768" s="422"/>
      <c r="N1768" s="422"/>
      <c r="O1768" s="416">
        <f t="shared" si="92"/>
        <v>0</v>
      </c>
      <c r="P1768" s="79">
        <f t="shared" si="93"/>
        <v>0</v>
      </c>
      <c r="Q1768" s="102" t="str">
        <f t="shared" si="91"/>
        <v/>
      </c>
    </row>
    <row r="1769" spans="1:17" ht="13.5" thickBot="1" x14ac:dyDescent="0.25">
      <c r="A1769" s="118" t="str">
        <f>IF(B1769="","",COUNT('Diário 1º PA'!$A$5:$A$1982)+ROW()-4)</f>
        <v/>
      </c>
      <c r="B1769" s="104"/>
      <c r="C1769" s="454"/>
      <c r="D1769" s="105"/>
      <c r="E1769" s="105"/>
      <c r="F1769" s="106"/>
      <c r="G1769" s="105"/>
      <c r="H1769" s="105"/>
      <c r="I1769" s="107"/>
      <c r="J1769" s="422"/>
      <c r="K1769" s="422"/>
      <c r="L1769" s="423"/>
      <c r="M1769" s="422"/>
      <c r="N1769" s="422"/>
      <c r="O1769" s="416">
        <f t="shared" si="92"/>
        <v>0</v>
      </c>
      <c r="P1769" s="79">
        <f t="shared" si="93"/>
        <v>0</v>
      </c>
      <c r="Q1769" s="102" t="str">
        <f t="shared" si="91"/>
        <v/>
      </c>
    </row>
    <row r="1770" spans="1:17" x14ac:dyDescent="0.2">
      <c r="A1770" s="118" t="str">
        <f>IF(B1770="","",COUNT('Diário 1º PA'!$A$5:$A$1982)+ROW()-4)</f>
        <v/>
      </c>
      <c r="B1770" s="104"/>
      <c r="C1770" s="454"/>
      <c r="D1770" s="105"/>
      <c r="E1770" s="105"/>
      <c r="F1770" s="106"/>
      <c r="G1770" s="105"/>
      <c r="H1770" s="105"/>
      <c r="I1770" s="107"/>
      <c r="J1770" s="422"/>
      <c r="K1770" s="422"/>
      <c r="L1770" s="423"/>
      <c r="M1770" s="422"/>
      <c r="N1770" s="422"/>
      <c r="O1770" s="418">
        <f t="shared" si="92"/>
        <v>0</v>
      </c>
      <c r="P1770" s="79">
        <f t="shared" si="93"/>
        <v>0</v>
      </c>
      <c r="Q1770" s="152" t="str">
        <f t="shared" si="91"/>
        <v/>
      </c>
    </row>
    <row r="1771" spans="1:17" x14ac:dyDescent="0.2">
      <c r="A1771" s="118" t="str">
        <f>IF(B1771="","",COUNT('Diário 1º PA'!$A$5:$A$1982)+ROW()-4)</f>
        <v/>
      </c>
      <c r="B1771" s="104"/>
      <c r="C1771" s="454"/>
      <c r="D1771" s="105"/>
      <c r="E1771" s="105"/>
      <c r="F1771" s="106"/>
      <c r="G1771" s="105"/>
      <c r="H1771" s="105"/>
      <c r="I1771" s="107"/>
      <c r="J1771" s="422"/>
      <c r="K1771" s="422"/>
      <c r="L1771" s="423"/>
      <c r="M1771" s="422"/>
      <c r="N1771" s="422"/>
      <c r="O1771" s="416">
        <f t="shared" si="92"/>
        <v>0</v>
      </c>
      <c r="P1771" s="79">
        <f t="shared" si="93"/>
        <v>0</v>
      </c>
      <c r="Q1771" s="102" t="str">
        <f t="shared" si="91"/>
        <v/>
      </c>
    </row>
    <row r="1772" spans="1:17" x14ac:dyDescent="0.2">
      <c r="A1772" s="118" t="str">
        <f>IF(B1772="","",COUNT('Diário 1º PA'!$A$5:$A$1982)+ROW()-4)</f>
        <v/>
      </c>
      <c r="B1772" s="104"/>
      <c r="C1772" s="454"/>
      <c r="D1772" s="105"/>
      <c r="E1772" s="105"/>
      <c r="F1772" s="106"/>
      <c r="G1772" s="105"/>
      <c r="H1772" s="105"/>
      <c r="I1772" s="107"/>
      <c r="J1772" s="422"/>
      <c r="K1772" s="422"/>
      <c r="L1772" s="423"/>
      <c r="M1772" s="422"/>
      <c r="N1772" s="422"/>
      <c r="O1772" s="416">
        <f t="shared" si="92"/>
        <v>0</v>
      </c>
      <c r="P1772" s="79">
        <f t="shared" si="93"/>
        <v>0</v>
      </c>
      <c r="Q1772" s="102" t="str">
        <f t="shared" si="91"/>
        <v/>
      </c>
    </row>
    <row r="1773" spans="1:17" ht="13.5" thickBot="1" x14ac:dyDescent="0.25">
      <c r="A1773" s="118" t="str">
        <f>IF(B1773="","",COUNT('Diário 1º PA'!$A$5:$A$1982)+ROW()-4)</f>
        <v/>
      </c>
      <c r="B1773" s="104"/>
      <c r="C1773" s="454"/>
      <c r="D1773" s="105"/>
      <c r="E1773" s="105"/>
      <c r="F1773" s="106"/>
      <c r="G1773" s="105"/>
      <c r="H1773" s="105"/>
      <c r="I1773" s="107"/>
      <c r="J1773" s="422"/>
      <c r="K1773" s="422"/>
      <c r="L1773" s="423"/>
      <c r="M1773" s="422"/>
      <c r="N1773" s="422"/>
      <c r="O1773" s="416">
        <f t="shared" si="92"/>
        <v>0</v>
      </c>
      <c r="P1773" s="79">
        <f t="shared" si="93"/>
        <v>0</v>
      </c>
      <c r="Q1773" s="102" t="str">
        <f t="shared" si="91"/>
        <v/>
      </c>
    </row>
    <row r="1774" spans="1:17" x14ac:dyDescent="0.2">
      <c r="A1774" s="118" t="str">
        <f>IF(B1774="","",COUNT('Diário 1º PA'!$A$5:$A$1982)+ROW()-4)</f>
        <v/>
      </c>
      <c r="B1774" s="104"/>
      <c r="C1774" s="454"/>
      <c r="D1774" s="105"/>
      <c r="E1774" s="105"/>
      <c r="F1774" s="106"/>
      <c r="G1774" s="105"/>
      <c r="H1774" s="105"/>
      <c r="I1774" s="107"/>
      <c r="J1774" s="422"/>
      <c r="K1774" s="422"/>
      <c r="L1774" s="423"/>
      <c r="M1774" s="422"/>
      <c r="N1774" s="422"/>
      <c r="O1774" s="418">
        <f t="shared" si="92"/>
        <v>0</v>
      </c>
      <c r="P1774" s="79">
        <f t="shared" si="93"/>
        <v>0</v>
      </c>
      <c r="Q1774" s="152" t="str">
        <f t="shared" si="91"/>
        <v/>
      </c>
    </row>
    <row r="1775" spans="1:17" x14ac:dyDescent="0.2">
      <c r="A1775" s="118" t="str">
        <f>IF(B1775="","",COUNT('Diário 1º PA'!$A$5:$A$1982)+ROW()-4)</f>
        <v/>
      </c>
      <c r="B1775" s="104"/>
      <c r="C1775" s="454"/>
      <c r="D1775" s="105"/>
      <c r="E1775" s="105"/>
      <c r="F1775" s="106"/>
      <c r="G1775" s="105"/>
      <c r="H1775" s="105"/>
      <c r="I1775" s="107"/>
      <c r="J1775" s="422"/>
      <c r="K1775" s="422"/>
      <c r="L1775" s="423"/>
      <c r="M1775" s="422"/>
      <c r="N1775" s="422"/>
      <c r="O1775" s="416">
        <f t="shared" si="92"/>
        <v>0</v>
      </c>
      <c r="P1775" s="79">
        <f t="shared" si="93"/>
        <v>0</v>
      </c>
      <c r="Q1775" s="102" t="str">
        <f t="shared" si="91"/>
        <v/>
      </c>
    </row>
    <row r="1776" spans="1:17" x14ac:dyDescent="0.2">
      <c r="A1776" s="118" t="str">
        <f>IF(B1776="","",COUNT('Diário 1º PA'!$A$5:$A$1982)+ROW()-4)</f>
        <v/>
      </c>
      <c r="B1776" s="104"/>
      <c r="C1776" s="454"/>
      <c r="D1776" s="105"/>
      <c r="E1776" s="105"/>
      <c r="F1776" s="106"/>
      <c r="G1776" s="105"/>
      <c r="H1776" s="105"/>
      <c r="I1776" s="107"/>
      <c r="J1776" s="422"/>
      <c r="K1776" s="422"/>
      <c r="L1776" s="423"/>
      <c r="M1776" s="422"/>
      <c r="N1776" s="422"/>
      <c r="O1776" s="416">
        <f t="shared" si="92"/>
        <v>0</v>
      </c>
      <c r="P1776" s="79">
        <f t="shared" si="93"/>
        <v>0</v>
      </c>
      <c r="Q1776" s="102" t="str">
        <f t="shared" si="91"/>
        <v/>
      </c>
    </row>
    <row r="1777" spans="1:17" ht="13.5" thickBot="1" x14ac:dyDescent="0.25">
      <c r="A1777" s="118" t="str">
        <f>IF(B1777="","",COUNT('Diário 1º PA'!$A$5:$A$1982)+ROW()-4)</f>
        <v/>
      </c>
      <c r="B1777" s="104"/>
      <c r="C1777" s="454"/>
      <c r="D1777" s="105"/>
      <c r="E1777" s="105"/>
      <c r="F1777" s="106"/>
      <c r="G1777" s="105"/>
      <c r="H1777" s="105"/>
      <c r="I1777" s="107"/>
      <c r="J1777" s="422"/>
      <c r="K1777" s="422"/>
      <c r="L1777" s="423"/>
      <c r="M1777" s="422"/>
      <c r="N1777" s="422"/>
      <c r="O1777" s="416">
        <f t="shared" si="92"/>
        <v>0</v>
      </c>
      <c r="P1777" s="79">
        <f t="shared" si="93"/>
        <v>0</v>
      </c>
      <c r="Q1777" s="102" t="str">
        <f t="shared" si="91"/>
        <v/>
      </c>
    </row>
    <row r="1778" spans="1:17" x14ac:dyDescent="0.2">
      <c r="A1778" s="118" t="str">
        <f>IF(B1778="","",COUNT('Diário 1º PA'!$A$5:$A$1982)+ROW()-4)</f>
        <v/>
      </c>
      <c r="B1778" s="104"/>
      <c r="C1778" s="454"/>
      <c r="D1778" s="105"/>
      <c r="E1778" s="105"/>
      <c r="F1778" s="106"/>
      <c r="G1778" s="105"/>
      <c r="H1778" s="105"/>
      <c r="I1778" s="107"/>
      <c r="J1778" s="422"/>
      <c r="K1778" s="422"/>
      <c r="L1778" s="423"/>
      <c r="M1778" s="422"/>
      <c r="N1778" s="422"/>
      <c r="O1778" s="418">
        <f t="shared" si="92"/>
        <v>0</v>
      </c>
      <c r="P1778" s="79">
        <f t="shared" si="93"/>
        <v>0</v>
      </c>
      <c r="Q1778" s="152" t="str">
        <f t="shared" si="91"/>
        <v/>
      </c>
    </row>
    <row r="1779" spans="1:17" x14ac:dyDescent="0.2">
      <c r="A1779" s="118" t="str">
        <f>IF(B1779="","",COUNT('Diário 1º PA'!$A$5:$A$1982)+ROW()-4)</f>
        <v/>
      </c>
      <c r="B1779" s="104"/>
      <c r="C1779" s="454"/>
      <c r="D1779" s="105"/>
      <c r="E1779" s="105"/>
      <c r="F1779" s="106"/>
      <c r="G1779" s="105"/>
      <c r="H1779" s="105"/>
      <c r="I1779" s="107"/>
      <c r="J1779" s="422"/>
      <c r="K1779" s="422"/>
      <c r="L1779" s="423"/>
      <c r="M1779" s="422"/>
      <c r="N1779" s="422"/>
      <c r="O1779" s="416">
        <f t="shared" si="92"/>
        <v>0</v>
      </c>
      <c r="P1779" s="79">
        <f t="shared" si="93"/>
        <v>0</v>
      </c>
      <c r="Q1779" s="102" t="str">
        <f t="shared" si="91"/>
        <v/>
      </c>
    </row>
    <row r="1780" spans="1:17" x14ac:dyDescent="0.2">
      <c r="A1780" s="118" t="str">
        <f>IF(B1780="","",COUNT('Diário 1º PA'!$A$5:$A$1982)+ROW()-4)</f>
        <v/>
      </c>
      <c r="B1780" s="104"/>
      <c r="C1780" s="454"/>
      <c r="D1780" s="105"/>
      <c r="E1780" s="105"/>
      <c r="F1780" s="106"/>
      <c r="G1780" s="105"/>
      <c r="H1780" s="105"/>
      <c r="I1780" s="107"/>
      <c r="J1780" s="422"/>
      <c r="K1780" s="422"/>
      <c r="L1780" s="423"/>
      <c r="M1780" s="422"/>
      <c r="N1780" s="422"/>
      <c r="O1780" s="416">
        <f t="shared" si="92"/>
        <v>0</v>
      </c>
      <c r="P1780" s="79">
        <f t="shared" si="93"/>
        <v>0</v>
      </c>
      <c r="Q1780" s="102" t="str">
        <f t="shared" si="91"/>
        <v/>
      </c>
    </row>
    <row r="1781" spans="1:17" ht="13.5" thickBot="1" x14ac:dyDescent="0.25">
      <c r="A1781" s="118" t="str">
        <f>IF(B1781="","",COUNT('Diário 1º PA'!$A$5:$A$1982)+ROW()-4)</f>
        <v/>
      </c>
      <c r="B1781" s="104"/>
      <c r="C1781" s="454"/>
      <c r="D1781" s="105"/>
      <c r="E1781" s="105"/>
      <c r="F1781" s="106"/>
      <c r="G1781" s="105"/>
      <c r="H1781" s="105"/>
      <c r="I1781" s="107"/>
      <c r="J1781" s="422"/>
      <c r="K1781" s="422"/>
      <c r="L1781" s="423"/>
      <c r="M1781" s="422"/>
      <c r="N1781" s="422"/>
      <c r="O1781" s="416">
        <f t="shared" si="92"/>
        <v>0</v>
      </c>
      <c r="P1781" s="79">
        <f t="shared" si="93"/>
        <v>0</v>
      </c>
      <c r="Q1781" s="102" t="str">
        <f t="shared" si="91"/>
        <v/>
      </c>
    </row>
    <row r="1782" spans="1:17" x14ac:dyDescent="0.2">
      <c r="A1782" s="118" t="str">
        <f>IF(B1782="","",COUNT('Diário 1º PA'!$A$5:$A$1982)+ROW()-4)</f>
        <v/>
      </c>
      <c r="B1782" s="104"/>
      <c r="C1782" s="454"/>
      <c r="D1782" s="105"/>
      <c r="E1782" s="105"/>
      <c r="F1782" s="106"/>
      <c r="G1782" s="105"/>
      <c r="H1782" s="105"/>
      <c r="I1782" s="107"/>
      <c r="J1782" s="422"/>
      <c r="K1782" s="422"/>
      <c r="L1782" s="423"/>
      <c r="M1782" s="422"/>
      <c r="N1782" s="422"/>
      <c r="O1782" s="418">
        <f t="shared" si="92"/>
        <v>0</v>
      </c>
      <c r="P1782" s="79">
        <f t="shared" si="93"/>
        <v>0</v>
      </c>
      <c r="Q1782" s="152" t="str">
        <f t="shared" si="91"/>
        <v/>
      </c>
    </row>
    <row r="1783" spans="1:17" x14ac:dyDescent="0.2">
      <c r="A1783" s="118" t="str">
        <f>IF(B1783="","",COUNT('Diário 1º PA'!$A$5:$A$1982)+ROW()-4)</f>
        <v/>
      </c>
      <c r="B1783" s="104"/>
      <c r="C1783" s="454"/>
      <c r="D1783" s="105"/>
      <c r="E1783" s="105"/>
      <c r="F1783" s="106"/>
      <c r="G1783" s="105"/>
      <c r="H1783" s="105"/>
      <c r="I1783" s="107"/>
      <c r="J1783" s="422"/>
      <c r="K1783" s="422"/>
      <c r="L1783" s="423"/>
      <c r="M1783" s="422"/>
      <c r="N1783" s="422"/>
      <c r="O1783" s="416">
        <f t="shared" si="92"/>
        <v>0</v>
      </c>
      <c r="P1783" s="79">
        <f t="shared" si="93"/>
        <v>0</v>
      </c>
      <c r="Q1783" s="102" t="str">
        <f t="shared" si="91"/>
        <v/>
      </c>
    </row>
    <row r="1784" spans="1:17" x14ac:dyDescent="0.2">
      <c r="A1784" s="118" t="str">
        <f>IF(B1784="","",COUNT('Diário 1º PA'!$A$5:$A$1982)+ROW()-4)</f>
        <v/>
      </c>
      <c r="B1784" s="104"/>
      <c r="C1784" s="454"/>
      <c r="D1784" s="105"/>
      <c r="E1784" s="105"/>
      <c r="F1784" s="106"/>
      <c r="G1784" s="105"/>
      <c r="H1784" s="105"/>
      <c r="I1784" s="107"/>
      <c r="J1784" s="422"/>
      <c r="K1784" s="422"/>
      <c r="L1784" s="423"/>
      <c r="M1784" s="422"/>
      <c r="N1784" s="422"/>
      <c r="O1784" s="416">
        <f t="shared" si="92"/>
        <v>0</v>
      </c>
      <c r="P1784" s="79">
        <f t="shared" si="93"/>
        <v>0</v>
      </c>
      <c r="Q1784" s="102" t="str">
        <f t="shared" si="91"/>
        <v/>
      </c>
    </row>
    <row r="1785" spans="1:17" ht="13.5" thickBot="1" x14ac:dyDescent="0.25">
      <c r="A1785" s="118" t="str">
        <f>IF(B1785="","",COUNT('Diário 1º PA'!$A$5:$A$1982)+ROW()-4)</f>
        <v/>
      </c>
      <c r="B1785" s="104"/>
      <c r="C1785" s="454"/>
      <c r="D1785" s="105"/>
      <c r="E1785" s="105"/>
      <c r="F1785" s="106"/>
      <c r="G1785" s="105"/>
      <c r="H1785" s="105"/>
      <c r="I1785" s="107"/>
      <c r="J1785" s="422"/>
      <c r="K1785" s="422"/>
      <c r="L1785" s="423"/>
      <c r="M1785" s="422"/>
      <c r="N1785" s="422"/>
      <c r="O1785" s="416">
        <f t="shared" si="92"/>
        <v>0</v>
      </c>
      <c r="P1785" s="79">
        <f t="shared" si="93"/>
        <v>0</v>
      </c>
      <c r="Q1785" s="102" t="str">
        <f t="shared" si="91"/>
        <v/>
      </c>
    </row>
    <row r="1786" spans="1:17" x14ac:dyDescent="0.2">
      <c r="A1786" s="118" t="str">
        <f>IF(B1786="","",COUNT('Diário 1º PA'!$A$5:$A$1982)+ROW()-4)</f>
        <v/>
      </c>
      <c r="B1786" s="104"/>
      <c r="C1786" s="454"/>
      <c r="D1786" s="105"/>
      <c r="E1786" s="105"/>
      <c r="F1786" s="106"/>
      <c r="G1786" s="105"/>
      <c r="H1786" s="105"/>
      <c r="I1786" s="107"/>
      <c r="J1786" s="422"/>
      <c r="K1786" s="422"/>
      <c r="L1786" s="423"/>
      <c r="M1786" s="422"/>
      <c r="N1786" s="422"/>
      <c r="O1786" s="418">
        <f t="shared" si="92"/>
        <v>0</v>
      </c>
      <c r="P1786" s="79">
        <f t="shared" si="93"/>
        <v>0</v>
      </c>
      <c r="Q1786" s="152" t="str">
        <f t="shared" si="91"/>
        <v/>
      </c>
    </row>
    <row r="1787" spans="1:17" x14ac:dyDescent="0.2">
      <c r="A1787" s="118" t="str">
        <f>IF(B1787="","",COUNT('Diário 1º PA'!$A$5:$A$1982)+ROW()-4)</f>
        <v/>
      </c>
      <c r="B1787" s="104"/>
      <c r="C1787" s="454"/>
      <c r="D1787" s="105"/>
      <c r="E1787" s="105"/>
      <c r="F1787" s="106"/>
      <c r="G1787" s="105"/>
      <c r="H1787" s="105"/>
      <c r="I1787" s="107"/>
      <c r="J1787" s="422"/>
      <c r="K1787" s="422"/>
      <c r="L1787" s="423"/>
      <c r="M1787" s="422"/>
      <c r="N1787" s="422"/>
      <c r="O1787" s="416">
        <f t="shared" si="92"/>
        <v>0</v>
      </c>
      <c r="P1787" s="79">
        <f t="shared" si="93"/>
        <v>0</v>
      </c>
      <c r="Q1787" s="102" t="str">
        <f t="shared" si="91"/>
        <v/>
      </c>
    </row>
    <row r="1788" spans="1:17" x14ac:dyDescent="0.2">
      <c r="A1788" s="118" t="str">
        <f>IF(B1788="","",COUNT('Diário 1º PA'!$A$5:$A$1982)+ROW()-4)</f>
        <v/>
      </c>
      <c r="B1788" s="104"/>
      <c r="C1788" s="454"/>
      <c r="D1788" s="105"/>
      <c r="E1788" s="105"/>
      <c r="F1788" s="106"/>
      <c r="G1788" s="105"/>
      <c r="H1788" s="105"/>
      <c r="I1788" s="107"/>
      <c r="J1788" s="422"/>
      <c r="K1788" s="422"/>
      <c r="L1788" s="423"/>
      <c r="M1788" s="422"/>
      <c r="N1788" s="422"/>
      <c r="O1788" s="416">
        <f t="shared" si="92"/>
        <v>0</v>
      </c>
      <c r="P1788" s="79">
        <f t="shared" si="93"/>
        <v>0</v>
      </c>
      <c r="Q1788" s="102" t="str">
        <f t="shared" si="91"/>
        <v/>
      </c>
    </row>
    <row r="1789" spans="1:17" ht="13.5" thickBot="1" x14ac:dyDescent="0.25">
      <c r="A1789" s="118" t="str">
        <f>IF(B1789="","",COUNT('Diário 1º PA'!$A$5:$A$1982)+ROW()-4)</f>
        <v/>
      </c>
      <c r="B1789" s="104"/>
      <c r="C1789" s="454"/>
      <c r="D1789" s="105"/>
      <c r="E1789" s="105"/>
      <c r="F1789" s="106"/>
      <c r="G1789" s="105"/>
      <c r="H1789" s="105"/>
      <c r="I1789" s="107"/>
      <c r="J1789" s="422"/>
      <c r="K1789" s="422"/>
      <c r="L1789" s="423"/>
      <c r="M1789" s="422"/>
      <c r="N1789" s="422"/>
      <c r="O1789" s="416">
        <f t="shared" si="92"/>
        <v>0</v>
      </c>
      <c r="P1789" s="79">
        <f t="shared" si="93"/>
        <v>0</v>
      </c>
      <c r="Q1789" s="102" t="str">
        <f t="shared" si="91"/>
        <v/>
      </c>
    </row>
    <row r="1790" spans="1:17" x14ac:dyDescent="0.2">
      <c r="A1790" s="118" t="str">
        <f>IF(B1790="","",COUNT('Diário 1º PA'!$A$5:$A$1982)+ROW()-4)</f>
        <v/>
      </c>
      <c r="B1790" s="104"/>
      <c r="C1790" s="454"/>
      <c r="D1790" s="105"/>
      <c r="E1790" s="105"/>
      <c r="F1790" s="106"/>
      <c r="G1790" s="105"/>
      <c r="H1790" s="105"/>
      <c r="I1790" s="107"/>
      <c r="J1790" s="422"/>
      <c r="K1790" s="422"/>
      <c r="L1790" s="423"/>
      <c r="M1790" s="422"/>
      <c r="N1790" s="422"/>
      <c r="O1790" s="418">
        <f t="shared" si="92"/>
        <v>0</v>
      </c>
      <c r="P1790" s="79">
        <f t="shared" si="93"/>
        <v>0</v>
      </c>
      <c r="Q1790" s="152" t="str">
        <f t="shared" si="91"/>
        <v/>
      </c>
    </row>
    <row r="1791" spans="1:17" x14ac:dyDescent="0.2">
      <c r="A1791" s="118" t="str">
        <f>IF(B1791="","",COUNT('Diário 1º PA'!$A$5:$A$1982)+ROW()-4)</f>
        <v/>
      </c>
      <c r="B1791" s="104"/>
      <c r="C1791" s="454"/>
      <c r="D1791" s="105"/>
      <c r="E1791" s="105"/>
      <c r="F1791" s="106"/>
      <c r="G1791" s="105"/>
      <c r="H1791" s="105"/>
      <c r="I1791" s="107"/>
      <c r="J1791" s="422"/>
      <c r="K1791" s="422"/>
      <c r="L1791" s="423"/>
      <c r="M1791" s="422"/>
      <c r="N1791" s="422"/>
      <c r="O1791" s="416">
        <f t="shared" si="92"/>
        <v>0</v>
      </c>
      <c r="P1791" s="79">
        <f t="shared" si="93"/>
        <v>0</v>
      </c>
      <c r="Q1791" s="102" t="str">
        <f t="shared" si="91"/>
        <v/>
      </c>
    </row>
    <row r="1792" spans="1:17" x14ac:dyDescent="0.2">
      <c r="A1792" s="118" t="str">
        <f>IF(B1792="","",COUNT('Diário 1º PA'!$A$5:$A$1982)+ROW()-4)</f>
        <v/>
      </c>
      <c r="B1792" s="104"/>
      <c r="C1792" s="454"/>
      <c r="D1792" s="105"/>
      <c r="E1792" s="105"/>
      <c r="F1792" s="106"/>
      <c r="G1792" s="105"/>
      <c r="H1792" s="105"/>
      <c r="I1792" s="107"/>
      <c r="J1792" s="422"/>
      <c r="K1792" s="422"/>
      <c r="L1792" s="423"/>
      <c r="M1792" s="422"/>
      <c r="N1792" s="422"/>
      <c r="O1792" s="416">
        <f t="shared" si="92"/>
        <v>0</v>
      </c>
      <c r="P1792" s="79">
        <f t="shared" si="93"/>
        <v>0</v>
      </c>
      <c r="Q1792" s="102" t="str">
        <f t="shared" si="91"/>
        <v/>
      </c>
    </row>
    <row r="1793" spans="1:17" ht="13.5" thickBot="1" x14ac:dyDescent="0.25">
      <c r="A1793" s="118" t="str">
        <f>IF(B1793="","",COUNT('Diário 1º PA'!$A$5:$A$1982)+ROW()-4)</f>
        <v/>
      </c>
      <c r="B1793" s="104"/>
      <c r="C1793" s="454"/>
      <c r="D1793" s="105"/>
      <c r="E1793" s="105"/>
      <c r="F1793" s="106"/>
      <c r="G1793" s="105"/>
      <c r="H1793" s="105"/>
      <c r="I1793" s="107"/>
      <c r="J1793" s="422"/>
      <c r="K1793" s="422"/>
      <c r="L1793" s="423"/>
      <c r="M1793" s="422"/>
      <c r="N1793" s="422"/>
      <c r="O1793" s="416">
        <f t="shared" si="92"/>
        <v>0</v>
      </c>
      <c r="P1793" s="79">
        <f t="shared" si="93"/>
        <v>0</v>
      </c>
      <c r="Q1793" s="102" t="str">
        <f t="shared" si="91"/>
        <v/>
      </c>
    </row>
    <row r="1794" spans="1:17" x14ac:dyDescent="0.2">
      <c r="A1794" s="118" t="str">
        <f>IF(B1794="","",COUNT('Diário 1º PA'!$A$5:$A$1982)+ROW()-4)</f>
        <v/>
      </c>
      <c r="B1794" s="104"/>
      <c r="C1794" s="454"/>
      <c r="D1794" s="105"/>
      <c r="E1794" s="105"/>
      <c r="F1794" s="106"/>
      <c r="G1794" s="105"/>
      <c r="H1794" s="105"/>
      <c r="I1794" s="107"/>
      <c r="J1794" s="422"/>
      <c r="K1794" s="422"/>
      <c r="L1794" s="423"/>
      <c r="M1794" s="422"/>
      <c r="N1794" s="422"/>
      <c r="O1794" s="418">
        <f t="shared" si="92"/>
        <v>0</v>
      </c>
      <c r="P1794" s="79">
        <f t="shared" si="93"/>
        <v>0</v>
      </c>
      <c r="Q1794" s="152" t="str">
        <f t="shared" si="91"/>
        <v/>
      </c>
    </row>
    <row r="1795" spans="1:17" x14ac:dyDescent="0.2">
      <c r="A1795" s="118" t="str">
        <f>IF(B1795="","",COUNT('Diário 1º PA'!$A$5:$A$1982)+ROW()-4)</f>
        <v/>
      </c>
      <c r="B1795" s="104"/>
      <c r="C1795" s="454"/>
      <c r="D1795" s="105"/>
      <c r="E1795" s="105"/>
      <c r="F1795" s="106"/>
      <c r="G1795" s="105"/>
      <c r="H1795" s="105"/>
      <c r="I1795" s="107"/>
      <c r="J1795" s="422"/>
      <c r="K1795" s="422"/>
      <c r="L1795" s="423"/>
      <c r="M1795" s="422"/>
      <c r="N1795" s="422"/>
      <c r="O1795" s="416">
        <f t="shared" si="92"/>
        <v>0</v>
      </c>
      <c r="P1795" s="79">
        <f t="shared" si="93"/>
        <v>0</v>
      </c>
      <c r="Q1795" s="102" t="str">
        <f t="shared" si="91"/>
        <v/>
      </c>
    </row>
    <row r="1796" spans="1:17" x14ac:dyDescent="0.2">
      <c r="A1796" s="118" t="str">
        <f>IF(B1796="","",COUNT('Diário 1º PA'!$A$5:$A$1982)+ROW()-4)</f>
        <v/>
      </c>
      <c r="B1796" s="104"/>
      <c r="C1796" s="454"/>
      <c r="D1796" s="105"/>
      <c r="E1796" s="105"/>
      <c r="F1796" s="106"/>
      <c r="G1796" s="105"/>
      <c r="H1796" s="105"/>
      <c r="I1796" s="107"/>
      <c r="J1796" s="422"/>
      <c r="K1796" s="422"/>
      <c r="L1796" s="423"/>
      <c r="M1796" s="422"/>
      <c r="N1796" s="422"/>
      <c r="O1796" s="416">
        <f t="shared" si="92"/>
        <v>0</v>
      </c>
      <c r="P1796" s="79">
        <f t="shared" si="93"/>
        <v>0</v>
      </c>
      <c r="Q1796" s="102" t="str">
        <f t="shared" si="91"/>
        <v/>
      </c>
    </row>
    <row r="1797" spans="1:17" ht="13.5" thickBot="1" x14ac:dyDescent="0.25">
      <c r="A1797" s="118" t="str">
        <f>IF(B1797="","",COUNT('Diário 1º PA'!$A$5:$A$1982)+ROW()-4)</f>
        <v/>
      </c>
      <c r="B1797" s="104"/>
      <c r="C1797" s="454"/>
      <c r="D1797" s="105"/>
      <c r="E1797" s="105"/>
      <c r="F1797" s="106"/>
      <c r="G1797" s="105"/>
      <c r="H1797" s="105"/>
      <c r="I1797" s="107"/>
      <c r="J1797" s="422"/>
      <c r="K1797" s="422"/>
      <c r="L1797" s="423"/>
      <c r="M1797" s="422"/>
      <c r="N1797" s="422"/>
      <c r="O1797" s="416">
        <f t="shared" si="92"/>
        <v>0</v>
      </c>
      <c r="P1797" s="79">
        <f t="shared" si="93"/>
        <v>0</v>
      </c>
      <c r="Q1797" s="102" t="str">
        <f t="shared" si="91"/>
        <v/>
      </c>
    </row>
    <row r="1798" spans="1:17" x14ac:dyDescent="0.2">
      <c r="A1798" s="118" t="str">
        <f>IF(B1798="","",COUNT('Diário 1º PA'!$A$5:$A$1982)+ROW()-4)</f>
        <v/>
      </c>
      <c r="B1798" s="104"/>
      <c r="C1798" s="454"/>
      <c r="D1798" s="105"/>
      <c r="E1798" s="105"/>
      <c r="F1798" s="106"/>
      <c r="G1798" s="105"/>
      <c r="H1798" s="105"/>
      <c r="I1798" s="107"/>
      <c r="J1798" s="422"/>
      <c r="K1798" s="422"/>
      <c r="L1798" s="423"/>
      <c r="M1798" s="422"/>
      <c r="N1798" s="422"/>
      <c r="O1798" s="418">
        <f t="shared" si="92"/>
        <v>0</v>
      </c>
      <c r="P1798" s="79">
        <f t="shared" si="93"/>
        <v>0</v>
      </c>
      <c r="Q1798" s="152" t="str">
        <f t="shared" si="91"/>
        <v/>
      </c>
    </row>
    <row r="1799" spans="1:17" x14ac:dyDescent="0.2">
      <c r="A1799" s="118" t="str">
        <f>IF(B1799="","",COUNT('Diário 1º PA'!$A$5:$A$1982)+ROW()-4)</f>
        <v/>
      </c>
      <c r="B1799" s="104"/>
      <c r="C1799" s="454"/>
      <c r="D1799" s="105"/>
      <c r="E1799" s="105"/>
      <c r="F1799" s="106"/>
      <c r="G1799" s="105"/>
      <c r="H1799" s="105"/>
      <c r="I1799" s="107"/>
      <c r="J1799" s="422"/>
      <c r="K1799" s="422"/>
      <c r="L1799" s="423"/>
      <c r="M1799" s="422"/>
      <c r="N1799" s="422"/>
      <c r="O1799" s="416">
        <f t="shared" si="92"/>
        <v>0</v>
      </c>
      <c r="P1799" s="79">
        <f t="shared" si="93"/>
        <v>0</v>
      </c>
      <c r="Q1799" s="102" t="str">
        <f t="shared" si="91"/>
        <v/>
      </c>
    </row>
    <row r="1800" spans="1:17" x14ac:dyDescent="0.2">
      <c r="A1800" s="118" t="str">
        <f>IF(B1800="","",COUNT('Diário 1º PA'!$A$5:$A$1982)+ROW()-4)</f>
        <v/>
      </c>
      <c r="B1800" s="104"/>
      <c r="C1800" s="454"/>
      <c r="D1800" s="105"/>
      <c r="E1800" s="105"/>
      <c r="F1800" s="106"/>
      <c r="G1800" s="105"/>
      <c r="H1800" s="105"/>
      <c r="I1800" s="107"/>
      <c r="J1800" s="422"/>
      <c r="K1800" s="422"/>
      <c r="L1800" s="423"/>
      <c r="M1800" s="422"/>
      <c r="N1800" s="422"/>
      <c r="O1800" s="416">
        <f t="shared" si="92"/>
        <v>0</v>
      </c>
      <c r="P1800" s="79">
        <f t="shared" si="93"/>
        <v>0</v>
      </c>
      <c r="Q1800" s="102" t="str">
        <f t="shared" si="91"/>
        <v/>
      </c>
    </row>
    <row r="1801" spans="1:17" ht="13.5" thickBot="1" x14ac:dyDescent="0.25">
      <c r="A1801" s="118" t="str">
        <f>IF(B1801="","",COUNT('Diário 1º PA'!$A$5:$A$1982)+ROW()-4)</f>
        <v/>
      </c>
      <c r="B1801" s="104"/>
      <c r="C1801" s="454"/>
      <c r="D1801" s="105"/>
      <c r="E1801" s="105"/>
      <c r="F1801" s="106"/>
      <c r="G1801" s="105"/>
      <c r="H1801" s="105"/>
      <c r="I1801" s="107"/>
      <c r="J1801" s="422"/>
      <c r="K1801" s="422"/>
      <c r="L1801" s="423"/>
      <c r="M1801" s="422"/>
      <c r="N1801" s="422"/>
      <c r="O1801" s="416">
        <f t="shared" si="92"/>
        <v>0</v>
      </c>
      <c r="P1801" s="79">
        <f t="shared" si="93"/>
        <v>0</v>
      </c>
      <c r="Q1801" s="102" t="str">
        <f t="shared" si="91"/>
        <v/>
      </c>
    </row>
    <row r="1802" spans="1:17" x14ac:dyDescent="0.2">
      <c r="A1802" s="118" t="str">
        <f>IF(B1802="","",COUNT('Diário 1º PA'!$A$5:$A$1982)+ROW()-4)</f>
        <v/>
      </c>
      <c r="B1802" s="104"/>
      <c r="C1802" s="454"/>
      <c r="D1802" s="105"/>
      <c r="E1802" s="105"/>
      <c r="F1802" s="106"/>
      <c r="G1802" s="105"/>
      <c r="H1802" s="105"/>
      <c r="I1802" s="107"/>
      <c r="J1802" s="422"/>
      <c r="K1802" s="422"/>
      <c r="L1802" s="423"/>
      <c r="M1802" s="422"/>
      <c r="N1802" s="422"/>
      <c r="O1802" s="418">
        <f t="shared" si="92"/>
        <v>0</v>
      </c>
      <c r="P1802" s="79">
        <f t="shared" si="93"/>
        <v>0</v>
      </c>
      <c r="Q1802" s="152" t="str">
        <f t="shared" si="91"/>
        <v/>
      </c>
    </row>
    <row r="1803" spans="1:17" x14ac:dyDescent="0.2">
      <c r="A1803" s="118" t="str">
        <f>IF(B1803="","",COUNT('Diário 1º PA'!$A$5:$A$1982)+ROW()-4)</f>
        <v/>
      </c>
      <c r="B1803" s="104"/>
      <c r="C1803" s="454"/>
      <c r="D1803" s="105"/>
      <c r="E1803" s="105"/>
      <c r="F1803" s="106"/>
      <c r="G1803" s="105"/>
      <c r="H1803" s="105"/>
      <c r="I1803" s="107"/>
      <c r="J1803" s="422"/>
      <c r="K1803" s="422"/>
      <c r="L1803" s="423"/>
      <c r="M1803" s="422"/>
      <c r="N1803" s="422"/>
      <c r="O1803" s="416">
        <f t="shared" si="92"/>
        <v>0</v>
      </c>
      <c r="P1803" s="79">
        <f t="shared" si="93"/>
        <v>0</v>
      </c>
      <c r="Q1803" s="102" t="str">
        <f t="shared" si="91"/>
        <v/>
      </c>
    </row>
    <row r="1804" spans="1:17" x14ac:dyDescent="0.2">
      <c r="A1804" s="118" t="str">
        <f>IF(B1804="","",COUNT('Diário 1º PA'!$A$5:$A$1982)+ROW()-4)</f>
        <v/>
      </c>
      <c r="B1804" s="104"/>
      <c r="C1804" s="454"/>
      <c r="D1804" s="105"/>
      <c r="E1804" s="105"/>
      <c r="F1804" s="106"/>
      <c r="G1804" s="105"/>
      <c r="H1804" s="105"/>
      <c r="I1804" s="107"/>
      <c r="J1804" s="422"/>
      <c r="K1804" s="422"/>
      <c r="L1804" s="423"/>
      <c r="M1804" s="422"/>
      <c r="N1804" s="422"/>
      <c r="O1804" s="416">
        <f t="shared" si="92"/>
        <v>0</v>
      </c>
      <c r="P1804" s="79">
        <f t="shared" si="93"/>
        <v>0</v>
      </c>
      <c r="Q1804" s="102" t="str">
        <f t="shared" si="91"/>
        <v/>
      </c>
    </row>
    <row r="1805" spans="1:17" ht="13.5" thickBot="1" x14ac:dyDescent="0.25">
      <c r="A1805" s="118" t="str">
        <f>IF(B1805="","",COUNT('Diário 1º PA'!$A$5:$A$1982)+ROW()-4)</f>
        <v/>
      </c>
      <c r="B1805" s="104"/>
      <c r="C1805" s="454"/>
      <c r="D1805" s="105"/>
      <c r="E1805" s="105"/>
      <c r="F1805" s="106"/>
      <c r="G1805" s="105"/>
      <c r="H1805" s="105"/>
      <c r="I1805" s="107"/>
      <c r="J1805" s="422"/>
      <c r="K1805" s="422"/>
      <c r="L1805" s="423"/>
      <c r="M1805" s="422"/>
      <c r="N1805" s="422"/>
      <c r="O1805" s="416">
        <f t="shared" si="92"/>
        <v>0</v>
      </c>
      <c r="P1805" s="79">
        <f t="shared" si="93"/>
        <v>0</v>
      </c>
      <c r="Q1805" s="102" t="str">
        <f t="shared" si="91"/>
        <v/>
      </c>
    </row>
    <row r="1806" spans="1:17" x14ac:dyDescent="0.2">
      <c r="A1806" s="118" t="str">
        <f>IF(B1806="","",COUNT('Diário 1º PA'!$A$5:$A$1982)+ROW()-4)</f>
        <v/>
      </c>
      <c r="B1806" s="104"/>
      <c r="C1806" s="454"/>
      <c r="D1806" s="105"/>
      <c r="E1806" s="105"/>
      <c r="F1806" s="106"/>
      <c r="G1806" s="105"/>
      <c r="H1806" s="105"/>
      <c r="I1806" s="107"/>
      <c r="J1806" s="422"/>
      <c r="K1806" s="422"/>
      <c r="L1806" s="423"/>
      <c r="M1806" s="422"/>
      <c r="N1806" s="422"/>
      <c r="O1806" s="418">
        <f t="shared" si="92"/>
        <v>0</v>
      </c>
      <c r="P1806" s="79">
        <f t="shared" si="93"/>
        <v>0</v>
      </c>
      <c r="Q1806" s="152" t="str">
        <f t="shared" si="91"/>
        <v/>
      </c>
    </row>
    <row r="1807" spans="1:17" x14ac:dyDescent="0.2">
      <c r="A1807" s="118" t="str">
        <f>IF(B1807="","",COUNT('Diário 1º PA'!$A$5:$A$1982)+ROW()-4)</f>
        <v/>
      </c>
      <c r="B1807" s="104"/>
      <c r="C1807" s="454"/>
      <c r="D1807" s="105"/>
      <c r="E1807" s="105"/>
      <c r="F1807" s="106"/>
      <c r="G1807" s="105"/>
      <c r="H1807" s="105"/>
      <c r="I1807" s="107"/>
      <c r="J1807" s="422"/>
      <c r="K1807" s="422"/>
      <c r="L1807" s="423"/>
      <c r="M1807" s="422"/>
      <c r="N1807" s="422"/>
      <c r="O1807" s="416">
        <f t="shared" si="92"/>
        <v>0</v>
      </c>
      <c r="P1807" s="79">
        <f t="shared" si="93"/>
        <v>0</v>
      </c>
      <c r="Q1807" s="102" t="str">
        <f t="shared" si="91"/>
        <v/>
      </c>
    </row>
    <row r="1808" spans="1:17" x14ac:dyDescent="0.2">
      <c r="A1808" s="118" t="str">
        <f>IF(B1808="","",COUNT('Diário 1º PA'!$A$5:$A$1982)+ROW()-4)</f>
        <v/>
      </c>
      <c r="B1808" s="104"/>
      <c r="C1808" s="454"/>
      <c r="D1808" s="105"/>
      <c r="E1808" s="105"/>
      <c r="F1808" s="106"/>
      <c r="G1808" s="105"/>
      <c r="H1808" s="105"/>
      <c r="I1808" s="107"/>
      <c r="J1808" s="422"/>
      <c r="K1808" s="422"/>
      <c r="L1808" s="423"/>
      <c r="M1808" s="422"/>
      <c r="N1808" s="422"/>
      <c r="O1808" s="416">
        <f t="shared" si="92"/>
        <v>0</v>
      </c>
      <c r="P1808" s="79">
        <f t="shared" si="93"/>
        <v>0</v>
      </c>
      <c r="Q1808" s="102" t="str">
        <f t="shared" si="91"/>
        <v/>
      </c>
    </row>
    <row r="1809" spans="1:17" ht="13.5" thickBot="1" x14ac:dyDescent="0.25">
      <c r="A1809" s="118" t="str">
        <f>IF(B1809="","",COUNT('Diário 1º PA'!$A$5:$A$1982)+ROW()-4)</f>
        <v/>
      </c>
      <c r="B1809" s="104"/>
      <c r="C1809" s="454"/>
      <c r="D1809" s="105"/>
      <c r="E1809" s="105"/>
      <c r="F1809" s="106"/>
      <c r="G1809" s="105"/>
      <c r="H1809" s="105"/>
      <c r="I1809" s="107"/>
      <c r="J1809" s="422"/>
      <c r="K1809" s="422"/>
      <c r="L1809" s="423"/>
      <c r="M1809" s="422"/>
      <c r="N1809" s="422"/>
      <c r="O1809" s="416">
        <f t="shared" si="92"/>
        <v>0</v>
      </c>
      <c r="P1809" s="79">
        <f t="shared" si="93"/>
        <v>0</v>
      </c>
      <c r="Q1809" s="102" t="str">
        <f t="shared" si="91"/>
        <v/>
      </c>
    </row>
    <row r="1810" spans="1:17" x14ac:dyDescent="0.2">
      <c r="A1810" s="118" t="str">
        <f>IF(B1810="","",COUNT('Diário 1º PA'!$A$5:$A$1982)+ROW()-4)</f>
        <v/>
      </c>
      <c r="B1810" s="104"/>
      <c r="C1810" s="454"/>
      <c r="D1810" s="105"/>
      <c r="E1810" s="105"/>
      <c r="F1810" s="106"/>
      <c r="G1810" s="105"/>
      <c r="H1810" s="105"/>
      <c r="I1810" s="107"/>
      <c r="J1810" s="422"/>
      <c r="K1810" s="422"/>
      <c r="L1810" s="423"/>
      <c r="M1810" s="422"/>
      <c r="N1810" s="422"/>
      <c r="O1810" s="418">
        <f t="shared" si="92"/>
        <v>0</v>
      </c>
      <c r="P1810" s="79">
        <f t="shared" si="93"/>
        <v>0</v>
      </c>
      <c r="Q1810" s="152" t="str">
        <f t="shared" si="91"/>
        <v/>
      </c>
    </row>
    <row r="1811" spans="1:17" x14ac:dyDescent="0.2">
      <c r="A1811" s="118" t="str">
        <f>IF(B1811="","",COUNT('Diário 1º PA'!$A$5:$A$1982)+ROW()-4)</f>
        <v/>
      </c>
      <c r="B1811" s="104"/>
      <c r="C1811" s="454"/>
      <c r="D1811" s="105"/>
      <c r="E1811" s="105"/>
      <c r="F1811" s="106"/>
      <c r="G1811" s="105"/>
      <c r="H1811" s="105"/>
      <c r="I1811" s="107"/>
      <c r="J1811" s="422"/>
      <c r="K1811" s="422"/>
      <c r="L1811" s="423"/>
      <c r="M1811" s="422"/>
      <c r="N1811" s="422"/>
      <c r="O1811" s="416">
        <f t="shared" si="92"/>
        <v>0</v>
      </c>
      <c r="P1811" s="79">
        <f t="shared" si="93"/>
        <v>0</v>
      </c>
      <c r="Q1811" s="102" t="str">
        <f t="shared" si="91"/>
        <v/>
      </c>
    </row>
    <row r="1812" spans="1:17" x14ac:dyDescent="0.2">
      <c r="A1812" s="118" t="str">
        <f>IF(B1812="","",COUNT('Diário 1º PA'!$A$5:$A$1982)+ROW()-4)</f>
        <v/>
      </c>
      <c r="B1812" s="104"/>
      <c r="C1812" s="454"/>
      <c r="D1812" s="105"/>
      <c r="E1812" s="105"/>
      <c r="F1812" s="106"/>
      <c r="G1812" s="105"/>
      <c r="H1812" s="105"/>
      <c r="I1812" s="107"/>
      <c r="J1812" s="422"/>
      <c r="K1812" s="422"/>
      <c r="L1812" s="423"/>
      <c r="M1812" s="422"/>
      <c r="N1812" s="422"/>
      <c r="O1812" s="416">
        <f t="shared" si="92"/>
        <v>0</v>
      </c>
      <c r="P1812" s="79">
        <f t="shared" si="93"/>
        <v>0</v>
      </c>
      <c r="Q1812" s="102" t="str">
        <f t="shared" si="91"/>
        <v/>
      </c>
    </row>
    <row r="1813" spans="1:17" ht="13.5" thickBot="1" x14ac:dyDescent="0.25">
      <c r="A1813" s="118" t="str">
        <f>IF(B1813="","",COUNT('Diário 1º PA'!$A$5:$A$1982)+ROW()-4)</f>
        <v/>
      </c>
      <c r="B1813" s="104"/>
      <c r="C1813" s="454"/>
      <c r="D1813" s="105"/>
      <c r="E1813" s="105"/>
      <c r="F1813" s="106"/>
      <c r="G1813" s="105"/>
      <c r="H1813" s="105"/>
      <c r="I1813" s="107"/>
      <c r="J1813" s="422"/>
      <c r="K1813" s="422"/>
      <c r="L1813" s="423"/>
      <c r="M1813" s="422"/>
      <c r="N1813" s="422"/>
      <c r="O1813" s="416">
        <f t="shared" si="92"/>
        <v>0</v>
      </c>
      <c r="P1813" s="79">
        <f t="shared" si="93"/>
        <v>0</v>
      </c>
      <c r="Q1813" s="102" t="str">
        <f t="shared" si="91"/>
        <v/>
      </c>
    </row>
    <row r="1814" spans="1:17" x14ac:dyDescent="0.2">
      <c r="A1814" s="118" t="str">
        <f>IF(B1814="","",COUNT('Diário 1º PA'!$A$5:$A$1982)+ROW()-4)</f>
        <v/>
      </c>
      <c r="B1814" s="104"/>
      <c r="C1814" s="454"/>
      <c r="D1814" s="105"/>
      <c r="E1814" s="105"/>
      <c r="F1814" s="106"/>
      <c r="G1814" s="105"/>
      <c r="H1814" s="105"/>
      <c r="I1814" s="107"/>
      <c r="J1814" s="422"/>
      <c r="K1814" s="422"/>
      <c r="L1814" s="423"/>
      <c r="M1814" s="422"/>
      <c r="N1814" s="422"/>
      <c r="O1814" s="418">
        <f t="shared" si="92"/>
        <v>0</v>
      </c>
      <c r="P1814" s="79">
        <f t="shared" si="93"/>
        <v>0</v>
      </c>
      <c r="Q1814" s="152" t="str">
        <f t="shared" si="91"/>
        <v/>
      </c>
    </row>
    <row r="1815" spans="1:17" x14ac:dyDescent="0.2">
      <c r="A1815" s="118" t="str">
        <f>IF(B1815="","",COUNT('Diário 1º PA'!$A$5:$A$1982)+ROW()-4)</f>
        <v/>
      </c>
      <c r="B1815" s="104"/>
      <c r="C1815" s="454"/>
      <c r="D1815" s="105"/>
      <c r="E1815" s="105"/>
      <c r="F1815" s="106"/>
      <c r="G1815" s="105"/>
      <c r="H1815" s="105"/>
      <c r="I1815" s="107"/>
      <c r="J1815" s="422"/>
      <c r="K1815" s="422"/>
      <c r="L1815" s="423"/>
      <c r="M1815" s="422"/>
      <c r="N1815" s="422"/>
      <c r="O1815" s="416">
        <f t="shared" si="92"/>
        <v>0</v>
      </c>
      <c r="P1815" s="79">
        <f t="shared" si="93"/>
        <v>0</v>
      </c>
      <c r="Q1815" s="102" t="str">
        <f t="shared" si="91"/>
        <v/>
      </c>
    </row>
    <row r="1816" spans="1:17" x14ac:dyDescent="0.2">
      <c r="A1816" s="118" t="str">
        <f>IF(B1816="","",COUNT('Diário 1º PA'!$A$5:$A$1982)+ROW()-4)</f>
        <v/>
      </c>
      <c r="B1816" s="104"/>
      <c r="C1816" s="454"/>
      <c r="D1816" s="105"/>
      <c r="E1816" s="105"/>
      <c r="F1816" s="106"/>
      <c r="G1816" s="105"/>
      <c r="H1816" s="105"/>
      <c r="I1816" s="107"/>
      <c r="J1816" s="422"/>
      <c r="K1816" s="422"/>
      <c r="L1816" s="423"/>
      <c r="M1816" s="422"/>
      <c r="N1816" s="422"/>
      <c r="O1816" s="416">
        <f t="shared" si="92"/>
        <v>0</v>
      </c>
      <c r="P1816" s="79">
        <f t="shared" si="93"/>
        <v>0</v>
      </c>
      <c r="Q1816" s="102" t="str">
        <f t="shared" si="91"/>
        <v/>
      </c>
    </row>
    <row r="1817" spans="1:17" ht="13.5" thickBot="1" x14ac:dyDescent="0.25">
      <c r="A1817" s="118" t="str">
        <f>IF(B1817="","",COUNT('Diário 1º PA'!$A$5:$A$1982)+ROW()-4)</f>
        <v/>
      </c>
      <c r="B1817" s="104"/>
      <c r="C1817" s="454"/>
      <c r="D1817" s="105"/>
      <c r="E1817" s="105"/>
      <c r="F1817" s="106"/>
      <c r="G1817" s="105"/>
      <c r="H1817" s="105"/>
      <c r="I1817" s="107"/>
      <c r="J1817" s="422"/>
      <c r="K1817" s="422"/>
      <c r="L1817" s="423"/>
      <c r="M1817" s="422"/>
      <c r="N1817" s="422"/>
      <c r="O1817" s="416">
        <f t="shared" si="92"/>
        <v>0</v>
      </c>
      <c r="P1817" s="79">
        <f t="shared" si="93"/>
        <v>0</v>
      </c>
      <c r="Q1817" s="102" t="str">
        <f t="shared" si="91"/>
        <v/>
      </c>
    </row>
    <row r="1818" spans="1:17" x14ac:dyDescent="0.2">
      <c r="A1818" s="118" t="str">
        <f>IF(B1818="","",COUNT('Diário 1º PA'!$A$5:$A$1982)+ROW()-4)</f>
        <v/>
      </c>
      <c r="B1818" s="104"/>
      <c r="C1818" s="454"/>
      <c r="D1818" s="105"/>
      <c r="E1818" s="105"/>
      <c r="F1818" s="106"/>
      <c r="G1818" s="105"/>
      <c r="H1818" s="105"/>
      <c r="I1818" s="107"/>
      <c r="J1818" s="422"/>
      <c r="K1818" s="422"/>
      <c r="L1818" s="423"/>
      <c r="M1818" s="422"/>
      <c r="N1818" s="422"/>
      <c r="O1818" s="418">
        <f t="shared" si="92"/>
        <v>0</v>
      </c>
      <c r="P1818" s="79">
        <f t="shared" si="93"/>
        <v>0</v>
      </c>
      <c r="Q1818" s="152" t="str">
        <f t="shared" si="91"/>
        <v/>
      </c>
    </row>
    <row r="1819" spans="1:17" x14ac:dyDescent="0.2">
      <c r="A1819" s="118" t="str">
        <f>IF(B1819="","",COUNT('Diário 1º PA'!$A$5:$A$1982)+ROW()-4)</f>
        <v/>
      </c>
      <c r="B1819" s="104"/>
      <c r="C1819" s="454"/>
      <c r="D1819" s="105"/>
      <c r="E1819" s="105"/>
      <c r="F1819" s="106"/>
      <c r="G1819" s="105"/>
      <c r="H1819" s="105"/>
      <c r="I1819" s="107"/>
      <c r="J1819" s="422"/>
      <c r="K1819" s="422"/>
      <c r="L1819" s="423"/>
      <c r="M1819" s="422"/>
      <c r="N1819" s="422"/>
      <c r="O1819" s="416">
        <f t="shared" si="92"/>
        <v>0</v>
      </c>
      <c r="P1819" s="79">
        <f t="shared" si="93"/>
        <v>0</v>
      </c>
      <c r="Q1819" s="102" t="str">
        <f t="shared" si="91"/>
        <v/>
      </c>
    </row>
    <row r="1820" spans="1:17" x14ac:dyDescent="0.2">
      <c r="A1820" s="118" t="str">
        <f>IF(B1820="","",COUNT('Diário 1º PA'!$A$5:$A$1982)+ROW()-4)</f>
        <v/>
      </c>
      <c r="B1820" s="104"/>
      <c r="C1820" s="454"/>
      <c r="D1820" s="105"/>
      <c r="E1820" s="105"/>
      <c r="F1820" s="106"/>
      <c r="G1820" s="105"/>
      <c r="H1820" s="105"/>
      <c r="I1820" s="107"/>
      <c r="J1820" s="422"/>
      <c r="K1820" s="422"/>
      <c r="L1820" s="423"/>
      <c r="M1820" s="422"/>
      <c r="N1820" s="422"/>
      <c r="O1820" s="416">
        <f t="shared" si="92"/>
        <v>0</v>
      </c>
      <c r="P1820" s="79">
        <f t="shared" si="93"/>
        <v>0</v>
      </c>
      <c r="Q1820" s="102" t="str">
        <f t="shared" si="91"/>
        <v/>
      </c>
    </row>
    <row r="1821" spans="1:17" ht="13.5" thickBot="1" x14ac:dyDescent="0.25">
      <c r="A1821" s="118" t="str">
        <f>IF(B1821="","",COUNT('Diário 1º PA'!$A$5:$A$1982)+ROW()-4)</f>
        <v/>
      </c>
      <c r="B1821" s="104"/>
      <c r="C1821" s="454"/>
      <c r="D1821" s="105"/>
      <c r="E1821" s="105"/>
      <c r="F1821" s="106"/>
      <c r="G1821" s="105"/>
      <c r="H1821" s="105"/>
      <c r="I1821" s="107"/>
      <c r="J1821" s="422"/>
      <c r="K1821" s="422"/>
      <c r="L1821" s="423"/>
      <c r="M1821" s="422"/>
      <c r="N1821" s="422"/>
      <c r="O1821" s="416">
        <f t="shared" si="92"/>
        <v>0</v>
      </c>
      <c r="P1821" s="79">
        <f t="shared" si="93"/>
        <v>0</v>
      </c>
      <c r="Q1821" s="102" t="str">
        <f t="shared" si="91"/>
        <v/>
      </c>
    </row>
    <row r="1822" spans="1:17" x14ac:dyDescent="0.2">
      <c r="A1822" s="118" t="str">
        <f>IF(B1822="","",COUNT('Diário 1º PA'!$A$5:$A$1982)+ROW()-4)</f>
        <v/>
      </c>
      <c r="B1822" s="104"/>
      <c r="C1822" s="454"/>
      <c r="D1822" s="105"/>
      <c r="E1822" s="105"/>
      <c r="F1822" s="106"/>
      <c r="G1822" s="105"/>
      <c r="H1822" s="105"/>
      <c r="I1822" s="107"/>
      <c r="J1822" s="422"/>
      <c r="K1822" s="422"/>
      <c r="L1822" s="423"/>
      <c r="M1822" s="422"/>
      <c r="N1822" s="422"/>
      <c r="O1822" s="418">
        <f t="shared" si="92"/>
        <v>0</v>
      </c>
      <c r="P1822" s="79">
        <f t="shared" si="93"/>
        <v>0</v>
      </c>
      <c r="Q1822" s="152" t="str">
        <f t="shared" ref="Q1822:Q1885" si="94">SUBSTITUTE(D1822," ","_")</f>
        <v/>
      </c>
    </row>
    <row r="1823" spans="1:17" x14ac:dyDescent="0.2">
      <c r="A1823" s="118" t="str">
        <f>IF(B1823="","",COUNT('Diário 1º PA'!$A$5:$A$1982)+ROW()-4)</f>
        <v/>
      </c>
      <c r="B1823" s="104"/>
      <c r="C1823" s="454"/>
      <c r="D1823" s="105"/>
      <c r="E1823" s="105"/>
      <c r="F1823" s="106"/>
      <c r="G1823" s="105"/>
      <c r="H1823" s="105"/>
      <c r="I1823" s="107"/>
      <c r="J1823" s="422"/>
      <c r="K1823" s="422"/>
      <c r="L1823" s="423"/>
      <c r="M1823" s="422"/>
      <c r="N1823" s="422"/>
      <c r="O1823" s="416">
        <f t="shared" ref="O1823:O1886" si="95">IF(B1823=0,0,IF(YEAR(B1823)=$P$1,MONTH(B1823)-$O$1+1,(YEAR(B1823)-$P$1)*12-$O$1+1+MONTH(B1823)))</f>
        <v>0</v>
      </c>
      <c r="P1823" s="79">
        <f t="shared" ref="P1823:P1886" si="96">IF(C1823=0,0,IF(YEAR(C1823)=$P$1,MONTH(C1823)-$O$1+1,(YEAR(C1823)-$P$1)*12-$O$1+1+MONTH(C1823)))</f>
        <v>0</v>
      </c>
      <c r="Q1823" s="102" t="str">
        <f t="shared" si="94"/>
        <v/>
      </c>
    </row>
    <row r="1824" spans="1:17" x14ac:dyDescent="0.2">
      <c r="A1824" s="118" t="str">
        <f>IF(B1824="","",COUNT('Diário 1º PA'!$A$5:$A$1982)+ROW()-4)</f>
        <v/>
      </c>
      <c r="B1824" s="104"/>
      <c r="C1824" s="454"/>
      <c r="D1824" s="105"/>
      <c r="E1824" s="105"/>
      <c r="F1824" s="106"/>
      <c r="G1824" s="105"/>
      <c r="H1824" s="105"/>
      <c r="I1824" s="107"/>
      <c r="J1824" s="422"/>
      <c r="K1824" s="422"/>
      <c r="L1824" s="423"/>
      <c r="M1824" s="422"/>
      <c r="N1824" s="422"/>
      <c r="O1824" s="416">
        <f t="shared" si="95"/>
        <v>0</v>
      </c>
      <c r="P1824" s="79">
        <f t="shared" si="96"/>
        <v>0</v>
      </c>
      <c r="Q1824" s="102" t="str">
        <f t="shared" si="94"/>
        <v/>
      </c>
    </row>
    <row r="1825" spans="1:17" ht="13.5" thickBot="1" x14ac:dyDescent="0.25">
      <c r="A1825" s="118" t="str">
        <f>IF(B1825="","",COUNT('Diário 1º PA'!$A$5:$A$1982)+ROW()-4)</f>
        <v/>
      </c>
      <c r="B1825" s="104"/>
      <c r="C1825" s="454"/>
      <c r="D1825" s="105"/>
      <c r="E1825" s="105"/>
      <c r="F1825" s="106"/>
      <c r="G1825" s="105"/>
      <c r="H1825" s="105"/>
      <c r="I1825" s="107"/>
      <c r="J1825" s="422"/>
      <c r="K1825" s="422"/>
      <c r="L1825" s="423"/>
      <c r="M1825" s="422"/>
      <c r="N1825" s="422"/>
      <c r="O1825" s="416">
        <f t="shared" si="95"/>
        <v>0</v>
      </c>
      <c r="P1825" s="79">
        <f t="shared" si="96"/>
        <v>0</v>
      </c>
      <c r="Q1825" s="102" t="str">
        <f t="shared" si="94"/>
        <v/>
      </c>
    </row>
    <row r="1826" spans="1:17" x14ac:dyDescent="0.2">
      <c r="A1826" s="118" t="str">
        <f>IF(B1826="","",COUNT('Diário 1º PA'!$A$5:$A$1982)+ROW()-4)</f>
        <v/>
      </c>
      <c r="B1826" s="104"/>
      <c r="C1826" s="454"/>
      <c r="D1826" s="105"/>
      <c r="E1826" s="105"/>
      <c r="F1826" s="106"/>
      <c r="G1826" s="105"/>
      <c r="H1826" s="105"/>
      <c r="I1826" s="107"/>
      <c r="J1826" s="422"/>
      <c r="K1826" s="422"/>
      <c r="L1826" s="423"/>
      <c r="M1826" s="422"/>
      <c r="N1826" s="422"/>
      <c r="O1826" s="418">
        <f t="shared" si="95"/>
        <v>0</v>
      </c>
      <c r="P1826" s="79">
        <f t="shared" si="96"/>
        <v>0</v>
      </c>
      <c r="Q1826" s="152" t="str">
        <f t="shared" si="94"/>
        <v/>
      </c>
    </row>
    <row r="1827" spans="1:17" x14ac:dyDescent="0.2">
      <c r="A1827" s="118" t="str">
        <f>IF(B1827="","",COUNT('Diário 1º PA'!$A$5:$A$1982)+ROW()-4)</f>
        <v/>
      </c>
      <c r="B1827" s="104"/>
      <c r="C1827" s="454"/>
      <c r="D1827" s="105"/>
      <c r="E1827" s="105"/>
      <c r="F1827" s="106"/>
      <c r="G1827" s="105"/>
      <c r="H1827" s="105"/>
      <c r="I1827" s="107"/>
      <c r="J1827" s="422"/>
      <c r="K1827" s="422"/>
      <c r="L1827" s="423"/>
      <c r="M1827" s="422"/>
      <c r="N1827" s="422"/>
      <c r="O1827" s="416">
        <f t="shared" si="95"/>
        <v>0</v>
      </c>
      <c r="P1827" s="79">
        <f t="shared" si="96"/>
        <v>0</v>
      </c>
      <c r="Q1827" s="102" t="str">
        <f t="shared" si="94"/>
        <v/>
      </c>
    </row>
    <row r="1828" spans="1:17" x14ac:dyDescent="0.2">
      <c r="A1828" s="118" t="str">
        <f>IF(B1828="","",COUNT('Diário 1º PA'!$A$5:$A$1982)+ROW()-4)</f>
        <v/>
      </c>
      <c r="B1828" s="104"/>
      <c r="C1828" s="454"/>
      <c r="D1828" s="105"/>
      <c r="E1828" s="105"/>
      <c r="F1828" s="106"/>
      <c r="G1828" s="105"/>
      <c r="H1828" s="105"/>
      <c r="I1828" s="107"/>
      <c r="J1828" s="422"/>
      <c r="K1828" s="422"/>
      <c r="L1828" s="423"/>
      <c r="M1828" s="422"/>
      <c r="N1828" s="422"/>
      <c r="O1828" s="416">
        <f t="shared" si="95"/>
        <v>0</v>
      </c>
      <c r="P1828" s="79">
        <f t="shared" si="96"/>
        <v>0</v>
      </c>
      <c r="Q1828" s="102" t="str">
        <f t="shared" si="94"/>
        <v/>
      </c>
    </row>
    <row r="1829" spans="1:17" ht="13.5" thickBot="1" x14ac:dyDescent="0.25">
      <c r="A1829" s="118" t="str">
        <f>IF(B1829="","",COUNT('Diário 1º PA'!$A$5:$A$1982)+ROW()-4)</f>
        <v/>
      </c>
      <c r="B1829" s="104"/>
      <c r="C1829" s="454"/>
      <c r="D1829" s="105"/>
      <c r="E1829" s="105"/>
      <c r="F1829" s="106"/>
      <c r="G1829" s="105"/>
      <c r="H1829" s="105"/>
      <c r="I1829" s="107"/>
      <c r="J1829" s="422"/>
      <c r="K1829" s="422"/>
      <c r="L1829" s="423"/>
      <c r="M1829" s="422"/>
      <c r="N1829" s="422"/>
      <c r="O1829" s="416">
        <f t="shared" si="95"/>
        <v>0</v>
      </c>
      <c r="P1829" s="79">
        <f t="shared" si="96"/>
        <v>0</v>
      </c>
      <c r="Q1829" s="102" t="str">
        <f t="shared" si="94"/>
        <v/>
      </c>
    </row>
    <row r="1830" spans="1:17" x14ac:dyDescent="0.2">
      <c r="A1830" s="118" t="str">
        <f>IF(B1830="","",COUNT('Diário 1º PA'!$A$5:$A$1982)+ROW()-4)</f>
        <v/>
      </c>
      <c r="B1830" s="104"/>
      <c r="C1830" s="454"/>
      <c r="D1830" s="105"/>
      <c r="E1830" s="105"/>
      <c r="F1830" s="106"/>
      <c r="G1830" s="105"/>
      <c r="H1830" s="105"/>
      <c r="I1830" s="107"/>
      <c r="J1830" s="422"/>
      <c r="K1830" s="422"/>
      <c r="L1830" s="423"/>
      <c r="M1830" s="422"/>
      <c r="N1830" s="422"/>
      <c r="O1830" s="418">
        <f t="shared" si="95"/>
        <v>0</v>
      </c>
      <c r="P1830" s="79">
        <f t="shared" si="96"/>
        <v>0</v>
      </c>
      <c r="Q1830" s="152" t="str">
        <f t="shared" si="94"/>
        <v/>
      </c>
    </row>
    <row r="1831" spans="1:17" x14ac:dyDescent="0.2">
      <c r="A1831" s="118" t="str">
        <f>IF(B1831="","",COUNT('Diário 1º PA'!$A$5:$A$1982)+ROW()-4)</f>
        <v/>
      </c>
      <c r="B1831" s="104"/>
      <c r="C1831" s="454"/>
      <c r="D1831" s="105"/>
      <c r="E1831" s="105"/>
      <c r="F1831" s="106"/>
      <c r="G1831" s="105"/>
      <c r="H1831" s="105"/>
      <c r="I1831" s="107"/>
      <c r="J1831" s="422"/>
      <c r="K1831" s="422"/>
      <c r="L1831" s="423"/>
      <c r="M1831" s="422"/>
      <c r="N1831" s="422"/>
      <c r="O1831" s="416">
        <f t="shared" si="95"/>
        <v>0</v>
      </c>
      <c r="P1831" s="79">
        <f t="shared" si="96"/>
        <v>0</v>
      </c>
      <c r="Q1831" s="102" t="str">
        <f t="shared" si="94"/>
        <v/>
      </c>
    </row>
    <row r="1832" spans="1:17" x14ac:dyDescent="0.2">
      <c r="A1832" s="118" t="str">
        <f>IF(B1832="","",COUNT('Diário 1º PA'!$A$5:$A$1982)+ROW()-4)</f>
        <v/>
      </c>
      <c r="B1832" s="104"/>
      <c r="C1832" s="454"/>
      <c r="D1832" s="105"/>
      <c r="E1832" s="105"/>
      <c r="F1832" s="106"/>
      <c r="G1832" s="105"/>
      <c r="H1832" s="105"/>
      <c r="I1832" s="107"/>
      <c r="J1832" s="422"/>
      <c r="K1832" s="422"/>
      <c r="L1832" s="423"/>
      <c r="M1832" s="422"/>
      <c r="N1832" s="422"/>
      <c r="O1832" s="416">
        <f t="shared" si="95"/>
        <v>0</v>
      </c>
      <c r="P1832" s="79">
        <f t="shared" si="96"/>
        <v>0</v>
      </c>
      <c r="Q1832" s="102" t="str">
        <f t="shared" si="94"/>
        <v/>
      </c>
    </row>
    <row r="1833" spans="1:17" ht="13.5" thickBot="1" x14ac:dyDescent="0.25">
      <c r="A1833" s="118" t="str">
        <f>IF(B1833="","",COUNT('Diário 1º PA'!$A$5:$A$1982)+ROW()-4)</f>
        <v/>
      </c>
      <c r="B1833" s="104"/>
      <c r="C1833" s="454"/>
      <c r="D1833" s="105"/>
      <c r="E1833" s="105"/>
      <c r="F1833" s="106"/>
      <c r="G1833" s="105"/>
      <c r="H1833" s="105"/>
      <c r="I1833" s="107"/>
      <c r="J1833" s="422"/>
      <c r="K1833" s="422"/>
      <c r="L1833" s="423"/>
      <c r="M1833" s="422"/>
      <c r="N1833" s="422"/>
      <c r="O1833" s="416">
        <f t="shared" si="95"/>
        <v>0</v>
      </c>
      <c r="P1833" s="79">
        <f t="shared" si="96"/>
        <v>0</v>
      </c>
      <c r="Q1833" s="102" t="str">
        <f t="shared" si="94"/>
        <v/>
      </c>
    </row>
    <row r="1834" spans="1:17" x14ac:dyDescent="0.2">
      <c r="A1834" s="118" t="str">
        <f>IF(B1834="","",COUNT('Diário 1º PA'!$A$5:$A$1982)+ROW()-4)</f>
        <v/>
      </c>
      <c r="B1834" s="104"/>
      <c r="C1834" s="454"/>
      <c r="D1834" s="105"/>
      <c r="E1834" s="105"/>
      <c r="F1834" s="106"/>
      <c r="G1834" s="105"/>
      <c r="H1834" s="105"/>
      <c r="I1834" s="107"/>
      <c r="J1834" s="422"/>
      <c r="K1834" s="422"/>
      <c r="L1834" s="423"/>
      <c r="M1834" s="422"/>
      <c r="N1834" s="422"/>
      <c r="O1834" s="418">
        <f t="shared" si="95"/>
        <v>0</v>
      </c>
      <c r="P1834" s="79">
        <f t="shared" si="96"/>
        <v>0</v>
      </c>
      <c r="Q1834" s="152" t="str">
        <f t="shared" si="94"/>
        <v/>
      </c>
    </row>
    <row r="1835" spans="1:17" x14ac:dyDescent="0.2">
      <c r="A1835" s="118" t="str">
        <f>IF(B1835="","",COUNT('Diário 1º PA'!$A$5:$A$1982)+ROW()-4)</f>
        <v/>
      </c>
      <c r="B1835" s="104"/>
      <c r="C1835" s="454"/>
      <c r="D1835" s="105"/>
      <c r="E1835" s="105"/>
      <c r="F1835" s="106"/>
      <c r="G1835" s="105"/>
      <c r="H1835" s="105"/>
      <c r="I1835" s="107"/>
      <c r="J1835" s="422"/>
      <c r="K1835" s="422"/>
      <c r="L1835" s="423"/>
      <c r="M1835" s="422"/>
      <c r="N1835" s="422"/>
      <c r="O1835" s="416">
        <f t="shared" si="95"/>
        <v>0</v>
      </c>
      <c r="P1835" s="79">
        <f t="shared" si="96"/>
        <v>0</v>
      </c>
      <c r="Q1835" s="102" t="str">
        <f t="shared" si="94"/>
        <v/>
      </c>
    </row>
    <row r="1836" spans="1:17" x14ac:dyDescent="0.2">
      <c r="A1836" s="118" t="str">
        <f>IF(B1836="","",COUNT('Diário 1º PA'!$A$5:$A$1982)+ROW()-4)</f>
        <v/>
      </c>
      <c r="B1836" s="104"/>
      <c r="C1836" s="454"/>
      <c r="D1836" s="105"/>
      <c r="E1836" s="105"/>
      <c r="F1836" s="106"/>
      <c r="G1836" s="105"/>
      <c r="H1836" s="105"/>
      <c r="I1836" s="107"/>
      <c r="J1836" s="422"/>
      <c r="K1836" s="422"/>
      <c r="L1836" s="423"/>
      <c r="M1836" s="422"/>
      <c r="N1836" s="422"/>
      <c r="O1836" s="416">
        <f t="shared" si="95"/>
        <v>0</v>
      </c>
      <c r="P1836" s="79">
        <f t="shared" si="96"/>
        <v>0</v>
      </c>
      <c r="Q1836" s="102" t="str">
        <f t="shared" si="94"/>
        <v/>
      </c>
    </row>
    <row r="1837" spans="1:17" ht="13.5" thickBot="1" x14ac:dyDescent="0.25">
      <c r="A1837" s="118" t="str">
        <f>IF(B1837="","",COUNT('Diário 1º PA'!$A$5:$A$1982)+ROW()-4)</f>
        <v/>
      </c>
      <c r="B1837" s="104"/>
      <c r="C1837" s="454"/>
      <c r="D1837" s="105"/>
      <c r="E1837" s="105"/>
      <c r="F1837" s="106"/>
      <c r="G1837" s="105"/>
      <c r="H1837" s="105"/>
      <c r="I1837" s="107"/>
      <c r="J1837" s="422"/>
      <c r="K1837" s="422"/>
      <c r="L1837" s="423"/>
      <c r="M1837" s="422"/>
      <c r="N1837" s="422"/>
      <c r="O1837" s="416">
        <f t="shared" si="95"/>
        <v>0</v>
      </c>
      <c r="P1837" s="79">
        <f t="shared" si="96"/>
        <v>0</v>
      </c>
      <c r="Q1837" s="102" t="str">
        <f t="shared" si="94"/>
        <v/>
      </c>
    </row>
    <row r="1838" spans="1:17" x14ac:dyDescent="0.2">
      <c r="A1838" s="118" t="str">
        <f>IF(B1838="","",COUNT('Diário 1º PA'!$A$5:$A$1982)+ROW()-4)</f>
        <v/>
      </c>
      <c r="B1838" s="104"/>
      <c r="C1838" s="454"/>
      <c r="D1838" s="105"/>
      <c r="E1838" s="105"/>
      <c r="F1838" s="106"/>
      <c r="G1838" s="105"/>
      <c r="H1838" s="105"/>
      <c r="I1838" s="107"/>
      <c r="J1838" s="422"/>
      <c r="K1838" s="422"/>
      <c r="L1838" s="423"/>
      <c r="M1838" s="422"/>
      <c r="N1838" s="422"/>
      <c r="O1838" s="418">
        <f t="shared" si="95"/>
        <v>0</v>
      </c>
      <c r="P1838" s="79">
        <f t="shared" si="96"/>
        <v>0</v>
      </c>
      <c r="Q1838" s="152" t="str">
        <f t="shared" si="94"/>
        <v/>
      </c>
    </row>
    <row r="1839" spans="1:17" x14ac:dyDescent="0.2">
      <c r="A1839" s="118" t="str">
        <f>IF(B1839="","",COUNT('Diário 1º PA'!$A$5:$A$1982)+ROW()-4)</f>
        <v/>
      </c>
      <c r="B1839" s="104"/>
      <c r="C1839" s="454"/>
      <c r="D1839" s="105"/>
      <c r="E1839" s="105"/>
      <c r="F1839" s="106"/>
      <c r="G1839" s="105"/>
      <c r="H1839" s="105"/>
      <c r="I1839" s="107"/>
      <c r="J1839" s="422"/>
      <c r="K1839" s="422"/>
      <c r="L1839" s="423"/>
      <c r="M1839" s="422"/>
      <c r="N1839" s="422"/>
      <c r="O1839" s="416">
        <f t="shared" si="95"/>
        <v>0</v>
      </c>
      <c r="P1839" s="79">
        <f t="shared" si="96"/>
        <v>0</v>
      </c>
      <c r="Q1839" s="102" t="str">
        <f t="shared" si="94"/>
        <v/>
      </c>
    </row>
    <row r="1840" spans="1:17" x14ac:dyDescent="0.2">
      <c r="A1840" s="118" t="str">
        <f>IF(B1840="","",COUNT('Diário 1º PA'!$A$5:$A$1982)+ROW()-4)</f>
        <v/>
      </c>
      <c r="B1840" s="104"/>
      <c r="C1840" s="454"/>
      <c r="D1840" s="105"/>
      <c r="E1840" s="105"/>
      <c r="F1840" s="106"/>
      <c r="G1840" s="105"/>
      <c r="H1840" s="105"/>
      <c r="I1840" s="107"/>
      <c r="J1840" s="422"/>
      <c r="K1840" s="422"/>
      <c r="L1840" s="423"/>
      <c r="M1840" s="422"/>
      <c r="N1840" s="422"/>
      <c r="O1840" s="416">
        <f t="shared" si="95"/>
        <v>0</v>
      </c>
      <c r="P1840" s="79">
        <f t="shared" si="96"/>
        <v>0</v>
      </c>
      <c r="Q1840" s="102" t="str">
        <f t="shared" si="94"/>
        <v/>
      </c>
    </row>
    <row r="1841" spans="1:17" ht="13.5" thickBot="1" x14ac:dyDescent="0.25">
      <c r="A1841" s="118" t="str">
        <f>IF(B1841="","",COUNT('Diário 1º PA'!$A$5:$A$1982)+ROW()-4)</f>
        <v/>
      </c>
      <c r="B1841" s="104"/>
      <c r="C1841" s="454"/>
      <c r="D1841" s="105"/>
      <c r="E1841" s="105"/>
      <c r="F1841" s="106"/>
      <c r="G1841" s="105"/>
      <c r="H1841" s="105"/>
      <c r="I1841" s="107"/>
      <c r="J1841" s="422"/>
      <c r="K1841" s="422"/>
      <c r="L1841" s="423"/>
      <c r="M1841" s="422"/>
      <c r="N1841" s="422"/>
      <c r="O1841" s="416">
        <f t="shared" si="95"/>
        <v>0</v>
      </c>
      <c r="P1841" s="79">
        <f t="shared" si="96"/>
        <v>0</v>
      </c>
      <c r="Q1841" s="102" t="str">
        <f t="shared" si="94"/>
        <v/>
      </c>
    </row>
    <row r="1842" spans="1:17" x14ac:dyDescent="0.2">
      <c r="A1842" s="118" t="str">
        <f>IF(B1842="","",COUNT('Diário 1º PA'!$A$5:$A$1982)+ROW()-4)</f>
        <v/>
      </c>
      <c r="B1842" s="104"/>
      <c r="C1842" s="454"/>
      <c r="D1842" s="105"/>
      <c r="E1842" s="105"/>
      <c r="F1842" s="106"/>
      <c r="G1842" s="105"/>
      <c r="H1842" s="105"/>
      <c r="I1842" s="107"/>
      <c r="J1842" s="422"/>
      <c r="K1842" s="422"/>
      <c r="L1842" s="423"/>
      <c r="M1842" s="422"/>
      <c r="N1842" s="422"/>
      <c r="O1842" s="418">
        <f t="shared" si="95"/>
        <v>0</v>
      </c>
      <c r="P1842" s="79">
        <f t="shared" si="96"/>
        <v>0</v>
      </c>
      <c r="Q1842" s="152" t="str">
        <f t="shared" si="94"/>
        <v/>
      </c>
    </row>
    <row r="1843" spans="1:17" x14ac:dyDescent="0.2">
      <c r="A1843" s="118" t="str">
        <f>IF(B1843="","",COUNT('Diário 1º PA'!$A$5:$A$1982)+ROW()-4)</f>
        <v/>
      </c>
      <c r="B1843" s="104"/>
      <c r="C1843" s="454"/>
      <c r="D1843" s="105"/>
      <c r="E1843" s="105"/>
      <c r="F1843" s="106"/>
      <c r="G1843" s="105"/>
      <c r="H1843" s="105"/>
      <c r="I1843" s="107"/>
      <c r="J1843" s="422"/>
      <c r="K1843" s="422"/>
      <c r="L1843" s="423"/>
      <c r="M1843" s="422"/>
      <c r="N1843" s="422"/>
      <c r="O1843" s="416">
        <f t="shared" si="95"/>
        <v>0</v>
      </c>
      <c r="P1843" s="79">
        <f t="shared" si="96"/>
        <v>0</v>
      </c>
      <c r="Q1843" s="102" t="str">
        <f t="shared" si="94"/>
        <v/>
      </c>
    </row>
    <row r="1844" spans="1:17" x14ac:dyDescent="0.2">
      <c r="A1844" s="118" t="str">
        <f>IF(B1844="","",COUNT('Diário 1º PA'!$A$5:$A$1982)+ROW()-4)</f>
        <v/>
      </c>
      <c r="B1844" s="104"/>
      <c r="C1844" s="454"/>
      <c r="D1844" s="105"/>
      <c r="E1844" s="105"/>
      <c r="F1844" s="106"/>
      <c r="G1844" s="105"/>
      <c r="H1844" s="105"/>
      <c r="I1844" s="107"/>
      <c r="J1844" s="422"/>
      <c r="K1844" s="422"/>
      <c r="L1844" s="423"/>
      <c r="M1844" s="422"/>
      <c r="N1844" s="422"/>
      <c r="O1844" s="416">
        <f t="shared" si="95"/>
        <v>0</v>
      </c>
      <c r="P1844" s="79">
        <f t="shared" si="96"/>
        <v>0</v>
      </c>
      <c r="Q1844" s="102" t="str">
        <f t="shared" si="94"/>
        <v/>
      </c>
    </row>
    <row r="1845" spans="1:17" ht="13.5" thickBot="1" x14ac:dyDescent="0.25">
      <c r="A1845" s="118" t="str">
        <f>IF(B1845="","",COUNT('Diário 1º PA'!$A$5:$A$1982)+ROW()-4)</f>
        <v/>
      </c>
      <c r="B1845" s="104"/>
      <c r="C1845" s="454"/>
      <c r="D1845" s="105"/>
      <c r="E1845" s="105"/>
      <c r="F1845" s="106"/>
      <c r="G1845" s="105"/>
      <c r="H1845" s="105"/>
      <c r="I1845" s="107"/>
      <c r="J1845" s="422"/>
      <c r="K1845" s="422"/>
      <c r="L1845" s="423"/>
      <c r="M1845" s="422"/>
      <c r="N1845" s="422"/>
      <c r="O1845" s="416">
        <f t="shared" si="95"/>
        <v>0</v>
      </c>
      <c r="P1845" s="79">
        <f t="shared" si="96"/>
        <v>0</v>
      </c>
      <c r="Q1845" s="102" t="str">
        <f t="shared" si="94"/>
        <v/>
      </c>
    </row>
    <row r="1846" spans="1:17" x14ac:dyDescent="0.2">
      <c r="A1846" s="118" t="str">
        <f>IF(B1846="","",COUNT('Diário 1º PA'!$A$5:$A$1982)+ROW()-4)</f>
        <v/>
      </c>
      <c r="B1846" s="104"/>
      <c r="C1846" s="454"/>
      <c r="D1846" s="105"/>
      <c r="E1846" s="105"/>
      <c r="F1846" s="106"/>
      <c r="G1846" s="105"/>
      <c r="H1846" s="105"/>
      <c r="I1846" s="107"/>
      <c r="J1846" s="422"/>
      <c r="K1846" s="422"/>
      <c r="L1846" s="423"/>
      <c r="M1846" s="422"/>
      <c r="N1846" s="422"/>
      <c r="O1846" s="418">
        <f t="shared" si="95"/>
        <v>0</v>
      </c>
      <c r="P1846" s="79">
        <f t="shared" si="96"/>
        <v>0</v>
      </c>
      <c r="Q1846" s="152" t="str">
        <f t="shared" si="94"/>
        <v/>
      </c>
    </row>
    <row r="1847" spans="1:17" x14ac:dyDescent="0.2">
      <c r="A1847" s="118" t="str">
        <f>IF(B1847="","",COUNT('Diário 1º PA'!$A$5:$A$1982)+ROW()-4)</f>
        <v/>
      </c>
      <c r="B1847" s="104"/>
      <c r="C1847" s="454"/>
      <c r="D1847" s="105"/>
      <c r="E1847" s="105"/>
      <c r="F1847" s="106"/>
      <c r="G1847" s="105"/>
      <c r="H1847" s="105"/>
      <c r="I1847" s="107"/>
      <c r="J1847" s="422"/>
      <c r="K1847" s="422"/>
      <c r="L1847" s="423"/>
      <c r="M1847" s="422"/>
      <c r="N1847" s="422"/>
      <c r="O1847" s="416">
        <f t="shared" si="95"/>
        <v>0</v>
      </c>
      <c r="P1847" s="79">
        <f t="shared" si="96"/>
        <v>0</v>
      </c>
      <c r="Q1847" s="102" t="str">
        <f t="shared" si="94"/>
        <v/>
      </c>
    </row>
    <row r="1848" spans="1:17" x14ac:dyDescent="0.2">
      <c r="A1848" s="118" t="str">
        <f>IF(B1848="","",COUNT('Diário 1º PA'!$A$5:$A$1982)+ROW()-4)</f>
        <v/>
      </c>
      <c r="B1848" s="104"/>
      <c r="C1848" s="454"/>
      <c r="D1848" s="105"/>
      <c r="E1848" s="105"/>
      <c r="F1848" s="106"/>
      <c r="G1848" s="105"/>
      <c r="H1848" s="105"/>
      <c r="I1848" s="107"/>
      <c r="J1848" s="422"/>
      <c r="K1848" s="422"/>
      <c r="L1848" s="423"/>
      <c r="M1848" s="422"/>
      <c r="N1848" s="422"/>
      <c r="O1848" s="416">
        <f t="shared" si="95"/>
        <v>0</v>
      </c>
      <c r="P1848" s="79">
        <f t="shared" si="96"/>
        <v>0</v>
      </c>
      <c r="Q1848" s="102" t="str">
        <f t="shared" si="94"/>
        <v/>
      </c>
    </row>
    <row r="1849" spans="1:17" ht="13.5" thickBot="1" x14ac:dyDescent="0.25">
      <c r="A1849" s="118" t="str">
        <f>IF(B1849="","",COUNT('Diário 1º PA'!$A$5:$A$1982)+ROW()-4)</f>
        <v/>
      </c>
      <c r="B1849" s="104"/>
      <c r="C1849" s="454"/>
      <c r="D1849" s="105"/>
      <c r="E1849" s="105"/>
      <c r="F1849" s="106"/>
      <c r="G1849" s="105"/>
      <c r="H1849" s="105"/>
      <c r="I1849" s="107"/>
      <c r="J1849" s="422"/>
      <c r="K1849" s="422"/>
      <c r="L1849" s="423"/>
      <c r="M1849" s="422"/>
      <c r="N1849" s="422"/>
      <c r="O1849" s="416">
        <f t="shared" si="95"/>
        <v>0</v>
      </c>
      <c r="P1849" s="79">
        <f t="shared" si="96"/>
        <v>0</v>
      </c>
      <c r="Q1849" s="102" t="str">
        <f t="shared" si="94"/>
        <v/>
      </c>
    </row>
    <row r="1850" spans="1:17" x14ac:dyDescent="0.2">
      <c r="A1850" s="118" t="str">
        <f>IF(B1850="","",COUNT('Diário 1º PA'!$A$5:$A$1982)+ROW()-4)</f>
        <v/>
      </c>
      <c r="B1850" s="104"/>
      <c r="C1850" s="454"/>
      <c r="D1850" s="105"/>
      <c r="E1850" s="105"/>
      <c r="F1850" s="106"/>
      <c r="G1850" s="105"/>
      <c r="H1850" s="105"/>
      <c r="I1850" s="107"/>
      <c r="J1850" s="422"/>
      <c r="K1850" s="422"/>
      <c r="L1850" s="423"/>
      <c r="M1850" s="422"/>
      <c r="N1850" s="422"/>
      <c r="O1850" s="418">
        <f t="shared" si="95"/>
        <v>0</v>
      </c>
      <c r="P1850" s="79">
        <f t="shared" si="96"/>
        <v>0</v>
      </c>
      <c r="Q1850" s="152" t="str">
        <f t="shared" si="94"/>
        <v/>
      </c>
    </row>
    <row r="1851" spans="1:17" x14ac:dyDescent="0.2">
      <c r="A1851" s="118" t="str">
        <f>IF(B1851="","",COUNT('Diário 1º PA'!$A$5:$A$1982)+ROW()-4)</f>
        <v/>
      </c>
      <c r="B1851" s="104"/>
      <c r="C1851" s="454"/>
      <c r="D1851" s="105"/>
      <c r="E1851" s="105"/>
      <c r="F1851" s="106"/>
      <c r="G1851" s="105"/>
      <c r="H1851" s="105"/>
      <c r="I1851" s="107"/>
      <c r="J1851" s="422"/>
      <c r="K1851" s="422"/>
      <c r="L1851" s="423"/>
      <c r="M1851" s="422"/>
      <c r="N1851" s="422"/>
      <c r="O1851" s="416">
        <f t="shared" si="95"/>
        <v>0</v>
      </c>
      <c r="P1851" s="79">
        <f t="shared" si="96"/>
        <v>0</v>
      </c>
      <c r="Q1851" s="102" t="str">
        <f t="shared" si="94"/>
        <v/>
      </c>
    </row>
    <row r="1852" spans="1:17" x14ac:dyDescent="0.2">
      <c r="A1852" s="118" t="str">
        <f>IF(B1852="","",COUNT('Diário 1º PA'!$A$5:$A$1982)+ROW()-4)</f>
        <v/>
      </c>
      <c r="B1852" s="104"/>
      <c r="C1852" s="454"/>
      <c r="D1852" s="105"/>
      <c r="E1852" s="105"/>
      <c r="F1852" s="106"/>
      <c r="G1852" s="105"/>
      <c r="H1852" s="105"/>
      <c r="I1852" s="107"/>
      <c r="J1852" s="422"/>
      <c r="K1852" s="422"/>
      <c r="L1852" s="423"/>
      <c r="M1852" s="422"/>
      <c r="N1852" s="422"/>
      <c r="O1852" s="416">
        <f t="shared" si="95"/>
        <v>0</v>
      </c>
      <c r="P1852" s="79">
        <f t="shared" si="96"/>
        <v>0</v>
      </c>
      <c r="Q1852" s="102" t="str">
        <f t="shared" si="94"/>
        <v/>
      </c>
    </row>
    <row r="1853" spans="1:17" ht="13.5" thickBot="1" x14ac:dyDescent="0.25">
      <c r="A1853" s="118" t="str">
        <f>IF(B1853="","",COUNT('Diário 1º PA'!$A$5:$A$1982)+ROW()-4)</f>
        <v/>
      </c>
      <c r="B1853" s="104"/>
      <c r="C1853" s="454"/>
      <c r="D1853" s="105"/>
      <c r="E1853" s="105"/>
      <c r="F1853" s="106"/>
      <c r="G1853" s="105"/>
      <c r="H1853" s="105"/>
      <c r="I1853" s="107"/>
      <c r="J1853" s="422"/>
      <c r="K1853" s="422"/>
      <c r="L1853" s="423"/>
      <c r="M1853" s="422"/>
      <c r="N1853" s="422"/>
      <c r="O1853" s="416">
        <f t="shared" si="95"/>
        <v>0</v>
      </c>
      <c r="P1853" s="79">
        <f t="shared" si="96"/>
        <v>0</v>
      </c>
      <c r="Q1853" s="102" t="str">
        <f t="shared" si="94"/>
        <v/>
      </c>
    </row>
    <row r="1854" spans="1:17" x14ac:dyDescent="0.2">
      <c r="A1854" s="118" t="str">
        <f>IF(B1854="","",COUNT('Diário 1º PA'!$A$5:$A$1982)+ROW()-4)</f>
        <v/>
      </c>
      <c r="B1854" s="104"/>
      <c r="C1854" s="454"/>
      <c r="D1854" s="105"/>
      <c r="E1854" s="105"/>
      <c r="F1854" s="106"/>
      <c r="G1854" s="105"/>
      <c r="H1854" s="105"/>
      <c r="I1854" s="107"/>
      <c r="J1854" s="422"/>
      <c r="K1854" s="422"/>
      <c r="L1854" s="423"/>
      <c r="M1854" s="422"/>
      <c r="N1854" s="422"/>
      <c r="O1854" s="418">
        <f t="shared" si="95"/>
        <v>0</v>
      </c>
      <c r="P1854" s="79">
        <f t="shared" si="96"/>
        <v>0</v>
      </c>
      <c r="Q1854" s="152" t="str">
        <f t="shared" si="94"/>
        <v/>
      </c>
    </row>
    <row r="1855" spans="1:17" x14ac:dyDescent="0.2">
      <c r="A1855" s="118" t="str">
        <f>IF(B1855="","",COUNT('Diário 1º PA'!$A$5:$A$1982)+ROW()-4)</f>
        <v/>
      </c>
      <c r="B1855" s="104"/>
      <c r="C1855" s="454"/>
      <c r="D1855" s="105"/>
      <c r="E1855" s="105"/>
      <c r="F1855" s="106"/>
      <c r="G1855" s="105"/>
      <c r="H1855" s="105"/>
      <c r="I1855" s="107"/>
      <c r="J1855" s="422"/>
      <c r="K1855" s="422"/>
      <c r="L1855" s="423"/>
      <c r="M1855" s="422"/>
      <c r="N1855" s="422"/>
      <c r="O1855" s="416">
        <f t="shared" si="95"/>
        <v>0</v>
      </c>
      <c r="P1855" s="79">
        <f t="shared" si="96"/>
        <v>0</v>
      </c>
      <c r="Q1855" s="102" t="str">
        <f t="shared" si="94"/>
        <v/>
      </c>
    </row>
    <row r="1856" spans="1:17" x14ac:dyDescent="0.2">
      <c r="A1856" s="118" t="str">
        <f>IF(B1856="","",COUNT('Diário 1º PA'!$A$5:$A$1982)+ROW()-4)</f>
        <v/>
      </c>
      <c r="B1856" s="104"/>
      <c r="C1856" s="454"/>
      <c r="D1856" s="105"/>
      <c r="E1856" s="105"/>
      <c r="F1856" s="106"/>
      <c r="G1856" s="105"/>
      <c r="H1856" s="105"/>
      <c r="I1856" s="107"/>
      <c r="J1856" s="422"/>
      <c r="K1856" s="422"/>
      <c r="L1856" s="423"/>
      <c r="M1856" s="422"/>
      <c r="N1856" s="422"/>
      <c r="O1856" s="416">
        <f t="shared" si="95"/>
        <v>0</v>
      </c>
      <c r="P1856" s="79">
        <f t="shared" si="96"/>
        <v>0</v>
      </c>
      <c r="Q1856" s="102" t="str">
        <f t="shared" si="94"/>
        <v/>
      </c>
    </row>
    <row r="1857" spans="1:17" ht="13.5" thickBot="1" x14ac:dyDescent="0.25">
      <c r="A1857" s="118" t="str">
        <f>IF(B1857="","",COUNT('Diário 1º PA'!$A$5:$A$1982)+ROW()-4)</f>
        <v/>
      </c>
      <c r="B1857" s="104"/>
      <c r="C1857" s="454"/>
      <c r="D1857" s="105"/>
      <c r="E1857" s="105"/>
      <c r="F1857" s="106"/>
      <c r="G1857" s="105"/>
      <c r="H1857" s="105"/>
      <c r="I1857" s="107"/>
      <c r="J1857" s="422"/>
      <c r="K1857" s="422"/>
      <c r="L1857" s="423"/>
      <c r="M1857" s="422"/>
      <c r="N1857" s="422"/>
      <c r="O1857" s="416">
        <f t="shared" si="95"/>
        <v>0</v>
      </c>
      <c r="P1857" s="79">
        <f t="shared" si="96"/>
        <v>0</v>
      </c>
      <c r="Q1857" s="102" t="str">
        <f t="shared" si="94"/>
        <v/>
      </c>
    </row>
    <row r="1858" spans="1:17" x14ac:dyDescent="0.2">
      <c r="A1858" s="118" t="str">
        <f>IF(B1858="","",COUNT('Diário 1º PA'!$A$5:$A$1982)+ROW()-4)</f>
        <v/>
      </c>
      <c r="B1858" s="104"/>
      <c r="C1858" s="454"/>
      <c r="D1858" s="105"/>
      <c r="E1858" s="105"/>
      <c r="F1858" s="106"/>
      <c r="G1858" s="105"/>
      <c r="H1858" s="105"/>
      <c r="I1858" s="107"/>
      <c r="J1858" s="422"/>
      <c r="K1858" s="422"/>
      <c r="L1858" s="423"/>
      <c r="M1858" s="422"/>
      <c r="N1858" s="422"/>
      <c r="O1858" s="418">
        <f t="shared" si="95"/>
        <v>0</v>
      </c>
      <c r="P1858" s="79">
        <f t="shared" si="96"/>
        <v>0</v>
      </c>
      <c r="Q1858" s="152" t="str">
        <f t="shared" si="94"/>
        <v/>
      </c>
    </row>
    <row r="1859" spans="1:17" x14ac:dyDescent="0.2">
      <c r="A1859" s="118" t="str">
        <f>IF(B1859="","",COUNT('Diário 1º PA'!$A$5:$A$1982)+ROW()-4)</f>
        <v/>
      </c>
      <c r="B1859" s="104"/>
      <c r="C1859" s="454"/>
      <c r="D1859" s="105"/>
      <c r="E1859" s="105"/>
      <c r="F1859" s="106"/>
      <c r="G1859" s="105"/>
      <c r="H1859" s="105"/>
      <c r="I1859" s="107"/>
      <c r="J1859" s="422"/>
      <c r="K1859" s="422"/>
      <c r="L1859" s="423"/>
      <c r="M1859" s="422"/>
      <c r="N1859" s="422"/>
      <c r="O1859" s="416">
        <f t="shared" si="95"/>
        <v>0</v>
      </c>
      <c r="P1859" s="79">
        <f t="shared" si="96"/>
        <v>0</v>
      </c>
      <c r="Q1859" s="102" t="str">
        <f t="shared" si="94"/>
        <v/>
      </c>
    </row>
    <row r="1860" spans="1:17" x14ac:dyDescent="0.2">
      <c r="A1860" s="118" t="str">
        <f>IF(B1860="","",COUNT('Diário 1º PA'!$A$5:$A$1982)+ROW()-4)</f>
        <v/>
      </c>
      <c r="B1860" s="104"/>
      <c r="C1860" s="454"/>
      <c r="D1860" s="105"/>
      <c r="E1860" s="105"/>
      <c r="F1860" s="106"/>
      <c r="G1860" s="105"/>
      <c r="H1860" s="105"/>
      <c r="I1860" s="107"/>
      <c r="J1860" s="422"/>
      <c r="K1860" s="422"/>
      <c r="L1860" s="423"/>
      <c r="M1860" s="422"/>
      <c r="N1860" s="422"/>
      <c r="O1860" s="416">
        <f t="shared" si="95"/>
        <v>0</v>
      </c>
      <c r="P1860" s="79">
        <f t="shared" si="96"/>
        <v>0</v>
      </c>
      <c r="Q1860" s="102" t="str">
        <f t="shared" si="94"/>
        <v/>
      </c>
    </row>
    <row r="1861" spans="1:17" ht="13.5" thickBot="1" x14ac:dyDescent="0.25">
      <c r="A1861" s="118" t="str">
        <f>IF(B1861="","",COUNT('Diário 1º PA'!$A$5:$A$1982)+ROW()-4)</f>
        <v/>
      </c>
      <c r="B1861" s="104"/>
      <c r="C1861" s="454"/>
      <c r="D1861" s="105"/>
      <c r="E1861" s="105"/>
      <c r="F1861" s="106"/>
      <c r="G1861" s="105"/>
      <c r="H1861" s="105"/>
      <c r="I1861" s="107"/>
      <c r="J1861" s="422"/>
      <c r="K1861" s="422"/>
      <c r="L1861" s="423"/>
      <c r="M1861" s="422"/>
      <c r="N1861" s="422"/>
      <c r="O1861" s="416">
        <f t="shared" si="95"/>
        <v>0</v>
      </c>
      <c r="P1861" s="79">
        <f t="shared" si="96"/>
        <v>0</v>
      </c>
      <c r="Q1861" s="102" t="str">
        <f t="shared" si="94"/>
        <v/>
      </c>
    </row>
    <row r="1862" spans="1:17" x14ac:dyDescent="0.2">
      <c r="A1862" s="118" t="str">
        <f>IF(B1862="","",COUNT('Diário 1º PA'!$A$5:$A$1982)+ROW()-4)</f>
        <v/>
      </c>
      <c r="B1862" s="104"/>
      <c r="C1862" s="454"/>
      <c r="D1862" s="105"/>
      <c r="E1862" s="105"/>
      <c r="F1862" s="106"/>
      <c r="G1862" s="105"/>
      <c r="H1862" s="105"/>
      <c r="I1862" s="107"/>
      <c r="J1862" s="422"/>
      <c r="K1862" s="422"/>
      <c r="L1862" s="423"/>
      <c r="M1862" s="422"/>
      <c r="N1862" s="422"/>
      <c r="O1862" s="418">
        <f t="shared" si="95"/>
        <v>0</v>
      </c>
      <c r="P1862" s="79">
        <f t="shared" si="96"/>
        <v>0</v>
      </c>
      <c r="Q1862" s="152" t="str">
        <f t="shared" si="94"/>
        <v/>
      </c>
    </row>
    <row r="1863" spans="1:17" x14ac:dyDescent="0.2">
      <c r="A1863" s="118" t="str">
        <f>IF(B1863="","",COUNT('Diário 1º PA'!$A$5:$A$1982)+ROW()-4)</f>
        <v/>
      </c>
      <c r="B1863" s="104"/>
      <c r="C1863" s="454"/>
      <c r="D1863" s="105"/>
      <c r="E1863" s="105"/>
      <c r="F1863" s="106"/>
      <c r="G1863" s="105"/>
      <c r="H1863" s="105"/>
      <c r="I1863" s="107"/>
      <c r="J1863" s="422"/>
      <c r="K1863" s="422"/>
      <c r="L1863" s="423"/>
      <c r="M1863" s="422"/>
      <c r="N1863" s="422"/>
      <c r="O1863" s="416">
        <f t="shared" si="95"/>
        <v>0</v>
      </c>
      <c r="P1863" s="79">
        <f t="shared" si="96"/>
        <v>0</v>
      </c>
      <c r="Q1863" s="102" t="str">
        <f t="shared" si="94"/>
        <v/>
      </c>
    </row>
    <row r="1864" spans="1:17" x14ac:dyDescent="0.2">
      <c r="A1864" s="118" t="str">
        <f>IF(B1864="","",COUNT('Diário 1º PA'!$A$5:$A$1982)+ROW()-4)</f>
        <v/>
      </c>
      <c r="B1864" s="104"/>
      <c r="C1864" s="454"/>
      <c r="D1864" s="105"/>
      <c r="E1864" s="105"/>
      <c r="F1864" s="106"/>
      <c r="G1864" s="105"/>
      <c r="H1864" s="105"/>
      <c r="I1864" s="107"/>
      <c r="J1864" s="422"/>
      <c r="K1864" s="422"/>
      <c r="L1864" s="423"/>
      <c r="M1864" s="422"/>
      <c r="N1864" s="422"/>
      <c r="O1864" s="416">
        <f t="shared" si="95"/>
        <v>0</v>
      </c>
      <c r="P1864" s="79">
        <f t="shared" si="96"/>
        <v>0</v>
      </c>
      <c r="Q1864" s="102" t="str">
        <f t="shared" si="94"/>
        <v/>
      </c>
    </row>
    <row r="1865" spans="1:17" ht="13.5" thickBot="1" x14ac:dyDescent="0.25">
      <c r="A1865" s="118" t="str">
        <f>IF(B1865="","",COUNT('Diário 1º PA'!$A$5:$A$1982)+ROW()-4)</f>
        <v/>
      </c>
      <c r="B1865" s="104"/>
      <c r="C1865" s="454"/>
      <c r="D1865" s="105"/>
      <c r="E1865" s="105"/>
      <c r="F1865" s="106"/>
      <c r="G1865" s="105"/>
      <c r="H1865" s="105"/>
      <c r="I1865" s="107"/>
      <c r="J1865" s="422"/>
      <c r="K1865" s="422"/>
      <c r="L1865" s="423"/>
      <c r="M1865" s="422"/>
      <c r="N1865" s="422"/>
      <c r="O1865" s="416">
        <f t="shared" si="95"/>
        <v>0</v>
      </c>
      <c r="P1865" s="79">
        <f t="shared" si="96"/>
        <v>0</v>
      </c>
      <c r="Q1865" s="102" t="str">
        <f t="shared" si="94"/>
        <v/>
      </c>
    </row>
    <row r="1866" spans="1:17" x14ac:dyDescent="0.2">
      <c r="A1866" s="118" t="str">
        <f>IF(B1866="","",COUNT('Diário 1º PA'!$A$5:$A$1982)+ROW()-4)</f>
        <v/>
      </c>
      <c r="B1866" s="104"/>
      <c r="C1866" s="454"/>
      <c r="D1866" s="105"/>
      <c r="E1866" s="105"/>
      <c r="F1866" s="106"/>
      <c r="G1866" s="105"/>
      <c r="H1866" s="105"/>
      <c r="I1866" s="107"/>
      <c r="J1866" s="422"/>
      <c r="K1866" s="422"/>
      <c r="L1866" s="423"/>
      <c r="M1866" s="422"/>
      <c r="N1866" s="422"/>
      <c r="O1866" s="418">
        <f t="shared" si="95"/>
        <v>0</v>
      </c>
      <c r="P1866" s="79">
        <f t="shared" si="96"/>
        <v>0</v>
      </c>
      <c r="Q1866" s="152" t="str">
        <f t="shared" si="94"/>
        <v/>
      </c>
    </row>
    <row r="1867" spans="1:17" x14ac:dyDescent="0.2">
      <c r="A1867" s="118" t="str">
        <f>IF(B1867="","",COUNT('Diário 1º PA'!$A$5:$A$1982)+ROW()-4)</f>
        <v/>
      </c>
      <c r="B1867" s="104"/>
      <c r="C1867" s="454"/>
      <c r="D1867" s="105"/>
      <c r="E1867" s="105"/>
      <c r="F1867" s="106"/>
      <c r="G1867" s="105"/>
      <c r="H1867" s="105"/>
      <c r="I1867" s="107"/>
      <c r="J1867" s="422"/>
      <c r="K1867" s="422"/>
      <c r="L1867" s="423"/>
      <c r="M1867" s="422"/>
      <c r="N1867" s="422"/>
      <c r="O1867" s="416">
        <f t="shared" si="95"/>
        <v>0</v>
      </c>
      <c r="P1867" s="79">
        <f t="shared" si="96"/>
        <v>0</v>
      </c>
      <c r="Q1867" s="102" t="str">
        <f t="shared" si="94"/>
        <v/>
      </c>
    </row>
    <row r="1868" spans="1:17" x14ac:dyDescent="0.2">
      <c r="A1868" s="118" t="str">
        <f>IF(B1868="","",COUNT('Diário 1º PA'!$A$5:$A$1982)+ROW()-4)</f>
        <v/>
      </c>
      <c r="B1868" s="104"/>
      <c r="C1868" s="454"/>
      <c r="D1868" s="105"/>
      <c r="E1868" s="105"/>
      <c r="F1868" s="106"/>
      <c r="G1868" s="105"/>
      <c r="H1868" s="105"/>
      <c r="I1868" s="107"/>
      <c r="J1868" s="422"/>
      <c r="K1868" s="422"/>
      <c r="L1868" s="423"/>
      <c r="M1868" s="422"/>
      <c r="N1868" s="422"/>
      <c r="O1868" s="416">
        <f t="shared" si="95"/>
        <v>0</v>
      </c>
      <c r="P1868" s="79">
        <f t="shared" si="96"/>
        <v>0</v>
      </c>
      <c r="Q1868" s="102" t="str">
        <f t="shared" si="94"/>
        <v/>
      </c>
    </row>
    <row r="1869" spans="1:17" ht="13.5" thickBot="1" x14ac:dyDescent="0.25">
      <c r="A1869" s="118" t="str">
        <f>IF(B1869="","",COUNT('Diário 1º PA'!$A$5:$A$1982)+ROW()-4)</f>
        <v/>
      </c>
      <c r="B1869" s="104"/>
      <c r="C1869" s="454"/>
      <c r="D1869" s="105"/>
      <c r="E1869" s="105"/>
      <c r="F1869" s="106"/>
      <c r="G1869" s="105"/>
      <c r="H1869" s="105"/>
      <c r="I1869" s="107"/>
      <c r="J1869" s="422"/>
      <c r="K1869" s="422"/>
      <c r="L1869" s="423"/>
      <c r="M1869" s="422"/>
      <c r="N1869" s="422"/>
      <c r="O1869" s="416">
        <f t="shared" si="95"/>
        <v>0</v>
      </c>
      <c r="P1869" s="79">
        <f t="shared" si="96"/>
        <v>0</v>
      </c>
      <c r="Q1869" s="102" t="str">
        <f t="shared" si="94"/>
        <v/>
      </c>
    </row>
    <row r="1870" spans="1:17" x14ac:dyDescent="0.2">
      <c r="A1870" s="118" t="str">
        <f>IF(B1870="","",COUNT('Diário 1º PA'!$A$5:$A$1982)+ROW()-4)</f>
        <v/>
      </c>
      <c r="B1870" s="104"/>
      <c r="C1870" s="454"/>
      <c r="D1870" s="105"/>
      <c r="E1870" s="105"/>
      <c r="F1870" s="106"/>
      <c r="G1870" s="105"/>
      <c r="H1870" s="105"/>
      <c r="I1870" s="107"/>
      <c r="J1870" s="422"/>
      <c r="K1870" s="422"/>
      <c r="L1870" s="423"/>
      <c r="M1870" s="422"/>
      <c r="N1870" s="422"/>
      <c r="O1870" s="418">
        <f t="shared" si="95"/>
        <v>0</v>
      </c>
      <c r="P1870" s="79">
        <f t="shared" si="96"/>
        <v>0</v>
      </c>
      <c r="Q1870" s="152" t="str">
        <f t="shared" si="94"/>
        <v/>
      </c>
    </row>
    <row r="1871" spans="1:17" x14ac:dyDescent="0.2">
      <c r="A1871" s="118" t="str">
        <f>IF(B1871="","",COUNT('Diário 1º PA'!$A$5:$A$1982)+ROW()-4)</f>
        <v/>
      </c>
      <c r="B1871" s="104"/>
      <c r="C1871" s="454"/>
      <c r="D1871" s="105"/>
      <c r="E1871" s="105"/>
      <c r="F1871" s="106"/>
      <c r="G1871" s="105"/>
      <c r="H1871" s="105"/>
      <c r="I1871" s="107"/>
      <c r="J1871" s="422"/>
      <c r="K1871" s="422"/>
      <c r="L1871" s="423"/>
      <c r="M1871" s="422"/>
      <c r="N1871" s="422"/>
      <c r="O1871" s="416">
        <f t="shared" si="95"/>
        <v>0</v>
      </c>
      <c r="P1871" s="79">
        <f t="shared" si="96"/>
        <v>0</v>
      </c>
      <c r="Q1871" s="102" t="str">
        <f t="shared" si="94"/>
        <v/>
      </c>
    </row>
    <row r="1872" spans="1:17" x14ac:dyDescent="0.2">
      <c r="A1872" s="118" t="str">
        <f>IF(B1872="","",COUNT('Diário 1º PA'!$A$5:$A$1982)+ROW()-4)</f>
        <v/>
      </c>
      <c r="B1872" s="104"/>
      <c r="C1872" s="454"/>
      <c r="D1872" s="105"/>
      <c r="E1872" s="105"/>
      <c r="F1872" s="106"/>
      <c r="G1872" s="105"/>
      <c r="H1872" s="105"/>
      <c r="I1872" s="107"/>
      <c r="J1872" s="422"/>
      <c r="K1872" s="422"/>
      <c r="L1872" s="423"/>
      <c r="M1872" s="422"/>
      <c r="N1872" s="422"/>
      <c r="O1872" s="416">
        <f t="shared" si="95"/>
        <v>0</v>
      </c>
      <c r="P1872" s="79">
        <f t="shared" si="96"/>
        <v>0</v>
      </c>
      <c r="Q1872" s="102" t="str">
        <f t="shared" si="94"/>
        <v/>
      </c>
    </row>
    <row r="1873" spans="1:17" ht="13.5" thickBot="1" x14ac:dyDescent="0.25">
      <c r="A1873" s="118" t="str">
        <f>IF(B1873="","",COUNT('Diário 1º PA'!$A$5:$A$1982)+ROW()-4)</f>
        <v/>
      </c>
      <c r="B1873" s="104"/>
      <c r="C1873" s="454"/>
      <c r="D1873" s="105"/>
      <c r="E1873" s="105"/>
      <c r="F1873" s="106"/>
      <c r="G1873" s="105"/>
      <c r="H1873" s="105"/>
      <c r="I1873" s="107"/>
      <c r="J1873" s="422"/>
      <c r="K1873" s="422"/>
      <c r="L1873" s="423"/>
      <c r="M1873" s="422"/>
      <c r="N1873" s="422"/>
      <c r="O1873" s="416">
        <f t="shared" si="95"/>
        <v>0</v>
      </c>
      <c r="P1873" s="79">
        <f t="shared" si="96"/>
        <v>0</v>
      </c>
      <c r="Q1873" s="102" t="str">
        <f t="shared" si="94"/>
        <v/>
      </c>
    </row>
    <row r="1874" spans="1:17" x14ac:dyDescent="0.2">
      <c r="A1874" s="118" t="str">
        <f>IF(B1874="","",COUNT('Diário 1º PA'!$A$5:$A$1982)+ROW()-4)</f>
        <v/>
      </c>
      <c r="B1874" s="104"/>
      <c r="C1874" s="454"/>
      <c r="D1874" s="105"/>
      <c r="E1874" s="105"/>
      <c r="F1874" s="106"/>
      <c r="G1874" s="105"/>
      <c r="H1874" s="105"/>
      <c r="I1874" s="107"/>
      <c r="J1874" s="422"/>
      <c r="K1874" s="422"/>
      <c r="L1874" s="423"/>
      <c r="M1874" s="422"/>
      <c r="N1874" s="422"/>
      <c r="O1874" s="418">
        <f t="shared" si="95"/>
        <v>0</v>
      </c>
      <c r="P1874" s="79">
        <f t="shared" si="96"/>
        <v>0</v>
      </c>
      <c r="Q1874" s="152" t="str">
        <f t="shared" si="94"/>
        <v/>
      </c>
    </row>
    <row r="1875" spans="1:17" x14ac:dyDescent="0.2">
      <c r="A1875" s="118" t="str">
        <f>IF(B1875="","",COUNT('Diário 1º PA'!$A$5:$A$1982)+ROW()-4)</f>
        <v/>
      </c>
      <c r="B1875" s="104"/>
      <c r="C1875" s="454"/>
      <c r="D1875" s="105"/>
      <c r="E1875" s="105"/>
      <c r="F1875" s="106"/>
      <c r="G1875" s="105"/>
      <c r="H1875" s="105"/>
      <c r="I1875" s="107"/>
      <c r="J1875" s="422"/>
      <c r="K1875" s="422"/>
      <c r="L1875" s="423"/>
      <c r="M1875" s="422"/>
      <c r="N1875" s="422"/>
      <c r="O1875" s="416">
        <f t="shared" si="95"/>
        <v>0</v>
      </c>
      <c r="P1875" s="79">
        <f t="shared" si="96"/>
        <v>0</v>
      </c>
      <c r="Q1875" s="102" t="str">
        <f t="shared" si="94"/>
        <v/>
      </c>
    </row>
    <row r="1876" spans="1:17" x14ac:dyDescent="0.2">
      <c r="A1876" s="118" t="str">
        <f>IF(B1876="","",COUNT('Diário 1º PA'!$A$5:$A$1982)+ROW()-4)</f>
        <v/>
      </c>
      <c r="B1876" s="104"/>
      <c r="C1876" s="454"/>
      <c r="D1876" s="105"/>
      <c r="E1876" s="105"/>
      <c r="F1876" s="106"/>
      <c r="G1876" s="105"/>
      <c r="H1876" s="105"/>
      <c r="I1876" s="107"/>
      <c r="J1876" s="422"/>
      <c r="K1876" s="422"/>
      <c r="L1876" s="423"/>
      <c r="M1876" s="422"/>
      <c r="N1876" s="422"/>
      <c r="O1876" s="416">
        <f t="shared" si="95"/>
        <v>0</v>
      </c>
      <c r="P1876" s="79">
        <f t="shared" si="96"/>
        <v>0</v>
      </c>
      <c r="Q1876" s="102" t="str">
        <f t="shared" si="94"/>
        <v/>
      </c>
    </row>
    <row r="1877" spans="1:17" ht="13.5" thickBot="1" x14ac:dyDescent="0.25">
      <c r="A1877" s="118" t="str">
        <f>IF(B1877="","",COUNT('Diário 1º PA'!$A$5:$A$1982)+ROW()-4)</f>
        <v/>
      </c>
      <c r="B1877" s="104"/>
      <c r="C1877" s="454"/>
      <c r="D1877" s="105"/>
      <c r="E1877" s="105"/>
      <c r="F1877" s="106"/>
      <c r="G1877" s="105"/>
      <c r="H1877" s="105"/>
      <c r="I1877" s="107"/>
      <c r="J1877" s="422"/>
      <c r="K1877" s="422"/>
      <c r="L1877" s="423"/>
      <c r="M1877" s="422"/>
      <c r="N1877" s="422"/>
      <c r="O1877" s="416">
        <f t="shared" si="95"/>
        <v>0</v>
      </c>
      <c r="P1877" s="79">
        <f t="shared" si="96"/>
        <v>0</v>
      </c>
      <c r="Q1877" s="102" t="str">
        <f t="shared" si="94"/>
        <v/>
      </c>
    </row>
    <row r="1878" spans="1:17" x14ac:dyDescent="0.2">
      <c r="A1878" s="118" t="str">
        <f>IF(B1878="","",COUNT('Diário 1º PA'!$A$5:$A$1982)+ROW()-4)</f>
        <v/>
      </c>
      <c r="B1878" s="104"/>
      <c r="C1878" s="454"/>
      <c r="D1878" s="105"/>
      <c r="E1878" s="105"/>
      <c r="F1878" s="106"/>
      <c r="G1878" s="105"/>
      <c r="H1878" s="105"/>
      <c r="I1878" s="107"/>
      <c r="J1878" s="422"/>
      <c r="K1878" s="422"/>
      <c r="L1878" s="423"/>
      <c r="M1878" s="422"/>
      <c r="N1878" s="422"/>
      <c r="O1878" s="418">
        <f t="shared" si="95"/>
        <v>0</v>
      </c>
      <c r="P1878" s="79">
        <f t="shared" si="96"/>
        <v>0</v>
      </c>
      <c r="Q1878" s="152" t="str">
        <f t="shared" si="94"/>
        <v/>
      </c>
    </row>
    <row r="1879" spans="1:17" x14ac:dyDescent="0.2">
      <c r="A1879" s="118" t="str">
        <f>IF(B1879="","",COUNT('Diário 1º PA'!$A$5:$A$1982)+ROW()-4)</f>
        <v/>
      </c>
      <c r="B1879" s="104"/>
      <c r="C1879" s="454"/>
      <c r="D1879" s="105"/>
      <c r="E1879" s="105"/>
      <c r="F1879" s="106"/>
      <c r="G1879" s="105"/>
      <c r="H1879" s="105"/>
      <c r="I1879" s="107"/>
      <c r="J1879" s="422"/>
      <c r="K1879" s="422"/>
      <c r="L1879" s="423"/>
      <c r="M1879" s="422"/>
      <c r="N1879" s="422"/>
      <c r="O1879" s="416">
        <f t="shared" si="95"/>
        <v>0</v>
      </c>
      <c r="P1879" s="79">
        <f t="shared" si="96"/>
        <v>0</v>
      </c>
      <c r="Q1879" s="102" t="str">
        <f t="shared" si="94"/>
        <v/>
      </c>
    </row>
    <row r="1880" spans="1:17" x14ac:dyDescent="0.2">
      <c r="A1880" s="118" t="str">
        <f>IF(B1880="","",COUNT('Diário 1º PA'!$A$5:$A$1982)+ROW()-4)</f>
        <v/>
      </c>
      <c r="B1880" s="104"/>
      <c r="C1880" s="454"/>
      <c r="D1880" s="105"/>
      <c r="E1880" s="105"/>
      <c r="F1880" s="106"/>
      <c r="G1880" s="105"/>
      <c r="H1880" s="105"/>
      <c r="I1880" s="107"/>
      <c r="J1880" s="422"/>
      <c r="K1880" s="422"/>
      <c r="L1880" s="423"/>
      <c r="M1880" s="422"/>
      <c r="N1880" s="422"/>
      <c r="O1880" s="416">
        <f t="shared" si="95"/>
        <v>0</v>
      </c>
      <c r="P1880" s="79">
        <f t="shared" si="96"/>
        <v>0</v>
      </c>
      <c r="Q1880" s="102" t="str">
        <f t="shared" si="94"/>
        <v/>
      </c>
    </row>
    <row r="1881" spans="1:17" ht="13.5" thickBot="1" x14ac:dyDescent="0.25">
      <c r="A1881" s="118" t="str">
        <f>IF(B1881="","",COUNT('Diário 1º PA'!$A$5:$A$1982)+ROW()-4)</f>
        <v/>
      </c>
      <c r="B1881" s="104"/>
      <c r="C1881" s="454"/>
      <c r="D1881" s="105"/>
      <c r="E1881" s="105"/>
      <c r="F1881" s="106"/>
      <c r="G1881" s="105"/>
      <c r="H1881" s="105"/>
      <c r="I1881" s="107"/>
      <c r="J1881" s="422"/>
      <c r="K1881" s="422"/>
      <c r="L1881" s="423"/>
      <c r="M1881" s="422"/>
      <c r="N1881" s="422"/>
      <c r="O1881" s="416">
        <f t="shared" si="95"/>
        <v>0</v>
      </c>
      <c r="P1881" s="79">
        <f t="shared" si="96"/>
        <v>0</v>
      </c>
      <c r="Q1881" s="102" t="str">
        <f t="shared" si="94"/>
        <v/>
      </c>
    </row>
    <row r="1882" spans="1:17" x14ac:dyDescent="0.2">
      <c r="A1882" s="118" t="str">
        <f>IF(B1882="","",COUNT('Diário 1º PA'!$A$5:$A$1982)+ROW()-4)</f>
        <v/>
      </c>
      <c r="B1882" s="104"/>
      <c r="C1882" s="454"/>
      <c r="D1882" s="105"/>
      <c r="E1882" s="105"/>
      <c r="F1882" s="106"/>
      <c r="G1882" s="105"/>
      <c r="H1882" s="105"/>
      <c r="I1882" s="107"/>
      <c r="J1882" s="422"/>
      <c r="K1882" s="422"/>
      <c r="L1882" s="423"/>
      <c r="M1882" s="422"/>
      <c r="N1882" s="422"/>
      <c r="O1882" s="418">
        <f t="shared" si="95"/>
        <v>0</v>
      </c>
      <c r="P1882" s="79">
        <f t="shared" si="96"/>
        <v>0</v>
      </c>
      <c r="Q1882" s="152" t="str">
        <f t="shared" si="94"/>
        <v/>
      </c>
    </row>
    <row r="1883" spans="1:17" x14ac:dyDescent="0.2">
      <c r="A1883" s="118" t="str">
        <f>IF(B1883="","",COUNT('Diário 1º PA'!$A$5:$A$1982)+ROW()-4)</f>
        <v/>
      </c>
      <c r="B1883" s="104"/>
      <c r="C1883" s="454"/>
      <c r="D1883" s="105"/>
      <c r="E1883" s="105"/>
      <c r="F1883" s="106"/>
      <c r="G1883" s="105"/>
      <c r="H1883" s="105"/>
      <c r="I1883" s="107"/>
      <c r="J1883" s="422"/>
      <c r="K1883" s="422"/>
      <c r="L1883" s="423"/>
      <c r="M1883" s="422"/>
      <c r="N1883" s="422"/>
      <c r="O1883" s="416">
        <f t="shared" si="95"/>
        <v>0</v>
      </c>
      <c r="P1883" s="79">
        <f t="shared" si="96"/>
        <v>0</v>
      </c>
      <c r="Q1883" s="102" t="str">
        <f t="shared" si="94"/>
        <v/>
      </c>
    </row>
    <row r="1884" spans="1:17" x14ac:dyDescent="0.2">
      <c r="A1884" s="118" t="str">
        <f>IF(B1884="","",COUNT('Diário 1º PA'!$A$5:$A$1982)+ROW()-4)</f>
        <v/>
      </c>
      <c r="B1884" s="104"/>
      <c r="C1884" s="454"/>
      <c r="D1884" s="105"/>
      <c r="E1884" s="105"/>
      <c r="F1884" s="106"/>
      <c r="G1884" s="105"/>
      <c r="H1884" s="105"/>
      <c r="I1884" s="107"/>
      <c r="J1884" s="422"/>
      <c r="K1884" s="422"/>
      <c r="L1884" s="423"/>
      <c r="M1884" s="422"/>
      <c r="N1884" s="422"/>
      <c r="O1884" s="416">
        <f t="shared" si="95"/>
        <v>0</v>
      </c>
      <c r="P1884" s="79">
        <f t="shared" si="96"/>
        <v>0</v>
      </c>
      <c r="Q1884" s="102" t="str">
        <f t="shared" si="94"/>
        <v/>
      </c>
    </row>
    <row r="1885" spans="1:17" ht="13.5" thickBot="1" x14ac:dyDescent="0.25">
      <c r="A1885" s="118" t="str">
        <f>IF(B1885="","",COUNT('Diário 1º PA'!$A$5:$A$1982)+ROW()-4)</f>
        <v/>
      </c>
      <c r="B1885" s="104"/>
      <c r="C1885" s="454"/>
      <c r="D1885" s="105"/>
      <c r="E1885" s="105"/>
      <c r="F1885" s="106"/>
      <c r="G1885" s="105"/>
      <c r="H1885" s="105"/>
      <c r="I1885" s="107"/>
      <c r="J1885" s="422"/>
      <c r="K1885" s="422"/>
      <c r="L1885" s="423"/>
      <c r="M1885" s="422"/>
      <c r="N1885" s="422"/>
      <c r="O1885" s="416">
        <f t="shared" si="95"/>
        <v>0</v>
      </c>
      <c r="P1885" s="79">
        <f t="shared" si="96"/>
        <v>0</v>
      </c>
      <c r="Q1885" s="102" t="str">
        <f t="shared" si="94"/>
        <v/>
      </c>
    </row>
    <row r="1886" spans="1:17" x14ac:dyDescent="0.2">
      <c r="A1886" s="118" t="str">
        <f>IF(B1886="","",COUNT('Diário 1º PA'!$A$5:$A$1982)+ROW()-4)</f>
        <v/>
      </c>
      <c r="B1886" s="104"/>
      <c r="C1886" s="454"/>
      <c r="D1886" s="105"/>
      <c r="E1886" s="105"/>
      <c r="F1886" s="106"/>
      <c r="G1886" s="105"/>
      <c r="H1886" s="105"/>
      <c r="I1886" s="107"/>
      <c r="J1886" s="422"/>
      <c r="K1886" s="422"/>
      <c r="L1886" s="423"/>
      <c r="M1886" s="422"/>
      <c r="N1886" s="422"/>
      <c r="O1886" s="418">
        <f t="shared" si="95"/>
        <v>0</v>
      </c>
      <c r="P1886" s="79">
        <f t="shared" si="96"/>
        <v>0</v>
      </c>
      <c r="Q1886" s="152" t="str">
        <f t="shared" ref="Q1886:Q1904" si="97">SUBSTITUTE(D1886," ","_")</f>
        <v/>
      </c>
    </row>
    <row r="1887" spans="1:17" x14ac:dyDescent="0.2">
      <c r="A1887" s="118" t="str">
        <f>IF(B1887="","",COUNT('Diário 1º PA'!$A$5:$A$1982)+ROW()-4)</f>
        <v/>
      </c>
      <c r="B1887" s="104"/>
      <c r="C1887" s="454"/>
      <c r="D1887" s="105"/>
      <c r="E1887" s="105"/>
      <c r="F1887" s="106"/>
      <c r="G1887" s="105"/>
      <c r="H1887" s="105"/>
      <c r="I1887" s="107"/>
      <c r="J1887" s="422"/>
      <c r="K1887" s="422"/>
      <c r="L1887" s="423"/>
      <c r="M1887" s="422"/>
      <c r="N1887" s="422"/>
      <c r="O1887" s="416">
        <f t="shared" ref="O1887:O1904" si="98">IF(B1887=0,0,IF(YEAR(B1887)=$P$1,MONTH(B1887)-$O$1+1,(YEAR(B1887)-$P$1)*12-$O$1+1+MONTH(B1887)))</f>
        <v>0</v>
      </c>
      <c r="P1887" s="79">
        <f t="shared" ref="P1887:P1904" si="99">IF(C1887=0,0,IF(YEAR(C1887)=$P$1,MONTH(C1887)-$O$1+1,(YEAR(C1887)-$P$1)*12-$O$1+1+MONTH(C1887)))</f>
        <v>0</v>
      </c>
      <c r="Q1887" s="102" t="str">
        <f t="shared" si="97"/>
        <v/>
      </c>
    </row>
    <row r="1888" spans="1:17" x14ac:dyDescent="0.2">
      <c r="A1888" s="118" t="str">
        <f>IF(B1888="","",COUNT('Diário 1º PA'!$A$5:$A$1982)+ROW()-4)</f>
        <v/>
      </c>
      <c r="B1888" s="104"/>
      <c r="C1888" s="454"/>
      <c r="D1888" s="105"/>
      <c r="E1888" s="105"/>
      <c r="F1888" s="106"/>
      <c r="G1888" s="105"/>
      <c r="H1888" s="105"/>
      <c r="I1888" s="107"/>
      <c r="J1888" s="422"/>
      <c r="K1888" s="422"/>
      <c r="L1888" s="423"/>
      <c r="M1888" s="422"/>
      <c r="N1888" s="422"/>
      <c r="O1888" s="416">
        <f t="shared" si="98"/>
        <v>0</v>
      </c>
      <c r="P1888" s="79">
        <f t="shared" si="99"/>
        <v>0</v>
      </c>
      <c r="Q1888" s="102" t="str">
        <f t="shared" si="97"/>
        <v/>
      </c>
    </row>
    <row r="1889" spans="1:17" ht="13.5" thickBot="1" x14ac:dyDescent="0.25">
      <c r="A1889" s="118" t="str">
        <f>IF(B1889="","",COUNT('Diário 1º PA'!$A$5:$A$1982)+ROW()-4)</f>
        <v/>
      </c>
      <c r="B1889" s="104"/>
      <c r="C1889" s="454"/>
      <c r="D1889" s="105"/>
      <c r="E1889" s="105"/>
      <c r="F1889" s="106"/>
      <c r="G1889" s="105"/>
      <c r="H1889" s="105"/>
      <c r="I1889" s="107"/>
      <c r="J1889" s="422"/>
      <c r="K1889" s="422"/>
      <c r="L1889" s="423"/>
      <c r="M1889" s="422"/>
      <c r="N1889" s="422"/>
      <c r="O1889" s="416">
        <f t="shared" si="98"/>
        <v>0</v>
      </c>
      <c r="P1889" s="79">
        <f t="shared" si="99"/>
        <v>0</v>
      </c>
      <c r="Q1889" s="102" t="str">
        <f t="shared" si="97"/>
        <v/>
      </c>
    </row>
    <row r="1890" spans="1:17" x14ac:dyDescent="0.2">
      <c r="A1890" s="118" t="str">
        <f>IF(B1890="","",COUNT('Diário 1º PA'!$A$5:$A$1982)+ROW()-4)</f>
        <v/>
      </c>
      <c r="B1890" s="104"/>
      <c r="C1890" s="454"/>
      <c r="D1890" s="105"/>
      <c r="E1890" s="105"/>
      <c r="F1890" s="106"/>
      <c r="G1890" s="105"/>
      <c r="H1890" s="105"/>
      <c r="I1890" s="107"/>
      <c r="J1890" s="422"/>
      <c r="K1890" s="422"/>
      <c r="L1890" s="423"/>
      <c r="M1890" s="422"/>
      <c r="N1890" s="422"/>
      <c r="O1890" s="418">
        <f t="shared" si="98"/>
        <v>0</v>
      </c>
      <c r="P1890" s="79">
        <f t="shared" si="99"/>
        <v>0</v>
      </c>
      <c r="Q1890" s="152" t="str">
        <f t="shared" si="97"/>
        <v/>
      </c>
    </row>
    <row r="1891" spans="1:17" x14ac:dyDescent="0.2">
      <c r="A1891" s="118" t="str">
        <f>IF(B1891="","",COUNT('Diário 1º PA'!$A$5:$A$1982)+ROW()-4)</f>
        <v/>
      </c>
      <c r="B1891" s="104"/>
      <c r="C1891" s="454"/>
      <c r="D1891" s="105"/>
      <c r="E1891" s="105"/>
      <c r="F1891" s="106"/>
      <c r="G1891" s="105"/>
      <c r="H1891" s="105"/>
      <c r="I1891" s="107"/>
      <c r="J1891" s="422"/>
      <c r="K1891" s="422"/>
      <c r="L1891" s="423"/>
      <c r="M1891" s="422"/>
      <c r="N1891" s="422"/>
      <c r="O1891" s="416">
        <f t="shared" si="98"/>
        <v>0</v>
      </c>
      <c r="P1891" s="79">
        <f t="shared" si="99"/>
        <v>0</v>
      </c>
      <c r="Q1891" s="102" t="str">
        <f t="shared" si="97"/>
        <v/>
      </c>
    </row>
    <row r="1892" spans="1:17" x14ac:dyDescent="0.2">
      <c r="A1892" s="118" t="str">
        <f>IF(B1892="","",COUNT('Diário 1º PA'!$A$5:$A$1982)+ROW()-4)</f>
        <v/>
      </c>
      <c r="B1892" s="104"/>
      <c r="C1892" s="454"/>
      <c r="D1892" s="105"/>
      <c r="E1892" s="105"/>
      <c r="F1892" s="106"/>
      <c r="G1892" s="105"/>
      <c r="H1892" s="105"/>
      <c r="I1892" s="107"/>
      <c r="J1892" s="422"/>
      <c r="K1892" s="422"/>
      <c r="L1892" s="423"/>
      <c r="M1892" s="422"/>
      <c r="N1892" s="422"/>
      <c r="O1892" s="416">
        <f t="shared" si="98"/>
        <v>0</v>
      </c>
      <c r="P1892" s="79">
        <f t="shared" si="99"/>
        <v>0</v>
      </c>
      <c r="Q1892" s="102" t="str">
        <f t="shared" si="97"/>
        <v/>
      </c>
    </row>
    <row r="1893" spans="1:17" ht="13.5" thickBot="1" x14ac:dyDescent="0.25">
      <c r="A1893" s="118" t="str">
        <f>IF(B1893="","",COUNT('Diário 1º PA'!$A$5:$A$1982)+ROW()-4)</f>
        <v/>
      </c>
      <c r="B1893" s="104"/>
      <c r="C1893" s="454"/>
      <c r="D1893" s="105"/>
      <c r="E1893" s="105"/>
      <c r="F1893" s="106"/>
      <c r="G1893" s="105"/>
      <c r="H1893" s="105"/>
      <c r="I1893" s="107"/>
      <c r="J1893" s="422"/>
      <c r="K1893" s="422"/>
      <c r="L1893" s="423"/>
      <c r="M1893" s="422"/>
      <c r="N1893" s="422"/>
      <c r="O1893" s="416">
        <f t="shared" si="98"/>
        <v>0</v>
      </c>
      <c r="P1893" s="79">
        <f t="shared" si="99"/>
        <v>0</v>
      </c>
      <c r="Q1893" s="102" t="str">
        <f t="shared" si="97"/>
        <v/>
      </c>
    </row>
    <row r="1894" spans="1:17" x14ac:dyDescent="0.2">
      <c r="A1894" s="118" t="str">
        <f>IF(B1894="","",COUNT('Diário 1º PA'!$A$5:$A$1982)+ROW()-4)</f>
        <v/>
      </c>
      <c r="B1894" s="104"/>
      <c r="C1894" s="454"/>
      <c r="D1894" s="105"/>
      <c r="E1894" s="105"/>
      <c r="F1894" s="106"/>
      <c r="G1894" s="105"/>
      <c r="H1894" s="105"/>
      <c r="I1894" s="107"/>
      <c r="J1894" s="422"/>
      <c r="K1894" s="422"/>
      <c r="L1894" s="423"/>
      <c r="M1894" s="422"/>
      <c r="N1894" s="422"/>
      <c r="O1894" s="418">
        <f t="shared" si="98"/>
        <v>0</v>
      </c>
      <c r="P1894" s="79">
        <f t="shared" si="99"/>
        <v>0</v>
      </c>
      <c r="Q1894" s="152" t="str">
        <f t="shared" si="97"/>
        <v/>
      </c>
    </row>
    <row r="1895" spans="1:17" x14ac:dyDescent="0.2">
      <c r="A1895" s="118" t="str">
        <f>IF(B1895="","",COUNT('Diário 1º PA'!$A$5:$A$1982)+ROW()-4)</f>
        <v/>
      </c>
      <c r="B1895" s="104"/>
      <c r="C1895" s="454"/>
      <c r="D1895" s="105"/>
      <c r="E1895" s="105"/>
      <c r="F1895" s="106"/>
      <c r="G1895" s="105"/>
      <c r="H1895" s="105"/>
      <c r="I1895" s="107"/>
      <c r="J1895" s="422"/>
      <c r="K1895" s="422"/>
      <c r="L1895" s="423"/>
      <c r="M1895" s="422"/>
      <c r="N1895" s="422"/>
      <c r="O1895" s="416">
        <f t="shared" si="98"/>
        <v>0</v>
      </c>
      <c r="P1895" s="79">
        <f t="shared" si="99"/>
        <v>0</v>
      </c>
      <c r="Q1895" s="102" t="str">
        <f t="shared" si="97"/>
        <v/>
      </c>
    </row>
    <row r="1896" spans="1:17" x14ac:dyDescent="0.2">
      <c r="A1896" s="118" t="str">
        <f>IF(B1896="","",COUNT('Diário 1º PA'!$A$5:$A$1982)+ROW()-4)</f>
        <v/>
      </c>
      <c r="B1896" s="104"/>
      <c r="C1896" s="454"/>
      <c r="D1896" s="105"/>
      <c r="E1896" s="105"/>
      <c r="F1896" s="106"/>
      <c r="G1896" s="105"/>
      <c r="H1896" s="105"/>
      <c r="I1896" s="107"/>
      <c r="J1896" s="422"/>
      <c r="K1896" s="422"/>
      <c r="L1896" s="423"/>
      <c r="M1896" s="422"/>
      <c r="N1896" s="422"/>
      <c r="O1896" s="416">
        <f t="shared" si="98"/>
        <v>0</v>
      </c>
      <c r="P1896" s="79">
        <f t="shared" si="99"/>
        <v>0</v>
      </c>
      <c r="Q1896" s="102" t="str">
        <f t="shared" si="97"/>
        <v/>
      </c>
    </row>
    <row r="1897" spans="1:17" ht="13.5" thickBot="1" x14ac:dyDescent="0.25">
      <c r="A1897" s="118" t="str">
        <f>IF(B1897="","",COUNT('Diário 1º PA'!$A$5:$A$1982)+ROW()-4)</f>
        <v/>
      </c>
      <c r="B1897" s="104"/>
      <c r="C1897" s="454"/>
      <c r="D1897" s="105"/>
      <c r="E1897" s="105"/>
      <c r="F1897" s="106"/>
      <c r="G1897" s="105"/>
      <c r="H1897" s="105"/>
      <c r="I1897" s="107"/>
      <c r="J1897" s="422"/>
      <c r="K1897" s="422"/>
      <c r="L1897" s="423"/>
      <c r="M1897" s="422"/>
      <c r="N1897" s="422"/>
      <c r="O1897" s="416">
        <f t="shared" si="98"/>
        <v>0</v>
      </c>
      <c r="P1897" s="79">
        <f t="shared" si="99"/>
        <v>0</v>
      </c>
      <c r="Q1897" s="102" t="str">
        <f t="shared" si="97"/>
        <v/>
      </c>
    </row>
    <row r="1898" spans="1:17" x14ac:dyDescent="0.2">
      <c r="A1898" s="118" t="str">
        <f>IF(B1898="","",COUNT('Diário 1º PA'!$A$5:$A$1982)+ROW()-4)</f>
        <v/>
      </c>
      <c r="B1898" s="104"/>
      <c r="C1898" s="454"/>
      <c r="D1898" s="105"/>
      <c r="E1898" s="105"/>
      <c r="F1898" s="106"/>
      <c r="G1898" s="105"/>
      <c r="H1898" s="105"/>
      <c r="I1898" s="107"/>
      <c r="J1898" s="422"/>
      <c r="K1898" s="422"/>
      <c r="L1898" s="423"/>
      <c r="M1898" s="422"/>
      <c r="N1898" s="422"/>
      <c r="O1898" s="418">
        <f t="shared" si="98"/>
        <v>0</v>
      </c>
      <c r="P1898" s="79">
        <f t="shared" si="99"/>
        <v>0</v>
      </c>
      <c r="Q1898" s="152" t="str">
        <f t="shared" si="97"/>
        <v/>
      </c>
    </row>
    <row r="1899" spans="1:17" x14ac:dyDescent="0.2">
      <c r="A1899" s="118" t="str">
        <f>IF(B1899="","",COUNT('Diário 1º PA'!$A$5:$A$1982)+ROW()-4)</f>
        <v/>
      </c>
      <c r="B1899" s="104"/>
      <c r="C1899" s="454"/>
      <c r="D1899" s="105"/>
      <c r="E1899" s="105"/>
      <c r="F1899" s="106"/>
      <c r="G1899" s="105"/>
      <c r="H1899" s="105"/>
      <c r="I1899" s="107"/>
      <c r="J1899" s="422"/>
      <c r="K1899" s="422"/>
      <c r="L1899" s="423"/>
      <c r="M1899" s="422"/>
      <c r="N1899" s="422"/>
      <c r="O1899" s="416">
        <f t="shared" si="98"/>
        <v>0</v>
      </c>
      <c r="P1899" s="79">
        <f t="shared" si="99"/>
        <v>0</v>
      </c>
      <c r="Q1899" s="102" t="str">
        <f t="shared" si="97"/>
        <v/>
      </c>
    </row>
    <row r="1900" spans="1:17" x14ac:dyDescent="0.2">
      <c r="A1900" s="118" t="str">
        <f>IF(B1900="","",COUNT('Diário 1º PA'!$A$5:$A$1982)+ROW()-4)</f>
        <v/>
      </c>
      <c r="B1900" s="104"/>
      <c r="C1900" s="454"/>
      <c r="D1900" s="105"/>
      <c r="E1900" s="105"/>
      <c r="F1900" s="106"/>
      <c r="G1900" s="105"/>
      <c r="H1900" s="105"/>
      <c r="I1900" s="107"/>
      <c r="J1900" s="422"/>
      <c r="K1900" s="422"/>
      <c r="L1900" s="423"/>
      <c r="M1900" s="422"/>
      <c r="N1900" s="422"/>
      <c r="O1900" s="416">
        <f t="shared" si="98"/>
        <v>0</v>
      </c>
      <c r="P1900" s="79">
        <f t="shared" si="99"/>
        <v>0</v>
      </c>
      <c r="Q1900" s="102" t="str">
        <f t="shared" si="97"/>
        <v/>
      </c>
    </row>
    <row r="1901" spans="1:17" ht="13.5" thickBot="1" x14ac:dyDescent="0.25">
      <c r="A1901" s="118" t="str">
        <f>IF(B1901="","",COUNT('Diário 1º PA'!$A$5:$A$1982)+ROW()-4)</f>
        <v/>
      </c>
      <c r="B1901" s="104"/>
      <c r="C1901" s="454"/>
      <c r="D1901" s="105"/>
      <c r="E1901" s="105"/>
      <c r="F1901" s="106"/>
      <c r="G1901" s="105"/>
      <c r="H1901" s="105"/>
      <c r="I1901" s="107"/>
      <c r="J1901" s="422"/>
      <c r="K1901" s="422"/>
      <c r="L1901" s="423"/>
      <c r="M1901" s="422"/>
      <c r="N1901" s="422"/>
      <c r="O1901" s="416">
        <f t="shared" si="98"/>
        <v>0</v>
      </c>
      <c r="P1901" s="79">
        <f t="shared" si="99"/>
        <v>0</v>
      </c>
      <c r="Q1901" s="102" t="str">
        <f t="shared" si="97"/>
        <v/>
      </c>
    </row>
    <row r="1902" spans="1:17" x14ac:dyDescent="0.2">
      <c r="A1902" s="118" t="str">
        <f>IF(B1902="","",COUNT('Diário 1º PA'!$A$5:$A$1982)+ROW()-4)</f>
        <v/>
      </c>
      <c r="B1902" s="104"/>
      <c r="C1902" s="454"/>
      <c r="D1902" s="105"/>
      <c r="E1902" s="105"/>
      <c r="F1902" s="106"/>
      <c r="G1902" s="105"/>
      <c r="H1902" s="105"/>
      <c r="I1902" s="107"/>
      <c r="J1902" s="422"/>
      <c r="K1902" s="422"/>
      <c r="L1902" s="423"/>
      <c r="M1902" s="422"/>
      <c r="N1902" s="422"/>
      <c r="O1902" s="418">
        <f t="shared" si="98"/>
        <v>0</v>
      </c>
      <c r="P1902" s="79">
        <f t="shared" si="99"/>
        <v>0</v>
      </c>
      <c r="Q1902" s="152" t="str">
        <f t="shared" si="97"/>
        <v/>
      </c>
    </row>
    <row r="1903" spans="1:17" x14ac:dyDescent="0.2">
      <c r="A1903" s="118" t="str">
        <f>IF(B1903="","",COUNT('Diário 1º PA'!$A$5:$A$1982)+ROW()-4)</f>
        <v/>
      </c>
      <c r="B1903" s="104"/>
      <c r="C1903" s="454"/>
      <c r="D1903" s="105"/>
      <c r="E1903" s="105"/>
      <c r="F1903" s="106"/>
      <c r="G1903" s="105"/>
      <c r="H1903" s="105"/>
      <c r="I1903" s="107"/>
      <c r="J1903" s="422"/>
      <c r="K1903" s="422"/>
      <c r="L1903" s="423"/>
      <c r="M1903" s="422"/>
      <c r="N1903" s="422"/>
      <c r="O1903" s="416">
        <f t="shared" si="98"/>
        <v>0</v>
      </c>
      <c r="P1903" s="79">
        <f t="shared" si="99"/>
        <v>0</v>
      </c>
      <c r="Q1903" s="102" t="str">
        <f t="shared" si="97"/>
        <v/>
      </c>
    </row>
    <row r="1904" spans="1:17" x14ac:dyDescent="0.2">
      <c r="A1904" s="118" t="str">
        <f>IF(B1904="","",COUNT('Diário 1º PA'!$A$5:$A$1982)+ROW()-4)</f>
        <v/>
      </c>
      <c r="B1904" s="104"/>
      <c r="C1904" s="454"/>
      <c r="D1904" s="105"/>
      <c r="E1904" s="105"/>
      <c r="F1904" s="106"/>
      <c r="G1904" s="105"/>
      <c r="H1904" s="105"/>
      <c r="I1904" s="107"/>
      <c r="J1904" s="422"/>
      <c r="K1904" s="422"/>
      <c r="L1904" s="423"/>
      <c r="M1904" s="422"/>
      <c r="N1904" s="422"/>
      <c r="O1904" s="416">
        <f t="shared" si="98"/>
        <v>0</v>
      </c>
      <c r="P1904" s="79">
        <f t="shared" si="99"/>
        <v>0</v>
      </c>
      <c r="Q1904" s="102" t="str">
        <f t="shared" si="97"/>
        <v/>
      </c>
    </row>
    <row r="1905" spans="1:17" x14ac:dyDescent="0.2">
      <c r="A1905" s="118" t="str">
        <f>IF(B1905="","",COUNT('Diário 1º PA'!$A$5:$A$1982)+ROW()-4)</f>
        <v/>
      </c>
      <c r="B1905" s="104"/>
      <c r="C1905" s="454"/>
      <c r="D1905" s="105"/>
      <c r="E1905" s="105"/>
      <c r="F1905" s="106"/>
      <c r="G1905" s="105"/>
      <c r="H1905" s="105"/>
      <c r="I1905" s="107"/>
      <c r="J1905" s="422"/>
      <c r="K1905" s="422"/>
      <c r="L1905" s="423"/>
      <c r="M1905" s="422"/>
      <c r="N1905" s="422"/>
      <c r="O1905" s="416">
        <f t="shared" ref="O1905:P1947" si="100">IF(B1905=0,0,IF(YEAR(B1905)=$P$1,MONTH(B1905)-$O$1+1,(YEAR(B1905)-$P$1)*12-$O$1+1+MONTH(B1905)))</f>
        <v>0</v>
      </c>
      <c r="P1905" s="79">
        <f t="shared" si="100"/>
        <v>0</v>
      </c>
      <c r="Q1905" s="102" t="str">
        <f t="shared" ref="Q1905:Q1946" si="101">SUBSTITUTE(D1905," ","_")</f>
        <v/>
      </c>
    </row>
    <row r="1906" spans="1:17" x14ac:dyDescent="0.2">
      <c r="A1906" s="118" t="str">
        <f>IF(B1906="","",COUNT('Diário 1º PA'!$A$5:$A$1982)+ROW()-4)</f>
        <v/>
      </c>
      <c r="B1906" s="104"/>
      <c r="C1906" s="454"/>
      <c r="D1906" s="105"/>
      <c r="E1906" s="105"/>
      <c r="F1906" s="106"/>
      <c r="G1906" s="105"/>
      <c r="H1906" s="105"/>
      <c r="I1906" s="107"/>
      <c r="J1906" s="422"/>
      <c r="K1906" s="422"/>
      <c r="L1906" s="423"/>
      <c r="M1906" s="422"/>
      <c r="N1906" s="422"/>
      <c r="O1906" s="416">
        <f t="shared" si="100"/>
        <v>0</v>
      </c>
      <c r="P1906" s="79">
        <f t="shared" si="100"/>
        <v>0</v>
      </c>
      <c r="Q1906" s="102" t="str">
        <f t="shared" si="101"/>
        <v/>
      </c>
    </row>
    <row r="1907" spans="1:17" x14ac:dyDescent="0.2">
      <c r="A1907" s="118" t="str">
        <f>IF(B1907="","",COUNT('Diário 1º PA'!$A$5:$A$1982)+ROW()-4)</f>
        <v/>
      </c>
      <c r="B1907" s="104"/>
      <c r="C1907" s="454"/>
      <c r="D1907" s="105"/>
      <c r="E1907" s="105"/>
      <c r="F1907" s="106"/>
      <c r="G1907" s="105"/>
      <c r="H1907" s="105"/>
      <c r="I1907" s="107"/>
      <c r="J1907" s="422"/>
      <c r="K1907" s="422"/>
      <c r="L1907" s="423"/>
      <c r="M1907" s="422"/>
      <c r="N1907" s="422"/>
      <c r="O1907" s="416">
        <f t="shared" si="100"/>
        <v>0</v>
      </c>
      <c r="P1907" s="79">
        <f t="shared" si="100"/>
        <v>0</v>
      </c>
      <c r="Q1907" s="102" t="str">
        <f t="shared" si="101"/>
        <v/>
      </c>
    </row>
    <row r="1908" spans="1:17" x14ac:dyDescent="0.2">
      <c r="A1908" s="118" t="str">
        <f>IF(B1908="","",COUNT('Diário 1º PA'!$A$5:$A$1982)+ROW()-4)</f>
        <v/>
      </c>
      <c r="B1908" s="104"/>
      <c r="C1908" s="454"/>
      <c r="D1908" s="105"/>
      <c r="E1908" s="105"/>
      <c r="F1908" s="106"/>
      <c r="G1908" s="105"/>
      <c r="H1908" s="105"/>
      <c r="I1908" s="107"/>
      <c r="J1908" s="422"/>
      <c r="K1908" s="422"/>
      <c r="L1908" s="423"/>
      <c r="M1908" s="422"/>
      <c r="N1908" s="422"/>
      <c r="O1908" s="416">
        <f t="shared" si="100"/>
        <v>0</v>
      </c>
      <c r="P1908" s="79">
        <f t="shared" si="100"/>
        <v>0</v>
      </c>
      <c r="Q1908" s="102" t="str">
        <f t="shared" si="101"/>
        <v/>
      </c>
    </row>
    <row r="1909" spans="1:17" x14ac:dyDescent="0.2">
      <c r="A1909" s="118" t="str">
        <f>IF(B1909="","",COUNT('Diário 1º PA'!$A$5:$A$1982)+ROW()-4)</f>
        <v/>
      </c>
      <c r="B1909" s="104"/>
      <c r="C1909" s="454"/>
      <c r="D1909" s="105"/>
      <c r="E1909" s="105"/>
      <c r="F1909" s="106"/>
      <c r="G1909" s="105"/>
      <c r="H1909" s="105"/>
      <c r="I1909" s="107"/>
      <c r="J1909" s="422"/>
      <c r="K1909" s="422"/>
      <c r="L1909" s="423"/>
      <c r="M1909" s="422"/>
      <c r="N1909" s="422"/>
      <c r="O1909" s="416">
        <f t="shared" si="100"/>
        <v>0</v>
      </c>
      <c r="P1909" s="79">
        <f t="shared" si="100"/>
        <v>0</v>
      </c>
      <c r="Q1909" s="102" t="str">
        <f t="shared" si="101"/>
        <v/>
      </c>
    </row>
    <row r="1910" spans="1:17" x14ac:dyDescent="0.2">
      <c r="A1910" s="118" t="str">
        <f>IF(B1910="","",COUNT('Diário 1º PA'!$A$5:$A$1982)+ROW()-4)</f>
        <v/>
      </c>
      <c r="B1910" s="104"/>
      <c r="C1910" s="454"/>
      <c r="D1910" s="105"/>
      <c r="E1910" s="105"/>
      <c r="F1910" s="106"/>
      <c r="G1910" s="105"/>
      <c r="H1910" s="105"/>
      <c r="I1910" s="107"/>
      <c r="J1910" s="422"/>
      <c r="K1910" s="422"/>
      <c r="L1910" s="423"/>
      <c r="M1910" s="422"/>
      <c r="N1910" s="422"/>
      <c r="O1910" s="416">
        <f t="shared" si="100"/>
        <v>0</v>
      </c>
      <c r="P1910" s="79">
        <f t="shared" si="100"/>
        <v>0</v>
      </c>
      <c r="Q1910" s="102" t="str">
        <f t="shared" si="101"/>
        <v/>
      </c>
    </row>
    <row r="1911" spans="1:17" x14ac:dyDescent="0.2">
      <c r="A1911" s="118" t="str">
        <f>IF(B1911="","",COUNT('Diário 1º PA'!$A$5:$A$1982)+ROW()-4)</f>
        <v/>
      </c>
      <c r="B1911" s="104"/>
      <c r="C1911" s="454"/>
      <c r="D1911" s="105"/>
      <c r="E1911" s="105"/>
      <c r="F1911" s="106"/>
      <c r="G1911" s="105"/>
      <c r="H1911" s="105"/>
      <c r="I1911" s="107"/>
      <c r="J1911" s="422"/>
      <c r="K1911" s="422"/>
      <c r="L1911" s="423"/>
      <c r="M1911" s="422"/>
      <c r="N1911" s="422"/>
      <c r="O1911" s="416">
        <f t="shared" si="100"/>
        <v>0</v>
      </c>
      <c r="P1911" s="79">
        <f t="shared" si="100"/>
        <v>0</v>
      </c>
      <c r="Q1911" s="102" t="str">
        <f t="shared" si="101"/>
        <v/>
      </c>
    </row>
    <row r="1912" spans="1:17" x14ac:dyDescent="0.2">
      <c r="A1912" s="118" t="str">
        <f>IF(B1912="","",COUNT('Diário 1º PA'!$A$5:$A$1982)+ROW()-4)</f>
        <v/>
      </c>
      <c r="B1912" s="104"/>
      <c r="C1912" s="454"/>
      <c r="D1912" s="105"/>
      <c r="E1912" s="105"/>
      <c r="F1912" s="106"/>
      <c r="G1912" s="105"/>
      <c r="H1912" s="105"/>
      <c r="I1912" s="107"/>
      <c r="J1912" s="422"/>
      <c r="K1912" s="422"/>
      <c r="L1912" s="423"/>
      <c r="M1912" s="422"/>
      <c r="N1912" s="422"/>
      <c r="O1912" s="416">
        <f t="shared" si="100"/>
        <v>0</v>
      </c>
      <c r="P1912" s="79">
        <f t="shared" si="100"/>
        <v>0</v>
      </c>
      <c r="Q1912" s="102" t="str">
        <f t="shared" si="101"/>
        <v/>
      </c>
    </row>
    <row r="1913" spans="1:17" x14ac:dyDescent="0.2">
      <c r="A1913" s="118" t="str">
        <f>IF(B1913="","",COUNT('Diário 1º PA'!$A$5:$A$1982)+ROW()-4)</f>
        <v/>
      </c>
      <c r="B1913" s="104"/>
      <c r="C1913" s="454"/>
      <c r="D1913" s="105"/>
      <c r="E1913" s="105"/>
      <c r="F1913" s="106"/>
      <c r="G1913" s="105"/>
      <c r="H1913" s="105"/>
      <c r="I1913" s="107"/>
      <c r="J1913" s="422"/>
      <c r="K1913" s="422"/>
      <c r="L1913" s="423"/>
      <c r="M1913" s="422"/>
      <c r="N1913" s="422"/>
      <c r="O1913" s="416">
        <f t="shared" si="100"/>
        <v>0</v>
      </c>
      <c r="P1913" s="79">
        <f t="shared" si="100"/>
        <v>0</v>
      </c>
      <c r="Q1913" s="102" t="str">
        <f t="shared" si="101"/>
        <v/>
      </c>
    </row>
    <row r="1914" spans="1:17" x14ac:dyDescent="0.2">
      <c r="A1914" s="118" t="str">
        <f>IF(B1914="","",COUNT('Diário 1º PA'!$A$5:$A$1982)+ROW()-4)</f>
        <v/>
      </c>
      <c r="B1914" s="104"/>
      <c r="C1914" s="454"/>
      <c r="D1914" s="105"/>
      <c r="E1914" s="105"/>
      <c r="F1914" s="106"/>
      <c r="G1914" s="105"/>
      <c r="H1914" s="105"/>
      <c r="I1914" s="107"/>
      <c r="J1914" s="422"/>
      <c r="K1914" s="422"/>
      <c r="L1914" s="423"/>
      <c r="M1914" s="422"/>
      <c r="N1914" s="422"/>
      <c r="O1914" s="416">
        <f t="shared" si="100"/>
        <v>0</v>
      </c>
      <c r="P1914" s="79">
        <f t="shared" si="100"/>
        <v>0</v>
      </c>
      <c r="Q1914" s="102" t="str">
        <f t="shared" si="101"/>
        <v/>
      </c>
    </row>
    <row r="1915" spans="1:17" x14ac:dyDescent="0.2">
      <c r="A1915" s="118" t="str">
        <f>IF(B1915="","",COUNT('Diário 1º PA'!$A$5:$A$1982)+ROW()-4)</f>
        <v/>
      </c>
      <c r="B1915" s="104"/>
      <c r="C1915" s="454"/>
      <c r="D1915" s="105"/>
      <c r="E1915" s="105"/>
      <c r="F1915" s="106"/>
      <c r="G1915" s="105"/>
      <c r="H1915" s="105"/>
      <c r="I1915" s="107"/>
      <c r="J1915" s="422"/>
      <c r="K1915" s="422"/>
      <c r="L1915" s="423"/>
      <c r="M1915" s="422"/>
      <c r="N1915" s="422"/>
      <c r="O1915" s="416">
        <f t="shared" si="100"/>
        <v>0</v>
      </c>
      <c r="P1915" s="79">
        <f t="shared" si="100"/>
        <v>0</v>
      </c>
      <c r="Q1915" s="102" t="str">
        <f t="shared" si="101"/>
        <v/>
      </c>
    </row>
    <row r="1916" spans="1:17" x14ac:dyDescent="0.2">
      <c r="A1916" s="118" t="str">
        <f>IF(B1916="","",COUNT('Diário 1º PA'!$A$5:$A$1982)+ROW()-4)</f>
        <v/>
      </c>
      <c r="B1916" s="104"/>
      <c r="C1916" s="454"/>
      <c r="D1916" s="105"/>
      <c r="E1916" s="105"/>
      <c r="F1916" s="106"/>
      <c r="G1916" s="105"/>
      <c r="H1916" s="105"/>
      <c r="I1916" s="107"/>
      <c r="J1916" s="422"/>
      <c r="K1916" s="422"/>
      <c r="L1916" s="423"/>
      <c r="M1916" s="422"/>
      <c r="N1916" s="422"/>
      <c r="O1916" s="416">
        <f t="shared" si="100"/>
        <v>0</v>
      </c>
      <c r="P1916" s="79">
        <f t="shared" si="100"/>
        <v>0</v>
      </c>
      <c r="Q1916" s="102" t="str">
        <f t="shared" si="101"/>
        <v/>
      </c>
    </row>
    <row r="1917" spans="1:17" x14ac:dyDescent="0.2">
      <c r="A1917" s="118" t="str">
        <f>IF(B1917="","",COUNT('Diário 1º PA'!$A$5:$A$1982)+ROW()-4)</f>
        <v/>
      </c>
      <c r="B1917" s="104"/>
      <c r="C1917" s="454"/>
      <c r="D1917" s="105"/>
      <c r="E1917" s="105"/>
      <c r="F1917" s="106"/>
      <c r="G1917" s="105"/>
      <c r="H1917" s="105"/>
      <c r="I1917" s="107"/>
      <c r="J1917" s="422"/>
      <c r="K1917" s="422"/>
      <c r="L1917" s="423"/>
      <c r="M1917" s="422"/>
      <c r="N1917" s="422"/>
      <c r="O1917" s="416">
        <f t="shared" si="100"/>
        <v>0</v>
      </c>
      <c r="P1917" s="79">
        <f t="shared" si="100"/>
        <v>0</v>
      </c>
      <c r="Q1917" s="102" t="str">
        <f t="shared" si="101"/>
        <v/>
      </c>
    </row>
    <row r="1918" spans="1:17" x14ac:dyDescent="0.2">
      <c r="A1918" s="118" t="str">
        <f>IF(B1918="","",COUNT('Diário 1º PA'!$A$5:$A$1982)+ROW()-4)</f>
        <v/>
      </c>
      <c r="B1918" s="104"/>
      <c r="C1918" s="454"/>
      <c r="D1918" s="105"/>
      <c r="E1918" s="105"/>
      <c r="F1918" s="106"/>
      <c r="G1918" s="105"/>
      <c r="H1918" s="105"/>
      <c r="I1918" s="107"/>
      <c r="J1918" s="422"/>
      <c r="K1918" s="422"/>
      <c r="L1918" s="423"/>
      <c r="M1918" s="422"/>
      <c r="N1918" s="422"/>
      <c r="O1918" s="416">
        <f t="shared" si="100"/>
        <v>0</v>
      </c>
      <c r="P1918" s="79">
        <f t="shared" si="100"/>
        <v>0</v>
      </c>
      <c r="Q1918" s="102" t="str">
        <f t="shared" si="101"/>
        <v/>
      </c>
    </row>
    <row r="1919" spans="1:17" x14ac:dyDescent="0.2">
      <c r="A1919" s="118" t="str">
        <f>IF(B1919="","",COUNT('Diário 1º PA'!$A$5:$A$1982)+ROW()-4)</f>
        <v/>
      </c>
      <c r="B1919" s="104"/>
      <c r="C1919" s="454"/>
      <c r="D1919" s="105"/>
      <c r="E1919" s="105"/>
      <c r="F1919" s="106"/>
      <c r="G1919" s="105"/>
      <c r="H1919" s="105"/>
      <c r="I1919" s="107"/>
      <c r="J1919" s="422"/>
      <c r="K1919" s="422"/>
      <c r="L1919" s="423"/>
      <c r="M1919" s="422"/>
      <c r="N1919" s="422"/>
      <c r="O1919" s="416">
        <f t="shared" si="100"/>
        <v>0</v>
      </c>
      <c r="P1919" s="79">
        <f t="shared" si="100"/>
        <v>0</v>
      </c>
      <c r="Q1919" s="102" t="str">
        <f t="shared" si="101"/>
        <v/>
      </c>
    </row>
    <row r="1920" spans="1:17" x14ac:dyDescent="0.2">
      <c r="A1920" s="118" t="str">
        <f>IF(B1920="","",COUNT('Diário 1º PA'!$A$5:$A$1982)+ROW()-4)</f>
        <v/>
      </c>
      <c r="B1920" s="104"/>
      <c r="C1920" s="454"/>
      <c r="D1920" s="105"/>
      <c r="E1920" s="105"/>
      <c r="F1920" s="106"/>
      <c r="G1920" s="105"/>
      <c r="H1920" s="105"/>
      <c r="I1920" s="107"/>
      <c r="J1920" s="422"/>
      <c r="K1920" s="422"/>
      <c r="L1920" s="423"/>
      <c r="M1920" s="422"/>
      <c r="N1920" s="422"/>
      <c r="O1920" s="416">
        <f t="shared" si="100"/>
        <v>0</v>
      </c>
      <c r="P1920" s="79">
        <f t="shared" si="100"/>
        <v>0</v>
      </c>
      <c r="Q1920" s="102" t="str">
        <f t="shared" si="101"/>
        <v/>
      </c>
    </row>
    <row r="1921" spans="1:17" x14ac:dyDescent="0.2">
      <c r="A1921" s="118" t="str">
        <f>IF(B1921="","",COUNT('Diário 1º PA'!$A$5:$A$1982)+ROW()-4)</f>
        <v/>
      </c>
      <c r="B1921" s="104"/>
      <c r="C1921" s="454"/>
      <c r="D1921" s="105"/>
      <c r="E1921" s="105"/>
      <c r="F1921" s="106"/>
      <c r="G1921" s="105"/>
      <c r="H1921" s="105"/>
      <c r="I1921" s="107"/>
      <c r="J1921" s="422"/>
      <c r="K1921" s="422"/>
      <c r="L1921" s="423"/>
      <c r="M1921" s="422"/>
      <c r="N1921" s="422"/>
      <c r="O1921" s="416">
        <f t="shared" si="100"/>
        <v>0</v>
      </c>
      <c r="P1921" s="79">
        <f t="shared" si="100"/>
        <v>0</v>
      </c>
      <c r="Q1921" s="102" t="str">
        <f t="shared" si="101"/>
        <v/>
      </c>
    </row>
    <row r="1922" spans="1:17" x14ac:dyDescent="0.2">
      <c r="A1922" s="118" t="str">
        <f>IF(B1922="","",COUNT('Diário 1º PA'!$A$5:$A$1982)+ROW()-4)</f>
        <v/>
      </c>
      <c r="B1922" s="104"/>
      <c r="C1922" s="454"/>
      <c r="D1922" s="105"/>
      <c r="E1922" s="105"/>
      <c r="F1922" s="106"/>
      <c r="G1922" s="105"/>
      <c r="H1922" s="105"/>
      <c r="I1922" s="107"/>
      <c r="J1922" s="422"/>
      <c r="K1922" s="422"/>
      <c r="L1922" s="423"/>
      <c r="M1922" s="422"/>
      <c r="N1922" s="422"/>
      <c r="O1922" s="416">
        <f t="shared" si="100"/>
        <v>0</v>
      </c>
      <c r="P1922" s="79">
        <f t="shared" si="100"/>
        <v>0</v>
      </c>
      <c r="Q1922" s="102" t="str">
        <f t="shared" si="101"/>
        <v/>
      </c>
    </row>
    <row r="1923" spans="1:17" x14ac:dyDescent="0.2">
      <c r="A1923" s="118" t="str">
        <f>IF(B1923="","",COUNT('Diário 1º PA'!$A$5:$A$1982)+ROW()-4)</f>
        <v/>
      </c>
      <c r="B1923" s="104"/>
      <c r="C1923" s="454"/>
      <c r="D1923" s="105"/>
      <c r="E1923" s="105"/>
      <c r="F1923" s="106"/>
      <c r="G1923" s="105"/>
      <c r="H1923" s="105"/>
      <c r="I1923" s="107"/>
      <c r="J1923" s="422"/>
      <c r="K1923" s="422"/>
      <c r="L1923" s="423"/>
      <c r="M1923" s="422"/>
      <c r="N1923" s="422"/>
      <c r="O1923" s="416">
        <f t="shared" si="100"/>
        <v>0</v>
      </c>
      <c r="P1923" s="79">
        <f t="shared" si="100"/>
        <v>0</v>
      </c>
      <c r="Q1923" s="102" t="str">
        <f t="shared" si="101"/>
        <v/>
      </c>
    </row>
    <row r="1924" spans="1:17" x14ac:dyDescent="0.2">
      <c r="A1924" s="118" t="str">
        <f>IF(B1924="","",COUNT('Diário 1º PA'!$A$5:$A$1982)+ROW()-4)</f>
        <v/>
      </c>
      <c r="B1924" s="104"/>
      <c r="C1924" s="454"/>
      <c r="D1924" s="105"/>
      <c r="E1924" s="105"/>
      <c r="F1924" s="106"/>
      <c r="G1924" s="105"/>
      <c r="H1924" s="105"/>
      <c r="I1924" s="107"/>
      <c r="J1924" s="422"/>
      <c r="K1924" s="422"/>
      <c r="L1924" s="423"/>
      <c r="M1924" s="422"/>
      <c r="N1924" s="422"/>
      <c r="O1924" s="416">
        <f t="shared" si="100"/>
        <v>0</v>
      </c>
      <c r="P1924" s="79">
        <f t="shared" si="100"/>
        <v>0</v>
      </c>
      <c r="Q1924" s="102" t="str">
        <f t="shared" si="101"/>
        <v/>
      </c>
    </row>
    <row r="1925" spans="1:17" x14ac:dyDescent="0.2">
      <c r="A1925" s="118" t="str">
        <f>IF(B1925="","",COUNT('Diário 1º PA'!$A$5:$A$1982)+ROW()-4)</f>
        <v/>
      </c>
      <c r="B1925" s="104"/>
      <c r="C1925" s="454"/>
      <c r="D1925" s="105"/>
      <c r="E1925" s="105"/>
      <c r="F1925" s="106"/>
      <c r="G1925" s="105"/>
      <c r="H1925" s="105"/>
      <c r="I1925" s="107"/>
      <c r="J1925" s="422"/>
      <c r="K1925" s="422"/>
      <c r="L1925" s="423"/>
      <c r="M1925" s="422"/>
      <c r="N1925" s="422"/>
      <c r="O1925" s="416">
        <f t="shared" si="100"/>
        <v>0</v>
      </c>
      <c r="P1925" s="79">
        <f t="shared" si="100"/>
        <v>0</v>
      </c>
      <c r="Q1925" s="102" t="str">
        <f t="shared" si="101"/>
        <v/>
      </c>
    </row>
    <row r="1926" spans="1:17" x14ac:dyDescent="0.2">
      <c r="A1926" s="118" t="str">
        <f>IF(B1926="","",COUNT('Diário 1º PA'!$A$5:$A$1982)+ROW()-4)</f>
        <v/>
      </c>
      <c r="B1926" s="104"/>
      <c r="C1926" s="454"/>
      <c r="D1926" s="105"/>
      <c r="E1926" s="105"/>
      <c r="F1926" s="106"/>
      <c r="G1926" s="105"/>
      <c r="H1926" s="105"/>
      <c r="I1926" s="107"/>
      <c r="J1926" s="422"/>
      <c r="K1926" s="422"/>
      <c r="L1926" s="423"/>
      <c r="M1926" s="422"/>
      <c r="N1926" s="422"/>
      <c r="O1926" s="416">
        <f t="shared" si="100"/>
        <v>0</v>
      </c>
      <c r="P1926" s="79">
        <f t="shared" si="100"/>
        <v>0</v>
      </c>
      <c r="Q1926" s="102" t="str">
        <f t="shared" si="101"/>
        <v/>
      </c>
    </row>
    <row r="1927" spans="1:17" x14ac:dyDescent="0.2">
      <c r="A1927" s="118" t="str">
        <f>IF(B1927="","",COUNT('Diário 1º PA'!$A$5:$A$1982)+ROW()-4)</f>
        <v/>
      </c>
      <c r="B1927" s="104"/>
      <c r="C1927" s="454"/>
      <c r="D1927" s="105"/>
      <c r="E1927" s="105"/>
      <c r="F1927" s="106"/>
      <c r="G1927" s="105"/>
      <c r="H1927" s="105"/>
      <c r="I1927" s="107"/>
      <c r="J1927" s="422"/>
      <c r="K1927" s="422"/>
      <c r="L1927" s="423"/>
      <c r="M1927" s="422"/>
      <c r="N1927" s="422"/>
      <c r="O1927" s="416">
        <f t="shared" si="100"/>
        <v>0</v>
      </c>
      <c r="P1927" s="79">
        <f t="shared" si="100"/>
        <v>0</v>
      </c>
      <c r="Q1927" s="102" t="str">
        <f t="shared" si="101"/>
        <v/>
      </c>
    </row>
    <row r="1928" spans="1:17" x14ac:dyDescent="0.2">
      <c r="A1928" s="118" t="str">
        <f>IF(B1928="","",COUNT('Diário 1º PA'!$A$5:$A$1982)+ROW()-4)</f>
        <v/>
      </c>
      <c r="B1928" s="104"/>
      <c r="C1928" s="454"/>
      <c r="D1928" s="105"/>
      <c r="E1928" s="105"/>
      <c r="F1928" s="106"/>
      <c r="G1928" s="105"/>
      <c r="H1928" s="105"/>
      <c r="I1928" s="107"/>
      <c r="J1928" s="422"/>
      <c r="K1928" s="422"/>
      <c r="L1928" s="423"/>
      <c r="M1928" s="422"/>
      <c r="N1928" s="422"/>
      <c r="O1928" s="416">
        <f t="shared" si="100"/>
        <v>0</v>
      </c>
      <c r="P1928" s="79">
        <f t="shared" si="100"/>
        <v>0</v>
      </c>
      <c r="Q1928" s="102" t="str">
        <f t="shared" si="101"/>
        <v/>
      </c>
    </row>
    <row r="1929" spans="1:17" x14ac:dyDescent="0.2">
      <c r="A1929" s="118" t="str">
        <f>IF(B1929="","",COUNT('Diário 1º PA'!$A$5:$A$1982)+ROW()-4)</f>
        <v/>
      </c>
      <c r="B1929" s="104"/>
      <c r="C1929" s="454"/>
      <c r="D1929" s="105"/>
      <c r="E1929" s="105"/>
      <c r="F1929" s="106"/>
      <c r="G1929" s="105"/>
      <c r="H1929" s="105"/>
      <c r="I1929" s="107"/>
      <c r="J1929" s="422"/>
      <c r="K1929" s="422"/>
      <c r="L1929" s="423"/>
      <c r="M1929" s="422"/>
      <c r="N1929" s="422"/>
      <c r="O1929" s="416">
        <f t="shared" si="100"/>
        <v>0</v>
      </c>
      <c r="P1929" s="79">
        <f t="shared" si="100"/>
        <v>0</v>
      </c>
      <c r="Q1929" s="102" t="str">
        <f t="shared" si="101"/>
        <v/>
      </c>
    </row>
    <row r="1930" spans="1:17" x14ac:dyDescent="0.2">
      <c r="A1930" s="118" t="str">
        <f>IF(B1930="","",COUNT('Diário 1º PA'!$A$5:$A$1982)+ROW()-4)</f>
        <v/>
      </c>
      <c r="B1930" s="104"/>
      <c r="C1930" s="454"/>
      <c r="D1930" s="105"/>
      <c r="E1930" s="105"/>
      <c r="F1930" s="106"/>
      <c r="G1930" s="105"/>
      <c r="H1930" s="105"/>
      <c r="I1930" s="107"/>
      <c r="J1930" s="422"/>
      <c r="K1930" s="422"/>
      <c r="L1930" s="423"/>
      <c r="M1930" s="422"/>
      <c r="N1930" s="422"/>
      <c r="O1930" s="416">
        <f t="shared" si="100"/>
        <v>0</v>
      </c>
      <c r="P1930" s="79">
        <f t="shared" si="100"/>
        <v>0</v>
      </c>
      <c r="Q1930" s="102" t="str">
        <f t="shared" si="101"/>
        <v/>
      </c>
    </row>
    <row r="1931" spans="1:17" x14ac:dyDescent="0.2">
      <c r="A1931" s="118" t="str">
        <f>IF(B1931="","",COUNT('Diário 1º PA'!$A$5:$A$1982)+ROW()-4)</f>
        <v/>
      </c>
      <c r="B1931" s="104"/>
      <c r="C1931" s="454"/>
      <c r="D1931" s="105"/>
      <c r="E1931" s="105"/>
      <c r="F1931" s="106"/>
      <c r="G1931" s="105"/>
      <c r="H1931" s="105"/>
      <c r="I1931" s="107"/>
      <c r="J1931" s="422"/>
      <c r="K1931" s="422"/>
      <c r="L1931" s="423"/>
      <c r="M1931" s="422"/>
      <c r="N1931" s="422"/>
      <c r="O1931" s="416">
        <f t="shared" si="100"/>
        <v>0</v>
      </c>
      <c r="P1931" s="79">
        <f t="shared" si="100"/>
        <v>0</v>
      </c>
      <c r="Q1931" s="102" t="str">
        <f t="shared" si="101"/>
        <v/>
      </c>
    </row>
    <row r="1932" spans="1:17" x14ac:dyDescent="0.2">
      <c r="A1932" s="118" t="str">
        <f>IF(B1932="","",COUNT('Diário 1º PA'!$A$5:$A$1982)+ROW()-4)</f>
        <v/>
      </c>
      <c r="B1932" s="104"/>
      <c r="C1932" s="454"/>
      <c r="D1932" s="105"/>
      <c r="E1932" s="105"/>
      <c r="F1932" s="106"/>
      <c r="G1932" s="105"/>
      <c r="H1932" s="105"/>
      <c r="I1932" s="107"/>
      <c r="J1932" s="422"/>
      <c r="K1932" s="422"/>
      <c r="L1932" s="423"/>
      <c r="M1932" s="422"/>
      <c r="N1932" s="422"/>
      <c r="O1932" s="416">
        <f t="shared" si="100"/>
        <v>0</v>
      </c>
      <c r="P1932" s="79">
        <f t="shared" si="100"/>
        <v>0</v>
      </c>
      <c r="Q1932" s="102" t="str">
        <f t="shared" si="101"/>
        <v/>
      </c>
    </row>
    <row r="1933" spans="1:17" x14ac:dyDescent="0.2">
      <c r="A1933" s="118" t="str">
        <f>IF(B1933="","",COUNT('Diário 1º PA'!$A$5:$A$1982)+ROW()-4)</f>
        <v/>
      </c>
      <c r="B1933" s="104"/>
      <c r="C1933" s="454"/>
      <c r="D1933" s="105"/>
      <c r="E1933" s="105"/>
      <c r="F1933" s="106"/>
      <c r="G1933" s="105"/>
      <c r="H1933" s="105"/>
      <c r="I1933" s="107"/>
      <c r="J1933" s="422"/>
      <c r="K1933" s="422"/>
      <c r="L1933" s="423"/>
      <c r="M1933" s="422"/>
      <c r="N1933" s="422"/>
      <c r="O1933" s="416">
        <f t="shared" si="100"/>
        <v>0</v>
      </c>
      <c r="P1933" s="79">
        <f t="shared" si="100"/>
        <v>0</v>
      </c>
      <c r="Q1933" s="102" t="str">
        <f t="shared" si="101"/>
        <v/>
      </c>
    </row>
    <row r="1934" spans="1:17" x14ac:dyDescent="0.2">
      <c r="A1934" s="118" t="str">
        <f>IF(B1934="","",COUNT('Diário 1º PA'!$A$5:$A$1982)+ROW()-4)</f>
        <v/>
      </c>
      <c r="B1934" s="104"/>
      <c r="C1934" s="454"/>
      <c r="D1934" s="105"/>
      <c r="E1934" s="105"/>
      <c r="F1934" s="106"/>
      <c r="G1934" s="105"/>
      <c r="H1934" s="105"/>
      <c r="I1934" s="107"/>
      <c r="J1934" s="422"/>
      <c r="K1934" s="422"/>
      <c r="L1934" s="423"/>
      <c r="M1934" s="422"/>
      <c r="N1934" s="422"/>
      <c r="O1934" s="416">
        <f t="shared" si="100"/>
        <v>0</v>
      </c>
      <c r="P1934" s="79">
        <f t="shared" si="100"/>
        <v>0</v>
      </c>
      <c r="Q1934" s="102" t="str">
        <f t="shared" si="101"/>
        <v/>
      </c>
    </row>
    <row r="1935" spans="1:17" x14ac:dyDescent="0.2">
      <c r="A1935" s="118" t="str">
        <f>IF(B1935="","",COUNT('Diário 1º PA'!$A$5:$A$1982)+ROW()-4)</f>
        <v/>
      </c>
      <c r="B1935" s="104"/>
      <c r="C1935" s="454"/>
      <c r="D1935" s="105"/>
      <c r="E1935" s="105"/>
      <c r="F1935" s="106"/>
      <c r="G1935" s="105"/>
      <c r="H1935" s="105"/>
      <c r="I1935" s="107"/>
      <c r="J1935" s="422"/>
      <c r="K1935" s="422"/>
      <c r="L1935" s="423"/>
      <c r="M1935" s="422"/>
      <c r="N1935" s="422"/>
      <c r="O1935" s="416">
        <f t="shared" si="100"/>
        <v>0</v>
      </c>
      <c r="P1935" s="79">
        <f t="shared" si="100"/>
        <v>0</v>
      </c>
      <c r="Q1935" s="102" t="str">
        <f t="shared" si="101"/>
        <v/>
      </c>
    </row>
    <row r="1936" spans="1:17" x14ac:dyDescent="0.2">
      <c r="A1936" s="118" t="str">
        <f>IF(B1936="","",COUNT('Diário 1º PA'!$A$5:$A$1982)+ROW()-4)</f>
        <v/>
      </c>
      <c r="B1936" s="104"/>
      <c r="C1936" s="454"/>
      <c r="D1936" s="105"/>
      <c r="E1936" s="105"/>
      <c r="F1936" s="106"/>
      <c r="G1936" s="105"/>
      <c r="H1936" s="105"/>
      <c r="I1936" s="107"/>
      <c r="J1936" s="422"/>
      <c r="K1936" s="422"/>
      <c r="L1936" s="423"/>
      <c r="M1936" s="422"/>
      <c r="N1936" s="422"/>
      <c r="O1936" s="416">
        <f t="shared" si="100"/>
        <v>0</v>
      </c>
      <c r="P1936" s="79">
        <f t="shared" si="100"/>
        <v>0</v>
      </c>
      <c r="Q1936" s="102" t="str">
        <f t="shared" si="101"/>
        <v/>
      </c>
    </row>
    <row r="1937" spans="1:17" x14ac:dyDescent="0.2">
      <c r="A1937" s="118" t="str">
        <f>IF(B1937="","",COUNT('Diário 1º PA'!$A$5:$A$1982)+ROW()-4)</f>
        <v/>
      </c>
      <c r="B1937" s="104"/>
      <c r="C1937" s="454"/>
      <c r="D1937" s="105"/>
      <c r="E1937" s="105"/>
      <c r="F1937" s="106"/>
      <c r="G1937" s="105"/>
      <c r="H1937" s="105"/>
      <c r="I1937" s="107"/>
      <c r="J1937" s="422"/>
      <c r="K1937" s="422"/>
      <c r="L1937" s="423"/>
      <c r="M1937" s="422"/>
      <c r="N1937" s="422"/>
      <c r="O1937" s="416">
        <f t="shared" si="100"/>
        <v>0</v>
      </c>
      <c r="P1937" s="79">
        <f t="shared" si="100"/>
        <v>0</v>
      </c>
      <c r="Q1937" s="102" t="str">
        <f t="shared" si="101"/>
        <v/>
      </c>
    </row>
    <row r="1938" spans="1:17" x14ac:dyDescent="0.2">
      <c r="A1938" s="118" t="str">
        <f>IF(B1938="","",COUNT('Diário 1º PA'!$A$5:$A$1982)+ROW()-4)</f>
        <v/>
      </c>
      <c r="B1938" s="104"/>
      <c r="C1938" s="454"/>
      <c r="D1938" s="105"/>
      <c r="E1938" s="105"/>
      <c r="F1938" s="106"/>
      <c r="G1938" s="105"/>
      <c r="H1938" s="105"/>
      <c r="I1938" s="107"/>
      <c r="J1938" s="422"/>
      <c r="K1938" s="422"/>
      <c r="L1938" s="423"/>
      <c r="M1938" s="422"/>
      <c r="N1938" s="422"/>
      <c r="O1938" s="416">
        <f t="shared" si="100"/>
        <v>0</v>
      </c>
      <c r="P1938" s="79">
        <f t="shared" si="100"/>
        <v>0</v>
      </c>
      <c r="Q1938" s="102" t="str">
        <f t="shared" si="101"/>
        <v/>
      </c>
    </row>
    <row r="1939" spans="1:17" x14ac:dyDescent="0.2">
      <c r="A1939" s="118" t="str">
        <f>IF(B1939="","",COUNT('Diário 1º PA'!$A$5:$A$1982)+ROW()-4)</f>
        <v/>
      </c>
      <c r="B1939" s="104"/>
      <c r="C1939" s="454"/>
      <c r="D1939" s="105"/>
      <c r="E1939" s="105"/>
      <c r="F1939" s="106"/>
      <c r="G1939" s="105"/>
      <c r="H1939" s="105"/>
      <c r="I1939" s="107"/>
      <c r="J1939" s="422"/>
      <c r="K1939" s="422"/>
      <c r="L1939" s="423"/>
      <c r="M1939" s="422"/>
      <c r="N1939" s="422"/>
      <c r="O1939" s="416">
        <f t="shared" si="100"/>
        <v>0</v>
      </c>
      <c r="P1939" s="79">
        <f t="shared" si="100"/>
        <v>0</v>
      </c>
      <c r="Q1939" s="102" t="str">
        <f t="shared" si="101"/>
        <v/>
      </c>
    </row>
    <row r="1940" spans="1:17" x14ac:dyDescent="0.2">
      <c r="A1940" s="118" t="str">
        <f>IF(B1940="","",COUNT('Diário 1º PA'!$A$5:$A$1982)+ROW()-4)</f>
        <v/>
      </c>
      <c r="B1940" s="104"/>
      <c r="C1940" s="454"/>
      <c r="D1940" s="105"/>
      <c r="E1940" s="105"/>
      <c r="F1940" s="106"/>
      <c r="G1940" s="105"/>
      <c r="H1940" s="105"/>
      <c r="I1940" s="107"/>
      <c r="J1940" s="422"/>
      <c r="K1940" s="422"/>
      <c r="L1940" s="423"/>
      <c r="M1940" s="422"/>
      <c r="N1940" s="422"/>
      <c r="O1940" s="416">
        <f t="shared" si="100"/>
        <v>0</v>
      </c>
      <c r="P1940" s="79">
        <f t="shared" si="100"/>
        <v>0</v>
      </c>
      <c r="Q1940" s="102" t="str">
        <f t="shared" si="101"/>
        <v/>
      </c>
    </row>
    <row r="1941" spans="1:17" x14ac:dyDescent="0.2">
      <c r="A1941" s="118" t="str">
        <f>IF(B1941="","",COUNT('Diário 1º PA'!$A$5:$A$1982)+ROW()-4)</f>
        <v/>
      </c>
      <c r="B1941" s="104"/>
      <c r="C1941" s="454"/>
      <c r="D1941" s="105"/>
      <c r="E1941" s="105"/>
      <c r="F1941" s="106"/>
      <c r="G1941" s="105"/>
      <c r="H1941" s="105"/>
      <c r="I1941" s="107"/>
      <c r="J1941" s="422"/>
      <c r="K1941" s="422"/>
      <c r="L1941" s="423"/>
      <c r="M1941" s="422"/>
      <c r="N1941" s="422"/>
      <c r="O1941" s="416">
        <f t="shared" si="100"/>
        <v>0</v>
      </c>
      <c r="P1941" s="79">
        <f t="shared" si="100"/>
        <v>0</v>
      </c>
      <c r="Q1941" s="102" t="str">
        <f t="shared" si="101"/>
        <v/>
      </c>
    </row>
    <row r="1942" spans="1:17" x14ac:dyDescent="0.2">
      <c r="A1942" s="118" t="str">
        <f>IF(B1942="","",COUNT('Diário 1º PA'!$A$5:$A$1982)+ROW()-4)</f>
        <v/>
      </c>
      <c r="B1942" s="104"/>
      <c r="C1942" s="454"/>
      <c r="D1942" s="105"/>
      <c r="E1942" s="105"/>
      <c r="F1942" s="106"/>
      <c r="G1942" s="105"/>
      <c r="H1942" s="105"/>
      <c r="I1942" s="107"/>
      <c r="J1942" s="422"/>
      <c r="K1942" s="422"/>
      <c r="L1942" s="423"/>
      <c r="M1942" s="422"/>
      <c r="N1942" s="422"/>
      <c r="O1942" s="416">
        <f t="shared" si="100"/>
        <v>0</v>
      </c>
      <c r="P1942" s="79">
        <f t="shared" si="100"/>
        <v>0</v>
      </c>
      <c r="Q1942" s="102" t="str">
        <f t="shared" si="101"/>
        <v/>
      </c>
    </row>
    <row r="1943" spans="1:17" x14ac:dyDescent="0.2">
      <c r="A1943" s="118" t="str">
        <f>IF(B1943="","",COUNT('Diário 1º PA'!$A$5:$A$1982)+ROW()-4)</f>
        <v/>
      </c>
      <c r="B1943" s="104"/>
      <c r="C1943" s="454"/>
      <c r="D1943" s="105"/>
      <c r="E1943" s="105"/>
      <c r="F1943" s="106"/>
      <c r="G1943" s="105"/>
      <c r="H1943" s="105"/>
      <c r="I1943" s="107"/>
      <c r="J1943" s="422"/>
      <c r="K1943" s="422"/>
      <c r="L1943" s="423"/>
      <c r="M1943" s="422"/>
      <c r="N1943" s="422"/>
      <c r="O1943" s="416">
        <f t="shared" si="100"/>
        <v>0</v>
      </c>
      <c r="P1943" s="79">
        <f t="shared" si="100"/>
        <v>0</v>
      </c>
      <c r="Q1943" s="102" t="str">
        <f t="shared" si="101"/>
        <v/>
      </c>
    </row>
    <row r="1944" spans="1:17" x14ac:dyDescent="0.2">
      <c r="A1944" s="118" t="str">
        <f>IF(B1944="","",COUNT('Diário 1º PA'!$A$5:$A$1982)+ROW()-4)</f>
        <v/>
      </c>
      <c r="B1944" s="104"/>
      <c r="C1944" s="454"/>
      <c r="D1944" s="105"/>
      <c r="E1944" s="105"/>
      <c r="F1944" s="106"/>
      <c r="G1944" s="105"/>
      <c r="H1944" s="105"/>
      <c r="I1944" s="107"/>
      <c r="J1944" s="422"/>
      <c r="K1944" s="422"/>
      <c r="L1944" s="423"/>
      <c r="M1944" s="422"/>
      <c r="N1944" s="422"/>
      <c r="O1944" s="416">
        <f t="shared" si="100"/>
        <v>0</v>
      </c>
      <c r="P1944" s="79">
        <f t="shared" si="100"/>
        <v>0</v>
      </c>
      <c r="Q1944" s="102" t="str">
        <f t="shared" si="101"/>
        <v/>
      </c>
    </row>
    <row r="1945" spans="1:17" x14ac:dyDescent="0.2">
      <c r="A1945" s="118" t="str">
        <f>IF(B1945="","",COUNT('Diário 1º PA'!$A$5:$A$1982)+ROW()-4)</f>
        <v/>
      </c>
      <c r="B1945" s="104"/>
      <c r="C1945" s="454"/>
      <c r="D1945" s="105"/>
      <c r="E1945" s="105"/>
      <c r="F1945" s="106"/>
      <c r="G1945" s="105"/>
      <c r="H1945" s="105"/>
      <c r="I1945" s="107"/>
      <c r="J1945" s="422"/>
      <c r="K1945" s="422"/>
      <c r="L1945" s="423"/>
      <c r="M1945" s="422"/>
      <c r="N1945" s="422"/>
      <c r="O1945" s="416">
        <f t="shared" si="100"/>
        <v>0</v>
      </c>
      <c r="P1945" s="79">
        <f t="shared" si="100"/>
        <v>0</v>
      </c>
      <c r="Q1945" s="102" t="str">
        <f t="shared" si="101"/>
        <v/>
      </c>
    </row>
    <row r="1946" spans="1:17" x14ac:dyDescent="0.2">
      <c r="A1946" s="118" t="str">
        <f>IF(B1946="","",COUNT('Diário 1º PA'!$A$5:$A$1982)+ROW()-4)</f>
        <v/>
      </c>
      <c r="B1946" s="104"/>
      <c r="C1946" s="454"/>
      <c r="D1946" s="105"/>
      <c r="E1946" s="105"/>
      <c r="F1946" s="106"/>
      <c r="G1946" s="105"/>
      <c r="H1946" s="105"/>
      <c r="I1946" s="107"/>
      <c r="J1946" s="422"/>
      <c r="K1946" s="422"/>
      <c r="L1946" s="423"/>
      <c r="M1946" s="422"/>
      <c r="N1946" s="422"/>
      <c r="O1946" s="416">
        <f t="shared" si="100"/>
        <v>0</v>
      </c>
      <c r="P1946" s="79">
        <f t="shared" si="100"/>
        <v>0</v>
      </c>
      <c r="Q1946" s="102" t="str">
        <f t="shared" si="101"/>
        <v/>
      </c>
    </row>
    <row r="1947" spans="1:17" x14ac:dyDescent="0.2">
      <c r="A1947" s="118" t="str">
        <f>IF(B1947="","",COUNT('Diário 1º PA'!$A$5:$A$1982)+ROW()-4)</f>
        <v/>
      </c>
      <c r="B1947" s="104"/>
      <c r="C1947" s="454"/>
      <c r="D1947" s="105"/>
      <c r="E1947" s="105"/>
      <c r="F1947" s="106"/>
      <c r="G1947" s="105"/>
      <c r="H1947" s="105"/>
      <c r="I1947" s="107"/>
      <c r="J1947" s="422"/>
      <c r="K1947" s="422"/>
      <c r="L1947" s="423"/>
      <c r="M1947" s="422"/>
      <c r="N1947" s="422"/>
      <c r="O1947" s="416">
        <f t="shared" si="100"/>
        <v>0</v>
      </c>
      <c r="P1947" s="79">
        <f t="shared" si="100"/>
        <v>0</v>
      </c>
      <c r="Q1947" s="102" t="str">
        <f t="shared" ref="Q1947:Q2010" si="102">SUBSTITUTE(D1947," ","_")</f>
        <v/>
      </c>
    </row>
    <row r="1948" spans="1:17" x14ac:dyDescent="0.2">
      <c r="A1948" s="118" t="str">
        <f>IF(B1948="","",COUNT('Diário 1º PA'!$A$5:$A$1982)+ROW()-4)</f>
        <v/>
      </c>
      <c r="B1948" s="104"/>
      <c r="C1948" s="454"/>
      <c r="D1948" s="105"/>
      <c r="E1948" s="105"/>
      <c r="F1948" s="106"/>
      <c r="G1948" s="105"/>
      <c r="H1948" s="105"/>
      <c r="I1948" s="107"/>
      <c r="J1948" s="422"/>
      <c r="K1948" s="422"/>
      <c r="L1948" s="423"/>
      <c r="M1948" s="422"/>
      <c r="N1948" s="422"/>
      <c r="O1948" s="416">
        <f t="shared" ref="O1948:P2011" si="103">IF(B1948=0,0,IF(YEAR(B1948)=$P$1,MONTH(B1948)-$O$1+1,(YEAR(B1948)-$P$1)*12-$O$1+1+MONTH(B1948)))</f>
        <v>0</v>
      </c>
      <c r="P1948" s="79">
        <f t="shared" si="103"/>
        <v>0</v>
      </c>
      <c r="Q1948" s="102" t="str">
        <f t="shared" si="102"/>
        <v/>
      </c>
    </row>
    <row r="1949" spans="1:17" x14ac:dyDescent="0.2">
      <c r="A1949" s="118" t="str">
        <f>IF(B1949="","",COUNT('Diário 1º PA'!$A$5:$A$1982)+ROW()-4)</f>
        <v/>
      </c>
      <c r="B1949" s="104"/>
      <c r="C1949" s="454"/>
      <c r="D1949" s="105"/>
      <c r="E1949" s="105"/>
      <c r="F1949" s="106"/>
      <c r="G1949" s="105"/>
      <c r="H1949" s="105"/>
      <c r="I1949" s="107"/>
      <c r="J1949" s="422"/>
      <c r="K1949" s="422"/>
      <c r="L1949" s="423"/>
      <c r="M1949" s="422"/>
      <c r="N1949" s="422"/>
      <c r="O1949" s="416">
        <f t="shared" si="103"/>
        <v>0</v>
      </c>
      <c r="P1949" s="79">
        <f t="shared" si="103"/>
        <v>0</v>
      </c>
      <c r="Q1949" s="102" t="str">
        <f t="shared" si="102"/>
        <v/>
      </c>
    </row>
    <row r="1950" spans="1:17" x14ac:dyDescent="0.2">
      <c r="A1950" s="118" t="str">
        <f>IF(B1950="","",COUNT('Diário 1º PA'!$A$5:$A$1982)+ROW()-4)</f>
        <v/>
      </c>
      <c r="B1950" s="104"/>
      <c r="C1950" s="454"/>
      <c r="D1950" s="105"/>
      <c r="E1950" s="105"/>
      <c r="F1950" s="106"/>
      <c r="G1950" s="105"/>
      <c r="H1950" s="105"/>
      <c r="I1950" s="107"/>
      <c r="J1950" s="422"/>
      <c r="K1950" s="422"/>
      <c r="L1950" s="423"/>
      <c r="M1950" s="422"/>
      <c r="N1950" s="422"/>
      <c r="O1950" s="416">
        <f t="shared" si="103"/>
        <v>0</v>
      </c>
      <c r="P1950" s="79">
        <f t="shared" si="103"/>
        <v>0</v>
      </c>
      <c r="Q1950" s="102" t="str">
        <f t="shared" si="102"/>
        <v/>
      </c>
    </row>
    <row r="1951" spans="1:17" x14ac:dyDescent="0.2">
      <c r="A1951" s="118" t="str">
        <f>IF(B1951="","",COUNT('Diário 1º PA'!$A$5:$A$1982)+ROW()-4)</f>
        <v/>
      </c>
      <c r="B1951" s="104"/>
      <c r="C1951" s="454"/>
      <c r="D1951" s="105"/>
      <c r="E1951" s="105"/>
      <c r="F1951" s="106"/>
      <c r="G1951" s="105"/>
      <c r="H1951" s="105"/>
      <c r="I1951" s="107"/>
      <c r="J1951" s="422"/>
      <c r="K1951" s="422"/>
      <c r="L1951" s="423"/>
      <c r="M1951" s="422"/>
      <c r="N1951" s="422"/>
      <c r="O1951" s="416">
        <f t="shared" si="103"/>
        <v>0</v>
      </c>
      <c r="P1951" s="79">
        <f t="shared" si="103"/>
        <v>0</v>
      </c>
      <c r="Q1951" s="102" t="str">
        <f t="shared" si="102"/>
        <v/>
      </c>
    </row>
    <row r="1952" spans="1:17" x14ac:dyDescent="0.2">
      <c r="A1952" s="118" t="str">
        <f>IF(B1952="","",COUNT('Diário 1º PA'!$A$5:$A$1982)+ROW()-4)</f>
        <v/>
      </c>
      <c r="B1952" s="104"/>
      <c r="C1952" s="454"/>
      <c r="D1952" s="105"/>
      <c r="E1952" s="105"/>
      <c r="F1952" s="106"/>
      <c r="G1952" s="105"/>
      <c r="H1952" s="105"/>
      <c r="I1952" s="107"/>
      <c r="J1952" s="422"/>
      <c r="K1952" s="422"/>
      <c r="L1952" s="423"/>
      <c r="M1952" s="422"/>
      <c r="N1952" s="422"/>
      <c r="O1952" s="416">
        <f t="shared" si="103"/>
        <v>0</v>
      </c>
      <c r="P1952" s="79">
        <f t="shared" si="103"/>
        <v>0</v>
      </c>
      <c r="Q1952" s="102" t="str">
        <f t="shared" si="102"/>
        <v/>
      </c>
    </row>
    <row r="1953" spans="1:17" x14ac:dyDescent="0.2">
      <c r="A1953" s="118" t="str">
        <f>IF(B1953="","",COUNT('Diário 1º PA'!$A$5:$A$1982)+ROW()-4)</f>
        <v/>
      </c>
      <c r="B1953" s="104"/>
      <c r="C1953" s="454"/>
      <c r="D1953" s="105"/>
      <c r="E1953" s="105"/>
      <c r="F1953" s="106"/>
      <c r="G1953" s="105"/>
      <c r="H1953" s="105"/>
      <c r="I1953" s="107"/>
      <c r="J1953" s="422"/>
      <c r="K1953" s="422"/>
      <c r="L1953" s="423"/>
      <c r="M1953" s="422"/>
      <c r="N1953" s="422"/>
      <c r="O1953" s="416">
        <f t="shared" si="103"/>
        <v>0</v>
      </c>
      <c r="P1953" s="79">
        <f t="shared" si="103"/>
        <v>0</v>
      </c>
      <c r="Q1953" s="102" t="str">
        <f t="shared" si="102"/>
        <v/>
      </c>
    </row>
    <row r="1954" spans="1:17" x14ac:dyDescent="0.2">
      <c r="A1954" s="118" t="str">
        <f>IF(B1954="","",COUNT('Diário 1º PA'!$A$5:$A$1982)+ROW()-4)</f>
        <v/>
      </c>
      <c r="B1954" s="104"/>
      <c r="C1954" s="454"/>
      <c r="D1954" s="105"/>
      <c r="E1954" s="105"/>
      <c r="F1954" s="106"/>
      <c r="G1954" s="105"/>
      <c r="H1954" s="105"/>
      <c r="I1954" s="107"/>
      <c r="J1954" s="422"/>
      <c r="K1954" s="422"/>
      <c r="L1954" s="423"/>
      <c r="M1954" s="422"/>
      <c r="N1954" s="422"/>
      <c r="O1954" s="416">
        <f t="shared" si="103"/>
        <v>0</v>
      </c>
      <c r="P1954" s="79">
        <f t="shared" si="103"/>
        <v>0</v>
      </c>
      <c r="Q1954" s="102" t="str">
        <f t="shared" si="102"/>
        <v/>
      </c>
    </row>
    <row r="1955" spans="1:17" x14ac:dyDescent="0.2">
      <c r="A1955" s="118" t="str">
        <f>IF(B1955="","",COUNT('Diário 1º PA'!$A$5:$A$1982)+ROW()-4)</f>
        <v/>
      </c>
      <c r="B1955" s="104"/>
      <c r="C1955" s="454"/>
      <c r="D1955" s="105"/>
      <c r="E1955" s="105"/>
      <c r="F1955" s="106"/>
      <c r="G1955" s="105"/>
      <c r="H1955" s="105"/>
      <c r="I1955" s="107"/>
      <c r="J1955" s="422"/>
      <c r="K1955" s="422"/>
      <c r="L1955" s="423"/>
      <c r="M1955" s="422"/>
      <c r="N1955" s="422"/>
      <c r="O1955" s="416">
        <f t="shared" si="103"/>
        <v>0</v>
      </c>
      <c r="P1955" s="79">
        <f t="shared" si="103"/>
        <v>0</v>
      </c>
      <c r="Q1955" s="102" t="str">
        <f t="shared" si="102"/>
        <v/>
      </c>
    </row>
    <row r="1956" spans="1:17" x14ac:dyDescent="0.2">
      <c r="A1956" s="118" t="str">
        <f>IF(B1956="","",COUNT('Diário 1º PA'!$A$5:$A$1982)+ROW()-4)</f>
        <v/>
      </c>
      <c r="B1956" s="104"/>
      <c r="C1956" s="454"/>
      <c r="D1956" s="105"/>
      <c r="E1956" s="105"/>
      <c r="F1956" s="106"/>
      <c r="G1956" s="105"/>
      <c r="H1956" s="105"/>
      <c r="I1956" s="107"/>
      <c r="J1956" s="422"/>
      <c r="K1956" s="422"/>
      <c r="L1956" s="423"/>
      <c r="M1956" s="422"/>
      <c r="N1956" s="422"/>
      <c r="O1956" s="416">
        <f t="shared" si="103"/>
        <v>0</v>
      </c>
      <c r="P1956" s="79">
        <f t="shared" si="103"/>
        <v>0</v>
      </c>
      <c r="Q1956" s="102" t="str">
        <f t="shared" si="102"/>
        <v/>
      </c>
    </row>
    <row r="1957" spans="1:17" x14ac:dyDescent="0.2">
      <c r="A1957" s="118" t="str">
        <f>IF(B1957="","",COUNT('Diário 1º PA'!$A$5:$A$1982)+ROW()-4)</f>
        <v/>
      </c>
      <c r="B1957" s="104"/>
      <c r="C1957" s="454"/>
      <c r="D1957" s="105"/>
      <c r="E1957" s="105"/>
      <c r="F1957" s="106"/>
      <c r="G1957" s="105"/>
      <c r="H1957" s="105"/>
      <c r="I1957" s="107"/>
      <c r="J1957" s="422"/>
      <c r="K1957" s="422"/>
      <c r="L1957" s="423"/>
      <c r="M1957" s="422"/>
      <c r="N1957" s="422"/>
      <c r="O1957" s="416">
        <f t="shared" si="103"/>
        <v>0</v>
      </c>
      <c r="P1957" s="79">
        <f t="shared" si="103"/>
        <v>0</v>
      </c>
      <c r="Q1957" s="102" t="str">
        <f t="shared" si="102"/>
        <v/>
      </c>
    </row>
    <row r="1958" spans="1:17" x14ac:dyDescent="0.2">
      <c r="A1958" s="118" t="str">
        <f>IF(B1958="","",COUNT('Diário 1º PA'!$A$5:$A$1982)+ROW()-4)</f>
        <v/>
      </c>
      <c r="B1958" s="104"/>
      <c r="C1958" s="454"/>
      <c r="D1958" s="105"/>
      <c r="E1958" s="105"/>
      <c r="F1958" s="106"/>
      <c r="G1958" s="105"/>
      <c r="H1958" s="105"/>
      <c r="I1958" s="107"/>
      <c r="J1958" s="422"/>
      <c r="K1958" s="422"/>
      <c r="L1958" s="423"/>
      <c r="M1958" s="422"/>
      <c r="N1958" s="422"/>
      <c r="O1958" s="416">
        <f t="shared" si="103"/>
        <v>0</v>
      </c>
      <c r="P1958" s="79">
        <f t="shared" si="103"/>
        <v>0</v>
      </c>
      <c r="Q1958" s="102" t="str">
        <f t="shared" si="102"/>
        <v/>
      </c>
    </row>
    <row r="1959" spans="1:17" x14ac:dyDescent="0.2">
      <c r="A1959" s="118" t="str">
        <f>IF(B1959="","",COUNT('Diário 1º PA'!$A$5:$A$1982)+ROW()-4)</f>
        <v/>
      </c>
      <c r="B1959" s="104"/>
      <c r="C1959" s="454"/>
      <c r="D1959" s="105"/>
      <c r="E1959" s="105"/>
      <c r="F1959" s="106"/>
      <c r="G1959" s="105"/>
      <c r="H1959" s="105"/>
      <c r="I1959" s="107"/>
      <c r="J1959" s="422"/>
      <c r="K1959" s="422"/>
      <c r="L1959" s="423"/>
      <c r="M1959" s="422"/>
      <c r="N1959" s="422"/>
      <c r="O1959" s="416">
        <f t="shared" si="103"/>
        <v>0</v>
      </c>
      <c r="P1959" s="79">
        <f t="shared" si="103"/>
        <v>0</v>
      </c>
      <c r="Q1959" s="102" t="str">
        <f t="shared" si="102"/>
        <v/>
      </c>
    </row>
    <row r="1960" spans="1:17" x14ac:dyDescent="0.2">
      <c r="A1960" s="118" t="str">
        <f>IF(B1960="","",COUNT('Diário 1º PA'!$A$5:$A$1982)+ROW()-4)</f>
        <v/>
      </c>
      <c r="B1960" s="104"/>
      <c r="C1960" s="454"/>
      <c r="D1960" s="105"/>
      <c r="E1960" s="105"/>
      <c r="F1960" s="106"/>
      <c r="G1960" s="105"/>
      <c r="H1960" s="105"/>
      <c r="I1960" s="107"/>
      <c r="J1960" s="422"/>
      <c r="K1960" s="422"/>
      <c r="L1960" s="423"/>
      <c r="M1960" s="422"/>
      <c r="N1960" s="422"/>
      <c r="O1960" s="416">
        <f t="shared" si="103"/>
        <v>0</v>
      </c>
      <c r="P1960" s="79">
        <f t="shared" si="103"/>
        <v>0</v>
      </c>
      <c r="Q1960" s="102" t="str">
        <f t="shared" si="102"/>
        <v/>
      </c>
    </row>
    <row r="1961" spans="1:17" x14ac:dyDescent="0.2">
      <c r="A1961" s="118" t="str">
        <f>IF(B1961="","",COUNT('Diário 1º PA'!$A$5:$A$1982)+ROW()-4)</f>
        <v/>
      </c>
      <c r="B1961" s="104"/>
      <c r="C1961" s="454"/>
      <c r="D1961" s="105"/>
      <c r="E1961" s="105"/>
      <c r="F1961" s="106"/>
      <c r="G1961" s="105"/>
      <c r="H1961" s="105"/>
      <c r="I1961" s="107"/>
      <c r="J1961" s="422"/>
      <c r="K1961" s="422"/>
      <c r="L1961" s="423"/>
      <c r="M1961" s="422"/>
      <c r="N1961" s="422"/>
      <c r="O1961" s="416">
        <f t="shared" si="103"/>
        <v>0</v>
      </c>
      <c r="P1961" s="79">
        <f t="shared" si="103"/>
        <v>0</v>
      </c>
      <c r="Q1961" s="102" t="str">
        <f t="shared" si="102"/>
        <v/>
      </c>
    </row>
    <row r="1962" spans="1:17" x14ac:dyDescent="0.2">
      <c r="A1962" s="118" t="str">
        <f>IF(B1962="","",COUNT('Diário 1º PA'!$A$5:$A$1982)+ROW()-4)</f>
        <v/>
      </c>
      <c r="B1962" s="104"/>
      <c r="C1962" s="454"/>
      <c r="D1962" s="105"/>
      <c r="E1962" s="105"/>
      <c r="F1962" s="106"/>
      <c r="G1962" s="105"/>
      <c r="H1962" s="105"/>
      <c r="I1962" s="107"/>
      <c r="J1962" s="422"/>
      <c r="K1962" s="422"/>
      <c r="L1962" s="423"/>
      <c r="M1962" s="422"/>
      <c r="N1962" s="422"/>
      <c r="O1962" s="416">
        <f t="shared" si="103"/>
        <v>0</v>
      </c>
      <c r="P1962" s="79">
        <f t="shared" si="103"/>
        <v>0</v>
      </c>
      <c r="Q1962" s="102" t="str">
        <f t="shared" si="102"/>
        <v/>
      </c>
    </row>
    <row r="1963" spans="1:17" x14ac:dyDescent="0.2">
      <c r="A1963" s="118" t="str">
        <f>IF(B1963="","",COUNT('Diário 1º PA'!$A$5:$A$1982)+ROW()-4)</f>
        <v/>
      </c>
      <c r="B1963" s="104"/>
      <c r="C1963" s="454"/>
      <c r="D1963" s="105"/>
      <c r="E1963" s="105"/>
      <c r="F1963" s="106"/>
      <c r="G1963" s="105"/>
      <c r="H1963" s="105"/>
      <c r="I1963" s="107"/>
      <c r="J1963" s="422"/>
      <c r="K1963" s="422"/>
      <c r="L1963" s="423"/>
      <c r="M1963" s="422"/>
      <c r="N1963" s="422"/>
      <c r="O1963" s="416">
        <f t="shared" si="103"/>
        <v>0</v>
      </c>
      <c r="P1963" s="79">
        <f t="shared" si="103"/>
        <v>0</v>
      </c>
      <c r="Q1963" s="102" t="str">
        <f t="shared" si="102"/>
        <v/>
      </c>
    </row>
    <row r="1964" spans="1:17" x14ac:dyDescent="0.2">
      <c r="A1964" s="118" t="str">
        <f>IF(B1964="","",COUNT('Diário 1º PA'!$A$5:$A$1982)+ROW()-4)</f>
        <v/>
      </c>
      <c r="B1964" s="104"/>
      <c r="C1964" s="454"/>
      <c r="D1964" s="105"/>
      <c r="E1964" s="105"/>
      <c r="F1964" s="106"/>
      <c r="G1964" s="105"/>
      <c r="H1964" s="105"/>
      <c r="I1964" s="107"/>
      <c r="J1964" s="422"/>
      <c r="K1964" s="422"/>
      <c r="L1964" s="423"/>
      <c r="M1964" s="422"/>
      <c r="N1964" s="422"/>
      <c r="O1964" s="416">
        <f t="shared" si="103"/>
        <v>0</v>
      </c>
      <c r="P1964" s="79">
        <f t="shared" si="103"/>
        <v>0</v>
      </c>
      <c r="Q1964" s="102" t="str">
        <f t="shared" si="102"/>
        <v/>
      </c>
    </row>
    <row r="1965" spans="1:17" x14ac:dyDescent="0.2">
      <c r="A1965" s="118" t="str">
        <f>IF(B1965="","",COUNT('Diário 1º PA'!$A$5:$A$1982)+ROW()-4)</f>
        <v/>
      </c>
      <c r="B1965" s="104"/>
      <c r="C1965" s="454"/>
      <c r="D1965" s="105"/>
      <c r="E1965" s="105"/>
      <c r="F1965" s="106"/>
      <c r="G1965" s="105"/>
      <c r="H1965" s="105"/>
      <c r="I1965" s="107"/>
      <c r="J1965" s="422"/>
      <c r="K1965" s="422"/>
      <c r="L1965" s="423"/>
      <c r="M1965" s="422"/>
      <c r="N1965" s="422"/>
      <c r="O1965" s="416">
        <f t="shared" si="103"/>
        <v>0</v>
      </c>
      <c r="P1965" s="79">
        <f t="shared" si="103"/>
        <v>0</v>
      </c>
      <c r="Q1965" s="102" t="str">
        <f t="shared" si="102"/>
        <v/>
      </c>
    </row>
    <row r="1966" spans="1:17" x14ac:dyDescent="0.2">
      <c r="A1966" s="118" t="str">
        <f>IF(B1966="","",COUNT('Diário 1º PA'!$A$5:$A$1982)+ROW()-4)</f>
        <v/>
      </c>
      <c r="B1966" s="104"/>
      <c r="C1966" s="454"/>
      <c r="D1966" s="105"/>
      <c r="E1966" s="105"/>
      <c r="F1966" s="106"/>
      <c r="G1966" s="105"/>
      <c r="H1966" s="105"/>
      <c r="I1966" s="107"/>
      <c r="J1966" s="422"/>
      <c r="K1966" s="422"/>
      <c r="L1966" s="423"/>
      <c r="M1966" s="422"/>
      <c r="N1966" s="422"/>
      <c r="O1966" s="416">
        <f t="shared" si="103"/>
        <v>0</v>
      </c>
      <c r="P1966" s="79">
        <f t="shared" si="103"/>
        <v>0</v>
      </c>
      <c r="Q1966" s="102" t="str">
        <f t="shared" si="102"/>
        <v/>
      </c>
    </row>
    <row r="1967" spans="1:17" x14ac:dyDescent="0.2">
      <c r="A1967" s="118" t="str">
        <f>IF(B1967="","",COUNT('Diário 1º PA'!$A$5:$A$1982)+ROW()-4)</f>
        <v/>
      </c>
      <c r="B1967" s="104"/>
      <c r="C1967" s="454"/>
      <c r="D1967" s="105"/>
      <c r="E1967" s="105"/>
      <c r="F1967" s="106"/>
      <c r="G1967" s="105"/>
      <c r="H1967" s="105"/>
      <c r="I1967" s="107"/>
      <c r="J1967" s="422"/>
      <c r="K1967" s="422"/>
      <c r="L1967" s="423"/>
      <c r="M1967" s="422"/>
      <c r="N1967" s="422"/>
      <c r="O1967" s="416">
        <f t="shared" si="103"/>
        <v>0</v>
      </c>
      <c r="P1967" s="79">
        <f t="shared" si="103"/>
        <v>0</v>
      </c>
      <c r="Q1967" s="102" t="str">
        <f t="shared" si="102"/>
        <v/>
      </c>
    </row>
    <row r="1968" spans="1:17" x14ac:dyDescent="0.2">
      <c r="A1968" s="118" t="str">
        <f>IF(B1968="","",COUNT('Diário 1º PA'!$A$5:$A$1982)+ROW()-4)</f>
        <v/>
      </c>
      <c r="B1968" s="104"/>
      <c r="C1968" s="454"/>
      <c r="D1968" s="105"/>
      <c r="E1968" s="105"/>
      <c r="F1968" s="106"/>
      <c r="G1968" s="105"/>
      <c r="H1968" s="105"/>
      <c r="I1968" s="107"/>
      <c r="J1968" s="422"/>
      <c r="K1968" s="422"/>
      <c r="L1968" s="423"/>
      <c r="M1968" s="422"/>
      <c r="N1968" s="422"/>
      <c r="O1968" s="416">
        <f t="shared" si="103"/>
        <v>0</v>
      </c>
      <c r="P1968" s="79">
        <f t="shared" si="103"/>
        <v>0</v>
      </c>
      <c r="Q1968" s="102" t="str">
        <f t="shared" si="102"/>
        <v/>
      </c>
    </row>
    <row r="1969" spans="1:17" x14ac:dyDescent="0.2">
      <c r="A1969" s="118" t="str">
        <f>IF(B1969="","",COUNT('Diário 1º PA'!$A$5:$A$1982)+ROW()-4)</f>
        <v/>
      </c>
      <c r="B1969" s="104"/>
      <c r="C1969" s="454"/>
      <c r="D1969" s="105"/>
      <c r="E1969" s="105"/>
      <c r="F1969" s="106"/>
      <c r="G1969" s="105"/>
      <c r="H1969" s="105"/>
      <c r="I1969" s="107"/>
      <c r="J1969" s="422"/>
      <c r="K1969" s="422"/>
      <c r="L1969" s="423"/>
      <c r="M1969" s="422"/>
      <c r="N1969" s="422"/>
      <c r="O1969" s="416">
        <f t="shared" si="103"/>
        <v>0</v>
      </c>
      <c r="P1969" s="79">
        <f t="shared" si="103"/>
        <v>0</v>
      </c>
      <c r="Q1969" s="102" t="str">
        <f t="shared" si="102"/>
        <v/>
      </c>
    </row>
    <row r="1970" spans="1:17" x14ac:dyDescent="0.2">
      <c r="A1970" s="118" t="str">
        <f>IF(B1970="","",COUNT('Diário 1º PA'!$A$5:$A$1982)+ROW()-4)</f>
        <v/>
      </c>
      <c r="B1970" s="104"/>
      <c r="C1970" s="454"/>
      <c r="D1970" s="105"/>
      <c r="E1970" s="105"/>
      <c r="F1970" s="106"/>
      <c r="G1970" s="105"/>
      <c r="H1970" s="105"/>
      <c r="I1970" s="107"/>
      <c r="J1970" s="422"/>
      <c r="K1970" s="422"/>
      <c r="L1970" s="423"/>
      <c r="M1970" s="422"/>
      <c r="N1970" s="422"/>
      <c r="O1970" s="416">
        <f t="shared" si="103"/>
        <v>0</v>
      </c>
      <c r="P1970" s="79">
        <f t="shared" si="103"/>
        <v>0</v>
      </c>
      <c r="Q1970" s="102" t="str">
        <f t="shared" si="102"/>
        <v/>
      </c>
    </row>
    <row r="1971" spans="1:17" x14ac:dyDescent="0.2">
      <c r="A1971" s="118" t="str">
        <f>IF(B1971="","",COUNT('Diário 1º PA'!$A$5:$A$1982)+ROW()-4)</f>
        <v/>
      </c>
      <c r="B1971" s="104"/>
      <c r="C1971" s="454"/>
      <c r="D1971" s="105"/>
      <c r="E1971" s="105"/>
      <c r="F1971" s="106"/>
      <c r="G1971" s="105"/>
      <c r="H1971" s="105"/>
      <c r="I1971" s="107"/>
      <c r="J1971" s="422"/>
      <c r="K1971" s="422"/>
      <c r="L1971" s="423"/>
      <c r="M1971" s="422"/>
      <c r="N1971" s="422"/>
      <c r="O1971" s="416">
        <f t="shared" si="103"/>
        <v>0</v>
      </c>
      <c r="P1971" s="79">
        <f t="shared" si="103"/>
        <v>0</v>
      </c>
      <c r="Q1971" s="102" t="str">
        <f t="shared" si="102"/>
        <v/>
      </c>
    </row>
    <row r="1972" spans="1:17" x14ac:dyDescent="0.2">
      <c r="A1972" s="118" t="str">
        <f>IF(B1972="","",COUNT('Diário 1º PA'!$A$5:$A$1982)+ROW()-4)</f>
        <v/>
      </c>
      <c r="B1972" s="104"/>
      <c r="C1972" s="454"/>
      <c r="D1972" s="105"/>
      <c r="E1972" s="105"/>
      <c r="F1972" s="106"/>
      <c r="G1972" s="105"/>
      <c r="H1972" s="105"/>
      <c r="I1972" s="107"/>
      <c r="J1972" s="422"/>
      <c r="K1972" s="422"/>
      <c r="L1972" s="423"/>
      <c r="M1972" s="422"/>
      <c r="N1972" s="422"/>
      <c r="O1972" s="416">
        <f t="shared" si="103"/>
        <v>0</v>
      </c>
      <c r="P1972" s="79">
        <f t="shared" si="103"/>
        <v>0</v>
      </c>
      <c r="Q1972" s="102" t="str">
        <f t="shared" si="102"/>
        <v/>
      </c>
    </row>
    <row r="1973" spans="1:17" x14ac:dyDescent="0.2">
      <c r="A1973" s="118" t="str">
        <f>IF(B1973="","",COUNT('Diário 1º PA'!$A$5:$A$1982)+ROW()-4)</f>
        <v/>
      </c>
      <c r="B1973" s="104"/>
      <c r="C1973" s="454"/>
      <c r="D1973" s="105"/>
      <c r="E1973" s="105"/>
      <c r="F1973" s="106"/>
      <c r="G1973" s="105"/>
      <c r="H1973" s="105"/>
      <c r="I1973" s="107"/>
      <c r="J1973" s="422"/>
      <c r="K1973" s="422"/>
      <c r="L1973" s="423"/>
      <c r="M1973" s="422"/>
      <c r="N1973" s="422"/>
      <c r="O1973" s="416">
        <f t="shared" si="103"/>
        <v>0</v>
      </c>
      <c r="P1973" s="79">
        <f t="shared" si="103"/>
        <v>0</v>
      </c>
      <c r="Q1973" s="102" t="str">
        <f t="shared" si="102"/>
        <v/>
      </c>
    </row>
    <row r="1974" spans="1:17" x14ac:dyDescent="0.2">
      <c r="A1974" s="118" t="str">
        <f>IF(B1974="","",COUNT('Diário 1º PA'!$A$5:$A$1982)+ROW()-4)</f>
        <v/>
      </c>
      <c r="B1974" s="104"/>
      <c r="C1974" s="454"/>
      <c r="D1974" s="105"/>
      <c r="E1974" s="105"/>
      <c r="F1974" s="106"/>
      <c r="G1974" s="105"/>
      <c r="H1974" s="105"/>
      <c r="I1974" s="107"/>
      <c r="J1974" s="422"/>
      <c r="K1974" s="422"/>
      <c r="L1974" s="423"/>
      <c r="M1974" s="422"/>
      <c r="N1974" s="422"/>
      <c r="O1974" s="416">
        <f t="shared" si="103"/>
        <v>0</v>
      </c>
      <c r="P1974" s="79">
        <f t="shared" si="103"/>
        <v>0</v>
      </c>
      <c r="Q1974" s="102" t="str">
        <f t="shared" si="102"/>
        <v/>
      </c>
    </row>
    <row r="1975" spans="1:17" x14ac:dyDescent="0.2">
      <c r="A1975" s="118" t="str">
        <f>IF(B1975="","",COUNT('Diário 1º PA'!$A$5:$A$1982)+ROW()-4)</f>
        <v/>
      </c>
      <c r="B1975" s="104"/>
      <c r="C1975" s="454"/>
      <c r="D1975" s="105"/>
      <c r="E1975" s="105"/>
      <c r="F1975" s="106"/>
      <c r="G1975" s="105"/>
      <c r="H1975" s="105"/>
      <c r="I1975" s="107"/>
      <c r="J1975" s="422"/>
      <c r="K1975" s="422"/>
      <c r="L1975" s="423"/>
      <c r="M1975" s="422"/>
      <c r="N1975" s="422"/>
      <c r="O1975" s="416">
        <f t="shared" si="103"/>
        <v>0</v>
      </c>
      <c r="P1975" s="79">
        <f t="shared" si="103"/>
        <v>0</v>
      </c>
      <c r="Q1975" s="102" t="str">
        <f t="shared" si="102"/>
        <v/>
      </c>
    </row>
    <row r="1976" spans="1:17" x14ac:dyDescent="0.2">
      <c r="A1976" s="118" t="str">
        <f>IF(B1976="","",COUNT('Diário 1º PA'!$A$5:$A$1982)+ROW()-4)</f>
        <v/>
      </c>
      <c r="B1976" s="104"/>
      <c r="C1976" s="454"/>
      <c r="D1976" s="105"/>
      <c r="E1976" s="105"/>
      <c r="F1976" s="106"/>
      <c r="G1976" s="105"/>
      <c r="H1976" s="105"/>
      <c r="I1976" s="107"/>
      <c r="J1976" s="422"/>
      <c r="K1976" s="422"/>
      <c r="L1976" s="423"/>
      <c r="M1976" s="422"/>
      <c r="N1976" s="422"/>
      <c r="O1976" s="416">
        <f t="shared" si="103"/>
        <v>0</v>
      </c>
      <c r="P1976" s="79">
        <f t="shared" si="103"/>
        <v>0</v>
      </c>
      <c r="Q1976" s="102" t="str">
        <f t="shared" si="102"/>
        <v/>
      </c>
    </row>
    <row r="1977" spans="1:17" x14ac:dyDescent="0.2">
      <c r="A1977" s="118" t="str">
        <f>IF(B1977="","",COUNT('Diário 1º PA'!$A$5:$A$1982)+ROW()-4)</f>
        <v/>
      </c>
      <c r="B1977" s="104"/>
      <c r="C1977" s="454"/>
      <c r="D1977" s="105"/>
      <c r="E1977" s="105"/>
      <c r="F1977" s="106"/>
      <c r="G1977" s="105"/>
      <c r="H1977" s="105"/>
      <c r="I1977" s="107"/>
      <c r="J1977" s="422"/>
      <c r="K1977" s="422"/>
      <c r="L1977" s="423"/>
      <c r="M1977" s="422"/>
      <c r="N1977" s="422"/>
      <c r="O1977" s="416">
        <f t="shared" si="103"/>
        <v>0</v>
      </c>
      <c r="P1977" s="79">
        <f t="shared" si="103"/>
        <v>0</v>
      </c>
      <c r="Q1977" s="102" t="str">
        <f t="shared" si="102"/>
        <v/>
      </c>
    </row>
    <row r="1978" spans="1:17" x14ac:dyDescent="0.2">
      <c r="A1978" s="118" t="str">
        <f>IF(B1978="","",COUNT('Diário 1º PA'!$A$5:$A$1982)+ROW()-4)</f>
        <v/>
      </c>
      <c r="B1978" s="104"/>
      <c r="C1978" s="454"/>
      <c r="D1978" s="105"/>
      <c r="E1978" s="105"/>
      <c r="F1978" s="106"/>
      <c r="G1978" s="105"/>
      <c r="H1978" s="105"/>
      <c r="I1978" s="107"/>
      <c r="J1978" s="422"/>
      <c r="K1978" s="422"/>
      <c r="L1978" s="423"/>
      <c r="M1978" s="422"/>
      <c r="N1978" s="422"/>
      <c r="O1978" s="416">
        <f t="shared" si="103"/>
        <v>0</v>
      </c>
      <c r="P1978" s="79">
        <f t="shared" si="103"/>
        <v>0</v>
      </c>
      <c r="Q1978" s="102" t="str">
        <f t="shared" si="102"/>
        <v/>
      </c>
    </row>
    <row r="1979" spans="1:17" x14ac:dyDescent="0.2">
      <c r="A1979" s="118" t="str">
        <f>IF(B1979="","",COUNT('Diário 1º PA'!$A$5:$A$1982)+ROW()-4)</f>
        <v/>
      </c>
      <c r="B1979" s="104"/>
      <c r="C1979" s="454"/>
      <c r="D1979" s="105"/>
      <c r="E1979" s="105"/>
      <c r="F1979" s="106"/>
      <c r="G1979" s="105"/>
      <c r="H1979" s="105"/>
      <c r="I1979" s="107"/>
      <c r="J1979" s="422"/>
      <c r="K1979" s="422"/>
      <c r="L1979" s="423"/>
      <c r="M1979" s="422"/>
      <c r="N1979" s="422"/>
      <c r="O1979" s="416">
        <f t="shared" si="103"/>
        <v>0</v>
      </c>
      <c r="P1979" s="79">
        <f t="shared" si="103"/>
        <v>0</v>
      </c>
      <c r="Q1979" s="102" t="str">
        <f t="shared" si="102"/>
        <v/>
      </c>
    </row>
    <row r="1980" spans="1:17" x14ac:dyDescent="0.2">
      <c r="A1980" s="118" t="str">
        <f>IF(B1980="","",COUNT('Diário 1º PA'!$A$5:$A$1982)+ROW()-4)</f>
        <v/>
      </c>
      <c r="B1980" s="104"/>
      <c r="C1980" s="454"/>
      <c r="D1980" s="105"/>
      <c r="E1980" s="105"/>
      <c r="F1980" s="106"/>
      <c r="G1980" s="105"/>
      <c r="H1980" s="105"/>
      <c r="I1980" s="107"/>
      <c r="J1980" s="422"/>
      <c r="K1980" s="422"/>
      <c r="L1980" s="423"/>
      <c r="M1980" s="422"/>
      <c r="N1980" s="422"/>
      <c r="O1980" s="416">
        <f t="shared" si="103"/>
        <v>0</v>
      </c>
      <c r="P1980" s="79">
        <f t="shared" si="103"/>
        <v>0</v>
      </c>
      <c r="Q1980" s="102" t="str">
        <f t="shared" si="102"/>
        <v/>
      </c>
    </row>
    <row r="1981" spans="1:17" x14ac:dyDescent="0.2">
      <c r="A1981" s="118" t="str">
        <f>IF(B1981="","",COUNT('Diário 1º PA'!$A$5:$A$1982)+ROW()-4)</f>
        <v/>
      </c>
      <c r="B1981" s="104"/>
      <c r="C1981" s="454"/>
      <c r="D1981" s="105"/>
      <c r="E1981" s="105"/>
      <c r="F1981" s="106"/>
      <c r="G1981" s="105"/>
      <c r="H1981" s="105"/>
      <c r="I1981" s="107"/>
      <c r="J1981" s="422"/>
      <c r="K1981" s="422"/>
      <c r="L1981" s="423"/>
      <c r="M1981" s="422"/>
      <c r="N1981" s="422"/>
      <c r="O1981" s="416">
        <f t="shared" si="103"/>
        <v>0</v>
      </c>
      <c r="P1981" s="79">
        <f t="shared" si="103"/>
        <v>0</v>
      </c>
      <c r="Q1981" s="102" t="str">
        <f t="shared" si="102"/>
        <v/>
      </c>
    </row>
    <row r="1982" spans="1:17" x14ac:dyDescent="0.2">
      <c r="A1982" s="118" t="str">
        <f>IF(B1982="","",COUNT('Diário 1º PA'!$A$5:$A$1982)+ROW()-4)</f>
        <v/>
      </c>
      <c r="B1982" s="104"/>
      <c r="C1982" s="454"/>
      <c r="D1982" s="105"/>
      <c r="E1982" s="105"/>
      <c r="F1982" s="106"/>
      <c r="G1982" s="105"/>
      <c r="H1982" s="105"/>
      <c r="I1982" s="107"/>
      <c r="J1982" s="422"/>
      <c r="K1982" s="422"/>
      <c r="L1982" s="423"/>
      <c r="M1982" s="422"/>
      <c r="N1982" s="422"/>
      <c r="O1982" s="416">
        <f t="shared" si="103"/>
        <v>0</v>
      </c>
      <c r="P1982" s="79">
        <f t="shared" si="103"/>
        <v>0</v>
      </c>
      <c r="Q1982" s="102" t="str">
        <f t="shared" si="102"/>
        <v/>
      </c>
    </row>
    <row r="1983" spans="1:17" x14ac:dyDescent="0.2">
      <c r="A1983" s="118" t="str">
        <f>IF(B1983="","",COUNT('Diário 1º PA'!$A$5:$A$1982)+ROW()-4)</f>
        <v/>
      </c>
      <c r="B1983" s="104"/>
      <c r="C1983" s="454"/>
      <c r="D1983" s="105"/>
      <c r="E1983" s="105"/>
      <c r="F1983" s="106"/>
      <c r="G1983" s="105"/>
      <c r="H1983" s="105"/>
      <c r="I1983" s="107"/>
      <c r="J1983" s="422"/>
      <c r="K1983" s="422"/>
      <c r="L1983" s="423"/>
      <c r="M1983" s="422"/>
      <c r="N1983" s="422"/>
      <c r="O1983" s="416">
        <f t="shared" si="103"/>
        <v>0</v>
      </c>
      <c r="P1983" s="79">
        <f t="shared" si="103"/>
        <v>0</v>
      </c>
      <c r="Q1983" s="102" t="str">
        <f t="shared" si="102"/>
        <v/>
      </c>
    </row>
    <row r="1984" spans="1:17" x14ac:dyDescent="0.2">
      <c r="A1984" s="118" t="str">
        <f>IF(B1984="","",COUNT('Diário 1º PA'!$A$5:$A$1982)+ROW()-4)</f>
        <v/>
      </c>
      <c r="B1984" s="104"/>
      <c r="C1984" s="454"/>
      <c r="D1984" s="105"/>
      <c r="E1984" s="105"/>
      <c r="F1984" s="106"/>
      <c r="G1984" s="105"/>
      <c r="H1984" s="105"/>
      <c r="I1984" s="107"/>
      <c r="J1984" s="422"/>
      <c r="K1984" s="422"/>
      <c r="L1984" s="423"/>
      <c r="M1984" s="422"/>
      <c r="N1984" s="422"/>
      <c r="O1984" s="416">
        <f t="shared" si="103"/>
        <v>0</v>
      </c>
      <c r="P1984" s="79">
        <f t="shared" si="103"/>
        <v>0</v>
      </c>
      <c r="Q1984" s="102" t="str">
        <f t="shared" si="102"/>
        <v/>
      </c>
    </row>
    <row r="1985" spans="1:17" x14ac:dyDescent="0.2">
      <c r="A1985" s="118" t="str">
        <f>IF(B1985="","",COUNT('Diário 1º PA'!$A$5:$A$1982)+ROW()-4)</f>
        <v/>
      </c>
      <c r="B1985" s="104"/>
      <c r="C1985" s="454"/>
      <c r="D1985" s="105"/>
      <c r="E1985" s="105"/>
      <c r="F1985" s="106"/>
      <c r="G1985" s="105"/>
      <c r="H1985" s="105"/>
      <c r="I1985" s="107"/>
      <c r="J1985" s="422"/>
      <c r="K1985" s="422"/>
      <c r="L1985" s="423"/>
      <c r="M1985" s="422"/>
      <c r="N1985" s="422"/>
      <c r="O1985" s="416">
        <f t="shared" si="103"/>
        <v>0</v>
      </c>
      <c r="P1985" s="79">
        <f t="shared" si="103"/>
        <v>0</v>
      </c>
      <c r="Q1985" s="102" t="str">
        <f t="shared" si="102"/>
        <v/>
      </c>
    </row>
    <row r="1986" spans="1:17" x14ac:dyDescent="0.2">
      <c r="A1986" s="118" t="str">
        <f>IF(B1986="","",COUNT('Diário 1º PA'!$A$5:$A$1982)+ROW()-4)</f>
        <v/>
      </c>
      <c r="B1986" s="104"/>
      <c r="C1986" s="454"/>
      <c r="D1986" s="105"/>
      <c r="E1986" s="105"/>
      <c r="F1986" s="106"/>
      <c r="G1986" s="105"/>
      <c r="H1986" s="105"/>
      <c r="I1986" s="107"/>
      <c r="J1986" s="422"/>
      <c r="K1986" s="422"/>
      <c r="L1986" s="423"/>
      <c r="M1986" s="422"/>
      <c r="N1986" s="422"/>
      <c r="O1986" s="416">
        <f t="shared" si="103"/>
        <v>0</v>
      </c>
      <c r="P1986" s="79">
        <f t="shared" si="103"/>
        <v>0</v>
      </c>
      <c r="Q1986" s="102" t="str">
        <f t="shared" si="102"/>
        <v/>
      </c>
    </row>
    <row r="1987" spans="1:17" x14ac:dyDescent="0.2">
      <c r="A1987" s="118" t="str">
        <f>IF(B1987="","",COUNT('Diário 1º PA'!$A$5:$A$1982)+ROW()-4)</f>
        <v/>
      </c>
      <c r="B1987" s="104"/>
      <c r="C1987" s="454"/>
      <c r="D1987" s="105"/>
      <c r="E1987" s="105"/>
      <c r="F1987" s="106"/>
      <c r="G1987" s="105"/>
      <c r="H1987" s="105"/>
      <c r="I1987" s="107"/>
      <c r="J1987" s="422"/>
      <c r="K1987" s="422"/>
      <c r="L1987" s="423"/>
      <c r="M1987" s="422"/>
      <c r="N1987" s="422"/>
      <c r="O1987" s="416">
        <f t="shared" si="103"/>
        <v>0</v>
      </c>
      <c r="P1987" s="79">
        <f t="shared" si="103"/>
        <v>0</v>
      </c>
      <c r="Q1987" s="102" t="str">
        <f t="shared" si="102"/>
        <v/>
      </c>
    </row>
    <row r="1988" spans="1:17" x14ac:dyDescent="0.2">
      <c r="A1988" s="118" t="str">
        <f>IF(B1988="","",COUNT('Diário 1º PA'!$A$5:$A$1982)+ROW()-4)</f>
        <v/>
      </c>
      <c r="B1988" s="104"/>
      <c r="C1988" s="454"/>
      <c r="D1988" s="105"/>
      <c r="E1988" s="105"/>
      <c r="F1988" s="106"/>
      <c r="G1988" s="105"/>
      <c r="H1988" s="105"/>
      <c r="I1988" s="107"/>
      <c r="J1988" s="422"/>
      <c r="K1988" s="422"/>
      <c r="L1988" s="423"/>
      <c r="M1988" s="422"/>
      <c r="N1988" s="422"/>
      <c r="O1988" s="416">
        <f t="shared" si="103"/>
        <v>0</v>
      </c>
      <c r="P1988" s="79">
        <f t="shared" si="103"/>
        <v>0</v>
      </c>
      <c r="Q1988" s="102" t="str">
        <f t="shared" si="102"/>
        <v/>
      </c>
    </row>
    <row r="1989" spans="1:17" x14ac:dyDescent="0.2">
      <c r="A1989" s="118" t="str">
        <f>IF(B1989="","",COUNT('Diário 1º PA'!$A$5:$A$1982)+ROW()-4)</f>
        <v/>
      </c>
      <c r="B1989" s="104"/>
      <c r="C1989" s="454"/>
      <c r="D1989" s="105"/>
      <c r="E1989" s="105"/>
      <c r="F1989" s="106"/>
      <c r="G1989" s="105"/>
      <c r="H1989" s="105"/>
      <c r="I1989" s="107"/>
      <c r="J1989" s="422"/>
      <c r="K1989" s="422"/>
      <c r="L1989" s="423"/>
      <c r="M1989" s="422"/>
      <c r="N1989" s="422"/>
      <c r="O1989" s="416">
        <f t="shared" si="103"/>
        <v>0</v>
      </c>
      <c r="P1989" s="79">
        <f t="shared" si="103"/>
        <v>0</v>
      </c>
      <c r="Q1989" s="102" t="str">
        <f t="shared" si="102"/>
        <v/>
      </c>
    </row>
    <row r="1990" spans="1:17" x14ac:dyDescent="0.2">
      <c r="A1990" s="118" t="str">
        <f>IF(B1990="","",COUNT('Diário 1º PA'!$A$5:$A$1982)+ROW()-4)</f>
        <v/>
      </c>
      <c r="B1990" s="104"/>
      <c r="C1990" s="454"/>
      <c r="D1990" s="105"/>
      <c r="E1990" s="105"/>
      <c r="F1990" s="106"/>
      <c r="G1990" s="105"/>
      <c r="H1990" s="105"/>
      <c r="I1990" s="107"/>
      <c r="J1990" s="422"/>
      <c r="K1990" s="422"/>
      <c r="L1990" s="423"/>
      <c r="M1990" s="422"/>
      <c r="N1990" s="422"/>
      <c r="O1990" s="416">
        <f t="shared" si="103"/>
        <v>0</v>
      </c>
      <c r="P1990" s="79">
        <f t="shared" si="103"/>
        <v>0</v>
      </c>
      <c r="Q1990" s="102" t="str">
        <f t="shared" si="102"/>
        <v/>
      </c>
    </row>
    <row r="1991" spans="1:17" x14ac:dyDescent="0.2">
      <c r="A1991" s="118" t="str">
        <f>IF(B1991="","",COUNT('Diário 1º PA'!$A$5:$A$1982)+ROW()-4)</f>
        <v/>
      </c>
      <c r="B1991" s="104"/>
      <c r="C1991" s="454"/>
      <c r="D1991" s="105"/>
      <c r="E1991" s="105"/>
      <c r="F1991" s="106"/>
      <c r="G1991" s="105"/>
      <c r="H1991" s="105"/>
      <c r="I1991" s="107"/>
      <c r="J1991" s="422"/>
      <c r="K1991" s="422"/>
      <c r="L1991" s="423"/>
      <c r="M1991" s="422"/>
      <c r="N1991" s="422"/>
      <c r="O1991" s="416">
        <f t="shared" si="103"/>
        <v>0</v>
      </c>
      <c r="P1991" s="79">
        <f t="shared" si="103"/>
        <v>0</v>
      </c>
      <c r="Q1991" s="102" t="str">
        <f t="shared" si="102"/>
        <v/>
      </c>
    </row>
    <row r="1992" spans="1:17" x14ac:dyDescent="0.2">
      <c r="A1992" s="118" t="str">
        <f>IF(B1992="","",COUNT('Diário 1º PA'!$A$5:$A$1982)+ROW()-4)</f>
        <v/>
      </c>
      <c r="B1992" s="104"/>
      <c r="C1992" s="454"/>
      <c r="D1992" s="105"/>
      <c r="E1992" s="105"/>
      <c r="F1992" s="106"/>
      <c r="G1992" s="105"/>
      <c r="H1992" s="105"/>
      <c r="I1992" s="107"/>
      <c r="J1992" s="422"/>
      <c r="K1992" s="422"/>
      <c r="L1992" s="423"/>
      <c r="M1992" s="422"/>
      <c r="N1992" s="422"/>
      <c r="O1992" s="416">
        <f t="shared" si="103"/>
        <v>0</v>
      </c>
      <c r="P1992" s="79">
        <f t="shared" si="103"/>
        <v>0</v>
      </c>
      <c r="Q1992" s="102" t="str">
        <f t="shared" si="102"/>
        <v/>
      </c>
    </row>
    <row r="1993" spans="1:17" x14ac:dyDescent="0.2">
      <c r="A1993" s="118" t="str">
        <f>IF(B1993="","",COUNT('Diário 1º PA'!$A$5:$A$1982)+ROW()-4)</f>
        <v/>
      </c>
      <c r="B1993" s="104"/>
      <c r="C1993" s="454"/>
      <c r="D1993" s="105"/>
      <c r="E1993" s="105"/>
      <c r="F1993" s="106"/>
      <c r="G1993" s="105"/>
      <c r="H1993" s="105"/>
      <c r="I1993" s="107"/>
      <c r="J1993" s="422"/>
      <c r="K1993" s="422"/>
      <c r="L1993" s="423"/>
      <c r="M1993" s="422"/>
      <c r="N1993" s="422"/>
      <c r="O1993" s="416">
        <f t="shared" si="103"/>
        <v>0</v>
      </c>
      <c r="P1993" s="79">
        <f t="shared" si="103"/>
        <v>0</v>
      </c>
      <c r="Q1993" s="102" t="str">
        <f t="shared" si="102"/>
        <v/>
      </c>
    </row>
    <row r="1994" spans="1:17" x14ac:dyDescent="0.2">
      <c r="A1994" s="118" t="str">
        <f>IF(B1994="","",COUNT('Diário 1º PA'!$A$5:$A$1982)+ROW()-4)</f>
        <v/>
      </c>
      <c r="B1994" s="104"/>
      <c r="C1994" s="454"/>
      <c r="D1994" s="105"/>
      <c r="E1994" s="105"/>
      <c r="F1994" s="106"/>
      <c r="G1994" s="105"/>
      <c r="H1994" s="105"/>
      <c r="I1994" s="107"/>
      <c r="J1994" s="422"/>
      <c r="K1994" s="422"/>
      <c r="L1994" s="423"/>
      <c r="M1994" s="422"/>
      <c r="N1994" s="422"/>
      <c r="O1994" s="416">
        <f t="shared" si="103"/>
        <v>0</v>
      </c>
      <c r="P1994" s="79">
        <f t="shared" si="103"/>
        <v>0</v>
      </c>
      <c r="Q1994" s="102" t="str">
        <f t="shared" si="102"/>
        <v/>
      </c>
    </row>
    <row r="1995" spans="1:17" x14ac:dyDescent="0.2">
      <c r="A1995" s="118" t="str">
        <f>IF(B1995="","",COUNT('Diário 1º PA'!$A$5:$A$1982)+ROW()-4)</f>
        <v/>
      </c>
      <c r="B1995" s="104"/>
      <c r="C1995" s="454"/>
      <c r="D1995" s="105"/>
      <c r="E1995" s="105"/>
      <c r="F1995" s="106"/>
      <c r="G1995" s="105"/>
      <c r="H1995" s="105"/>
      <c r="I1995" s="107"/>
      <c r="J1995" s="422"/>
      <c r="K1995" s="422"/>
      <c r="L1995" s="423"/>
      <c r="M1995" s="422"/>
      <c r="N1995" s="422"/>
      <c r="O1995" s="416">
        <f t="shared" si="103"/>
        <v>0</v>
      </c>
      <c r="P1995" s="79">
        <f t="shared" si="103"/>
        <v>0</v>
      </c>
      <c r="Q1995" s="102" t="str">
        <f t="shared" si="102"/>
        <v/>
      </c>
    </row>
    <row r="1996" spans="1:17" x14ac:dyDescent="0.2">
      <c r="A1996" s="118" t="str">
        <f>IF(B1996="","",COUNT('Diário 1º PA'!$A$5:$A$1982)+ROW()-4)</f>
        <v/>
      </c>
      <c r="B1996" s="104"/>
      <c r="C1996" s="454"/>
      <c r="D1996" s="105"/>
      <c r="E1996" s="105"/>
      <c r="F1996" s="106"/>
      <c r="G1996" s="105"/>
      <c r="H1996" s="105"/>
      <c r="I1996" s="107"/>
      <c r="J1996" s="422"/>
      <c r="K1996" s="422"/>
      <c r="L1996" s="423"/>
      <c r="M1996" s="422"/>
      <c r="N1996" s="422"/>
      <c r="O1996" s="416">
        <f t="shared" si="103"/>
        <v>0</v>
      </c>
      <c r="P1996" s="79">
        <f t="shared" si="103"/>
        <v>0</v>
      </c>
      <c r="Q1996" s="102" t="str">
        <f t="shared" si="102"/>
        <v/>
      </c>
    </row>
    <row r="1997" spans="1:17" x14ac:dyDescent="0.2">
      <c r="A1997" s="118" t="str">
        <f>IF(B1997="","",COUNT('Diário 1º PA'!$A$5:$A$1982)+ROW()-4)</f>
        <v/>
      </c>
      <c r="B1997" s="104"/>
      <c r="C1997" s="454"/>
      <c r="D1997" s="105"/>
      <c r="E1997" s="105"/>
      <c r="F1997" s="106"/>
      <c r="G1997" s="105"/>
      <c r="H1997" s="105"/>
      <c r="I1997" s="107"/>
      <c r="J1997" s="422"/>
      <c r="K1997" s="422"/>
      <c r="L1997" s="423"/>
      <c r="M1997" s="422"/>
      <c r="N1997" s="422"/>
      <c r="O1997" s="416">
        <f t="shared" si="103"/>
        <v>0</v>
      </c>
      <c r="P1997" s="79">
        <f t="shared" si="103"/>
        <v>0</v>
      </c>
      <c r="Q1997" s="102" t="str">
        <f t="shared" si="102"/>
        <v/>
      </c>
    </row>
    <row r="1998" spans="1:17" x14ac:dyDescent="0.2">
      <c r="A1998" s="118" t="str">
        <f>IF(B1998="","",COUNT('Diário 1º PA'!$A$5:$A$1982)+ROW()-4)</f>
        <v/>
      </c>
      <c r="B1998" s="104"/>
      <c r="C1998" s="454"/>
      <c r="D1998" s="105"/>
      <c r="E1998" s="105"/>
      <c r="F1998" s="106"/>
      <c r="G1998" s="105"/>
      <c r="H1998" s="105"/>
      <c r="I1998" s="107"/>
      <c r="J1998" s="422"/>
      <c r="K1998" s="422"/>
      <c r="L1998" s="423"/>
      <c r="M1998" s="422"/>
      <c r="N1998" s="422"/>
      <c r="O1998" s="416">
        <f t="shared" si="103"/>
        <v>0</v>
      </c>
      <c r="P1998" s="79">
        <f t="shared" si="103"/>
        <v>0</v>
      </c>
      <c r="Q1998" s="102" t="str">
        <f t="shared" si="102"/>
        <v/>
      </c>
    </row>
    <row r="1999" spans="1:17" x14ac:dyDescent="0.2">
      <c r="A1999" s="118" t="str">
        <f>IF(B1999="","",COUNT('Diário 1º PA'!$A$5:$A$1982)+ROW()-4)</f>
        <v/>
      </c>
      <c r="B1999" s="104"/>
      <c r="C1999" s="454"/>
      <c r="D1999" s="105"/>
      <c r="E1999" s="105"/>
      <c r="F1999" s="106"/>
      <c r="G1999" s="105"/>
      <c r="H1999" s="105"/>
      <c r="I1999" s="107"/>
      <c r="J1999" s="422"/>
      <c r="K1999" s="422"/>
      <c r="L1999" s="423"/>
      <c r="M1999" s="422"/>
      <c r="N1999" s="422"/>
      <c r="O1999" s="416">
        <f t="shared" si="103"/>
        <v>0</v>
      </c>
      <c r="P1999" s="79">
        <f t="shared" si="103"/>
        <v>0</v>
      </c>
      <c r="Q1999" s="102" t="str">
        <f t="shared" si="102"/>
        <v/>
      </c>
    </row>
    <row r="2000" spans="1:17" x14ac:dyDescent="0.2">
      <c r="A2000" s="118" t="str">
        <f>IF(B2000="","",COUNT('Diário 1º PA'!$A$5:$A$1982)+ROW()-4)</f>
        <v/>
      </c>
      <c r="B2000" s="104"/>
      <c r="C2000" s="454"/>
      <c r="D2000" s="105"/>
      <c r="E2000" s="105"/>
      <c r="F2000" s="106"/>
      <c r="G2000" s="105"/>
      <c r="H2000" s="105"/>
      <c r="I2000" s="107"/>
      <c r="J2000" s="422"/>
      <c r="K2000" s="422"/>
      <c r="L2000" s="423"/>
      <c r="M2000" s="422"/>
      <c r="N2000" s="422"/>
      <c r="O2000" s="416">
        <f t="shared" si="103"/>
        <v>0</v>
      </c>
      <c r="P2000" s="79">
        <f t="shared" si="103"/>
        <v>0</v>
      </c>
      <c r="Q2000" s="102" t="str">
        <f t="shared" si="102"/>
        <v/>
      </c>
    </row>
    <row r="2001" spans="1:17" x14ac:dyDescent="0.2">
      <c r="A2001" s="118" t="str">
        <f>IF(B2001="","",COUNT('Diário 1º PA'!$A$5:$A$1982)+ROW()-4)</f>
        <v/>
      </c>
      <c r="B2001" s="104"/>
      <c r="C2001" s="454"/>
      <c r="D2001" s="105"/>
      <c r="E2001" s="105"/>
      <c r="F2001" s="106"/>
      <c r="G2001" s="105"/>
      <c r="H2001" s="105"/>
      <c r="I2001" s="107"/>
      <c r="J2001" s="422"/>
      <c r="K2001" s="422"/>
      <c r="L2001" s="423"/>
      <c r="M2001" s="422"/>
      <c r="N2001" s="422"/>
      <c r="O2001" s="416">
        <f t="shared" si="103"/>
        <v>0</v>
      </c>
      <c r="P2001" s="79">
        <f t="shared" si="103"/>
        <v>0</v>
      </c>
      <c r="Q2001" s="102" t="str">
        <f t="shared" si="102"/>
        <v/>
      </c>
    </row>
    <row r="2002" spans="1:17" x14ac:dyDescent="0.2">
      <c r="A2002" s="118" t="str">
        <f>IF(B2002="","",COUNT('Diário 1º PA'!$A$5:$A$1982)+ROW()-4)</f>
        <v/>
      </c>
      <c r="B2002" s="104"/>
      <c r="C2002" s="454"/>
      <c r="D2002" s="105"/>
      <c r="E2002" s="105"/>
      <c r="F2002" s="106"/>
      <c r="G2002" s="105"/>
      <c r="H2002" s="105"/>
      <c r="I2002" s="107"/>
      <c r="J2002" s="422"/>
      <c r="K2002" s="422"/>
      <c r="L2002" s="423"/>
      <c r="M2002" s="422"/>
      <c r="N2002" s="422"/>
      <c r="O2002" s="416">
        <f t="shared" si="103"/>
        <v>0</v>
      </c>
      <c r="P2002" s="79">
        <f t="shared" si="103"/>
        <v>0</v>
      </c>
      <c r="Q2002" s="102" t="str">
        <f t="shared" si="102"/>
        <v/>
      </c>
    </row>
    <row r="2003" spans="1:17" x14ac:dyDescent="0.2">
      <c r="A2003" s="118" t="str">
        <f>IF(B2003="","",COUNT('Diário 1º PA'!$A$5:$A$1982)+ROW()-4)</f>
        <v/>
      </c>
      <c r="B2003" s="104"/>
      <c r="C2003" s="454"/>
      <c r="D2003" s="105"/>
      <c r="E2003" s="105"/>
      <c r="F2003" s="106"/>
      <c r="G2003" s="105"/>
      <c r="H2003" s="105"/>
      <c r="I2003" s="107"/>
      <c r="J2003" s="422"/>
      <c r="K2003" s="422"/>
      <c r="L2003" s="423"/>
      <c r="M2003" s="422"/>
      <c r="N2003" s="422"/>
      <c r="O2003" s="416">
        <f t="shared" si="103"/>
        <v>0</v>
      </c>
      <c r="P2003" s="79">
        <f t="shared" si="103"/>
        <v>0</v>
      </c>
      <c r="Q2003" s="102" t="str">
        <f t="shared" si="102"/>
        <v/>
      </c>
    </row>
    <row r="2004" spans="1:17" x14ac:dyDescent="0.2">
      <c r="A2004" s="118" t="str">
        <f>IF(B2004="","",COUNT('Diário 1º PA'!$A$5:$A$1982)+ROW()-4)</f>
        <v/>
      </c>
      <c r="B2004" s="104"/>
      <c r="C2004" s="454"/>
      <c r="D2004" s="105"/>
      <c r="E2004" s="105"/>
      <c r="F2004" s="106"/>
      <c r="G2004" s="105"/>
      <c r="H2004" s="105"/>
      <c r="I2004" s="107"/>
      <c r="J2004" s="422"/>
      <c r="K2004" s="422"/>
      <c r="L2004" s="423"/>
      <c r="M2004" s="422"/>
      <c r="N2004" s="422"/>
      <c r="O2004" s="416">
        <f t="shared" si="103"/>
        <v>0</v>
      </c>
      <c r="P2004" s="79">
        <f t="shared" si="103"/>
        <v>0</v>
      </c>
      <c r="Q2004" s="102" t="str">
        <f t="shared" si="102"/>
        <v/>
      </c>
    </row>
    <row r="2005" spans="1:17" x14ac:dyDescent="0.2">
      <c r="A2005" s="118" t="str">
        <f>IF(B2005="","",COUNT('Diário 1º PA'!$A$5:$A$1982)+ROW()-4)</f>
        <v/>
      </c>
      <c r="B2005" s="104"/>
      <c r="C2005" s="454"/>
      <c r="D2005" s="105"/>
      <c r="E2005" s="105"/>
      <c r="F2005" s="106"/>
      <c r="G2005" s="105"/>
      <c r="H2005" s="105"/>
      <c r="I2005" s="107"/>
      <c r="J2005" s="422"/>
      <c r="K2005" s="422"/>
      <c r="L2005" s="423"/>
      <c r="M2005" s="422"/>
      <c r="N2005" s="422"/>
      <c r="O2005" s="416">
        <f t="shared" si="103"/>
        <v>0</v>
      </c>
      <c r="P2005" s="79">
        <f t="shared" si="103"/>
        <v>0</v>
      </c>
      <c r="Q2005" s="102" t="str">
        <f t="shared" si="102"/>
        <v/>
      </c>
    </row>
    <row r="2006" spans="1:17" x14ac:dyDescent="0.2">
      <c r="A2006" s="118" t="str">
        <f>IF(B2006="","",COUNT('Diário 1º PA'!$A$5:$A$1982)+ROW()-4)</f>
        <v/>
      </c>
      <c r="B2006" s="104"/>
      <c r="C2006" s="454"/>
      <c r="D2006" s="105"/>
      <c r="E2006" s="105"/>
      <c r="F2006" s="106"/>
      <c r="G2006" s="105"/>
      <c r="H2006" s="105"/>
      <c r="I2006" s="107"/>
      <c r="J2006" s="422"/>
      <c r="K2006" s="422"/>
      <c r="L2006" s="423"/>
      <c r="M2006" s="422"/>
      <c r="N2006" s="422"/>
      <c r="O2006" s="416">
        <f t="shared" si="103"/>
        <v>0</v>
      </c>
      <c r="P2006" s="79">
        <f t="shared" si="103"/>
        <v>0</v>
      </c>
      <c r="Q2006" s="102" t="str">
        <f t="shared" si="102"/>
        <v/>
      </c>
    </row>
    <row r="2007" spans="1:17" x14ac:dyDescent="0.2">
      <c r="A2007" s="118" t="str">
        <f>IF(B2007="","",COUNT('Diário 1º PA'!$A$5:$A$1982)+ROW()-4)</f>
        <v/>
      </c>
      <c r="B2007" s="104"/>
      <c r="C2007" s="454"/>
      <c r="D2007" s="105"/>
      <c r="E2007" s="105"/>
      <c r="F2007" s="106"/>
      <c r="G2007" s="105"/>
      <c r="H2007" s="105"/>
      <c r="I2007" s="107"/>
      <c r="J2007" s="422"/>
      <c r="K2007" s="422"/>
      <c r="L2007" s="423"/>
      <c r="M2007" s="422"/>
      <c r="N2007" s="422"/>
      <c r="O2007" s="416">
        <f t="shared" si="103"/>
        <v>0</v>
      </c>
      <c r="P2007" s="79">
        <f t="shared" si="103"/>
        <v>0</v>
      </c>
      <c r="Q2007" s="102" t="str">
        <f t="shared" si="102"/>
        <v/>
      </c>
    </row>
    <row r="2008" spans="1:17" x14ac:dyDescent="0.2">
      <c r="A2008" s="118" t="str">
        <f>IF(B2008="","",COUNT('Diário 1º PA'!$A$5:$A$1982)+ROW()-4)</f>
        <v/>
      </c>
      <c r="B2008" s="104"/>
      <c r="C2008" s="454"/>
      <c r="D2008" s="105"/>
      <c r="E2008" s="105"/>
      <c r="F2008" s="106"/>
      <c r="G2008" s="105"/>
      <c r="H2008" s="105"/>
      <c r="I2008" s="107"/>
      <c r="J2008" s="422"/>
      <c r="K2008" s="422"/>
      <c r="L2008" s="423"/>
      <c r="M2008" s="422"/>
      <c r="N2008" s="422"/>
      <c r="O2008" s="416">
        <f t="shared" si="103"/>
        <v>0</v>
      </c>
      <c r="P2008" s="79">
        <f t="shared" si="103"/>
        <v>0</v>
      </c>
      <c r="Q2008" s="102" t="str">
        <f t="shared" si="102"/>
        <v/>
      </c>
    </row>
    <row r="2009" spans="1:17" x14ac:dyDescent="0.2">
      <c r="A2009" s="118" t="str">
        <f>IF(B2009="","",COUNT('Diário 1º PA'!$A$5:$A$1982)+ROW()-4)</f>
        <v/>
      </c>
      <c r="B2009" s="104"/>
      <c r="C2009" s="454"/>
      <c r="D2009" s="105"/>
      <c r="E2009" s="105"/>
      <c r="F2009" s="106"/>
      <c r="G2009" s="105"/>
      <c r="H2009" s="105"/>
      <c r="I2009" s="107"/>
      <c r="J2009" s="422"/>
      <c r="K2009" s="422"/>
      <c r="L2009" s="423"/>
      <c r="M2009" s="422"/>
      <c r="N2009" s="422"/>
      <c r="O2009" s="416">
        <f t="shared" si="103"/>
        <v>0</v>
      </c>
      <c r="P2009" s="79">
        <f t="shared" si="103"/>
        <v>0</v>
      </c>
      <c r="Q2009" s="102" t="str">
        <f t="shared" si="102"/>
        <v/>
      </c>
    </row>
    <row r="2010" spans="1:17" x14ac:dyDescent="0.2">
      <c r="A2010" s="118" t="str">
        <f>IF(B2010="","",COUNT('Diário 1º PA'!$A$5:$A$1982)+ROW()-4)</f>
        <v/>
      </c>
      <c r="B2010" s="104"/>
      <c r="C2010" s="454"/>
      <c r="D2010" s="105"/>
      <c r="E2010" s="105"/>
      <c r="F2010" s="106"/>
      <c r="G2010" s="105"/>
      <c r="H2010" s="105"/>
      <c r="I2010" s="107"/>
      <c r="J2010" s="422"/>
      <c r="K2010" s="422"/>
      <c r="L2010" s="423"/>
      <c r="M2010" s="422"/>
      <c r="N2010" s="422"/>
      <c r="O2010" s="416">
        <f t="shared" si="103"/>
        <v>0</v>
      </c>
      <c r="P2010" s="79">
        <f t="shared" si="103"/>
        <v>0</v>
      </c>
      <c r="Q2010" s="102" t="str">
        <f t="shared" si="102"/>
        <v/>
      </c>
    </row>
    <row r="2011" spans="1:17" x14ac:dyDescent="0.2">
      <c r="A2011" s="118" t="str">
        <f>IF(B2011="","",COUNT('Diário 1º PA'!$A$5:$A$1982)+ROW()-4)</f>
        <v/>
      </c>
      <c r="B2011" s="104"/>
      <c r="C2011" s="454"/>
      <c r="D2011" s="105"/>
      <c r="E2011" s="105"/>
      <c r="F2011" s="106"/>
      <c r="G2011" s="105"/>
      <c r="H2011" s="105"/>
      <c r="I2011" s="107"/>
      <c r="J2011" s="422"/>
      <c r="K2011" s="422"/>
      <c r="L2011" s="423"/>
      <c r="M2011" s="422"/>
      <c r="N2011" s="422"/>
      <c r="O2011" s="416">
        <f t="shared" si="103"/>
        <v>0</v>
      </c>
      <c r="P2011" s="79">
        <f t="shared" si="103"/>
        <v>0</v>
      </c>
      <c r="Q2011" s="102" t="str">
        <f t="shared" ref="Q2011:Q2023" si="104">SUBSTITUTE(D2011," ","_")</f>
        <v/>
      </c>
    </row>
    <row r="2012" spans="1:17" x14ac:dyDescent="0.2">
      <c r="A2012" s="118" t="str">
        <f>IF(B2012="","",COUNT('Diário 1º PA'!$A$5:$A$1982)+ROW()-4)</f>
        <v/>
      </c>
      <c r="B2012" s="104"/>
      <c r="C2012" s="454"/>
      <c r="D2012" s="105"/>
      <c r="E2012" s="105"/>
      <c r="F2012" s="106"/>
      <c r="G2012" s="105"/>
      <c r="H2012" s="105"/>
      <c r="I2012" s="107"/>
      <c r="J2012" s="422"/>
      <c r="K2012" s="422"/>
      <c r="L2012" s="423"/>
      <c r="M2012" s="422"/>
      <c r="N2012" s="422"/>
      <c r="O2012" s="416">
        <f t="shared" ref="O2012:P2023" si="105">IF(B2012=0,0,IF(YEAR(B2012)=$P$1,MONTH(B2012)-$O$1+1,(YEAR(B2012)-$P$1)*12-$O$1+1+MONTH(B2012)))</f>
        <v>0</v>
      </c>
      <c r="P2012" s="79">
        <f t="shared" si="105"/>
        <v>0</v>
      </c>
      <c r="Q2012" s="102" t="str">
        <f t="shared" si="104"/>
        <v/>
      </c>
    </row>
    <row r="2013" spans="1:17" x14ac:dyDescent="0.2">
      <c r="A2013" s="118" t="str">
        <f>IF(B2013="","",COUNT('Diário 1º PA'!$A$5:$A$1982)+ROW()-4)</f>
        <v/>
      </c>
      <c r="B2013" s="104"/>
      <c r="C2013" s="454"/>
      <c r="D2013" s="105"/>
      <c r="E2013" s="105"/>
      <c r="F2013" s="106"/>
      <c r="G2013" s="105"/>
      <c r="H2013" s="105"/>
      <c r="I2013" s="107"/>
      <c r="J2013" s="422"/>
      <c r="K2013" s="422"/>
      <c r="L2013" s="423"/>
      <c r="M2013" s="422"/>
      <c r="N2013" s="422"/>
      <c r="O2013" s="416">
        <f t="shared" si="105"/>
        <v>0</v>
      </c>
      <c r="P2013" s="79">
        <f t="shared" si="105"/>
        <v>0</v>
      </c>
      <c r="Q2013" s="102" t="str">
        <f t="shared" si="104"/>
        <v/>
      </c>
    </row>
    <row r="2014" spans="1:17" x14ac:dyDescent="0.2">
      <c r="A2014" s="118" t="str">
        <f>IF(B2014="","",COUNT('Diário 1º PA'!$A$5:$A$1982)+ROW()-4)</f>
        <v/>
      </c>
      <c r="B2014" s="104"/>
      <c r="C2014" s="454"/>
      <c r="D2014" s="105"/>
      <c r="E2014" s="105"/>
      <c r="F2014" s="106"/>
      <c r="G2014" s="105"/>
      <c r="H2014" s="105"/>
      <c r="I2014" s="107"/>
      <c r="J2014" s="422"/>
      <c r="K2014" s="422"/>
      <c r="L2014" s="423"/>
      <c r="M2014" s="422"/>
      <c r="N2014" s="422"/>
      <c r="O2014" s="416">
        <f t="shared" si="105"/>
        <v>0</v>
      </c>
      <c r="P2014" s="79">
        <f t="shared" si="105"/>
        <v>0</v>
      </c>
      <c r="Q2014" s="102" t="str">
        <f t="shared" si="104"/>
        <v/>
      </c>
    </row>
    <row r="2015" spans="1:17" x14ac:dyDescent="0.2">
      <c r="A2015" s="118" t="str">
        <f>IF(B2015="","",COUNT('Diário 1º PA'!$A$5:$A$1982)+ROW()-4)</f>
        <v/>
      </c>
      <c r="B2015" s="104"/>
      <c r="C2015" s="454"/>
      <c r="D2015" s="105"/>
      <c r="E2015" s="105"/>
      <c r="F2015" s="106"/>
      <c r="G2015" s="105"/>
      <c r="H2015" s="105"/>
      <c r="I2015" s="107"/>
      <c r="J2015" s="422"/>
      <c r="K2015" s="422"/>
      <c r="L2015" s="423"/>
      <c r="M2015" s="422"/>
      <c r="N2015" s="422"/>
      <c r="O2015" s="416">
        <f t="shared" si="105"/>
        <v>0</v>
      </c>
      <c r="P2015" s="79">
        <f t="shared" si="105"/>
        <v>0</v>
      </c>
      <c r="Q2015" s="102" t="str">
        <f t="shared" si="104"/>
        <v/>
      </c>
    </row>
    <row r="2016" spans="1:17" x14ac:dyDescent="0.2">
      <c r="A2016" s="118" t="str">
        <f>IF(B2016="","",COUNT('Diário 1º PA'!$A$5:$A$1982)+ROW()-4)</f>
        <v/>
      </c>
      <c r="B2016" s="104"/>
      <c r="C2016" s="454"/>
      <c r="D2016" s="105"/>
      <c r="E2016" s="105"/>
      <c r="F2016" s="106"/>
      <c r="G2016" s="105"/>
      <c r="H2016" s="105"/>
      <c r="I2016" s="107"/>
      <c r="J2016" s="422"/>
      <c r="K2016" s="422"/>
      <c r="L2016" s="423"/>
      <c r="M2016" s="422"/>
      <c r="N2016" s="422"/>
      <c r="O2016" s="416">
        <f t="shared" si="105"/>
        <v>0</v>
      </c>
      <c r="P2016" s="79">
        <f t="shared" si="105"/>
        <v>0</v>
      </c>
      <c r="Q2016" s="102" t="str">
        <f t="shared" si="104"/>
        <v/>
      </c>
    </row>
    <row r="2017" spans="1:17" x14ac:dyDescent="0.2">
      <c r="A2017" s="118" t="str">
        <f>IF(B2017="","",COUNT('Diário 1º PA'!$A$5:$A$1982)+ROW()-4)</f>
        <v/>
      </c>
      <c r="B2017" s="104"/>
      <c r="C2017" s="454"/>
      <c r="D2017" s="105"/>
      <c r="E2017" s="105"/>
      <c r="F2017" s="106"/>
      <c r="G2017" s="105"/>
      <c r="H2017" s="105"/>
      <c r="I2017" s="107"/>
      <c r="J2017" s="422"/>
      <c r="K2017" s="422"/>
      <c r="L2017" s="423"/>
      <c r="M2017" s="422"/>
      <c r="N2017" s="422"/>
      <c r="O2017" s="416">
        <f t="shared" si="105"/>
        <v>0</v>
      </c>
      <c r="P2017" s="79">
        <f t="shared" si="105"/>
        <v>0</v>
      </c>
      <c r="Q2017" s="102" t="str">
        <f t="shared" si="104"/>
        <v/>
      </c>
    </row>
    <row r="2018" spans="1:17" x14ac:dyDescent="0.2">
      <c r="A2018" s="118" t="str">
        <f>IF(B2018="","",COUNT('Diário 1º PA'!$A$5:$A$1982)+ROW()-4)</f>
        <v/>
      </c>
      <c r="B2018" s="104"/>
      <c r="C2018" s="454"/>
      <c r="D2018" s="105"/>
      <c r="E2018" s="105"/>
      <c r="F2018" s="106"/>
      <c r="G2018" s="105"/>
      <c r="H2018" s="105"/>
      <c r="I2018" s="107"/>
      <c r="J2018" s="422"/>
      <c r="K2018" s="422"/>
      <c r="L2018" s="423"/>
      <c r="M2018" s="422"/>
      <c r="N2018" s="422"/>
      <c r="O2018" s="416">
        <f t="shared" si="105"/>
        <v>0</v>
      </c>
      <c r="P2018" s="79">
        <f t="shared" si="105"/>
        <v>0</v>
      </c>
      <c r="Q2018" s="102" t="str">
        <f t="shared" si="104"/>
        <v/>
      </c>
    </row>
    <row r="2019" spans="1:17" x14ac:dyDescent="0.2">
      <c r="A2019" s="118" t="str">
        <f>IF(B2019="","",COUNT('Diário 1º PA'!$A$5:$A$1982)+ROW()-4)</f>
        <v/>
      </c>
      <c r="B2019" s="104"/>
      <c r="C2019" s="454"/>
      <c r="D2019" s="105"/>
      <c r="E2019" s="105"/>
      <c r="F2019" s="106"/>
      <c r="G2019" s="105"/>
      <c r="H2019" s="105"/>
      <c r="I2019" s="107"/>
      <c r="J2019" s="422"/>
      <c r="K2019" s="422"/>
      <c r="L2019" s="423"/>
      <c r="M2019" s="422"/>
      <c r="N2019" s="422"/>
      <c r="O2019" s="416">
        <f t="shared" si="105"/>
        <v>0</v>
      </c>
      <c r="P2019" s="79">
        <f t="shared" si="105"/>
        <v>0</v>
      </c>
      <c r="Q2019" s="102" t="str">
        <f t="shared" si="104"/>
        <v/>
      </c>
    </row>
    <row r="2020" spans="1:17" x14ac:dyDescent="0.2">
      <c r="A2020" s="118" t="str">
        <f>IF(B2020="","",COUNT('Diário 1º PA'!$A$5:$A$1982)+ROW()-4)</f>
        <v/>
      </c>
      <c r="B2020" s="104"/>
      <c r="C2020" s="454"/>
      <c r="D2020" s="105"/>
      <c r="E2020" s="105"/>
      <c r="F2020" s="106"/>
      <c r="G2020" s="105"/>
      <c r="H2020" s="105"/>
      <c r="I2020" s="107"/>
      <c r="J2020" s="422"/>
      <c r="K2020" s="422"/>
      <c r="L2020" s="423"/>
      <c r="M2020" s="422"/>
      <c r="N2020" s="422"/>
      <c r="O2020" s="416">
        <f t="shared" si="105"/>
        <v>0</v>
      </c>
      <c r="P2020" s="79">
        <f t="shared" si="105"/>
        <v>0</v>
      </c>
      <c r="Q2020" s="102" t="str">
        <f t="shared" si="104"/>
        <v/>
      </c>
    </row>
    <row r="2021" spans="1:17" x14ac:dyDescent="0.2">
      <c r="A2021" s="118" t="str">
        <f>IF(B2021="","",COUNT('Diário 1º PA'!$A$5:$A$1982)+ROW()-4)</f>
        <v/>
      </c>
      <c r="B2021" s="104"/>
      <c r="C2021" s="454"/>
      <c r="D2021" s="105"/>
      <c r="E2021" s="105"/>
      <c r="F2021" s="106"/>
      <c r="G2021" s="105"/>
      <c r="H2021" s="105"/>
      <c r="I2021" s="107"/>
      <c r="J2021" s="422"/>
      <c r="K2021" s="422"/>
      <c r="L2021" s="423"/>
      <c r="M2021" s="422"/>
      <c r="N2021" s="422"/>
      <c r="O2021" s="416">
        <f t="shared" si="105"/>
        <v>0</v>
      </c>
      <c r="P2021" s="79">
        <f t="shared" si="105"/>
        <v>0</v>
      </c>
      <c r="Q2021" s="102" t="str">
        <f t="shared" si="104"/>
        <v/>
      </c>
    </row>
    <row r="2022" spans="1:17" x14ac:dyDescent="0.2">
      <c r="A2022" s="118" t="str">
        <f>IF(B2022="","",COUNT('Diário 1º PA'!$A$5:$A$1982)+ROW()-4)</f>
        <v/>
      </c>
      <c r="B2022" s="104"/>
      <c r="C2022" s="454"/>
      <c r="D2022" s="105"/>
      <c r="E2022" s="105"/>
      <c r="F2022" s="106"/>
      <c r="G2022" s="105"/>
      <c r="H2022" s="105"/>
      <c r="I2022" s="107"/>
      <c r="J2022" s="422"/>
      <c r="K2022" s="422"/>
      <c r="L2022" s="423"/>
      <c r="M2022" s="422"/>
      <c r="N2022" s="422"/>
      <c r="O2022" s="416">
        <f t="shared" si="105"/>
        <v>0</v>
      </c>
      <c r="P2022" s="79">
        <f t="shared" si="105"/>
        <v>0</v>
      </c>
      <c r="Q2022" s="102" t="str">
        <f t="shared" si="104"/>
        <v/>
      </c>
    </row>
    <row r="2023" spans="1:17" x14ac:dyDescent="0.2">
      <c r="A2023" s="118" t="str">
        <f>IF(B2023="","",COUNT('Diário 1º PA'!$A$5:$A$1982)+ROW()-4)</f>
        <v/>
      </c>
      <c r="B2023" s="104"/>
      <c r="C2023" s="454"/>
      <c r="D2023" s="105"/>
      <c r="E2023" s="105"/>
      <c r="F2023" s="106"/>
      <c r="G2023" s="105"/>
      <c r="H2023" s="105"/>
      <c r="I2023" s="107"/>
      <c r="J2023" s="422"/>
      <c r="K2023" s="422"/>
      <c r="L2023" s="423"/>
      <c r="M2023" s="422"/>
      <c r="N2023" s="422"/>
      <c r="O2023" s="416">
        <f t="shared" si="105"/>
        <v>0</v>
      </c>
      <c r="P2023" s="79">
        <f t="shared" si="105"/>
        <v>0</v>
      </c>
      <c r="Q2023" s="102" t="str">
        <f t="shared" si="104"/>
        <v/>
      </c>
    </row>
    <row r="2024" spans="1:17" x14ac:dyDescent="0.2">
      <c r="A2024" s="118" t="str">
        <f>IF(B2024="","",COUNT('Diário 1º PA'!$A$5:$A$1982)+ROW()-4)</f>
        <v/>
      </c>
      <c r="B2024" s="104"/>
      <c r="C2024" s="454"/>
      <c r="D2024" s="105"/>
      <c r="E2024" s="105"/>
      <c r="F2024" s="106"/>
      <c r="G2024" s="105"/>
      <c r="H2024" s="105"/>
      <c r="I2024" s="107"/>
      <c r="J2024" s="422"/>
      <c r="K2024" s="422"/>
      <c r="L2024" s="423"/>
      <c r="M2024" s="422"/>
      <c r="N2024" s="422"/>
      <c r="O2024" s="416">
        <f t="shared" ref="O2024:P2027" si="106">IF(B2024=0,0,IF(YEAR(B2024)=$P$1,MONTH(B2024)-$O$1+1,(YEAR(B2024)-$P$1)*12-$O$1+1+MONTH(B2024)))</f>
        <v>0</v>
      </c>
      <c r="P2024" s="79">
        <f t="shared" si="106"/>
        <v>0</v>
      </c>
      <c r="Q2024" s="102" t="str">
        <f>SUBSTITUTE(D2024," ","_")</f>
        <v/>
      </c>
    </row>
    <row r="2025" spans="1:17" x14ac:dyDescent="0.2">
      <c r="A2025" s="118" t="str">
        <f>IF(B2025="","",COUNT('Diário 1º PA'!$A$5:$A$1982)+ROW()-4)</f>
        <v/>
      </c>
      <c r="B2025" s="104"/>
      <c r="C2025" s="454"/>
      <c r="D2025" s="105"/>
      <c r="E2025" s="105"/>
      <c r="F2025" s="106"/>
      <c r="G2025" s="105"/>
      <c r="H2025" s="105"/>
      <c r="I2025" s="107"/>
      <c r="J2025" s="422"/>
      <c r="K2025" s="422"/>
      <c r="L2025" s="423"/>
      <c r="M2025" s="422"/>
      <c r="N2025" s="422"/>
      <c r="O2025" s="416">
        <f t="shared" si="106"/>
        <v>0</v>
      </c>
      <c r="P2025" s="79">
        <f t="shared" si="106"/>
        <v>0</v>
      </c>
      <c r="Q2025" s="102" t="str">
        <f>SUBSTITUTE(D2025," ","_")</f>
        <v/>
      </c>
    </row>
    <row r="2026" spans="1:17" x14ac:dyDescent="0.2">
      <c r="A2026" s="118" t="str">
        <f>IF(B2026="","",COUNT('Diário 1º PA'!$A$5:$A$1982)+ROW()-4)</f>
        <v/>
      </c>
      <c r="B2026" s="104"/>
      <c r="C2026" s="454"/>
      <c r="D2026" s="105"/>
      <c r="E2026" s="105"/>
      <c r="F2026" s="106"/>
      <c r="G2026" s="105"/>
      <c r="H2026" s="105"/>
      <c r="I2026" s="107"/>
      <c r="J2026" s="422"/>
      <c r="K2026" s="422"/>
      <c r="L2026" s="423"/>
      <c r="M2026" s="422"/>
      <c r="N2026" s="422"/>
      <c r="O2026" s="416">
        <f t="shared" si="106"/>
        <v>0</v>
      </c>
      <c r="P2026" s="79">
        <f t="shared" si="106"/>
        <v>0</v>
      </c>
      <c r="Q2026" s="102" t="str">
        <f>SUBSTITUTE(D2026," ","_")</f>
        <v/>
      </c>
    </row>
    <row r="2027" spans="1:17" x14ac:dyDescent="0.2">
      <c r="A2027" s="118" t="str">
        <f>IF(B2027="","",COUNT('Diário 1º PA'!$A$5:$A$1982)+ROW()-4)</f>
        <v/>
      </c>
      <c r="B2027" s="104"/>
      <c r="C2027" s="454"/>
      <c r="D2027" s="105"/>
      <c r="E2027" s="105"/>
      <c r="F2027" s="106"/>
      <c r="G2027" s="105"/>
      <c r="H2027" s="105"/>
      <c r="I2027" s="107"/>
      <c r="J2027" s="422"/>
      <c r="K2027" s="422"/>
      <c r="L2027" s="423"/>
      <c r="M2027" s="422"/>
      <c r="N2027" s="422"/>
      <c r="O2027" s="416">
        <f t="shared" si="106"/>
        <v>0</v>
      </c>
      <c r="P2027" s="79">
        <f t="shared" si="106"/>
        <v>0</v>
      </c>
      <c r="Q2027" s="102" t="str">
        <f>SUBSTITUTE(D2027," ","_")</f>
        <v/>
      </c>
    </row>
    <row r="2028" spans="1:17" x14ac:dyDescent="0.2">
      <c r="B2028" s="462"/>
      <c r="C2028" s="462"/>
      <c r="D2028" s="456"/>
      <c r="E2028" s="456"/>
      <c r="F2028" s="457"/>
      <c r="G2028" s="458"/>
      <c r="H2028" s="458"/>
      <c r="I2028" s="460"/>
      <c r="J2028" s="459"/>
      <c r="K2028" s="459"/>
      <c r="L2028" s="461"/>
      <c r="M2028" s="459"/>
      <c r="N2028" s="459"/>
    </row>
  </sheetData>
  <sheetProtection formatColumns="0" formatRows="0" insertColumns="0" insertRows="0" deleteRows="0" autoFilter="0"/>
  <autoFilter ref="A4:N2027">
    <sortState ref="A409:N1584">
      <sortCondition ref="J4:J2006"/>
    </sortState>
  </autoFilter>
  <mergeCells count="3">
    <mergeCell ref="A1:N1"/>
    <mergeCell ref="A2:N2"/>
    <mergeCell ref="A3:N3"/>
  </mergeCells>
  <dataValidations count="3">
    <dataValidation type="list" allowBlank="1" showInputMessage="1" showErrorMessage="1" sqref="D5:D2027">
      <formula1>Categorias</formula1>
    </dataValidation>
    <dataValidation type="list" allowBlank="1" showInputMessage="1" showErrorMessage="1" sqref="H5:H2027">
      <formula1>VinculoPT</formula1>
    </dataValidation>
    <dataValidation type="list" allowBlank="1" showInputMessage="1" showErrorMessage="1" sqref="E5:E2027">
      <formula1>INDIRECT($Q5)</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43"/>
  <sheetViews>
    <sheetView view="pageBreakPreview" zoomScaleSheetLayoutView="100" workbookViewId="0">
      <pane xSplit="6" ySplit="4" topLeftCell="G5" activePane="bottomRight" state="frozen"/>
      <selection activeCell="G5" sqref="G5"/>
      <selection pane="topRight" activeCell="G5" sqref="G5"/>
      <selection pane="bottomLeft" activeCell="G5" sqref="G5"/>
      <selection pane="bottomRight" activeCell="G5" sqref="G5"/>
    </sheetView>
  </sheetViews>
  <sheetFormatPr defaultColWidth="9.140625" defaultRowHeight="12.75" x14ac:dyDescent="0.2"/>
  <cols>
    <col min="1" max="1" width="5.7109375" style="117" customWidth="1"/>
    <col min="2" max="2" width="10.5703125" style="97" bestFit="1" customWidth="1"/>
    <col min="3" max="3" width="11.7109375" style="97" customWidth="1"/>
    <col min="4" max="4" width="15.42578125" style="62" customWidth="1"/>
    <col min="5" max="5" width="23.5703125" style="62" customWidth="1"/>
    <col min="6" max="6" width="12.85546875" style="61" customWidth="1"/>
    <col min="7" max="7" width="41.7109375" style="60" customWidth="1"/>
    <col min="8" max="8" width="25.28515625" style="60" customWidth="1"/>
    <col min="9" max="9" width="25.5703125" style="108" customWidth="1"/>
    <col min="10" max="10" width="17" style="425" customWidth="1"/>
    <col min="11" max="11" width="17.28515625" style="425" customWidth="1"/>
    <col min="12" max="12" width="14.7109375" style="426" customWidth="1"/>
    <col min="13" max="13" width="20.42578125" style="425" customWidth="1"/>
    <col min="14" max="14" width="11" style="61" customWidth="1"/>
    <col min="15" max="16" width="7.42578125" style="101" hidden="1" customWidth="1"/>
    <col min="17" max="17" width="23.7109375" style="96" hidden="1" customWidth="1"/>
    <col min="18" max="16384" width="9.140625" style="96"/>
  </cols>
  <sheetData>
    <row r="1" spans="1:17" ht="31.5" customHeight="1" x14ac:dyDescent="0.2">
      <c r="A1" s="593" t="str">
        <f>Capa!A1</f>
        <v>Contrato de Gestão nº. 008/2021 celebrado entre a Secretaria de Justiça e Segurança Pública do Estado de Minas Gerais - SEJUSP e o Instituto Elo</v>
      </c>
      <c r="B1" s="593"/>
      <c r="C1" s="593"/>
      <c r="D1" s="593"/>
      <c r="E1" s="593"/>
      <c r="F1" s="593"/>
      <c r="G1" s="593"/>
      <c r="H1" s="593"/>
      <c r="I1" s="593"/>
      <c r="J1" s="593"/>
      <c r="K1" s="593"/>
      <c r="L1" s="593"/>
      <c r="M1" s="593"/>
      <c r="N1" s="593"/>
      <c r="O1" s="97">
        <f>MONTH(Resumo!$C$5)</f>
        <v>7</v>
      </c>
      <c r="P1" s="97">
        <f>YEAR(Resumo!$C$5)</f>
        <v>2021</v>
      </c>
    </row>
    <row r="2" spans="1:17" ht="19.5" customHeight="1" x14ac:dyDescent="0.2">
      <c r="A2" s="593" t="str">
        <f>Capa!A3</f>
        <v>1º Relatório Gerencial Financeiro</v>
      </c>
      <c r="B2" s="593"/>
      <c r="C2" s="593"/>
      <c r="D2" s="593"/>
      <c r="E2" s="593"/>
      <c r="F2" s="593"/>
      <c r="G2" s="593"/>
      <c r="H2" s="593"/>
      <c r="I2" s="593"/>
      <c r="J2" s="593"/>
      <c r="K2" s="593"/>
      <c r="L2" s="593"/>
      <c r="M2" s="593"/>
      <c r="N2" s="593"/>
      <c r="O2" s="98"/>
      <c r="P2" s="98"/>
    </row>
    <row r="3" spans="1:17" ht="19.5" customHeight="1" thickBot="1" x14ac:dyDescent="0.25">
      <c r="A3" s="638" t="s">
        <v>462</v>
      </c>
      <c r="B3" s="638"/>
      <c r="C3" s="638"/>
      <c r="D3" s="638"/>
      <c r="E3" s="638"/>
      <c r="F3" s="638"/>
      <c r="G3" s="638"/>
      <c r="H3" s="638"/>
      <c r="I3" s="638"/>
      <c r="J3" s="638"/>
      <c r="K3" s="638"/>
      <c r="L3" s="638"/>
      <c r="M3" s="638"/>
      <c r="N3" s="638"/>
      <c r="O3" s="99"/>
      <c r="P3" s="99"/>
    </row>
    <row r="4" spans="1:17" s="100" customFormat="1" ht="50.25" customHeight="1" thickBot="1" x14ac:dyDescent="0.25">
      <c r="A4" s="63" t="s">
        <v>97</v>
      </c>
      <c r="B4" s="63" t="s">
        <v>279</v>
      </c>
      <c r="C4" s="64" t="s">
        <v>282</v>
      </c>
      <c r="D4" s="63" t="s">
        <v>35</v>
      </c>
      <c r="E4" s="64" t="s">
        <v>44</v>
      </c>
      <c r="F4" s="64" t="s">
        <v>271</v>
      </c>
      <c r="G4" s="64" t="s">
        <v>55</v>
      </c>
      <c r="H4" s="64" t="s">
        <v>307</v>
      </c>
      <c r="I4" s="109" t="s">
        <v>54</v>
      </c>
      <c r="J4" s="64" t="s">
        <v>56</v>
      </c>
      <c r="K4" s="64" t="s">
        <v>76</v>
      </c>
      <c r="L4" s="109" t="s">
        <v>52</v>
      </c>
      <c r="M4" s="64" t="s">
        <v>75</v>
      </c>
      <c r="N4" s="64" t="s">
        <v>165</v>
      </c>
      <c r="O4" s="78" t="s">
        <v>280</v>
      </c>
      <c r="P4" s="78" t="s">
        <v>281</v>
      </c>
      <c r="Q4" s="78" t="s">
        <v>35</v>
      </c>
    </row>
    <row r="5" spans="1:17" x14ac:dyDescent="0.2">
      <c r="A5" s="118" t="str">
        <f>IF(B5="","",COUNT('Diário 1º PA'!$A$5:$A$1982)+COUNT('Diário 2º PA'!$A$5:$A$2027)+ROW()-4)</f>
        <v/>
      </c>
      <c r="B5" s="104"/>
      <c r="C5" s="469"/>
      <c r="D5" s="105"/>
      <c r="E5" s="105"/>
      <c r="F5" s="106"/>
      <c r="G5" s="107"/>
      <c r="H5" s="105"/>
      <c r="I5" s="107"/>
      <c r="J5" s="422"/>
      <c r="K5" s="422"/>
      <c r="L5" s="423"/>
      <c r="M5" s="422"/>
      <c r="N5" s="104"/>
      <c r="O5" s="79">
        <f>IF(B5=0,0,IF(YEAR(B5)=$P$1,MONTH(B5)-$O$1+1,(YEAR(B5)-$P$1)*12-$O$1+1+MONTH(B5)))</f>
        <v>0</v>
      </c>
      <c r="P5" s="79">
        <f>IF(C5=0,0,IF(YEAR(C5)=$P$1,MONTH(C5)-$O$1+1,(YEAR(C5)-$P$1)*12-$O$1+1+MONTH(C5)))</f>
        <v>0</v>
      </c>
      <c r="Q5" s="152" t="str">
        <f>SUBSTITUTE(D5," ","_")</f>
        <v/>
      </c>
    </row>
    <row r="6" spans="1:17" x14ac:dyDescent="0.2">
      <c r="A6" s="118" t="str">
        <f>IF(B6="","",COUNT('Diário 1º PA'!$A$5:$A$1982)+COUNT('Diário 2º PA'!$A$5:$A$2027)+ROW()-4)</f>
        <v/>
      </c>
      <c r="B6" s="479"/>
      <c r="C6" s="474"/>
      <c r="D6" s="476"/>
      <c r="E6" s="476"/>
      <c r="F6" s="445"/>
      <c r="G6" s="476"/>
      <c r="H6" s="476"/>
      <c r="I6" s="442"/>
      <c r="J6" s="480"/>
      <c r="K6" s="480"/>
      <c r="L6" s="444"/>
      <c r="M6" s="480"/>
      <c r="N6" s="479"/>
      <c r="O6" s="79">
        <f t="shared" ref="O6:P8" si="0">IF(B6=0,0,IF(YEAR(B6)=$P$1,MONTH(B6)-$O$1+1,(YEAR(B6)-$P$1)*12-$O$1+1+MONTH(B6)))</f>
        <v>0</v>
      </c>
      <c r="P6" s="79">
        <f t="shared" si="0"/>
        <v>0</v>
      </c>
      <c r="Q6" s="102" t="str">
        <f>SUBSTITUTE(D6," ","_")</f>
        <v/>
      </c>
    </row>
    <row r="7" spans="1:17" x14ac:dyDescent="0.2">
      <c r="A7" s="118" t="str">
        <f>IF(B7="","",COUNT('Diário 1º PA'!$A$5:$A$1982)+COUNT('Diário 2º PA'!$A$5:$A$2027)+ROW()-4)</f>
        <v/>
      </c>
      <c r="B7" s="479"/>
      <c r="C7" s="474"/>
      <c r="D7" s="476"/>
      <c r="E7" s="476"/>
      <c r="F7" s="445"/>
      <c r="G7" s="105"/>
      <c r="H7" s="476"/>
      <c r="I7" s="442"/>
      <c r="J7" s="480"/>
      <c r="K7" s="480"/>
      <c r="L7" s="444"/>
      <c r="M7" s="480"/>
      <c r="N7" s="479"/>
      <c r="O7" s="79">
        <f t="shared" si="0"/>
        <v>0</v>
      </c>
      <c r="P7" s="79">
        <f t="shared" si="0"/>
        <v>0</v>
      </c>
      <c r="Q7" s="102" t="str">
        <f>SUBSTITUTE(D7," ","_")</f>
        <v/>
      </c>
    </row>
    <row r="8" spans="1:17" x14ac:dyDescent="0.2">
      <c r="A8" s="118" t="str">
        <f>IF(B8="","",COUNT('Diário 1º PA'!$A$5:$A$1982)+COUNT('Diário 2º PA'!$A$5:$A$2027)+ROW()-4)</f>
        <v/>
      </c>
      <c r="B8" s="104"/>
      <c r="C8" s="469"/>
      <c r="D8" s="105"/>
      <c r="E8" s="105"/>
      <c r="F8" s="106"/>
      <c r="G8" s="105"/>
      <c r="H8" s="105"/>
      <c r="I8" s="107"/>
      <c r="J8" s="422"/>
      <c r="K8" s="422"/>
      <c r="L8" s="423"/>
      <c r="M8" s="422"/>
      <c r="N8" s="104"/>
      <c r="O8" s="79">
        <f t="shared" si="0"/>
        <v>0</v>
      </c>
      <c r="P8" s="79">
        <f t="shared" si="0"/>
        <v>0</v>
      </c>
      <c r="Q8" s="152" t="str">
        <f t="shared" ref="Q8:Q13" si="1">SUBSTITUTE(D8," ","_")</f>
        <v/>
      </c>
    </row>
    <row r="9" spans="1:17" x14ac:dyDescent="0.2">
      <c r="A9" s="118" t="str">
        <f>IF(B9="","",COUNT('Diário 1º PA'!$A$5:$A$1982)+COUNT('Diário 2º PA'!$A$5:$A$2027)+ROW()-4)</f>
        <v/>
      </c>
      <c r="B9" s="104"/>
      <c r="C9" s="469"/>
      <c r="D9" s="105"/>
      <c r="E9" s="105"/>
      <c r="F9" s="106"/>
      <c r="G9" s="105"/>
      <c r="H9" s="105"/>
      <c r="I9" s="107"/>
      <c r="J9" s="422"/>
      <c r="K9" s="422"/>
      <c r="L9" s="423"/>
      <c r="M9" s="422"/>
      <c r="N9" s="104"/>
      <c r="O9" s="79">
        <f t="shared" ref="O9:O14" si="2">IF(B9=0,0,IF(YEAR(B9)=$P$1,MONTH(B9)-$O$1+1,(YEAR(B9)-$P$1)*12-$O$1+1+MONTH(B9)))</f>
        <v>0</v>
      </c>
      <c r="P9" s="79">
        <f t="shared" ref="P9:P14" si="3">IF(C9=0,0,IF(YEAR(C9)=$P$1,MONTH(C9)-$O$1+1,(YEAR(C9)-$P$1)*12-$O$1+1+MONTH(C9)))</f>
        <v>0</v>
      </c>
      <c r="Q9" s="102" t="str">
        <f t="shared" si="1"/>
        <v/>
      </c>
    </row>
    <row r="10" spans="1:17" x14ac:dyDescent="0.2">
      <c r="A10" s="118" t="str">
        <f>IF(B10="","",COUNT('Diário 1º PA'!$A$5:$A$1982)+COUNT('Diário 2º PA'!$A$5:$A$2027)+ROW()-4)</f>
        <v/>
      </c>
      <c r="B10" s="104"/>
      <c r="C10" s="469"/>
      <c r="D10" s="105"/>
      <c r="E10" s="105"/>
      <c r="F10" s="106"/>
      <c r="G10" s="105"/>
      <c r="H10" s="105"/>
      <c r="I10" s="107"/>
      <c r="J10" s="422"/>
      <c r="K10" s="422"/>
      <c r="L10" s="423"/>
      <c r="M10" s="422"/>
      <c r="N10" s="104"/>
      <c r="O10" s="79">
        <f t="shared" si="2"/>
        <v>0</v>
      </c>
      <c r="P10" s="79">
        <f t="shared" si="3"/>
        <v>0</v>
      </c>
      <c r="Q10" s="102" t="str">
        <f t="shared" si="1"/>
        <v/>
      </c>
    </row>
    <row r="11" spans="1:17" x14ac:dyDescent="0.2">
      <c r="A11" s="118" t="str">
        <f>IF(B11="","",COUNT('Diário 1º PA'!$A$5:$A$1982)+COUNT('Diário 2º PA'!$A$5:$A$2027)+ROW()-4)</f>
        <v/>
      </c>
      <c r="B11" s="104"/>
      <c r="C11" s="469"/>
      <c r="D11" s="105"/>
      <c r="E11" s="105"/>
      <c r="F11" s="106"/>
      <c r="G11" s="105"/>
      <c r="H11" s="105"/>
      <c r="I11" s="107"/>
      <c r="J11" s="422"/>
      <c r="K11" s="422"/>
      <c r="L11" s="423"/>
      <c r="M11" s="422"/>
      <c r="N11" s="104"/>
      <c r="O11" s="79">
        <f t="shared" si="2"/>
        <v>0</v>
      </c>
      <c r="P11" s="79">
        <f t="shared" si="3"/>
        <v>0</v>
      </c>
      <c r="Q11" s="152" t="str">
        <f t="shared" si="1"/>
        <v/>
      </c>
    </row>
    <row r="12" spans="1:17" x14ac:dyDescent="0.2">
      <c r="A12" s="118" t="str">
        <f>IF(B12="","",COUNT('Diário 1º PA'!$A$5:$A$1982)+COUNT('Diário 2º PA'!$A$5:$A$2027)+ROW()-4)</f>
        <v/>
      </c>
      <c r="B12" s="104"/>
      <c r="C12" s="469"/>
      <c r="D12" s="105"/>
      <c r="E12" s="105"/>
      <c r="F12" s="106"/>
      <c r="G12" s="105"/>
      <c r="H12" s="105"/>
      <c r="I12" s="107"/>
      <c r="J12" s="422"/>
      <c r="K12" s="422"/>
      <c r="L12" s="423"/>
      <c r="M12" s="422"/>
      <c r="N12" s="104"/>
      <c r="O12" s="79">
        <f t="shared" si="2"/>
        <v>0</v>
      </c>
      <c r="P12" s="79">
        <f t="shared" si="3"/>
        <v>0</v>
      </c>
      <c r="Q12" s="102" t="str">
        <f t="shared" si="1"/>
        <v/>
      </c>
    </row>
    <row r="13" spans="1:17" x14ac:dyDescent="0.2">
      <c r="A13" s="118" t="str">
        <f>IF(B13="","",COUNT('Diário 1º PA'!$A$5:$A$1982)+COUNT('Diário 2º PA'!$A$5:$A$2027)+ROW()-4)</f>
        <v/>
      </c>
      <c r="B13" s="104"/>
      <c r="C13" s="469"/>
      <c r="D13" s="105"/>
      <c r="E13" s="105"/>
      <c r="F13" s="106"/>
      <c r="G13" s="107"/>
      <c r="H13" s="105"/>
      <c r="I13" s="107"/>
      <c r="J13" s="422"/>
      <c r="K13" s="422"/>
      <c r="L13" s="423"/>
      <c r="M13" s="422"/>
      <c r="N13" s="104"/>
      <c r="O13" s="79">
        <f t="shared" si="2"/>
        <v>0</v>
      </c>
      <c r="P13" s="79">
        <f t="shared" si="3"/>
        <v>0</v>
      </c>
      <c r="Q13" s="102" t="str">
        <f t="shared" si="1"/>
        <v/>
      </c>
    </row>
    <row r="14" spans="1:17" x14ac:dyDescent="0.2">
      <c r="A14" s="118" t="str">
        <f>IF(B14="","",COUNT('Diário 1º PA'!$A$5:$A$1982)+COUNT('Diário 2º PA'!$A$5:$A$2027)+ROW()-4)</f>
        <v/>
      </c>
      <c r="B14" s="104"/>
      <c r="C14" s="469"/>
      <c r="D14" s="105"/>
      <c r="E14" s="105"/>
      <c r="F14" s="288"/>
      <c r="G14" s="107"/>
      <c r="H14" s="105"/>
      <c r="I14" s="107"/>
      <c r="J14" s="422"/>
      <c r="K14" s="422"/>
      <c r="L14" s="423"/>
      <c r="M14" s="422"/>
      <c r="N14" s="104"/>
      <c r="O14" s="79">
        <f t="shared" si="2"/>
        <v>0</v>
      </c>
      <c r="P14" s="79">
        <f t="shared" si="3"/>
        <v>0</v>
      </c>
      <c r="Q14" s="152" t="str">
        <f t="shared" ref="Q14:Q77" si="4">SUBSTITUTE(D14," ","_")</f>
        <v/>
      </c>
    </row>
    <row r="15" spans="1:17" x14ac:dyDescent="0.2">
      <c r="A15" s="118" t="str">
        <f>IF(B15="","",COUNT('Diário 1º PA'!$A$5:$A$1982)+COUNT('Diário 2º PA'!$A$5:$A$2027)+ROW()-4)</f>
        <v/>
      </c>
      <c r="B15" s="104"/>
      <c r="C15" s="469"/>
      <c r="D15" s="105"/>
      <c r="E15" s="105"/>
      <c r="F15" s="106"/>
      <c r="G15" s="105"/>
      <c r="H15" s="105"/>
      <c r="I15" s="107"/>
      <c r="J15" s="422"/>
      <c r="K15" s="422"/>
      <c r="L15" s="423"/>
      <c r="M15" s="422"/>
      <c r="N15" s="104"/>
      <c r="O15" s="79">
        <f t="shared" ref="O15:O78" si="5">IF(B15=0,0,IF(YEAR(B15)=$P$1,MONTH(B15)-$O$1+1,(YEAR(B15)-$P$1)*12-$O$1+1+MONTH(B15)))</f>
        <v>0</v>
      </c>
      <c r="P15" s="79">
        <f t="shared" ref="P15:P78" si="6">IF(C15=0,0,IF(YEAR(C15)=$P$1,MONTH(C15)-$O$1+1,(YEAR(C15)-$P$1)*12-$O$1+1+MONTH(C15)))</f>
        <v>0</v>
      </c>
      <c r="Q15" s="102" t="str">
        <f t="shared" si="4"/>
        <v/>
      </c>
    </row>
    <row r="16" spans="1:17" x14ac:dyDescent="0.2">
      <c r="A16" s="118" t="str">
        <f>IF(B16="","",COUNT('Diário 1º PA'!$A$5:$A$1982)+COUNT('Diário 2º PA'!$A$5:$A$2027)+ROW()-4)</f>
        <v/>
      </c>
      <c r="B16" s="104"/>
      <c r="C16" s="469"/>
      <c r="D16" s="105"/>
      <c r="E16" s="105"/>
      <c r="F16" s="106"/>
      <c r="G16" s="105"/>
      <c r="H16" s="105"/>
      <c r="I16" s="107"/>
      <c r="J16" s="422"/>
      <c r="K16" s="422"/>
      <c r="L16" s="423"/>
      <c r="M16" s="422"/>
      <c r="N16" s="104"/>
      <c r="O16" s="79">
        <f t="shared" si="5"/>
        <v>0</v>
      </c>
      <c r="P16" s="79">
        <f t="shared" si="6"/>
        <v>0</v>
      </c>
      <c r="Q16" s="102" t="str">
        <f t="shared" si="4"/>
        <v/>
      </c>
    </row>
    <row r="17" spans="1:17" x14ac:dyDescent="0.2">
      <c r="A17" s="118" t="str">
        <f>IF(B17="","",COUNT('Diário 1º PA'!$A$5:$A$1982)+COUNT('Diário 2º PA'!$A$5:$A$2027)+ROW()-4)</f>
        <v/>
      </c>
      <c r="B17" s="104"/>
      <c r="C17" s="469"/>
      <c r="D17" s="105"/>
      <c r="E17" s="105"/>
      <c r="F17" s="106"/>
      <c r="G17" s="107"/>
      <c r="H17" s="105"/>
      <c r="I17" s="107"/>
      <c r="J17" s="422"/>
      <c r="K17" s="422"/>
      <c r="L17" s="423"/>
      <c r="M17" s="422"/>
      <c r="N17" s="104"/>
      <c r="O17" s="79">
        <f t="shared" si="5"/>
        <v>0</v>
      </c>
      <c r="P17" s="79">
        <f t="shared" si="6"/>
        <v>0</v>
      </c>
      <c r="Q17" s="152" t="str">
        <f t="shared" si="4"/>
        <v/>
      </c>
    </row>
    <row r="18" spans="1:17" x14ac:dyDescent="0.2">
      <c r="A18" s="118" t="str">
        <f>IF(B18="","",COUNT('Diário 1º PA'!$A$5:$A$1982)+COUNT('Diário 2º PA'!$A$5:$A$2027)+ROW()-4)</f>
        <v/>
      </c>
      <c r="B18" s="104"/>
      <c r="C18" s="469"/>
      <c r="D18" s="105"/>
      <c r="E18" s="105"/>
      <c r="F18" s="106"/>
      <c r="G18" s="107"/>
      <c r="H18" s="105"/>
      <c r="I18" s="107"/>
      <c r="J18" s="422"/>
      <c r="K18" s="422"/>
      <c r="L18" s="423"/>
      <c r="M18" s="422"/>
      <c r="N18" s="104"/>
      <c r="O18" s="79">
        <f t="shared" si="5"/>
        <v>0</v>
      </c>
      <c r="P18" s="79">
        <f t="shared" si="6"/>
        <v>0</v>
      </c>
      <c r="Q18" s="102" t="str">
        <f t="shared" si="4"/>
        <v/>
      </c>
    </row>
    <row r="19" spans="1:17" x14ac:dyDescent="0.2">
      <c r="A19" s="118" t="str">
        <f>IF(B19="","",COUNT('Diário 1º PA'!$A$5:$A$1982)+COUNT('Diário 2º PA'!$A$5:$A$2027)+ROW()-4)</f>
        <v/>
      </c>
      <c r="B19" s="104"/>
      <c r="C19" s="469"/>
      <c r="D19" s="105"/>
      <c r="E19" s="105"/>
      <c r="F19" s="106"/>
      <c r="G19" s="453"/>
      <c r="H19" s="105"/>
      <c r="I19" s="107"/>
      <c r="J19" s="423"/>
      <c r="K19" s="423"/>
      <c r="L19" s="423"/>
      <c r="M19" s="422"/>
      <c r="N19" s="104"/>
      <c r="O19" s="79">
        <f t="shared" si="5"/>
        <v>0</v>
      </c>
      <c r="P19" s="79">
        <f t="shared" si="6"/>
        <v>0</v>
      </c>
      <c r="Q19" s="102" t="str">
        <f t="shared" si="4"/>
        <v/>
      </c>
    </row>
    <row r="20" spans="1:17" x14ac:dyDescent="0.2">
      <c r="A20" s="118" t="str">
        <f>IF(B20="","",COUNT('Diário 1º PA'!$A$5:$A$1982)+COUNT('Diário 2º PA'!$A$5:$A$2027)+ROW()-4)</f>
        <v/>
      </c>
      <c r="B20" s="104"/>
      <c r="C20" s="469"/>
      <c r="D20" s="105"/>
      <c r="E20" s="105"/>
      <c r="F20" s="106"/>
      <c r="G20" s="107"/>
      <c r="H20" s="105"/>
      <c r="I20" s="107"/>
      <c r="J20" s="423"/>
      <c r="K20" s="423"/>
      <c r="L20" s="423"/>
      <c r="M20" s="422"/>
      <c r="N20" s="104"/>
      <c r="O20" s="79">
        <f t="shared" si="5"/>
        <v>0</v>
      </c>
      <c r="P20" s="79">
        <f t="shared" si="6"/>
        <v>0</v>
      </c>
      <c r="Q20" s="152" t="str">
        <f t="shared" si="4"/>
        <v/>
      </c>
    </row>
    <row r="21" spans="1:17" x14ac:dyDescent="0.2">
      <c r="A21" s="118" t="str">
        <f>IF(B21="","",COUNT('Diário 1º PA'!$A$5:$A$1982)+COUNT('Diário 2º PA'!$A$5:$A$2027)+ROW()-4)</f>
        <v/>
      </c>
      <c r="B21" s="104"/>
      <c r="C21" s="469"/>
      <c r="D21" s="105"/>
      <c r="E21" s="105"/>
      <c r="F21" s="106"/>
      <c r="G21" s="107"/>
      <c r="H21" s="105"/>
      <c r="I21" s="107"/>
      <c r="J21" s="422"/>
      <c r="K21" s="422"/>
      <c r="L21" s="423"/>
      <c r="M21" s="422"/>
      <c r="N21" s="104"/>
      <c r="O21" s="79">
        <f t="shared" si="5"/>
        <v>0</v>
      </c>
      <c r="P21" s="79">
        <f t="shared" si="6"/>
        <v>0</v>
      </c>
      <c r="Q21" s="102" t="str">
        <f t="shared" si="4"/>
        <v/>
      </c>
    </row>
    <row r="22" spans="1:17" x14ac:dyDescent="0.2">
      <c r="A22" s="118" t="str">
        <f>IF(B22="","",COUNT('Diário 1º PA'!$A$5:$A$1982)+COUNT('Diário 2º PA'!$A$5:$A$2027)+ROW()-4)</f>
        <v/>
      </c>
      <c r="B22" s="104"/>
      <c r="C22" s="469"/>
      <c r="D22" s="105"/>
      <c r="E22" s="105"/>
      <c r="F22" s="106"/>
      <c r="G22" s="105"/>
      <c r="H22" s="105"/>
      <c r="I22" s="107"/>
      <c r="J22" s="422"/>
      <c r="K22" s="422"/>
      <c r="L22" s="423"/>
      <c r="M22" s="422"/>
      <c r="N22" s="104"/>
      <c r="O22" s="79">
        <f t="shared" si="5"/>
        <v>0</v>
      </c>
      <c r="P22" s="79">
        <f t="shared" si="6"/>
        <v>0</v>
      </c>
      <c r="Q22" s="102" t="str">
        <f t="shared" si="4"/>
        <v/>
      </c>
    </row>
    <row r="23" spans="1:17" x14ac:dyDescent="0.2">
      <c r="A23" s="118" t="str">
        <f>IF(B23="","",COUNT('Diário 1º PA'!$A$5:$A$1982)+COUNT('Diário 2º PA'!$A$5:$A$2027)+ROW()-4)</f>
        <v/>
      </c>
      <c r="B23" s="104"/>
      <c r="C23" s="469"/>
      <c r="D23" s="105"/>
      <c r="E23" s="105"/>
      <c r="F23" s="106"/>
      <c r="G23" s="105"/>
      <c r="H23" s="105"/>
      <c r="I23" s="107"/>
      <c r="J23" s="422"/>
      <c r="K23" s="422"/>
      <c r="L23" s="423"/>
      <c r="M23" s="422"/>
      <c r="N23" s="104"/>
      <c r="O23" s="79">
        <f t="shared" si="5"/>
        <v>0</v>
      </c>
      <c r="P23" s="79">
        <f t="shared" si="6"/>
        <v>0</v>
      </c>
      <c r="Q23" s="152" t="str">
        <f t="shared" si="4"/>
        <v/>
      </c>
    </row>
    <row r="24" spans="1:17" x14ac:dyDescent="0.2">
      <c r="A24" s="118" t="str">
        <f>IF(B24="","",COUNT('Diário 1º PA'!$A$5:$A$1982)+COUNT('Diário 2º PA'!$A$5:$A$2027)+ROW()-4)</f>
        <v/>
      </c>
      <c r="B24" s="104"/>
      <c r="C24" s="469"/>
      <c r="D24" s="105"/>
      <c r="E24" s="105"/>
      <c r="F24" s="106"/>
      <c r="G24" s="105"/>
      <c r="H24" s="105"/>
      <c r="I24" s="107"/>
      <c r="J24" s="422"/>
      <c r="K24" s="422"/>
      <c r="L24" s="423"/>
      <c r="M24" s="422"/>
      <c r="N24" s="104"/>
      <c r="O24" s="79">
        <f t="shared" si="5"/>
        <v>0</v>
      </c>
      <c r="P24" s="79">
        <f t="shared" si="6"/>
        <v>0</v>
      </c>
      <c r="Q24" s="102" t="str">
        <f t="shared" si="4"/>
        <v/>
      </c>
    </row>
    <row r="25" spans="1:17" x14ac:dyDescent="0.2">
      <c r="A25" s="118" t="str">
        <f>IF(B25="","",COUNT('Diário 1º PA'!$A$5:$A$1982)+COUNT('Diário 2º PA'!$A$5:$A$2027)+ROW()-4)</f>
        <v/>
      </c>
      <c r="B25" s="104"/>
      <c r="C25" s="469"/>
      <c r="D25" s="105"/>
      <c r="E25" s="105"/>
      <c r="F25" s="106"/>
      <c r="G25" s="105"/>
      <c r="H25" s="105"/>
      <c r="I25" s="107"/>
      <c r="J25" s="422"/>
      <c r="K25" s="422"/>
      <c r="L25" s="423"/>
      <c r="M25" s="422"/>
      <c r="N25" s="104"/>
      <c r="O25" s="79">
        <f t="shared" si="5"/>
        <v>0</v>
      </c>
      <c r="P25" s="79">
        <f t="shared" si="6"/>
        <v>0</v>
      </c>
      <c r="Q25" s="102" t="str">
        <f t="shared" si="4"/>
        <v/>
      </c>
    </row>
    <row r="26" spans="1:17" x14ac:dyDescent="0.2">
      <c r="A26" s="118" t="str">
        <f>IF(B26="","",COUNT('Diário 1º PA'!$A$5:$A$1982)+COUNT('Diário 2º PA'!$A$5:$A$2027)+ROW()-4)</f>
        <v/>
      </c>
      <c r="B26" s="104"/>
      <c r="C26" s="469"/>
      <c r="D26" s="105"/>
      <c r="E26" s="105"/>
      <c r="F26" s="106"/>
      <c r="G26" s="105"/>
      <c r="H26" s="105"/>
      <c r="I26" s="107"/>
      <c r="J26" s="422"/>
      <c r="K26" s="422"/>
      <c r="L26" s="423"/>
      <c r="M26" s="422"/>
      <c r="N26" s="104"/>
      <c r="O26" s="79">
        <f t="shared" si="5"/>
        <v>0</v>
      </c>
      <c r="P26" s="79">
        <f t="shared" si="6"/>
        <v>0</v>
      </c>
      <c r="Q26" s="152" t="str">
        <f t="shared" si="4"/>
        <v/>
      </c>
    </row>
    <row r="27" spans="1:17" x14ac:dyDescent="0.2">
      <c r="A27" s="118" t="str">
        <f>IF(B27="","",COUNT('Diário 1º PA'!$A$5:$A$1982)+COUNT('Diário 2º PA'!$A$5:$A$2027)+ROW()-4)</f>
        <v/>
      </c>
      <c r="B27" s="104"/>
      <c r="C27" s="469"/>
      <c r="D27" s="105"/>
      <c r="E27" s="105"/>
      <c r="F27" s="106"/>
      <c r="G27" s="105"/>
      <c r="H27" s="105"/>
      <c r="I27" s="107"/>
      <c r="J27" s="422"/>
      <c r="K27" s="422"/>
      <c r="L27" s="423"/>
      <c r="M27" s="422"/>
      <c r="N27" s="104"/>
      <c r="O27" s="79">
        <f t="shared" si="5"/>
        <v>0</v>
      </c>
      <c r="P27" s="79">
        <f t="shared" si="6"/>
        <v>0</v>
      </c>
      <c r="Q27" s="102" t="str">
        <f t="shared" si="4"/>
        <v/>
      </c>
    </row>
    <row r="28" spans="1:17" x14ac:dyDescent="0.2">
      <c r="A28" s="118" t="str">
        <f>IF(B28="","",COUNT('Diário 1º PA'!$A$5:$A$1982)+COUNT('Diário 2º PA'!$A$5:$A$2027)+ROW()-4)</f>
        <v/>
      </c>
      <c r="B28" s="104"/>
      <c r="C28" s="469"/>
      <c r="D28" s="105"/>
      <c r="E28" s="105"/>
      <c r="F28" s="106"/>
      <c r="G28" s="105"/>
      <c r="H28" s="105"/>
      <c r="I28" s="107"/>
      <c r="J28" s="422"/>
      <c r="K28" s="422"/>
      <c r="L28" s="423"/>
      <c r="M28" s="422"/>
      <c r="N28" s="104"/>
      <c r="O28" s="79">
        <f t="shared" si="5"/>
        <v>0</v>
      </c>
      <c r="P28" s="79">
        <f t="shared" si="6"/>
        <v>0</v>
      </c>
      <c r="Q28" s="102" t="str">
        <f t="shared" si="4"/>
        <v/>
      </c>
    </row>
    <row r="29" spans="1:17" x14ac:dyDescent="0.2">
      <c r="A29" s="118" t="str">
        <f>IF(B29="","",COUNT('Diário 1º PA'!$A$5:$A$1982)+COUNT('Diário 2º PA'!$A$5:$A$2027)+ROW()-4)</f>
        <v/>
      </c>
      <c r="B29" s="104"/>
      <c r="C29" s="469"/>
      <c r="D29" s="105"/>
      <c r="E29" s="105"/>
      <c r="F29" s="106"/>
      <c r="G29" s="105"/>
      <c r="H29" s="105"/>
      <c r="I29" s="107"/>
      <c r="J29" s="422"/>
      <c r="K29" s="422"/>
      <c r="L29" s="423"/>
      <c r="M29" s="422"/>
      <c r="N29" s="104"/>
      <c r="O29" s="79">
        <f t="shared" si="5"/>
        <v>0</v>
      </c>
      <c r="P29" s="79">
        <f t="shared" si="6"/>
        <v>0</v>
      </c>
      <c r="Q29" s="152" t="str">
        <f t="shared" si="4"/>
        <v/>
      </c>
    </row>
    <row r="30" spans="1:17" x14ac:dyDescent="0.2">
      <c r="A30" s="118" t="str">
        <f>IF(B30="","",COUNT('Diário 1º PA'!$A$5:$A$1982)+COUNT('Diário 2º PA'!$A$5:$A$2027)+ROW()-4)</f>
        <v/>
      </c>
      <c r="B30" s="104"/>
      <c r="C30" s="469"/>
      <c r="D30" s="105"/>
      <c r="E30" s="105"/>
      <c r="F30" s="106"/>
      <c r="G30" s="105"/>
      <c r="H30" s="105"/>
      <c r="I30" s="107"/>
      <c r="J30" s="422"/>
      <c r="K30" s="422"/>
      <c r="L30" s="423"/>
      <c r="M30" s="422"/>
      <c r="N30" s="104"/>
      <c r="O30" s="79">
        <f t="shared" si="5"/>
        <v>0</v>
      </c>
      <c r="P30" s="79">
        <f t="shared" si="6"/>
        <v>0</v>
      </c>
      <c r="Q30" s="102" t="str">
        <f t="shared" si="4"/>
        <v/>
      </c>
    </row>
    <row r="31" spans="1:17" x14ac:dyDescent="0.2">
      <c r="A31" s="118" t="str">
        <f>IF(B31="","",COUNT('Diário 1º PA'!$A$5:$A$1982)+COUNT('Diário 2º PA'!$A$5:$A$2027)+ROW()-4)</f>
        <v/>
      </c>
      <c r="B31" s="104"/>
      <c r="C31" s="469"/>
      <c r="D31" s="105"/>
      <c r="E31" s="105"/>
      <c r="F31" s="106"/>
      <c r="G31" s="105"/>
      <c r="H31" s="105"/>
      <c r="I31" s="107"/>
      <c r="J31" s="422"/>
      <c r="K31" s="422"/>
      <c r="L31" s="423"/>
      <c r="M31" s="422"/>
      <c r="N31" s="104"/>
      <c r="O31" s="79">
        <f t="shared" si="5"/>
        <v>0</v>
      </c>
      <c r="P31" s="79">
        <f t="shared" si="6"/>
        <v>0</v>
      </c>
      <c r="Q31" s="102" t="str">
        <f t="shared" si="4"/>
        <v/>
      </c>
    </row>
    <row r="32" spans="1:17" x14ac:dyDescent="0.2">
      <c r="A32" s="118" t="str">
        <f>IF(B32="","",COUNT('Diário 1º PA'!$A$5:$A$1982)+COUNT('Diário 2º PA'!$A$5:$A$2027)+ROW()-4)</f>
        <v/>
      </c>
      <c r="B32" s="104"/>
      <c r="C32" s="469"/>
      <c r="D32" s="105"/>
      <c r="E32" s="105"/>
      <c r="F32" s="106"/>
      <c r="G32" s="105"/>
      <c r="H32" s="105"/>
      <c r="I32" s="107"/>
      <c r="J32" s="422"/>
      <c r="K32" s="422"/>
      <c r="L32" s="423"/>
      <c r="M32" s="422"/>
      <c r="N32" s="104"/>
      <c r="O32" s="79">
        <f t="shared" si="5"/>
        <v>0</v>
      </c>
      <c r="P32" s="79">
        <f t="shared" si="6"/>
        <v>0</v>
      </c>
      <c r="Q32" s="152" t="str">
        <f t="shared" si="4"/>
        <v/>
      </c>
    </row>
    <row r="33" spans="1:17" x14ac:dyDescent="0.2">
      <c r="A33" s="118" t="str">
        <f>IF(B33="","",COUNT('Diário 1º PA'!$A$5:$A$1982)+COUNT('Diário 2º PA'!$A$5:$A$2027)+ROW()-4)</f>
        <v/>
      </c>
      <c r="B33" s="104"/>
      <c r="C33" s="469"/>
      <c r="D33" s="105"/>
      <c r="E33" s="105"/>
      <c r="F33" s="106"/>
      <c r="G33" s="105"/>
      <c r="H33" s="105"/>
      <c r="I33" s="107"/>
      <c r="J33" s="422"/>
      <c r="K33" s="422"/>
      <c r="L33" s="423"/>
      <c r="M33" s="422"/>
      <c r="N33" s="104"/>
      <c r="O33" s="79">
        <f t="shared" si="5"/>
        <v>0</v>
      </c>
      <c r="P33" s="79">
        <f t="shared" si="6"/>
        <v>0</v>
      </c>
      <c r="Q33" s="102" t="str">
        <f t="shared" si="4"/>
        <v/>
      </c>
    </row>
    <row r="34" spans="1:17" x14ac:dyDescent="0.2">
      <c r="A34" s="118" t="str">
        <f>IF(B34="","",COUNT('Diário 1º PA'!$A$5:$A$1982)+COUNT('Diário 2º PA'!$A$5:$A$2027)+ROW()-4)</f>
        <v/>
      </c>
      <c r="B34" s="104"/>
      <c r="C34" s="469"/>
      <c r="D34" s="105"/>
      <c r="E34" s="105"/>
      <c r="F34" s="106"/>
      <c r="G34" s="105"/>
      <c r="H34" s="105"/>
      <c r="I34" s="107"/>
      <c r="J34" s="422"/>
      <c r="K34" s="422"/>
      <c r="L34" s="423"/>
      <c r="M34" s="422"/>
      <c r="N34" s="104"/>
      <c r="O34" s="79">
        <f t="shared" si="5"/>
        <v>0</v>
      </c>
      <c r="P34" s="79">
        <f t="shared" si="6"/>
        <v>0</v>
      </c>
      <c r="Q34" s="102" t="str">
        <f t="shared" si="4"/>
        <v/>
      </c>
    </row>
    <row r="35" spans="1:17" x14ac:dyDescent="0.2">
      <c r="A35" s="118" t="str">
        <f>IF(B35="","",COUNT('Diário 1º PA'!$A$5:$A$1982)+COUNT('Diário 2º PA'!$A$5:$A$2027)+ROW()-4)</f>
        <v/>
      </c>
      <c r="B35" s="104"/>
      <c r="C35" s="469"/>
      <c r="D35" s="105"/>
      <c r="E35" s="105"/>
      <c r="F35" s="106"/>
      <c r="G35" s="105"/>
      <c r="H35" s="105"/>
      <c r="I35" s="107"/>
      <c r="J35" s="422"/>
      <c r="K35" s="422"/>
      <c r="L35" s="423"/>
      <c r="M35" s="422"/>
      <c r="N35" s="104"/>
      <c r="O35" s="79">
        <f t="shared" si="5"/>
        <v>0</v>
      </c>
      <c r="P35" s="79">
        <f t="shared" si="6"/>
        <v>0</v>
      </c>
      <c r="Q35" s="152" t="str">
        <f t="shared" si="4"/>
        <v/>
      </c>
    </row>
    <row r="36" spans="1:17" x14ac:dyDescent="0.2">
      <c r="A36" s="118" t="str">
        <f>IF(B36="","",COUNT('Diário 1º PA'!$A$5:$A$1982)+COUNT('Diário 2º PA'!$A$5:$A$2027)+ROW()-4)</f>
        <v/>
      </c>
      <c r="B36" s="104"/>
      <c r="C36" s="474"/>
      <c r="D36" s="105"/>
      <c r="E36" s="105"/>
      <c r="F36" s="106"/>
      <c r="G36" s="107"/>
      <c r="H36" s="105"/>
      <c r="I36" s="107"/>
      <c r="J36" s="422"/>
      <c r="K36" s="422"/>
      <c r="L36" s="423"/>
      <c r="M36" s="422"/>
      <c r="N36" s="104"/>
      <c r="O36" s="79">
        <f t="shared" si="5"/>
        <v>0</v>
      </c>
      <c r="P36" s="79">
        <f t="shared" si="6"/>
        <v>0</v>
      </c>
      <c r="Q36" s="102" t="str">
        <f t="shared" si="4"/>
        <v/>
      </c>
    </row>
    <row r="37" spans="1:17" x14ac:dyDescent="0.2">
      <c r="A37" s="118" t="str">
        <f>IF(B37="","",COUNT('Diário 1º PA'!$A$5:$A$1982)+COUNT('Diário 2º PA'!$A$5:$A$2027)+ROW()-4)</f>
        <v/>
      </c>
      <c r="B37" s="104"/>
      <c r="C37" s="469"/>
      <c r="D37" s="105"/>
      <c r="E37" s="105"/>
      <c r="F37" s="106"/>
      <c r="G37" s="107"/>
      <c r="H37" s="105"/>
      <c r="I37" s="107"/>
      <c r="J37" s="422"/>
      <c r="K37" s="422"/>
      <c r="L37" s="423"/>
      <c r="M37" s="422"/>
      <c r="N37" s="104"/>
      <c r="O37" s="79">
        <f t="shared" si="5"/>
        <v>0</v>
      </c>
      <c r="P37" s="79">
        <f t="shared" si="6"/>
        <v>0</v>
      </c>
      <c r="Q37" s="102" t="str">
        <f t="shared" si="4"/>
        <v/>
      </c>
    </row>
    <row r="38" spans="1:17" x14ac:dyDescent="0.2">
      <c r="A38" s="118" t="str">
        <f>IF(B38="","",COUNT('Diário 1º PA'!$A$5:$A$1982)+COUNT('Diário 2º PA'!$A$5:$A$2027)+ROW()-4)</f>
        <v/>
      </c>
      <c r="B38" s="104"/>
      <c r="C38" s="469"/>
      <c r="D38" s="105"/>
      <c r="E38" s="105"/>
      <c r="F38" s="106"/>
      <c r="G38" s="105"/>
      <c r="H38" s="105"/>
      <c r="I38" s="107"/>
      <c r="J38" s="422"/>
      <c r="K38" s="422"/>
      <c r="L38" s="423"/>
      <c r="M38" s="422"/>
      <c r="N38" s="104"/>
      <c r="O38" s="79">
        <f t="shared" si="5"/>
        <v>0</v>
      </c>
      <c r="P38" s="79">
        <f t="shared" si="6"/>
        <v>0</v>
      </c>
      <c r="Q38" s="152" t="str">
        <f t="shared" si="4"/>
        <v/>
      </c>
    </row>
    <row r="39" spans="1:17" x14ac:dyDescent="0.2">
      <c r="A39" s="118" t="str">
        <f>IF(B39="","",COUNT('Diário 1º PA'!$A$5:$A$1982)+COUNT('Diário 2º PA'!$A$5:$A$2027)+ROW()-4)</f>
        <v/>
      </c>
      <c r="B39" s="104"/>
      <c r="C39" s="469"/>
      <c r="D39" s="105"/>
      <c r="E39" s="105"/>
      <c r="F39" s="106"/>
      <c r="G39" s="105"/>
      <c r="H39" s="105"/>
      <c r="I39" s="107"/>
      <c r="J39" s="422"/>
      <c r="K39" s="422"/>
      <c r="L39" s="423"/>
      <c r="M39" s="422"/>
      <c r="N39" s="104"/>
      <c r="O39" s="79">
        <f t="shared" si="5"/>
        <v>0</v>
      </c>
      <c r="P39" s="79">
        <f t="shared" si="6"/>
        <v>0</v>
      </c>
      <c r="Q39" s="102" t="str">
        <f t="shared" si="4"/>
        <v/>
      </c>
    </row>
    <row r="40" spans="1:17" x14ac:dyDescent="0.2">
      <c r="A40" s="118" t="str">
        <f>IF(B40="","",COUNT('Diário 1º PA'!$A$5:$A$1982)+COUNT('Diário 2º PA'!$A$5:$A$2027)+ROW()-4)</f>
        <v/>
      </c>
      <c r="B40" s="104"/>
      <c r="C40" s="469"/>
      <c r="D40" s="105"/>
      <c r="E40" s="105"/>
      <c r="F40" s="106"/>
      <c r="G40" s="105"/>
      <c r="H40" s="105"/>
      <c r="I40" s="107"/>
      <c r="J40" s="422"/>
      <c r="K40" s="422"/>
      <c r="L40" s="423"/>
      <c r="M40" s="422"/>
      <c r="N40" s="104"/>
      <c r="O40" s="79">
        <f t="shared" si="5"/>
        <v>0</v>
      </c>
      <c r="P40" s="79">
        <f t="shared" si="6"/>
        <v>0</v>
      </c>
      <c r="Q40" s="102" t="str">
        <f t="shared" si="4"/>
        <v/>
      </c>
    </row>
    <row r="41" spans="1:17" x14ac:dyDescent="0.2">
      <c r="A41" s="118" t="str">
        <f>IF(B41="","",COUNT('Diário 1º PA'!$A$5:$A$1982)+COUNT('Diário 2º PA'!$A$5:$A$2027)+ROW()-4)</f>
        <v/>
      </c>
      <c r="B41" s="104"/>
      <c r="C41" s="469"/>
      <c r="D41" s="105"/>
      <c r="E41" s="105"/>
      <c r="F41" s="106"/>
      <c r="G41" s="107"/>
      <c r="H41" s="105"/>
      <c r="I41" s="107"/>
      <c r="J41" s="422"/>
      <c r="K41" s="422"/>
      <c r="L41" s="423"/>
      <c r="M41" s="422"/>
      <c r="N41" s="104"/>
      <c r="O41" s="79">
        <f t="shared" si="5"/>
        <v>0</v>
      </c>
      <c r="P41" s="79">
        <f t="shared" si="6"/>
        <v>0</v>
      </c>
      <c r="Q41" s="152" t="str">
        <f t="shared" si="4"/>
        <v/>
      </c>
    </row>
    <row r="42" spans="1:17" x14ac:dyDescent="0.2">
      <c r="A42" s="118" t="str">
        <f>IF(B42="","",COUNT('Diário 1º PA'!$A$5:$A$1982)+COUNT('Diário 2º PA'!$A$5:$A$2027)+ROW()-4)</f>
        <v/>
      </c>
      <c r="B42" s="104"/>
      <c r="C42" s="469"/>
      <c r="D42" s="105"/>
      <c r="E42" s="105"/>
      <c r="F42" s="106"/>
      <c r="G42" s="107"/>
      <c r="H42" s="105"/>
      <c r="I42" s="107"/>
      <c r="J42" s="422"/>
      <c r="K42" s="422"/>
      <c r="L42" s="423"/>
      <c r="M42" s="422"/>
      <c r="N42" s="104"/>
      <c r="O42" s="79">
        <f t="shared" si="5"/>
        <v>0</v>
      </c>
      <c r="P42" s="79">
        <f t="shared" si="6"/>
        <v>0</v>
      </c>
      <c r="Q42" s="102" t="str">
        <f t="shared" si="4"/>
        <v/>
      </c>
    </row>
    <row r="43" spans="1:17" x14ac:dyDescent="0.2">
      <c r="A43" s="118" t="str">
        <f>IF(B43="","",COUNT('Diário 1º PA'!$A$5:$A$1982)+COUNT('Diário 2º PA'!$A$5:$A$2027)+ROW()-4)</f>
        <v/>
      </c>
      <c r="B43" s="104"/>
      <c r="C43" s="469"/>
      <c r="D43" s="105"/>
      <c r="E43" s="105"/>
      <c r="F43" s="106"/>
      <c r="G43" s="107"/>
      <c r="H43" s="105"/>
      <c r="I43" s="107"/>
      <c r="J43" s="422"/>
      <c r="K43" s="422"/>
      <c r="L43" s="423"/>
      <c r="M43" s="422"/>
      <c r="N43" s="104"/>
      <c r="O43" s="79">
        <f t="shared" si="5"/>
        <v>0</v>
      </c>
      <c r="P43" s="79">
        <f t="shared" si="6"/>
        <v>0</v>
      </c>
      <c r="Q43" s="102" t="str">
        <f t="shared" si="4"/>
        <v/>
      </c>
    </row>
    <row r="44" spans="1:17" x14ac:dyDescent="0.2">
      <c r="A44" s="118" t="str">
        <f>IF(B44="","",COUNT('Diário 1º PA'!$A$5:$A$1982)+COUNT('Diário 2º PA'!$A$5:$A$2027)+ROW()-4)</f>
        <v/>
      </c>
      <c r="B44" s="104"/>
      <c r="C44" s="469"/>
      <c r="D44" s="105"/>
      <c r="E44" s="105"/>
      <c r="F44" s="106"/>
      <c r="G44" s="107"/>
      <c r="H44" s="105"/>
      <c r="I44" s="107"/>
      <c r="J44" s="422"/>
      <c r="K44" s="422"/>
      <c r="L44" s="423"/>
      <c r="M44" s="422"/>
      <c r="N44" s="104"/>
      <c r="O44" s="79">
        <f t="shared" si="5"/>
        <v>0</v>
      </c>
      <c r="P44" s="79">
        <f t="shared" si="6"/>
        <v>0</v>
      </c>
      <c r="Q44" s="152" t="str">
        <f t="shared" si="4"/>
        <v/>
      </c>
    </row>
    <row r="45" spans="1:17" x14ac:dyDescent="0.2">
      <c r="A45" s="118" t="str">
        <f>IF(B45="","",COUNT('Diário 1º PA'!$A$5:$A$1982)+COUNT('Diário 2º PA'!$A$5:$A$2027)+ROW()-4)</f>
        <v/>
      </c>
      <c r="B45" s="104"/>
      <c r="C45" s="469"/>
      <c r="D45" s="105"/>
      <c r="E45" s="105"/>
      <c r="F45" s="106"/>
      <c r="G45" s="107"/>
      <c r="H45" s="105"/>
      <c r="I45" s="107"/>
      <c r="J45" s="422"/>
      <c r="K45" s="422"/>
      <c r="L45" s="423"/>
      <c r="M45" s="422"/>
      <c r="N45" s="104"/>
      <c r="O45" s="79">
        <f t="shared" si="5"/>
        <v>0</v>
      </c>
      <c r="P45" s="79">
        <f t="shared" si="6"/>
        <v>0</v>
      </c>
      <c r="Q45" s="102" t="str">
        <f t="shared" si="4"/>
        <v/>
      </c>
    </row>
    <row r="46" spans="1:17" x14ac:dyDescent="0.2">
      <c r="A46" s="118" t="str">
        <f>IF(B46="","",COUNT('Diário 1º PA'!$A$5:$A$1982)+COUNT('Diário 2º PA'!$A$5:$A$2027)+ROW()-4)</f>
        <v/>
      </c>
      <c r="B46" s="104"/>
      <c r="C46" s="469"/>
      <c r="D46" s="105"/>
      <c r="E46" s="105"/>
      <c r="F46" s="106"/>
      <c r="G46" s="107"/>
      <c r="H46" s="105"/>
      <c r="I46" s="107"/>
      <c r="J46" s="422"/>
      <c r="K46" s="422"/>
      <c r="L46" s="423"/>
      <c r="M46" s="422"/>
      <c r="N46" s="104"/>
      <c r="O46" s="79">
        <f t="shared" si="5"/>
        <v>0</v>
      </c>
      <c r="P46" s="79">
        <f t="shared" si="6"/>
        <v>0</v>
      </c>
      <c r="Q46" s="102" t="str">
        <f t="shared" si="4"/>
        <v/>
      </c>
    </row>
    <row r="47" spans="1:17" x14ac:dyDescent="0.2">
      <c r="A47" s="118" t="str">
        <f>IF(B47="","",COUNT('Diário 1º PA'!$A$5:$A$1982)+COUNT('Diário 2º PA'!$A$5:$A$2027)+ROW()-4)</f>
        <v/>
      </c>
      <c r="B47" s="104"/>
      <c r="C47" s="469"/>
      <c r="D47" s="105"/>
      <c r="E47" s="105"/>
      <c r="F47" s="106"/>
      <c r="G47" s="107"/>
      <c r="H47" s="105"/>
      <c r="I47" s="107"/>
      <c r="J47" s="422"/>
      <c r="K47" s="422"/>
      <c r="L47" s="423"/>
      <c r="M47" s="422"/>
      <c r="N47" s="104"/>
      <c r="O47" s="79">
        <f t="shared" si="5"/>
        <v>0</v>
      </c>
      <c r="P47" s="79">
        <f t="shared" si="6"/>
        <v>0</v>
      </c>
      <c r="Q47" s="152" t="str">
        <f t="shared" si="4"/>
        <v/>
      </c>
    </row>
    <row r="48" spans="1:17" x14ac:dyDescent="0.2">
      <c r="A48" s="118" t="str">
        <f>IF(B48="","",COUNT('Diário 1º PA'!$A$5:$A$1982)+COUNT('Diário 2º PA'!$A$5:$A$2027)+ROW()-4)</f>
        <v/>
      </c>
      <c r="B48" s="104"/>
      <c r="C48" s="469"/>
      <c r="D48" s="105"/>
      <c r="E48" s="105"/>
      <c r="F48" s="106"/>
      <c r="G48" s="105"/>
      <c r="H48" s="105"/>
      <c r="I48" s="107"/>
      <c r="J48" s="422"/>
      <c r="K48" s="422"/>
      <c r="L48" s="423"/>
      <c r="M48" s="422"/>
      <c r="N48" s="104"/>
      <c r="O48" s="79">
        <f t="shared" si="5"/>
        <v>0</v>
      </c>
      <c r="P48" s="79">
        <f t="shared" si="6"/>
        <v>0</v>
      </c>
      <c r="Q48" s="102" t="str">
        <f t="shared" si="4"/>
        <v/>
      </c>
    </row>
    <row r="49" spans="1:17" x14ac:dyDescent="0.2">
      <c r="A49" s="118" t="str">
        <f>IF(B49="","",COUNT('Diário 1º PA'!$A$5:$A$1982)+COUNT('Diário 2º PA'!$A$5:$A$2027)+ROW()-4)</f>
        <v/>
      </c>
      <c r="B49" s="104"/>
      <c r="C49" s="469"/>
      <c r="D49" s="105"/>
      <c r="E49" s="105"/>
      <c r="F49" s="106"/>
      <c r="G49" s="105"/>
      <c r="H49" s="105"/>
      <c r="I49" s="107"/>
      <c r="J49" s="422"/>
      <c r="K49" s="422"/>
      <c r="L49" s="423"/>
      <c r="M49" s="422"/>
      <c r="N49" s="104"/>
      <c r="O49" s="79">
        <f t="shared" si="5"/>
        <v>0</v>
      </c>
      <c r="P49" s="79">
        <f t="shared" si="6"/>
        <v>0</v>
      </c>
      <c r="Q49" s="102" t="str">
        <f t="shared" si="4"/>
        <v/>
      </c>
    </row>
    <row r="50" spans="1:17" x14ac:dyDescent="0.2">
      <c r="A50" s="118" t="str">
        <f>IF(B50="","",COUNT('Diário 1º PA'!$A$5:$A$1982)+COUNT('Diário 2º PA'!$A$5:$A$2027)+ROW()-4)</f>
        <v/>
      </c>
      <c r="B50" s="104"/>
      <c r="C50" s="469"/>
      <c r="D50" s="105"/>
      <c r="E50" s="105"/>
      <c r="F50" s="106"/>
      <c r="G50" s="105"/>
      <c r="H50" s="105"/>
      <c r="I50" s="107"/>
      <c r="J50" s="422"/>
      <c r="K50" s="422"/>
      <c r="L50" s="423"/>
      <c r="M50" s="422"/>
      <c r="N50" s="104"/>
      <c r="O50" s="79">
        <f t="shared" si="5"/>
        <v>0</v>
      </c>
      <c r="P50" s="79">
        <f t="shared" si="6"/>
        <v>0</v>
      </c>
      <c r="Q50" s="152" t="str">
        <f t="shared" si="4"/>
        <v/>
      </c>
    </row>
    <row r="51" spans="1:17" x14ac:dyDescent="0.2">
      <c r="A51" s="118" t="str">
        <f>IF(B51="","",COUNT('Diário 1º PA'!$A$5:$A$1982)+COUNT('Diário 2º PA'!$A$5:$A$2027)+ROW()-4)</f>
        <v/>
      </c>
      <c r="B51" s="104"/>
      <c r="C51" s="469"/>
      <c r="D51" s="105"/>
      <c r="E51" s="105"/>
      <c r="F51" s="106"/>
      <c r="G51" s="105"/>
      <c r="H51" s="105"/>
      <c r="I51" s="107"/>
      <c r="J51" s="422"/>
      <c r="K51" s="422"/>
      <c r="L51" s="423"/>
      <c r="M51" s="422"/>
      <c r="N51" s="104"/>
      <c r="O51" s="79">
        <f t="shared" si="5"/>
        <v>0</v>
      </c>
      <c r="P51" s="79">
        <f t="shared" si="6"/>
        <v>0</v>
      </c>
      <c r="Q51" s="102" t="str">
        <f t="shared" si="4"/>
        <v/>
      </c>
    </row>
    <row r="52" spans="1:17" x14ac:dyDescent="0.2">
      <c r="A52" s="118" t="str">
        <f>IF(B52="","",COUNT('Diário 1º PA'!$A$5:$A$1982)+COUNT('Diário 2º PA'!$A$5:$A$2027)+ROW()-4)</f>
        <v/>
      </c>
      <c r="B52" s="104"/>
      <c r="C52" s="469"/>
      <c r="D52" s="105"/>
      <c r="E52" s="105"/>
      <c r="F52" s="106"/>
      <c r="G52" s="105"/>
      <c r="H52" s="105"/>
      <c r="I52" s="107"/>
      <c r="J52" s="422"/>
      <c r="K52" s="422"/>
      <c r="L52" s="423"/>
      <c r="M52" s="475"/>
      <c r="N52" s="104"/>
      <c r="O52" s="79">
        <f t="shared" si="5"/>
        <v>0</v>
      </c>
      <c r="P52" s="79">
        <f t="shared" si="6"/>
        <v>0</v>
      </c>
      <c r="Q52" s="102" t="str">
        <f t="shared" si="4"/>
        <v/>
      </c>
    </row>
    <row r="53" spans="1:17" x14ac:dyDescent="0.2">
      <c r="A53" s="118" t="str">
        <f>IF(B53="","",COUNT('Diário 1º PA'!$A$5:$A$1982)+COUNT('Diário 2º PA'!$A$5:$A$2027)+ROW()-4)</f>
        <v/>
      </c>
      <c r="B53" s="104"/>
      <c r="C53" s="469"/>
      <c r="D53" s="105"/>
      <c r="E53" s="105"/>
      <c r="F53" s="106"/>
      <c r="G53" s="105"/>
      <c r="H53" s="105"/>
      <c r="I53" s="107"/>
      <c r="J53" s="422"/>
      <c r="K53" s="422"/>
      <c r="L53" s="423"/>
      <c r="M53" s="422"/>
      <c r="N53" s="104"/>
      <c r="O53" s="79">
        <f t="shared" si="5"/>
        <v>0</v>
      </c>
      <c r="P53" s="79">
        <f t="shared" si="6"/>
        <v>0</v>
      </c>
      <c r="Q53" s="152" t="str">
        <f t="shared" si="4"/>
        <v/>
      </c>
    </row>
    <row r="54" spans="1:17" x14ac:dyDescent="0.2">
      <c r="A54" s="118" t="str">
        <f>IF(B54="","",COUNT('Diário 1º PA'!$A$5:$A$1982)+COUNT('Diário 2º PA'!$A$5:$A$2027)+ROW()-4)</f>
        <v/>
      </c>
      <c r="B54" s="104"/>
      <c r="C54" s="469"/>
      <c r="D54" s="105"/>
      <c r="E54" s="105"/>
      <c r="F54" s="106"/>
      <c r="G54" s="105"/>
      <c r="H54" s="105"/>
      <c r="I54" s="107"/>
      <c r="J54" s="422"/>
      <c r="K54" s="422"/>
      <c r="L54" s="423"/>
      <c r="M54" s="422"/>
      <c r="N54" s="104"/>
      <c r="O54" s="79">
        <f t="shared" si="5"/>
        <v>0</v>
      </c>
      <c r="P54" s="79">
        <f t="shared" si="6"/>
        <v>0</v>
      </c>
      <c r="Q54" s="102" t="str">
        <f t="shared" si="4"/>
        <v/>
      </c>
    </row>
    <row r="55" spans="1:17" x14ac:dyDescent="0.2">
      <c r="A55" s="118" t="str">
        <f>IF(B55="","",COUNT('Diário 1º PA'!$A$5:$A$1982)+COUNT('Diário 2º PA'!$A$5:$A$2027)+ROW()-4)</f>
        <v/>
      </c>
      <c r="B55" s="104"/>
      <c r="C55" s="469"/>
      <c r="D55" s="105"/>
      <c r="E55" s="105"/>
      <c r="F55" s="106"/>
      <c r="G55" s="105"/>
      <c r="H55" s="105"/>
      <c r="I55" s="107"/>
      <c r="J55" s="422"/>
      <c r="K55" s="422"/>
      <c r="L55" s="423"/>
      <c r="M55" s="422"/>
      <c r="N55" s="104"/>
      <c r="O55" s="79">
        <f t="shared" si="5"/>
        <v>0</v>
      </c>
      <c r="P55" s="79">
        <f t="shared" si="6"/>
        <v>0</v>
      </c>
      <c r="Q55" s="102" t="str">
        <f t="shared" si="4"/>
        <v/>
      </c>
    </row>
    <row r="56" spans="1:17" x14ac:dyDescent="0.2">
      <c r="A56" s="118" t="str">
        <f>IF(B56="","",COUNT('Diário 1º PA'!$A$5:$A$1982)+COUNT('Diário 2º PA'!$A$5:$A$2027)+ROW()-4)</f>
        <v/>
      </c>
      <c r="B56" s="104"/>
      <c r="C56" s="469"/>
      <c r="D56" s="105"/>
      <c r="E56" s="105"/>
      <c r="F56" s="106"/>
      <c r="G56" s="105"/>
      <c r="H56" s="105"/>
      <c r="I56" s="107"/>
      <c r="J56" s="422"/>
      <c r="K56" s="422"/>
      <c r="L56" s="423"/>
      <c r="M56" s="422"/>
      <c r="N56" s="104"/>
      <c r="O56" s="79">
        <f t="shared" si="5"/>
        <v>0</v>
      </c>
      <c r="P56" s="79">
        <f t="shared" si="6"/>
        <v>0</v>
      </c>
      <c r="Q56" s="152" t="str">
        <f t="shared" si="4"/>
        <v/>
      </c>
    </row>
    <row r="57" spans="1:17" x14ac:dyDescent="0.2">
      <c r="A57" s="118" t="str">
        <f>IF(B57="","",COUNT('Diário 1º PA'!$A$5:$A$1982)+COUNT('Diário 2º PA'!$A$5:$A$2027)+ROW()-4)</f>
        <v/>
      </c>
      <c r="B57" s="104"/>
      <c r="C57" s="469"/>
      <c r="D57" s="105"/>
      <c r="E57" s="105"/>
      <c r="F57" s="106"/>
      <c r="G57" s="105"/>
      <c r="H57" s="105"/>
      <c r="I57" s="107"/>
      <c r="J57" s="422"/>
      <c r="K57" s="422"/>
      <c r="L57" s="423"/>
      <c r="M57" s="422"/>
      <c r="N57" s="104"/>
      <c r="O57" s="79">
        <f t="shared" si="5"/>
        <v>0</v>
      </c>
      <c r="P57" s="79">
        <f t="shared" si="6"/>
        <v>0</v>
      </c>
      <c r="Q57" s="102" t="str">
        <f t="shared" si="4"/>
        <v/>
      </c>
    </row>
    <row r="58" spans="1:17" x14ac:dyDescent="0.2">
      <c r="A58" s="118" t="str">
        <f>IF(B58="","",COUNT('Diário 1º PA'!$A$5:$A$1982)+COUNT('Diário 2º PA'!$A$5:$A$2027)+ROW()-4)</f>
        <v/>
      </c>
      <c r="B58" s="104"/>
      <c r="C58" s="469"/>
      <c r="D58" s="105"/>
      <c r="E58" s="105"/>
      <c r="F58" s="106"/>
      <c r="G58" s="107"/>
      <c r="H58" s="105"/>
      <c r="I58" s="107"/>
      <c r="J58" s="423"/>
      <c r="K58" s="423"/>
      <c r="L58" s="423"/>
      <c r="M58" s="422"/>
      <c r="N58" s="104"/>
      <c r="O58" s="79">
        <f t="shared" si="5"/>
        <v>0</v>
      </c>
      <c r="P58" s="79">
        <f t="shared" si="6"/>
        <v>0</v>
      </c>
      <c r="Q58" s="102" t="str">
        <f t="shared" si="4"/>
        <v/>
      </c>
    </row>
    <row r="59" spans="1:17" x14ac:dyDescent="0.2">
      <c r="A59" s="118" t="str">
        <f>IF(B59="","",COUNT('Diário 1º PA'!$A$5:$A$1982)+COUNT('Diário 2º PA'!$A$5:$A$2027)+ROW()-4)</f>
        <v/>
      </c>
      <c r="B59" s="104"/>
      <c r="C59" s="469"/>
      <c r="D59" s="105"/>
      <c r="E59" s="105"/>
      <c r="F59" s="106"/>
      <c r="G59" s="105"/>
      <c r="H59" s="105"/>
      <c r="I59" s="107"/>
      <c r="J59" s="422"/>
      <c r="K59" s="422"/>
      <c r="L59" s="423"/>
      <c r="M59" s="422"/>
      <c r="N59" s="104"/>
      <c r="O59" s="79">
        <f t="shared" si="5"/>
        <v>0</v>
      </c>
      <c r="P59" s="79">
        <f t="shared" si="6"/>
        <v>0</v>
      </c>
      <c r="Q59" s="152" t="str">
        <f t="shared" si="4"/>
        <v/>
      </c>
    </row>
    <row r="60" spans="1:17" x14ac:dyDescent="0.2">
      <c r="A60" s="118" t="str">
        <f>IF(B60="","",COUNT('Diário 1º PA'!$A$5:$A$1982)+COUNT('Diário 2º PA'!$A$5:$A$2027)+ROW()-4)</f>
        <v/>
      </c>
      <c r="B60" s="104"/>
      <c r="C60" s="469"/>
      <c r="D60" s="105"/>
      <c r="E60" s="105"/>
      <c r="F60" s="106"/>
      <c r="G60" s="105"/>
      <c r="H60" s="105"/>
      <c r="I60" s="107"/>
      <c r="J60" s="422"/>
      <c r="K60" s="422"/>
      <c r="L60" s="423"/>
      <c r="M60" s="422"/>
      <c r="N60" s="104"/>
      <c r="O60" s="79">
        <f t="shared" si="5"/>
        <v>0</v>
      </c>
      <c r="P60" s="79">
        <f t="shared" si="6"/>
        <v>0</v>
      </c>
      <c r="Q60" s="102" t="str">
        <f t="shared" si="4"/>
        <v/>
      </c>
    </row>
    <row r="61" spans="1:17" x14ac:dyDescent="0.2">
      <c r="A61" s="118" t="str">
        <f>IF(B61="","",COUNT('Diário 1º PA'!$A$5:$A$1982)+COUNT('Diário 2º PA'!$A$5:$A$2027)+ROW()-4)</f>
        <v/>
      </c>
      <c r="B61" s="104"/>
      <c r="C61" s="469"/>
      <c r="D61" s="105"/>
      <c r="E61" s="105"/>
      <c r="F61" s="106"/>
      <c r="G61" s="105"/>
      <c r="H61" s="105"/>
      <c r="I61" s="107"/>
      <c r="J61" s="422"/>
      <c r="K61" s="422"/>
      <c r="L61" s="423"/>
      <c r="M61" s="422"/>
      <c r="N61" s="104"/>
      <c r="O61" s="79">
        <f t="shared" si="5"/>
        <v>0</v>
      </c>
      <c r="P61" s="79">
        <f t="shared" si="6"/>
        <v>0</v>
      </c>
      <c r="Q61" s="102" t="str">
        <f t="shared" si="4"/>
        <v/>
      </c>
    </row>
    <row r="62" spans="1:17" x14ac:dyDescent="0.2">
      <c r="A62" s="118" t="str">
        <f>IF(B62="","",COUNT('Diário 1º PA'!$A$5:$A$1982)+COUNT('Diário 2º PA'!$A$5:$A$2027)+ROW()-4)</f>
        <v/>
      </c>
      <c r="B62" s="104"/>
      <c r="C62" s="469"/>
      <c r="D62" s="105"/>
      <c r="E62" s="105"/>
      <c r="F62" s="106"/>
      <c r="G62" s="107"/>
      <c r="H62" s="105"/>
      <c r="I62" s="107"/>
      <c r="J62" s="423"/>
      <c r="K62" s="423"/>
      <c r="L62" s="423"/>
      <c r="M62" s="422"/>
      <c r="N62" s="104"/>
      <c r="O62" s="79">
        <f t="shared" si="5"/>
        <v>0</v>
      </c>
      <c r="P62" s="79">
        <f t="shared" si="6"/>
        <v>0</v>
      </c>
      <c r="Q62" s="152" t="str">
        <f t="shared" si="4"/>
        <v/>
      </c>
    </row>
    <row r="63" spans="1:17" x14ac:dyDescent="0.2">
      <c r="A63" s="118" t="str">
        <f>IF(B63="","",COUNT('Diário 1º PA'!$A$5:$A$1982)+COUNT('Diário 2º PA'!$A$5:$A$2027)+ROW()-4)</f>
        <v/>
      </c>
      <c r="B63" s="104"/>
      <c r="C63" s="469"/>
      <c r="D63" s="105"/>
      <c r="E63" s="105"/>
      <c r="F63" s="106"/>
      <c r="G63" s="107"/>
      <c r="H63" s="105"/>
      <c r="I63" s="107"/>
      <c r="J63" s="422"/>
      <c r="K63" s="422"/>
      <c r="L63" s="423"/>
      <c r="M63" s="422"/>
      <c r="N63" s="104"/>
      <c r="O63" s="79">
        <f t="shared" si="5"/>
        <v>0</v>
      </c>
      <c r="P63" s="79">
        <f t="shared" si="6"/>
        <v>0</v>
      </c>
      <c r="Q63" s="102" t="str">
        <f t="shared" si="4"/>
        <v/>
      </c>
    </row>
    <row r="64" spans="1:17" x14ac:dyDescent="0.2">
      <c r="A64" s="118" t="str">
        <f>IF(B64="","",COUNT('Diário 1º PA'!$A$5:$A$1982)+COUNT('Diário 2º PA'!$A$5:$A$2027)+ROW()-4)</f>
        <v/>
      </c>
      <c r="B64" s="104"/>
      <c r="C64" s="469"/>
      <c r="D64" s="105"/>
      <c r="E64" s="105"/>
      <c r="F64" s="106"/>
      <c r="G64" s="107"/>
      <c r="H64" s="105"/>
      <c r="I64" s="107"/>
      <c r="J64" s="422"/>
      <c r="K64" s="422"/>
      <c r="L64" s="423"/>
      <c r="M64" s="422"/>
      <c r="N64" s="104"/>
      <c r="O64" s="79">
        <f t="shared" si="5"/>
        <v>0</v>
      </c>
      <c r="P64" s="79">
        <f t="shared" si="6"/>
        <v>0</v>
      </c>
      <c r="Q64" s="102" t="str">
        <f t="shared" si="4"/>
        <v/>
      </c>
    </row>
    <row r="65" spans="1:17" x14ac:dyDescent="0.2">
      <c r="A65" s="118" t="str">
        <f>IF(B65="","",COUNT('Diário 1º PA'!$A$5:$A$1982)+COUNT('Diário 2º PA'!$A$5:$A$2027)+ROW()-4)</f>
        <v/>
      </c>
      <c r="B65" s="104"/>
      <c r="C65" s="469"/>
      <c r="D65" s="105"/>
      <c r="E65" s="105"/>
      <c r="F65" s="106"/>
      <c r="G65" s="107"/>
      <c r="H65" s="105"/>
      <c r="I65" s="107"/>
      <c r="J65" s="422"/>
      <c r="K65" s="422"/>
      <c r="L65" s="423"/>
      <c r="M65" s="422"/>
      <c r="N65" s="104"/>
      <c r="O65" s="79">
        <f t="shared" si="5"/>
        <v>0</v>
      </c>
      <c r="P65" s="79">
        <f t="shared" si="6"/>
        <v>0</v>
      </c>
      <c r="Q65" s="152" t="str">
        <f t="shared" si="4"/>
        <v/>
      </c>
    </row>
    <row r="66" spans="1:17" x14ac:dyDescent="0.2">
      <c r="A66" s="118" t="str">
        <f>IF(B66="","",COUNT('Diário 1º PA'!$A$5:$A$1982)+COUNT('Diário 2º PA'!$A$5:$A$2027)+ROW()-4)</f>
        <v/>
      </c>
      <c r="B66" s="104"/>
      <c r="C66" s="469"/>
      <c r="D66" s="105"/>
      <c r="E66" s="105"/>
      <c r="F66" s="106"/>
      <c r="G66" s="105"/>
      <c r="H66" s="105"/>
      <c r="I66" s="107"/>
      <c r="J66" s="422"/>
      <c r="K66" s="422"/>
      <c r="L66" s="423"/>
      <c r="M66" s="422"/>
      <c r="N66" s="104"/>
      <c r="O66" s="79">
        <f t="shared" si="5"/>
        <v>0</v>
      </c>
      <c r="P66" s="79">
        <f t="shared" si="6"/>
        <v>0</v>
      </c>
      <c r="Q66" s="102" t="str">
        <f t="shared" si="4"/>
        <v/>
      </c>
    </row>
    <row r="67" spans="1:17" x14ac:dyDescent="0.2">
      <c r="A67" s="118" t="str">
        <f>IF(B67="","",COUNT('Diário 1º PA'!$A$5:$A$1982)+COUNT('Diário 2º PA'!$A$5:$A$2027)+ROW()-4)</f>
        <v/>
      </c>
      <c r="B67" s="104"/>
      <c r="C67" s="469"/>
      <c r="D67" s="105"/>
      <c r="E67" s="105"/>
      <c r="F67" s="106"/>
      <c r="G67" s="105"/>
      <c r="H67" s="105"/>
      <c r="I67" s="107"/>
      <c r="J67" s="422"/>
      <c r="K67" s="422"/>
      <c r="L67" s="423"/>
      <c r="M67" s="422"/>
      <c r="N67" s="104"/>
      <c r="O67" s="79">
        <f t="shared" si="5"/>
        <v>0</v>
      </c>
      <c r="P67" s="79">
        <f t="shared" si="6"/>
        <v>0</v>
      </c>
      <c r="Q67" s="102" t="str">
        <f t="shared" si="4"/>
        <v/>
      </c>
    </row>
    <row r="68" spans="1:17" x14ac:dyDescent="0.2">
      <c r="A68" s="118" t="str">
        <f>IF(B68="","",COUNT('Diário 1º PA'!$A$5:$A$1982)+COUNT('Diário 2º PA'!$A$5:$A$2027)+ROW()-4)</f>
        <v/>
      </c>
      <c r="B68" s="104"/>
      <c r="C68" s="469"/>
      <c r="D68" s="105"/>
      <c r="E68" s="105"/>
      <c r="F68" s="106"/>
      <c r="G68" s="105"/>
      <c r="H68" s="105"/>
      <c r="I68" s="107"/>
      <c r="J68" s="422"/>
      <c r="K68" s="422"/>
      <c r="L68" s="423"/>
      <c r="M68" s="422"/>
      <c r="N68" s="104"/>
      <c r="O68" s="79">
        <f t="shared" si="5"/>
        <v>0</v>
      </c>
      <c r="P68" s="79">
        <f t="shared" si="6"/>
        <v>0</v>
      </c>
      <c r="Q68" s="152" t="str">
        <f t="shared" si="4"/>
        <v/>
      </c>
    </row>
    <row r="69" spans="1:17" x14ac:dyDescent="0.2">
      <c r="A69" s="118" t="str">
        <f>IF(B69="","",COUNT('Diário 1º PA'!$A$5:$A$1982)+COUNT('Diário 2º PA'!$A$5:$A$2027)+ROW()-4)</f>
        <v/>
      </c>
      <c r="B69" s="104"/>
      <c r="C69" s="469"/>
      <c r="D69" s="105"/>
      <c r="E69" s="105"/>
      <c r="F69" s="106"/>
      <c r="G69" s="105"/>
      <c r="H69" s="105"/>
      <c r="I69" s="107"/>
      <c r="J69" s="422"/>
      <c r="K69" s="422"/>
      <c r="L69" s="423"/>
      <c r="M69" s="422"/>
      <c r="N69" s="104"/>
      <c r="O69" s="79">
        <f t="shared" si="5"/>
        <v>0</v>
      </c>
      <c r="P69" s="79">
        <f t="shared" si="6"/>
        <v>0</v>
      </c>
      <c r="Q69" s="102" t="str">
        <f t="shared" si="4"/>
        <v/>
      </c>
    </row>
    <row r="70" spans="1:17" x14ac:dyDescent="0.2">
      <c r="A70" s="118" t="str">
        <f>IF(B70="","",COUNT('Diário 1º PA'!$A$5:$A$1982)+COUNT('Diário 2º PA'!$A$5:$A$2027)+ROW()-4)</f>
        <v/>
      </c>
      <c r="B70" s="104"/>
      <c r="C70" s="469"/>
      <c r="D70" s="105"/>
      <c r="E70" s="105"/>
      <c r="F70" s="106"/>
      <c r="G70" s="105"/>
      <c r="H70" s="105"/>
      <c r="I70" s="107"/>
      <c r="J70" s="422"/>
      <c r="K70" s="422"/>
      <c r="L70" s="423"/>
      <c r="M70" s="422"/>
      <c r="N70" s="104"/>
      <c r="O70" s="79">
        <f t="shared" si="5"/>
        <v>0</v>
      </c>
      <c r="P70" s="79">
        <f t="shared" si="6"/>
        <v>0</v>
      </c>
      <c r="Q70" s="102" t="str">
        <f t="shared" si="4"/>
        <v/>
      </c>
    </row>
    <row r="71" spans="1:17" x14ac:dyDescent="0.2">
      <c r="A71" s="118" t="str">
        <f>IF(B71="","",COUNT('Diário 1º PA'!$A$5:$A$1982)+COUNT('Diário 2º PA'!$A$5:$A$2027)+ROW()-4)</f>
        <v/>
      </c>
      <c r="B71" s="104"/>
      <c r="C71" s="469"/>
      <c r="D71" s="105"/>
      <c r="E71" s="105"/>
      <c r="F71" s="106"/>
      <c r="G71" s="105"/>
      <c r="H71" s="105"/>
      <c r="I71" s="107"/>
      <c r="J71" s="422"/>
      <c r="K71" s="422"/>
      <c r="L71" s="423"/>
      <c r="M71" s="422"/>
      <c r="N71" s="104"/>
      <c r="O71" s="79">
        <f t="shared" si="5"/>
        <v>0</v>
      </c>
      <c r="P71" s="79">
        <f t="shared" si="6"/>
        <v>0</v>
      </c>
      <c r="Q71" s="152" t="str">
        <f t="shared" si="4"/>
        <v/>
      </c>
    </row>
    <row r="72" spans="1:17" x14ac:dyDescent="0.2">
      <c r="A72" s="118" t="str">
        <f>IF(B72="","",COUNT('Diário 1º PA'!$A$5:$A$1982)+COUNT('Diário 2º PA'!$A$5:$A$2027)+ROW()-4)</f>
        <v/>
      </c>
      <c r="B72" s="104"/>
      <c r="C72" s="469"/>
      <c r="D72" s="105"/>
      <c r="E72" s="105"/>
      <c r="F72" s="106"/>
      <c r="G72" s="105"/>
      <c r="H72" s="105"/>
      <c r="I72" s="107"/>
      <c r="J72" s="422"/>
      <c r="K72" s="422"/>
      <c r="L72" s="423"/>
      <c r="M72" s="422"/>
      <c r="N72" s="104"/>
      <c r="O72" s="79">
        <f t="shared" si="5"/>
        <v>0</v>
      </c>
      <c r="P72" s="79">
        <f t="shared" si="6"/>
        <v>0</v>
      </c>
      <c r="Q72" s="102" t="str">
        <f t="shared" si="4"/>
        <v/>
      </c>
    </row>
    <row r="73" spans="1:17" x14ac:dyDescent="0.2">
      <c r="A73" s="118" t="str">
        <f>IF(B73="","",COUNT('Diário 1º PA'!$A$5:$A$1982)+COUNT('Diário 2º PA'!$A$5:$A$2027)+ROW()-4)</f>
        <v/>
      </c>
      <c r="B73" s="104"/>
      <c r="C73" s="469"/>
      <c r="D73" s="105"/>
      <c r="E73" s="105"/>
      <c r="F73" s="106"/>
      <c r="G73" s="105"/>
      <c r="H73" s="105"/>
      <c r="I73" s="107"/>
      <c r="J73" s="422"/>
      <c r="K73" s="422"/>
      <c r="L73" s="423"/>
      <c r="M73" s="422"/>
      <c r="N73" s="104"/>
      <c r="O73" s="79">
        <f t="shared" si="5"/>
        <v>0</v>
      </c>
      <c r="P73" s="79">
        <f t="shared" si="6"/>
        <v>0</v>
      </c>
      <c r="Q73" s="102" t="str">
        <f t="shared" si="4"/>
        <v/>
      </c>
    </row>
    <row r="74" spans="1:17" x14ac:dyDescent="0.2">
      <c r="A74" s="118" t="str">
        <f>IF(B74="","",COUNT('Diário 1º PA'!$A$5:$A$1982)+COUNT('Diário 2º PA'!$A$5:$A$2027)+ROW()-4)</f>
        <v/>
      </c>
      <c r="B74" s="104"/>
      <c r="C74" s="469"/>
      <c r="D74" s="105"/>
      <c r="E74" s="105"/>
      <c r="F74" s="106"/>
      <c r="G74" s="105"/>
      <c r="H74" s="105"/>
      <c r="I74" s="107"/>
      <c r="J74" s="422"/>
      <c r="K74" s="422"/>
      <c r="L74" s="423"/>
      <c r="M74" s="422"/>
      <c r="N74" s="104"/>
      <c r="O74" s="79">
        <f t="shared" si="5"/>
        <v>0</v>
      </c>
      <c r="P74" s="79">
        <f t="shared" si="6"/>
        <v>0</v>
      </c>
      <c r="Q74" s="152" t="str">
        <f t="shared" si="4"/>
        <v/>
      </c>
    </row>
    <row r="75" spans="1:17" x14ac:dyDescent="0.2">
      <c r="A75" s="118" t="str">
        <f>IF(B75="","",COUNT('Diário 1º PA'!$A$5:$A$1982)+COUNT('Diário 2º PA'!$A$5:$A$2027)+ROW()-4)</f>
        <v/>
      </c>
      <c r="B75" s="104"/>
      <c r="C75" s="469"/>
      <c r="D75" s="105"/>
      <c r="E75" s="105"/>
      <c r="F75" s="106"/>
      <c r="G75" s="105"/>
      <c r="H75" s="105"/>
      <c r="I75" s="107"/>
      <c r="J75" s="422"/>
      <c r="K75" s="422"/>
      <c r="L75" s="423"/>
      <c r="M75" s="422"/>
      <c r="N75" s="104"/>
      <c r="O75" s="79">
        <f t="shared" si="5"/>
        <v>0</v>
      </c>
      <c r="P75" s="79">
        <f t="shared" si="6"/>
        <v>0</v>
      </c>
      <c r="Q75" s="102" t="str">
        <f t="shared" si="4"/>
        <v/>
      </c>
    </row>
    <row r="76" spans="1:17" x14ac:dyDescent="0.2">
      <c r="A76" s="118" t="str">
        <f>IF(B76="","",COUNT('Diário 1º PA'!$A$5:$A$1982)+COUNT('Diário 2º PA'!$A$5:$A$2027)+ROW()-4)</f>
        <v/>
      </c>
      <c r="B76" s="104"/>
      <c r="C76" s="469"/>
      <c r="D76" s="105"/>
      <c r="E76" s="105"/>
      <c r="F76" s="106"/>
      <c r="G76" s="105"/>
      <c r="H76" s="105"/>
      <c r="I76" s="107"/>
      <c r="J76" s="422"/>
      <c r="K76" s="422"/>
      <c r="L76" s="423"/>
      <c r="M76" s="422"/>
      <c r="N76" s="104"/>
      <c r="O76" s="79">
        <f t="shared" si="5"/>
        <v>0</v>
      </c>
      <c r="P76" s="79">
        <f t="shared" si="6"/>
        <v>0</v>
      </c>
      <c r="Q76" s="102" t="str">
        <f t="shared" si="4"/>
        <v/>
      </c>
    </row>
    <row r="77" spans="1:17" x14ac:dyDescent="0.2">
      <c r="A77" s="118" t="str">
        <f>IF(B77="","",COUNT('Diário 1º PA'!$A$5:$A$1982)+COUNT('Diário 2º PA'!$A$5:$A$2027)+ROW()-4)</f>
        <v/>
      </c>
      <c r="B77" s="104"/>
      <c r="C77" s="469"/>
      <c r="D77" s="105"/>
      <c r="E77" s="105"/>
      <c r="F77" s="106"/>
      <c r="G77" s="105"/>
      <c r="H77" s="105"/>
      <c r="I77" s="107"/>
      <c r="J77" s="422"/>
      <c r="K77" s="422"/>
      <c r="L77" s="423"/>
      <c r="M77" s="422"/>
      <c r="N77" s="104"/>
      <c r="O77" s="79">
        <f t="shared" si="5"/>
        <v>0</v>
      </c>
      <c r="P77" s="79">
        <f t="shared" si="6"/>
        <v>0</v>
      </c>
      <c r="Q77" s="152" t="str">
        <f t="shared" si="4"/>
        <v/>
      </c>
    </row>
    <row r="78" spans="1:17" x14ac:dyDescent="0.2">
      <c r="A78" s="118" t="str">
        <f>IF(B78="","",COUNT('Diário 1º PA'!$A$5:$A$1982)+COUNT('Diário 2º PA'!$A$5:$A$2027)+ROW()-4)</f>
        <v/>
      </c>
      <c r="B78" s="104"/>
      <c r="C78" s="469"/>
      <c r="D78" s="105"/>
      <c r="E78" s="105"/>
      <c r="F78" s="106"/>
      <c r="G78" s="105"/>
      <c r="H78" s="105"/>
      <c r="I78" s="107"/>
      <c r="J78" s="422"/>
      <c r="K78" s="422"/>
      <c r="L78" s="423"/>
      <c r="M78" s="422"/>
      <c r="N78" s="104"/>
      <c r="O78" s="79">
        <f t="shared" si="5"/>
        <v>0</v>
      </c>
      <c r="P78" s="79">
        <f t="shared" si="6"/>
        <v>0</v>
      </c>
      <c r="Q78" s="102" t="str">
        <f t="shared" ref="Q78:Q141" si="7">SUBSTITUTE(D78," ","_")</f>
        <v/>
      </c>
    </row>
    <row r="79" spans="1:17" x14ac:dyDescent="0.2">
      <c r="A79" s="118" t="str">
        <f>IF(B79="","",COUNT('Diário 1º PA'!$A$5:$A$1982)+COUNT('Diário 2º PA'!$A$5:$A$2027)+ROW()-4)</f>
        <v/>
      </c>
      <c r="B79" s="104"/>
      <c r="C79" s="469"/>
      <c r="D79" s="105"/>
      <c r="E79" s="105"/>
      <c r="F79" s="106"/>
      <c r="G79" s="105"/>
      <c r="H79" s="105"/>
      <c r="I79" s="107"/>
      <c r="J79" s="422"/>
      <c r="K79" s="422"/>
      <c r="L79" s="423"/>
      <c r="M79" s="422"/>
      <c r="N79" s="104"/>
      <c r="O79" s="79">
        <f t="shared" ref="O79:O142" si="8">IF(B79=0,0,IF(YEAR(B79)=$P$1,MONTH(B79)-$O$1+1,(YEAR(B79)-$P$1)*12-$O$1+1+MONTH(B79)))</f>
        <v>0</v>
      </c>
      <c r="P79" s="79">
        <f t="shared" ref="P79:P142" si="9">IF(C79=0,0,IF(YEAR(C79)=$P$1,MONTH(C79)-$O$1+1,(YEAR(C79)-$P$1)*12-$O$1+1+MONTH(C79)))</f>
        <v>0</v>
      </c>
      <c r="Q79" s="102" t="str">
        <f t="shared" si="7"/>
        <v/>
      </c>
    </row>
    <row r="80" spans="1:17" x14ac:dyDescent="0.2">
      <c r="A80" s="118" t="str">
        <f>IF(B80="","",COUNT('Diário 1º PA'!$A$5:$A$1982)+COUNT('Diário 2º PA'!$A$5:$A$2027)+ROW()-4)</f>
        <v/>
      </c>
      <c r="B80" s="104"/>
      <c r="C80" s="469"/>
      <c r="D80" s="105"/>
      <c r="E80" s="105"/>
      <c r="F80" s="106"/>
      <c r="G80" s="105"/>
      <c r="H80" s="105"/>
      <c r="I80" s="107"/>
      <c r="J80" s="422"/>
      <c r="K80" s="422"/>
      <c r="L80" s="423"/>
      <c r="M80" s="422"/>
      <c r="N80" s="104"/>
      <c r="O80" s="79">
        <f t="shared" si="8"/>
        <v>0</v>
      </c>
      <c r="P80" s="79">
        <f t="shared" si="9"/>
        <v>0</v>
      </c>
      <c r="Q80" s="152" t="str">
        <f t="shared" si="7"/>
        <v/>
      </c>
    </row>
    <row r="81" spans="1:17" x14ac:dyDescent="0.2">
      <c r="A81" s="118" t="str">
        <f>IF(B81="","",COUNT('Diário 1º PA'!$A$5:$A$1982)+COUNT('Diário 2º PA'!$A$5:$A$2027)+ROW()-4)</f>
        <v/>
      </c>
      <c r="B81" s="104"/>
      <c r="C81" s="469"/>
      <c r="D81" s="105"/>
      <c r="E81" s="105"/>
      <c r="F81" s="106"/>
      <c r="G81" s="105"/>
      <c r="H81" s="105"/>
      <c r="I81" s="107"/>
      <c r="J81" s="422"/>
      <c r="K81" s="422"/>
      <c r="L81" s="423"/>
      <c r="M81" s="422"/>
      <c r="N81" s="104"/>
      <c r="O81" s="79">
        <f t="shared" si="8"/>
        <v>0</v>
      </c>
      <c r="P81" s="79">
        <f t="shared" si="9"/>
        <v>0</v>
      </c>
      <c r="Q81" s="102" t="str">
        <f t="shared" si="7"/>
        <v/>
      </c>
    </row>
    <row r="82" spans="1:17" x14ac:dyDescent="0.2">
      <c r="A82" s="118" t="str">
        <f>IF(B82="","",COUNT('Diário 1º PA'!$A$5:$A$1982)+COUNT('Diário 2º PA'!$A$5:$A$2027)+ROW()-4)</f>
        <v/>
      </c>
      <c r="B82" s="104"/>
      <c r="C82" s="469"/>
      <c r="D82" s="105"/>
      <c r="E82" s="105"/>
      <c r="F82" s="106"/>
      <c r="G82" s="105"/>
      <c r="H82" s="105"/>
      <c r="I82" s="107"/>
      <c r="J82" s="422"/>
      <c r="K82" s="422"/>
      <c r="L82" s="423"/>
      <c r="M82" s="422"/>
      <c r="N82" s="104"/>
      <c r="O82" s="79">
        <f t="shared" si="8"/>
        <v>0</v>
      </c>
      <c r="P82" s="79">
        <f t="shared" si="9"/>
        <v>0</v>
      </c>
      <c r="Q82" s="102" t="str">
        <f t="shared" si="7"/>
        <v/>
      </c>
    </row>
    <row r="83" spans="1:17" x14ac:dyDescent="0.2">
      <c r="A83" s="118" t="str">
        <f>IF(B83="","",COUNT('Diário 1º PA'!$A$5:$A$1982)+COUNT('Diário 2º PA'!$A$5:$A$2027)+ROW()-4)</f>
        <v/>
      </c>
      <c r="B83" s="104"/>
      <c r="C83" s="469"/>
      <c r="D83" s="105"/>
      <c r="E83" s="105"/>
      <c r="F83" s="106"/>
      <c r="G83" s="105"/>
      <c r="H83" s="105"/>
      <c r="I83" s="107"/>
      <c r="J83" s="422"/>
      <c r="K83" s="422"/>
      <c r="L83" s="423"/>
      <c r="M83" s="422"/>
      <c r="N83" s="104"/>
      <c r="O83" s="79">
        <f t="shared" si="8"/>
        <v>0</v>
      </c>
      <c r="P83" s="79">
        <f t="shared" si="9"/>
        <v>0</v>
      </c>
      <c r="Q83" s="152" t="str">
        <f t="shared" si="7"/>
        <v/>
      </c>
    </row>
    <row r="84" spans="1:17" x14ac:dyDescent="0.2">
      <c r="A84" s="118" t="str">
        <f>IF(B84="","",COUNT('Diário 1º PA'!$A$5:$A$1982)+COUNT('Diário 2º PA'!$A$5:$A$2027)+ROW()-4)</f>
        <v/>
      </c>
      <c r="B84" s="104"/>
      <c r="C84" s="469"/>
      <c r="D84" s="105"/>
      <c r="E84" s="105"/>
      <c r="F84" s="106"/>
      <c r="G84" s="105"/>
      <c r="H84" s="105"/>
      <c r="I84" s="107"/>
      <c r="J84" s="422"/>
      <c r="K84" s="422"/>
      <c r="L84" s="423"/>
      <c r="M84" s="422"/>
      <c r="N84" s="104"/>
      <c r="O84" s="79">
        <f t="shared" si="8"/>
        <v>0</v>
      </c>
      <c r="P84" s="79">
        <f t="shared" si="9"/>
        <v>0</v>
      </c>
      <c r="Q84" s="102" t="str">
        <f t="shared" si="7"/>
        <v/>
      </c>
    </row>
    <row r="85" spans="1:17" x14ac:dyDescent="0.2">
      <c r="A85" s="118" t="str">
        <f>IF(B85="","",COUNT('Diário 1º PA'!$A$5:$A$1982)+COUNT('Diário 2º PA'!$A$5:$A$2027)+ROW()-4)</f>
        <v/>
      </c>
      <c r="B85" s="104"/>
      <c r="C85" s="469"/>
      <c r="D85" s="105"/>
      <c r="E85" s="105"/>
      <c r="F85" s="106"/>
      <c r="G85" s="105"/>
      <c r="H85" s="105"/>
      <c r="I85" s="107"/>
      <c r="J85" s="422"/>
      <c r="K85" s="422"/>
      <c r="L85" s="423"/>
      <c r="M85" s="422"/>
      <c r="N85" s="104"/>
      <c r="O85" s="79">
        <f t="shared" si="8"/>
        <v>0</v>
      </c>
      <c r="P85" s="79">
        <f t="shared" si="9"/>
        <v>0</v>
      </c>
      <c r="Q85" s="102" t="str">
        <f t="shared" si="7"/>
        <v/>
      </c>
    </row>
    <row r="86" spans="1:17" x14ac:dyDescent="0.2">
      <c r="A86" s="118" t="str">
        <f>IF(B86="","",COUNT('Diário 1º PA'!$A$5:$A$1982)+COUNT('Diário 2º PA'!$A$5:$A$2027)+ROW()-4)</f>
        <v/>
      </c>
      <c r="B86" s="104"/>
      <c r="C86" s="469"/>
      <c r="D86" s="105"/>
      <c r="E86" s="105"/>
      <c r="F86" s="106"/>
      <c r="G86" s="105"/>
      <c r="H86" s="105"/>
      <c r="I86" s="107"/>
      <c r="J86" s="422"/>
      <c r="K86" s="422"/>
      <c r="L86" s="423"/>
      <c r="M86" s="422"/>
      <c r="N86" s="104"/>
      <c r="O86" s="79">
        <f t="shared" si="8"/>
        <v>0</v>
      </c>
      <c r="P86" s="79">
        <f t="shared" si="9"/>
        <v>0</v>
      </c>
      <c r="Q86" s="152" t="str">
        <f t="shared" si="7"/>
        <v/>
      </c>
    </row>
    <row r="87" spans="1:17" x14ac:dyDescent="0.2">
      <c r="A87" s="118" t="str">
        <f>IF(B87="","",COUNT('Diário 1º PA'!$A$5:$A$1982)+COUNT('Diário 2º PA'!$A$5:$A$2027)+ROW()-4)</f>
        <v/>
      </c>
      <c r="B87" s="104"/>
      <c r="C87" s="469"/>
      <c r="D87" s="105"/>
      <c r="E87" s="105"/>
      <c r="F87" s="106"/>
      <c r="G87" s="105"/>
      <c r="H87" s="105"/>
      <c r="I87" s="107"/>
      <c r="J87" s="422"/>
      <c r="K87" s="422"/>
      <c r="L87" s="423"/>
      <c r="M87" s="422"/>
      <c r="N87" s="104"/>
      <c r="O87" s="79">
        <f t="shared" si="8"/>
        <v>0</v>
      </c>
      <c r="P87" s="79">
        <f t="shared" si="9"/>
        <v>0</v>
      </c>
      <c r="Q87" s="102" t="str">
        <f t="shared" si="7"/>
        <v/>
      </c>
    </row>
    <row r="88" spans="1:17" x14ac:dyDescent="0.2">
      <c r="A88" s="118" t="str">
        <f>IF(B88="","",COUNT('Diário 1º PA'!$A$5:$A$1982)+COUNT('Diário 2º PA'!$A$5:$A$2027)+ROW()-4)</f>
        <v/>
      </c>
      <c r="B88" s="104"/>
      <c r="C88" s="469"/>
      <c r="D88" s="105"/>
      <c r="E88" s="105"/>
      <c r="F88" s="106"/>
      <c r="G88" s="105"/>
      <c r="H88" s="105"/>
      <c r="I88" s="107"/>
      <c r="J88" s="422"/>
      <c r="K88" s="422"/>
      <c r="L88" s="423"/>
      <c r="M88" s="422"/>
      <c r="N88" s="104"/>
      <c r="O88" s="79">
        <f t="shared" si="8"/>
        <v>0</v>
      </c>
      <c r="P88" s="79">
        <f t="shared" si="9"/>
        <v>0</v>
      </c>
      <c r="Q88" s="102" t="str">
        <f t="shared" si="7"/>
        <v/>
      </c>
    </row>
    <row r="89" spans="1:17" x14ac:dyDescent="0.2">
      <c r="A89" s="118" t="str">
        <f>IF(B89="","",COUNT('Diário 1º PA'!$A$5:$A$1982)+COUNT('Diário 2º PA'!$A$5:$A$2027)+ROW()-4)</f>
        <v/>
      </c>
      <c r="B89" s="104"/>
      <c r="C89" s="469"/>
      <c r="D89" s="105"/>
      <c r="E89" s="105"/>
      <c r="F89" s="106"/>
      <c r="G89" s="105"/>
      <c r="H89" s="105"/>
      <c r="I89" s="107"/>
      <c r="J89" s="422"/>
      <c r="K89" s="422"/>
      <c r="L89" s="423"/>
      <c r="M89" s="422"/>
      <c r="N89" s="104"/>
      <c r="O89" s="79">
        <f t="shared" si="8"/>
        <v>0</v>
      </c>
      <c r="P89" s="79">
        <f t="shared" si="9"/>
        <v>0</v>
      </c>
      <c r="Q89" s="152" t="str">
        <f t="shared" si="7"/>
        <v/>
      </c>
    </row>
    <row r="90" spans="1:17" x14ac:dyDescent="0.2">
      <c r="A90" s="118" t="str">
        <f>IF(B90="","",COUNT('Diário 1º PA'!$A$5:$A$1982)+COUNT('Diário 2º PA'!$A$5:$A$2027)+ROW()-4)</f>
        <v/>
      </c>
      <c r="B90" s="104"/>
      <c r="C90" s="469"/>
      <c r="D90" s="105"/>
      <c r="E90" s="105"/>
      <c r="F90" s="106"/>
      <c r="G90" s="105"/>
      <c r="H90" s="105"/>
      <c r="I90" s="107"/>
      <c r="J90" s="422"/>
      <c r="K90" s="422"/>
      <c r="L90" s="423"/>
      <c r="M90" s="422"/>
      <c r="N90" s="104"/>
      <c r="O90" s="79">
        <f t="shared" si="8"/>
        <v>0</v>
      </c>
      <c r="P90" s="79">
        <f t="shared" si="9"/>
        <v>0</v>
      </c>
      <c r="Q90" s="102" t="str">
        <f t="shared" si="7"/>
        <v/>
      </c>
    </row>
    <row r="91" spans="1:17" x14ac:dyDescent="0.2">
      <c r="A91" s="118" t="str">
        <f>IF(B91="","",COUNT('Diário 1º PA'!$A$5:$A$1982)+COUNT('Diário 2º PA'!$A$5:$A$2027)+ROW()-4)</f>
        <v/>
      </c>
      <c r="B91" s="104"/>
      <c r="C91" s="469"/>
      <c r="D91" s="105"/>
      <c r="E91" s="105"/>
      <c r="F91" s="106"/>
      <c r="G91" s="105"/>
      <c r="H91" s="105"/>
      <c r="I91" s="107"/>
      <c r="J91" s="422"/>
      <c r="K91" s="422"/>
      <c r="L91" s="423"/>
      <c r="M91" s="422"/>
      <c r="N91" s="104"/>
      <c r="O91" s="79">
        <f t="shared" si="8"/>
        <v>0</v>
      </c>
      <c r="P91" s="79">
        <f t="shared" si="9"/>
        <v>0</v>
      </c>
      <c r="Q91" s="102" t="str">
        <f t="shared" si="7"/>
        <v/>
      </c>
    </row>
    <row r="92" spans="1:17" x14ac:dyDescent="0.2">
      <c r="A92" s="118" t="str">
        <f>IF(B92="","",COUNT('Diário 1º PA'!$A$5:$A$1982)+COUNT('Diário 2º PA'!$A$5:$A$2027)+ROW()-4)</f>
        <v/>
      </c>
      <c r="B92" s="104"/>
      <c r="C92" s="469"/>
      <c r="D92" s="105"/>
      <c r="E92" s="105"/>
      <c r="F92" s="106"/>
      <c r="G92" s="105"/>
      <c r="H92" s="105"/>
      <c r="I92" s="107"/>
      <c r="J92" s="422"/>
      <c r="K92" s="422"/>
      <c r="L92" s="423"/>
      <c r="M92" s="422"/>
      <c r="N92" s="104"/>
      <c r="O92" s="79">
        <f t="shared" si="8"/>
        <v>0</v>
      </c>
      <c r="P92" s="79">
        <f t="shared" si="9"/>
        <v>0</v>
      </c>
      <c r="Q92" s="152" t="str">
        <f t="shared" si="7"/>
        <v/>
      </c>
    </row>
    <row r="93" spans="1:17" x14ac:dyDescent="0.2">
      <c r="A93" s="118" t="str">
        <f>IF(B93="","",COUNT('Diário 1º PA'!$A$5:$A$1982)+COUNT('Diário 2º PA'!$A$5:$A$2027)+ROW()-4)</f>
        <v/>
      </c>
      <c r="B93" s="104"/>
      <c r="C93" s="469"/>
      <c r="D93" s="105"/>
      <c r="E93" s="105"/>
      <c r="F93" s="106"/>
      <c r="G93" s="105"/>
      <c r="H93" s="105"/>
      <c r="I93" s="107"/>
      <c r="J93" s="422"/>
      <c r="K93" s="422"/>
      <c r="L93" s="423"/>
      <c r="M93" s="422"/>
      <c r="N93" s="104"/>
      <c r="O93" s="79">
        <f t="shared" si="8"/>
        <v>0</v>
      </c>
      <c r="P93" s="79">
        <f t="shared" si="9"/>
        <v>0</v>
      </c>
      <c r="Q93" s="102" t="str">
        <f t="shared" si="7"/>
        <v/>
      </c>
    </row>
    <row r="94" spans="1:17" x14ac:dyDescent="0.2">
      <c r="A94" s="118" t="str">
        <f>IF(B94="","",COUNT('Diário 1º PA'!$A$5:$A$1982)+COUNT('Diário 2º PA'!$A$5:$A$2027)+ROW()-4)</f>
        <v/>
      </c>
      <c r="B94" s="104"/>
      <c r="C94" s="469"/>
      <c r="D94" s="105"/>
      <c r="E94" s="105"/>
      <c r="F94" s="106"/>
      <c r="G94" s="105"/>
      <c r="H94" s="105"/>
      <c r="I94" s="107"/>
      <c r="J94" s="422"/>
      <c r="K94" s="422"/>
      <c r="L94" s="423"/>
      <c r="M94" s="422"/>
      <c r="N94" s="104"/>
      <c r="O94" s="79">
        <f t="shared" si="8"/>
        <v>0</v>
      </c>
      <c r="P94" s="79">
        <f t="shared" si="9"/>
        <v>0</v>
      </c>
      <c r="Q94" s="102" t="str">
        <f t="shared" si="7"/>
        <v/>
      </c>
    </row>
    <row r="95" spans="1:17" x14ac:dyDescent="0.2">
      <c r="A95" s="118" t="str">
        <f>IF(B95="","",COUNT('Diário 1º PA'!$A$5:$A$1982)+COUNT('Diário 2º PA'!$A$5:$A$2027)+ROW()-4)</f>
        <v/>
      </c>
      <c r="B95" s="104"/>
      <c r="C95" s="469"/>
      <c r="D95" s="105"/>
      <c r="E95" s="105"/>
      <c r="F95" s="106"/>
      <c r="G95" s="105"/>
      <c r="H95" s="105"/>
      <c r="I95" s="107"/>
      <c r="J95" s="422"/>
      <c r="K95" s="422"/>
      <c r="L95" s="423"/>
      <c r="M95" s="422"/>
      <c r="N95" s="104"/>
      <c r="O95" s="79">
        <f t="shared" si="8"/>
        <v>0</v>
      </c>
      <c r="P95" s="79">
        <f t="shared" si="9"/>
        <v>0</v>
      </c>
      <c r="Q95" s="152" t="str">
        <f t="shared" si="7"/>
        <v/>
      </c>
    </row>
    <row r="96" spans="1:17" x14ac:dyDescent="0.2">
      <c r="A96" s="118" t="str">
        <f>IF(B96="","",COUNT('Diário 1º PA'!$A$5:$A$1982)+COUNT('Diário 2º PA'!$A$5:$A$2027)+ROW()-4)</f>
        <v/>
      </c>
      <c r="B96" s="104"/>
      <c r="C96" s="469"/>
      <c r="D96" s="105"/>
      <c r="E96" s="105"/>
      <c r="F96" s="106"/>
      <c r="G96" s="105"/>
      <c r="H96" s="105"/>
      <c r="I96" s="107"/>
      <c r="J96" s="422"/>
      <c r="K96" s="422"/>
      <c r="L96" s="423"/>
      <c r="M96" s="422"/>
      <c r="N96" s="104"/>
      <c r="O96" s="79">
        <f t="shared" si="8"/>
        <v>0</v>
      </c>
      <c r="P96" s="79">
        <f t="shared" si="9"/>
        <v>0</v>
      </c>
      <c r="Q96" s="102" t="str">
        <f t="shared" si="7"/>
        <v/>
      </c>
    </row>
    <row r="97" spans="1:17" x14ac:dyDescent="0.2">
      <c r="A97" s="118" t="str">
        <f>IF(B97="","",COUNT('Diário 1º PA'!$A$5:$A$1982)+COUNT('Diário 2º PA'!$A$5:$A$2027)+ROW()-4)</f>
        <v/>
      </c>
      <c r="B97" s="104"/>
      <c r="C97" s="469"/>
      <c r="D97" s="105"/>
      <c r="E97" s="105"/>
      <c r="F97" s="106"/>
      <c r="G97" s="105"/>
      <c r="H97" s="105"/>
      <c r="I97" s="107"/>
      <c r="J97" s="422"/>
      <c r="K97" s="422"/>
      <c r="L97" s="423"/>
      <c r="M97" s="422"/>
      <c r="N97" s="104"/>
      <c r="O97" s="79">
        <f t="shared" si="8"/>
        <v>0</v>
      </c>
      <c r="P97" s="79">
        <f t="shared" si="9"/>
        <v>0</v>
      </c>
      <c r="Q97" s="102" t="str">
        <f t="shared" si="7"/>
        <v/>
      </c>
    </row>
    <row r="98" spans="1:17" x14ac:dyDescent="0.2">
      <c r="A98" s="118" t="str">
        <f>IF(B98="","",COUNT('Diário 1º PA'!$A$5:$A$1982)+COUNT('Diário 2º PA'!$A$5:$A$2027)+ROW()-4)</f>
        <v/>
      </c>
      <c r="B98" s="104"/>
      <c r="C98" s="469"/>
      <c r="D98" s="105"/>
      <c r="E98" s="105"/>
      <c r="F98" s="106"/>
      <c r="G98" s="105"/>
      <c r="H98" s="105"/>
      <c r="I98" s="107"/>
      <c r="J98" s="422"/>
      <c r="K98" s="422"/>
      <c r="L98" s="423"/>
      <c r="M98" s="475"/>
      <c r="N98" s="104"/>
      <c r="O98" s="79">
        <f t="shared" si="8"/>
        <v>0</v>
      </c>
      <c r="P98" s="79">
        <f t="shared" si="9"/>
        <v>0</v>
      </c>
      <c r="Q98" s="152" t="str">
        <f t="shared" si="7"/>
        <v/>
      </c>
    </row>
    <row r="99" spans="1:17" x14ac:dyDescent="0.2">
      <c r="A99" s="118" t="str">
        <f>IF(B99="","",COUNT('Diário 1º PA'!$A$5:$A$1982)+COUNT('Diário 2º PA'!$A$5:$A$2027)+ROW()-4)</f>
        <v/>
      </c>
      <c r="B99" s="104"/>
      <c r="C99" s="469"/>
      <c r="D99" s="105"/>
      <c r="E99" s="105"/>
      <c r="F99" s="106"/>
      <c r="G99" s="105"/>
      <c r="H99" s="105"/>
      <c r="I99" s="107"/>
      <c r="J99" s="422"/>
      <c r="K99" s="422"/>
      <c r="L99" s="423"/>
      <c r="M99" s="422"/>
      <c r="N99" s="104"/>
      <c r="O99" s="79">
        <f t="shared" si="8"/>
        <v>0</v>
      </c>
      <c r="P99" s="79">
        <f t="shared" si="9"/>
        <v>0</v>
      </c>
      <c r="Q99" s="102" t="str">
        <f t="shared" si="7"/>
        <v/>
      </c>
    </row>
    <row r="100" spans="1:17" x14ac:dyDescent="0.2">
      <c r="A100" s="118" t="str">
        <f>IF(B100="","",COUNT('Diário 1º PA'!$A$5:$A$1982)+COUNT('Diário 2º PA'!$A$5:$A$2027)+ROW()-4)</f>
        <v/>
      </c>
      <c r="B100" s="104"/>
      <c r="C100" s="469"/>
      <c r="D100" s="105"/>
      <c r="E100" s="105"/>
      <c r="F100" s="106"/>
      <c r="G100" s="105"/>
      <c r="H100" s="105"/>
      <c r="I100" s="107"/>
      <c r="J100" s="422"/>
      <c r="K100" s="422"/>
      <c r="L100" s="423"/>
      <c r="M100" s="422"/>
      <c r="N100" s="104"/>
      <c r="O100" s="79">
        <f t="shared" si="8"/>
        <v>0</v>
      </c>
      <c r="P100" s="79">
        <f t="shared" si="9"/>
        <v>0</v>
      </c>
      <c r="Q100" s="102" t="str">
        <f t="shared" si="7"/>
        <v/>
      </c>
    </row>
    <row r="101" spans="1:17" x14ac:dyDescent="0.2">
      <c r="A101" s="118" t="str">
        <f>IF(B101="","",COUNT('Diário 1º PA'!$A$5:$A$1982)+COUNT('Diário 2º PA'!$A$5:$A$2027)+ROW()-4)</f>
        <v/>
      </c>
      <c r="B101" s="104"/>
      <c r="C101" s="474"/>
      <c r="D101" s="476"/>
      <c r="E101" s="476"/>
      <c r="F101" s="106"/>
      <c r="G101" s="105"/>
      <c r="H101" s="105"/>
      <c r="I101" s="107"/>
      <c r="J101" s="422"/>
      <c r="K101" s="422"/>
      <c r="L101" s="423"/>
      <c r="M101" s="475"/>
      <c r="N101" s="104"/>
      <c r="O101" s="79">
        <f t="shared" si="8"/>
        <v>0</v>
      </c>
      <c r="P101" s="79">
        <f t="shared" si="9"/>
        <v>0</v>
      </c>
      <c r="Q101" s="152" t="str">
        <f t="shared" si="7"/>
        <v/>
      </c>
    </row>
    <row r="102" spans="1:17" x14ac:dyDescent="0.2">
      <c r="A102" s="118" t="str">
        <f>IF(B102="","",COUNT('Diário 1º PA'!$A$5:$A$1982)+COUNT('Diário 2º PA'!$A$5:$A$2027)+ROW()-4)</f>
        <v/>
      </c>
      <c r="B102" s="104"/>
      <c r="C102" s="469"/>
      <c r="D102" s="105"/>
      <c r="E102" s="105"/>
      <c r="F102" s="106"/>
      <c r="G102" s="107"/>
      <c r="H102" s="105"/>
      <c r="I102" s="107"/>
      <c r="J102" s="423"/>
      <c r="K102" s="423"/>
      <c r="L102" s="423"/>
      <c r="M102" s="422"/>
      <c r="N102" s="104"/>
      <c r="O102" s="79">
        <f t="shared" si="8"/>
        <v>0</v>
      </c>
      <c r="P102" s="79">
        <f t="shared" si="9"/>
        <v>0</v>
      </c>
      <c r="Q102" s="102" t="str">
        <f t="shared" si="7"/>
        <v/>
      </c>
    </row>
    <row r="103" spans="1:17" x14ac:dyDescent="0.2">
      <c r="A103" s="118" t="str">
        <f>IF(B103="","",COUNT('Diário 1º PA'!$A$5:$A$1982)+COUNT('Diário 2º PA'!$A$5:$A$2027)+ROW()-4)</f>
        <v/>
      </c>
      <c r="B103" s="104"/>
      <c r="C103" s="469"/>
      <c r="D103" s="105"/>
      <c r="E103" s="105"/>
      <c r="F103" s="106"/>
      <c r="G103" s="107"/>
      <c r="H103" s="105"/>
      <c r="I103" s="107"/>
      <c r="J103" s="422"/>
      <c r="K103" s="422"/>
      <c r="L103" s="423"/>
      <c r="M103" s="422"/>
      <c r="N103" s="104"/>
      <c r="O103" s="79">
        <f t="shared" si="8"/>
        <v>0</v>
      </c>
      <c r="P103" s="79">
        <f t="shared" si="9"/>
        <v>0</v>
      </c>
      <c r="Q103" s="102" t="str">
        <f t="shared" si="7"/>
        <v/>
      </c>
    </row>
    <row r="104" spans="1:17" x14ac:dyDescent="0.2">
      <c r="A104" s="118" t="str">
        <f>IF(B104="","",COUNT('Diário 1º PA'!$A$5:$A$1982)+COUNT('Diário 2º PA'!$A$5:$A$2027)+ROW()-4)</f>
        <v/>
      </c>
      <c r="B104" s="104"/>
      <c r="C104" s="469"/>
      <c r="D104" s="105"/>
      <c r="E104" s="105"/>
      <c r="F104" s="106"/>
      <c r="G104" s="107"/>
      <c r="H104" s="105"/>
      <c r="I104" s="107"/>
      <c r="J104" s="422"/>
      <c r="K104" s="422"/>
      <c r="L104" s="423"/>
      <c r="M104" s="422"/>
      <c r="N104" s="104"/>
      <c r="O104" s="79">
        <f t="shared" si="8"/>
        <v>0</v>
      </c>
      <c r="P104" s="79">
        <f t="shared" si="9"/>
        <v>0</v>
      </c>
      <c r="Q104" s="152" t="str">
        <f t="shared" si="7"/>
        <v/>
      </c>
    </row>
    <row r="105" spans="1:17" x14ac:dyDescent="0.2">
      <c r="A105" s="118" t="str">
        <f>IF(B105="","",COUNT('Diário 1º PA'!$A$5:$A$1982)+COUNT('Diário 2º PA'!$A$5:$A$2027)+ROW()-4)</f>
        <v/>
      </c>
      <c r="B105" s="104"/>
      <c r="C105" s="469"/>
      <c r="D105" s="105"/>
      <c r="E105" s="105"/>
      <c r="F105" s="106"/>
      <c r="G105" s="107"/>
      <c r="H105" s="105"/>
      <c r="I105" s="107"/>
      <c r="J105" s="422"/>
      <c r="K105" s="422"/>
      <c r="L105" s="423"/>
      <c r="M105" s="422"/>
      <c r="N105" s="104"/>
      <c r="O105" s="79">
        <f t="shared" si="8"/>
        <v>0</v>
      </c>
      <c r="P105" s="79">
        <f t="shared" si="9"/>
        <v>0</v>
      </c>
      <c r="Q105" s="102" t="str">
        <f t="shared" si="7"/>
        <v/>
      </c>
    </row>
    <row r="106" spans="1:17" x14ac:dyDescent="0.2">
      <c r="A106" s="118" t="str">
        <f>IF(B106="","",COUNT('Diário 1º PA'!$A$5:$A$1982)+COUNT('Diário 2º PA'!$A$5:$A$2027)+ROW()-4)</f>
        <v/>
      </c>
      <c r="B106" s="104"/>
      <c r="C106" s="469"/>
      <c r="D106" s="105"/>
      <c r="E106" s="105"/>
      <c r="F106" s="106"/>
      <c r="G106" s="107"/>
      <c r="H106" s="105"/>
      <c r="I106" s="107"/>
      <c r="J106" s="422"/>
      <c r="K106" s="422"/>
      <c r="L106" s="423"/>
      <c r="M106" s="422"/>
      <c r="N106" s="104"/>
      <c r="O106" s="79">
        <f t="shared" si="8"/>
        <v>0</v>
      </c>
      <c r="P106" s="79">
        <f t="shared" si="9"/>
        <v>0</v>
      </c>
      <c r="Q106" s="102" t="str">
        <f t="shared" si="7"/>
        <v/>
      </c>
    </row>
    <row r="107" spans="1:17" x14ac:dyDescent="0.2">
      <c r="A107" s="118" t="str">
        <f>IF(B107="","",COUNT('Diário 1º PA'!$A$5:$A$1982)+COUNT('Diário 2º PA'!$A$5:$A$2027)+ROW()-4)</f>
        <v/>
      </c>
      <c r="B107" s="104"/>
      <c r="C107" s="469"/>
      <c r="D107" s="105"/>
      <c r="E107" s="105"/>
      <c r="F107" s="106"/>
      <c r="G107" s="107"/>
      <c r="H107" s="105"/>
      <c r="I107" s="107"/>
      <c r="J107" s="422"/>
      <c r="K107" s="422"/>
      <c r="L107" s="423"/>
      <c r="M107" s="422"/>
      <c r="N107" s="104"/>
      <c r="O107" s="79">
        <f t="shared" si="8"/>
        <v>0</v>
      </c>
      <c r="P107" s="79">
        <f t="shared" si="9"/>
        <v>0</v>
      </c>
      <c r="Q107" s="152" t="str">
        <f t="shared" si="7"/>
        <v/>
      </c>
    </row>
    <row r="108" spans="1:17" x14ac:dyDescent="0.2">
      <c r="A108" s="118" t="str">
        <f>IF(B108="","",COUNT('Diário 1º PA'!$A$5:$A$1982)+COUNT('Diário 2º PA'!$A$5:$A$2027)+ROW()-4)</f>
        <v/>
      </c>
      <c r="B108" s="104"/>
      <c r="C108" s="469"/>
      <c r="D108" s="105"/>
      <c r="E108" s="105"/>
      <c r="F108" s="106"/>
      <c r="G108" s="107"/>
      <c r="H108" s="105"/>
      <c r="I108" s="107"/>
      <c r="J108" s="422"/>
      <c r="K108" s="422"/>
      <c r="L108" s="423"/>
      <c r="M108" s="422"/>
      <c r="N108" s="104"/>
      <c r="O108" s="79">
        <f t="shared" si="8"/>
        <v>0</v>
      </c>
      <c r="P108" s="79">
        <f t="shared" si="9"/>
        <v>0</v>
      </c>
      <c r="Q108" s="102" t="str">
        <f t="shared" si="7"/>
        <v/>
      </c>
    </row>
    <row r="109" spans="1:17" x14ac:dyDescent="0.2">
      <c r="A109" s="118" t="str">
        <f>IF(B109="","",COUNT('Diário 1º PA'!$A$5:$A$1982)+COUNT('Diário 2º PA'!$A$5:$A$2027)+ROW()-4)</f>
        <v/>
      </c>
      <c r="B109" s="104"/>
      <c r="C109" s="469"/>
      <c r="D109" s="105"/>
      <c r="E109" s="105"/>
      <c r="F109" s="106"/>
      <c r="G109" s="107"/>
      <c r="H109" s="105"/>
      <c r="I109" s="107"/>
      <c r="J109" s="422"/>
      <c r="K109" s="422"/>
      <c r="L109" s="423"/>
      <c r="M109" s="422"/>
      <c r="N109" s="104"/>
      <c r="O109" s="79">
        <f t="shared" si="8"/>
        <v>0</v>
      </c>
      <c r="P109" s="79">
        <f t="shared" si="9"/>
        <v>0</v>
      </c>
      <c r="Q109" s="102" t="str">
        <f t="shared" si="7"/>
        <v/>
      </c>
    </row>
    <row r="110" spans="1:17" x14ac:dyDescent="0.2">
      <c r="A110" s="118" t="str">
        <f>IF(B110="","",COUNT('Diário 1º PA'!$A$5:$A$1982)+COUNT('Diário 2º PA'!$A$5:$A$2027)+ROW()-4)</f>
        <v/>
      </c>
      <c r="B110" s="104"/>
      <c r="C110" s="469"/>
      <c r="D110" s="105"/>
      <c r="E110" s="105"/>
      <c r="F110" s="106"/>
      <c r="G110" s="107"/>
      <c r="H110" s="105"/>
      <c r="I110" s="107"/>
      <c r="J110" s="422"/>
      <c r="K110" s="422"/>
      <c r="L110" s="423"/>
      <c r="M110" s="422"/>
      <c r="N110" s="104"/>
      <c r="O110" s="79">
        <f t="shared" si="8"/>
        <v>0</v>
      </c>
      <c r="P110" s="79">
        <f t="shared" si="9"/>
        <v>0</v>
      </c>
      <c r="Q110" s="152" t="str">
        <f t="shared" si="7"/>
        <v/>
      </c>
    </row>
    <row r="111" spans="1:17" x14ac:dyDescent="0.2">
      <c r="A111" s="118" t="str">
        <f>IF(B111="","",COUNT('Diário 1º PA'!$A$5:$A$1982)+COUNT('Diário 2º PA'!$A$5:$A$2027)+ROW()-4)</f>
        <v/>
      </c>
      <c r="B111" s="104"/>
      <c r="C111" s="469"/>
      <c r="D111" s="105"/>
      <c r="E111" s="105"/>
      <c r="F111" s="106"/>
      <c r="G111" s="107"/>
      <c r="H111" s="105"/>
      <c r="I111" s="107"/>
      <c r="J111" s="422"/>
      <c r="K111" s="422"/>
      <c r="L111" s="423"/>
      <c r="M111" s="422"/>
      <c r="N111" s="104"/>
      <c r="O111" s="79">
        <f t="shared" si="8"/>
        <v>0</v>
      </c>
      <c r="P111" s="79">
        <f t="shared" si="9"/>
        <v>0</v>
      </c>
      <c r="Q111" s="102" t="str">
        <f t="shared" si="7"/>
        <v/>
      </c>
    </row>
    <row r="112" spans="1:17" x14ac:dyDescent="0.2">
      <c r="A112" s="118" t="str">
        <f>IF(B112="","",COUNT('Diário 1º PA'!$A$5:$A$1982)+COUNT('Diário 2º PA'!$A$5:$A$2027)+ROW()-4)</f>
        <v/>
      </c>
      <c r="B112" s="104"/>
      <c r="C112" s="469"/>
      <c r="D112" s="105"/>
      <c r="E112" s="105"/>
      <c r="F112" s="106"/>
      <c r="G112" s="107"/>
      <c r="H112" s="105"/>
      <c r="I112" s="107"/>
      <c r="J112" s="422"/>
      <c r="K112" s="422"/>
      <c r="L112" s="423"/>
      <c r="M112" s="422"/>
      <c r="N112" s="104"/>
      <c r="O112" s="79">
        <f t="shared" si="8"/>
        <v>0</v>
      </c>
      <c r="P112" s="79">
        <f t="shared" si="9"/>
        <v>0</v>
      </c>
      <c r="Q112" s="102" t="str">
        <f t="shared" si="7"/>
        <v/>
      </c>
    </row>
    <row r="113" spans="1:17" x14ac:dyDescent="0.2">
      <c r="A113" s="118" t="str">
        <f>IF(B113="","",COUNT('Diário 1º PA'!$A$5:$A$1982)+COUNT('Diário 2º PA'!$A$5:$A$2027)+ROW()-4)</f>
        <v/>
      </c>
      <c r="B113" s="104"/>
      <c r="C113" s="469"/>
      <c r="D113" s="105"/>
      <c r="E113" s="105"/>
      <c r="F113" s="106"/>
      <c r="G113" s="107"/>
      <c r="H113" s="105"/>
      <c r="I113" s="107"/>
      <c r="J113" s="422"/>
      <c r="K113" s="422"/>
      <c r="L113" s="423"/>
      <c r="M113" s="422"/>
      <c r="N113" s="104"/>
      <c r="O113" s="79">
        <f t="shared" si="8"/>
        <v>0</v>
      </c>
      <c r="P113" s="79">
        <f t="shared" si="9"/>
        <v>0</v>
      </c>
      <c r="Q113" s="152" t="str">
        <f t="shared" si="7"/>
        <v/>
      </c>
    </row>
    <row r="114" spans="1:17" x14ac:dyDescent="0.2">
      <c r="A114" s="118" t="str">
        <f>IF(B114="","",COUNT('Diário 1º PA'!$A$5:$A$1982)+COUNT('Diário 2º PA'!$A$5:$A$2027)+ROW()-4)</f>
        <v/>
      </c>
      <c r="B114" s="104"/>
      <c r="C114" s="469"/>
      <c r="D114" s="105"/>
      <c r="E114" s="105"/>
      <c r="F114" s="106"/>
      <c r="G114" s="107"/>
      <c r="H114" s="105"/>
      <c r="I114" s="107"/>
      <c r="J114" s="422"/>
      <c r="K114" s="422"/>
      <c r="L114" s="423"/>
      <c r="M114" s="422"/>
      <c r="N114" s="104"/>
      <c r="O114" s="79">
        <f t="shared" si="8"/>
        <v>0</v>
      </c>
      <c r="P114" s="79">
        <f t="shared" si="9"/>
        <v>0</v>
      </c>
      <c r="Q114" s="102" t="str">
        <f t="shared" si="7"/>
        <v/>
      </c>
    </row>
    <row r="115" spans="1:17" x14ac:dyDescent="0.2">
      <c r="A115" s="118" t="str">
        <f>IF(B115="","",COUNT('Diário 1º PA'!$A$5:$A$1982)+COUNT('Diário 2º PA'!$A$5:$A$2027)+ROW()-4)</f>
        <v/>
      </c>
      <c r="B115" s="104"/>
      <c r="C115" s="469"/>
      <c r="D115" s="105"/>
      <c r="E115" s="105"/>
      <c r="F115" s="106"/>
      <c r="G115" s="107"/>
      <c r="H115" s="105"/>
      <c r="I115" s="107"/>
      <c r="J115" s="422"/>
      <c r="K115" s="422"/>
      <c r="L115" s="423"/>
      <c r="M115" s="422"/>
      <c r="N115" s="104"/>
      <c r="O115" s="79">
        <f t="shared" si="8"/>
        <v>0</v>
      </c>
      <c r="P115" s="79">
        <f t="shared" si="9"/>
        <v>0</v>
      </c>
      <c r="Q115" s="102" t="str">
        <f t="shared" si="7"/>
        <v/>
      </c>
    </row>
    <row r="116" spans="1:17" x14ac:dyDescent="0.2">
      <c r="A116" s="118" t="str">
        <f>IF(B116="","",COUNT('Diário 1º PA'!$A$5:$A$1982)+COUNT('Diário 2º PA'!$A$5:$A$2027)+ROW()-4)</f>
        <v/>
      </c>
      <c r="B116" s="104"/>
      <c r="C116" s="469"/>
      <c r="D116" s="105"/>
      <c r="E116" s="105"/>
      <c r="F116" s="106"/>
      <c r="G116" s="107"/>
      <c r="H116" s="105"/>
      <c r="I116" s="107"/>
      <c r="J116" s="422"/>
      <c r="K116" s="422"/>
      <c r="L116" s="423"/>
      <c r="M116" s="422"/>
      <c r="N116" s="104"/>
      <c r="O116" s="79">
        <f t="shared" si="8"/>
        <v>0</v>
      </c>
      <c r="P116" s="79">
        <f t="shared" si="9"/>
        <v>0</v>
      </c>
      <c r="Q116" s="152" t="str">
        <f t="shared" si="7"/>
        <v/>
      </c>
    </row>
    <row r="117" spans="1:17" x14ac:dyDescent="0.2">
      <c r="A117" s="118" t="str">
        <f>IF(B117="","",COUNT('Diário 1º PA'!$A$5:$A$1982)+COUNT('Diário 2º PA'!$A$5:$A$2027)+ROW()-4)</f>
        <v/>
      </c>
      <c r="B117" s="104"/>
      <c r="C117" s="469"/>
      <c r="D117" s="105"/>
      <c r="E117" s="105"/>
      <c r="F117" s="106"/>
      <c r="G117" s="105"/>
      <c r="H117" s="105"/>
      <c r="I117" s="107"/>
      <c r="J117" s="422"/>
      <c r="K117" s="422"/>
      <c r="L117" s="423"/>
      <c r="M117" s="422"/>
      <c r="N117" s="104"/>
      <c r="O117" s="79">
        <f t="shared" si="8"/>
        <v>0</v>
      </c>
      <c r="P117" s="79">
        <f t="shared" si="9"/>
        <v>0</v>
      </c>
      <c r="Q117" s="102" t="str">
        <f t="shared" si="7"/>
        <v/>
      </c>
    </row>
    <row r="118" spans="1:17" x14ac:dyDescent="0.2">
      <c r="A118" s="118" t="str">
        <f>IF(B118="","",COUNT('Diário 1º PA'!$A$5:$A$1982)+COUNT('Diário 2º PA'!$A$5:$A$2027)+ROW()-4)</f>
        <v/>
      </c>
      <c r="B118" s="104"/>
      <c r="C118" s="469"/>
      <c r="D118" s="105"/>
      <c r="E118" s="105"/>
      <c r="F118" s="106"/>
      <c r="G118" s="105"/>
      <c r="H118" s="105"/>
      <c r="I118" s="107"/>
      <c r="J118" s="422"/>
      <c r="K118" s="422"/>
      <c r="L118" s="423"/>
      <c r="M118" s="422"/>
      <c r="N118" s="104"/>
      <c r="O118" s="79">
        <f t="shared" si="8"/>
        <v>0</v>
      </c>
      <c r="P118" s="79">
        <f t="shared" si="9"/>
        <v>0</v>
      </c>
      <c r="Q118" s="102" t="str">
        <f t="shared" si="7"/>
        <v/>
      </c>
    </row>
    <row r="119" spans="1:17" x14ac:dyDescent="0.2">
      <c r="A119" s="118" t="str">
        <f>IF(B119="","",COUNT('Diário 1º PA'!$A$5:$A$1982)+COUNT('Diário 2º PA'!$A$5:$A$2027)+ROW()-4)</f>
        <v/>
      </c>
      <c r="B119" s="104"/>
      <c r="C119" s="469"/>
      <c r="D119" s="105"/>
      <c r="E119" s="105"/>
      <c r="F119" s="106"/>
      <c r="G119" s="105"/>
      <c r="H119" s="105"/>
      <c r="I119" s="107"/>
      <c r="J119" s="422"/>
      <c r="K119" s="422"/>
      <c r="L119" s="423"/>
      <c r="M119" s="422"/>
      <c r="N119" s="104"/>
      <c r="O119" s="79">
        <f t="shared" si="8"/>
        <v>0</v>
      </c>
      <c r="P119" s="79">
        <f t="shared" si="9"/>
        <v>0</v>
      </c>
      <c r="Q119" s="152" t="str">
        <f t="shared" si="7"/>
        <v/>
      </c>
    </row>
    <row r="120" spans="1:17" x14ac:dyDescent="0.2">
      <c r="A120" s="118" t="str">
        <f>IF(B120="","",COUNT('Diário 1º PA'!$A$5:$A$1982)+COUNT('Diário 2º PA'!$A$5:$A$2027)+ROW()-4)</f>
        <v/>
      </c>
      <c r="B120" s="104"/>
      <c r="C120" s="469"/>
      <c r="D120" s="105"/>
      <c r="E120" s="105"/>
      <c r="F120" s="106"/>
      <c r="G120" s="105"/>
      <c r="H120" s="105"/>
      <c r="I120" s="107"/>
      <c r="J120" s="422"/>
      <c r="K120" s="422"/>
      <c r="L120" s="423"/>
      <c r="M120" s="422"/>
      <c r="N120" s="104"/>
      <c r="O120" s="79">
        <f t="shared" si="8"/>
        <v>0</v>
      </c>
      <c r="P120" s="79">
        <f t="shared" si="9"/>
        <v>0</v>
      </c>
      <c r="Q120" s="102" t="str">
        <f t="shared" si="7"/>
        <v/>
      </c>
    </row>
    <row r="121" spans="1:17" x14ac:dyDescent="0.2">
      <c r="A121" s="118" t="str">
        <f>IF(B121="","",COUNT('Diário 1º PA'!$A$5:$A$1982)+COUNT('Diário 2º PA'!$A$5:$A$2027)+ROW()-4)</f>
        <v/>
      </c>
      <c r="B121" s="104"/>
      <c r="C121" s="469"/>
      <c r="D121" s="105"/>
      <c r="E121" s="105"/>
      <c r="F121" s="106"/>
      <c r="G121" s="105"/>
      <c r="H121" s="105"/>
      <c r="I121" s="107"/>
      <c r="J121" s="422"/>
      <c r="K121" s="422"/>
      <c r="L121" s="423"/>
      <c r="M121" s="422"/>
      <c r="N121" s="104"/>
      <c r="O121" s="79">
        <f t="shared" si="8"/>
        <v>0</v>
      </c>
      <c r="P121" s="79">
        <f t="shared" si="9"/>
        <v>0</v>
      </c>
      <c r="Q121" s="102" t="str">
        <f t="shared" si="7"/>
        <v/>
      </c>
    </row>
    <row r="122" spans="1:17" x14ac:dyDescent="0.2">
      <c r="A122" s="118" t="str">
        <f>IF(B122="","",COUNT('Diário 1º PA'!$A$5:$A$1982)+COUNT('Diário 2º PA'!$A$5:$A$2027)+ROW()-4)</f>
        <v/>
      </c>
      <c r="B122" s="104"/>
      <c r="C122" s="469"/>
      <c r="D122" s="105"/>
      <c r="E122" s="105"/>
      <c r="F122" s="106"/>
      <c r="G122" s="105"/>
      <c r="H122" s="105"/>
      <c r="I122" s="107"/>
      <c r="J122" s="422"/>
      <c r="K122" s="422"/>
      <c r="L122" s="423"/>
      <c r="M122" s="422"/>
      <c r="N122" s="104"/>
      <c r="O122" s="79">
        <f t="shared" si="8"/>
        <v>0</v>
      </c>
      <c r="P122" s="79">
        <f t="shared" si="9"/>
        <v>0</v>
      </c>
      <c r="Q122" s="152" t="str">
        <f t="shared" si="7"/>
        <v/>
      </c>
    </row>
    <row r="123" spans="1:17" x14ac:dyDescent="0.2">
      <c r="A123" s="118" t="str">
        <f>IF(B123="","",COUNT('Diário 1º PA'!$A$5:$A$1982)+COUNT('Diário 2º PA'!$A$5:$A$2027)+ROW()-4)</f>
        <v/>
      </c>
      <c r="B123" s="104"/>
      <c r="C123" s="469"/>
      <c r="D123" s="105"/>
      <c r="E123" s="105"/>
      <c r="F123" s="106"/>
      <c r="G123" s="105"/>
      <c r="H123" s="105"/>
      <c r="I123" s="107"/>
      <c r="J123" s="422"/>
      <c r="K123" s="422"/>
      <c r="L123" s="423"/>
      <c r="M123" s="422"/>
      <c r="N123" s="104"/>
      <c r="O123" s="79">
        <f t="shared" si="8"/>
        <v>0</v>
      </c>
      <c r="P123" s="79">
        <f t="shared" si="9"/>
        <v>0</v>
      </c>
      <c r="Q123" s="102" t="str">
        <f t="shared" si="7"/>
        <v/>
      </c>
    </row>
    <row r="124" spans="1:17" x14ac:dyDescent="0.2">
      <c r="A124" s="118" t="str">
        <f>IF(B124="","",COUNT('Diário 1º PA'!$A$5:$A$1982)+COUNT('Diário 2º PA'!$A$5:$A$2027)+ROW()-4)</f>
        <v/>
      </c>
      <c r="B124" s="104"/>
      <c r="C124" s="469"/>
      <c r="D124" s="105"/>
      <c r="E124" s="105"/>
      <c r="F124" s="106"/>
      <c r="G124" s="105"/>
      <c r="H124" s="105"/>
      <c r="I124" s="107"/>
      <c r="J124" s="422"/>
      <c r="K124" s="422"/>
      <c r="L124" s="423"/>
      <c r="M124" s="422"/>
      <c r="N124" s="104"/>
      <c r="O124" s="79">
        <f t="shared" si="8"/>
        <v>0</v>
      </c>
      <c r="P124" s="79">
        <f t="shared" si="9"/>
        <v>0</v>
      </c>
      <c r="Q124" s="102" t="str">
        <f t="shared" si="7"/>
        <v/>
      </c>
    </row>
    <row r="125" spans="1:17" x14ac:dyDescent="0.2">
      <c r="A125" s="118" t="str">
        <f>IF(B125="","",COUNT('Diário 1º PA'!$A$5:$A$1982)+COUNT('Diário 2º PA'!$A$5:$A$2027)+ROW()-4)</f>
        <v/>
      </c>
      <c r="B125" s="104"/>
      <c r="C125" s="469"/>
      <c r="D125" s="105"/>
      <c r="E125" s="105"/>
      <c r="F125" s="106"/>
      <c r="G125" s="105"/>
      <c r="H125" s="105"/>
      <c r="I125" s="107"/>
      <c r="J125" s="422"/>
      <c r="K125" s="422"/>
      <c r="L125" s="423"/>
      <c r="M125" s="422"/>
      <c r="N125" s="104"/>
      <c r="O125" s="79">
        <f t="shared" si="8"/>
        <v>0</v>
      </c>
      <c r="P125" s="79">
        <f t="shared" si="9"/>
        <v>0</v>
      </c>
      <c r="Q125" s="152" t="str">
        <f t="shared" si="7"/>
        <v/>
      </c>
    </row>
    <row r="126" spans="1:17" x14ac:dyDescent="0.2">
      <c r="A126" s="118" t="str">
        <f>IF(B126="","",COUNT('Diário 1º PA'!$A$5:$A$1982)+COUNT('Diário 2º PA'!$A$5:$A$2027)+ROW()-4)</f>
        <v/>
      </c>
      <c r="B126" s="104"/>
      <c r="C126" s="469"/>
      <c r="D126" s="105"/>
      <c r="E126" s="105"/>
      <c r="F126" s="106"/>
      <c r="G126" s="105"/>
      <c r="H126" s="105"/>
      <c r="I126" s="107"/>
      <c r="J126" s="422"/>
      <c r="K126" s="422"/>
      <c r="L126" s="423"/>
      <c r="M126" s="422"/>
      <c r="N126" s="104"/>
      <c r="O126" s="79">
        <f t="shared" si="8"/>
        <v>0</v>
      </c>
      <c r="P126" s="79">
        <f t="shared" si="9"/>
        <v>0</v>
      </c>
      <c r="Q126" s="102" t="str">
        <f t="shared" si="7"/>
        <v/>
      </c>
    </row>
    <row r="127" spans="1:17" x14ac:dyDescent="0.2">
      <c r="A127" s="118" t="str">
        <f>IF(B127="","",COUNT('Diário 1º PA'!$A$5:$A$1982)+COUNT('Diário 2º PA'!$A$5:$A$2027)+ROW()-4)</f>
        <v/>
      </c>
      <c r="B127" s="104"/>
      <c r="C127" s="469"/>
      <c r="D127" s="105"/>
      <c r="E127" s="105"/>
      <c r="F127" s="106"/>
      <c r="G127" s="105"/>
      <c r="H127" s="105"/>
      <c r="I127" s="107"/>
      <c r="J127" s="422"/>
      <c r="K127" s="422"/>
      <c r="L127" s="423"/>
      <c r="M127" s="422"/>
      <c r="N127" s="104"/>
      <c r="O127" s="79">
        <f t="shared" si="8"/>
        <v>0</v>
      </c>
      <c r="P127" s="79">
        <f t="shared" si="9"/>
        <v>0</v>
      </c>
      <c r="Q127" s="102" t="str">
        <f t="shared" si="7"/>
        <v/>
      </c>
    </row>
    <row r="128" spans="1:17" x14ac:dyDescent="0.2">
      <c r="A128" s="118" t="str">
        <f>IF(B128="","",COUNT('Diário 1º PA'!$A$5:$A$1982)+COUNT('Diário 2º PA'!$A$5:$A$2027)+ROW()-4)</f>
        <v/>
      </c>
      <c r="B128" s="104"/>
      <c r="C128" s="469"/>
      <c r="D128" s="105"/>
      <c r="E128" s="105"/>
      <c r="F128" s="106"/>
      <c r="G128" s="105"/>
      <c r="H128" s="105"/>
      <c r="I128" s="107"/>
      <c r="J128" s="422"/>
      <c r="K128" s="422"/>
      <c r="L128" s="423"/>
      <c r="M128" s="422"/>
      <c r="N128" s="104"/>
      <c r="O128" s="79">
        <f t="shared" si="8"/>
        <v>0</v>
      </c>
      <c r="P128" s="79">
        <f t="shared" si="9"/>
        <v>0</v>
      </c>
      <c r="Q128" s="152" t="str">
        <f t="shared" si="7"/>
        <v/>
      </c>
    </row>
    <row r="129" spans="1:17" x14ac:dyDescent="0.2">
      <c r="A129" s="118" t="str">
        <f>IF(B129="","",COUNT('Diário 1º PA'!$A$5:$A$1982)+COUNT('Diário 2º PA'!$A$5:$A$2027)+ROW()-4)</f>
        <v/>
      </c>
      <c r="B129" s="104"/>
      <c r="C129" s="469"/>
      <c r="D129" s="105"/>
      <c r="E129" s="105"/>
      <c r="F129" s="106"/>
      <c r="G129" s="107"/>
      <c r="H129" s="105"/>
      <c r="I129" s="107"/>
      <c r="J129" s="423"/>
      <c r="K129" s="423"/>
      <c r="L129" s="423"/>
      <c r="M129" s="422"/>
      <c r="N129" s="104"/>
      <c r="O129" s="79">
        <f t="shared" si="8"/>
        <v>0</v>
      </c>
      <c r="P129" s="79">
        <f t="shared" si="9"/>
        <v>0</v>
      </c>
      <c r="Q129" s="102" t="str">
        <f t="shared" si="7"/>
        <v/>
      </c>
    </row>
    <row r="130" spans="1:17" x14ac:dyDescent="0.2">
      <c r="A130" s="118" t="str">
        <f>IF(B130="","",COUNT('Diário 1º PA'!$A$5:$A$1982)+COUNT('Diário 2º PA'!$A$5:$A$2027)+ROW()-4)</f>
        <v/>
      </c>
      <c r="B130" s="104"/>
      <c r="C130" s="469"/>
      <c r="D130" s="105"/>
      <c r="E130" s="105"/>
      <c r="F130" s="106"/>
      <c r="G130" s="105"/>
      <c r="H130" s="105"/>
      <c r="I130" s="107"/>
      <c r="J130" s="422"/>
      <c r="K130" s="422"/>
      <c r="L130" s="423"/>
      <c r="M130" s="422"/>
      <c r="N130" s="104"/>
      <c r="O130" s="79">
        <f t="shared" si="8"/>
        <v>0</v>
      </c>
      <c r="P130" s="79">
        <f t="shared" si="9"/>
        <v>0</v>
      </c>
      <c r="Q130" s="102" t="str">
        <f t="shared" si="7"/>
        <v/>
      </c>
    </row>
    <row r="131" spans="1:17" x14ac:dyDescent="0.2">
      <c r="A131" s="118" t="str">
        <f>IF(B131="","",COUNT('Diário 1º PA'!$A$5:$A$1982)+COUNT('Diário 2º PA'!$A$5:$A$2027)+ROW()-4)</f>
        <v/>
      </c>
      <c r="B131" s="104"/>
      <c r="C131" s="469"/>
      <c r="D131" s="105"/>
      <c r="E131" s="105"/>
      <c r="F131" s="106"/>
      <c r="G131" s="105"/>
      <c r="H131" s="105"/>
      <c r="I131" s="107"/>
      <c r="J131" s="422"/>
      <c r="K131" s="422"/>
      <c r="L131" s="423"/>
      <c r="M131" s="422"/>
      <c r="N131" s="104"/>
      <c r="O131" s="79">
        <f t="shared" si="8"/>
        <v>0</v>
      </c>
      <c r="P131" s="79">
        <f t="shared" si="9"/>
        <v>0</v>
      </c>
      <c r="Q131" s="152" t="str">
        <f t="shared" si="7"/>
        <v/>
      </c>
    </row>
    <row r="132" spans="1:17" x14ac:dyDescent="0.2">
      <c r="A132" s="118" t="str">
        <f>IF(B132="","",COUNT('Diário 1º PA'!$A$5:$A$1982)+COUNT('Diário 2º PA'!$A$5:$A$2027)+ROW()-4)</f>
        <v/>
      </c>
      <c r="B132" s="104"/>
      <c r="C132" s="469"/>
      <c r="D132" s="105"/>
      <c r="E132" s="105"/>
      <c r="F132" s="106"/>
      <c r="G132" s="105"/>
      <c r="H132" s="105"/>
      <c r="I132" s="107"/>
      <c r="J132" s="422"/>
      <c r="K132" s="422"/>
      <c r="L132" s="423"/>
      <c r="M132" s="422"/>
      <c r="N132" s="104"/>
      <c r="O132" s="79">
        <f t="shared" si="8"/>
        <v>0</v>
      </c>
      <c r="P132" s="79">
        <f t="shared" si="9"/>
        <v>0</v>
      </c>
      <c r="Q132" s="102" t="str">
        <f t="shared" si="7"/>
        <v/>
      </c>
    </row>
    <row r="133" spans="1:17" x14ac:dyDescent="0.2">
      <c r="A133" s="118" t="str">
        <f>IF(B133="","",COUNT('Diário 1º PA'!$A$5:$A$1982)+COUNT('Diário 2º PA'!$A$5:$A$2027)+ROW()-4)</f>
        <v/>
      </c>
      <c r="B133" s="104"/>
      <c r="C133" s="469"/>
      <c r="D133" s="105"/>
      <c r="E133" s="105"/>
      <c r="F133" s="106"/>
      <c r="G133" s="105"/>
      <c r="H133" s="105"/>
      <c r="I133" s="107"/>
      <c r="J133" s="422"/>
      <c r="K133" s="422"/>
      <c r="L133" s="423"/>
      <c r="M133" s="422"/>
      <c r="N133" s="104"/>
      <c r="O133" s="79">
        <f t="shared" si="8"/>
        <v>0</v>
      </c>
      <c r="P133" s="79">
        <f t="shared" si="9"/>
        <v>0</v>
      </c>
      <c r="Q133" s="102" t="str">
        <f t="shared" si="7"/>
        <v/>
      </c>
    </row>
    <row r="134" spans="1:17" x14ac:dyDescent="0.2">
      <c r="A134" s="118" t="str">
        <f>IF(B134="","",COUNT('Diário 1º PA'!$A$5:$A$1982)+COUNT('Diário 2º PA'!$A$5:$A$2027)+ROW()-4)</f>
        <v/>
      </c>
      <c r="B134" s="104"/>
      <c r="C134" s="469"/>
      <c r="D134" s="105"/>
      <c r="E134" s="105"/>
      <c r="F134" s="106"/>
      <c r="G134" s="105"/>
      <c r="H134" s="105"/>
      <c r="I134" s="107"/>
      <c r="J134" s="422"/>
      <c r="K134" s="422"/>
      <c r="L134" s="423"/>
      <c r="M134" s="422"/>
      <c r="N134" s="104"/>
      <c r="O134" s="79">
        <f t="shared" si="8"/>
        <v>0</v>
      </c>
      <c r="P134" s="79">
        <f t="shared" si="9"/>
        <v>0</v>
      </c>
      <c r="Q134" s="152" t="str">
        <f t="shared" si="7"/>
        <v/>
      </c>
    </row>
    <row r="135" spans="1:17" x14ac:dyDescent="0.2">
      <c r="A135" s="118" t="str">
        <f>IF(B135="","",COUNT('Diário 1º PA'!$A$5:$A$1982)+COUNT('Diário 2º PA'!$A$5:$A$2027)+ROW()-4)</f>
        <v/>
      </c>
      <c r="B135" s="104"/>
      <c r="C135" s="469"/>
      <c r="D135" s="105"/>
      <c r="E135" s="105"/>
      <c r="F135" s="106"/>
      <c r="G135" s="105"/>
      <c r="H135" s="105"/>
      <c r="I135" s="107"/>
      <c r="J135" s="422"/>
      <c r="K135" s="422"/>
      <c r="L135" s="423"/>
      <c r="M135" s="422"/>
      <c r="N135" s="104"/>
      <c r="O135" s="79">
        <f t="shared" si="8"/>
        <v>0</v>
      </c>
      <c r="P135" s="79">
        <f t="shared" si="9"/>
        <v>0</v>
      </c>
      <c r="Q135" s="102" t="str">
        <f t="shared" si="7"/>
        <v/>
      </c>
    </row>
    <row r="136" spans="1:17" x14ac:dyDescent="0.2">
      <c r="A136" s="118" t="str">
        <f>IF(B136="","",COUNT('Diário 1º PA'!$A$5:$A$1982)+COUNT('Diário 2º PA'!$A$5:$A$2027)+ROW()-4)</f>
        <v/>
      </c>
      <c r="B136" s="104"/>
      <c r="C136" s="474"/>
      <c r="D136" s="105"/>
      <c r="E136" s="105"/>
      <c r="F136" s="106"/>
      <c r="G136" s="107"/>
      <c r="H136" s="105"/>
      <c r="I136" s="107"/>
      <c r="J136" s="422"/>
      <c r="K136" s="422"/>
      <c r="L136" s="423"/>
      <c r="M136" s="422"/>
      <c r="N136" s="104"/>
      <c r="O136" s="79">
        <f t="shared" si="8"/>
        <v>0</v>
      </c>
      <c r="P136" s="79">
        <f t="shared" si="9"/>
        <v>0</v>
      </c>
      <c r="Q136" s="102" t="str">
        <f t="shared" si="7"/>
        <v/>
      </c>
    </row>
    <row r="137" spans="1:17" x14ac:dyDescent="0.2">
      <c r="A137" s="118" t="str">
        <f>IF(B137="","",COUNT('Diário 1º PA'!$A$5:$A$1982)+COUNT('Diário 2º PA'!$A$5:$A$2027)+ROW()-4)</f>
        <v/>
      </c>
      <c r="B137" s="104"/>
      <c r="C137" s="469"/>
      <c r="D137" s="105"/>
      <c r="E137" s="105"/>
      <c r="F137" s="106"/>
      <c r="G137" s="107"/>
      <c r="H137" s="105"/>
      <c r="I137" s="107"/>
      <c r="J137" s="422"/>
      <c r="K137" s="422"/>
      <c r="L137" s="423"/>
      <c r="M137" s="423"/>
      <c r="N137" s="104"/>
      <c r="O137" s="79">
        <f t="shared" si="8"/>
        <v>0</v>
      </c>
      <c r="P137" s="79">
        <f t="shared" si="9"/>
        <v>0</v>
      </c>
      <c r="Q137" s="152" t="str">
        <f t="shared" si="7"/>
        <v/>
      </c>
    </row>
    <row r="138" spans="1:17" x14ac:dyDescent="0.2">
      <c r="A138" s="118" t="str">
        <f>IF(B138="","",COUNT('Diário 1º PA'!$A$5:$A$1982)+COUNT('Diário 2º PA'!$A$5:$A$2027)+ROW()-4)</f>
        <v/>
      </c>
      <c r="B138" s="104"/>
      <c r="C138" s="469"/>
      <c r="D138" s="105"/>
      <c r="E138" s="105"/>
      <c r="F138" s="106"/>
      <c r="G138" s="107"/>
      <c r="H138" s="105"/>
      <c r="I138" s="107"/>
      <c r="J138" s="422"/>
      <c r="K138" s="422"/>
      <c r="L138" s="423"/>
      <c r="M138" s="422"/>
      <c r="N138" s="104"/>
      <c r="O138" s="79">
        <f t="shared" si="8"/>
        <v>0</v>
      </c>
      <c r="P138" s="79">
        <f t="shared" si="9"/>
        <v>0</v>
      </c>
      <c r="Q138" s="102" t="str">
        <f t="shared" si="7"/>
        <v/>
      </c>
    </row>
    <row r="139" spans="1:17" x14ac:dyDescent="0.2">
      <c r="A139" s="118" t="str">
        <f>IF(B139="","",COUNT('Diário 1º PA'!$A$5:$A$1982)+COUNT('Diário 2º PA'!$A$5:$A$2027)+ROW()-4)</f>
        <v/>
      </c>
      <c r="B139" s="104"/>
      <c r="C139" s="469"/>
      <c r="D139" s="105"/>
      <c r="E139" s="105"/>
      <c r="F139" s="106"/>
      <c r="G139" s="107"/>
      <c r="H139" s="105"/>
      <c r="I139" s="107"/>
      <c r="J139" s="422"/>
      <c r="K139" s="422"/>
      <c r="L139" s="423"/>
      <c r="M139" s="422"/>
      <c r="N139" s="104"/>
      <c r="O139" s="79">
        <f t="shared" si="8"/>
        <v>0</v>
      </c>
      <c r="P139" s="79">
        <f t="shared" si="9"/>
        <v>0</v>
      </c>
      <c r="Q139" s="102" t="str">
        <f t="shared" si="7"/>
        <v/>
      </c>
    </row>
    <row r="140" spans="1:17" x14ac:dyDescent="0.2">
      <c r="A140" s="118" t="str">
        <f>IF(B140="","",COUNT('Diário 1º PA'!$A$5:$A$1982)+COUNT('Diário 2º PA'!$A$5:$A$2027)+ROW()-4)</f>
        <v/>
      </c>
      <c r="B140" s="104"/>
      <c r="C140" s="469"/>
      <c r="D140" s="105"/>
      <c r="E140" s="105"/>
      <c r="F140" s="106"/>
      <c r="G140" s="107"/>
      <c r="H140" s="105"/>
      <c r="I140" s="107"/>
      <c r="J140" s="422"/>
      <c r="K140" s="422"/>
      <c r="L140" s="423"/>
      <c r="M140" s="422"/>
      <c r="N140" s="104"/>
      <c r="O140" s="79">
        <f t="shared" si="8"/>
        <v>0</v>
      </c>
      <c r="P140" s="79">
        <f t="shared" si="9"/>
        <v>0</v>
      </c>
      <c r="Q140" s="152" t="str">
        <f t="shared" si="7"/>
        <v/>
      </c>
    </row>
    <row r="141" spans="1:17" x14ac:dyDescent="0.2">
      <c r="A141" s="118" t="str">
        <f>IF(B141="","",COUNT('Diário 1º PA'!$A$5:$A$1982)+COUNT('Diário 2º PA'!$A$5:$A$2027)+ROW()-4)</f>
        <v/>
      </c>
      <c r="B141" s="104"/>
      <c r="C141" s="469"/>
      <c r="D141" s="105"/>
      <c r="E141" s="105"/>
      <c r="F141" s="106"/>
      <c r="G141" s="107"/>
      <c r="H141" s="105"/>
      <c r="I141" s="107"/>
      <c r="J141" s="422"/>
      <c r="K141" s="422"/>
      <c r="L141" s="423"/>
      <c r="M141" s="422"/>
      <c r="N141" s="104"/>
      <c r="O141" s="79">
        <f t="shared" si="8"/>
        <v>0</v>
      </c>
      <c r="P141" s="79">
        <f t="shared" si="9"/>
        <v>0</v>
      </c>
      <c r="Q141" s="102" t="str">
        <f t="shared" si="7"/>
        <v/>
      </c>
    </row>
    <row r="142" spans="1:17" x14ac:dyDescent="0.2">
      <c r="A142" s="118" t="str">
        <f>IF(B142="","",COUNT('Diário 1º PA'!$A$5:$A$1982)+COUNT('Diário 2º PA'!$A$5:$A$2027)+ROW()-4)</f>
        <v/>
      </c>
      <c r="B142" s="104"/>
      <c r="C142" s="469"/>
      <c r="D142" s="105"/>
      <c r="E142" s="105"/>
      <c r="F142" s="106"/>
      <c r="G142" s="107"/>
      <c r="H142" s="105"/>
      <c r="I142" s="107"/>
      <c r="J142" s="422"/>
      <c r="K142" s="422"/>
      <c r="L142" s="423"/>
      <c r="M142" s="422"/>
      <c r="N142" s="485"/>
      <c r="O142" s="79">
        <f t="shared" si="8"/>
        <v>0</v>
      </c>
      <c r="P142" s="79">
        <f t="shared" si="9"/>
        <v>0</v>
      </c>
      <c r="Q142" s="102" t="str">
        <f t="shared" ref="Q142:Q205" si="10">SUBSTITUTE(D142," ","_")</f>
        <v/>
      </c>
    </row>
    <row r="143" spans="1:17" x14ac:dyDescent="0.2">
      <c r="A143" s="118" t="str">
        <f>IF(B143="","",COUNT('Diário 1º PA'!$A$5:$A$1982)+COUNT('Diário 2º PA'!$A$5:$A$2027)+ROW()-4)</f>
        <v/>
      </c>
      <c r="B143" s="104"/>
      <c r="C143" s="469"/>
      <c r="D143" s="105"/>
      <c r="E143" s="105"/>
      <c r="F143" s="106"/>
      <c r="G143" s="107"/>
      <c r="H143" s="105"/>
      <c r="I143" s="107"/>
      <c r="J143" s="422"/>
      <c r="K143" s="422"/>
      <c r="L143" s="423"/>
      <c r="M143" s="422"/>
      <c r="N143" s="104"/>
      <c r="O143" s="79">
        <f t="shared" ref="O143:O206" si="11">IF(B143=0,0,IF(YEAR(B143)=$P$1,MONTH(B143)-$O$1+1,(YEAR(B143)-$P$1)*12-$O$1+1+MONTH(B143)))</f>
        <v>0</v>
      </c>
      <c r="P143" s="79">
        <f t="shared" ref="P143:P206" si="12">IF(C143=0,0,IF(YEAR(C143)=$P$1,MONTH(C143)-$O$1+1,(YEAR(C143)-$P$1)*12-$O$1+1+MONTH(C143)))</f>
        <v>0</v>
      </c>
      <c r="Q143" s="152" t="str">
        <f t="shared" si="10"/>
        <v/>
      </c>
    </row>
    <row r="144" spans="1:17" x14ac:dyDescent="0.2">
      <c r="A144" s="118" t="str">
        <f>IF(B144="","",COUNT('Diário 1º PA'!$A$5:$A$1982)+COUNT('Diário 2º PA'!$A$5:$A$2027)+ROW()-4)</f>
        <v/>
      </c>
      <c r="B144" s="104"/>
      <c r="C144" s="469"/>
      <c r="D144" s="105"/>
      <c r="E144" s="105"/>
      <c r="F144" s="106"/>
      <c r="G144" s="107"/>
      <c r="H144" s="105"/>
      <c r="I144" s="107"/>
      <c r="J144" s="422"/>
      <c r="K144" s="422"/>
      <c r="L144" s="423"/>
      <c r="M144" s="422"/>
      <c r="N144" s="104"/>
      <c r="O144" s="79">
        <f t="shared" si="11"/>
        <v>0</v>
      </c>
      <c r="P144" s="79">
        <f t="shared" si="12"/>
        <v>0</v>
      </c>
      <c r="Q144" s="102" t="str">
        <f t="shared" si="10"/>
        <v/>
      </c>
    </row>
    <row r="145" spans="1:17" x14ac:dyDescent="0.2">
      <c r="A145" s="118" t="str">
        <f>IF(B145="","",COUNT('Diário 1º PA'!$A$5:$A$1982)+COUNT('Diário 2º PA'!$A$5:$A$2027)+ROW()-4)</f>
        <v/>
      </c>
      <c r="B145" s="104"/>
      <c r="C145" s="469"/>
      <c r="D145" s="105"/>
      <c r="E145" s="105"/>
      <c r="F145" s="106"/>
      <c r="G145" s="107"/>
      <c r="H145" s="105"/>
      <c r="I145" s="107"/>
      <c r="J145" s="422"/>
      <c r="K145" s="422"/>
      <c r="L145" s="423"/>
      <c r="M145" s="422"/>
      <c r="N145" s="104"/>
      <c r="O145" s="79">
        <f t="shared" si="11"/>
        <v>0</v>
      </c>
      <c r="P145" s="79">
        <f t="shared" si="12"/>
        <v>0</v>
      </c>
      <c r="Q145" s="102" t="str">
        <f t="shared" si="10"/>
        <v/>
      </c>
    </row>
    <row r="146" spans="1:17" x14ac:dyDescent="0.2">
      <c r="A146" s="118" t="str">
        <f>IF(B146="","",COUNT('Diário 1º PA'!$A$5:$A$1982)+COUNT('Diário 2º PA'!$A$5:$A$2027)+ROW()-4)</f>
        <v/>
      </c>
      <c r="B146" s="104"/>
      <c r="C146" s="469"/>
      <c r="D146" s="105"/>
      <c r="E146" s="105"/>
      <c r="F146" s="106"/>
      <c r="G146" s="107"/>
      <c r="H146" s="105"/>
      <c r="I146" s="107"/>
      <c r="J146" s="423"/>
      <c r="K146" s="422"/>
      <c r="L146" s="423"/>
      <c r="M146" s="422"/>
      <c r="N146" s="104"/>
      <c r="O146" s="79">
        <f t="shared" si="11"/>
        <v>0</v>
      </c>
      <c r="P146" s="79">
        <f t="shared" si="12"/>
        <v>0</v>
      </c>
      <c r="Q146" s="152" t="str">
        <f t="shared" si="10"/>
        <v/>
      </c>
    </row>
    <row r="147" spans="1:17" x14ac:dyDescent="0.2">
      <c r="A147" s="118" t="str">
        <f>IF(B147="","",COUNT('Diário 1º PA'!$A$5:$A$1982)+COUNT('Diário 2º PA'!$A$5:$A$2027)+ROW()-4)</f>
        <v/>
      </c>
      <c r="B147" s="104"/>
      <c r="C147" s="469"/>
      <c r="D147" s="105"/>
      <c r="E147" s="105"/>
      <c r="F147" s="106"/>
      <c r="G147" s="107"/>
      <c r="H147" s="105"/>
      <c r="I147" s="107"/>
      <c r="J147" s="422"/>
      <c r="K147" s="422"/>
      <c r="L147" s="423"/>
      <c r="M147" s="422"/>
      <c r="N147" s="104"/>
      <c r="O147" s="79">
        <f t="shared" si="11"/>
        <v>0</v>
      </c>
      <c r="P147" s="79">
        <f t="shared" si="12"/>
        <v>0</v>
      </c>
      <c r="Q147" s="102" t="str">
        <f t="shared" si="10"/>
        <v/>
      </c>
    </row>
    <row r="148" spans="1:17" x14ac:dyDescent="0.2">
      <c r="A148" s="118" t="str">
        <f>IF(B148="","",COUNT('Diário 1º PA'!$A$5:$A$1982)+COUNT('Diário 2º PA'!$A$5:$A$2027)+ROW()-4)</f>
        <v/>
      </c>
      <c r="B148" s="104"/>
      <c r="C148" s="469"/>
      <c r="D148" s="105"/>
      <c r="E148" s="105"/>
      <c r="F148" s="106"/>
      <c r="G148" s="107"/>
      <c r="H148" s="105"/>
      <c r="I148" s="107"/>
      <c r="J148" s="422"/>
      <c r="K148" s="422"/>
      <c r="L148" s="423"/>
      <c r="M148" s="422"/>
      <c r="N148" s="104"/>
      <c r="O148" s="79">
        <f t="shared" si="11"/>
        <v>0</v>
      </c>
      <c r="P148" s="79">
        <f t="shared" si="12"/>
        <v>0</v>
      </c>
      <c r="Q148" s="102" t="str">
        <f t="shared" si="10"/>
        <v/>
      </c>
    </row>
    <row r="149" spans="1:17" x14ac:dyDescent="0.2">
      <c r="A149" s="118" t="str">
        <f>IF(B149="","",COUNT('Diário 1º PA'!$A$5:$A$1982)+COUNT('Diário 2º PA'!$A$5:$A$2027)+ROW()-4)</f>
        <v/>
      </c>
      <c r="B149" s="479"/>
      <c r="C149" s="474"/>
      <c r="D149" s="476"/>
      <c r="E149" s="476"/>
      <c r="F149" s="445"/>
      <c r="G149" s="442"/>
      <c r="H149" s="476"/>
      <c r="I149" s="442"/>
      <c r="J149" s="480"/>
      <c r="K149" s="480"/>
      <c r="L149" s="444"/>
      <c r="M149" s="480"/>
      <c r="N149" s="479"/>
      <c r="O149" s="79">
        <f t="shared" si="11"/>
        <v>0</v>
      </c>
      <c r="P149" s="79">
        <f t="shared" si="12"/>
        <v>0</v>
      </c>
      <c r="Q149" s="152" t="str">
        <f t="shared" si="10"/>
        <v/>
      </c>
    </row>
    <row r="150" spans="1:17" x14ac:dyDescent="0.2">
      <c r="A150" s="118" t="str">
        <f>IF(B150="","",COUNT('Diário 1º PA'!$A$5:$A$1982)+COUNT('Diário 2º PA'!$A$5:$A$2027)+ROW()-4)</f>
        <v/>
      </c>
      <c r="B150" s="104"/>
      <c r="C150" s="469"/>
      <c r="D150" s="105"/>
      <c r="E150" s="105"/>
      <c r="F150" s="106"/>
      <c r="G150" s="107"/>
      <c r="H150" s="105"/>
      <c r="I150" s="107"/>
      <c r="J150" s="422"/>
      <c r="K150" s="422"/>
      <c r="L150" s="423"/>
      <c r="M150" s="422"/>
      <c r="N150" s="104"/>
      <c r="O150" s="79">
        <f t="shared" si="11"/>
        <v>0</v>
      </c>
      <c r="P150" s="79">
        <f t="shared" si="12"/>
        <v>0</v>
      </c>
      <c r="Q150" s="102" t="str">
        <f t="shared" si="10"/>
        <v/>
      </c>
    </row>
    <row r="151" spans="1:17" x14ac:dyDescent="0.2">
      <c r="A151" s="118" t="str">
        <f>IF(B151="","",COUNT('Diário 1º PA'!$A$5:$A$1982)+COUNT('Diário 2º PA'!$A$5:$A$2027)+ROW()-4)</f>
        <v/>
      </c>
      <c r="B151" s="104"/>
      <c r="C151" s="469"/>
      <c r="D151" s="105"/>
      <c r="E151" s="105"/>
      <c r="F151" s="106"/>
      <c r="G151" s="107"/>
      <c r="H151" s="105"/>
      <c r="I151" s="107"/>
      <c r="J151" s="422"/>
      <c r="K151" s="422"/>
      <c r="L151" s="423"/>
      <c r="M151" s="422"/>
      <c r="N151" s="104"/>
      <c r="O151" s="79">
        <f t="shared" si="11"/>
        <v>0</v>
      </c>
      <c r="P151" s="79">
        <f t="shared" si="12"/>
        <v>0</v>
      </c>
      <c r="Q151" s="102" t="str">
        <f t="shared" si="10"/>
        <v/>
      </c>
    </row>
    <row r="152" spans="1:17" x14ac:dyDescent="0.2">
      <c r="A152" s="118" t="str">
        <f>IF(B152="","",COUNT('Diário 1º PA'!$A$5:$A$1982)+COUNT('Diário 2º PA'!$A$5:$A$2027)+ROW()-4)</f>
        <v/>
      </c>
      <c r="B152" s="104"/>
      <c r="C152" s="469"/>
      <c r="D152" s="105"/>
      <c r="E152" s="105"/>
      <c r="F152" s="106"/>
      <c r="G152" s="107"/>
      <c r="H152" s="105"/>
      <c r="I152" s="107"/>
      <c r="J152" s="422"/>
      <c r="K152" s="422"/>
      <c r="L152" s="423"/>
      <c r="M152" s="422"/>
      <c r="N152" s="104"/>
      <c r="O152" s="79">
        <f t="shared" si="11"/>
        <v>0</v>
      </c>
      <c r="P152" s="79">
        <f t="shared" si="12"/>
        <v>0</v>
      </c>
      <c r="Q152" s="152" t="str">
        <f t="shared" si="10"/>
        <v/>
      </c>
    </row>
    <row r="153" spans="1:17" x14ac:dyDescent="0.2">
      <c r="A153" s="118" t="str">
        <f>IF(B153="","",COUNT('Diário 1º PA'!$A$5:$A$1982)+COUNT('Diário 2º PA'!$A$5:$A$2027)+ROW()-4)</f>
        <v/>
      </c>
      <c r="B153" s="104"/>
      <c r="C153" s="469"/>
      <c r="D153" s="105"/>
      <c r="E153" s="105"/>
      <c r="F153" s="106"/>
      <c r="G153" s="453"/>
      <c r="H153" s="105"/>
      <c r="I153" s="107"/>
      <c r="J153" s="422"/>
      <c r="K153" s="422"/>
      <c r="L153" s="423"/>
      <c r="M153" s="422"/>
      <c r="N153" s="104"/>
      <c r="O153" s="79">
        <f t="shared" si="11"/>
        <v>0</v>
      </c>
      <c r="P153" s="79">
        <f t="shared" si="12"/>
        <v>0</v>
      </c>
      <c r="Q153" s="102" t="str">
        <f t="shared" si="10"/>
        <v/>
      </c>
    </row>
    <row r="154" spans="1:17" x14ac:dyDescent="0.2">
      <c r="A154" s="118" t="str">
        <f>IF(B154="","",COUNT('Diário 1º PA'!$A$5:$A$1982)+COUNT('Diário 2º PA'!$A$5:$A$2027)+ROW()-4)</f>
        <v/>
      </c>
      <c r="B154" s="104"/>
      <c r="C154" s="469"/>
      <c r="D154" s="105"/>
      <c r="E154" s="105"/>
      <c r="F154" s="106"/>
      <c r="G154" s="453"/>
      <c r="H154" s="105"/>
      <c r="I154" s="107"/>
      <c r="J154" s="422"/>
      <c r="K154" s="422"/>
      <c r="L154" s="423"/>
      <c r="M154" s="422"/>
      <c r="N154" s="104"/>
      <c r="O154" s="79">
        <f t="shared" si="11"/>
        <v>0</v>
      </c>
      <c r="P154" s="79">
        <f t="shared" si="12"/>
        <v>0</v>
      </c>
      <c r="Q154" s="102" t="str">
        <f t="shared" si="10"/>
        <v/>
      </c>
    </row>
    <row r="155" spans="1:17" x14ac:dyDescent="0.2">
      <c r="A155" s="118" t="str">
        <f>IF(B155="","",COUNT('Diário 1º PA'!$A$5:$A$1982)+COUNT('Diário 2º PA'!$A$5:$A$2027)+ROW()-4)</f>
        <v/>
      </c>
      <c r="B155" s="104"/>
      <c r="C155" s="469"/>
      <c r="D155" s="105"/>
      <c r="E155" s="105"/>
      <c r="F155" s="106"/>
      <c r="G155" s="107"/>
      <c r="H155" s="105"/>
      <c r="I155" s="107"/>
      <c r="J155" s="422"/>
      <c r="K155" s="423"/>
      <c r="L155" s="423"/>
      <c r="M155" s="422"/>
      <c r="N155" s="104"/>
      <c r="O155" s="79">
        <f t="shared" si="11"/>
        <v>0</v>
      </c>
      <c r="P155" s="79">
        <f t="shared" si="12"/>
        <v>0</v>
      </c>
      <c r="Q155" s="152" t="str">
        <f t="shared" si="10"/>
        <v/>
      </c>
    </row>
    <row r="156" spans="1:17" x14ac:dyDescent="0.2">
      <c r="A156" s="118" t="str">
        <f>IF(B156="","",COUNT('Diário 1º PA'!$A$5:$A$1982)+COUNT('Diário 2º PA'!$A$5:$A$2027)+ROW()-4)</f>
        <v/>
      </c>
      <c r="B156" s="104"/>
      <c r="C156" s="469"/>
      <c r="D156" s="105"/>
      <c r="E156" s="105"/>
      <c r="F156" s="106"/>
      <c r="G156" s="107"/>
      <c r="H156" s="105"/>
      <c r="I156" s="107"/>
      <c r="J156" s="422"/>
      <c r="K156" s="423"/>
      <c r="L156" s="423"/>
      <c r="M156" s="422"/>
      <c r="N156" s="104"/>
      <c r="O156" s="79">
        <f t="shared" si="11"/>
        <v>0</v>
      </c>
      <c r="P156" s="79">
        <f t="shared" si="12"/>
        <v>0</v>
      </c>
      <c r="Q156" s="102" t="str">
        <f t="shared" si="10"/>
        <v/>
      </c>
    </row>
    <row r="157" spans="1:17" x14ac:dyDescent="0.2">
      <c r="A157" s="118" t="str">
        <f>IF(B157="","",COUNT('Diário 1º PA'!$A$5:$A$1982)+COUNT('Diário 2º PA'!$A$5:$A$2027)+ROW()-4)</f>
        <v/>
      </c>
      <c r="B157" s="104"/>
      <c r="C157" s="469"/>
      <c r="D157" s="105"/>
      <c r="E157" s="105"/>
      <c r="F157" s="106"/>
      <c r="G157" s="105"/>
      <c r="H157" s="105"/>
      <c r="I157" s="107"/>
      <c r="J157" s="422"/>
      <c r="K157" s="423"/>
      <c r="L157" s="423"/>
      <c r="M157" s="422"/>
      <c r="N157" s="104"/>
      <c r="O157" s="79">
        <f t="shared" si="11"/>
        <v>0</v>
      </c>
      <c r="P157" s="79">
        <f t="shared" si="12"/>
        <v>0</v>
      </c>
      <c r="Q157" s="102" t="str">
        <f t="shared" si="10"/>
        <v/>
      </c>
    </row>
    <row r="158" spans="1:17" x14ac:dyDescent="0.2">
      <c r="A158" s="118" t="str">
        <f>IF(B158="","",COUNT('Diário 1º PA'!$A$5:$A$1982)+COUNT('Diário 2º PA'!$A$5:$A$2027)+ROW()-4)</f>
        <v/>
      </c>
      <c r="B158" s="104"/>
      <c r="C158" s="469"/>
      <c r="D158" s="105"/>
      <c r="E158" s="105"/>
      <c r="F158" s="106"/>
      <c r="G158" s="105"/>
      <c r="H158" s="105"/>
      <c r="I158" s="107"/>
      <c r="J158" s="422"/>
      <c r="K158" s="423"/>
      <c r="L158" s="423"/>
      <c r="M158" s="422"/>
      <c r="N158" s="104"/>
      <c r="O158" s="79">
        <f t="shared" si="11"/>
        <v>0</v>
      </c>
      <c r="P158" s="79">
        <f t="shared" si="12"/>
        <v>0</v>
      </c>
      <c r="Q158" s="152" t="str">
        <f t="shared" si="10"/>
        <v/>
      </c>
    </row>
    <row r="159" spans="1:17" x14ac:dyDescent="0.2">
      <c r="A159" s="118" t="str">
        <f>IF(B159="","",COUNT('Diário 1º PA'!$A$5:$A$1982)+COUNT('Diário 2º PA'!$A$5:$A$2027)+ROW()-4)</f>
        <v/>
      </c>
      <c r="B159" s="104"/>
      <c r="C159" s="469"/>
      <c r="D159" s="105"/>
      <c r="E159" s="105"/>
      <c r="F159" s="106"/>
      <c r="G159" s="105"/>
      <c r="H159" s="105"/>
      <c r="I159" s="107"/>
      <c r="J159" s="422"/>
      <c r="K159" s="423"/>
      <c r="L159" s="423"/>
      <c r="M159" s="422"/>
      <c r="N159" s="104"/>
      <c r="O159" s="79">
        <f t="shared" si="11"/>
        <v>0</v>
      </c>
      <c r="P159" s="79">
        <f t="shared" si="12"/>
        <v>0</v>
      </c>
      <c r="Q159" s="102" t="str">
        <f t="shared" si="10"/>
        <v/>
      </c>
    </row>
    <row r="160" spans="1:17" x14ac:dyDescent="0.2">
      <c r="A160" s="118" t="str">
        <f>IF(B160="","",COUNT('Diário 1º PA'!$A$5:$A$1982)+COUNT('Diário 2º PA'!$A$5:$A$2027)+ROW()-4)</f>
        <v/>
      </c>
      <c r="B160" s="104"/>
      <c r="C160" s="469"/>
      <c r="D160" s="105"/>
      <c r="E160" s="105"/>
      <c r="F160" s="106"/>
      <c r="G160" s="105"/>
      <c r="H160" s="105"/>
      <c r="I160" s="107"/>
      <c r="J160" s="422"/>
      <c r="K160" s="423"/>
      <c r="L160" s="423"/>
      <c r="M160" s="422"/>
      <c r="N160" s="104"/>
      <c r="O160" s="79">
        <f t="shared" si="11"/>
        <v>0</v>
      </c>
      <c r="P160" s="79">
        <f t="shared" si="12"/>
        <v>0</v>
      </c>
      <c r="Q160" s="102" t="str">
        <f t="shared" si="10"/>
        <v/>
      </c>
    </row>
    <row r="161" spans="1:17" x14ac:dyDescent="0.2">
      <c r="A161" s="118" t="str">
        <f>IF(B161="","",COUNT('Diário 1º PA'!$A$5:$A$1982)+COUNT('Diário 2º PA'!$A$5:$A$2027)+ROW()-4)</f>
        <v/>
      </c>
      <c r="B161" s="104"/>
      <c r="C161" s="469"/>
      <c r="D161" s="105"/>
      <c r="E161" s="105"/>
      <c r="F161" s="106"/>
      <c r="G161" s="105"/>
      <c r="H161" s="105"/>
      <c r="I161" s="107"/>
      <c r="J161" s="422"/>
      <c r="K161" s="423"/>
      <c r="L161" s="423"/>
      <c r="M161" s="422"/>
      <c r="N161" s="104"/>
      <c r="O161" s="79">
        <f t="shared" si="11"/>
        <v>0</v>
      </c>
      <c r="P161" s="79">
        <f t="shared" si="12"/>
        <v>0</v>
      </c>
      <c r="Q161" s="152" t="str">
        <f t="shared" si="10"/>
        <v/>
      </c>
    </row>
    <row r="162" spans="1:17" x14ac:dyDescent="0.2">
      <c r="A162" s="118" t="str">
        <f>IF(B162="","",COUNT('Diário 1º PA'!$A$5:$A$1982)+COUNT('Diário 2º PA'!$A$5:$A$2027)+ROW()-4)</f>
        <v/>
      </c>
      <c r="B162" s="104"/>
      <c r="C162" s="469"/>
      <c r="D162" s="105"/>
      <c r="E162" s="105"/>
      <c r="F162" s="106"/>
      <c r="G162" s="105"/>
      <c r="H162" s="105"/>
      <c r="I162" s="107"/>
      <c r="J162" s="422"/>
      <c r="K162" s="423"/>
      <c r="L162" s="423"/>
      <c r="M162" s="422"/>
      <c r="N162" s="104"/>
      <c r="O162" s="79">
        <f t="shared" si="11"/>
        <v>0</v>
      </c>
      <c r="P162" s="79">
        <f t="shared" si="12"/>
        <v>0</v>
      </c>
      <c r="Q162" s="102" t="str">
        <f t="shared" si="10"/>
        <v/>
      </c>
    </row>
    <row r="163" spans="1:17" x14ac:dyDescent="0.2">
      <c r="A163" s="118" t="str">
        <f>IF(B163="","",COUNT('Diário 1º PA'!$A$5:$A$1982)+COUNT('Diário 2º PA'!$A$5:$A$2027)+ROW()-4)</f>
        <v/>
      </c>
      <c r="B163" s="104"/>
      <c r="C163" s="469"/>
      <c r="D163" s="105"/>
      <c r="E163" s="105"/>
      <c r="F163" s="106"/>
      <c r="G163" s="105"/>
      <c r="H163" s="105"/>
      <c r="I163" s="107"/>
      <c r="J163" s="422"/>
      <c r="K163" s="423"/>
      <c r="L163" s="423"/>
      <c r="M163" s="422"/>
      <c r="N163" s="104"/>
      <c r="O163" s="79">
        <f t="shared" si="11"/>
        <v>0</v>
      </c>
      <c r="P163" s="79">
        <f t="shared" si="12"/>
        <v>0</v>
      </c>
      <c r="Q163" s="102" t="str">
        <f t="shared" si="10"/>
        <v/>
      </c>
    </row>
    <row r="164" spans="1:17" x14ac:dyDescent="0.2">
      <c r="A164" s="118" t="str">
        <f>IF(B164="","",COUNT('Diário 1º PA'!$A$5:$A$1982)+COUNT('Diário 2º PA'!$A$5:$A$2027)+ROW()-4)</f>
        <v/>
      </c>
      <c r="B164" s="104"/>
      <c r="C164" s="469"/>
      <c r="D164" s="105"/>
      <c r="E164" s="105"/>
      <c r="F164" s="106"/>
      <c r="G164" s="105"/>
      <c r="H164" s="105"/>
      <c r="I164" s="107"/>
      <c r="J164" s="422"/>
      <c r="K164" s="423"/>
      <c r="L164" s="423"/>
      <c r="M164" s="422"/>
      <c r="N164" s="104"/>
      <c r="O164" s="79">
        <f t="shared" si="11"/>
        <v>0</v>
      </c>
      <c r="P164" s="79">
        <f t="shared" si="12"/>
        <v>0</v>
      </c>
      <c r="Q164" s="152" t="str">
        <f t="shared" si="10"/>
        <v/>
      </c>
    </row>
    <row r="165" spans="1:17" x14ac:dyDescent="0.2">
      <c r="A165" s="118" t="str">
        <f>IF(B165="","",COUNT('Diário 1º PA'!$A$5:$A$1982)+COUNT('Diário 2º PA'!$A$5:$A$2027)+ROW()-4)</f>
        <v/>
      </c>
      <c r="B165" s="104"/>
      <c r="C165" s="469"/>
      <c r="D165" s="105"/>
      <c r="E165" s="105"/>
      <c r="F165" s="106"/>
      <c r="G165" s="105"/>
      <c r="H165" s="105"/>
      <c r="I165" s="107"/>
      <c r="J165" s="422"/>
      <c r="K165" s="423"/>
      <c r="L165" s="423"/>
      <c r="M165" s="422"/>
      <c r="N165" s="104"/>
      <c r="O165" s="79">
        <f t="shared" si="11"/>
        <v>0</v>
      </c>
      <c r="P165" s="79">
        <f t="shared" si="12"/>
        <v>0</v>
      </c>
      <c r="Q165" s="102" t="str">
        <f t="shared" si="10"/>
        <v/>
      </c>
    </row>
    <row r="166" spans="1:17" x14ac:dyDescent="0.2">
      <c r="A166" s="118" t="str">
        <f>IF(B166="","",COUNT('Diário 1º PA'!$A$5:$A$1982)+COUNT('Diário 2º PA'!$A$5:$A$2027)+ROW()-4)</f>
        <v/>
      </c>
      <c r="B166" s="104"/>
      <c r="C166" s="469"/>
      <c r="D166" s="105"/>
      <c r="E166" s="105"/>
      <c r="F166" s="106"/>
      <c r="G166" s="453"/>
      <c r="H166" s="105"/>
      <c r="I166" s="107"/>
      <c r="J166" s="422"/>
      <c r="K166" s="422"/>
      <c r="L166" s="423"/>
      <c r="M166" s="422"/>
      <c r="N166" s="104"/>
      <c r="O166" s="79">
        <f t="shared" si="11"/>
        <v>0</v>
      </c>
      <c r="P166" s="79">
        <f t="shared" si="12"/>
        <v>0</v>
      </c>
      <c r="Q166" s="102" t="str">
        <f t="shared" si="10"/>
        <v/>
      </c>
    </row>
    <row r="167" spans="1:17" x14ac:dyDescent="0.2">
      <c r="A167" s="118" t="str">
        <f>IF(B167="","",COUNT('Diário 1º PA'!$A$5:$A$1982)+COUNT('Diário 2º PA'!$A$5:$A$2027)+ROW()-4)</f>
        <v/>
      </c>
      <c r="B167" s="104"/>
      <c r="C167" s="469"/>
      <c r="D167" s="105"/>
      <c r="E167" s="105"/>
      <c r="F167" s="106"/>
      <c r="G167" s="107"/>
      <c r="H167" s="105"/>
      <c r="I167" s="107"/>
      <c r="J167" s="422"/>
      <c r="K167" s="422"/>
      <c r="L167" s="423"/>
      <c r="M167" s="422"/>
      <c r="N167" s="104"/>
      <c r="O167" s="79">
        <f t="shared" si="11"/>
        <v>0</v>
      </c>
      <c r="P167" s="79">
        <f t="shared" si="12"/>
        <v>0</v>
      </c>
      <c r="Q167" s="152" t="str">
        <f t="shared" si="10"/>
        <v/>
      </c>
    </row>
    <row r="168" spans="1:17" x14ac:dyDescent="0.2">
      <c r="A168" s="118" t="str">
        <f>IF(B168="","",COUNT('Diário 1º PA'!$A$5:$A$1982)+COUNT('Diário 2º PA'!$A$5:$A$2027)+ROW()-4)</f>
        <v/>
      </c>
      <c r="B168" s="104"/>
      <c r="C168" s="469"/>
      <c r="D168" s="105"/>
      <c r="E168" s="105"/>
      <c r="F168" s="106"/>
      <c r="G168" s="105"/>
      <c r="H168" s="105"/>
      <c r="I168" s="107"/>
      <c r="J168" s="422"/>
      <c r="K168" s="422"/>
      <c r="L168" s="423"/>
      <c r="M168" s="422"/>
      <c r="N168" s="104"/>
      <c r="O168" s="79">
        <f t="shared" si="11"/>
        <v>0</v>
      </c>
      <c r="P168" s="79">
        <f t="shared" si="12"/>
        <v>0</v>
      </c>
      <c r="Q168" s="102" t="str">
        <f t="shared" si="10"/>
        <v/>
      </c>
    </row>
    <row r="169" spans="1:17" x14ac:dyDescent="0.2">
      <c r="A169" s="118" t="str">
        <f>IF(B169="","",COUNT('Diário 1º PA'!$A$5:$A$1982)+COUNT('Diário 2º PA'!$A$5:$A$2027)+ROW()-4)</f>
        <v/>
      </c>
      <c r="B169" s="104"/>
      <c r="C169" s="469"/>
      <c r="D169" s="105"/>
      <c r="E169" s="105"/>
      <c r="F169" s="106"/>
      <c r="G169" s="105"/>
      <c r="H169" s="105"/>
      <c r="I169" s="107"/>
      <c r="J169" s="422"/>
      <c r="K169" s="422"/>
      <c r="L169" s="423"/>
      <c r="M169" s="422"/>
      <c r="N169" s="104"/>
      <c r="O169" s="79">
        <f t="shared" si="11"/>
        <v>0</v>
      </c>
      <c r="P169" s="79">
        <f t="shared" si="12"/>
        <v>0</v>
      </c>
      <c r="Q169" s="102" t="str">
        <f t="shared" si="10"/>
        <v/>
      </c>
    </row>
    <row r="170" spans="1:17" x14ac:dyDescent="0.2">
      <c r="A170" s="118" t="str">
        <f>IF(B170="","",COUNT('Diário 1º PA'!$A$5:$A$1982)+COUNT('Diário 2º PA'!$A$5:$A$2027)+ROW()-4)</f>
        <v/>
      </c>
      <c r="B170" s="104"/>
      <c r="C170" s="469"/>
      <c r="D170" s="105"/>
      <c r="E170" s="105"/>
      <c r="F170" s="106"/>
      <c r="G170" s="105"/>
      <c r="H170" s="105"/>
      <c r="I170" s="107"/>
      <c r="J170" s="422"/>
      <c r="K170" s="422"/>
      <c r="L170" s="423"/>
      <c r="M170" s="422"/>
      <c r="N170" s="104"/>
      <c r="O170" s="79">
        <f t="shared" si="11"/>
        <v>0</v>
      </c>
      <c r="P170" s="79">
        <f t="shared" si="12"/>
        <v>0</v>
      </c>
      <c r="Q170" s="152" t="str">
        <f t="shared" si="10"/>
        <v/>
      </c>
    </row>
    <row r="171" spans="1:17" x14ac:dyDescent="0.2">
      <c r="A171" s="118" t="str">
        <f>IF(B171="","",COUNT('Diário 1º PA'!$A$5:$A$1982)+COUNT('Diário 2º PA'!$A$5:$A$2027)+ROW()-4)</f>
        <v/>
      </c>
      <c r="B171" s="104"/>
      <c r="C171" s="469"/>
      <c r="D171" s="105"/>
      <c r="E171" s="105"/>
      <c r="F171" s="106"/>
      <c r="G171" s="105"/>
      <c r="H171" s="105"/>
      <c r="I171" s="107"/>
      <c r="J171" s="422"/>
      <c r="K171" s="422"/>
      <c r="L171" s="423"/>
      <c r="M171" s="422"/>
      <c r="N171" s="104"/>
      <c r="O171" s="79">
        <f t="shared" si="11"/>
        <v>0</v>
      </c>
      <c r="P171" s="79">
        <f t="shared" si="12"/>
        <v>0</v>
      </c>
      <c r="Q171" s="102" t="str">
        <f t="shared" si="10"/>
        <v/>
      </c>
    </row>
    <row r="172" spans="1:17" x14ac:dyDescent="0.2">
      <c r="A172" s="118" t="str">
        <f>IF(B172="","",COUNT('Diário 1º PA'!$A$5:$A$1982)+COUNT('Diário 2º PA'!$A$5:$A$2027)+ROW()-4)</f>
        <v/>
      </c>
      <c r="B172" s="104"/>
      <c r="C172" s="469"/>
      <c r="D172" s="105"/>
      <c r="E172" s="105"/>
      <c r="F172" s="106"/>
      <c r="G172" s="105"/>
      <c r="H172" s="105"/>
      <c r="I172" s="107"/>
      <c r="J172" s="422"/>
      <c r="K172" s="422"/>
      <c r="L172" s="423"/>
      <c r="M172" s="422"/>
      <c r="N172" s="104"/>
      <c r="O172" s="79">
        <f t="shared" si="11"/>
        <v>0</v>
      </c>
      <c r="P172" s="79">
        <f t="shared" si="12"/>
        <v>0</v>
      </c>
      <c r="Q172" s="102" t="str">
        <f t="shared" si="10"/>
        <v/>
      </c>
    </row>
    <row r="173" spans="1:17" x14ac:dyDescent="0.2">
      <c r="A173" s="118" t="str">
        <f>IF(B173="","",COUNT('Diário 1º PA'!$A$5:$A$1982)+COUNT('Diário 2º PA'!$A$5:$A$2027)+ROW()-4)</f>
        <v/>
      </c>
      <c r="B173" s="104"/>
      <c r="C173" s="469"/>
      <c r="D173" s="105"/>
      <c r="E173" s="105"/>
      <c r="F173" s="106"/>
      <c r="G173" s="105"/>
      <c r="H173" s="105"/>
      <c r="I173" s="107"/>
      <c r="J173" s="422"/>
      <c r="K173" s="422"/>
      <c r="L173" s="423"/>
      <c r="M173" s="422"/>
      <c r="N173" s="104"/>
      <c r="O173" s="79">
        <f t="shared" si="11"/>
        <v>0</v>
      </c>
      <c r="P173" s="79">
        <f t="shared" si="12"/>
        <v>0</v>
      </c>
      <c r="Q173" s="152" t="str">
        <f t="shared" si="10"/>
        <v/>
      </c>
    </row>
    <row r="174" spans="1:17" x14ac:dyDescent="0.2">
      <c r="A174" s="118" t="str">
        <f>IF(B174="","",COUNT('Diário 1º PA'!$A$5:$A$1982)+COUNT('Diário 2º PA'!$A$5:$A$2027)+ROW()-4)</f>
        <v/>
      </c>
      <c r="B174" s="104"/>
      <c r="C174" s="469"/>
      <c r="D174" s="105"/>
      <c r="E174" s="105"/>
      <c r="F174" s="106"/>
      <c r="G174" s="105"/>
      <c r="H174" s="105"/>
      <c r="I174" s="107"/>
      <c r="J174" s="422"/>
      <c r="K174" s="422"/>
      <c r="L174" s="423"/>
      <c r="M174" s="422"/>
      <c r="N174" s="104"/>
      <c r="O174" s="79">
        <f t="shared" si="11"/>
        <v>0</v>
      </c>
      <c r="P174" s="79">
        <f t="shared" si="12"/>
        <v>0</v>
      </c>
      <c r="Q174" s="102" t="str">
        <f t="shared" si="10"/>
        <v/>
      </c>
    </row>
    <row r="175" spans="1:17" x14ac:dyDescent="0.2">
      <c r="A175" s="118" t="str">
        <f>IF(B175="","",COUNT('Diário 1º PA'!$A$5:$A$1982)+COUNT('Diário 2º PA'!$A$5:$A$2027)+ROW()-4)</f>
        <v/>
      </c>
      <c r="B175" s="104"/>
      <c r="C175" s="469"/>
      <c r="D175" s="105"/>
      <c r="E175" s="105"/>
      <c r="F175" s="106"/>
      <c r="G175" s="105"/>
      <c r="H175" s="105"/>
      <c r="I175" s="107"/>
      <c r="J175" s="422"/>
      <c r="K175" s="422"/>
      <c r="L175" s="423"/>
      <c r="M175" s="422"/>
      <c r="N175" s="104"/>
      <c r="O175" s="79">
        <f t="shared" si="11"/>
        <v>0</v>
      </c>
      <c r="P175" s="79">
        <f t="shared" si="12"/>
        <v>0</v>
      </c>
      <c r="Q175" s="102" t="str">
        <f t="shared" si="10"/>
        <v/>
      </c>
    </row>
    <row r="176" spans="1:17" x14ac:dyDescent="0.2">
      <c r="A176" s="118" t="str">
        <f>IF(B176="","",COUNT('Diário 1º PA'!$A$5:$A$1982)+COUNT('Diário 2º PA'!$A$5:$A$2027)+ROW()-4)</f>
        <v/>
      </c>
      <c r="B176" s="104"/>
      <c r="C176" s="469"/>
      <c r="D176" s="105"/>
      <c r="E176" s="105"/>
      <c r="F176" s="106"/>
      <c r="G176" s="105"/>
      <c r="H176" s="105"/>
      <c r="I176" s="107"/>
      <c r="J176" s="422"/>
      <c r="K176" s="422"/>
      <c r="L176" s="423"/>
      <c r="M176" s="422"/>
      <c r="N176" s="104"/>
      <c r="O176" s="79">
        <f t="shared" si="11"/>
        <v>0</v>
      </c>
      <c r="P176" s="79">
        <f t="shared" si="12"/>
        <v>0</v>
      </c>
      <c r="Q176" s="152" t="str">
        <f t="shared" si="10"/>
        <v/>
      </c>
    </row>
    <row r="177" spans="1:17" x14ac:dyDescent="0.2">
      <c r="A177" s="118" t="str">
        <f>IF(B177="","",COUNT('Diário 1º PA'!$A$5:$A$1982)+COUNT('Diário 2º PA'!$A$5:$A$2027)+ROW()-4)</f>
        <v/>
      </c>
      <c r="B177" s="104"/>
      <c r="C177" s="469"/>
      <c r="D177" s="105"/>
      <c r="E177" s="105"/>
      <c r="F177" s="106"/>
      <c r="G177" s="105"/>
      <c r="H177" s="105"/>
      <c r="I177" s="107"/>
      <c r="J177" s="422"/>
      <c r="K177" s="422"/>
      <c r="L177" s="423"/>
      <c r="M177" s="422"/>
      <c r="N177" s="104"/>
      <c r="O177" s="79">
        <f t="shared" si="11"/>
        <v>0</v>
      </c>
      <c r="P177" s="79">
        <f t="shared" si="12"/>
        <v>0</v>
      </c>
      <c r="Q177" s="102" t="str">
        <f t="shared" si="10"/>
        <v/>
      </c>
    </row>
    <row r="178" spans="1:17" x14ac:dyDescent="0.2">
      <c r="A178" s="118" t="str">
        <f>IF(B178="","",COUNT('Diário 1º PA'!$A$5:$A$1982)+COUNT('Diário 2º PA'!$A$5:$A$2027)+ROW()-4)</f>
        <v/>
      </c>
      <c r="B178" s="104"/>
      <c r="C178" s="469"/>
      <c r="D178" s="105"/>
      <c r="E178" s="105"/>
      <c r="F178" s="106"/>
      <c r="G178" s="105"/>
      <c r="H178" s="105"/>
      <c r="I178" s="107"/>
      <c r="J178" s="422"/>
      <c r="K178" s="422"/>
      <c r="L178" s="423"/>
      <c r="M178" s="422"/>
      <c r="N178" s="104"/>
      <c r="O178" s="79">
        <f t="shared" si="11"/>
        <v>0</v>
      </c>
      <c r="P178" s="79">
        <f t="shared" si="12"/>
        <v>0</v>
      </c>
      <c r="Q178" s="102" t="str">
        <f t="shared" si="10"/>
        <v/>
      </c>
    </row>
    <row r="179" spans="1:17" x14ac:dyDescent="0.2">
      <c r="A179" s="118" t="str">
        <f>IF(B179="","",COUNT('Diário 1º PA'!$A$5:$A$1982)+COUNT('Diário 2º PA'!$A$5:$A$2027)+ROW()-4)</f>
        <v/>
      </c>
      <c r="B179" s="104"/>
      <c r="C179" s="469"/>
      <c r="D179" s="105"/>
      <c r="E179" s="105"/>
      <c r="F179" s="106"/>
      <c r="G179" s="105"/>
      <c r="H179" s="105"/>
      <c r="I179" s="107"/>
      <c r="J179" s="422"/>
      <c r="K179" s="422"/>
      <c r="L179" s="423"/>
      <c r="M179" s="422"/>
      <c r="N179" s="104"/>
      <c r="O179" s="79">
        <f t="shared" si="11"/>
        <v>0</v>
      </c>
      <c r="P179" s="79">
        <f t="shared" si="12"/>
        <v>0</v>
      </c>
      <c r="Q179" s="152" t="str">
        <f t="shared" si="10"/>
        <v/>
      </c>
    </row>
    <row r="180" spans="1:17" x14ac:dyDescent="0.2">
      <c r="A180" s="118" t="str">
        <f>IF(B180="","",COUNT('Diário 1º PA'!$A$5:$A$1982)+COUNT('Diário 2º PA'!$A$5:$A$2027)+ROW()-4)</f>
        <v/>
      </c>
      <c r="B180" s="104"/>
      <c r="C180" s="469"/>
      <c r="D180" s="105"/>
      <c r="E180" s="105"/>
      <c r="F180" s="106"/>
      <c r="G180" s="107"/>
      <c r="H180" s="105"/>
      <c r="I180" s="107"/>
      <c r="J180" s="422"/>
      <c r="K180" s="422"/>
      <c r="L180" s="423"/>
      <c r="M180" s="475"/>
      <c r="N180" s="104"/>
      <c r="O180" s="79">
        <f t="shared" si="11"/>
        <v>0</v>
      </c>
      <c r="P180" s="79">
        <f t="shared" si="12"/>
        <v>0</v>
      </c>
      <c r="Q180" s="102" t="str">
        <f t="shared" si="10"/>
        <v/>
      </c>
    </row>
    <row r="181" spans="1:17" x14ac:dyDescent="0.2">
      <c r="A181" s="118" t="str">
        <f>IF(B181="","",COUNT('Diário 1º PA'!$A$5:$A$1982)+COUNT('Diário 2º PA'!$A$5:$A$2027)+ROW()-4)</f>
        <v/>
      </c>
      <c r="B181" s="479"/>
      <c r="C181" s="474"/>
      <c r="D181" s="476"/>
      <c r="E181" s="476"/>
      <c r="F181" s="445"/>
      <c r="G181" s="476"/>
      <c r="H181" s="476"/>
      <c r="I181" s="442"/>
      <c r="J181" s="480"/>
      <c r="K181" s="480"/>
      <c r="L181" s="444"/>
      <c r="M181" s="491"/>
      <c r="N181" s="479"/>
      <c r="O181" s="79">
        <f t="shared" si="11"/>
        <v>0</v>
      </c>
      <c r="P181" s="79">
        <f t="shared" si="12"/>
        <v>0</v>
      </c>
      <c r="Q181" s="102" t="str">
        <f t="shared" si="10"/>
        <v/>
      </c>
    </row>
    <row r="182" spans="1:17" x14ac:dyDescent="0.2">
      <c r="A182" s="118" t="str">
        <f>IF(B182="","",COUNT('Diário 1º PA'!$A$5:$A$1982)+COUNT('Diário 2º PA'!$A$5:$A$2027)+ROW()-4)</f>
        <v/>
      </c>
      <c r="B182" s="104"/>
      <c r="C182" s="469"/>
      <c r="D182" s="105"/>
      <c r="E182" s="105"/>
      <c r="F182" s="106"/>
      <c r="G182" s="105"/>
      <c r="H182" s="105"/>
      <c r="I182" s="107"/>
      <c r="J182" s="422"/>
      <c r="K182" s="422"/>
      <c r="L182" s="423"/>
      <c r="M182" s="422"/>
      <c r="N182" s="104"/>
      <c r="O182" s="79">
        <f t="shared" si="11"/>
        <v>0</v>
      </c>
      <c r="P182" s="79">
        <f t="shared" si="12"/>
        <v>0</v>
      </c>
      <c r="Q182" s="152" t="str">
        <f t="shared" si="10"/>
        <v/>
      </c>
    </row>
    <row r="183" spans="1:17" x14ac:dyDescent="0.2">
      <c r="A183" s="118" t="str">
        <f>IF(B183="","",COUNT('Diário 1º PA'!$A$5:$A$1982)+COUNT('Diário 2º PA'!$A$5:$A$2027)+ROW()-4)</f>
        <v/>
      </c>
      <c r="B183" s="104"/>
      <c r="C183" s="469"/>
      <c r="D183" s="105"/>
      <c r="E183" s="105"/>
      <c r="F183" s="106"/>
      <c r="G183" s="105"/>
      <c r="H183" s="105"/>
      <c r="I183" s="107"/>
      <c r="J183" s="422"/>
      <c r="K183" s="422"/>
      <c r="L183" s="423"/>
      <c r="M183" s="422"/>
      <c r="N183" s="104"/>
      <c r="O183" s="79">
        <f t="shared" si="11"/>
        <v>0</v>
      </c>
      <c r="P183" s="79">
        <f t="shared" si="12"/>
        <v>0</v>
      </c>
      <c r="Q183" s="102" t="str">
        <f t="shared" si="10"/>
        <v/>
      </c>
    </row>
    <row r="184" spans="1:17" x14ac:dyDescent="0.2">
      <c r="A184" s="118" t="str">
        <f>IF(B184="","",COUNT('Diário 1º PA'!$A$5:$A$1982)+COUNT('Diário 2º PA'!$A$5:$A$2027)+ROW()-4)</f>
        <v/>
      </c>
      <c r="B184" s="104"/>
      <c r="C184" s="469"/>
      <c r="D184" s="105"/>
      <c r="E184" s="105"/>
      <c r="F184" s="106"/>
      <c r="G184" s="105"/>
      <c r="H184" s="105"/>
      <c r="I184" s="107"/>
      <c r="J184" s="422"/>
      <c r="K184" s="422"/>
      <c r="L184" s="423"/>
      <c r="M184" s="422"/>
      <c r="N184" s="104"/>
      <c r="O184" s="79">
        <f t="shared" si="11"/>
        <v>0</v>
      </c>
      <c r="P184" s="79">
        <f t="shared" si="12"/>
        <v>0</v>
      </c>
      <c r="Q184" s="102" t="str">
        <f t="shared" si="10"/>
        <v/>
      </c>
    </row>
    <row r="185" spans="1:17" x14ac:dyDescent="0.2">
      <c r="A185" s="118" t="str">
        <f>IF(B185="","",COUNT('Diário 1º PA'!$A$5:$A$1982)+COUNT('Diário 2º PA'!$A$5:$A$2027)+ROW()-4)</f>
        <v/>
      </c>
      <c r="B185" s="104"/>
      <c r="C185" s="469"/>
      <c r="D185" s="105"/>
      <c r="E185" s="105"/>
      <c r="F185" s="106"/>
      <c r="G185" s="105"/>
      <c r="H185" s="105"/>
      <c r="I185" s="107"/>
      <c r="J185" s="422"/>
      <c r="K185" s="422"/>
      <c r="L185" s="423"/>
      <c r="M185" s="422"/>
      <c r="N185" s="104"/>
      <c r="O185" s="79">
        <f t="shared" si="11"/>
        <v>0</v>
      </c>
      <c r="P185" s="79">
        <f t="shared" si="12"/>
        <v>0</v>
      </c>
      <c r="Q185" s="152" t="str">
        <f t="shared" si="10"/>
        <v/>
      </c>
    </row>
    <row r="186" spans="1:17" x14ac:dyDescent="0.2">
      <c r="A186" s="118" t="str">
        <f>IF(B186="","",COUNT('Diário 1º PA'!$A$5:$A$1982)+COUNT('Diário 2º PA'!$A$5:$A$2027)+ROW()-4)</f>
        <v/>
      </c>
      <c r="B186" s="479"/>
      <c r="C186" s="474"/>
      <c r="D186" s="476"/>
      <c r="E186" s="476"/>
      <c r="F186" s="445"/>
      <c r="G186" s="476"/>
      <c r="H186" s="476"/>
      <c r="I186" s="442"/>
      <c r="J186" s="480"/>
      <c r="K186" s="480"/>
      <c r="L186" s="444"/>
      <c r="M186" s="490"/>
      <c r="N186" s="479"/>
      <c r="O186" s="79">
        <f t="shared" si="11"/>
        <v>0</v>
      </c>
      <c r="P186" s="79">
        <f t="shared" si="12"/>
        <v>0</v>
      </c>
      <c r="Q186" s="102" t="str">
        <f t="shared" si="10"/>
        <v/>
      </c>
    </row>
    <row r="187" spans="1:17" x14ac:dyDescent="0.2">
      <c r="A187" s="118" t="str">
        <f>IF(B187="","",COUNT('Diário 1º PA'!$A$5:$A$1982)+COUNT('Diário 2º PA'!$A$5:$A$2027)+ROW()-4)</f>
        <v/>
      </c>
      <c r="B187" s="104"/>
      <c r="C187" s="469"/>
      <c r="D187" s="105"/>
      <c r="E187" s="105"/>
      <c r="F187" s="106"/>
      <c r="G187" s="105"/>
      <c r="H187" s="105"/>
      <c r="I187" s="107"/>
      <c r="J187" s="422"/>
      <c r="K187" s="422"/>
      <c r="L187" s="423"/>
      <c r="M187" s="422"/>
      <c r="N187" s="104"/>
      <c r="O187" s="79">
        <f t="shared" si="11"/>
        <v>0</v>
      </c>
      <c r="P187" s="79">
        <f t="shared" si="12"/>
        <v>0</v>
      </c>
      <c r="Q187" s="102" t="str">
        <f t="shared" si="10"/>
        <v/>
      </c>
    </row>
    <row r="188" spans="1:17" x14ac:dyDescent="0.2">
      <c r="A188" s="118" t="str">
        <f>IF(B188="","",COUNT('Diário 1º PA'!$A$5:$A$1982)+COUNT('Diário 2º PA'!$A$5:$A$2027)+ROW()-4)</f>
        <v/>
      </c>
      <c r="B188" s="104"/>
      <c r="C188" s="469"/>
      <c r="D188" s="105"/>
      <c r="E188" s="105"/>
      <c r="F188" s="106"/>
      <c r="G188" s="105"/>
      <c r="H188" s="105"/>
      <c r="I188" s="107"/>
      <c r="J188" s="422"/>
      <c r="K188" s="422"/>
      <c r="L188" s="423"/>
      <c r="M188" s="422"/>
      <c r="N188" s="104"/>
      <c r="O188" s="79">
        <f t="shared" si="11"/>
        <v>0</v>
      </c>
      <c r="P188" s="79">
        <f t="shared" si="12"/>
        <v>0</v>
      </c>
      <c r="Q188" s="152" t="str">
        <f t="shared" si="10"/>
        <v/>
      </c>
    </row>
    <row r="189" spans="1:17" x14ac:dyDescent="0.2">
      <c r="A189" s="118" t="str">
        <f>IF(B189="","",COUNT('Diário 1º PA'!$A$5:$A$1982)+COUNT('Diário 2º PA'!$A$5:$A$2027)+ROW()-4)</f>
        <v/>
      </c>
      <c r="B189" s="104"/>
      <c r="C189" s="469"/>
      <c r="D189" s="105"/>
      <c r="E189" s="105"/>
      <c r="F189" s="106"/>
      <c r="G189" s="105"/>
      <c r="H189" s="105"/>
      <c r="I189" s="107"/>
      <c r="J189" s="422"/>
      <c r="K189" s="422"/>
      <c r="L189" s="423"/>
      <c r="M189" s="422"/>
      <c r="N189" s="104"/>
      <c r="O189" s="79">
        <f t="shared" si="11"/>
        <v>0</v>
      </c>
      <c r="P189" s="79">
        <f t="shared" si="12"/>
        <v>0</v>
      </c>
      <c r="Q189" s="102" t="str">
        <f t="shared" si="10"/>
        <v/>
      </c>
    </row>
    <row r="190" spans="1:17" x14ac:dyDescent="0.2">
      <c r="A190" s="118" t="str">
        <f>IF(B190="","",COUNT('Diário 1º PA'!$A$5:$A$1982)+COUNT('Diário 2º PA'!$A$5:$A$2027)+ROW()-4)</f>
        <v/>
      </c>
      <c r="B190" s="479"/>
      <c r="C190" s="474"/>
      <c r="D190" s="476"/>
      <c r="E190" s="476"/>
      <c r="F190" s="445"/>
      <c r="G190" s="476"/>
      <c r="H190" s="476"/>
      <c r="I190" s="442"/>
      <c r="J190" s="480"/>
      <c r="K190" s="480"/>
      <c r="L190" s="444"/>
      <c r="M190" s="480"/>
      <c r="N190" s="479"/>
      <c r="O190" s="79">
        <f t="shared" si="11"/>
        <v>0</v>
      </c>
      <c r="P190" s="79">
        <f t="shared" si="12"/>
        <v>0</v>
      </c>
      <c r="Q190" s="102" t="str">
        <f t="shared" si="10"/>
        <v/>
      </c>
    </row>
    <row r="191" spans="1:17" x14ac:dyDescent="0.2">
      <c r="A191" s="118" t="str">
        <f>IF(B191="","",COUNT('Diário 1º PA'!$A$5:$A$1982)+COUNT('Diário 2º PA'!$A$5:$A$2027)+ROW()-4)</f>
        <v/>
      </c>
      <c r="B191" s="479"/>
      <c r="C191" s="474"/>
      <c r="D191" s="476"/>
      <c r="E191" s="476"/>
      <c r="F191" s="445"/>
      <c r="G191" s="476"/>
      <c r="H191" s="476"/>
      <c r="I191" s="442"/>
      <c r="J191" s="480"/>
      <c r="K191" s="480"/>
      <c r="L191" s="444"/>
      <c r="M191" s="480"/>
      <c r="N191" s="104"/>
      <c r="O191" s="79">
        <f t="shared" si="11"/>
        <v>0</v>
      </c>
      <c r="P191" s="79">
        <f t="shared" si="12"/>
        <v>0</v>
      </c>
      <c r="Q191" s="152" t="str">
        <f t="shared" si="10"/>
        <v/>
      </c>
    </row>
    <row r="192" spans="1:17" x14ac:dyDescent="0.2">
      <c r="A192" s="118" t="str">
        <f>IF(B192="","",COUNT('Diário 1º PA'!$A$5:$A$1982)+COUNT('Diário 2º PA'!$A$5:$A$2027)+ROW()-4)</f>
        <v/>
      </c>
      <c r="B192" s="479"/>
      <c r="C192" s="474"/>
      <c r="D192" s="476"/>
      <c r="E192" s="476"/>
      <c r="F192" s="445"/>
      <c r="G192" s="476"/>
      <c r="H192" s="476"/>
      <c r="I192" s="442"/>
      <c r="J192" s="480"/>
      <c r="K192" s="480"/>
      <c r="L192" s="444"/>
      <c r="M192" s="480"/>
      <c r="N192" s="104"/>
      <c r="O192" s="79">
        <f t="shared" si="11"/>
        <v>0</v>
      </c>
      <c r="P192" s="79">
        <f t="shared" si="12"/>
        <v>0</v>
      </c>
      <c r="Q192" s="102" t="str">
        <f t="shared" si="10"/>
        <v/>
      </c>
    </row>
    <row r="193" spans="1:17" x14ac:dyDescent="0.2">
      <c r="A193" s="118" t="str">
        <f>IF(B193="","",COUNT('Diário 1º PA'!$A$5:$A$1982)+COUNT('Diário 2º PA'!$A$5:$A$2027)+ROW()-4)</f>
        <v/>
      </c>
      <c r="B193" s="479"/>
      <c r="C193" s="474"/>
      <c r="D193" s="476"/>
      <c r="E193" s="476"/>
      <c r="F193" s="445"/>
      <c r="G193" s="476"/>
      <c r="H193" s="476"/>
      <c r="I193" s="442"/>
      <c r="J193" s="480"/>
      <c r="K193" s="480"/>
      <c r="L193" s="444"/>
      <c r="M193" s="480"/>
      <c r="N193" s="104"/>
      <c r="O193" s="79">
        <f t="shared" si="11"/>
        <v>0</v>
      </c>
      <c r="P193" s="79">
        <f t="shared" si="12"/>
        <v>0</v>
      </c>
      <c r="Q193" s="102" t="str">
        <f t="shared" si="10"/>
        <v/>
      </c>
    </row>
    <row r="194" spans="1:17" x14ac:dyDescent="0.2">
      <c r="A194" s="481" t="str">
        <f>IF(B194="","",COUNT('Diário 1º PA'!$A$5:$A$1982)+COUNT('Diário 2º PA'!$A$5:$A$2027)+ROW()-4)</f>
        <v/>
      </c>
      <c r="B194" s="479"/>
      <c r="C194" s="474"/>
      <c r="D194" s="476"/>
      <c r="E194" s="476"/>
      <c r="F194" s="445"/>
      <c r="G194" s="476"/>
      <c r="H194" s="476"/>
      <c r="I194" s="442"/>
      <c r="J194" s="480"/>
      <c r="K194" s="480"/>
      <c r="L194" s="423"/>
      <c r="M194" s="422"/>
      <c r="N194" s="104"/>
      <c r="O194" s="79">
        <f t="shared" si="11"/>
        <v>0</v>
      </c>
      <c r="P194" s="79">
        <f t="shared" si="12"/>
        <v>0</v>
      </c>
      <c r="Q194" s="152" t="str">
        <f t="shared" si="10"/>
        <v/>
      </c>
    </row>
    <row r="195" spans="1:17" x14ac:dyDescent="0.2">
      <c r="A195" s="481" t="str">
        <f>IF(B195="","",COUNT('Diário 1º PA'!$A$5:$A$1982)+COUNT('Diário 2º PA'!$A$5:$A$2027)+ROW()-4)</f>
        <v/>
      </c>
      <c r="B195" s="479"/>
      <c r="C195" s="474"/>
      <c r="D195" s="476"/>
      <c r="E195" s="476"/>
      <c r="F195" s="445"/>
      <c r="G195" s="476"/>
      <c r="H195" s="476"/>
      <c r="I195" s="107"/>
      <c r="J195" s="480"/>
      <c r="K195" s="480"/>
      <c r="L195" s="444"/>
      <c r="M195" s="422"/>
      <c r="N195" s="104"/>
      <c r="O195" s="79">
        <f t="shared" si="11"/>
        <v>0</v>
      </c>
      <c r="P195" s="79">
        <f t="shared" si="12"/>
        <v>0</v>
      </c>
      <c r="Q195" s="102" t="str">
        <f t="shared" si="10"/>
        <v/>
      </c>
    </row>
    <row r="196" spans="1:17" x14ac:dyDescent="0.2">
      <c r="A196" s="118" t="str">
        <f>IF(B196="","",COUNT('Diário 1º PA'!$A$5:$A$1982)+COUNT('Diário 2º PA'!$A$5:$A$2027)+ROW()-4)</f>
        <v/>
      </c>
      <c r="B196" s="479"/>
      <c r="C196" s="474"/>
      <c r="D196" s="476"/>
      <c r="E196" s="476"/>
      <c r="F196" s="445"/>
      <c r="G196" s="476"/>
      <c r="H196" s="476"/>
      <c r="I196" s="442"/>
      <c r="J196" s="480"/>
      <c r="K196" s="480"/>
      <c r="L196" s="444"/>
      <c r="M196" s="422"/>
      <c r="N196" s="104"/>
      <c r="O196" s="79">
        <f t="shared" si="11"/>
        <v>0</v>
      </c>
      <c r="P196" s="79">
        <f t="shared" si="12"/>
        <v>0</v>
      </c>
      <c r="Q196" s="102" t="str">
        <f t="shared" si="10"/>
        <v/>
      </c>
    </row>
    <row r="197" spans="1:17" x14ac:dyDescent="0.2">
      <c r="A197" s="118" t="str">
        <f>IF(B197="","",COUNT('Diário 1º PA'!$A$5:$A$1982)+COUNT('Diário 2º PA'!$A$5:$A$2027)+ROW()-4)</f>
        <v/>
      </c>
      <c r="B197" s="479"/>
      <c r="C197" s="474"/>
      <c r="D197" s="476"/>
      <c r="E197" s="476"/>
      <c r="F197" s="445"/>
      <c r="G197" s="476"/>
      <c r="H197" s="476"/>
      <c r="I197" s="107"/>
      <c r="J197" s="480"/>
      <c r="K197" s="480"/>
      <c r="L197" s="423"/>
      <c r="M197" s="422"/>
      <c r="N197" s="104"/>
      <c r="O197" s="79">
        <f t="shared" si="11"/>
        <v>0</v>
      </c>
      <c r="P197" s="79">
        <f t="shared" si="12"/>
        <v>0</v>
      </c>
      <c r="Q197" s="152" t="str">
        <f t="shared" si="10"/>
        <v/>
      </c>
    </row>
    <row r="198" spans="1:17" x14ac:dyDescent="0.2">
      <c r="A198" s="118" t="str">
        <f>IF(B198="","",COUNT('Diário 1º PA'!$A$5:$A$1982)+COUNT('Diário 2º PA'!$A$5:$A$2027)+ROW()-4)</f>
        <v/>
      </c>
      <c r="B198" s="479"/>
      <c r="C198" s="474"/>
      <c r="D198" s="476"/>
      <c r="E198" s="476"/>
      <c r="F198" s="445"/>
      <c r="G198" s="476"/>
      <c r="H198" s="476"/>
      <c r="I198" s="442"/>
      <c r="J198" s="480"/>
      <c r="K198" s="480"/>
      <c r="L198" s="444"/>
      <c r="M198" s="480"/>
      <c r="N198" s="104"/>
      <c r="O198" s="79">
        <f t="shared" si="11"/>
        <v>0</v>
      </c>
      <c r="P198" s="79">
        <f t="shared" si="12"/>
        <v>0</v>
      </c>
      <c r="Q198" s="102" t="str">
        <f t="shared" si="10"/>
        <v/>
      </c>
    </row>
    <row r="199" spans="1:17" x14ac:dyDescent="0.2">
      <c r="A199" s="118" t="str">
        <f>IF(B199="","",COUNT('Diário 1º PA'!$A$5:$A$1982)+COUNT('Diário 2º PA'!$A$5:$A$2027)+ROW()-4)</f>
        <v/>
      </c>
      <c r="B199" s="479"/>
      <c r="C199" s="474"/>
      <c r="D199" s="476"/>
      <c r="E199" s="476"/>
      <c r="F199" s="445"/>
      <c r="G199" s="476"/>
      <c r="H199" s="476"/>
      <c r="I199" s="442"/>
      <c r="J199" s="480"/>
      <c r="K199" s="480"/>
      <c r="L199" s="423"/>
      <c r="M199" s="422"/>
      <c r="N199" s="104"/>
      <c r="O199" s="79">
        <f t="shared" si="11"/>
        <v>0</v>
      </c>
      <c r="P199" s="79">
        <f t="shared" si="12"/>
        <v>0</v>
      </c>
      <c r="Q199" s="102" t="str">
        <f t="shared" si="10"/>
        <v/>
      </c>
    </row>
    <row r="200" spans="1:17" x14ac:dyDescent="0.2">
      <c r="A200" s="118" t="str">
        <f>IF(B200="","",COUNT('Diário 1º PA'!$A$5:$A$1982)+COUNT('Diário 2º PA'!$A$5:$A$2027)+ROW()-4)</f>
        <v/>
      </c>
      <c r="B200" s="479"/>
      <c r="C200" s="474"/>
      <c r="D200" s="476"/>
      <c r="E200" s="476"/>
      <c r="F200" s="445"/>
      <c r="G200" s="476"/>
      <c r="H200" s="476"/>
      <c r="I200" s="442"/>
      <c r="J200" s="480"/>
      <c r="K200" s="480"/>
      <c r="L200" s="423"/>
      <c r="M200" s="422"/>
      <c r="N200" s="104"/>
      <c r="O200" s="79">
        <f t="shared" si="11"/>
        <v>0</v>
      </c>
      <c r="P200" s="79">
        <f t="shared" si="12"/>
        <v>0</v>
      </c>
      <c r="Q200" s="152" t="str">
        <f t="shared" si="10"/>
        <v/>
      </c>
    </row>
    <row r="201" spans="1:17" x14ac:dyDescent="0.2">
      <c r="A201" s="118" t="str">
        <f>IF(B201="","",COUNT('Diário 1º PA'!$A$5:$A$1982)+COUNT('Diário 2º PA'!$A$5:$A$2027)+ROW()-4)</f>
        <v/>
      </c>
      <c r="B201" s="104"/>
      <c r="C201" s="469"/>
      <c r="D201" s="105"/>
      <c r="E201" s="105"/>
      <c r="F201" s="106"/>
      <c r="G201" s="105"/>
      <c r="H201" s="105"/>
      <c r="I201" s="107"/>
      <c r="J201" s="422"/>
      <c r="K201" s="422"/>
      <c r="L201" s="423"/>
      <c r="M201" s="422"/>
      <c r="N201" s="104"/>
      <c r="O201" s="79">
        <f t="shared" si="11"/>
        <v>0</v>
      </c>
      <c r="P201" s="79">
        <f t="shared" si="12"/>
        <v>0</v>
      </c>
      <c r="Q201" s="102" t="str">
        <f t="shared" si="10"/>
        <v/>
      </c>
    </row>
    <row r="202" spans="1:17" x14ac:dyDescent="0.2">
      <c r="A202" s="118" t="str">
        <f>IF(B202="","",COUNT('Diário 1º PA'!$A$5:$A$1982)+COUNT('Diário 2º PA'!$A$5:$A$2027)+ROW()-4)</f>
        <v/>
      </c>
      <c r="B202" s="104"/>
      <c r="C202" s="469"/>
      <c r="D202" s="105"/>
      <c r="E202" s="105"/>
      <c r="F202" s="106"/>
      <c r="G202" s="107"/>
      <c r="H202" s="105"/>
      <c r="I202" s="107"/>
      <c r="J202" s="422"/>
      <c r="K202" s="422"/>
      <c r="L202" s="423"/>
      <c r="M202" s="422"/>
      <c r="N202" s="104"/>
      <c r="O202" s="79">
        <f t="shared" si="11"/>
        <v>0</v>
      </c>
      <c r="P202" s="79">
        <f t="shared" si="12"/>
        <v>0</v>
      </c>
      <c r="Q202" s="102" t="str">
        <f t="shared" si="10"/>
        <v/>
      </c>
    </row>
    <row r="203" spans="1:17" x14ac:dyDescent="0.2">
      <c r="A203" s="118" t="str">
        <f>IF(B203="","",COUNT('Diário 1º PA'!$A$5:$A$1982)+COUNT('Diário 2º PA'!$A$5:$A$2027)+ROW()-4)</f>
        <v/>
      </c>
      <c r="B203" s="104"/>
      <c r="C203" s="469"/>
      <c r="D203" s="105"/>
      <c r="E203" s="105"/>
      <c r="F203" s="106"/>
      <c r="G203" s="107"/>
      <c r="H203" s="105"/>
      <c r="I203" s="107"/>
      <c r="J203" s="422"/>
      <c r="K203" s="422"/>
      <c r="L203" s="423"/>
      <c r="M203" s="422"/>
      <c r="N203" s="104"/>
      <c r="O203" s="79">
        <f t="shared" si="11"/>
        <v>0</v>
      </c>
      <c r="P203" s="79">
        <f t="shared" si="12"/>
        <v>0</v>
      </c>
      <c r="Q203" s="152" t="str">
        <f t="shared" si="10"/>
        <v/>
      </c>
    </row>
    <row r="204" spans="1:17" x14ac:dyDescent="0.2">
      <c r="A204" s="118" t="str">
        <f>IF(B204="","",COUNT('Diário 1º PA'!$A$5:$A$1982)+COUNT('Diário 2º PA'!$A$5:$A$2027)+ROW()-4)</f>
        <v/>
      </c>
      <c r="B204" s="104"/>
      <c r="C204" s="469"/>
      <c r="D204" s="105"/>
      <c r="E204" s="105"/>
      <c r="F204" s="106"/>
      <c r="G204" s="105"/>
      <c r="H204" s="105"/>
      <c r="I204" s="107"/>
      <c r="J204" s="422"/>
      <c r="K204" s="422"/>
      <c r="L204" s="423"/>
      <c r="M204" s="422"/>
      <c r="N204" s="104"/>
      <c r="O204" s="79">
        <f t="shared" si="11"/>
        <v>0</v>
      </c>
      <c r="P204" s="79">
        <f t="shared" si="12"/>
        <v>0</v>
      </c>
      <c r="Q204" s="102" t="str">
        <f t="shared" si="10"/>
        <v/>
      </c>
    </row>
    <row r="205" spans="1:17" x14ac:dyDescent="0.2">
      <c r="A205" s="118" t="str">
        <f>IF(B205="","",COUNT('Diário 1º PA'!$A$5:$A$1982)+COUNT('Diário 2º PA'!$A$5:$A$2027)+ROW()-4)</f>
        <v/>
      </c>
      <c r="B205" s="104"/>
      <c r="C205" s="469"/>
      <c r="D205" s="105"/>
      <c r="E205" s="105"/>
      <c r="F205" s="106"/>
      <c r="G205" s="477"/>
      <c r="H205" s="105"/>
      <c r="I205" s="107"/>
      <c r="J205" s="422"/>
      <c r="K205" s="422"/>
      <c r="L205" s="423"/>
      <c r="M205" s="422"/>
      <c r="N205" s="104"/>
      <c r="O205" s="79">
        <f t="shared" si="11"/>
        <v>0</v>
      </c>
      <c r="P205" s="79">
        <f t="shared" si="12"/>
        <v>0</v>
      </c>
      <c r="Q205" s="102" t="str">
        <f t="shared" si="10"/>
        <v/>
      </c>
    </row>
    <row r="206" spans="1:17" x14ac:dyDescent="0.2">
      <c r="A206" s="118" t="str">
        <f>IF(B206="","",COUNT('Diário 1º PA'!$A$5:$A$1982)+COUNT('Diário 2º PA'!$A$5:$A$2027)+ROW()-4)</f>
        <v/>
      </c>
      <c r="B206" s="104"/>
      <c r="C206" s="469"/>
      <c r="D206" s="105"/>
      <c r="E206" s="105"/>
      <c r="F206" s="106"/>
      <c r="G206" s="105"/>
      <c r="H206" s="105"/>
      <c r="I206" s="107"/>
      <c r="J206" s="422"/>
      <c r="K206" s="422"/>
      <c r="L206" s="423"/>
      <c r="M206" s="422"/>
      <c r="N206" s="104"/>
      <c r="O206" s="79">
        <f t="shared" si="11"/>
        <v>0</v>
      </c>
      <c r="P206" s="79">
        <f t="shared" si="12"/>
        <v>0</v>
      </c>
      <c r="Q206" s="152" t="str">
        <f t="shared" ref="Q206:Q269" si="13">SUBSTITUTE(D206," ","_")</f>
        <v/>
      </c>
    </row>
    <row r="207" spans="1:17" x14ac:dyDescent="0.2">
      <c r="A207" s="118" t="str">
        <f>IF(B207="","",COUNT('Diário 1º PA'!$A$5:$A$1982)+COUNT('Diário 2º PA'!$A$5:$A$2027)+ROW()-4)</f>
        <v/>
      </c>
      <c r="B207" s="104"/>
      <c r="C207" s="469"/>
      <c r="D207" s="105"/>
      <c r="E207" s="105"/>
      <c r="F207" s="106"/>
      <c r="G207" s="477"/>
      <c r="H207" s="105"/>
      <c r="I207" s="107"/>
      <c r="J207" s="422"/>
      <c r="K207" s="422"/>
      <c r="L207" s="423"/>
      <c r="M207" s="422"/>
      <c r="N207" s="104"/>
      <c r="O207" s="79">
        <f t="shared" ref="O207:O270" si="14">IF(B207=0,0,IF(YEAR(B207)=$P$1,MONTH(B207)-$O$1+1,(YEAR(B207)-$P$1)*12-$O$1+1+MONTH(B207)))</f>
        <v>0</v>
      </c>
      <c r="P207" s="79">
        <f t="shared" ref="P207:P270" si="15">IF(C207=0,0,IF(YEAR(C207)=$P$1,MONTH(C207)-$O$1+1,(YEAR(C207)-$P$1)*12-$O$1+1+MONTH(C207)))</f>
        <v>0</v>
      </c>
      <c r="Q207" s="102" t="str">
        <f t="shared" si="13"/>
        <v/>
      </c>
    </row>
    <row r="208" spans="1:17" x14ac:dyDescent="0.2">
      <c r="A208" s="118" t="str">
        <f>IF(B208="","",COUNT('Diário 1º PA'!$A$5:$A$1982)+COUNT('Diário 2º PA'!$A$5:$A$2027)+ROW()-4)</f>
        <v/>
      </c>
      <c r="B208" s="104"/>
      <c r="C208" s="469"/>
      <c r="D208" s="105"/>
      <c r="E208" s="105"/>
      <c r="F208" s="106"/>
      <c r="G208" s="105"/>
      <c r="H208" s="105"/>
      <c r="I208" s="107"/>
      <c r="J208" s="422"/>
      <c r="K208" s="422"/>
      <c r="L208" s="423"/>
      <c r="M208" s="422"/>
      <c r="N208" s="104"/>
      <c r="O208" s="79">
        <f t="shared" si="14"/>
        <v>0</v>
      </c>
      <c r="P208" s="79">
        <f t="shared" si="15"/>
        <v>0</v>
      </c>
      <c r="Q208" s="102" t="str">
        <f t="shared" si="13"/>
        <v/>
      </c>
    </row>
    <row r="209" spans="1:17" x14ac:dyDescent="0.2">
      <c r="A209" s="118" t="str">
        <f>IF(B209="","",COUNT('Diário 1º PA'!$A$5:$A$1982)+COUNT('Diário 2º PA'!$A$5:$A$2027)+ROW()-4)</f>
        <v/>
      </c>
      <c r="B209" s="104"/>
      <c r="C209" s="469"/>
      <c r="D209" s="105"/>
      <c r="E209" s="105"/>
      <c r="F209" s="106"/>
      <c r="G209" s="478"/>
      <c r="H209" s="105"/>
      <c r="I209" s="107"/>
      <c r="J209" s="422"/>
      <c r="K209" s="422"/>
      <c r="L209" s="423"/>
      <c r="M209" s="422"/>
      <c r="N209" s="104"/>
      <c r="O209" s="79">
        <f t="shared" si="14"/>
        <v>0</v>
      </c>
      <c r="P209" s="79">
        <f t="shared" si="15"/>
        <v>0</v>
      </c>
      <c r="Q209" s="152" t="str">
        <f t="shared" si="13"/>
        <v/>
      </c>
    </row>
    <row r="210" spans="1:17" x14ac:dyDescent="0.2">
      <c r="A210" s="118" t="str">
        <f>IF(B210="","",COUNT('Diário 1º PA'!$A$5:$A$1982)+COUNT('Diário 2º PA'!$A$5:$A$2027)+ROW()-4)</f>
        <v/>
      </c>
      <c r="B210" s="479"/>
      <c r="C210" s="474"/>
      <c r="D210" s="476"/>
      <c r="E210" s="476"/>
      <c r="F210" s="445"/>
      <c r="G210" s="476"/>
      <c r="H210" s="476"/>
      <c r="I210" s="442"/>
      <c r="J210" s="480"/>
      <c r="K210" s="480"/>
      <c r="L210" s="444"/>
      <c r="M210" s="480"/>
      <c r="N210" s="479"/>
      <c r="O210" s="79">
        <f t="shared" si="14"/>
        <v>0</v>
      </c>
      <c r="P210" s="79">
        <f t="shared" si="15"/>
        <v>0</v>
      </c>
      <c r="Q210" s="102" t="str">
        <f t="shared" si="13"/>
        <v/>
      </c>
    </row>
    <row r="211" spans="1:17" x14ac:dyDescent="0.2">
      <c r="A211" s="118" t="str">
        <f>IF(B211="","",COUNT('Diário 1º PA'!$A$5:$A$1982)+COUNT('Diário 2º PA'!$A$5:$A$2027)+ROW()-4)</f>
        <v/>
      </c>
      <c r="B211" s="104"/>
      <c r="C211" s="469"/>
      <c r="D211" s="105"/>
      <c r="E211" s="105"/>
      <c r="F211" s="106"/>
      <c r="G211" s="105"/>
      <c r="H211" s="105"/>
      <c r="I211" s="107"/>
      <c r="J211" s="422"/>
      <c r="K211" s="422"/>
      <c r="L211" s="423"/>
      <c r="M211" s="422"/>
      <c r="N211" s="104"/>
      <c r="O211" s="79">
        <f t="shared" si="14"/>
        <v>0</v>
      </c>
      <c r="P211" s="79">
        <f t="shared" si="15"/>
        <v>0</v>
      </c>
      <c r="Q211" s="102" t="str">
        <f t="shared" si="13"/>
        <v/>
      </c>
    </row>
    <row r="212" spans="1:17" x14ac:dyDescent="0.2">
      <c r="A212" s="118" t="str">
        <f>IF(B212="","",COUNT('Diário 1º PA'!$A$5:$A$1982)+COUNT('Diário 2º PA'!$A$5:$A$2027)+ROW()-4)</f>
        <v/>
      </c>
      <c r="B212" s="104"/>
      <c r="C212" s="469"/>
      <c r="D212" s="105"/>
      <c r="E212" s="105"/>
      <c r="F212" s="106"/>
      <c r="G212" s="105"/>
      <c r="H212" s="105"/>
      <c r="I212" s="107"/>
      <c r="J212" s="422"/>
      <c r="K212" s="422"/>
      <c r="L212" s="423"/>
      <c r="M212" s="422"/>
      <c r="N212" s="104"/>
      <c r="O212" s="79">
        <f t="shared" si="14"/>
        <v>0</v>
      </c>
      <c r="P212" s="79">
        <f t="shared" si="15"/>
        <v>0</v>
      </c>
      <c r="Q212" s="152" t="str">
        <f t="shared" si="13"/>
        <v/>
      </c>
    </row>
    <row r="213" spans="1:17" x14ac:dyDescent="0.2">
      <c r="A213" s="118" t="str">
        <f>IF(B213="","",COUNT('Diário 1º PA'!$A$5:$A$1982)+COUNT('Diário 2º PA'!$A$5:$A$2027)+ROW()-4)</f>
        <v/>
      </c>
      <c r="B213" s="104"/>
      <c r="C213" s="469"/>
      <c r="D213" s="105"/>
      <c r="E213" s="105"/>
      <c r="F213" s="106"/>
      <c r="G213" s="105"/>
      <c r="H213" s="105"/>
      <c r="I213" s="107"/>
      <c r="J213" s="422"/>
      <c r="K213" s="422"/>
      <c r="L213" s="423"/>
      <c r="M213" s="422"/>
      <c r="N213" s="104"/>
      <c r="O213" s="79">
        <f t="shared" si="14"/>
        <v>0</v>
      </c>
      <c r="P213" s="79">
        <f t="shared" si="15"/>
        <v>0</v>
      </c>
      <c r="Q213" s="102" t="str">
        <f t="shared" si="13"/>
        <v/>
      </c>
    </row>
    <row r="214" spans="1:17" x14ac:dyDescent="0.2">
      <c r="A214" s="118" t="str">
        <f>IF(B214="","",COUNT('Diário 1º PA'!$A$5:$A$1982)+COUNT('Diário 2º PA'!$A$5:$A$2027)+ROW()-4)</f>
        <v/>
      </c>
      <c r="B214" s="104"/>
      <c r="C214" s="469"/>
      <c r="D214" s="105"/>
      <c r="E214" s="105"/>
      <c r="F214" s="106"/>
      <c r="G214" s="105"/>
      <c r="H214" s="105"/>
      <c r="I214" s="107"/>
      <c r="J214" s="422"/>
      <c r="K214" s="422"/>
      <c r="L214" s="423"/>
      <c r="M214" s="422"/>
      <c r="N214" s="104"/>
      <c r="O214" s="79">
        <f t="shared" si="14"/>
        <v>0</v>
      </c>
      <c r="P214" s="79">
        <f t="shared" si="15"/>
        <v>0</v>
      </c>
      <c r="Q214" s="102" t="str">
        <f t="shared" si="13"/>
        <v/>
      </c>
    </row>
    <row r="215" spans="1:17" x14ac:dyDescent="0.2">
      <c r="A215" s="118" t="str">
        <f>IF(B215="","",COUNT('Diário 1º PA'!$A$5:$A$1982)+COUNT('Diário 2º PA'!$A$5:$A$2027)+ROW()-4)</f>
        <v/>
      </c>
      <c r="B215" s="104"/>
      <c r="C215" s="469"/>
      <c r="D215" s="105"/>
      <c r="E215" s="105"/>
      <c r="F215" s="106"/>
      <c r="G215" s="105"/>
      <c r="H215" s="105"/>
      <c r="I215" s="107"/>
      <c r="J215" s="422"/>
      <c r="K215" s="422"/>
      <c r="L215" s="423"/>
      <c r="M215" s="422"/>
      <c r="N215" s="104"/>
      <c r="O215" s="79">
        <f t="shared" si="14"/>
        <v>0</v>
      </c>
      <c r="P215" s="79">
        <f t="shared" si="15"/>
        <v>0</v>
      </c>
      <c r="Q215" s="152" t="str">
        <f t="shared" si="13"/>
        <v/>
      </c>
    </row>
    <row r="216" spans="1:17" x14ac:dyDescent="0.2">
      <c r="A216" s="118" t="str">
        <f>IF(B216="","",COUNT('Diário 1º PA'!$A$5:$A$1982)+COUNT('Diário 2º PA'!$A$5:$A$2027)+ROW()-4)</f>
        <v/>
      </c>
      <c r="B216" s="479"/>
      <c r="C216" s="474"/>
      <c r="D216" s="476"/>
      <c r="E216" s="476"/>
      <c r="F216" s="445"/>
      <c r="G216" s="105"/>
      <c r="H216" s="105"/>
      <c r="I216" s="107"/>
      <c r="J216" s="422"/>
      <c r="K216" s="422"/>
      <c r="L216" s="423"/>
      <c r="M216" s="422"/>
      <c r="N216" s="104"/>
      <c r="O216" s="79">
        <f t="shared" si="14"/>
        <v>0</v>
      </c>
      <c r="P216" s="79">
        <f t="shared" si="15"/>
        <v>0</v>
      </c>
      <c r="Q216" s="102" t="str">
        <f t="shared" si="13"/>
        <v/>
      </c>
    </row>
    <row r="217" spans="1:17" x14ac:dyDescent="0.2">
      <c r="A217" s="118" t="str">
        <f>IF(B217="","",COUNT('Diário 1º PA'!$A$5:$A$1982)+COUNT('Diário 2º PA'!$A$5:$A$2027)+ROW()-4)</f>
        <v/>
      </c>
      <c r="B217" s="104"/>
      <c r="C217" s="469"/>
      <c r="D217" s="105"/>
      <c r="E217" s="105"/>
      <c r="F217" s="106"/>
      <c r="G217" s="105"/>
      <c r="H217" s="105"/>
      <c r="I217" s="107"/>
      <c r="J217" s="422"/>
      <c r="K217" s="422"/>
      <c r="L217" s="423"/>
      <c r="M217" s="422"/>
      <c r="N217" s="104"/>
      <c r="O217" s="79">
        <f t="shared" si="14"/>
        <v>0</v>
      </c>
      <c r="P217" s="79">
        <f t="shared" si="15"/>
        <v>0</v>
      </c>
      <c r="Q217" s="102" t="str">
        <f t="shared" si="13"/>
        <v/>
      </c>
    </row>
    <row r="218" spans="1:17" x14ac:dyDescent="0.2">
      <c r="A218" s="118" t="str">
        <f>IF(B218="","",COUNT('Diário 1º PA'!$A$5:$A$1982)+COUNT('Diário 2º PA'!$A$5:$A$2027)+ROW()-4)</f>
        <v/>
      </c>
      <c r="B218" s="104"/>
      <c r="C218" s="469"/>
      <c r="D218" s="105"/>
      <c r="E218" s="105"/>
      <c r="F218" s="106"/>
      <c r="G218" s="105"/>
      <c r="H218" s="105"/>
      <c r="I218" s="107"/>
      <c r="J218" s="423"/>
      <c r="K218" s="423"/>
      <c r="L218" s="423"/>
      <c r="M218" s="422"/>
      <c r="N218" s="104"/>
      <c r="O218" s="79">
        <f t="shared" si="14"/>
        <v>0</v>
      </c>
      <c r="P218" s="79">
        <f t="shared" si="15"/>
        <v>0</v>
      </c>
      <c r="Q218" s="152" t="str">
        <f t="shared" si="13"/>
        <v/>
      </c>
    </row>
    <row r="219" spans="1:17" x14ac:dyDescent="0.2">
      <c r="A219" s="118" t="str">
        <f>IF(B219="","",COUNT('Diário 1º PA'!$A$5:$A$1982)+COUNT('Diário 2º PA'!$A$5:$A$2027)+ROW()-4)</f>
        <v/>
      </c>
      <c r="B219" s="104"/>
      <c r="C219" s="469"/>
      <c r="D219" s="105"/>
      <c r="E219" s="105"/>
      <c r="F219" s="106"/>
      <c r="G219" s="105"/>
      <c r="H219" s="105"/>
      <c r="I219" s="107"/>
      <c r="J219" s="423"/>
      <c r="K219" s="423"/>
      <c r="L219" s="423"/>
      <c r="M219" s="422"/>
      <c r="N219" s="104"/>
      <c r="O219" s="79">
        <f t="shared" si="14"/>
        <v>0</v>
      </c>
      <c r="P219" s="79">
        <f t="shared" si="15"/>
        <v>0</v>
      </c>
      <c r="Q219" s="102" t="str">
        <f t="shared" si="13"/>
        <v/>
      </c>
    </row>
    <row r="220" spans="1:17" x14ac:dyDescent="0.2">
      <c r="A220" s="118" t="str">
        <f>IF(B220="","",COUNT('Diário 1º PA'!$A$5:$A$1982)+COUNT('Diário 2º PA'!$A$5:$A$2027)+ROW()-4)</f>
        <v/>
      </c>
      <c r="B220" s="104"/>
      <c r="C220" s="469"/>
      <c r="D220" s="105"/>
      <c r="E220" s="105"/>
      <c r="F220" s="106"/>
      <c r="G220" s="105"/>
      <c r="H220" s="105"/>
      <c r="I220" s="107"/>
      <c r="J220" s="423"/>
      <c r="K220" s="423"/>
      <c r="L220" s="423"/>
      <c r="M220" s="422"/>
      <c r="N220" s="104"/>
      <c r="O220" s="79">
        <f t="shared" si="14"/>
        <v>0</v>
      </c>
      <c r="P220" s="79">
        <f t="shared" si="15"/>
        <v>0</v>
      </c>
      <c r="Q220" s="102" t="str">
        <f t="shared" si="13"/>
        <v/>
      </c>
    </row>
    <row r="221" spans="1:17" x14ac:dyDescent="0.2">
      <c r="A221" s="118" t="str">
        <f>IF(B221="","",COUNT('Diário 1º PA'!$A$5:$A$1982)+COUNT('Diário 2º PA'!$A$5:$A$2027)+ROW()-4)</f>
        <v/>
      </c>
      <c r="B221" s="104"/>
      <c r="C221" s="469"/>
      <c r="D221" s="105"/>
      <c r="E221" s="105"/>
      <c r="F221" s="106"/>
      <c r="G221" s="107"/>
      <c r="H221" s="105"/>
      <c r="I221" s="107"/>
      <c r="J221" s="423"/>
      <c r="K221" s="423"/>
      <c r="L221" s="423"/>
      <c r="M221" s="422"/>
      <c r="N221" s="104"/>
      <c r="O221" s="79">
        <f t="shared" si="14"/>
        <v>0</v>
      </c>
      <c r="P221" s="79">
        <f t="shared" si="15"/>
        <v>0</v>
      </c>
      <c r="Q221" s="152" t="str">
        <f t="shared" si="13"/>
        <v/>
      </c>
    </row>
    <row r="222" spans="1:17" x14ac:dyDescent="0.2">
      <c r="A222" s="118" t="str">
        <f>IF(B222="","",COUNT('Diário 1º PA'!$A$5:$A$1982)+COUNT('Diário 2º PA'!$A$5:$A$2027)+ROW()-4)</f>
        <v/>
      </c>
      <c r="B222" s="104"/>
      <c r="C222" s="469"/>
      <c r="D222" s="105"/>
      <c r="E222" s="105"/>
      <c r="F222" s="106"/>
      <c r="G222" s="107"/>
      <c r="H222" s="105"/>
      <c r="I222" s="107"/>
      <c r="J222" s="423"/>
      <c r="K222" s="423"/>
      <c r="L222" s="423"/>
      <c r="M222" s="422"/>
      <c r="N222" s="104"/>
      <c r="O222" s="79">
        <f t="shared" si="14"/>
        <v>0</v>
      </c>
      <c r="P222" s="79">
        <f t="shared" si="15"/>
        <v>0</v>
      </c>
      <c r="Q222" s="102" t="str">
        <f t="shared" si="13"/>
        <v/>
      </c>
    </row>
    <row r="223" spans="1:17" x14ac:dyDescent="0.2">
      <c r="A223" s="118" t="str">
        <f>IF(B223="","",COUNT('Diário 1º PA'!$A$5:$A$1982)+COUNT('Diário 2º PA'!$A$5:$A$2027)+ROW()-4)</f>
        <v/>
      </c>
      <c r="B223" s="104"/>
      <c r="C223" s="469"/>
      <c r="D223" s="105"/>
      <c r="E223" s="105"/>
      <c r="F223" s="106"/>
      <c r="G223" s="107"/>
      <c r="H223" s="105"/>
      <c r="I223" s="107"/>
      <c r="J223" s="423"/>
      <c r="K223" s="423"/>
      <c r="L223" s="423"/>
      <c r="M223" s="422"/>
      <c r="N223" s="104"/>
      <c r="O223" s="79">
        <f t="shared" si="14"/>
        <v>0</v>
      </c>
      <c r="P223" s="79">
        <f t="shared" si="15"/>
        <v>0</v>
      </c>
      <c r="Q223" s="102" t="str">
        <f t="shared" si="13"/>
        <v/>
      </c>
    </row>
    <row r="224" spans="1:17" x14ac:dyDescent="0.2">
      <c r="A224" s="118" t="str">
        <f>IF(B224="","",COUNT('Diário 1º PA'!$A$5:$A$1982)+COUNT('Diário 2º PA'!$A$5:$A$2027)+ROW()-4)</f>
        <v/>
      </c>
      <c r="B224" s="104"/>
      <c r="C224" s="469"/>
      <c r="D224" s="105"/>
      <c r="E224" s="105"/>
      <c r="F224" s="106"/>
      <c r="G224" s="107"/>
      <c r="H224" s="105"/>
      <c r="I224" s="107"/>
      <c r="J224" s="423"/>
      <c r="K224" s="423"/>
      <c r="L224" s="423"/>
      <c r="M224" s="422"/>
      <c r="N224" s="104"/>
      <c r="O224" s="79">
        <f t="shared" si="14"/>
        <v>0</v>
      </c>
      <c r="P224" s="79">
        <f t="shared" si="15"/>
        <v>0</v>
      </c>
      <c r="Q224" s="152" t="str">
        <f t="shared" si="13"/>
        <v/>
      </c>
    </row>
    <row r="225" spans="1:17" x14ac:dyDescent="0.2">
      <c r="A225" s="118" t="str">
        <f>IF(B225="","",COUNT('Diário 1º PA'!$A$5:$A$1982)+COUNT('Diário 2º PA'!$A$5:$A$2027)+ROW()-4)</f>
        <v/>
      </c>
      <c r="B225" s="104"/>
      <c r="C225" s="469"/>
      <c r="D225" s="105"/>
      <c r="E225" s="105"/>
      <c r="F225" s="106"/>
      <c r="G225" s="107"/>
      <c r="H225" s="105"/>
      <c r="I225" s="107"/>
      <c r="J225" s="423"/>
      <c r="K225" s="423"/>
      <c r="L225" s="423"/>
      <c r="M225" s="422"/>
      <c r="N225" s="104"/>
      <c r="O225" s="79">
        <f t="shared" si="14"/>
        <v>0</v>
      </c>
      <c r="P225" s="79">
        <f t="shared" si="15"/>
        <v>0</v>
      </c>
      <c r="Q225" s="102" t="str">
        <f t="shared" si="13"/>
        <v/>
      </c>
    </row>
    <row r="226" spans="1:17" x14ac:dyDescent="0.2">
      <c r="A226" s="118" t="str">
        <f>IF(B226="","",COUNT('Diário 1º PA'!$A$5:$A$1982)+COUNT('Diário 2º PA'!$A$5:$A$2027)+ROW()-4)</f>
        <v/>
      </c>
      <c r="B226" s="104"/>
      <c r="C226" s="469"/>
      <c r="D226" s="105"/>
      <c r="E226" s="105"/>
      <c r="F226" s="106"/>
      <c r="G226" s="107"/>
      <c r="H226" s="105"/>
      <c r="I226" s="107"/>
      <c r="J226" s="423"/>
      <c r="K226" s="423"/>
      <c r="L226" s="423"/>
      <c r="M226" s="422"/>
      <c r="N226" s="104"/>
      <c r="O226" s="79">
        <f t="shared" si="14"/>
        <v>0</v>
      </c>
      <c r="P226" s="79">
        <f t="shared" si="15"/>
        <v>0</v>
      </c>
      <c r="Q226" s="102" t="str">
        <f t="shared" si="13"/>
        <v/>
      </c>
    </row>
    <row r="227" spans="1:17" x14ac:dyDescent="0.2">
      <c r="A227" s="118" t="str">
        <f>IF(B227="","",COUNT('Diário 1º PA'!$A$5:$A$1982)+COUNT('Diário 2º PA'!$A$5:$A$2027)+ROW()-4)</f>
        <v/>
      </c>
      <c r="B227" s="104"/>
      <c r="C227" s="469"/>
      <c r="D227" s="105"/>
      <c r="E227" s="105"/>
      <c r="F227" s="106"/>
      <c r="G227" s="107"/>
      <c r="H227" s="105"/>
      <c r="I227" s="107"/>
      <c r="J227" s="423"/>
      <c r="K227" s="423"/>
      <c r="L227" s="423"/>
      <c r="M227" s="422"/>
      <c r="N227" s="104"/>
      <c r="O227" s="79">
        <f t="shared" si="14"/>
        <v>0</v>
      </c>
      <c r="P227" s="79">
        <f t="shared" si="15"/>
        <v>0</v>
      </c>
      <c r="Q227" s="152" t="str">
        <f t="shared" si="13"/>
        <v/>
      </c>
    </row>
    <row r="228" spans="1:17" x14ac:dyDescent="0.2">
      <c r="A228" s="118" t="str">
        <f>IF(B228="","",COUNT('Diário 1º PA'!$A$5:$A$1982)+COUNT('Diário 2º PA'!$A$5:$A$2027)+ROW()-4)</f>
        <v/>
      </c>
      <c r="B228" s="104"/>
      <c r="C228" s="469"/>
      <c r="D228" s="105"/>
      <c r="E228" s="105"/>
      <c r="F228" s="106"/>
      <c r="G228" s="107"/>
      <c r="H228" s="105"/>
      <c r="I228" s="107"/>
      <c r="J228" s="423"/>
      <c r="K228" s="423"/>
      <c r="L228" s="423"/>
      <c r="M228" s="422"/>
      <c r="N228" s="104"/>
      <c r="O228" s="79">
        <f t="shared" si="14"/>
        <v>0</v>
      </c>
      <c r="P228" s="79">
        <f t="shared" si="15"/>
        <v>0</v>
      </c>
      <c r="Q228" s="102" t="str">
        <f t="shared" si="13"/>
        <v/>
      </c>
    </row>
    <row r="229" spans="1:17" x14ac:dyDescent="0.2">
      <c r="A229" s="118" t="str">
        <f>IF(B229="","",COUNT('Diário 1º PA'!$A$5:$A$1982)+COUNT('Diário 2º PA'!$A$5:$A$2027)+ROW()-4)</f>
        <v/>
      </c>
      <c r="B229" s="104"/>
      <c r="C229" s="469"/>
      <c r="D229" s="105"/>
      <c r="E229" s="105"/>
      <c r="F229" s="106"/>
      <c r="G229" s="107"/>
      <c r="H229" s="105"/>
      <c r="I229" s="107"/>
      <c r="J229" s="423"/>
      <c r="K229" s="423"/>
      <c r="L229" s="423"/>
      <c r="M229" s="422"/>
      <c r="N229" s="104"/>
      <c r="O229" s="79">
        <f t="shared" si="14"/>
        <v>0</v>
      </c>
      <c r="P229" s="79">
        <f t="shared" si="15"/>
        <v>0</v>
      </c>
      <c r="Q229" s="102" t="str">
        <f t="shared" si="13"/>
        <v/>
      </c>
    </row>
    <row r="230" spans="1:17" x14ac:dyDescent="0.2">
      <c r="A230" s="118" t="str">
        <f>IF(B230="","",COUNT('Diário 1º PA'!$A$5:$A$1982)+COUNT('Diário 2º PA'!$A$5:$A$2027)+ROW()-4)</f>
        <v/>
      </c>
      <c r="B230" s="104"/>
      <c r="C230" s="469"/>
      <c r="D230" s="105"/>
      <c r="E230" s="105"/>
      <c r="F230" s="106"/>
      <c r="G230" s="107"/>
      <c r="H230" s="105"/>
      <c r="I230" s="107"/>
      <c r="J230" s="423"/>
      <c r="K230" s="423"/>
      <c r="L230" s="423"/>
      <c r="M230" s="422"/>
      <c r="N230" s="104"/>
      <c r="O230" s="79">
        <f t="shared" si="14"/>
        <v>0</v>
      </c>
      <c r="P230" s="79">
        <f t="shared" si="15"/>
        <v>0</v>
      </c>
      <c r="Q230" s="152" t="str">
        <f t="shared" si="13"/>
        <v/>
      </c>
    </row>
    <row r="231" spans="1:17" x14ac:dyDescent="0.2">
      <c r="A231" s="118" t="str">
        <f>IF(B231="","",COUNT('Diário 1º PA'!$A$5:$A$1982)+COUNT('Diário 2º PA'!$A$5:$A$2027)+ROW()-4)</f>
        <v/>
      </c>
      <c r="B231" s="104"/>
      <c r="C231" s="469"/>
      <c r="D231" s="105"/>
      <c r="E231" s="105"/>
      <c r="F231" s="106"/>
      <c r="G231" s="107"/>
      <c r="H231" s="105"/>
      <c r="I231" s="107"/>
      <c r="J231" s="423"/>
      <c r="K231" s="423"/>
      <c r="L231" s="423"/>
      <c r="M231" s="422"/>
      <c r="N231" s="104"/>
      <c r="O231" s="79">
        <f t="shared" si="14"/>
        <v>0</v>
      </c>
      <c r="P231" s="79">
        <f t="shared" si="15"/>
        <v>0</v>
      </c>
      <c r="Q231" s="102" t="str">
        <f t="shared" si="13"/>
        <v/>
      </c>
    </row>
    <row r="232" spans="1:17" x14ac:dyDescent="0.2">
      <c r="A232" s="118" t="str">
        <f>IF(B232="","",COUNT('Diário 1º PA'!$A$5:$A$1982)+COUNT('Diário 2º PA'!$A$5:$A$2027)+ROW()-4)</f>
        <v/>
      </c>
      <c r="B232" s="104"/>
      <c r="C232" s="469"/>
      <c r="D232" s="105"/>
      <c r="E232" s="105"/>
      <c r="F232" s="106"/>
      <c r="G232" s="107"/>
      <c r="H232" s="105"/>
      <c r="I232" s="107"/>
      <c r="J232" s="423"/>
      <c r="K232" s="423"/>
      <c r="L232" s="423"/>
      <c r="M232" s="422"/>
      <c r="N232" s="104"/>
      <c r="O232" s="79">
        <f t="shared" si="14"/>
        <v>0</v>
      </c>
      <c r="P232" s="79">
        <f t="shared" si="15"/>
        <v>0</v>
      </c>
      <c r="Q232" s="102" t="str">
        <f t="shared" si="13"/>
        <v/>
      </c>
    </row>
    <row r="233" spans="1:17" x14ac:dyDescent="0.2">
      <c r="A233" s="118" t="str">
        <f>IF(B233="","",COUNT('Diário 1º PA'!$A$5:$A$1982)+COUNT('Diário 2º PA'!$A$5:$A$2027)+ROW()-4)</f>
        <v/>
      </c>
      <c r="B233" s="104"/>
      <c r="C233" s="469"/>
      <c r="D233" s="105"/>
      <c r="E233" s="105"/>
      <c r="F233" s="106"/>
      <c r="G233" s="107"/>
      <c r="H233" s="105"/>
      <c r="I233" s="107"/>
      <c r="J233" s="422"/>
      <c r="K233" s="422"/>
      <c r="L233" s="423"/>
      <c r="M233" s="422"/>
      <c r="N233" s="104"/>
      <c r="O233" s="79">
        <f t="shared" si="14"/>
        <v>0</v>
      </c>
      <c r="P233" s="79">
        <f t="shared" si="15"/>
        <v>0</v>
      </c>
      <c r="Q233" s="152" t="str">
        <f t="shared" si="13"/>
        <v/>
      </c>
    </row>
    <row r="234" spans="1:17" x14ac:dyDescent="0.2">
      <c r="A234" s="118" t="str">
        <f>IF(B234="","",COUNT('Diário 1º PA'!$A$5:$A$1982)+COUNT('Diário 2º PA'!$A$5:$A$2027)+ROW()-4)</f>
        <v/>
      </c>
      <c r="B234" s="104"/>
      <c r="C234" s="469"/>
      <c r="D234" s="105"/>
      <c r="E234" s="105"/>
      <c r="F234" s="106"/>
      <c r="G234" s="107"/>
      <c r="H234" s="105"/>
      <c r="I234" s="107"/>
      <c r="J234" s="423"/>
      <c r="K234" s="423"/>
      <c r="L234" s="423"/>
      <c r="M234" s="422"/>
      <c r="N234" s="104"/>
      <c r="O234" s="79">
        <f t="shared" si="14"/>
        <v>0</v>
      </c>
      <c r="P234" s="79">
        <f t="shared" si="15"/>
        <v>0</v>
      </c>
      <c r="Q234" s="102" t="str">
        <f t="shared" si="13"/>
        <v/>
      </c>
    </row>
    <row r="235" spans="1:17" x14ac:dyDescent="0.2">
      <c r="A235" s="118" t="str">
        <f>IF(B235="","",COUNT('Diário 1º PA'!$A$5:$A$1982)+COUNT('Diário 2º PA'!$A$5:$A$2027)+ROW()-4)</f>
        <v/>
      </c>
      <c r="B235" s="104"/>
      <c r="C235" s="469"/>
      <c r="D235" s="105"/>
      <c r="E235" s="105"/>
      <c r="F235" s="106"/>
      <c r="G235" s="107"/>
      <c r="H235" s="105"/>
      <c r="I235" s="107"/>
      <c r="J235" s="422"/>
      <c r="K235" s="422"/>
      <c r="L235" s="423"/>
      <c r="M235" s="422"/>
      <c r="N235" s="104"/>
      <c r="O235" s="79">
        <f t="shared" si="14"/>
        <v>0</v>
      </c>
      <c r="P235" s="79">
        <f t="shared" si="15"/>
        <v>0</v>
      </c>
      <c r="Q235" s="102" t="str">
        <f t="shared" si="13"/>
        <v/>
      </c>
    </row>
    <row r="236" spans="1:17" x14ac:dyDescent="0.2">
      <c r="A236" s="118" t="str">
        <f>IF(B236="","",COUNT('Diário 1º PA'!$A$5:$A$1982)+COUNT('Diário 2º PA'!$A$5:$A$2027)+ROW()-4)</f>
        <v/>
      </c>
      <c r="B236" s="104"/>
      <c r="C236" s="469"/>
      <c r="D236" s="105"/>
      <c r="E236" s="105"/>
      <c r="F236" s="106"/>
      <c r="G236" s="105"/>
      <c r="H236" s="105"/>
      <c r="I236" s="107"/>
      <c r="J236" s="482"/>
      <c r="K236" s="422"/>
      <c r="L236" s="423"/>
      <c r="M236" s="422"/>
      <c r="N236" s="104"/>
      <c r="O236" s="79">
        <f t="shared" si="14"/>
        <v>0</v>
      </c>
      <c r="P236" s="79">
        <f t="shared" si="15"/>
        <v>0</v>
      </c>
      <c r="Q236" s="152" t="str">
        <f t="shared" si="13"/>
        <v/>
      </c>
    </row>
    <row r="237" spans="1:17" x14ac:dyDescent="0.2">
      <c r="A237" s="118" t="str">
        <f>IF(B237="","",COUNT('Diário 1º PA'!$A$5:$A$1982)+COUNT('Diário 2º PA'!$A$5:$A$2027)+ROW()-4)</f>
        <v/>
      </c>
      <c r="B237" s="104"/>
      <c r="C237" s="469"/>
      <c r="D237" s="105"/>
      <c r="E237" s="105"/>
      <c r="F237" s="106"/>
      <c r="G237" s="105"/>
      <c r="H237" s="105"/>
      <c r="I237" s="107"/>
      <c r="J237" s="422"/>
      <c r="K237" s="422"/>
      <c r="L237" s="423"/>
      <c r="M237" s="422"/>
      <c r="N237" s="104"/>
      <c r="O237" s="79">
        <f t="shared" si="14"/>
        <v>0</v>
      </c>
      <c r="P237" s="79">
        <f t="shared" si="15"/>
        <v>0</v>
      </c>
      <c r="Q237" s="102" t="str">
        <f t="shared" si="13"/>
        <v/>
      </c>
    </row>
    <row r="238" spans="1:17" x14ac:dyDescent="0.2">
      <c r="A238" s="118" t="str">
        <f>IF(B238="","",COUNT('Diário 1º PA'!$A$5:$A$1982)+COUNT('Diário 2º PA'!$A$5:$A$2027)+ROW()-4)</f>
        <v/>
      </c>
      <c r="B238" s="479"/>
      <c r="C238" s="474"/>
      <c r="D238" s="476"/>
      <c r="E238" s="476"/>
      <c r="F238" s="445"/>
      <c r="G238" s="442"/>
      <c r="H238" s="476"/>
      <c r="I238" s="442"/>
      <c r="J238" s="480"/>
      <c r="K238" s="480"/>
      <c r="L238" s="444"/>
      <c r="M238" s="480"/>
      <c r="N238" s="479"/>
      <c r="O238" s="79">
        <f t="shared" si="14"/>
        <v>0</v>
      </c>
      <c r="P238" s="79">
        <f t="shared" si="15"/>
        <v>0</v>
      </c>
      <c r="Q238" s="102" t="str">
        <f t="shared" si="13"/>
        <v/>
      </c>
    </row>
    <row r="239" spans="1:17" x14ac:dyDescent="0.2">
      <c r="A239" s="118" t="str">
        <f>IF(B239="","",COUNT('Diário 1º PA'!$A$5:$A$1982)+COUNT('Diário 2º PA'!$A$5:$A$2027)+ROW()-4)</f>
        <v/>
      </c>
      <c r="B239" s="104"/>
      <c r="C239" s="469"/>
      <c r="D239" s="105"/>
      <c r="E239" s="105"/>
      <c r="F239" s="106"/>
      <c r="G239" s="105"/>
      <c r="H239" s="105"/>
      <c r="I239" s="107"/>
      <c r="J239" s="422"/>
      <c r="K239" s="422"/>
      <c r="L239" s="423"/>
      <c r="M239" s="422"/>
      <c r="N239" s="104"/>
      <c r="O239" s="79">
        <f t="shared" si="14"/>
        <v>0</v>
      </c>
      <c r="P239" s="79">
        <f t="shared" si="15"/>
        <v>0</v>
      </c>
      <c r="Q239" s="152" t="str">
        <f t="shared" si="13"/>
        <v/>
      </c>
    </row>
    <row r="240" spans="1:17" x14ac:dyDescent="0.2">
      <c r="A240" s="118" t="str">
        <f>IF(B240="","",COUNT('Diário 1º PA'!$A$5:$A$1982)+COUNT('Diário 2º PA'!$A$5:$A$2027)+ROW()-4)</f>
        <v/>
      </c>
      <c r="B240" s="104"/>
      <c r="C240" s="469"/>
      <c r="D240" s="105"/>
      <c r="E240" s="105"/>
      <c r="F240" s="106"/>
      <c r="G240" s="105"/>
      <c r="H240" s="105"/>
      <c r="I240" s="107"/>
      <c r="J240" s="422"/>
      <c r="K240" s="422"/>
      <c r="L240" s="423"/>
      <c r="M240" s="422"/>
      <c r="N240" s="104"/>
      <c r="O240" s="79">
        <f t="shared" si="14"/>
        <v>0</v>
      </c>
      <c r="P240" s="79">
        <f t="shared" si="15"/>
        <v>0</v>
      </c>
      <c r="Q240" s="102" t="str">
        <f t="shared" si="13"/>
        <v/>
      </c>
    </row>
    <row r="241" spans="1:17" x14ac:dyDescent="0.2">
      <c r="A241" s="118" t="str">
        <f>IF(B241="","",COUNT('Diário 1º PA'!$A$5:$A$1982)+COUNT('Diário 2º PA'!$A$5:$A$2027)+ROW()-4)</f>
        <v/>
      </c>
      <c r="B241" s="104"/>
      <c r="C241" s="469"/>
      <c r="D241" s="105"/>
      <c r="E241" s="105"/>
      <c r="F241" s="106"/>
      <c r="G241" s="105"/>
      <c r="H241" s="105"/>
      <c r="I241" s="107"/>
      <c r="J241" s="422"/>
      <c r="K241" s="422"/>
      <c r="L241" s="423"/>
      <c r="M241" s="422"/>
      <c r="N241" s="104"/>
      <c r="O241" s="79">
        <f t="shared" si="14"/>
        <v>0</v>
      </c>
      <c r="P241" s="79">
        <f t="shared" si="15"/>
        <v>0</v>
      </c>
      <c r="Q241" s="102" t="str">
        <f t="shared" si="13"/>
        <v/>
      </c>
    </row>
    <row r="242" spans="1:17" x14ac:dyDescent="0.2">
      <c r="A242" s="118" t="str">
        <f>IF(B242="","",COUNT('Diário 1º PA'!$A$5:$A$1982)+COUNT('Diário 2º PA'!$A$5:$A$2027)+ROW()-4)</f>
        <v/>
      </c>
      <c r="B242" s="104"/>
      <c r="C242" s="469"/>
      <c r="D242" s="105"/>
      <c r="E242" s="105"/>
      <c r="F242" s="106"/>
      <c r="G242" s="105"/>
      <c r="H242" s="105"/>
      <c r="I242" s="107"/>
      <c r="J242" s="422"/>
      <c r="K242" s="422"/>
      <c r="L242" s="423"/>
      <c r="M242" s="422"/>
      <c r="N242" s="104"/>
      <c r="O242" s="79">
        <f t="shared" si="14"/>
        <v>0</v>
      </c>
      <c r="P242" s="79">
        <f t="shared" si="15"/>
        <v>0</v>
      </c>
      <c r="Q242" s="152" t="str">
        <f t="shared" si="13"/>
        <v/>
      </c>
    </row>
    <row r="243" spans="1:17" x14ac:dyDescent="0.2">
      <c r="A243" s="118" t="str">
        <f>IF(B243="","",COUNT('Diário 1º PA'!$A$5:$A$1982)+COUNT('Diário 2º PA'!$A$5:$A$2027)+ROW()-4)</f>
        <v/>
      </c>
      <c r="B243" s="104"/>
      <c r="C243" s="469"/>
      <c r="D243" s="105"/>
      <c r="E243" s="105"/>
      <c r="F243" s="106"/>
      <c r="G243" s="105"/>
      <c r="H243" s="105"/>
      <c r="I243" s="107"/>
      <c r="J243" s="422"/>
      <c r="K243" s="422"/>
      <c r="L243" s="423"/>
      <c r="M243" s="422"/>
      <c r="N243" s="104"/>
      <c r="O243" s="79">
        <f t="shared" si="14"/>
        <v>0</v>
      </c>
      <c r="P243" s="79">
        <f t="shared" si="15"/>
        <v>0</v>
      </c>
      <c r="Q243" s="102" t="str">
        <f t="shared" si="13"/>
        <v/>
      </c>
    </row>
    <row r="244" spans="1:17" x14ac:dyDescent="0.2">
      <c r="A244" s="118" t="str">
        <f>IF(B244="","",COUNT('Diário 1º PA'!$A$5:$A$1982)+COUNT('Diário 2º PA'!$A$5:$A$2027)+ROW()-4)</f>
        <v/>
      </c>
      <c r="B244" s="104"/>
      <c r="C244" s="469"/>
      <c r="D244" s="105"/>
      <c r="E244" s="105"/>
      <c r="F244" s="106"/>
      <c r="G244" s="105"/>
      <c r="H244" s="105"/>
      <c r="I244" s="107"/>
      <c r="J244" s="422"/>
      <c r="K244" s="422"/>
      <c r="L244" s="423"/>
      <c r="M244" s="422"/>
      <c r="N244" s="104"/>
      <c r="O244" s="79">
        <f t="shared" si="14"/>
        <v>0</v>
      </c>
      <c r="P244" s="79">
        <f t="shared" si="15"/>
        <v>0</v>
      </c>
      <c r="Q244" s="102" t="str">
        <f t="shared" si="13"/>
        <v/>
      </c>
    </row>
    <row r="245" spans="1:17" x14ac:dyDescent="0.2">
      <c r="A245" s="118" t="str">
        <f>IF(B245="","",COUNT('Diário 1º PA'!$A$5:$A$1982)+COUNT('Diário 2º PA'!$A$5:$A$2027)+ROW()-4)</f>
        <v/>
      </c>
      <c r="B245" s="104"/>
      <c r="C245" s="469"/>
      <c r="D245" s="105"/>
      <c r="E245" s="105"/>
      <c r="F245" s="106"/>
      <c r="G245" s="105"/>
      <c r="H245" s="105"/>
      <c r="I245" s="107"/>
      <c r="J245" s="422"/>
      <c r="K245" s="422"/>
      <c r="L245" s="423"/>
      <c r="M245" s="422"/>
      <c r="N245" s="104"/>
      <c r="O245" s="79">
        <f t="shared" si="14"/>
        <v>0</v>
      </c>
      <c r="P245" s="79">
        <f t="shared" si="15"/>
        <v>0</v>
      </c>
      <c r="Q245" s="152" t="str">
        <f t="shared" si="13"/>
        <v/>
      </c>
    </row>
    <row r="246" spans="1:17" x14ac:dyDescent="0.2">
      <c r="A246" s="118" t="str">
        <f>IF(B246="","",COUNT('Diário 1º PA'!$A$5:$A$1982)+COUNT('Diário 2º PA'!$A$5:$A$2027)+ROW()-4)</f>
        <v/>
      </c>
      <c r="B246" s="104"/>
      <c r="C246" s="469"/>
      <c r="D246" s="105"/>
      <c r="E246" s="105"/>
      <c r="F246" s="106"/>
      <c r="G246" s="105"/>
      <c r="H246" s="105"/>
      <c r="I246" s="107"/>
      <c r="J246" s="422"/>
      <c r="K246" s="422"/>
      <c r="L246" s="423"/>
      <c r="M246" s="422"/>
      <c r="N246" s="104"/>
      <c r="O246" s="79">
        <f t="shared" si="14"/>
        <v>0</v>
      </c>
      <c r="P246" s="79">
        <f t="shared" si="15"/>
        <v>0</v>
      </c>
      <c r="Q246" s="102" t="str">
        <f t="shared" si="13"/>
        <v/>
      </c>
    </row>
    <row r="247" spans="1:17" x14ac:dyDescent="0.2">
      <c r="A247" s="118" t="str">
        <f>IF(B247="","",COUNT('Diário 1º PA'!$A$5:$A$1982)+COUNT('Diário 2º PA'!$A$5:$A$2027)+ROW()-4)</f>
        <v/>
      </c>
      <c r="B247" s="104"/>
      <c r="C247" s="469"/>
      <c r="D247" s="105"/>
      <c r="E247" s="105"/>
      <c r="F247" s="106"/>
      <c r="G247" s="105"/>
      <c r="H247" s="105"/>
      <c r="I247" s="107"/>
      <c r="J247" s="422"/>
      <c r="K247" s="422"/>
      <c r="L247" s="423"/>
      <c r="M247" s="422"/>
      <c r="N247" s="104"/>
      <c r="O247" s="79">
        <f t="shared" si="14"/>
        <v>0</v>
      </c>
      <c r="P247" s="79">
        <f t="shared" si="15"/>
        <v>0</v>
      </c>
      <c r="Q247" s="102" t="str">
        <f t="shared" si="13"/>
        <v/>
      </c>
    </row>
    <row r="248" spans="1:17" x14ac:dyDescent="0.2">
      <c r="A248" s="118" t="str">
        <f>IF(B248="","",COUNT('Diário 1º PA'!$A$5:$A$1982)+COUNT('Diário 2º PA'!$A$5:$A$2027)+ROW()-4)</f>
        <v/>
      </c>
      <c r="B248" s="104"/>
      <c r="C248" s="469"/>
      <c r="D248" s="105"/>
      <c r="E248" s="105"/>
      <c r="F248" s="106"/>
      <c r="G248" s="107"/>
      <c r="H248" s="105"/>
      <c r="I248" s="107"/>
      <c r="J248" s="422"/>
      <c r="K248" s="422"/>
      <c r="L248" s="423"/>
      <c r="M248" s="422"/>
      <c r="N248" s="104"/>
      <c r="O248" s="79">
        <f t="shared" si="14"/>
        <v>0</v>
      </c>
      <c r="P248" s="79">
        <f t="shared" si="15"/>
        <v>0</v>
      </c>
      <c r="Q248" s="152" t="str">
        <f t="shared" si="13"/>
        <v/>
      </c>
    </row>
    <row r="249" spans="1:17" x14ac:dyDescent="0.2">
      <c r="A249" s="118" t="str">
        <f>IF(B249="","",COUNT('Diário 1º PA'!$A$5:$A$1982)+COUNT('Diário 2º PA'!$A$5:$A$2027)+ROW()-4)</f>
        <v/>
      </c>
      <c r="B249" s="104"/>
      <c r="C249" s="469"/>
      <c r="D249" s="105"/>
      <c r="E249" s="105"/>
      <c r="F249" s="106"/>
      <c r="G249" s="107"/>
      <c r="H249" s="105"/>
      <c r="I249" s="107"/>
      <c r="J249" s="422"/>
      <c r="K249" s="422"/>
      <c r="L249" s="423"/>
      <c r="M249" s="422"/>
      <c r="N249" s="104"/>
      <c r="O249" s="79">
        <f t="shared" si="14"/>
        <v>0</v>
      </c>
      <c r="P249" s="79">
        <f t="shared" si="15"/>
        <v>0</v>
      </c>
      <c r="Q249" s="102" t="str">
        <f t="shared" si="13"/>
        <v/>
      </c>
    </row>
    <row r="250" spans="1:17" x14ac:dyDescent="0.2">
      <c r="A250" s="118" t="str">
        <f>IF(B250="","",COUNT('Diário 1º PA'!$A$5:$A$1982)+COUNT('Diário 2º PA'!$A$5:$A$2027)+ROW()-4)</f>
        <v/>
      </c>
      <c r="B250" s="104"/>
      <c r="C250" s="469"/>
      <c r="D250" s="105"/>
      <c r="E250" s="105"/>
      <c r="F250" s="106"/>
      <c r="G250" s="105"/>
      <c r="H250" s="105"/>
      <c r="I250" s="107"/>
      <c r="J250" s="422"/>
      <c r="K250" s="422"/>
      <c r="L250" s="423"/>
      <c r="M250" s="422"/>
      <c r="N250" s="104"/>
      <c r="O250" s="79">
        <f t="shared" si="14"/>
        <v>0</v>
      </c>
      <c r="P250" s="79">
        <f t="shared" si="15"/>
        <v>0</v>
      </c>
      <c r="Q250" s="102" t="str">
        <f t="shared" si="13"/>
        <v/>
      </c>
    </row>
    <row r="251" spans="1:17" x14ac:dyDescent="0.2">
      <c r="A251" s="118" t="str">
        <f>IF(B251="","",COUNT('Diário 1º PA'!$A$5:$A$1982)+COUNT('Diário 2º PA'!$A$5:$A$2027)+ROW()-4)</f>
        <v/>
      </c>
      <c r="B251" s="104"/>
      <c r="C251" s="469"/>
      <c r="D251" s="105"/>
      <c r="E251" s="105"/>
      <c r="F251" s="106"/>
      <c r="G251" s="105"/>
      <c r="H251" s="105"/>
      <c r="I251" s="107"/>
      <c r="J251" s="422"/>
      <c r="K251" s="422"/>
      <c r="L251" s="423"/>
      <c r="M251" s="422"/>
      <c r="N251" s="104"/>
      <c r="O251" s="79">
        <f t="shared" si="14"/>
        <v>0</v>
      </c>
      <c r="P251" s="79">
        <f t="shared" si="15"/>
        <v>0</v>
      </c>
      <c r="Q251" s="152" t="str">
        <f t="shared" si="13"/>
        <v/>
      </c>
    </row>
    <row r="252" spans="1:17" x14ac:dyDescent="0.2">
      <c r="A252" s="118" t="str">
        <f>IF(B252="","",COUNT('Diário 1º PA'!$A$5:$A$1982)+COUNT('Diário 2º PA'!$A$5:$A$2027)+ROW()-4)</f>
        <v/>
      </c>
      <c r="B252" s="104"/>
      <c r="C252" s="469"/>
      <c r="D252" s="105"/>
      <c r="E252" s="105"/>
      <c r="F252" s="106"/>
      <c r="G252" s="105"/>
      <c r="H252" s="105"/>
      <c r="I252" s="107"/>
      <c r="J252" s="422"/>
      <c r="K252" s="422"/>
      <c r="L252" s="423"/>
      <c r="M252" s="422"/>
      <c r="N252" s="104"/>
      <c r="O252" s="79">
        <f t="shared" si="14"/>
        <v>0</v>
      </c>
      <c r="P252" s="79">
        <f t="shared" si="15"/>
        <v>0</v>
      </c>
      <c r="Q252" s="102" t="str">
        <f t="shared" si="13"/>
        <v/>
      </c>
    </row>
    <row r="253" spans="1:17" x14ac:dyDescent="0.2">
      <c r="A253" s="118" t="str">
        <f>IF(B253="","",COUNT('Diário 1º PA'!$A$5:$A$1982)+COUNT('Diário 2º PA'!$A$5:$A$2027)+ROW()-4)</f>
        <v/>
      </c>
      <c r="B253" s="104"/>
      <c r="C253" s="469"/>
      <c r="D253" s="105"/>
      <c r="E253" s="105"/>
      <c r="F253" s="106"/>
      <c r="G253" s="105"/>
      <c r="H253" s="105"/>
      <c r="I253" s="107"/>
      <c r="J253" s="422"/>
      <c r="K253" s="422"/>
      <c r="L253" s="423"/>
      <c r="M253" s="422"/>
      <c r="N253" s="104"/>
      <c r="O253" s="79">
        <f t="shared" si="14"/>
        <v>0</v>
      </c>
      <c r="P253" s="79">
        <f t="shared" si="15"/>
        <v>0</v>
      </c>
      <c r="Q253" s="102" t="str">
        <f t="shared" si="13"/>
        <v/>
      </c>
    </row>
    <row r="254" spans="1:17" x14ac:dyDescent="0.2">
      <c r="A254" s="118" t="str">
        <f>IF(B254="","",COUNT('Diário 1º PA'!$A$5:$A$1982)+COUNT('Diário 2º PA'!$A$5:$A$2027)+ROW()-4)</f>
        <v/>
      </c>
      <c r="B254" s="104"/>
      <c r="C254" s="469"/>
      <c r="D254" s="105"/>
      <c r="E254" s="105"/>
      <c r="F254" s="106"/>
      <c r="G254" s="105"/>
      <c r="H254" s="105"/>
      <c r="I254" s="107"/>
      <c r="J254" s="422"/>
      <c r="K254" s="422"/>
      <c r="L254" s="423"/>
      <c r="M254" s="422"/>
      <c r="N254" s="104"/>
      <c r="O254" s="79">
        <f t="shared" si="14"/>
        <v>0</v>
      </c>
      <c r="P254" s="79">
        <f t="shared" si="15"/>
        <v>0</v>
      </c>
      <c r="Q254" s="152" t="str">
        <f t="shared" si="13"/>
        <v/>
      </c>
    </row>
    <row r="255" spans="1:17" x14ac:dyDescent="0.2">
      <c r="A255" s="118" t="str">
        <f>IF(B255="","",COUNT('Diário 1º PA'!$A$5:$A$1982)+COUNT('Diário 2º PA'!$A$5:$A$2027)+ROW()-4)</f>
        <v/>
      </c>
      <c r="B255" s="104"/>
      <c r="C255" s="469"/>
      <c r="D255" s="105"/>
      <c r="E255" s="105"/>
      <c r="F255" s="106"/>
      <c r="G255" s="105"/>
      <c r="H255" s="105"/>
      <c r="I255" s="107"/>
      <c r="J255" s="422"/>
      <c r="K255" s="422"/>
      <c r="L255" s="423"/>
      <c r="M255" s="422"/>
      <c r="N255" s="104"/>
      <c r="O255" s="79">
        <f t="shared" si="14"/>
        <v>0</v>
      </c>
      <c r="P255" s="79">
        <f t="shared" si="15"/>
        <v>0</v>
      </c>
      <c r="Q255" s="102" t="str">
        <f t="shared" si="13"/>
        <v/>
      </c>
    </row>
    <row r="256" spans="1:17" x14ac:dyDescent="0.2">
      <c r="A256" s="118" t="str">
        <f>IF(B256="","",COUNT('Diário 1º PA'!$A$5:$A$1982)+COUNT('Diário 2º PA'!$A$5:$A$2027)+ROW()-4)</f>
        <v/>
      </c>
      <c r="B256" s="104"/>
      <c r="C256" s="469"/>
      <c r="D256" s="105"/>
      <c r="E256" s="105"/>
      <c r="F256" s="106"/>
      <c r="G256" s="105"/>
      <c r="H256" s="105"/>
      <c r="I256" s="107"/>
      <c r="J256" s="422"/>
      <c r="K256" s="422"/>
      <c r="L256" s="423"/>
      <c r="M256" s="422"/>
      <c r="N256" s="104"/>
      <c r="O256" s="79">
        <f t="shared" si="14"/>
        <v>0</v>
      </c>
      <c r="P256" s="79">
        <f t="shared" si="15"/>
        <v>0</v>
      </c>
      <c r="Q256" s="102" t="str">
        <f t="shared" si="13"/>
        <v/>
      </c>
    </row>
    <row r="257" spans="1:17" x14ac:dyDescent="0.2">
      <c r="A257" s="118" t="str">
        <f>IF(B257="","",COUNT('Diário 1º PA'!$A$5:$A$1982)+COUNT('Diário 2º PA'!$A$5:$A$2027)+ROW()-4)</f>
        <v/>
      </c>
      <c r="B257" s="104"/>
      <c r="C257" s="469"/>
      <c r="D257" s="105"/>
      <c r="E257" s="105"/>
      <c r="F257" s="106"/>
      <c r="G257" s="105"/>
      <c r="H257" s="105"/>
      <c r="I257" s="107"/>
      <c r="J257" s="422"/>
      <c r="K257" s="422"/>
      <c r="L257" s="423"/>
      <c r="M257" s="422"/>
      <c r="N257" s="104"/>
      <c r="O257" s="79">
        <f t="shared" si="14"/>
        <v>0</v>
      </c>
      <c r="P257" s="79">
        <f t="shared" si="15"/>
        <v>0</v>
      </c>
      <c r="Q257" s="152" t="str">
        <f t="shared" si="13"/>
        <v/>
      </c>
    </row>
    <row r="258" spans="1:17" x14ac:dyDescent="0.2">
      <c r="A258" s="118" t="str">
        <f>IF(B258="","",COUNT('Diário 1º PA'!$A$5:$A$1982)+COUNT('Diário 2º PA'!$A$5:$A$2027)+ROW()-4)</f>
        <v/>
      </c>
      <c r="B258" s="104"/>
      <c r="C258" s="469"/>
      <c r="D258" s="105"/>
      <c r="E258" s="105"/>
      <c r="F258" s="106"/>
      <c r="G258" s="105"/>
      <c r="H258" s="105"/>
      <c r="I258" s="107"/>
      <c r="J258" s="422"/>
      <c r="K258" s="422"/>
      <c r="L258" s="423"/>
      <c r="M258" s="422"/>
      <c r="N258" s="104"/>
      <c r="O258" s="79">
        <f t="shared" si="14"/>
        <v>0</v>
      </c>
      <c r="P258" s="79">
        <f t="shared" si="15"/>
        <v>0</v>
      </c>
      <c r="Q258" s="102" t="str">
        <f t="shared" si="13"/>
        <v/>
      </c>
    </row>
    <row r="259" spans="1:17" x14ac:dyDescent="0.2">
      <c r="A259" s="118" t="str">
        <f>IF(B259="","",COUNT('Diário 1º PA'!$A$5:$A$1982)+COUNT('Diário 2º PA'!$A$5:$A$2027)+ROW()-4)</f>
        <v/>
      </c>
      <c r="B259" s="104"/>
      <c r="C259" s="469"/>
      <c r="D259" s="105"/>
      <c r="E259" s="105"/>
      <c r="F259" s="106"/>
      <c r="G259" s="105"/>
      <c r="H259" s="105"/>
      <c r="I259" s="107"/>
      <c r="J259" s="422"/>
      <c r="K259" s="422"/>
      <c r="L259" s="423"/>
      <c r="M259" s="422"/>
      <c r="N259" s="104"/>
      <c r="O259" s="79">
        <f t="shared" si="14"/>
        <v>0</v>
      </c>
      <c r="P259" s="79">
        <f t="shared" si="15"/>
        <v>0</v>
      </c>
      <c r="Q259" s="102" t="str">
        <f t="shared" si="13"/>
        <v/>
      </c>
    </row>
    <row r="260" spans="1:17" x14ac:dyDescent="0.2">
      <c r="A260" s="118" t="str">
        <f>IF(B260="","",COUNT('Diário 1º PA'!$A$5:$A$1982)+COUNT('Diário 2º PA'!$A$5:$A$2027)+ROW()-4)</f>
        <v/>
      </c>
      <c r="B260" s="104"/>
      <c r="C260" s="469"/>
      <c r="D260" s="105"/>
      <c r="E260" s="105"/>
      <c r="F260" s="106"/>
      <c r="G260" s="105"/>
      <c r="H260" s="105"/>
      <c r="I260" s="107"/>
      <c r="J260" s="422"/>
      <c r="K260" s="422"/>
      <c r="L260" s="423"/>
      <c r="M260" s="422"/>
      <c r="N260" s="104"/>
      <c r="O260" s="79">
        <f t="shared" si="14"/>
        <v>0</v>
      </c>
      <c r="P260" s="79">
        <f t="shared" si="15"/>
        <v>0</v>
      </c>
      <c r="Q260" s="152" t="str">
        <f t="shared" si="13"/>
        <v/>
      </c>
    </row>
    <row r="261" spans="1:17" x14ac:dyDescent="0.2">
      <c r="A261" s="118" t="str">
        <f>IF(B261="","",COUNT('Diário 1º PA'!$A$5:$A$1982)+COUNT('Diário 2º PA'!$A$5:$A$2027)+ROW()-4)</f>
        <v/>
      </c>
      <c r="B261" s="104"/>
      <c r="C261" s="469"/>
      <c r="D261" s="105"/>
      <c r="E261" s="105"/>
      <c r="F261" s="106"/>
      <c r="G261" s="105"/>
      <c r="H261" s="105"/>
      <c r="I261" s="107"/>
      <c r="J261" s="422"/>
      <c r="K261" s="422"/>
      <c r="L261" s="423"/>
      <c r="M261" s="422"/>
      <c r="N261" s="104"/>
      <c r="O261" s="79">
        <f t="shared" si="14"/>
        <v>0</v>
      </c>
      <c r="P261" s="79">
        <f t="shared" si="15"/>
        <v>0</v>
      </c>
      <c r="Q261" s="102" t="str">
        <f t="shared" si="13"/>
        <v/>
      </c>
    </row>
    <row r="262" spans="1:17" x14ac:dyDescent="0.2">
      <c r="A262" s="118" t="str">
        <f>IF(B262="","",COUNT('Diário 1º PA'!$A$5:$A$1982)+COUNT('Diário 2º PA'!$A$5:$A$2027)+ROW()-4)</f>
        <v/>
      </c>
      <c r="B262" s="104"/>
      <c r="C262" s="469"/>
      <c r="D262" s="105"/>
      <c r="E262" s="105"/>
      <c r="F262" s="106"/>
      <c r="G262" s="105"/>
      <c r="H262" s="105"/>
      <c r="I262" s="107"/>
      <c r="J262" s="422"/>
      <c r="K262" s="422"/>
      <c r="L262" s="423"/>
      <c r="M262" s="422"/>
      <c r="N262" s="104"/>
      <c r="O262" s="79">
        <f t="shared" si="14"/>
        <v>0</v>
      </c>
      <c r="P262" s="79">
        <f t="shared" si="15"/>
        <v>0</v>
      </c>
      <c r="Q262" s="102" t="str">
        <f t="shared" si="13"/>
        <v/>
      </c>
    </row>
    <row r="263" spans="1:17" x14ac:dyDescent="0.2">
      <c r="A263" s="118" t="str">
        <f>IF(B263="","",COUNT('Diário 1º PA'!$A$5:$A$1982)+COUNT('Diário 2º PA'!$A$5:$A$2027)+ROW()-4)</f>
        <v/>
      </c>
      <c r="B263" s="104"/>
      <c r="C263" s="469"/>
      <c r="D263" s="105"/>
      <c r="E263" s="105"/>
      <c r="F263" s="106"/>
      <c r="G263" s="105"/>
      <c r="H263" s="105"/>
      <c r="I263" s="107"/>
      <c r="J263" s="422"/>
      <c r="K263" s="422"/>
      <c r="L263" s="423"/>
      <c r="M263" s="422"/>
      <c r="N263" s="104"/>
      <c r="O263" s="79">
        <f t="shared" si="14"/>
        <v>0</v>
      </c>
      <c r="P263" s="79">
        <f t="shared" si="15"/>
        <v>0</v>
      </c>
      <c r="Q263" s="152" t="str">
        <f t="shared" si="13"/>
        <v/>
      </c>
    </row>
    <row r="264" spans="1:17" x14ac:dyDescent="0.2">
      <c r="A264" s="118" t="str">
        <f>IF(B264="","",COUNT('Diário 1º PA'!$A$5:$A$1982)+COUNT('Diário 2º PA'!$A$5:$A$2027)+ROW()-4)</f>
        <v/>
      </c>
      <c r="B264" s="104"/>
      <c r="C264" s="469"/>
      <c r="D264" s="105"/>
      <c r="E264" s="105"/>
      <c r="F264" s="106"/>
      <c r="G264" s="105"/>
      <c r="H264" s="105"/>
      <c r="I264" s="107"/>
      <c r="J264" s="422"/>
      <c r="K264" s="422"/>
      <c r="L264" s="423"/>
      <c r="M264" s="422"/>
      <c r="N264" s="104"/>
      <c r="O264" s="79">
        <f t="shared" si="14"/>
        <v>0</v>
      </c>
      <c r="P264" s="79">
        <f t="shared" si="15"/>
        <v>0</v>
      </c>
      <c r="Q264" s="102" t="str">
        <f t="shared" si="13"/>
        <v/>
      </c>
    </row>
    <row r="265" spans="1:17" x14ac:dyDescent="0.2">
      <c r="A265" s="118" t="str">
        <f>IF(B265="","",COUNT('Diário 1º PA'!$A$5:$A$1982)+COUNT('Diário 2º PA'!$A$5:$A$2027)+ROW()-4)</f>
        <v/>
      </c>
      <c r="B265" s="104"/>
      <c r="C265" s="469"/>
      <c r="D265" s="105"/>
      <c r="E265" s="105"/>
      <c r="F265" s="106"/>
      <c r="G265" s="105"/>
      <c r="H265" s="105"/>
      <c r="I265" s="107"/>
      <c r="J265" s="422"/>
      <c r="K265" s="422"/>
      <c r="L265" s="423"/>
      <c r="M265" s="422"/>
      <c r="N265" s="104"/>
      <c r="O265" s="79">
        <f t="shared" si="14"/>
        <v>0</v>
      </c>
      <c r="P265" s="79">
        <f t="shared" si="15"/>
        <v>0</v>
      </c>
      <c r="Q265" s="102" t="str">
        <f t="shared" si="13"/>
        <v/>
      </c>
    </row>
    <row r="266" spans="1:17" x14ac:dyDescent="0.2">
      <c r="A266" s="118" t="str">
        <f>IF(B266="","",COUNT('Diário 1º PA'!$A$5:$A$1982)+COUNT('Diário 2º PA'!$A$5:$A$2027)+ROW()-4)</f>
        <v/>
      </c>
      <c r="B266" s="104"/>
      <c r="C266" s="469"/>
      <c r="D266" s="105"/>
      <c r="E266" s="105"/>
      <c r="F266" s="106"/>
      <c r="G266" s="105"/>
      <c r="H266" s="105"/>
      <c r="I266" s="107"/>
      <c r="J266" s="422"/>
      <c r="K266" s="422"/>
      <c r="L266" s="423"/>
      <c r="M266" s="422"/>
      <c r="N266" s="104"/>
      <c r="O266" s="79">
        <f t="shared" si="14"/>
        <v>0</v>
      </c>
      <c r="P266" s="79">
        <f t="shared" si="15"/>
        <v>0</v>
      </c>
      <c r="Q266" s="152" t="str">
        <f t="shared" si="13"/>
        <v/>
      </c>
    </row>
    <row r="267" spans="1:17" x14ac:dyDescent="0.2">
      <c r="A267" s="118" t="str">
        <f>IF(B267="","",COUNT('Diário 1º PA'!$A$5:$A$1982)+COUNT('Diário 2º PA'!$A$5:$A$2027)+ROW()-4)</f>
        <v/>
      </c>
      <c r="B267" s="104"/>
      <c r="C267" s="469"/>
      <c r="D267" s="105"/>
      <c r="E267" s="105"/>
      <c r="F267" s="106"/>
      <c r="G267" s="105"/>
      <c r="H267" s="105"/>
      <c r="I267" s="107"/>
      <c r="J267" s="422"/>
      <c r="K267" s="422"/>
      <c r="L267" s="423"/>
      <c r="M267" s="422"/>
      <c r="N267" s="104"/>
      <c r="O267" s="79">
        <f t="shared" si="14"/>
        <v>0</v>
      </c>
      <c r="P267" s="79">
        <f t="shared" si="15"/>
        <v>0</v>
      </c>
      <c r="Q267" s="102" t="str">
        <f t="shared" si="13"/>
        <v/>
      </c>
    </row>
    <row r="268" spans="1:17" x14ac:dyDescent="0.2">
      <c r="A268" s="118" t="str">
        <f>IF(B268="","",COUNT('Diário 1º PA'!$A$5:$A$1982)+COUNT('Diário 2º PA'!$A$5:$A$2027)+ROW()-4)</f>
        <v/>
      </c>
      <c r="B268" s="104"/>
      <c r="C268" s="469"/>
      <c r="D268" s="105"/>
      <c r="E268" s="105"/>
      <c r="F268" s="106"/>
      <c r="G268" s="105"/>
      <c r="H268" s="105"/>
      <c r="I268" s="107"/>
      <c r="J268" s="422"/>
      <c r="K268" s="422"/>
      <c r="L268" s="423"/>
      <c r="M268" s="422"/>
      <c r="N268" s="104"/>
      <c r="O268" s="79">
        <f t="shared" si="14"/>
        <v>0</v>
      </c>
      <c r="P268" s="79">
        <f t="shared" si="15"/>
        <v>0</v>
      </c>
      <c r="Q268" s="102" t="str">
        <f t="shared" si="13"/>
        <v/>
      </c>
    </row>
    <row r="269" spans="1:17" x14ac:dyDescent="0.2">
      <c r="A269" s="118" t="str">
        <f>IF(B269="","",COUNT('Diário 1º PA'!$A$5:$A$1982)+COUNT('Diário 2º PA'!$A$5:$A$2027)+ROW()-4)</f>
        <v/>
      </c>
      <c r="B269" s="104"/>
      <c r="C269" s="469"/>
      <c r="D269" s="105"/>
      <c r="E269" s="105"/>
      <c r="F269" s="106"/>
      <c r="G269" s="105"/>
      <c r="H269" s="105"/>
      <c r="I269" s="107"/>
      <c r="J269" s="422"/>
      <c r="K269" s="422"/>
      <c r="L269" s="423"/>
      <c r="M269" s="422"/>
      <c r="N269" s="104"/>
      <c r="O269" s="79">
        <f t="shared" si="14"/>
        <v>0</v>
      </c>
      <c r="P269" s="79">
        <f t="shared" si="15"/>
        <v>0</v>
      </c>
      <c r="Q269" s="152" t="str">
        <f t="shared" si="13"/>
        <v/>
      </c>
    </row>
    <row r="270" spans="1:17" x14ac:dyDescent="0.2">
      <c r="A270" s="118" t="str">
        <f>IF(B270="","",COUNT('Diário 1º PA'!$A$5:$A$1982)+COUNT('Diário 2º PA'!$A$5:$A$2027)+ROW()-4)</f>
        <v/>
      </c>
      <c r="B270" s="104"/>
      <c r="C270" s="469"/>
      <c r="D270" s="105"/>
      <c r="E270" s="105"/>
      <c r="F270" s="106"/>
      <c r="G270" s="107"/>
      <c r="H270" s="105"/>
      <c r="I270" s="107"/>
      <c r="J270" s="423"/>
      <c r="K270" s="423"/>
      <c r="L270" s="423"/>
      <c r="M270" s="422"/>
      <c r="N270" s="104"/>
      <c r="O270" s="79">
        <f t="shared" si="14"/>
        <v>0</v>
      </c>
      <c r="P270" s="79">
        <f t="shared" si="15"/>
        <v>0</v>
      </c>
      <c r="Q270" s="102" t="str">
        <f t="shared" ref="Q270:Q333" si="16">SUBSTITUTE(D270," ","_")</f>
        <v/>
      </c>
    </row>
    <row r="271" spans="1:17" x14ac:dyDescent="0.2">
      <c r="A271" s="118" t="str">
        <f>IF(B271="","",COUNT('Diário 1º PA'!$A$5:$A$1982)+COUNT('Diário 2º PA'!$A$5:$A$2027)+ROW()-4)</f>
        <v/>
      </c>
      <c r="B271" s="104"/>
      <c r="C271" s="469"/>
      <c r="D271" s="105"/>
      <c r="E271" s="105"/>
      <c r="F271" s="106"/>
      <c r="G271" s="107"/>
      <c r="H271" s="105"/>
      <c r="I271" s="107"/>
      <c r="J271" s="423"/>
      <c r="K271" s="423"/>
      <c r="L271" s="423"/>
      <c r="M271" s="422"/>
      <c r="N271" s="104"/>
      <c r="O271" s="79">
        <f t="shared" ref="O271:O334" si="17">IF(B271=0,0,IF(YEAR(B271)=$P$1,MONTH(B271)-$O$1+1,(YEAR(B271)-$P$1)*12-$O$1+1+MONTH(B271)))</f>
        <v>0</v>
      </c>
      <c r="P271" s="79">
        <f t="shared" ref="P271:P334" si="18">IF(C271=0,0,IF(YEAR(C271)=$P$1,MONTH(C271)-$O$1+1,(YEAR(C271)-$P$1)*12-$O$1+1+MONTH(C271)))</f>
        <v>0</v>
      </c>
      <c r="Q271" s="102" t="str">
        <f t="shared" si="16"/>
        <v/>
      </c>
    </row>
    <row r="272" spans="1:17" x14ac:dyDescent="0.2">
      <c r="A272" s="118" t="str">
        <f>IF(B272="","",COUNT('Diário 1º PA'!$A$5:$A$1982)+COUNT('Diário 2º PA'!$A$5:$A$2027)+ROW()-4)</f>
        <v/>
      </c>
      <c r="B272" s="104"/>
      <c r="C272" s="469"/>
      <c r="D272" s="105"/>
      <c r="E272" s="105"/>
      <c r="F272" s="106"/>
      <c r="G272" s="105"/>
      <c r="H272" s="105"/>
      <c r="I272" s="107"/>
      <c r="J272" s="422"/>
      <c r="K272" s="422"/>
      <c r="L272" s="423"/>
      <c r="M272" s="475"/>
      <c r="N272" s="104"/>
      <c r="O272" s="79">
        <f t="shared" si="17"/>
        <v>0</v>
      </c>
      <c r="P272" s="79">
        <f t="shared" si="18"/>
        <v>0</v>
      </c>
      <c r="Q272" s="152" t="str">
        <f t="shared" si="16"/>
        <v/>
      </c>
    </row>
    <row r="273" spans="1:17" x14ac:dyDescent="0.2">
      <c r="A273" s="118" t="str">
        <f>IF(B273="","",COUNT('Diário 1º PA'!$A$5:$A$1982)+COUNT('Diário 2º PA'!$A$5:$A$2027)+ROW()-4)</f>
        <v/>
      </c>
      <c r="B273" s="104"/>
      <c r="C273" s="469"/>
      <c r="D273" s="105"/>
      <c r="E273" s="105"/>
      <c r="F273" s="106"/>
      <c r="G273" s="107"/>
      <c r="H273" s="105"/>
      <c r="I273" s="107"/>
      <c r="J273" s="422"/>
      <c r="K273" s="422"/>
      <c r="L273" s="423"/>
      <c r="M273" s="422"/>
      <c r="N273" s="104"/>
      <c r="O273" s="79">
        <f t="shared" si="17"/>
        <v>0</v>
      </c>
      <c r="P273" s="79">
        <f t="shared" si="18"/>
        <v>0</v>
      </c>
      <c r="Q273" s="102" t="str">
        <f t="shared" si="16"/>
        <v/>
      </c>
    </row>
    <row r="274" spans="1:17" x14ac:dyDescent="0.2">
      <c r="A274" s="118" t="str">
        <f>IF(B274="","",COUNT('Diário 1º PA'!$A$5:$A$1982)+COUNT('Diário 2º PA'!$A$5:$A$2027)+ROW()-4)</f>
        <v/>
      </c>
      <c r="B274" s="104"/>
      <c r="C274" s="469"/>
      <c r="D274" s="105"/>
      <c r="E274" s="105"/>
      <c r="F274" s="106"/>
      <c r="G274" s="105"/>
      <c r="H274" s="105"/>
      <c r="I274" s="107"/>
      <c r="J274" s="422"/>
      <c r="K274" s="422"/>
      <c r="L274" s="423"/>
      <c r="M274" s="422"/>
      <c r="N274" s="104"/>
      <c r="O274" s="79">
        <f t="shared" si="17"/>
        <v>0</v>
      </c>
      <c r="P274" s="79">
        <f t="shared" si="18"/>
        <v>0</v>
      </c>
      <c r="Q274" s="102" t="str">
        <f t="shared" si="16"/>
        <v/>
      </c>
    </row>
    <row r="275" spans="1:17" x14ac:dyDescent="0.2">
      <c r="A275" s="118" t="str">
        <f>IF(B275="","",COUNT('Diário 1º PA'!$A$5:$A$1982)+COUNT('Diário 2º PA'!$A$5:$A$2027)+ROW()-4)</f>
        <v/>
      </c>
      <c r="B275" s="104"/>
      <c r="C275" s="469"/>
      <c r="D275" s="105"/>
      <c r="E275" s="105"/>
      <c r="F275" s="106"/>
      <c r="G275" s="105"/>
      <c r="H275" s="105"/>
      <c r="I275" s="107"/>
      <c r="J275" s="422"/>
      <c r="K275" s="422"/>
      <c r="L275" s="423"/>
      <c r="M275" s="422"/>
      <c r="N275" s="104"/>
      <c r="O275" s="79">
        <f t="shared" si="17"/>
        <v>0</v>
      </c>
      <c r="P275" s="79">
        <f t="shared" si="18"/>
        <v>0</v>
      </c>
      <c r="Q275" s="152" t="str">
        <f t="shared" si="16"/>
        <v/>
      </c>
    </row>
    <row r="276" spans="1:17" x14ac:dyDescent="0.2">
      <c r="A276" s="118" t="str">
        <f>IF(B276="","",COUNT('Diário 1º PA'!$A$5:$A$1982)+COUNT('Diário 2º PA'!$A$5:$A$2027)+ROW()-4)</f>
        <v/>
      </c>
      <c r="B276" s="104"/>
      <c r="C276" s="469"/>
      <c r="D276" s="105"/>
      <c r="E276" s="105"/>
      <c r="F276" s="106"/>
      <c r="G276" s="105"/>
      <c r="H276" s="105"/>
      <c r="I276" s="107"/>
      <c r="J276" s="422"/>
      <c r="K276" s="422"/>
      <c r="L276" s="423"/>
      <c r="M276" s="422"/>
      <c r="N276" s="104"/>
      <c r="O276" s="79">
        <f t="shared" si="17"/>
        <v>0</v>
      </c>
      <c r="P276" s="79">
        <f t="shared" si="18"/>
        <v>0</v>
      </c>
      <c r="Q276" s="102" t="str">
        <f t="shared" si="16"/>
        <v/>
      </c>
    </row>
    <row r="277" spans="1:17" x14ac:dyDescent="0.2">
      <c r="A277" s="118" t="str">
        <f>IF(B277="","",COUNT('Diário 1º PA'!$A$5:$A$1982)+COUNT('Diário 2º PA'!$A$5:$A$2027)+ROW()-4)</f>
        <v/>
      </c>
      <c r="B277" s="104"/>
      <c r="C277" s="469"/>
      <c r="D277" s="105"/>
      <c r="E277" s="105"/>
      <c r="F277" s="106"/>
      <c r="G277" s="105"/>
      <c r="H277" s="105"/>
      <c r="I277" s="107"/>
      <c r="J277" s="422"/>
      <c r="K277" s="422"/>
      <c r="L277" s="423"/>
      <c r="M277" s="422"/>
      <c r="N277" s="104"/>
      <c r="O277" s="79">
        <f t="shared" si="17"/>
        <v>0</v>
      </c>
      <c r="P277" s="79">
        <f t="shared" si="18"/>
        <v>0</v>
      </c>
      <c r="Q277" s="102" t="str">
        <f t="shared" si="16"/>
        <v/>
      </c>
    </row>
    <row r="278" spans="1:17" x14ac:dyDescent="0.2">
      <c r="A278" s="118" t="str">
        <f>IF(B278="","",COUNT('Diário 1º PA'!$A$5:$A$1982)+COUNT('Diário 2º PA'!$A$5:$A$2027)+ROW()-4)</f>
        <v/>
      </c>
      <c r="B278" s="104"/>
      <c r="C278" s="469"/>
      <c r="D278" s="105"/>
      <c r="E278" s="105"/>
      <c r="F278" s="106"/>
      <c r="G278" s="105"/>
      <c r="H278" s="105"/>
      <c r="I278" s="107"/>
      <c r="J278" s="422"/>
      <c r="K278" s="422"/>
      <c r="L278" s="423"/>
      <c r="M278" s="422"/>
      <c r="N278" s="104"/>
      <c r="O278" s="79">
        <f t="shared" si="17"/>
        <v>0</v>
      </c>
      <c r="P278" s="79">
        <f t="shared" si="18"/>
        <v>0</v>
      </c>
      <c r="Q278" s="152" t="str">
        <f t="shared" si="16"/>
        <v/>
      </c>
    </row>
    <row r="279" spans="1:17" x14ac:dyDescent="0.2">
      <c r="A279" s="118" t="str">
        <f>IF(B279="","",COUNT('Diário 1º PA'!$A$5:$A$1982)+COUNT('Diário 2º PA'!$A$5:$A$2027)+ROW()-4)</f>
        <v/>
      </c>
      <c r="B279" s="104"/>
      <c r="C279" s="469"/>
      <c r="D279" s="105"/>
      <c r="E279" s="105"/>
      <c r="F279" s="106"/>
      <c r="G279" s="105"/>
      <c r="H279" s="105"/>
      <c r="I279" s="107"/>
      <c r="J279" s="422"/>
      <c r="K279" s="422"/>
      <c r="L279" s="423"/>
      <c r="M279" s="422"/>
      <c r="N279" s="104"/>
      <c r="O279" s="79">
        <f t="shared" si="17"/>
        <v>0</v>
      </c>
      <c r="P279" s="79">
        <f t="shared" si="18"/>
        <v>0</v>
      </c>
      <c r="Q279" s="102" t="str">
        <f t="shared" si="16"/>
        <v/>
      </c>
    </row>
    <row r="280" spans="1:17" x14ac:dyDescent="0.2">
      <c r="A280" s="118" t="str">
        <f>IF(B280="","",COUNT('Diário 1º PA'!$A$5:$A$1982)+COUNT('Diário 2º PA'!$A$5:$A$2027)+ROW()-4)</f>
        <v/>
      </c>
      <c r="B280" s="104"/>
      <c r="C280" s="469"/>
      <c r="D280" s="105"/>
      <c r="E280" s="105"/>
      <c r="F280" s="106"/>
      <c r="G280" s="105"/>
      <c r="H280" s="105"/>
      <c r="I280" s="107"/>
      <c r="J280" s="422"/>
      <c r="K280" s="422"/>
      <c r="L280" s="423"/>
      <c r="M280" s="422"/>
      <c r="N280" s="104"/>
      <c r="O280" s="79">
        <f t="shared" si="17"/>
        <v>0</v>
      </c>
      <c r="P280" s="79">
        <f t="shared" si="18"/>
        <v>0</v>
      </c>
      <c r="Q280" s="102" t="str">
        <f t="shared" si="16"/>
        <v/>
      </c>
    </row>
    <row r="281" spans="1:17" x14ac:dyDescent="0.2">
      <c r="A281" s="118" t="str">
        <f>IF(B281="","",COUNT('Diário 1º PA'!$A$5:$A$1982)+COUNT('Diário 2º PA'!$A$5:$A$2027)+ROW()-4)</f>
        <v/>
      </c>
      <c r="B281" s="104"/>
      <c r="C281" s="469"/>
      <c r="D281" s="105"/>
      <c r="E281" s="105"/>
      <c r="F281" s="106"/>
      <c r="G281" s="107"/>
      <c r="H281" s="105"/>
      <c r="I281" s="107"/>
      <c r="J281" s="422"/>
      <c r="K281" s="422"/>
      <c r="L281" s="423"/>
      <c r="M281" s="422"/>
      <c r="N281" s="104"/>
      <c r="O281" s="79">
        <f t="shared" si="17"/>
        <v>0</v>
      </c>
      <c r="P281" s="79">
        <f t="shared" si="18"/>
        <v>0</v>
      </c>
      <c r="Q281" s="152" t="str">
        <f t="shared" si="16"/>
        <v/>
      </c>
    </row>
    <row r="282" spans="1:17" x14ac:dyDescent="0.2">
      <c r="A282" s="118" t="str">
        <f>IF(B282="","",COUNT('Diário 1º PA'!$A$5:$A$1982)+COUNT('Diário 2º PA'!$A$5:$A$2027)+ROW()-4)</f>
        <v/>
      </c>
      <c r="B282" s="104"/>
      <c r="C282" s="469"/>
      <c r="D282" s="105"/>
      <c r="E282" s="105"/>
      <c r="F282" s="106"/>
      <c r="G282" s="107"/>
      <c r="H282" s="105"/>
      <c r="I282" s="107"/>
      <c r="J282" s="422"/>
      <c r="K282" s="422"/>
      <c r="L282" s="423"/>
      <c r="M282" s="422"/>
      <c r="N282" s="104"/>
      <c r="O282" s="79">
        <f t="shared" si="17"/>
        <v>0</v>
      </c>
      <c r="P282" s="79">
        <f t="shared" si="18"/>
        <v>0</v>
      </c>
      <c r="Q282" s="102" t="str">
        <f t="shared" si="16"/>
        <v/>
      </c>
    </row>
    <row r="283" spans="1:17" x14ac:dyDescent="0.2">
      <c r="A283" s="118" t="str">
        <f>IF(B283="","",COUNT('Diário 1º PA'!$A$5:$A$1982)+COUNT('Diário 2º PA'!$A$5:$A$2027)+ROW()-4)</f>
        <v/>
      </c>
      <c r="B283" s="479"/>
      <c r="C283" s="474"/>
      <c r="D283" s="476"/>
      <c r="E283" s="476"/>
      <c r="F283" s="445"/>
      <c r="G283" s="105"/>
      <c r="H283" s="105"/>
      <c r="I283" s="107"/>
      <c r="J283" s="422"/>
      <c r="K283" s="422"/>
      <c r="L283" s="423"/>
      <c r="M283" s="422"/>
      <c r="N283" s="104"/>
      <c r="O283" s="79">
        <f t="shared" si="17"/>
        <v>0</v>
      </c>
      <c r="P283" s="79">
        <f t="shared" si="18"/>
        <v>0</v>
      </c>
      <c r="Q283" s="102" t="str">
        <f t="shared" si="16"/>
        <v/>
      </c>
    </row>
    <row r="284" spans="1:17" x14ac:dyDescent="0.2">
      <c r="A284" s="118" t="str">
        <f>IF(B284="","",COUNT('Diário 1º PA'!$A$5:$A$1982)+COUNT('Diário 2º PA'!$A$5:$A$2027)+ROW()-4)</f>
        <v/>
      </c>
      <c r="B284" s="104"/>
      <c r="C284" s="469"/>
      <c r="D284" s="105"/>
      <c r="E284" s="105"/>
      <c r="F284" s="106"/>
      <c r="G284" s="107"/>
      <c r="H284" s="105"/>
      <c r="I284" s="107"/>
      <c r="J284" s="422"/>
      <c r="K284" s="422"/>
      <c r="L284" s="423"/>
      <c r="M284" s="422"/>
      <c r="N284" s="104"/>
      <c r="O284" s="79">
        <f t="shared" si="17"/>
        <v>0</v>
      </c>
      <c r="P284" s="79">
        <f t="shared" si="18"/>
        <v>0</v>
      </c>
      <c r="Q284" s="152" t="str">
        <f t="shared" si="16"/>
        <v/>
      </c>
    </row>
    <row r="285" spans="1:17" x14ac:dyDescent="0.2">
      <c r="A285" s="118" t="str">
        <f>IF(B285="","",COUNT('Diário 1º PA'!$A$5:$A$1982)+COUNT('Diário 2º PA'!$A$5:$A$2027)+ROW()-4)</f>
        <v/>
      </c>
      <c r="B285" s="104"/>
      <c r="C285" s="469"/>
      <c r="D285" s="105"/>
      <c r="E285" s="105"/>
      <c r="F285" s="106"/>
      <c r="G285" s="105"/>
      <c r="H285" s="105"/>
      <c r="I285" s="107"/>
      <c r="J285" s="422"/>
      <c r="K285" s="422"/>
      <c r="L285" s="423"/>
      <c r="M285" s="422"/>
      <c r="N285" s="104"/>
      <c r="O285" s="79">
        <f t="shared" si="17"/>
        <v>0</v>
      </c>
      <c r="P285" s="79">
        <f t="shared" si="18"/>
        <v>0</v>
      </c>
      <c r="Q285" s="102" t="str">
        <f t="shared" si="16"/>
        <v/>
      </c>
    </row>
    <row r="286" spans="1:17" x14ac:dyDescent="0.2">
      <c r="A286" s="118" t="str">
        <f>IF(B286="","",COUNT('Diário 1º PA'!$A$5:$A$1982)+COUNT('Diário 2º PA'!$A$5:$A$2027)+ROW()-4)</f>
        <v/>
      </c>
      <c r="B286" s="104"/>
      <c r="C286" s="469"/>
      <c r="D286" s="105"/>
      <c r="E286" s="105"/>
      <c r="F286" s="106"/>
      <c r="G286" s="107"/>
      <c r="H286" s="105"/>
      <c r="I286" s="107"/>
      <c r="J286" s="422"/>
      <c r="K286" s="422"/>
      <c r="L286" s="423"/>
      <c r="M286" s="422"/>
      <c r="N286" s="104"/>
      <c r="O286" s="79">
        <f t="shared" si="17"/>
        <v>0</v>
      </c>
      <c r="P286" s="79">
        <f t="shared" si="18"/>
        <v>0</v>
      </c>
      <c r="Q286" s="102" t="str">
        <f t="shared" si="16"/>
        <v/>
      </c>
    </row>
    <row r="287" spans="1:17" x14ac:dyDescent="0.2">
      <c r="A287" s="118" t="str">
        <f>IF(B287="","",COUNT('Diário 1º PA'!$A$5:$A$1982)+COUNT('Diário 2º PA'!$A$5:$A$2027)+ROW()-4)</f>
        <v/>
      </c>
      <c r="B287" s="104"/>
      <c r="C287" s="469"/>
      <c r="D287" s="105"/>
      <c r="E287" s="105"/>
      <c r="F287" s="106"/>
      <c r="G287" s="107"/>
      <c r="H287" s="105"/>
      <c r="I287" s="107"/>
      <c r="J287" s="422"/>
      <c r="K287" s="422"/>
      <c r="L287" s="423"/>
      <c r="M287" s="422"/>
      <c r="N287" s="104"/>
      <c r="O287" s="79">
        <f t="shared" si="17"/>
        <v>0</v>
      </c>
      <c r="P287" s="79">
        <f t="shared" si="18"/>
        <v>0</v>
      </c>
      <c r="Q287" s="152" t="str">
        <f t="shared" si="16"/>
        <v/>
      </c>
    </row>
    <row r="288" spans="1:17" x14ac:dyDescent="0.2">
      <c r="A288" s="118" t="str">
        <f>IF(B288="","",COUNT('Diário 1º PA'!$A$5:$A$1982)+COUNT('Diário 2º PA'!$A$5:$A$2027)+ROW()-4)</f>
        <v/>
      </c>
      <c r="B288" s="104"/>
      <c r="C288" s="469"/>
      <c r="D288" s="105"/>
      <c r="E288" s="105"/>
      <c r="F288" s="106"/>
      <c r="G288" s="107"/>
      <c r="H288" s="105"/>
      <c r="I288" s="107"/>
      <c r="J288" s="422"/>
      <c r="K288" s="422"/>
      <c r="L288" s="423"/>
      <c r="M288" s="422"/>
      <c r="N288" s="104"/>
      <c r="O288" s="79">
        <f t="shared" si="17"/>
        <v>0</v>
      </c>
      <c r="P288" s="79">
        <f t="shared" si="18"/>
        <v>0</v>
      </c>
      <c r="Q288" s="102" t="str">
        <f t="shared" si="16"/>
        <v/>
      </c>
    </row>
    <row r="289" spans="1:17" x14ac:dyDescent="0.2">
      <c r="A289" s="118" t="str">
        <f>IF(B289="","",COUNT('Diário 1º PA'!$A$5:$A$1982)+COUNT('Diário 2º PA'!$A$5:$A$2027)+ROW()-4)</f>
        <v/>
      </c>
      <c r="B289" s="104"/>
      <c r="C289" s="469"/>
      <c r="D289" s="105"/>
      <c r="E289" s="105"/>
      <c r="F289" s="106"/>
      <c r="G289" s="107"/>
      <c r="H289" s="105"/>
      <c r="I289" s="107"/>
      <c r="J289" s="422"/>
      <c r="K289" s="422"/>
      <c r="L289" s="423"/>
      <c r="M289" s="422"/>
      <c r="N289" s="104"/>
      <c r="O289" s="79">
        <f t="shared" si="17"/>
        <v>0</v>
      </c>
      <c r="P289" s="79">
        <f t="shared" si="18"/>
        <v>0</v>
      </c>
      <c r="Q289" s="102" t="str">
        <f t="shared" si="16"/>
        <v/>
      </c>
    </row>
    <row r="290" spans="1:17" x14ac:dyDescent="0.2">
      <c r="A290" s="118" t="str">
        <f>IF(B290="","",COUNT('Diário 1º PA'!$A$5:$A$1982)+COUNT('Diário 2º PA'!$A$5:$A$2027)+ROW()-4)</f>
        <v/>
      </c>
      <c r="B290" s="104"/>
      <c r="C290" s="469"/>
      <c r="D290" s="105"/>
      <c r="E290" s="105"/>
      <c r="F290" s="106"/>
      <c r="G290" s="105"/>
      <c r="H290" s="105"/>
      <c r="I290" s="107"/>
      <c r="J290" s="422"/>
      <c r="K290" s="422"/>
      <c r="L290" s="423"/>
      <c r="M290" s="422"/>
      <c r="N290" s="104"/>
      <c r="O290" s="79">
        <f t="shared" si="17"/>
        <v>0</v>
      </c>
      <c r="P290" s="79">
        <f t="shared" si="18"/>
        <v>0</v>
      </c>
      <c r="Q290" s="152" t="str">
        <f t="shared" si="16"/>
        <v/>
      </c>
    </row>
    <row r="291" spans="1:17" x14ac:dyDescent="0.2">
      <c r="A291" s="118" t="str">
        <f>IF(B291="","",COUNT('Diário 1º PA'!$A$5:$A$1982)+COUNT('Diário 2º PA'!$A$5:$A$2027)+ROW()-4)</f>
        <v/>
      </c>
      <c r="B291" s="104"/>
      <c r="C291" s="469"/>
      <c r="D291" s="105"/>
      <c r="E291" s="105"/>
      <c r="F291" s="106"/>
      <c r="G291" s="105"/>
      <c r="H291" s="105"/>
      <c r="I291" s="107"/>
      <c r="J291" s="422"/>
      <c r="K291" s="422"/>
      <c r="L291" s="423"/>
      <c r="M291" s="422"/>
      <c r="N291" s="104"/>
      <c r="O291" s="79">
        <f t="shared" si="17"/>
        <v>0</v>
      </c>
      <c r="P291" s="79">
        <f t="shared" si="18"/>
        <v>0</v>
      </c>
      <c r="Q291" s="102" t="str">
        <f t="shared" si="16"/>
        <v/>
      </c>
    </row>
    <row r="292" spans="1:17" x14ac:dyDescent="0.2">
      <c r="A292" s="118" t="str">
        <f>IF(B292="","",COUNT('Diário 1º PA'!$A$5:$A$1982)+COUNT('Diário 2º PA'!$A$5:$A$2027)+ROW()-4)</f>
        <v/>
      </c>
      <c r="B292" s="104"/>
      <c r="C292" s="469"/>
      <c r="D292" s="105"/>
      <c r="E292" s="105"/>
      <c r="F292" s="106"/>
      <c r="G292" s="105"/>
      <c r="H292" s="105"/>
      <c r="I292" s="107"/>
      <c r="J292" s="422"/>
      <c r="K292" s="422"/>
      <c r="L292" s="423"/>
      <c r="M292" s="422"/>
      <c r="N292" s="104"/>
      <c r="O292" s="79">
        <f t="shared" si="17"/>
        <v>0</v>
      </c>
      <c r="P292" s="79">
        <f t="shared" si="18"/>
        <v>0</v>
      </c>
      <c r="Q292" s="102" t="str">
        <f t="shared" si="16"/>
        <v/>
      </c>
    </row>
    <row r="293" spans="1:17" x14ac:dyDescent="0.2">
      <c r="A293" s="118" t="str">
        <f>IF(B293="","",COUNT('Diário 1º PA'!$A$5:$A$1982)+COUNT('Diário 2º PA'!$A$5:$A$2027)+ROW()-4)</f>
        <v/>
      </c>
      <c r="B293" s="104"/>
      <c r="C293" s="469"/>
      <c r="D293" s="105"/>
      <c r="E293" s="105"/>
      <c r="F293" s="106"/>
      <c r="G293" s="105"/>
      <c r="H293" s="105"/>
      <c r="I293" s="107"/>
      <c r="J293" s="422"/>
      <c r="K293" s="422"/>
      <c r="L293" s="423"/>
      <c r="M293" s="422"/>
      <c r="N293" s="104"/>
      <c r="O293" s="79">
        <f t="shared" si="17"/>
        <v>0</v>
      </c>
      <c r="P293" s="79">
        <f t="shared" si="18"/>
        <v>0</v>
      </c>
      <c r="Q293" s="152" t="str">
        <f t="shared" si="16"/>
        <v/>
      </c>
    </row>
    <row r="294" spans="1:17" x14ac:dyDescent="0.2">
      <c r="A294" s="118" t="str">
        <f>IF(B294="","",COUNT('Diário 1º PA'!$A$5:$A$1982)+COUNT('Diário 2º PA'!$A$5:$A$2027)+ROW()-4)</f>
        <v/>
      </c>
      <c r="B294" s="104"/>
      <c r="C294" s="469"/>
      <c r="D294" s="105"/>
      <c r="E294" s="105"/>
      <c r="F294" s="106"/>
      <c r="G294" s="105"/>
      <c r="H294" s="105"/>
      <c r="I294" s="107"/>
      <c r="J294" s="422"/>
      <c r="K294" s="422"/>
      <c r="L294" s="423"/>
      <c r="M294" s="422"/>
      <c r="N294" s="104"/>
      <c r="O294" s="79">
        <f t="shared" si="17"/>
        <v>0</v>
      </c>
      <c r="P294" s="79">
        <f t="shared" si="18"/>
        <v>0</v>
      </c>
      <c r="Q294" s="102" t="str">
        <f t="shared" si="16"/>
        <v/>
      </c>
    </row>
    <row r="295" spans="1:17" x14ac:dyDescent="0.2">
      <c r="A295" s="118" t="str">
        <f>IF(B295="","",COUNT('Diário 1º PA'!$A$5:$A$1982)+COUNT('Diário 2º PA'!$A$5:$A$2027)+ROW()-4)</f>
        <v/>
      </c>
      <c r="B295" s="104"/>
      <c r="C295" s="469"/>
      <c r="D295" s="105"/>
      <c r="E295" s="105"/>
      <c r="F295" s="106"/>
      <c r="G295" s="105"/>
      <c r="H295" s="105"/>
      <c r="I295" s="107"/>
      <c r="J295" s="422"/>
      <c r="K295" s="422"/>
      <c r="L295" s="423"/>
      <c r="M295" s="422"/>
      <c r="N295" s="104"/>
      <c r="O295" s="79">
        <f t="shared" si="17"/>
        <v>0</v>
      </c>
      <c r="P295" s="79">
        <f t="shared" si="18"/>
        <v>0</v>
      </c>
      <c r="Q295" s="102" t="str">
        <f t="shared" si="16"/>
        <v/>
      </c>
    </row>
    <row r="296" spans="1:17" x14ac:dyDescent="0.2">
      <c r="A296" s="118" t="str">
        <f>IF(B296="","",COUNT('Diário 1º PA'!$A$5:$A$1982)+COUNT('Diário 2º PA'!$A$5:$A$2027)+ROW()-4)</f>
        <v/>
      </c>
      <c r="B296" s="104"/>
      <c r="C296" s="469"/>
      <c r="D296" s="105"/>
      <c r="E296" s="105"/>
      <c r="F296" s="106"/>
      <c r="G296" s="105"/>
      <c r="H296" s="105"/>
      <c r="I296" s="107"/>
      <c r="J296" s="422"/>
      <c r="K296" s="422"/>
      <c r="L296" s="423"/>
      <c r="M296" s="422"/>
      <c r="N296" s="104"/>
      <c r="O296" s="79">
        <f t="shared" si="17"/>
        <v>0</v>
      </c>
      <c r="P296" s="79">
        <f t="shared" si="18"/>
        <v>0</v>
      </c>
      <c r="Q296" s="152" t="str">
        <f t="shared" si="16"/>
        <v/>
      </c>
    </row>
    <row r="297" spans="1:17" x14ac:dyDescent="0.2">
      <c r="A297" s="118" t="str">
        <f>IF(B297="","",COUNT('Diário 1º PA'!$A$5:$A$1982)+COUNT('Diário 2º PA'!$A$5:$A$2027)+ROW()-4)</f>
        <v/>
      </c>
      <c r="B297" s="104"/>
      <c r="C297" s="469"/>
      <c r="D297" s="105"/>
      <c r="E297" s="105"/>
      <c r="F297" s="106"/>
      <c r="G297" s="105"/>
      <c r="H297" s="105"/>
      <c r="I297" s="107"/>
      <c r="J297" s="422"/>
      <c r="K297" s="422"/>
      <c r="L297" s="423"/>
      <c r="M297" s="422"/>
      <c r="N297" s="104"/>
      <c r="O297" s="79">
        <f t="shared" si="17"/>
        <v>0</v>
      </c>
      <c r="P297" s="79">
        <f t="shared" si="18"/>
        <v>0</v>
      </c>
      <c r="Q297" s="102" t="str">
        <f t="shared" si="16"/>
        <v/>
      </c>
    </row>
    <row r="298" spans="1:17" x14ac:dyDescent="0.2">
      <c r="A298" s="118" t="str">
        <f>IF(B298="","",COUNT('Diário 1º PA'!$A$5:$A$1982)+COUNT('Diário 2º PA'!$A$5:$A$2027)+ROW()-4)</f>
        <v/>
      </c>
      <c r="B298" s="104"/>
      <c r="C298" s="469"/>
      <c r="D298" s="105"/>
      <c r="E298" s="105"/>
      <c r="F298" s="106"/>
      <c r="G298" s="105"/>
      <c r="H298" s="105"/>
      <c r="I298" s="107"/>
      <c r="J298" s="422"/>
      <c r="K298" s="422"/>
      <c r="L298" s="423"/>
      <c r="M298" s="422"/>
      <c r="N298" s="104"/>
      <c r="O298" s="79">
        <f t="shared" si="17"/>
        <v>0</v>
      </c>
      <c r="P298" s="79">
        <f t="shared" si="18"/>
        <v>0</v>
      </c>
      <c r="Q298" s="102" t="str">
        <f t="shared" si="16"/>
        <v/>
      </c>
    </row>
    <row r="299" spans="1:17" x14ac:dyDescent="0.2">
      <c r="A299" s="118" t="str">
        <f>IF(B299="","",COUNT('Diário 1º PA'!$A$5:$A$1982)+COUNT('Diário 2º PA'!$A$5:$A$2027)+ROW()-4)</f>
        <v/>
      </c>
      <c r="B299" s="104"/>
      <c r="C299" s="469"/>
      <c r="D299" s="105"/>
      <c r="E299" s="105"/>
      <c r="F299" s="106"/>
      <c r="G299" s="105"/>
      <c r="H299" s="105"/>
      <c r="I299" s="107"/>
      <c r="J299" s="422"/>
      <c r="K299" s="422"/>
      <c r="L299" s="423"/>
      <c r="M299" s="422"/>
      <c r="N299" s="104"/>
      <c r="O299" s="79">
        <f t="shared" si="17"/>
        <v>0</v>
      </c>
      <c r="P299" s="79">
        <f t="shared" si="18"/>
        <v>0</v>
      </c>
      <c r="Q299" s="152" t="str">
        <f t="shared" si="16"/>
        <v/>
      </c>
    </row>
    <row r="300" spans="1:17" x14ac:dyDescent="0.2">
      <c r="A300" s="118" t="str">
        <f>IF(B300="","",COUNT('Diário 1º PA'!$A$5:$A$1982)+COUNT('Diário 2º PA'!$A$5:$A$2027)+ROW()-4)</f>
        <v/>
      </c>
      <c r="B300" s="104"/>
      <c r="C300" s="469"/>
      <c r="D300" s="105"/>
      <c r="E300" s="105"/>
      <c r="F300" s="106"/>
      <c r="G300" s="105"/>
      <c r="H300" s="105"/>
      <c r="I300" s="107"/>
      <c r="J300" s="422"/>
      <c r="K300" s="422"/>
      <c r="L300" s="423"/>
      <c r="M300" s="422"/>
      <c r="N300" s="104"/>
      <c r="O300" s="79">
        <f t="shared" si="17"/>
        <v>0</v>
      </c>
      <c r="P300" s="79">
        <f t="shared" si="18"/>
        <v>0</v>
      </c>
      <c r="Q300" s="102" t="str">
        <f t="shared" si="16"/>
        <v/>
      </c>
    </row>
    <row r="301" spans="1:17" x14ac:dyDescent="0.2">
      <c r="A301" s="118" t="str">
        <f>IF(B301="","",COUNT('Diário 1º PA'!$A$5:$A$1982)+COUNT('Diário 2º PA'!$A$5:$A$2027)+ROW()-4)</f>
        <v/>
      </c>
      <c r="B301" s="104"/>
      <c r="C301" s="469"/>
      <c r="D301" s="105"/>
      <c r="E301" s="105"/>
      <c r="F301" s="106"/>
      <c r="G301" s="105"/>
      <c r="H301" s="105"/>
      <c r="I301" s="107"/>
      <c r="J301" s="422"/>
      <c r="K301" s="422"/>
      <c r="L301" s="423"/>
      <c r="M301" s="422"/>
      <c r="N301" s="104"/>
      <c r="O301" s="79">
        <f t="shared" si="17"/>
        <v>0</v>
      </c>
      <c r="P301" s="79">
        <f t="shared" si="18"/>
        <v>0</v>
      </c>
      <c r="Q301" s="102" t="str">
        <f t="shared" si="16"/>
        <v/>
      </c>
    </row>
    <row r="302" spans="1:17" x14ac:dyDescent="0.2">
      <c r="A302" s="118" t="str">
        <f>IF(B302="","",COUNT('Diário 1º PA'!$A$5:$A$1982)+COUNT('Diário 2º PA'!$A$5:$A$2027)+ROW()-4)</f>
        <v/>
      </c>
      <c r="B302" s="104"/>
      <c r="C302" s="469"/>
      <c r="D302" s="105"/>
      <c r="E302" s="105"/>
      <c r="F302" s="106"/>
      <c r="G302" s="105"/>
      <c r="H302" s="105"/>
      <c r="I302" s="107"/>
      <c r="J302" s="422"/>
      <c r="K302" s="422"/>
      <c r="L302" s="423"/>
      <c r="M302" s="422"/>
      <c r="N302" s="104"/>
      <c r="O302" s="79">
        <f t="shared" si="17"/>
        <v>0</v>
      </c>
      <c r="P302" s="79">
        <f t="shared" si="18"/>
        <v>0</v>
      </c>
      <c r="Q302" s="152" t="str">
        <f t="shared" si="16"/>
        <v/>
      </c>
    </row>
    <row r="303" spans="1:17" x14ac:dyDescent="0.2">
      <c r="A303" s="118" t="str">
        <f>IF(B303="","",COUNT('Diário 1º PA'!$A$5:$A$1982)+COUNT('Diário 2º PA'!$A$5:$A$2027)+ROW()-4)</f>
        <v/>
      </c>
      <c r="B303" s="104"/>
      <c r="C303" s="469"/>
      <c r="D303" s="105"/>
      <c r="E303" s="105"/>
      <c r="F303" s="106"/>
      <c r="G303" s="105"/>
      <c r="H303" s="105"/>
      <c r="I303" s="107"/>
      <c r="J303" s="422"/>
      <c r="K303" s="422"/>
      <c r="L303" s="423"/>
      <c r="M303" s="422"/>
      <c r="N303" s="104"/>
      <c r="O303" s="79">
        <f t="shared" si="17"/>
        <v>0</v>
      </c>
      <c r="P303" s="79">
        <f t="shared" si="18"/>
        <v>0</v>
      </c>
      <c r="Q303" s="102" t="str">
        <f t="shared" si="16"/>
        <v/>
      </c>
    </row>
    <row r="304" spans="1:17" x14ac:dyDescent="0.2">
      <c r="A304" s="118" t="str">
        <f>IF(B304="","",COUNT('Diário 1º PA'!$A$5:$A$1982)+COUNT('Diário 2º PA'!$A$5:$A$2027)+ROW()-4)</f>
        <v/>
      </c>
      <c r="B304" s="104"/>
      <c r="C304" s="469"/>
      <c r="D304" s="105"/>
      <c r="E304" s="105"/>
      <c r="F304" s="106"/>
      <c r="G304" s="105"/>
      <c r="H304" s="105"/>
      <c r="I304" s="107"/>
      <c r="J304" s="422"/>
      <c r="K304" s="422"/>
      <c r="L304" s="423"/>
      <c r="M304" s="422"/>
      <c r="N304" s="104"/>
      <c r="O304" s="79">
        <f t="shared" si="17"/>
        <v>0</v>
      </c>
      <c r="P304" s="79">
        <f t="shared" si="18"/>
        <v>0</v>
      </c>
      <c r="Q304" s="102" t="str">
        <f t="shared" si="16"/>
        <v/>
      </c>
    </row>
    <row r="305" spans="1:17" x14ac:dyDescent="0.2">
      <c r="A305" s="118" t="str">
        <f>IF(B305="","",COUNT('Diário 1º PA'!$A$5:$A$1982)+COUNT('Diário 2º PA'!$A$5:$A$2027)+ROW()-4)</f>
        <v/>
      </c>
      <c r="B305" s="104"/>
      <c r="C305" s="469"/>
      <c r="D305" s="105"/>
      <c r="E305" s="105"/>
      <c r="F305" s="106"/>
      <c r="G305" s="105"/>
      <c r="H305" s="105"/>
      <c r="I305" s="107"/>
      <c r="J305" s="422"/>
      <c r="K305" s="422"/>
      <c r="L305" s="423"/>
      <c r="M305" s="422"/>
      <c r="N305" s="104"/>
      <c r="O305" s="79">
        <f t="shared" si="17"/>
        <v>0</v>
      </c>
      <c r="P305" s="79">
        <f t="shared" si="18"/>
        <v>0</v>
      </c>
      <c r="Q305" s="152" t="str">
        <f t="shared" si="16"/>
        <v/>
      </c>
    </row>
    <row r="306" spans="1:17" x14ac:dyDescent="0.2">
      <c r="A306" s="118" t="str">
        <f>IF(B306="","",COUNT('Diário 1º PA'!$A$5:$A$1982)+COUNT('Diário 2º PA'!$A$5:$A$2027)+ROW()-4)</f>
        <v/>
      </c>
      <c r="B306" s="104"/>
      <c r="C306" s="469"/>
      <c r="D306" s="105"/>
      <c r="E306" s="105"/>
      <c r="F306" s="106"/>
      <c r="G306" s="105"/>
      <c r="H306" s="105"/>
      <c r="I306" s="107"/>
      <c r="J306" s="422"/>
      <c r="K306" s="422"/>
      <c r="L306" s="423"/>
      <c r="M306" s="422"/>
      <c r="N306" s="104"/>
      <c r="O306" s="79">
        <f t="shared" si="17"/>
        <v>0</v>
      </c>
      <c r="P306" s="79">
        <f t="shared" si="18"/>
        <v>0</v>
      </c>
      <c r="Q306" s="102" t="str">
        <f t="shared" si="16"/>
        <v/>
      </c>
    </row>
    <row r="307" spans="1:17" x14ac:dyDescent="0.2">
      <c r="A307" s="118" t="str">
        <f>IF(B307="","",COUNT('Diário 1º PA'!$A$5:$A$1982)+COUNT('Diário 2º PA'!$A$5:$A$2027)+ROW()-4)</f>
        <v/>
      </c>
      <c r="B307" s="104"/>
      <c r="C307" s="469"/>
      <c r="D307" s="105"/>
      <c r="E307" s="105"/>
      <c r="F307" s="106"/>
      <c r="G307" s="105"/>
      <c r="H307" s="105"/>
      <c r="I307" s="107"/>
      <c r="J307" s="422"/>
      <c r="K307" s="422"/>
      <c r="L307" s="423"/>
      <c r="M307" s="422"/>
      <c r="N307" s="104"/>
      <c r="O307" s="79">
        <f t="shared" si="17"/>
        <v>0</v>
      </c>
      <c r="P307" s="79">
        <f t="shared" si="18"/>
        <v>0</v>
      </c>
      <c r="Q307" s="102" t="str">
        <f t="shared" si="16"/>
        <v/>
      </c>
    </row>
    <row r="308" spans="1:17" x14ac:dyDescent="0.2">
      <c r="A308" s="118" t="str">
        <f>IF(B308="","",COUNT('Diário 1º PA'!$A$5:$A$1982)+COUNT('Diário 2º PA'!$A$5:$A$2027)+ROW()-4)</f>
        <v/>
      </c>
      <c r="B308" s="104"/>
      <c r="C308" s="469"/>
      <c r="D308" s="105"/>
      <c r="E308" s="105"/>
      <c r="F308" s="106"/>
      <c r="G308" s="105"/>
      <c r="H308" s="105"/>
      <c r="I308" s="107"/>
      <c r="J308" s="422"/>
      <c r="K308" s="422"/>
      <c r="L308" s="423"/>
      <c r="M308" s="422"/>
      <c r="N308" s="104"/>
      <c r="O308" s="79">
        <f t="shared" si="17"/>
        <v>0</v>
      </c>
      <c r="P308" s="79">
        <f t="shared" si="18"/>
        <v>0</v>
      </c>
      <c r="Q308" s="152" t="str">
        <f t="shared" si="16"/>
        <v/>
      </c>
    </row>
    <row r="309" spans="1:17" x14ac:dyDescent="0.2">
      <c r="A309" s="118" t="str">
        <f>IF(B309="","",COUNT('Diário 1º PA'!$A$5:$A$1982)+COUNT('Diário 2º PA'!$A$5:$A$2027)+ROW()-4)</f>
        <v/>
      </c>
      <c r="B309" s="104"/>
      <c r="C309" s="469"/>
      <c r="D309" s="105"/>
      <c r="E309" s="105"/>
      <c r="F309" s="106"/>
      <c r="G309" s="105"/>
      <c r="H309" s="105"/>
      <c r="I309" s="107"/>
      <c r="J309" s="422"/>
      <c r="K309" s="422"/>
      <c r="L309" s="423"/>
      <c r="M309" s="422"/>
      <c r="N309" s="104"/>
      <c r="O309" s="79">
        <f t="shared" si="17"/>
        <v>0</v>
      </c>
      <c r="P309" s="79">
        <f t="shared" si="18"/>
        <v>0</v>
      </c>
      <c r="Q309" s="102" t="str">
        <f t="shared" si="16"/>
        <v/>
      </c>
    </row>
    <row r="310" spans="1:17" x14ac:dyDescent="0.2">
      <c r="A310" s="118" t="str">
        <f>IF(B310="","",COUNT('Diário 1º PA'!$A$5:$A$1982)+COUNT('Diário 2º PA'!$A$5:$A$2027)+ROW()-4)</f>
        <v/>
      </c>
      <c r="B310" s="104"/>
      <c r="C310" s="469"/>
      <c r="D310" s="105"/>
      <c r="E310" s="105"/>
      <c r="F310" s="106"/>
      <c r="G310" s="105"/>
      <c r="H310" s="105"/>
      <c r="I310" s="107"/>
      <c r="J310" s="422"/>
      <c r="K310" s="422"/>
      <c r="L310" s="423"/>
      <c r="M310" s="422"/>
      <c r="N310" s="104"/>
      <c r="O310" s="79">
        <f t="shared" si="17"/>
        <v>0</v>
      </c>
      <c r="P310" s="79">
        <f t="shared" si="18"/>
        <v>0</v>
      </c>
      <c r="Q310" s="102" t="str">
        <f t="shared" si="16"/>
        <v/>
      </c>
    </row>
    <row r="311" spans="1:17" x14ac:dyDescent="0.2">
      <c r="A311" s="118" t="str">
        <f>IF(B311="","",COUNT('Diário 1º PA'!$A$5:$A$1982)+COUNT('Diário 2º PA'!$A$5:$A$2027)+ROW()-4)</f>
        <v/>
      </c>
      <c r="B311" s="104"/>
      <c r="C311" s="469"/>
      <c r="D311" s="105"/>
      <c r="E311" s="105"/>
      <c r="F311" s="106"/>
      <c r="G311" s="105"/>
      <c r="H311" s="105"/>
      <c r="I311" s="107"/>
      <c r="J311" s="422"/>
      <c r="K311" s="422"/>
      <c r="L311" s="423"/>
      <c r="M311" s="422"/>
      <c r="N311" s="104"/>
      <c r="O311" s="79">
        <f t="shared" si="17"/>
        <v>0</v>
      </c>
      <c r="P311" s="79">
        <f t="shared" si="18"/>
        <v>0</v>
      </c>
      <c r="Q311" s="152" t="str">
        <f t="shared" si="16"/>
        <v/>
      </c>
    </row>
    <row r="312" spans="1:17" x14ac:dyDescent="0.2">
      <c r="A312" s="118" t="str">
        <f>IF(B312="","",COUNT('Diário 1º PA'!$A$5:$A$1982)+COUNT('Diário 2º PA'!$A$5:$A$2027)+ROW()-4)</f>
        <v/>
      </c>
      <c r="B312" s="104"/>
      <c r="C312" s="469"/>
      <c r="D312" s="105"/>
      <c r="E312" s="105"/>
      <c r="F312" s="106"/>
      <c r="G312" s="105"/>
      <c r="H312" s="105"/>
      <c r="I312" s="107"/>
      <c r="J312" s="422"/>
      <c r="K312" s="422"/>
      <c r="L312" s="423"/>
      <c r="M312" s="422"/>
      <c r="N312" s="104"/>
      <c r="O312" s="79">
        <f t="shared" si="17"/>
        <v>0</v>
      </c>
      <c r="P312" s="79">
        <f t="shared" si="18"/>
        <v>0</v>
      </c>
      <c r="Q312" s="102" t="str">
        <f t="shared" si="16"/>
        <v/>
      </c>
    </row>
    <row r="313" spans="1:17" x14ac:dyDescent="0.2">
      <c r="A313" s="118" t="str">
        <f>IF(B313="","",COUNT('Diário 1º PA'!$A$5:$A$1982)+COUNT('Diário 2º PA'!$A$5:$A$2027)+ROW()-4)</f>
        <v/>
      </c>
      <c r="B313" s="104"/>
      <c r="C313" s="469"/>
      <c r="D313" s="105"/>
      <c r="E313" s="105"/>
      <c r="F313" s="106"/>
      <c r="G313" s="105"/>
      <c r="H313" s="105"/>
      <c r="I313" s="107"/>
      <c r="J313" s="422"/>
      <c r="K313" s="422"/>
      <c r="L313" s="423"/>
      <c r="M313" s="422"/>
      <c r="N313" s="104"/>
      <c r="O313" s="79">
        <f t="shared" si="17"/>
        <v>0</v>
      </c>
      <c r="P313" s="79">
        <f t="shared" si="18"/>
        <v>0</v>
      </c>
      <c r="Q313" s="102" t="str">
        <f t="shared" si="16"/>
        <v/>
      </c>
    </row>
    <row r="314" spans="1:17" x14ac:dyDescent="0.2">
      <c r="A314" s="118" t="str">
        <f>IF(B314="","",COUNT('Diário 1º PA'!$A$5:$A$1982)+COUNT('Diário 2º PA'!$A$5:$A$2027)+ROW()-4)</f>
        <v/>
      </c>
      <c r="B314" s="104"/>
      <c r="C314" s="469"/>
      <c r="D314" s="105"/>
      <c r="E314" s="105"/>
      <c r="F314" s="106"/>
      <c r="G314" s="105"/>
      <c r="H314" s="105"/>
      <c r="I314" s="107"/>
      <c r="J314" s="422"/>
      <c r="K314" s="422"/>
      <c r="L314" s="423"/>
      <c r="M314" s="422"/>
      <c r="N314" s="104"/>
      <c r="O314" s="79">
        <f t="shared" si="17"/>
        <v>0</v>
      </c>
      <c r="P314" s="79">
        <f t="shared" si="18"/>
        <v>0</v>
      </c>
      <c r="Q314" s="152" t="str">
        <f t="shared" si="16"/>
        <v/>
      </c>
    </row>
    <row r="315" spans="1:17" x14ac:dyDescent="0.2">
      <c r="A315" s="118" t="str">
        <f>IF(B315="","",COUNT('Diário 1º PA'!$A$5:$A$1982)+COUNT('Diário 2º PA'!$A$5:$A$2027)+ROW()-4)</f>
        <v/>
      </c>
      <c r="B315" s="479"/>
      <c r="C315" s="474"/>
      <c r="D315" s="476"/>
      <c r="E315" s="476"/>
      <c r="F315" s="445"/>
      <c r="G315" s="476"/>
      <c r="H315" s="476"/>
      <c r="I315" s="442"/>
      <c r="J315" s="480"/>
      <c r="K315" s="480"/>
      <c r="L315" s="444"/>
      <c r="M315" s="480"/>
      <c r="N315" s="479"/>
      <c r="O315" s="79">
        <f t="shared" si="17"/>
        <v>0</v>
      </c>
      <c r="P315" s="79">
        <f t="shared" si="18"/>
        <v>0</v>
      </c>
      <c r="Q315" s="102" t="str">
        <f t="shared" si="16"/>
        <v/>
      </c>
    </row>
    <row r="316" spans="1:17" x14ac:dyDescent="0.2">
      <c r="A316" s="118" t="str">
        <f>IF(B316="","",COUNT('Diário 1º PA'!$A$5:$A$1982)+COUNT('Diário 2º PA'!$A$5:$A$2027)+ROW()-4)</f>
        <v/>
      </c>
      <c r="B316" s="479"/>
      <c r="C316" s="474"/>
      <c r="D316" s="476"/>
      <c r="E316" s="476"/>
      <c r="F316" s="445"/>
      <c r="G316" s="476"/>
      <c r="H316" s="476"/>
      <c r="I316" s="442"/>
      <c r="J316" s="480"/>
      <c r="K316" s="480"/>
      <c r="L316" s="444"/>
      <c r="M316" s="480"/>
      <c r="N316" s="479"/>
      <c r="O316" s="79">
        <f t="shared" si="17"/>
        <v>0</v>
      </c>
      <c r="P316" s="79">
        <f t="shared" si="18"/>
        <v>0</v>
      </c>
      <c r="Q316" s="102" t="str">
        <f t="shared" si="16"/>
        <v/>
      </c>
    </row>
    <row r="317" spans="1:17" x14ac:dyDescent="0.2">
      <c r="A317" s="118" t="str">
        <f>IF(B317="","",COUNT('Diário 1º PA'!$A$5:$A$1982)+COUNT('Diário 2º PA'!$A$5:$A$2027)+ROW()-4)</f>
        <v/>
      </c>
      <c r="B317" s="104"/>
      <c r="C317" s="469"/>
      <c r="D317" s="105"/>
      <c r="E317" s="105"/>
      <c r="F317" s="106"/>
      <c r="G317" s="105"/>
      <c r="H317" s="105"/>
      <c r="I317" s="107"/>
      <c r="J317" s="422"/>
      <c r="K317" s="422"/>
      <c r="L317" s="423"/>
      <c r="M317" s="422"/>
      <c r="N317" s="104"/>
      <c r="O317" s="79">
        <f t="shared" si="17"/>
        <v>0</v>
      </c>
      <c r="P317" s="79">
        <f t="shared" si="18"/>
        <v>0</v>
      </c>
      <c r="Q317" s="152" t="str">
        <f t="shared" si="16"/>
        <v/>
      </c>
    </row>
    <row r="318" spans="1:17" x14ac:dyDescent="0.2">
      <c r="A318" s="118" t="str">
        <f>IF(B318="","",COUNT('Diário 1º PA'!$A$5:$A$1982)+COUNT('Diário 2º PA'!$A$5:$A$2027)+ROW()-4)</f>
        <v/>
      </c>
      <c r="B318" s="104"/>
      <c r="C318" s="469"/>
      <c r="D318" s="105"/>
      <c r="E318" s="105"/>
      <c r="F318" s="106"/>
      <c r="G318" s="105"/>
      <c r="H318" s="105"/>
      <c r="I318" s="107"/>
      <c r="J318" s="422"/>
      <c r="K318" s="422"/>
      <c r="L318" s="423"/>
      <c r="M318" s="422"/>
      <c r="N318" s="104"/>
      <c r="O318" s="79">
        <f t="shared" si="17"/>
        <v>0</v>
      </c>
      <c r="P318" s="79">
        <f t="shared" si="18"/>
        <v>0</v>
      </c>
      <c r="Q318" s="102" t="str">
        <f t="shared" si="16"/>
        <v/>
      </c>
    </row>
    <row r="319" spans="1:17" x14ac:dyDescent="0.2">
      <c r="A319" s="118" t="str">
        <f>IF(B319="","",COUNT('Diário 1º PA'!$A$5:$A$1982)+COUNT('Diário 2º PA'!$A$5:$A$2027)+ROW()-4)</f>
        <v/>
      </c>
      <c r="B319" s="104"/>
      <c r="C319" s="469"/>
      <c r="D319" s="105"/>
      <c r="E319" s="105"/>
      <c r="F319" s="106"/>
      <c r="G319" s="105"/>
      <c r="H319" s="105"/>
      <c r="I319" s="107"/>
      <c r="J319" s="422"/>
      <c r="K319" s="422"/>
      <c r="L319" s="423"/>
      <c r="M319" s="422"/>
      <c r="N319" s="104"/>
      <c r="O319" s="79">
        <f t="shared" si="17"/>
        <v>0</v>
      </c>
      <c r="P319" s="79">
        <f t="shared" si="18"/>
        <v>0</v>
      </c>
      <c r="Q319" s="102" t="str">
        <f t="shared" si="16"/>
        <v/>
      </c>
    </row>
    <row r="320" spans="1:17" x14ac:dyDescent="0.2">
      <c r="A320" s="118" t="str">
        <f>IF(B320="","",COUNT('Diário 1º PA'!$A$5:$A$1982)+COUNT('Diário 2º PA'!$A$5:$A$2027)+ROW()-4)</f>
        <v/>
      </c>
      <c r="B320" s="104"/>
      <c r="C320" s="469"/>
      <c r="D320" s="105"/>
      <c r="E320" s="105"/>
      <c r="F320" s="106"/>
      <c r="G320" s="105"/>
      <c r="H320" s="105"/>
      <c r="I320" s="107"/>
      <c r="J320" s="422"/>
      <c r="K320" s="422"/>
      <c r="L320" s="423"/>
      <c r="M320" s="422"/>
      <c r="N320" s="104"/>
      <c r="O320" s="79">
        <f t="shared" si="17"/>
        <v>0</v>
      </c>
      <c r="P320" s="79">
        <f t="shared" si="18"/>
        <v>0</v>
      </c>
      <c r="Q320" s="152" t="str">
        <f t="shared" si="16"/>
        <v/>
      </c>
    </row>
    <row r="321" spans="1:17" x14ac:dyDescent="0.2">
      <c r="A321" s="118" t="str">
        <f>IF(B321="","",COUNT('Diário 1º PA'!$A$5:$A$1982)+COUNT('Diário 2º PA'!$A$5:$A$2027)+ROW()-4)</f>
        <v/>
      </c>
      <c r="B321" s="104"/>
      <c r="C321" s="469"/>
      <c r="D321" s="105"/>
      <c r="E321" s="105"/>
      <c r="F321" s="106"/>
      <c r="G321" s="105"/>
      <c r="H321" s="105"/>
      <c r="I321" s="107"/>
      <c r="J321" s="422"/>
      <c r="K321" s="422"/>
      <c r="L321" s="423"/>
      <c r="M321" s="422"/>
      <c r="N321" s="104"/>
      <c r="O321" s="79">
        <f t="shared" si="17"/>
        <v>0</v>
      </c>
      <c r="P321" s="79">
        <f t="shared" si="18"/>
        <v>0</v>
      </c>
      <c r="Q321" s="102" t="str">
        <f t="shared" si="16"/>
        <v/>
      </c>
    </row>
    <row r="322" spans="1:17" x14ac:dyDescent="0.2">
      <c r="A322" s="118" t="str">
        <f>IF(B322="","",COUNT('Diário 1º PA'!$A$5:$A$1982)+COUNT('Diário 2º PA'!$A$5:$A$2027)+ROW()-4)</f>
        <v/>
      </c>
      <c r="B322" s="479"/>
      <c r="C322" s="474"/>
      <c r="D322" s="476"/>
      <c r="E322" s="476"/>
      <c r="F322" s="445"/>
      <c r="G322" s="105"/>
      <c r="H322" s="105"/>
      <c r="I322" s="107"/>
      <c r="J322" s="422"/>
      <c r="K322" s="422"/>
      <c r="L322" s="423"/>
      <c r="M322" s="422"/>
      <c r="N322" s="104"/>
      <c r="O322" s="79">
        <f t="shared" si="17"/>
        <v>0</v>
      </c>
      <c r="P322" s="79">
        <f t="shared" si="18"/>
        <v>0</v>
      </c>
      <c r="Q322" s="102" t="str">
        <f t="shared" si="16"/>
        <v/>
      </c>
    </row>
    <row r="323" spans="1:17" x14ac:dyDescent="0.2">
      <c r="A323" s="118" t="str">
        <f>IF(B323="","",COUNT('Diário 1º PA'!$A$5:$A$1982)+COUNT('Diário 2º PA'!$A$5:$A$2027)+ROW()-4)</f>
        <v/>
      </c>
      <c r="B323" s="104"/>
      <c r="C323" s="469"/>
      <c r="D323" s="105"/>
      <c r="E323" s="105"/>
      <c r="F323" s="106"/>
      <c r="G323" s="107"/>
      <c r="H323" s="105"/>
      <c r="I323" s="107"/>
      <c r="J323" s="423"/>
      <c r="K323" s="423"/>
      <c r="L323" s="423"/>
      <c r="M323" s="422"/>
      <c r="N323" s="104"/>
      <c r="O323" s="79">
        <f t="shared" si="17"/>
        <v>0</v>
      </c>
      <c r="P323" s="79">
        <f t="shared" si="18"/>
        <v>0</v>
      </c>
      <c r="Q323" s="152" t="str">
        <f t="shared" si="16"/>
        <v/>
      </c>
    </row>
    <row r="324" spans="1:17" x14ac:dyDescent="0.2">
      <c r="A324" s="118" t="str">
        <f>IF(B324="","",COUNT('Diário 1º PA'!$A$5:$A$1982)+COUNT('Diário 2º PA'!$A$5:$A$2027)+ROW()-4)</f>
        <v/>
      </c>
      <c r="B324" s="104"/>
      <c r="C324" s="469"/>
      <c r="D324" s="105"/>
      <c r="E324" s="105"/>
      <c r="F324" s="106"/>
      <c r="G324" s="107"/>
      <c r="H324" s="105"/>
      <c r="I324" s="107"/>
      <c r="J324" s="422"/>
      <c r="K324" s="422"/>
      <c r="L324" s="423"/>
      <c r="M324" s="422"/>
      <c r="N324" s="104"/>
      <c r="O324" s="79">
        <f t="shared" si="17"/>
        <v>0</v>
      </c>
      <c r="P324" s="79">
        <f t="shared" si="18"/>
        <v>0</v>
      </c>
      <c r="Q324" s="102" t="str">
        <f t="shared" si="16"/>
        <v/>
      </c>
    </row>
    <row r="325" spans="1:17" x14ac:dyDescent="0.2">
      <c r="A325" s="118" t="str">
        <f>IF(B325="","",COUNT('Diário 1º PA'!$A$5:$A$1982)+COUNT('Diário 2º PA'!$A$5:$A$2027)+ROW()-4)</f>
        <v/>
      </c>
      <c r="B325" s="104"/>
      <c r="C325" s="469"/>
      <c r="D325" s="105"/>
      <c r="E325" s="105"/>
      <c r="F325" s="106"/>
      <c r="G325" s="107"/>
      <c r="H325" s="105"/>
      <c r="I325" s="107"/>
      <c r="J325" s="422"/>
      <c r="K325" s="422"/>
      <c r="L325" s="423"/>
      <c r="M325" s="422"/>
      <c r="N325" s="104"/>
      <c r="O325" s="79">
        <f t="shared" si="17"/>
        <v>0</v>
      </c>
      <c r="P325" s="79">
        <f t="shared" si="18"/>
        <v>0</v>
      </c>
      <c r="Q325" s="102" t="str">
        <f t="shared" si="16"/>
        <v/>
      </c>
    </row>
    <row r="326" spans="1:17" x14ac:dyDescent="0.2">
      <c r="A326" s="118" t="str">
        <f>IF(B326="","",COUNT('Diário 1º PA'!$A$5:$A$1982)+COUNT('Diário 2º PA'!$A$5:$A$2027)+ROW()-4)</f>
        <v/>
      </c>
      <c r="B326" s="104"/>
      <c r="C326" s="469"/>
      <c r="D326" s="105"/>
      <c r="E326" s="105"/>
      <c r="F326" s="106"/>
      <c r="G326" s="107"/>
      <c r="H326" s="105"/>
      <c r="I326" s="107"/>
      <c r="J326" s="423"/>
      <c r="K326" s="423"/>
      <c r="L326" s="423"/>
      <c r="M326" s="422"/>
      <c r="N326" s="104"/>
      <c r="O326" s="79">
        <f t="shared" si="17"/>
        <v>0</v>
      </c>
      <c r="P326" s="79">
        <f t="shared" si="18"/>
        <v>0</v>
      </c>
      <c r="Q326" s="152" t="str">
        <f t="shared" si="16"/>
        <v/>
      </c>
    </row>
    <row r="327" spans="1:17" x14ac:dyDescent="0.2">
      <c r="A327" s="118" t="str">
        <f>IF(B327="","",COUNT('Diário 1º PA'!$A$5:$A$1982)+COUNT('Diário 2º PA'!$A$5:$A$2027)+ROW()-4)</f>
        <v/>
      </c>
      <c r="B327" s="104"/>
      <c r="C327" s="469"/>
      <c r="D327" s="105"/>
      <c r="E327" s="105"/>
      <c r="F327" s="106"/>
      <c r="G327" s="105"/>
      <c r="H327" s="105"/>
      <c r="I327" s="107"/>
      <c r="J327" s="422"/>
      <c r="K327" s="422"/>
      <c r="L327" s="423"/>
      <c r="M327" s="422"/>
      <c r="N327" s="104"/>
      <c r="O327" s="79">
        <f t="shared" si="17"/>
        <v>0</v>
      </c>
      <c r="P327" s="79">
        <f t="shared" si="18"/>
        <v>0</v>
      </c>
      <c r="Q327" s="102" t="str">
        <f t="shared" si="16"/>
        <v/>
      </c>
    </row>
    <row r="328" spans="1:17" x14ac:dyDescent="0.2">
      <c r="A328" s="118" t="str">
        <f>IF(B328="","",COUNT('Diário 1º PA'!$A$5:$A$1982)+COUNT('Diário 2º PA'!$A$5:$A$2027)+ROW()-4)</f>
        <v/>
      </c>
      <c r="B328" s="104"/>
      <c r="C328" s="469"/>
      <c r="D328" s="105"/>
      <c r="E328" s="105"/>
      <c r="F328" s="106"/>
      <c r="G328" s="105"/>
      <c r="H328" s="105"/>
      <c r="I328" s="107"/>
      <c r="J328" s="422"/>
      <c r="K328" s="422"/>
      <c r="L328" s="423"/>
      <c r="M328" s="422"/>
      <c r="N328" s="104"/>
      <c r="O328" s="79">
        <f t="shared" si="17"/>
        <v>0</v>
      </c>
      <c r="P328" s="79">
        <f t="shared" si="18"/>
        <v>0</v>
      </c>
      <c r="Q328" s="102" t="str">
        <f t="shared" si="16"/>
        <v/>
      </c>
    </row>
    <row r="329" spans="1:17" x14ac:dyDescent="0.2">
      <c r="A329" s="118" t="str">
        <f>IF(B329="","",COUNT('Diário 1º PA'!$A$5:$A$1982)+COUNT('Diário 2º PA'!$A$5:$A$2027)+ROW()-4)</f>
        <v/>
      </c>
      <c r="B329" s="104"/>
      <c r="C329" s="469"/>
      <c r="D329" s="105"/>
      <c r="E329" s="105"/>
      <c r="F329" s="106"/>
      <c r="G329" s="105"/>
      <c r="H329" s="105"/>
      <c r="I329" s="107"/>
      <c r="J329" s="422"/>
      <c r="K329" s="422"/>
      <c r="L329" s="423"/>
      <c r="M329" s="422"/>
      <c r="N329" s="104"/>
      <c r="O329" s="79">
        <f t="shared" si="17"/>
        <v>0</v>
      </c>
      <c r="P329" s="79">
        <f t="shared" si="18"/>
        <v>0</v>
      </c>
      <c r="Q329" s="152" t="str">
        <f t="shared" si="16"/>
        <v/>
      </c>
    </row>
    <row r="330" spans="1:17" x14ac:dyDescent="0.2">
      <c r="A330" s="118" t="str">
        <f>IF(B330="","",COUNT('Diário 1º PA'!$A$5:$A$1982)+COUNT('Diário 2º PA'!$A$5:$A$2027)+ROW()-4)</f>
        <v/>
      </c>
      <c r="B330" s="104"/>
      <c r="C330" s="469"/>
      <c r="D330" s="105"/>
      <c r="E330" s="105"/>
      <c r="F330" s="106"/>
      <c r="G330" s="105"/>
      <c r="H330" s="105"/>
      <c r="I330" s="107"/>
      <c r="J330" s="422"/>
      <c r="K330" s="422"/>
      <c r="L330" s="423"/>
      <c r="M330" s="422"/>
      <c r="N330" s="104"/>
      <c r="O330" s="79">
        <f t="shared" si="17"/>
        <v>0</v>
      </c>
      <c r="P330" s="79">
        <f t="shared" si="18"/>
        <v>0</v>
      </c>
      <c r="Q330" s="102" t="str">
        <f t="shared" si="16"/>
        <v/>
      </c>
    </row>
    <row r="331" spans="1:17" x14ac:dyDescent="0.2">
      <c r="A331" s="118" t="str">
        <f>IF(B331="","",COUNT('Diário 1º PA'!$A$5:$A$1982)+COUNT('Diário 2º PA'!$A$5:$A$2027)+ROW()-4)</f>
        <v/>
      </c>
      <c r="B331" s="104"/>
      <c r="C331" s="469"/>
      <c r="D331" s="105"/>
      <c r="E331" s="105"/>
      <c r="F331" s="106"/>
      <c r="G331" s="105"/>
      <c r="H331" s="105"/>
      <c r="I331" s="107"/>
      <c r="J331" s="422"/>
      <c r="K331" s="422"/>
      <c r="L331" s="423"/>
      <c r="M331" s="422"/>
      <c r="N331" s="104"/>
      <c r="O331" s="79">
        <f t="shared" si="17"/>
        <v>0</v>
      </c>
      <c r="P331" s="79">
        <f t="shared" si="18"/>
        <v>0</v>
      </c>
      <c r="Q331" s="102" t="str">
        <f t="shared" si="16"/>
        <v/>
      </c>
    </row>
    <row r="332" spans="1:17" x14ac:dyDescent="0.2">
      <c r="A332" s="118" t="str">
        <f>IF(B332="","",COUNT('Diário 1º PA'!$A$5:$A$1982)+COUNT('Diário 2º PA'!$A$5:$A$2027)+ROW()-4)</f>
        <v/>
      </c>
      <c r="B332" s="104"/>
      <c r="C332" s="469"/>
      <c r="D332" s="105"/>
      <c r="E332" s="105"/>
      <c r="F332" s="106"/>
      <c r="G332" s="105"/>
      <c r="H332" s="105"/>
      <c r="I332" s="107"/>
      <c r="J332" s="422"/>
      <c r="K332" s="422"/>
      <c r="L332" s="423"/>
      <c r="M332" s="422"/>
      <c r="N332" s="104"/>
      <c r="O332" s="79">
        <f t="shared" si="17"/>
        <v>0</v>
      </c>
      <c r="P332" s="79">
        <f t="shared" si="18"/>
        <v>0</v>
      </c>
      <c r="Q332" s="152" t="str">
        <f t="shared" si="16"/>
        <v/>
      </c>
    </row>
    <row r="333" spans="1:17" x14ac:dyDescent="0.2">
      <c r="A333" s="118" t="str">
        <f>IF(B333="","",COUNT('Diário 1º PA'!$A$5:$A$1982)+COUNT('Diário 2º PA'!$A$5:$A$2027)+ROW()-4)</f>
        <v/>
      </c>
      <c r="B333" s="104"/>
      <c r="C333" s="469"/>
      <c r="D333" s="105"/>
      <c r="E333" s="105"/>
      <c r="F333" s="106"/>
      <c r="G333" s="105"/>
      <c r="H333" s="105"/>
      <c r="I333" s="107"/>
      <c r="J333" s="422"/>
      <c r="K333" s="422"/>
      <c r="L333" s="423"/>
      <c r="M333" s="422"/>
      <c r="N333" s="104"/>
      <c r="O333" s="79">
        <f t="shared" si="17"/>
        <v>0</v>
      </c>
      <c r="P333" s="79">
        <f t="shared" si="18"/>
        <v>0</v>
      </c>
      <c r="Q333" s="102" t="str">
        <f t="shared" si="16"/>
        <v/>
      </c>
    </row>
    <row r="334" spans="1:17" x14ac:dyDescent="0.2">
      <c r="A334" s="118" t="str">
        <f>IF(B334="","",COUNT('Diário 1º PA'!$A$5:$A$1982)+COUNT('Diário 2º PA'!$A$5:$A$2027)+ROW()-4)</f>
        <v/>
      </c>
      <c r="B334" s="104"/>
      <c r="C334" s="469"/>
      <c r="D334" s="105"/>
      <c r="E334" s="105"/>
      <c r="F334" s="106"/>
      <c r="G334" s="105"/>
      <c r="H334" s="105"/>
      <c r="I334" s="107"/>
      <c r="J334" s="422"/>
      <c r="K334" s="422"/>
      <c r="L334" s="423"/>
      <c r="M334" s="422"/>
      <c r="N334" s="104"/>
      <c r="O334" s="79">
        <f t="shared" si="17"/>
        <v>0</v>
      </c>
      <c r="P334" s="79">
        <f t="shared" si="18"/>
        <v>0</v>
      </c>
      <c r="Q334" s="102" t="str">
        <f t="shared" ref="Q334:Q397" si="19">SUBSTITUTE(D334," ","_")</f>
        <v/>
      </c>
    </row>
    <row r="335" spans="1:17" x14ac:dyDescent="0.2">
      <c r="A335" s="118" t="str">
        <f>IF(B335="","",COUNT('Diário 1º PA'!$A$5:$A$1982)+COUNT('Diário 2º PA'!$A$5:$A$2027)+ROW()-4)</f>
        <v/>
      </c>
      <c r="B335" s="104"/>
      <c r="C335" s="469"/>
      <c r="D335" s="105"/>
      <c r="E335" s="105"/>
      <c r="F335" s="106"/>
      <c r="G335" s="105"/>
      <c r="H335" s="105"/>
      <c r="I335" s="107"/>
      <c r="J335" s="422"/>
      <c r="K335" s="422"/>
      <c r="L335" s="423"/>
      <c r="M335" s="422"/>
      <c r="N335" s="104"/>
      <c r="O335" s="79">
        <f t="shared" ref="O335:O398" si="20">IF(B335=0,0,IF(YEAR(B335)=$P$1,MONTH(B335)-$O$1+1,(YEAR(B335)-$P$1)*12-$O$1+1+MONTH(B335)))</f>
        <v>0</v>
      </c>
      <c r="P335" s="79">
        <f t="shared" ref="P335:P398" si="21">IF(C335=0,0,IF(YEAR(C335)=$P$1,MONTH(C335)-$O$1+1,(YEAR(C335)-$P$1)*12-$O$1+1+MONTH(C335)))</f>
        <v>0</v>
      </c>
      <c r="Q335" s="152" t="str">
        <f t="shared" si="19"/>
        <v/>
      </c>
    </row>
    <row r="336" spans="1:17" x14ac:dyDescent="0.2">
      <c r="A336" s="118" t="str">
        <f>IF(B336="","",COUNT('Diário 1º PA'!$A$5:$A$1982)+COUNT('Diário 2º PA'!$A$5:$A$2027)+ROW()-4)</f>
        <v/>
      </c>
      <c r="B336" s="104"/>
      <c r="C336" s="469"/>
      <c r="D336" s="105"/>
      <c r="E336" s="105"/>
      <c r="F336" s="106"/>
      <c r="G336" s="105"/>
      <c r="H336" s="105"/>
      <c r="I336" s="107"/>
      <c r="J336" s="422"/>
      <c r="K336" s="422"/>
      <c r="L336" s="423"/>
      <c r="M336" s="422"/>
      <c r="N336" s="104"/>
      <c r="O336" s="79">
        <f t="shared" si="20"/>
        <v>0</v>
      </c>
      <c r="P336" s="79">
        <f t="shared" si="21"/>
        <v>0</v>
      </c>
      <c r="Q336" s="102" t="str">
        <f t="shared" si="19"/>
        <v/>
      </c>
    </row>
    <row r="337" spans="1:17" x14ac:dyDescent="0.2">
      <c r="A337" s="118" t="str">
        <f>IF(B337="","",COUNT('Diário 1º PA'!$A$5:$A$1982)+COUNT('Diário 2º PA'!$A$5:$A$2027)+ROW()-4)</f>
        <v/>
      </c>
      <c r="B337" s="104"/>
      <c r="C337" s="469"/>
      <c r="D337" s="105"/>
      <c r="E337" s="105"/>
      <c r="F337" s="106"/>
      <c r="G337" s="105"/>
      <c r="H337" s="105"/>
      <c r="I337" s="107"/>
      <c r="J337" s="422"/>
      <c r="K337" s="422"/>
      <c r="L337" s="423"/>
      <c r="M337" s="422"/>
      <c r="N337" s="104"/>
      <c r="O337" s="79">
        <f t="shared" si="20"/>
        <v>0</v>
      </c>
      <c r="P337" s="79">
        <f t="shared" si="21"/>
        <v>0</v>
      </c>
      <c r="Q337" s="102" t="str">
        <f t="shared" si="19"/>
        <v/>
      </c>
    </row>
    <row r="338" spans="1:17" x14ac:dyDescent="0.2">
      <c r="A338" s="118" t="str">
        <f>IF(B338="","",COUNT('Diário 1º PA'!$A$5:$A$1982)+COUNT('Diário 2º PA'!$A$5:$A$2027)+ROW()-4)</f>
        <v/>
      </c>
      <c r="B338" s="104"/>
      <c r="C338" s="469"/>
      <c r="D338" s="105"/>
      <c r="E338" s="105"/>
      <c r="F338" s="106"/>
      <c r="G338" s="107"/>
      <c r="H338" s="105"/>
      <c r="I338" s="107"/>
      <c r="J338" s="423"/>
      <c r="K338" s="423"/>
      <c r="L338" s="423"/>
      <c r="M338" s="422"/>
      <c r="N338" s="104"/>
      <c r="O338" s="79">
        <f t="shared" si="20"/>
        <v>0</v>
      </c>
      <c r="P338" s="79">
        <f t="shared" si="21"/>
        <v>0</v>
      </c>
      <c r="Q338" s="152" t="str">
        <f t="shared" si="19"/>
        <v/>
      </c>
    </row>
    <row r="339" spans="1:17" x14ac:dyDescent="0.2">
      <c r="A339" s="118" t="str">
        <f>IF(B339="","",COUNT('Diário 1º PA'!$A$5:$A$1982)+COUNT('Diário 2º PA'!$A$5:$A$2027)+ROW()-4)</f>
        <v/>
      </c>
      <c r="B339" s="104"/>
      <c r="C339" s="469"/>
      <c r="D339" s="105"/>
      <c r="E339" s="105"/>
      <c r="F339" s="106"/>
      <c r="G339" s="107"/>
      <c r="H339" s="105"/>
      <c r="I339" s="107"/>
      <c r="J339" s="422"/>
      <c r="K339" s="422"/>
      <c r="L339" s="423"/>
      <c r="M339" s="422"/>
      <c r="N339" s="104"/>
      <c r="O339" s="79">
        <f t="shared" si="20"/>
        <v>0</v>
      </c>
      <c r="P339" s="79">
        <f t="shared" si="21"/>
        <v>0</v>
      </c>
      <c r="Q339" s="102" t="str">
        <f t="shared" si="19"/>
        <v/>
      </c>
    </row>
    <row r="340" spans="1:17" x14ac:dyDescent="0.2">
      <c r="A340" s="118" t="str">
        <f>IF(B340="","",COUNT('Diário 1º PA'!$A$5:$A$1982)+COUNT('Diário 2º PA'!$A$5:$A$2027)+ROW()-4)</f>
        <v/>
      </c>
      <c r="B340" s="104"/>
      <c r="C340" s="469"/>
      <c r="D340" s="105"/>
      <c r="E340" s="105"/>
      <c r="F340" s="106"/>
      <c r="G340" s="107"/>
      <c r="H340" s="105"/>
      <c r="I340" s="107"/>
      <c r="J340" s="422"/>
      <c r="K340" s="422"/>
      <c r="L340" s="423"/>
      <c r="M340" s="422"/>
      <c r="N340" s="104"/>
      <c r="O340" s="79">
        <f t="shared" si="20"/>
        <v>0</v>
      </c>
      <c r="P340" s="79">
        <f t="shared" si="21"/>
        <v>0</v>
      </c>
      <c r="Q340" s="102" t="str">
        <f t="shared" si="19"/>
        <v/>
      </c>
    </row>
    <row r="341" spans="1:17" x14ac:dyDescent="0.2">
      <c r="A341" s="118" t="str">
        <f>IF(B341="","",COUNT('Diário 1º PA'!$A$5:$A$1982)+COUNT('Diário 2º PA'!$A$5:$A$2027)+ROW()-4)</f>
        <v/>
      </c>
      <c r="B341" s="104"/>
      <c r="C341" s="469"/>
      <c r="D341" s="105"/>
      <c r="E341" s="105"/>
      <c r="F341" s="106"/>
      <c r="G341" s="107"/>
      <c r="H341" s="105"/>
      <c r="I341" s="107"/>
      <c r="J341" s="422"/>
      <c r="K341" s="422"/>
      <c r="L341" s="423"/>
      <c r="M341" s="422"/>
      <c r="N341" s="104"/>
      <c r="O341" s="79">
        <f t="shared" si="20"/>
        <v>0</v>
      </c>
      <c r="P341" s="79">
        <f t="shared" si="21"/>
        <v>0</v>
      </c>
      <c r="Q341" s="152" t="str">
        <f t="shared" si="19"/>
        <v/>
      </c>
    </row>
    <row r="342" spans="1:17" x14ac:dyDescent="0.2">
      <c r="A342" s="118" t="str">
        <f>IF(B342="","",COUNT('Diário 1º PA'!$A$5:$A$1982)+COUNT('Diário 2º PA'!$A$5:$A$2027)+ROW()-4)</f>
        <v/>
      </c>
      <c r="B342" s="104"/>
      <c r="C342" s="469"/>
      <c r="D342" s="105"/>
      <c r="E342" s="105"/>
      <c r="F342" s="106"/>
      <c r="G342" s="107"/>
      <c r="H342" s="105"/>
      <c r="I342" s="107"/>
      <c r="J342" s="422"/>
      <c r="K342" s="422"/>
      <c r="L342" s="423"/>
      <c r="M342" s="422"/>
      <c r="N342" s="104"/>
      <c r="O342" s="79">
        <f t="shared" si="20"/>
        <v>0</v>
      </c>
      <c r="P342" s="79">
        <f t="shared" si="21"/>
        <v>0</v>
      </c>
      <c r="Q342" s="102" t="str">
        <f t="shared" si="19"/>
        <v/>
      </c>
    </row>
    <row r="343" spans="1:17" x14ac:dyDescent="0.2">
      <c r="A343" s="118" t="str">
        <f>IF(B343="","",COUNT('Diário 1º PA'!$A$5:$A$1982)+COUNT('Diário 2º PA'!$A$5:$A$2027)+ROW()-4)</f>
        <v/>
      </c>
      <c r="B343" s="104"/>
      <c r="C343" s="469"/>
      <c r="D343" s="105"/>
      <c r="E343" s="105"/>
      <c r="F343" s="106"/>
      <c r="G343" s="107"/>
      <c r="H343" s="105"/>
      <c r="I343" s="107"/>
      <c r="J343" s="422"/>
      <c r="K343" s="422"/>
      <c r="L343" s="423"/>
      <c r="M343" s="422"/>
      <c r="N343" s="104"/>
      <c r="O343" s="79">
        <f t="shared" si="20"/>
        <v>0</v>
      </c>
      <c r="P343" s="79">
        <f t="shared" si="21"/>
        <v>0</v>
      </c>
      <c r="Q343" s="102" t="str">
        <f t="shared" si="19"/>
        <v/>
      </c>
    </row>
    <row r="344" spans="1:17" x14ac:dyDescent="0.2">
      <c r="A344" s="118" t="str">
        <f>IF(B344="","",COUNT('Diário 1º PA'!$A$5:$A$1982)+COUNT('Diário 2º PA'!$A$5:$A$2027)+ROW()-4)</f>
        <v/>
      </c>
      <c r="B344" s="104"/>
      <c r="C344" s="469"/>
      <c r="D344" s="105"/>
      <c r="E344" s="105"/>
      <c r="F344" s="106"/>
      <c r="G344" s="107"/>
      <c r="H344" s="105"/>
      <c r="I344" s="107"/>
      <c r="J344" s="422"/>
      <c r="K344" s="422"/>
      <c r="L344" s="423"/>
      <c r="M344" s="422"/>
      <c r="N344" s="104"/>
      <c r="O344" s="79">
        <f t="shared" si="20"/>
        <v>0</v>
      </c>
      <c r="P344" s="79">
        <f t="shared" si="21"/>
        <v>0</v>
      </c>
      <c r="Q344" s="152" t="str">
        <f t="shared" si="19"/>
        <v/>
      </c>
    </row>
    <row r="345" spans="1:17" x14ac:dyDescent="0.2">
      <c r="A345" s="118" t="str">
        <f>IF(B345="","",COUNT('Diário 1º PA'!$A$5:$A$1982)+COUNT('Diário 2º PA'!$A$5:$A$2027)+ROW()-4)</f>
        <v/>
      </c>
      <c r="B345" s="104"/>
      <c r="C345" s="469"/>
      <c r="D345" s="105"/>
      <c r="E345" s="105"/>
      <c r="F345" s="106"/>
      <c r="G345" s="107"/>
      <c r="H345" s="105"/>
      <c r="I345" s="107"/>
      <c r="J345" s="422"/>
      <c r="K345" s="422"/>
      <c r="L345" s="423"/>
      <c r="M345" s="422"/>
      <c r="N345" s="104"/>
      <c r="O345" s="79">
        <f t="shared" si="20"/>
        <v>0</v>
      </c>
      <c r="P345" s="79">
        <f t="shared" si="21"/>
        <v>0</v>
      </c>
      <c r="Q345" s="102" t="str">
        <f t="shared" si="19"/>
        <v/>
      </c>
    </row>
    <row r="346" spans="1:17" x14ac:dyDescent="0.2">
      <c r="A346" s="118" t="str">
        <f>IF(B346="","",COUNT('Diário 1º PA'!$A$5:$A$1982)+COUNT('Diário 2º PA'!$A$5:$A$2027)+ROW()-4)</f>
        <v/>
      </c>
      <c r="B346" s="104"/>
      <c r="C346" s="469"/>
      <c r="D346" s="105"/>
      <c r="E346" s="105"/>
      <c r="F346" s="106"/>
      <c r="G346" s="107"/>
      <c r="H346" s="105"/>
      <c r="I346" s="107"/>
      <c r="J346" s="422"/>
      <c r="K346" s="422"/>
      <c r="L346" s="423"/>
      <c r="M346" s="422"/>
      <c r="N346" s="104"/>
      <c r="O346" s="79">
        <f t="shared" si="20"/>
        <v>0</v>
      </c>
      <c r="P346" s="79">
        <f t="shared" si="21"/>
        <v>0</v>
      </c>
      <c r="Q346" s="102" t="str">
        <f t="shared" si="19"/>
        <v/>
      </c>
    </row>
    <row r="347" spans="1:17" x14ac:dyDescent="0.2">
      <c r="A347" s="118" t="str">
        <f>IF(B347="","",COUNT('Diário 1º PA'!$A$5:$A$1982)+COUNT('Diário 2º PA'!$A$5:$A$2027)+ROW()-4)</f>
        <v/>
      </c>
      <c r="B347" s="104"/>
      <c r="C347" s="469"/>
      <c r="D347" s="105"/>
      <c r="E347" s="105"/>
      <c r="F347" s="106"/>
      <c r="G347" s="107"/>
      <c r="H347" s="105"/>
      <c r="I347" s="107"/>
      <c r="J347" s="422"/>
      <c r="K347" s="422"/>
      <c r="L347" s="423"/>
      <c r="M347" s="422"/>
      <c r="N347" s="104"/>
      <c r="O347" s="79">
        <f t="shared" si="20"/>
        <v>0</v>
      </c>
      <c r="P347" s="79">
        <f t="shared" si="21"/>
        <v>0</v>
      </c>
      <c r="Q347" s="152" t="str">
        <f t="shared" si="19"/>
        <v/>
      </c>
    </row>
    <row r="348" spans="1:17" x14ac:dyDescent="0.2">
      <c r="A348" s="118" t="str">
        <f>IF(B348="","",COUNT('Diário 1º PA'!$A$5:$A$1982)+COUNT('Diário 2º PA'!$A$5:$A$2027)+ROW()-4)</f>
        <v/>
      </c>
      <c r="B348" s="104"/>
      <c r="C348" s="469"/>
      <c r="D348" s="105"/>
      <c r="E348" s="105"/>
      <c r="F348" s="106"/>
      <c r="G348" s="107"/>
      <c r="H348" s="105"/>
      <c r="I348" s="107"/>
      <c r="J348" s="422"/>
      <c r="K348" s="422"/>
      <c r="L348" s="423"/>
      <c r="M348" s="422"/>
      <c r="N348" s="104"/>
      <c r="O348" s="79">
        <f t="shared" si="20"/>
        <v>0</v>
      </c>
      <c r="P348" s="79">
        <f t="shared" si="21"/>
        <v>0</v>
      </c>
      <c r="Q348" s="102" t="str">
        <f t="shared" si="19"/>
        <v/>
      </c>
    </row>
    <row r="349" spans="1:17" x14ac:dyDescent="0.2">
      <c r="A349" s="118" t="str">
        <f>IF(B349="","",COUNT('Diário 1º PA'!$A$5:$A$1982)+COUNT('Diário 2º PA'!$A$5:$A$2027)+ROW()-4)</f>
        <v/>
      </c>
      <c r="B349" s="104"/>
      <c r="C349" s="469"/>
      <c r="D349" s="105"/>
      <c r="E349" s="105"/>
      <c r="F349" s="106"/>
      <c r="G349" s="107"/>
      <c r="H349" s="105"/>
      <c r="I349" s="107"/>
      <c r="J349" s="422"/>
      <c r="K349" s="422"/>
      <c r="L349" s="423"/>
      <c r="M349" s="422"/>
      <c r="N349" s="104"/>
      <c r="O349" s="79">
        <f t="shared" si="20"/>
        <v>0</v>
      </c>
      <c r="P349" s="79">
        <f t="shared" si="21"/>
        <v>0</v>
      </c>
      <c r="Q349" s="102" t="str">
        <f t="shared" si="19"/>
        <v/>
      </c>
    </row>
    <row r="350" spans="1:17" x14ac:dyDescent="0.2">
      <c r="A350" s="118" t="str">
        <f>IF(B350="","",COUNT('Diário 1º PA'!$A$5:$A$1982)+COUNT('Diário 2º PA'!$A$5:$A$2027)+ROW()-4)</f>
        <v/>
      </c>
      <c r="B350" s="104"/>
      <c r="C350" s="469"/>
      <c r="D350" s="105"/>
      <c r="E350" s="105"/>
      <c r="F350" s="106"/>
      <c r="G350" s="107"/>
      <c r="H350" s="105"/>
      <c r="I350" s="107"/>
      <c r="J350" s="422"/>
      <c r="K350" s="422"/>
      <c r="L350" s="423"/>
      <c r="M350" s="422"/>
      <c r="N350" s="104"/>
      <c r="O350" s="79">
        <f t="shared" si="20"/>
        <v>0</v>
      </c>
      <c r="P350" s="79">
        <f t="shared" si="21"/>
        <v>0</v>
      </c>
      <c r="Q350" s="152" t="str">
        <f t="shared" si="19"/>
        <v/>
      </c>
    </row>
    <row r="351" spans="1:17" x14ac:dyDescent="0.2">
      <c r="A351" s="118" t="str">
        <f>IF(B351="","",COUNT('Diário 1º PA'!$A$5:$A$1982)+COUNT('Diário 2º PA'!$A$5:$A$2027)+ROW()-4)</f>
        <v/>
      </c>
      <c r="B351" s="104"/>
      <c r="C351" s="469"/>
      <c r="D351" s="105"/>
      <c r="E351" s="105"/>
      <c r="F351" s="106"/>
      <c r="G351" s="107"/>
      <c r="H351" s="105"/>
      <c r="I351" s="107"/>
      <c r="J351" s="422"/>
      <c r="K351" s="422"/>
      <c r="L351" s="423"/>
      <c r="M351" s="422"/>
      <c r="N351" s="104"/>
      <c r="O351" s="79">
        <f t="shared" si="20"/>
        <v>0</v>
      </c>
      <c r="P351" s="79">
        <f t="shared" si="21"/>
        <v>0</v>
      </c>
      <c r="Q351" s="102" t="str">
        <f t="shared" si="19"/>
        <v/>
      </c>
    </row>
    <row r="352" spans="1:17" x14ac:dyDescent="0.2">
      <c r="A352" s="118" t="str">
        <f>IF(B352="","",COUNT('Diário 1º PA'!$A$5:$A$1982)+COUNT('Diário 2º PA'!$A$5:$A$2027)+ROW()-4)</f>
        <v/>
      </c>
      <c r="B352" s="104"/>
      <c r="C352" s="469"/>
      <c r="D352" s="105"/>
      <c r="E352" s="105"/>
      <c r="F352" s="106"/>
      <c r="G352" s="107"/>
      <c r="H352" s="105"/>
      <c r="I352" s="107"/>
      <c r="J352" s="422"/>
      <c r="K352" s="422"/>
      <c r="L352" s="423"/>
      <c r="M352" s="422"/>
      <c r="N352" s="104"/>
      <c r="O352" s="79">
        <f t="shared" si="20"/>
        <v>0</v>
      </c>
      <c r="P352" s="79">
        <f t="shared" si="21"/>
        <v>0</v>
      </c>
      <c r="Q352" s="102" t="str">
        <f t="shared" si="19"/>
        <v/>
      </c>
    </row>
    <row r="353" spans="1:17" x14ac:dyDescent="0.2">
      <c r="A353" s="118" t="str">
        <f>IF(B353="","",COUNT('Diário 1º PA'!$A$5:$A$1982)+COUNT('Diário 2º PA'!$A$5:$A$2027)+ROW()-4)</f>
        <v/>
      </c>
      <c r="B353" s="104"/>
      <c r="C353" s="469"/>
      <c r="D353" s="105"/>
      <c r="E353" s="105"/>
      <c r="F353" s="106"/>
      <c r="G353" s="105"/>
      <c r="H353" s="105"/>
      <c r="I353" s="107"/>
      <c r="J353" s="422"/>
      <c r="K353" s="422"/>
      <c r="L353" s="423"/>
      <c r="M353" s="422"/>
      <c r="N353" s="104"/>
      <c r="O353" s="79">
        <f t="shared" si="20"/>
        <v>0</v>
      </c>
      <c r="P353" s="79">
        <f t="shared" si="21"/>
        <v>0</v>
      </c>
      <c r="Q353" s="152" t="str">
        <f t="shared" si="19"/>
        <v/>
      </c>
    </row>
    <row r="354" spans="1:17" x14ac:dyDescent="0.2">
      <c r="A354" s="118" t="str">
        <f>IF(B354="","",COUNT('Diário 1º PA'!$A$5:$A$1982)+COUNT('Diário 2º PA'!$A$5:$A$2027)+ROW()-4)</f>
        <v/>
      </c>
      <c r="B354" s="104"/>
      <c r="C354" s="469"/>
      <c r="D354" s="105"/>
      <c r="E354" s="105"/>
      <c r="F354" s="106"/>
      <c r="G354" s="105"/>
      <c r="H354" s="105"/>
      <c r="I354" s="107"/>
      <c r="J354" s="422"/>
      <c r="K354" s="422"/>
      <c r="L354" s="423"/>
      <c r="M354" s="422"/>
      <c r="N354" s="104"/>
      <c r="O354" s="79">
        <f t="shared" si="20"/>
        <v>0</v>
      </c>
      <c r="P354" s="79">
        <f t="shared" si="21"/>
        <v>0</v>
      </c>
      <c r="Q354" s="102" t="str">
        <f t="shared" si="19"/>
        <v/>
      </c>
    </row>
    <row r="355" spans="1:17" x14ac:dyDescent="0.2">
      <c r="A355" s="118" t="str">
        <f>IF(B355="","",COUNT('Diário 1º PA'!$A$5:$A$1982)+COUNT('Diário 2º PA'!$A$5:$A$2027)+ROW()-4)</f>
        <v/>
      </c>
      <c r="B355" s="104"/>
      <c r="C355" s="469"/>
      <c r="D355" s="105"/>
      <c r="E355" s="105"/>
      <c r="F355" s="106"/>
      <c r="G355" s="105"/>
      <c r="H355" s="105"/>
      <c r="I355" s="107"/>
      <c r="J355" s="422"/>
      <c r="K355" s="422"/>
      <c r="L355" s="423"/>
      <c r="M355" s="422"/>
      <c r="N355" s="104"/>
      <c r="O355" s="79">
        <f t="shared" si="20"/>
        <v>0</v>
      </c>
      <c r="P355" s="79">
        <f t="shared" si="21"/>
        <v>0</v>
      </c>
      <c r="Q355" s="102" t="str">
        <f t="shared" si="19"/>
        <v/>
      </c>
    </row>
    <row r="356" spans="1:17" x14ac:dyDescent="0.2">
      <c r="A356" s="118" t="str">
        <f>IF(B356="","",COUNT('Diário 1º PA'!$A$5:$A$1982)+COUNT('Diário 2º PA'!$A$5:$A$2027)+ROW()-4)</f>
        <v/>
      </c>
      <c r="B356" s="104"/>
      <c r="C356" s="469"/>
      <c r="D356" s="105"/>
      <c r="E356" s="105"/>
      <c r="F356" s="106"/>
      <c r="G356" s="105"/>
      <c r="H356" s="105"/>
      <c r="I356" s="107"/>
      <c r="J356" s="422"/>
      <c r="K356" s="422"/>
      <c r="L356" s="423"/>
      <c r="M356" s="422"/>
      <c r="N356" s="104"/>
      <c r="O356" s="79">
        <f t="shared" si="20"/>
        <v>0</v>
      </c>
      <c r="P356" s="79">
        <f t="shared" si="21"/>
        <v>0</v>
      </c>
      <c r="Q356" s="152" t="str">
        <f t="shared" si="19"/>
        <v/>
      </c>
    </row>
    <row r="357" spans="1:17" x14ac:dyDescent="0.2">
      <c r="A357" s="118" t="str">
        <f>IF(B357="","",COUNT('Diário 1º PA'!$A$5:$A$1982)+COUNT('Diário 2º PA'!$A$5:$A$2027)+ROW()-4)</f>
        <v/>
      </c>
      <c r="B357" s="104"/>
      <c r="C357" s="469"/>
      <c r="D357" s="105"/>
      <c r="E357" s="105"/>
      <c r="F357" s="106"/>
      <c r="G357" s="105"/>
      <c r="H357" s="105"/>
      <c r="I357" s="107"/>
      <c r="J357" s="422"/>
      <c r="K357" s="422"/>
      <c r="L357" s="423"/>
      <c r="M357" s="422"/>
      <c r="N357" s="104"/>
      <c r="O357" s="79">
        <f t="shared" si="20"/>
        <v>0</v>
      </c>
      <c r="P357" s="79">
        <f t="shared" si="21"/>
        <v>0</v>
      </c>
      <c r="Q357" s="102" t="str">
        <f t="shared" si="19"/>
        <v/>
      </c>
    </row>
    <row r="358" spans="1:17" x14ac:dyDescent="0.2">
      <c r="A358" s="118" t="str">
        <f>IF(B358="","",COUNT('Diário 1º PA'!$A$5:$A$1982)+COUNT('Diário 2º PA'!$A$5:$A$2027)+ROW()-4)</f>
        <v/>
      </c>
      <c r="B358" s="104"/>
      <c r="C358" s="469"/>
      <c r="D358" s="105"/>
      <c r="E358" s="105"/>
      <c r="F358" s="106"/>
      <c r="G358" s="105"/>
      <c r="H358" s="105"/>
      <c r="I358" s="107"/>
      <c r="J358" s="422"/>
      <c r="K358" s="422"/>
      <c r="L358" s="423"/>
      <c r="M358" s="422"/>
      <c r="N358" s="104"/>
      <c r="O358" s="79">
        <f t="shared" si="20"/>
        <v>0</v>
      </c>
      <c r="P358" s="79">
        <f t="shared" si="21"/>
        <v>0</v>
      </c>
      <c r="Q358" s="102" t="str">
        <f t="shared" si="19"/>
        <v/>
      </c>
    </row>
    <row r="359" spans="1:17" x14ac:dyDescent="0.2">
      <c r="A359" s="118" t="str">
        <f>IF(B359="","",COUNT('Diário 1º PA'!$A$5:$A$1982)+COUNT('Diário 2º PA'!$A$5:$A$2027)+ROW()-4)</f>
        <v/>
      </c>
      <c r="B359" s="104"/>
      <c r="C359" s="469"/>
      <c r="D359" s="105"/>
      <c r="E359" s="105"/>
      <c r="F359" s="106"/>
      <c r="G359" s="105"/>
      <c r="H359" s="105"/>
      <c r="I359" s="107"/>
      <c r="J359" s="422"/>
      <c r="K359" s="422"/>
      <c r="L359" s="423"/>
      <c r="M359" s="422"/>
      <c r="N359" s="104"/>
      <c r="O359" s="79">
        <f t="shared" si="20"/>
        <v>0</v>
      </c>
      <c r="P359" s="79">
        <f t="shared" si="21"/>
        <v>0</v>
      </c>
      <c r="Q359" s="152" t="str">
        <f t="shared" si="19"/>
        <v/>
      </c>
    </row>
    <row r="360" spans="1:17" x14ac:dyDescent="0.2">
      <c r="A360" s="118" t="str">
        <f>IF(B360="","",COUNT('Diário 1º PA'!$A$5:$A$1982)+COUNT('Diário 2º PA'!$A$5:$A$2027)+ROW()-4)</f>
        <v/>
      </c>
      <c r="B360" s="104"/>
      <c r="C360" s="469"/>
      <c r="D360" s="105"/>
      <c r="E360" s="105"/>
      <c r="F360" s="106"/>
      <c r="G360" s="105"/>
      <c r="H360" s="105"/>
      <c r="I360" s="107"/>
      <c r="J360" s="422"/>
      <c r="K360" s="422"/>
      <c r="L360" s="423"/>
      <c r="M360" s="422"/>
      <c r="N360" s="104"/>
      <c r="O360" s="79">
        <f t="shared" si="20"/>
        <v>0</v>
      </c>
      <c r="P360" s="79">
        <f t="shared" si="21"/>
        <v>0</v>
      </c>
      <c r="Q360" s="102" t="str">
        <f t="shared" si="19"/>
        <v/>
      </c>
    </row>
    <row r="361" spans="1:17" x14ac:dyDescent="0.2">
      <c r="A361" s="118" t="str">
        <f>IF(B361="","",COUNT('Diário 1º PA'!$A$5:$A$1982)+COUNT('Diário 2º PA'!$A$5:$A$2027)+ROW()-4)</f>
        <v/>
      </c>
      <c r="B361" s="104"/>
      <c r="C361" s="469"/>
      <c r="D361" s="105"/>
      <c r="E361" s="105"/>
      <c r="F361" s="106"/>
      <c r="G361" s="105"/>
      <c r="H361" s="105"/>
      <c r="I361" s="107"/>
      <c r="J361" s="422"/>
      <c r="K361" s="422"/>
      <c r="L361" s="423"/>
      <c r="M361" s="422"/>
      <c r="N361" s="104"/>
      <c r="O361" s="79">
        <f t="shared" si="20"/>
        <v>0</v>
      </c>
      <c r="P361" s="79">
        <f t="shared" si="21"/>
        <v>0</v>
      </c>
      <c r="Q361" s="102" t="str">
        <f t="shared" si="19"/>
        <v/>
      </c>
    </row>
    <row r="362" spans="1:17" x14ac:dyDescent="0.2">
      <c r="A362" s="118" t="str">
        <f>IF(B362="","",COUNT('Diário 1º PA'!$A$5:$A$1982)+COUNT('Diário 2º PA'!$A$5:$A$2027)+ROW()-4)</f>
        <v/>
      </c>
      <c r="B362" s="104"/>
      <c r="C362" s="469"/>
      <c r="D362" s="105"/>
      <c r="E362" s="105"/>
      <c r="F362" s="106"/>
      <c r="G362" s="105"/>
      <c r="H362" s="105"/>
      <c r="I362" s="107"/>
      <c r="J362" s="422"/>
      <c r="K362" s="422"/>
      <c r="L362" s="423"/>
      <c r="M362" s="422"/>
      <c r="N362" s="104"/>
      <c r="O362" s="79">
        <f t="shared" si="20"/>
        <v>0</v>
      </c>
      <c r="P362" s="79">
        <f t="shared" si="21"/>
        <v>0</v>
      </c>
      <c r="Q362" s="152" t="str">
        <f t="shared" si="19"/>
        <v/>
      </c>
    </row>
    <row r="363" spans="1:17" x14ac:dyDescent="0.2">
      <c r="A363" s="118" t="str">
        <f>IF(B363="","",COUNT('Diário 1º PA'!$A$5:$A$1982)+COUNT('Diário 2º PA'!$A$5:$A$2027)+ROW()-4)</f>
        <v/>
      </c>
      <c r="B363" s="104"/>
      <c r="C363" s="469"/>
      <c r="D363" s="105"/>
      <c r="E363" s="105"/>
      <c r="F363" s="106"/>
      <c r="G363" s="105"/>
      <c r="H363" s="105"/>
      <c r="I363" s="107"/>
      <c r="J363" s="422"/>
      <c r="K363" s="422"/>
      <c r="L363" s="423"/>
      <c r="M363" s="422"/>
      <c r="N363" s="104"/>
      <c r="O363" s="79">
        <f t="shared" si="20"/>
        <v>0</v>
      </c>
      <c r="P363" s="79">
        <f t="shared" si="21"/>
        <v>0</v>
      </c>
      <c r="Q363" s="102" t="str">
        <f t="shared" si="19"/>
        <v/>
      </c>
    </row>
    <row r="364" spans="1:17" x14ac:dyDescent="0.2">
      <c r="A364" s="118" t="str">
        <f>IF(B364="","",COUNT('Diário 1º PA'!$A$5:$A$1982)+COUNT('Diário 2º PA'!$A$5:$A$2027)+ROW()-4)</f>
        <v/>
      </c>
      <c r="B364" s="104"/>
      <c r="C364" s="469"/>
      <c r="D364" s="105"/>
      <c r="E364" s="105"/>
      <c r="F364" s="106"/>
      <c r="G364" s="105"/>
      <c r="H364" s="105"/>
      <c r="I364" s="107"/>
      <c r="J364" s="422"/>
      <c r="K364" s="422"/>
      <c r="L364" s="423"/>
      <c r="M364" s="422"/>
      <c r="N364" s="104"/>
      <c r="O364" s="79">
        <f t="shared" si="20"/>
        <v>0</v>
      </c>
      <c r="P364" s="79">
        <f t="shared" si="21"/>
        <v>0</v>
      </c>
      <c r="Q364" s="102" t="str">
        <f t="shared" si="19"/>
        <v/>
      </c>
    </row>
    <row r="365" spans="1:17" x14ac:dyDescent="0.2">
      <c r="A365" s="118" t="str">
        <f>IF(B365="","",COUNT('Diário 1º PA'!$A$5:$A$1982)+COUNT('Diário 2º PA'!$A$5:$A$2027)+ROW()-4)</f>
        <v/>
      </c>
      <c r="B365" s="104"/>
      <c r="C365" s="469"/>
      <c r="D365" s="105"/>
      <c r="E365" s="105"/>
      <c r="F365" s="106"/>
      <c r="G365" s="105"/>
      <c r="H365" s="105"/>
      <c r="I365" s="107"/>
      <c r="J365" s="422"/>
      <c r="K365" s="422"/>
      <c r="L365" s="423"/>
      <c r="M365" s="422"/>
      <c r="N365" s="104"/>
      <c r="O365" s="79">
        <f t="shared" si="20"/>
        <v>0</v>
      </c>
      <c r="P365" s="79">
        <f t="shared" si="21"/>
        <v>0</v>
      </c>
      <c r="Q365" s="152" t="str">
        <f t="shared" si="19"/>
        <v/>
      </c>
    </row>
    <row r="366" spans="1:17" x14ac:dyDescent="0.2">
      <c r="A366" s="118" t="str">
        <f>IF(B366="","",COUNT('Diário 1º PA'!$A$5:$A$1982)+COUNT('Diário 2º PA'!$A$5:$A$2027)+ROW()-4)</f>
        <v/>
      </c>
      <c r="B366" s="104"/>
      <c r="C366" s="469"/>
      <c r="D366" s="105"/>
      <c r="E366" s="105"/>
      <c r="F366" s="106"/>
      <c r="G366" s="105"/>
      <c r="H366" s="105"/>
      <c r="I366" s="107"/>
      <c r="J366" s="422"/>
      <c r="K366" s="422"/>
      <c r="L366" s="423"/>
      <c r="M366" s="422"/>
      <c r="N366" s="104"/>
      <c r="O366" s="79">
        <f t="shared" si="20"/>
        <v>0</v>
      </c>
      <c r="P366" s="79">
        <f t="shared" si="21"/>
        <v>0</v>
      </c>
      <c r="Q366" s="102" t="str">
        <f t="shared" si="19"/>
        <v/>
      </c>
    </row>
    <row r="367" spans="1:17" x14ac:dyDescent="0.2">
      <c r="A367" s="118" t="str">
        <f>IF(B367="","",COUNT('Diário 1º PA'!$A$5:$A$1982)+COUNT('Diário 2º PA'!$A$5:$A$2027)+ROW()-4)</f>
        <v/>
      </c>
      <c r="B367" s="479"/>
      <c r="C367" s="469"/>
      <c r="D367" s="105"/>
      <c r="E367" s="105"/>
      <c r="F367" s="106"/>
      <c r="G367" s="105"/>
      <c r="H367" s="105"/>
      <c r="I367" s="107"/>
      <c r="J367" s="422"/>
      <c r="K367" s="422"/>
      <c r="L367" s="423"/>
      <c r="M367" s="422"/>
      <c r="N367" s="104"/>
      <c r="O367" s="79">
        <f t="shared" si="20"/>
        <v>0</v>
      </c>
      <c r="P367" s="79">
        <f t="shared" si="21"/>
        <v>0</v>
      </c>
      <c r="Q367" s="102" t="str">
        <f t="shared" si="19"/>
        <v/>
      </c>
    </row>
    <row r="368" spans="1:17" x14ac:dyDescent="0.2">
      <c r="A368" s="118" t="str">
        <f>IF(B368="","",COUNT('Diário 1º PA'!$A$5:$A$1982)+COUNT('Diário 2º PA'!$A$5:$A$2027)+ROW()-4)</f>
        <v/>
      </c>
      <c r="B368" s="104"/>
      <c r="C368" s="469"/>
      <c r="D368" s="105"/>
      <c r="E368" s="105"/>
      <c r="F368" s="106"/>
      <c r="G368" s="105"/>
      <c r="H368" s="105"/>
      <c r="I368" s="107"/>
      <c r="J368" s="422"/>
      <c r="K368" s="422"/>
      <c r="L368" s="423"/>
      <c r="M368" s="422"/>
      <c r="N368" s="104"/>
      <c r="O368" s="79">
        <f t="shared" si="20"/>
        <v>0</v>
      </c>
      <c r="P368" s="79">
        <f t="shared" si="21"/>
        <v>0</v>
      </c>
      <c r="Q368" s="152" t="str">
        <f t="shared" si="19"/>
        <v/>
      </c>
    </row>
    <row r="369" spans="1:17" x14ac:dyDescent="0.2">
      <c r="A369" s="118" t="str">
        <f>IF(B369="","",COUNT('Diário 1º PA'!$A$5:$A$1982)+COUNT('Diário 2º PA'!$A$5:$A$2027)+ROW()-4)</f>
        <v/>
      </c>
      <c r="B369" s="104"/>
      <c r="C369" s="469"/>
      <c r="D369" s="105"/>
      <c r="E369" s="105"/>
      <c r="F369" s="106"/>
      <c r="G369" s="105"/>
      <c r="H369" s="105"/>
      <c r="I369" s="107"/>
      <c r="J369" s="422"/>
      <c r="K369" s="422"/>
      <c r="L369" s="423"/>
      <c r="M369" s="422"/>
      <c r="N369" s="104"/>
      <c r="O369" s="79">
        <f t="shared" si="20"/>
        <v>0</v>
      </c>
      <c r="P369" s="79">
        <f t="shared" si="21"/>
        <v>0</v>
      </c>
      <c r="Q369" s="102" t="str">
        <f t="shared" si="19"/>
        <v/>
      </c>
    </row>
    <row r="370" spans="1:17" x14ac:dyDescent="0.2">
      <c r="A370" s="118" t="str">
        <f>IF(B370="","",COUNT('Diário 1º PA'!$A$5:$A$1982)+COUNT('Diário 2º PA'!$A$5:$A$2027)+ROW()-4)</f>
        <v/>
      </c>
      <c r="B370" s="104"/>
      <c r="C370" s="469"/>
      <c r="D370" s="105"/>
      <c r="E370" s="105"/>
      <c r="F370" s="106"/>
      <c r="G370" s="105"/>
      <c r="H370" s="105"/>
      <c r="I370" s="107"/>
      <c r="J370" s="422"/>
      <c r="K370" s="422"/>
      <c r="L370" s="423"/>
      <c r="M370" s="422"/>
      <c r="N370" s="104"/>
      <c r="O370" s="79">
        <f t="shared" si="20"/>
        <v>0</v>
      </c>
      <c r="P370" s="79">
        <f t="shared" si="21"/>
        <v>0</v>
      </c>
      <c r="Q370" s="102" t="str">
        <f t="shared" si="19"/>
        <v/>
      </c>
    </row>
    <row r="371" spans="1:17" x14ac:dyDescent="0.2">
      <c r="A371" s="118" t="str">
        <f>IF(B371="","",COUNT('Diário 1º PA'!$A$5:$A$1982)+COUNT('Diário 2º PA'!$A$5:$A$2027)+ROW()-4)</f>
        <v/>
      </c>
      <c r="B371" s="104"/>
      <c r="C371" s="469"/>
      <c r="D371" s="105"/>
      <c r="E371" s="105"/>
      <c r="F371" s="106"/>
      <c r="G371" s="105"/>
      <c r="H371" s="105"/>
      <c r="I371" s="107"/>
      <c r="J371" s="422"/>
      <c r="K371" s="422"/>
      <c r="L371" s="423"/>
      <c r="M371" s="422"/>
      <c r="N371" s="104"/>
      <c r="O371" s="79">
        <f t="shared" si="20"/>
        <v>0</v>
      </c>
      <c r="P371" s="79">
        <f t="shared" si="21"/>
        <v>0</v>
      </c>
      <c r="Q371" s="152" t="str">
        <f t="shared" si="19"/>
        <v/>
      </c>
    </row>
    <row r="372" spans="1:17" x14ac:dyDescent="0.2">
      <c r="A372" s="481" t="str">
        <f>IF(B372="","",COUNT('Diário 1º PA'!$A$5:$A$1982)+COUNT('Diário 2º PA'!$A$5:$A$2027)+ROW()-4)</f>
        <v/>
      </c>
      <c r="B372" s="104"/>
      <c r="C372" s="469"/>
      <c r="D372" s="105"/>
      <c r="E372" s="105"/>
      <c r="F372" s="445"/>
      <c r="G372" s="105"/>
      <c r="H372" s="105"/>
      <c r="I372" s="107"/>
      <c r="J372" s="422"/>
      <c r="K372" s="422"/>
      <c r="L372" s="423"/>
      <c r="M372" s="422"/>
      <c r="N372" s="104"/>
      <c r="O372" s="79">
        <f t="shared" si="20"/>
        <v>0</v>
      </c>
      <c r="P372" s="79">
        <f t="shared" si="21"/>
        <v>0</v>
      </c>
      <c r="Q372" s="102" t="str">
        <f t="shared" si="19"/>
        <v/>
      </c>
    </row>
    <row r="373" spans="1:17" x14ac:dyDescent="0.2">
      <c r="A373" s="118" t="str">
        <f>IF(B373="","",COUNT('Diário 1º PA'!$A$5:$A$1982)+COUNT('Diário 2º PA'!$A$5:$A$2027)+ROW()-4)</f>
        <v/>
      </c>
      <c r="B373" s="479"/>
      <c r="C373" s="474"/>
      <c r="D373" s="476"/>
      <c r="E373" s="476"/>
      <c r="F373" s="445"/>
      <c r="G373" s="442"/>
      <c r="H373" s="476"/>
      <c r="I373" s="442"/>
      <c r="J373" s="480"/>
      <c r="K373" s="480"/>
      <c r="L373" s="444"/>
      <c r="M373" s="480"/>
      <c r="N373" s="479"/>
      <c r="O373" s="79">
        <f t="shared" si="20"/>
        <v>0</v>
      </c>
      <c r="P373" s="79">
        <f t="shared" si="21"/>
        <v>0</v>
      </c>
      <c r="Q373" s="102" t="str">
        <f t="shared" si="19"/>
        <v/>
      </c>
    </row>
    <row r="374" spans="1:17" x14ac:dyDescent="0.2">
      <c r="A374" s="118" t="str">
        <f>IF(B374="","",COUNT('Diário 1º PA'!$A$5:$A$1982)+COUNT('Diário 2º PA'!$A$5:$A$2027)+ROW()-4)</f>
        <v/>
      </c>
      <c r="B374" s="104"/>
      <c r="C374" s="469"/>
      <c r="D374" s="105"/>
      <c r="E374" s="105"/>
      <c r="F374" s="106"/>
      <c r="G374" s="107"/>
      <c r="H374" s="105"/>
      <c r="I374" s="107"/>
      <c r="J374" s="422"/>
      <c r="K374" s="422"/>
      <c r="L374" s="423"/>
      <c r="M374" s="423"/>
      <c r="N374" s="104"/>
      <c r="O374" s="79">
        <f t="shared" si="20"/>
        <v>0</v>
      </c>
      <c r="P374" s="79">
        <f t="shared" si="21"/>
        <v>0</v>
      </c>
      <c r="Q374" s="152" t="str">
        <f t="shared" si="19"/>
        <v/>
      </c>
    </row>
    <row r="375" spans="1:17" x14ac:dyDescent="0.2">
      <c r="A375" s="118" t="str">
        <f>IF(B375="","",COUNT('Diário 1º PA'!$A$5:$A$1982)+COUNT('Diário 2º PA'!$A$5:$A$2027)+ROW()-4)</f>
        <v/>
      </c>
      <c r="B375" s="104"/>
      <c r="C375" s="469"/>
      <c r="D375" s="105"/>
      <c r="E375" s="105"/>
      <c r="F375" s="106"/>
      <c r="G375" s="107"/>
      <c r="H375" s="105"/>
      <c r="I375" s="107"/>
      <c r="J375" s="422"/>
      <c r="K375" s="422"/>
      <c r="L375" s="423"/>
      <c r="M375" s="422"/>
      <c r="N375" s="104"/>
      <c r="O375" s="79">
        <f t="shared" si="20"/>
        <v>0</v>
      </c>
      <c r="P375" s="79">
        <f t="shared" si="21"/>
        <v>0</v>
      </c>
      <c r="Q375" s="102" t="str">
        <f t="shared" si="19"/>
        <v/>
      </c>
    </row>
    <row r="376" spans="1:17" x14ac:dyDescent="0.2">
      <c r="A376" s="118" t="str">
        <f>IF(B376="","",COUNT('Diário 1º PA'!$A$5:$A$1982)+COUNT('Diário 2º PA'!$A$5:$A$2027)+ROW()-4)</f>
        <v/>
      </c>
      <c r="B376" s="104"/>
      <c r="C376" s="469"/>
      <c r="D376" s="105"/>
      <c r="E376" s="105"/>
      <c r="F376" s="106"/>
      <c r="G376" s="107"/>
      <c r="H376" s="105"/>
      <c r="I376" s="107"/>
      <c r="J376" s="422"/>
      <c r="K376" s="422"/>
      <c r="L376" s="423"/>
      <c r="M376" s="422"/>
      <c r="N376" s="104"/>
      <c r="O376" s="79">
        <f t="shared" si="20"/>
        <v>0</v>
      </c>
      <c r="P376" s="79">
        <f t="shared" si="21"/>
        <v>0</v>
      </c>
      <c r="Q376" s="102" t="str">
        <f t="shared" si="19"/>
        <v/>
      </c>
    </row>
    <row r="377" spans="1:17" x14ac:dyDescent="0.2">
      <c r="A377" s="118" t="str">
        <f>IF(B377="","",COUNT('Diário 1º PA'!$A$5:$A$1982)+COUNT('Diário 2º PA'!$A$5:$A$2027)+ROW()-4)</f>
        <v/>
      </c>
      <c r="B377" s="104"/>
      <c r="C377" s="469"/>
      <c r="D377" s="105"/>
      <c r="E377" s="105"/>
      <c r="F377" s="106"/>
      <c r="G377" s="107"/>
      <c r="H377" s="105"/>
      <c r="I377" s="107"/>
      <c r="J377" s="422"/>
      <c r="K377" s="422"/>
      <c r="L377" s="423"/>
      <c r="M377" s="422"/>
      <c r="N377" s="104"/>
      <c r="O377" s="79">
        <f t="shared" si="20"/>
        <v>0</v>
      </c>
      <c r="P377" s="79">
        <f t="shared" si="21"/>
        <v>0</v>
      </c>
      <c r="Q377" s="152" t="str">
        <f t="shared" si="19"/>
        <v/>
      </c>
    </row>
    <row r="378" spans="1:17" x14ac:dyDescent="0.2">
      <c r="A378" s="118" t="str">
        <f>IF(B378="","",COUNT('Diário 1º PA'!$A$5:$A$1982)+COUNT('Diário 2º PA'!$A$5:$A$2027)+ROW()-4)</f>
        <v/>
      </c>
      <c r="B378" s="104"/>
      <c r="C378" s="469"/>
      <c r="D378" s="105"/>
      <c r="E378" s="105"/>
      <c r="F378" s="106"/>
      <c r="G378" s="107"/>
      <c r="H378" s="105"/>
      <c r="I378" s="107"/>
      <c r="J378" s="422"/>
      <c r="K378" s="422"/>
      <c r="L378" s="423"/>
      <c r="M378" s="422"/>
      <c r="N378" s="485"/>
      <c r="O378" s="79">
        <f t="shared" si="20"/>
        <v>0</v>
      </c>
      <c r="P378" s="79">
        <f t="shared" si="21"/>
        <v>0</v>
      </c>
      <c r="Q378" s="102" t="str">
        <f t="shared" si="19"/>
        <v/>
      </c>
    </row>
    <row r="379" spans="1:17" x14ac:dyDescent="0.2">
      <c r="A379" s="118" t="str">
        <f>IF(B379="","",COUNT('Diário 1º PA'!$A$5:$A$1982)+COUNT('Diário 2º PA'!$A$5:$A$2027)+ROW()-4)</f>
        <v/>
      </c>
      <c r="B379" s="104"/>
      <c r="C379" s="469"/>
      <c r="D379" s="105"/>
      <c r="E379" s="105"/>
      <c r="F379" s="106"/>
      <c r="G379" s="107"/>
      <c r="H379" s="105"/>
      <c r="I379" s="107"/>
      <c r="J379" s="422"/>
      <c r="K379" s="422"/>
      <c r="L379" s="423"/>
      <c r="M379" s="422"/>
      <c r="N379" s="104"/>
      <c r="O379" s="79">
        <f t="shared" si="20"/>
        <v>0</v>
      </c>
      <c r="P379" s="79">
        <f t="shared" si="21"/>
        <v>0</v>
      </c>
      <c r="Q379" s="102" t="str">
        <f t="shared" si="19"/>
        <v/>
      </c>
    </row>
    <row r="380" spans="1:17" x14ac:dyDescent="0.2">
      <c r="A380" s="118" t="str">
        <f>IF(B380="","",COUNT('Diário 1º PA'!$A$5:$A$1982)+COUNT('Diário 2º PA'!$A$5:$A$2027)+ROW()-4)</f>
        <v/>
      </c>
      <c r="B380" s="104"/>
      <c r="C380" s="469"/>
      <c r="D380" s="105"/>
      <c r="E380" s="105"/>
      <c r="F380" s="106"/>
      <c r="G380" s="107"/>
      <c r="H380" s="105"/>
      <c r="I380" s="107"/>
      <c r="J380" s="422"/>
      <c r="K380" s="422"/>
      <c r="L380" s="423"/>
      <c r="M380" s="422"/>
      <c r="N380" s="104"/>
      <c r="O380" s="79">
        <f t="shared" si="20"/>
        <v>0</v>
      </c>
      <c r="P380" s="79">
        <f t="shared" si="21"/>
        <v>0</v>
      </c>
      <c r="Q380" s="152" t="str">
        <f t="shared" si="19"/>
        <v/>
      </c>
    </row>
    <row r="381" spans="1:17" x14ac:dyDescent="0.2">
      <c r="A381" s="118" t="str">
        <f>IF(B381="","",COUNT('Diário 1º PA'!$A$5:$A$1982)+COUNT('Diário 2º PA'!$A$5:$A$2027)+ROW()-4)</f>
        <v/>
      </c>
      <c r="B381" s="104"/>
      <c r="C381" s="469"/>
      <c r="D381" s="105"/>
      <c r="E381" s="105"/>
      <c r="F381" s="106"/>
      <c r="G381" s="105"/>
      <c r="H381" s="105"/>
      <c r="I381" s="107"/>
      <c r="J381" s="422"/>
      <c r="K381" s="422"/>
      <c r="L381" s="423"/>
      <c r="M381" s="422"/>
      <c r="N381" s="104"/>
      <c r="O381" s="79">
        <f t="shared" si="20"/>
        <v>0</v>
      </c>
      <c r="P381" s="79">
        <f t="shared" si="21"/>
        <v>0</v>
      </c>
      <c r="Q381" s="102" t="str">
        <f t="shared" si="19"/>
        <v/>
      </c>
    </row>
    <row r="382" spans="1:17" x14ac:dyDescent="0.2">
      <c r="A382" s="118" t="str">
        <f>IF(B382="","",COUNT('Diário 1º PA'!$A$5:$A$1982)+COUNT('Diário 2º PA'!$A$5:$A$2027)+ROW()-4)</f>
        <v/>
      </c>
      <c r="B382" s="104"/>
      <c r="C382" s="469"/>
      <c r="D382" s="105"/>
      <c r="E382" s="105"/>
      <c r="F382" s="106"/>
      <c r="G382" s="105"/>
      <c r="H382" s="105"/>
      <c r="I382" s="107"/>
      <c r="J382" s="422"/>
      <c r="K382" s="422"/>
      <c r="L382" s="423"/>
      <c r="M382" s="422"/>
      <c r="N382" s="104"/>
      <c r="O382" s="79">
        <f t="shared" si="20"/>
        <v>0</v>
      </c>
      <c r="P382" s="79">
        <f t="shared" si="21"/>
        <v>0</v>
      </c>
      <c r="Q382" s="102" t="str">
        <f t="shared" si="19"/>
        <v/>
      </c>
    </row>
    <row r="383" spans="1:17" x14ac:dyDescent="0.2">
      <c r="A383" s="118" t="str">
        <f>IF(B383="","",COUNT('Diário 1º PA'!$A$5:$A$1982)+COUNT('Diário 2º PA'!$A$5:$A$2027)+ROW()-4)</f>
        <v/>
      </c>
      <c r="B383" s="104"/>
      <c r="C383" s="469"/>
      <c r="D383" s="105"/>
      <c r="E383" s="105"/>
      <c r="F383" s="106"/>
      <c r="G383" s="105"/>
      <c r="H383" s="105"/>
      <c r="I383" s="107"/>
      <c r="J383" s="422"/>
      <c r="K383" s="422"/>
      <c r="L383" s="423"/>
      <c r="M383" s="422"/>
      <c r="N383" s="104"/>
      <c r="O383" s="79">
        <f t="shared" si="20"/>
        <v>0</v>
      </c>
      <c r="P383" s="79">
        <f t="shared" si="21"/>
        <v>0</v>
      </c>
      <c r="Q383" s="152" t="str">
        <f t="shared" si="19"/>
        <v/>
      </c>
    </row>
    <row r="384" spans="1:17" x14ac:dyDescent="0.2">
      <c r="A384" s="118" t="str">
        <f>IF(B384="","",COUNT('Diário 1º PA'!$A$5:$A$1982)+COUNT('Diário 2º PA'!$A$5:$A$2027)+ROW()-4)</f>
        <v/>
      </c>
      <c r="B384" s="104"/>
      <c r="C384" s="469"/>
      <c r="D384" s="105"/>
      <c r="E384" s="105"/>
      <c r="F384" s="106"/>
      <c r="G384" s="107"/>
      <c r="H384" s="107"/>
      <c r="I384" s="107"/>
      <c r="J384" s="423"/>
      <c r="K384" s="423"/>
      <c r="L384" s="423"/>
      <c r="M384" s="422"/>
      <c r="N384" s="104"/>
      <c r="O384" s="79">
        <f t="shared" si="20"/>
        <v>0</v>
      </c>
      <c r="P384" s="79">
        <f t="shared" si="21"/>
        <v>0</v>
      </c>
      <c r="Q384" s="102" t="str">
        <f t="shared" si="19"/>
        <v/>
      </c>
    </row>
    <row r="385" spans="1:17" x14ac:dyDescent="0.2">
      <c r="A385" s="118" t="str">
        <f>IF(B385="","",COUNT('Diário 1º PA'!$A$5:$A$1982)+COUNT('Diário 2º PA'!$A$5:$A$2027)+ROW()-4)</f>
        <v/>
      </c>
      <c r="B385" s="104"/>
      <c r="C385" s="469"/>
      <c r="D385" s="105"/>
      <c r="E385" s="105"/>
      <c r="F385" s="106"/>
      <c r="G385" s="107"/>
      <c r="H385" s="107"/>
      <c r="I385" s="107"/>
      <c r="J385" s="423"/>
      <c r="K385" s="423"/>
      <c r="L385" s="423"/>
      <c r="M385" s="422"/>
      <c r="N385" s="104"/>
      <c r="O385" s="79">
        <f t="shared" si="20"/>
        <v>0</v>
      </c>
      <c r="P385" s="79">
        <f t="shared" si="21"/>
        <v>0</v>
      </c>
      <c r="Q385" s="102" t="str">
        <f t="shared" si="19"/>
        <v/>
      </c>
    </row>
    <row r="386" spans="1:17" x14ac:dyDescent="0.2">
      <c r="A386" s="118" t="str">
        <f>IF(B386="","",COUNT('Diário 1º PA'!$A$5:$A$1982)+COUNT('Diário 2º PA'!$A$5:$A$2027)+ROW()-4)</f>
        <v/>
      </c>
      <c r="B386" s="104"/>
      <c r="C386" s="469"/>
      <c r="D386" s="105"/>
      <c r="E386" s="105"/>
      <c r="F386" s="106"/>
      <c r="G386" s="453"/>
      <c r="H386" s="105"/>
      <c r="I386" s="107"/>
      <c r="J386" s="422"/>
      <c r="K386" s="422"/>
      <c r="L386" s="423"/>
      <c r="M386" s="422"/>
      <c r="N386" s="104"/>
      <c r="O386" s="79">
        <f t="shared" si="20"/>
        <v>0</v>
      </c>
      <c r="P386" s="79">
        <f t="shared" si="21"/>
        <v>0</v>
      </c>
      <c r="Q386" s="152" t="str">
        <f t="shared" si="19"/>
        <v/>
      </c>
    </row>
    <row r="387" spans="1:17" x14ac:dyDescent="0.2">
      <c r="A387" s="118" t="str">
        <f>IF(B387="","",COUNT('Diário 1º PA'!$A$5:$A$1982)+COUNT('Diário 2º PA'!$A$5:$A$2027)+ROW()-4)</f>
        <v/>
      </c>
      <c r="B387" s="104"/>
      <c r="C387" s="469"/>
      <c r="D387" s="105"/>
      <c r="E387" s="105"/>
      <c r="F387" s="106"/>
      <c r="G387" s="453"/>
      <c r="H387" s="105"/>
      <c r="I387" s="107"/>
      <c r="J387" s="422"/>
      <c r="K387" s="422"/>
      <c r="L387" s="423"/>
      <c r="M387" s="422"/>
      <c r="N387" s="104"/>
      <c r="O387" s="79">
        <f t="shared" si="20"/>
        <v>0</v>
      </c>
      <c r="P387" s="79">
        <f t="shared" si="21"/>
        <v>0</v>
      </c>
      <c r="Q387" s="102" t="str">
        <f t="shared" si="19"/>
        <v/>
      </c>
    </row>
    <row r="388" spans="1:17" x14ac:dyDescent="0.2">
      <c r="A388" s="118" t="str">
        <f>IF(B388="","",COUNT('Diário 1º PA'!$A$5:$A$1982)+COUNT('Diário 2º PA'!$A$5:$A$2027)+ROW()-4)</f>
        <v/>
      </c>
      <c r="B388" s="104"/>
      <c r="C388" s="469"/>
      <c r="D388" s="105"/>
      <c r="E388" s="105"/>
      <c r="F388" s="106"/>
      <c r="G388" s="107"/>
      <c r="H388" s="105"/>
      <c r="I388" s="107"/>
      <c r="J388" s="422"/>
      <c r="K388" s="422"/>
      <c r="L388" s="423"/>
      <c r="M388" s="422"/>
      <c r="N388" s="104"/>
      <c r="O388" s="79">
        <f t="shared" si="20"/>
        <v>0</v>
      </c>
      <c r="P388" s="79">
        <f t="shared" si="21"/>
        <v>0</v>
      </c>
      <c r="Q388" s="102" t="str">
        <f t="shared" si="19"/>
        <v/>
      </c>
    </row>
    <row r="389" spans="1:17" x14ac:dyDescent="0.2">
      <c r="A389" s="118" t="str">
        <f>IF(B389="","",COUNT('Diário 1º PA'!$A$5:$A$1982)+COUNT('Diário 2º PA'!$A$5:$A$2027)+ROW()-4)</f>
        <v/>
      </c>
      <c r="B389" s="104"/>
      <c r="C389" s="469"/>
      <c r="D389" s="105"/>
      <c r="E389" s="105"/>
      <c r="F389" s="106"/>
      <c r="G389" s="107"/>
      <c r="H389" s="105"/>
      <c r="I389" s="107"/>
      <c r="J389" s="422"/>
      <c r="K389" s="422"/>
      <c r="L389" s="423"/>
      <c r="M389" s="422"/>
      <c r="N389" s="104"/>
      <c r="O389" s="79">
        <f t="shared" si="20"/>
        <v>0</v>
      </c>
      <c r="P389" s="79">
        <f t="shared" si="21"/>
        <v>0</v>
      </c>
      <c r="Q389" s="152" t="str">
        <f t="shared" si="19"/>
        <v/>
      </c>
    </row>
    <row r="390" spans="1:17" x14ac:dyDescent="0.2">
      <c r="A390" s="118" t="str">
        <f>IF(B390="","",COUNT('Diário 1º PA'!$A$5:$A$1982)+COUNT('Diário 2º PA'!$A$5:$A$2027)+ROW()-4)</f>
        <v/>
      </c>
      <c r="B390" s="104"/>
      <c r="C390" s="469"/>
      <c r="D390" s="105"/>
      <c r="E390" s="105"/>
      <c r="F390" s="106"/>
      <c r="G390" s="453"/>
      <c r="H390" s="105"/>
      <c r="I390" s="107"/>
      <c r="J390" s="422"/>
      <c r="K390" s="422"/>
      <c r="L390" s="423"/>
      <c r="M390" s="422"/>
      <c r="N390" s="104"/>
      <c r="O390" s="79">
        <f t="shared" si="20"/>
        <v>0</v>
      </c>
      <c r="P390" s="79">
        <f t="shared" si="21"/>
        <v>0</v>
      </c>
      <c r="Q390" s="102" t="str">
        <f t="shared" si="19"/>
        <v/>
      </c>
    </row>
    <row r="391" spans="1:17" x14ac:dyDescent="0.2">
      <c r="A391" s="118" t="str">
        <f>IF(B391="","",COUNT('Diário 1º PA'!$A$5:$A$1982)+COUNT('Diário 2º PA'!$A$5:$A$2027)+ROW()-4)</f>
        <v/>
      </c>
      <c r="B391" s="479"/>
      <c r="C391" s="474"/>
      <c r="D391" s="476"/>
      <c r="E391" s="476"/>
      <c r="F391" s="445"/>
      <c r="G391" s="105"/>
      <c r="H391" s="105"/>
      <c r="I391" s="107"/>
      <c r="J391" s="422"/>
      <c r="K391" s="422"/>
      <c r="L391" s="423"/>
      <c r="M391" s="422"/>
      <c r="N391" s="104"/>
      <c r="O391" s="79">
        <f t="shared" si="20"/>
        <v>0</v>
      </c>
      <c r="P391" s="79">
        <f t="shared" si="21"/>
        <v>0</v>
      </c>
      <c r="Q391" s="102" t="str">
        <f t="shared" si="19"/>
        <v/>
      </c>
    </row>
    <row r="392" spans="1:17" x14ac:dyDescent="0.2">
      <c r="A392" s="118" t="str">
        <f>IF(B392="","",COUNT('Diário 1º PA'!$A$5:$A$1982)+COUNT('Diário 2º PA'!$A$5:$A$2027)+ROW()-4)</f>
        <v/>
      </c>
      <c r="B392" s="104"/>
      <c r="C392" s="469"/>
      <c r="D392" s="105"/>
      <c r="E392" s="105"/>
      <c r="F392" s="106"/>
      <c r="G392" s="105"/>
      <c r="H392" s="105"/>
      <c r="I392" s="107"/>
      <c r="J392" s="422"/>
      <c r="K392" s="422"/>
      <c r="L392" s="423"/>
      <c r="M392" s="475"/>
      <c r="N392" s="104"/>
      <c r="O392" s="79">
        <f t="shared" si="20"/>
        <v>0</v>
      </c>
      <c r="P392" s="79">
        <f t="shared" si="21"/>
        <v>0</v>
      </c>
      <c r="Q392" s="152" t="str">
        <f t="shared" si="19"/>
        <v/>
      </c>
    </row>
    <row r="393" spans="1:17" x14ac:dyDescent="0.2">
      <c r="A393" s="118" t="str">
        <f>IF(B393="","",COUNT('Diário 1º PA'!$A$5:$A$1982)+COUNT('Diário 2º PA'!$A$5:$A$2027)+ROW()-4)</f>
        <v/>
      </c>
      <c r="B393" s="104"/>
      <c r="C393" s="469"/>
      <c r="D393" s="105"/>
      <c r="E393" s="105"/>
      <c r="F393" s="106"/>
      <c r="G393" s="105"/>
      <c r="H393" s="105"/>
      <c r="I393" s="107"/>
      <c r="J393" s="422"/>
      <c r="K393" s="422"/>
      <c r="L393" s="423"/>
      <c r="M393" s="422"/>
      <c r="N393" s="104"/>
      <c r="O393" s="79">
        <f t="shared" si="20"/>
        <v>0</v>
      </c>
      <c r="P393" s="79">
        <f t="shared" si="21"/>
        <v>0</v>
      </c>
      <c r="Q393" s="102" t="str">
        <f t="shared" si="19"/>
        <v/>
      </c>
    </row>
    <row r="394" spans="1:17" x14ac:dyDescent="0.2">
      <c r="A394" s="118" t="str">
        <f>IF(B394="","",COUNT('Diário 1º PA'!$A$5:$A$1982)+COUNT('Diário 2º PA'!$A$5:$A$2027)+ROW()-4)</f>
        <v/>
      </c>
      <c r="B394" s="104"/>
      <c r="C394" s="469"/>
      <c r="D394" s="105"/>
      <c r="E394" s="105"/>
      <c r="F394" s="106"/>
      <c r="G394" s="105"/>
      <c r="H394" s="105"/>
      <c r="I394" s="107"/>
      <c r="J394" s="422"/>
      <c r="K394" s="422"/>
      <c r="L394" s="423"/>
      <c r="M394" s="422"/>
      <c r="N394" s="104"/>
      <c r="O394" s="79">
        <f t="shared" si="20"/>
        <v>0</v>
      </c>
      <c r="P394" s="79">
        <f t="shared" si="21"/>
        <v>0</v>
      </c>
      <c r="Q394" s="102" t="str">
        <f t="shared" si="19"/>
        <v/>
      </c>
    </row>
    <row r="395" spans="1:17" x14ac:dyDescent="0.2">
      <c r="A395" s="118" t="str">
        <f>IF(B395="","",COUNT('Diário 1º PA'!$A$5:$A$1982)+COUNT('Diário 2º PA'!$A$5:$A$2027)+ROW()-4)</f>
        <v/>
      </c>
      <c r="B395" s="104"/>
      <c r="C395" s="469"/>
      <c r="D395" s="105"/>
      <c r="E395" s="105"/>
      <c r="F395" s="106"/>
      <c r="G395" s="105"/>
      <c r="H395" s="105"/>
      <c r="I395" s="107"/>
      <c r="J395" s="422"/>
      <c r="K395" s="422"/>
      <c r="L395" s="423"/>
      <c r="M395" s="422"/>
      <c r="N395" s="104"/>
      <c r="O395" s="79">
        <f t="shared" si="20"/>
        <v>0</v>
      </c>
      <c r="P395" s="79">
        <f t="shared" si="21"/>
        <v>0</v>
      </c>
      <c r="Q395" s="152" t="str">
        <f t="shared" si="19"/>
        <v/>
      </c>
    </row>
    <row r="396" spans="1:17" x14ac:dyDescent="0.2">
      <c r="A396" s="118" t="str">
        <f>IF(B396="","",COUNT('Diário 1º PA'!$A$5:$A$1982)+COUNT('Diário 2º PA'!$A$5:$A$2027)+ROW()-4)</f>
        <v/>
      </c>
      <c r="B396" s="104"/>
      <c r="C396" s="469"/>
      <c r="D396" s="105"/>
      <c r="E396" s="105"/>
      <c r="F396" s="106"/>
      <c r="G396" s="105"/>
      <c r="H396" s="105"/>
      <c r="I396" s="107"/>
      <c r="J396" s="422"/>
      <c r="K396" s="422"/>
      <c r="L396" s="423"/>
      <c r="M396" s="422"/>
      <c r="N396" s="104"/>
      <c r="O396" s="79">
        <f t="shared" si="20"/>
        <v>0</v>
      </c>
      <c r="P396" s="79">
        <f t="shared" si="21"/>
        <v>0</v>
      </c>
      <c r="Q396" s="102" t="str">
        <f t="shared" si="19"/>
        <v/>
      </c>
    </row>
    <row r="397" spans="1:17" x14ac:dyDescent="0.2">
      <c r="A397" s="118" t="str">
        <f>IF(B397="","",COUNT('Diário 1º PA'!$A$5:$A$1982)+COUNT('Diário 2º PA'!$A$5:$A$2027)+ROW()-4)</f>
        <v/>
      </c>
      <c r="B397" s="104"/>
      <c r="C397" s="469"/>
      <c r="D397" s="105"/>
      <c r="E397" s="105"/>
      <c r="F397" s="106"/>
      <c r="G397" s="105"/>
      <c r="H397" s="105"/>
      <c r="I397" s="107"/>
      <c r="J397" s="422"/>
      <c r="K397" s="422"/>
      <c r="L397" s="423"/>
      <c r="M397" s="422"/>
      <c r="N397" s="104"/>
      <c r="O397" s="79">
        <f t="shared" si="20"/>
        <v>0</v>
      </c>
      <c r="P397" s="79">
        <f t="shared" si="21"/>
        <v>0</v>
      </c>
      <c r="Q397" s="102" t="str">
        <f t="shared" si="19"/>
        <v/>
      </c>
    </row>
    <row r="398" spans="1:17" x14ac:dyDescent="0.2">
      <c r="A398" s="118" t="str">
        <f>IF(B398="","",COUNT('Diário 1º PA'!$A$5:$A$1982)+COUNT('Diário 2º PA'!$A$5:$A$2027)+ROW()-4)</f>
        <v/>
      </c>
      <c r="B398" s="104"/>
      <c r="C398" s="469"/>
      <c r="D398" s="105"/>
      <c r="E398" s="105"/>
      <c r="F398" s="106"/>
      <c r="G398" s="107"/>
      <c r="H398" s="105"/>
      <c r="I398" s="107"/>
      <c r="J398" s="422"/>
      <c r="K398" s="422"/>
      <c r="L398" s="423"/>
      <c r="M398" s="422"/>
      <c r="N398" s="104"/>
      <c r="O398" s="79">
        <f t="shared" si="20"/>
        <v>0</v>
      </c>
      <c r="P398" s="79">
        <f t="shared" si="21"/>
        <v>0</v>
      </c>
      <c r="Q398" s="152" t="str">
        <f t="shared" ref="Q398:Q461" si="22">SUBSTITUTE(D398," ","_")</f>
        <v/>
      </c>
    </row>
    <row r="399" spans="1:17" x14ac:dyDescent="0.2">
      <c r="A399" s="118" t="str">
        <f>IF(B399="","",COUNT('Diário 1º PA'!$A$5:$A$1982)+COUNT('Diário 2º PA'!$A$5:$A$2027)+ROW()-4)</f>
        <v/>
      </c>
      <c r="B399" s="104"/>
      <c r="C399" s="469"/>
      <c r="D399" s="105"/>
      <c r="E399" s="105"/>
      <c r="F399" s="106"/>
      <c r="G399" s="107"/>
      <c r="H399" s="105"/>
      <c r="I399" s="107"/>
      <c r="J399" s="422"/>
      <c r="K399" s="422"/>
      <c r="L399" s="423"/>
      <c r="M399" s="422"/>
      <c r="N399" s="104"/>
      <c r="O399" s="79">
        <f t="shared" ref="O399:O462" si="23">IF(B399=0,0,IF(YEAR(B399)=$P$1,MONTH(B399)-$O$1+1,(YEAR(B399)-$P$1)*12-$O$1+1+MONTH(B399)))</f>
        <v>0</v>
      </c>
      <c r="P399" s="79">
        <f t="shared" ref="P399:P462" si="24">IF(C399=0,0,IF(YEAR(C399)=$P$1,MONTH(C399)-$O$1+1,(YEAR(C399)-$P$1)*12-$O$1+1+MONTH(C399)))</f>
        <v>0</v>
      </c>
      <c r="Q399" s="102" t="str">
        <f t="shared" si="22"/>
        <v/>
      </c>
    </row>
    <row r="400" spans="1:17" x14ac:dyDescent="0.2">
      <c r="A400" s="118" t="str">
        <f>IF(B400="","",COUNT('Diário 1º PA'!$A$5:$A$1982)+COUNT('Diário 2º PA'!$A$5:$A$2027)+ROW()-4)</f>
        <v/>
      </c>
      <c r="B400" s="104"/>
      <c r="C400" s="469"/>
      <c r="D400" s="105"/>
      <c r="E400" s="105"/>
      <c r="F400" s="106"/>
      <c r="G400" s="105"/>
      <c r="H400" s="105"/>
      <c r="I400" s="107"/>
      <c r="J400" s="422"/>
      <c r="K400" s="422"/>
      <c r="L400" s="423"/>
      <c r="M400" s="422"/>
      <c r="N400" s="104"/>
      <c r="O400" s="79">
        <f t="shared" si="23"/>
        <v>0</v>
      </c>
      <c r="P400" s="79">
        <f t="shared" si="24"/>
        <v>0</v>
      </c>
      <c r="Q400" s="102" t="str">
        <f t="shared" si="22"/>
        <v/>
      </c>
    </row>
    <row r="401" spans="1:17" x14ac:dyDescent="0.2">
      <c r="A401" s="118" t="str">
        <f>IF(B401="","",COUNT('Diário 1º PA'!$A$5:$A$1982)+COUNT('Diário 2º PA'!$A$5:$A$2027)+ROW()-4)</f>
        <v/>
      </c>
      <c r="B401" s="104"/>
      <c r="C401" s="469"/>
      <c r="D401" s="105"/>
      <c r="E401" s="105"/>
      <c r="F401" s="106"/>
      <c r="G401" s="105"/>
      <c r="H401" s="105"/>
      <c r="I401" s="107"/>
      <c r="J401" s="422"/>
      <c r="K401" s="422"/>
      <c r="L401" s="423"/>
      <c r="M401" s="422"/>
      <c r="N401" s="104"/>
      <c r="O401" s="79">
        <f t="shared" si="23"/>
        <v>0</v>
      </c>
      <c r="P401" s="79">
        <f t="shared" si="24"/>
        <v>0</v>
      </c>
      <c r="Q401" s="152" t="str">
        <f t="shared" si="22"/>
        <v/>
      </c>
    </row>
    <row r="402" spans="1:17" x14ac:dyDescent="0.2">
      <c r="A402" s="118" t="str">
        <f>IF(B402="","",COUNT('Diário 1º PA'!$A$5:$A$1982)+COUNT('Diário 2º PA'!$A$5:$A$2027)+ROW()-4)</f>
        <v/>
      </c>
      <c r="B402" s="104"/>
      <c r="C402" s="469"/>
      <c r="D402" s="105"/>
      <c r="E402" s="105"/>
      <c r="F402" s="106"/>
      <c r="G402" s="105"/>
      <c r="H402" s="105"/>
      <c r="I402" s="107"/>
      <c r="J402" s="422"/>
      <c r="K402" s="422"/>
      <c r="L402" s="423"/>
      <c r="M402" s="422"/>
      <c r="N402" s="104"/>
      <c r="O402" s="79">
        <f t="shared" si="23"/>
        <v>0</v>
      </c>
      <c r="P402" s="79">
        <f t="shared" si="24"/>
        <v>0</v>
      </c>
      <c r="Q402" s="102" t="str">
        <f t="shared" si="22"/>
        <v/>
      </c>
    </row>
    <row r="403" spans="1:17" x14ac:dyDescent="0.2">
      <c r="A403" s="118" t="str">
        <f>IF(B403="","",COUNT('Diário 1º PA'!$A$5:$A$1982)+COUNT('Diário 2º PA'!$A$5:$A$2027)+ROW()-4)</f>
        <v/>
      </c>
      <c r="B403" s="104"/>
      <c r="C403" s="469"/>
      <c r="D403" s="105"/>
      <c r="E403" s="105"/>
      <c r="F403" s="106"/>
      <c r="G403" s="105"/>
      <c r="H403" s="105"/>
      <c r="I403" s="107"/>
      <c r="J403" s="422"/>
      <c r="K403" s="422"/>
      <c r="L403" s="423"/>
      <c r="M403" s="422"/>
      <c r="N403" s="104"/>
      <c r="O403" s="79">
        <f t="shared" si="23"/>
        <v>0</v>
      </c>
      <c r="P403" s="79">
        <f t="shared" si="24"/>
        <v>0</v>
      </c>
      <c r="Q403" s="102" t="str">
        <f t="shared" si="22"/>
        <v/>
      </c>
    </row>
    <row r="404" spans="1:17" x14ac:dyDescent="0.2">
      <c r="A404" s="118" t="str">
        <f>IF(B404="","",COUNT('Diário 1º PA'!$A$5:$A$1982)+COUNT('Diário 2º PA'!$A$5:$A$2027)+ROW()-4)</f>
        <v/>
      </c>
      <c r="B404" s="104"/>
      <c r="C404" s="469"/>
      <c r="D404" s="105"/>
      <c r="E404" s="105"/>
      <c r="F404" s="106"/>
      <c r="G404" s="105"/>
      <c r="H404" s="105"/>
      <c r="I404" s="107"/>
      <c r="J404" s="422"/>
      <c r="K404" s="422"/>
      <c r="L404" s="423"/>
      <c r="M404" s="422"/>
      <c r="N404" s="104"/>
      <c r="O404" s="79">
        <f t="shared" si="23"/>
        <v>0</v>
      </c>
      <c r="P404" s="79">
        <f t="shared" si="24"/>
        <v>0</v>
      </c>
      <c r="Q404" s="152" t="str">
        <f t="shared" si="22"/>
        <v/>
      </c>
    </row>
    <row r="405" spans="1:17" x14ac:dyDescent="0.2">
      <c r="A405" s="118" t="str">
        <f>IF(B405="","",COUNT('Diário 1º PA'!$A$5:$A$1982)+COUNT('Diário 2º PA'!$A$5:$A$2027)+ROW()-4)</f>
        <v/>
      </c>
      <c r="B405" s="104"/>
      <c r="C405" s="469"/>
      <c r="D405" s="105"/>
      <c r="E405" s="105"/>
      <c r="F405" s="106"/>
      <c r="G405" s="105"/>
      <c r="H405" s="105"/>
      <c r="I405" s="107"/>
      <c r="J405" s="422"/>
      <c r="K405" s="422"/>
      <c r="L405" s="423"/>
      <c r="M405" s="422"/>
      <c r="N405" s="104"/>
      <c r="O405" s="79">
        <f t="shared" si="23"/>
        <v>0</v>
      </c>
      <c r="P405" s="79">
        <f t="shared" si="24"/>
        <v>0</v>
      </c>
      <c r="Q405" s="102" t="str">
        <f t="shared" si="22"/>
        <v/>
      </c>
    </row>
    <row r="406" spans="1:17" x14ac:dyDescent="0.2">
      <c r="A406" s="118" t="str">
        <f>IF(B406="","",COUNT('Diário 1º PA'!$A$5:$A$1982)+COUNT('Diário 2º PA'!$A$5:$A$2027)+ROW()-4)</f>
        <v/>
      </c>
      <c r="B406" s="104"/>
      <c r="C406" s="469"/>
      <c r="D406" s="105"/>
      <c r="E406" s="105"/>
      <c r="F406" s="106"/>
      <c r="G406" s="105"/>
      <c r="H406" s="105"/>
      <c r="I406" s="107"/>
      <c r="J406" s="422"/>
      <c r="K406" s="422"/>
      <c r="L406" s="423"/>
      <c r="M406" s="422"/>
      <c r="N406" s="104"/>
      <c r="O406" s="79">
        <f t="shared" si="23"/>
        <v>0</v>
      </c>
      <c r="P406" s="79">
        <f t="shared" si="24"/>
        <v>0</v>
      </c>
      <c r="Q406" s="102" t="str">
        <f t="shared" si="22"/>
        <v/>
      </c>
    </row>
    <row r="407" spans="1:17" x14ac:dyDescent="0.2">
      <c r="A407" s="118" t="str">
        <f>IF(B407="","",COUNT('Diário 1º PA'!$A$5:$A$1982)+COUNT('Diário 2º PA'!$A$5:$A$2027)+ROW()-4)</f>
        <v/>
      </c>
      <c r="B407" s="104"/>
      <c r="C407" s="469"/>
      <c r="D407" s="105"/>
      <c r="E407" s="105"/>
      <c r="F407" s="106"/>
      <c r="G407" s="105"/>
      <c r="H407" s="105"/>
      <c r="I407" s="107"/>
      <c r="J407" s="422"/>
      <c r="K407" s="422"/>
      <c r="L407" s="423"/>
      <c r="M407" s="422"/>
      <c r="N407" s="104"/>
      <c r="O407" s="79">
        <f t="shared" si="23"/>
        <v>0</v>
      </c>
      <c r="P407" s="79">
        <f t="shared" si="24"/>
        <v>0</v>
      </c>
      <c r="Q407" s="152" t="str">
        <f t="shared" si="22"/>
        <v/>
      </c>
    </row>
    <row r="408" spans="1:17" x14ac:dyDescent="0.2">
      <c r="A408" s="118" t="str">
        <f>IF(B408="","",COUNT('Diário 1º PA'!$A$5:$A$1982)+COUNT('Diário 2º PA'!$A$5:$A$2027)+ROW()-4)</f>
        <v/>
      </c>
      <c r="B408" s="104"/>
      <c r="C408" s="469"/>
      <c r="D408" s="105"/>
      <c r="E408" s="105"/>
      <c r="F408" s="106"/>
      <c r="G408" s="105"/>
      <c r="H408" s="105"/>
      <c r="I408" s="107"/>
      <c r="J408" s="422"/>
      <c r="K408" s="422"/>
      <c r="L408" s="423"/>
      <c r="M408" s="422"/>
      <c r="N408" s="104"/>
      <c r="O408" s="79">
        <f t="shared" si="23"/>
        <v>0</v>
      </c>
      <c r="P408" s="79">
        <f t="shared" si="24"/>
        <v>0</v>
      </c>
      <c r="Q408" s="102" t="str">
        <f t="shared" si="22"/>
        <v/>
      </c>
    </row>
    <row r="409" spans="1:17" x14ac:dyDescent="0.2">
      <c r="A409" s="118" t="str">
        <f>IF(B409="","",COUNT('Diário 1º PA'!$A$5:$A$1982)+COUNT('Diário 2º PA'!$A$5:$A$2027)+ROW()-4)</f>
        <v/>
      </c>
      <c r="B409" s="104"/>
      <c r="C409" s="469"/>
      <c r="D409" s="105"/>
      <c r="E409" s="105"/>
      <c r="F409" s="106"/>
      <c r="G409" s="105"/>
      <c r="H409" s="105"/>
      <c r="I409" s="107"/>
      <c r="J409" s="422"/>
      <c r="K409" s="422"/>
      <c r="L409" s="423"/>
      <c r="M409" s="422"/>
      <c r="N409" s="104"/>
      <c r="O409" s="79">
        <f t="shared" si="23"/>
        <v>0</v>
      </c>
      <c r="P409" s="79">
        <f t="shared" si="24"/>
        <v>0</v>
      </c>
      <c r="Q409" s="102" t="str">
        <f t="shared" si="22"/>
        <v/>
      </c>
    </row>
    <row r="410" spans="1:17" x14ac:dyDescent="0.2">
      <c r="A410" s="118" t="str">
        <f>IF(B410="","",COUNT('Diário 1º PA'!$A$5:$A$1982)+COUNT('Diário 2º PA'!$A$5:$A$2027)+ROW()-4)</f>
        <v/>
      </c>
      <c r="B410" s="104"/>
      <c r="C410" s="469"/>
      <c r="D410" s="105"/>
      <c r="E410" s="105"/>
      <c r="F410" s="106"/>
      <c r="G410" s="105"/>
      <c r="H410" s="105"/>
      <c r="I410" s="107"/>
      <c r="J410" s="422"/>
      <c r="K410" s="422"/>
      <c r="L410" s="423"/>
      <c r="M410" s="422"/>
      <c r="N410" s="104"/>
      <c r="O410" s="79">
        <f t="shared" si="23"/>
        <v>0</v>
      </c>
      <c r="P410" s="79">
        <f t="shared" si="24"/>
        <v>0</v>
      </c>
      <c r="Q410" s="152" t="str">
        <f t="shared" si="22"/>
        <v/>
      </c>
    </row>
    <row r="411" spans="1:17" x14ac:dyDescent="0.2">
      <c r="A411" s="118" t="str">
        <f>IF(B411="","",COUNT('Diário 1º PA'!$A$5:$A$1982)+COUNT('Diário 2º PA'!$A$5:$A$2027)+ROW()-4)</f>
        <v/>
      </c>
      <c r="B411" s="104"/>
      <c r="C411" s="469"/>
      <c r="D411" s="105"/>
      <c r="E411" s="105"/>
      <c r="F411" s="106"/>
      <c r="G411" s="105"/>
      <c r="H411" s="105"/>
      <c r="I411" s="107"/>
      <c r="J411" s="422"/>
      <c r="K411" s="422"/>
      <c r="L411" s="423"/>
      <c r="M411" s="422"/>
      <c r="N411" s="104"/>
      <c r="O411" s="79">
        <f t="shared" si="23"/>
        <v>0</v>
      </c>
      <c r="P411" s="79">
        <f t="shared" si="24"/>
        <v>0</v>
      </c>
      <c r="Q411" s="102" t="str">
        <f t="shared" si="22"/>
        <v/>
      </c>
    </row>
    <row r="412" spans="1:17" x14ac:dyDescent="0.2">
      <c r="A412" s="118" t="str">
        <f>IF(B412="","",COUNT('Diário 1º PA'!$A$5:$A$1982)+COUNT('Diário 2º PA'!$A$5:$A$2027)+ROW()-4)</f>
        <v/>
      </c>
      <c r="B412" s="104"/>
      <c r="C412" s="469"/>
      <c r="D412" s="105"/>
      <c r="E412" s="105"/>
      <c r="F412" s="106"/>
      <c r="G412" s="105"/>
      <c r="H412" s="105"/>
      <c r="I412" s="107"/>
      <c r="J412" s="422"/>
      <c r="K412" s="422"/>
      <c r="L412" s="423"/>
      <c r="M412" s="422"/>
      <c r="N412" s="104"/>
      <c r="O412" s="79">
        <f t="shared" si="23"/>
        <v>0</v>
      </c>
      <c r="P412" s="79">
        <f t="shared" si="24"/>
        <v>0</v>
      </c>
      <c r="Q412" s="102" t="str">
        <f t="shared" si="22"/>
        <v/>
      </c>
    </row>
    <row r="413" spans="1:17" x14ac:dyDescent="0.2">
      <c r="A413" s="118" t="str">
        <f>IF(B413="","",COUNT('Diário 1º PA'!$A$5:$A$1982)+COUNT('Diário 2º PA'!$A$5:$A$2027)+ROW()-4)</f>
        <v/>
      </c>
      <c r="B413" s="104"/>
      <c r="C413" s="469"/>
      <c r="D413" s="105"/>
      <c r="E413" s="105"/>
      <c r="F413" s="106"/>
      <c r="G413" s="105"/>
      <c r="H413" s="105"/>
      <c r="I413" s="107"/>
      <c r="J413" s="422"/>
      <c r="K413" s="422"/>
      <c r="L413" s="423"/>
      <c r="M413" s="422"/>
      <c r="N413" s="104"/>
      <c r="O413" s="79">
        <f t="shared" si="23"/>
        <v>0</v>
      </c>
      <c r="P413" s="79">
        <f t="shared" si="24"/>
        <v>0</v>
      </c>
      <c r="Q413" s="152" t="str">
        <f t="shared" si="22"/>
        <v/>
      </c>
    </row>
    <row r="414" spans="1:17" x14ac:dyDescent="0.2">
      <c r="A414" s="118" t="str">
        <f>IF(B414="","",COUNT('Diário 1º PA'!$A$5:$A$1982)+COUNT('Diário 2º PA'!$A$5:$A$2027)+ROW()-4)</f>
        <v/>
      </c>
      <c r="B414" s="104"/>
      <c r="C414" s="469"/>
      <c r="D414" s="105"/>
      <c r="E414" s="105"/>
      <c r="F414" s="106"/>
      <c r="G414" s="105"/>
      <c r="H414" s="105"/>
      <c r="I414" s="107"/>
      <c r="J414" s="422"/>
      <c r="K414" s="422"/>
      <c r="L414" s="423"/>
      <c r="M414" s="422"/>
      <c r="N414" s="104"/>
      <c r="O414" s="79">
        <f t="shared" si="23"/>
        <v>0</v>
      </c>
      <c r="P414" s="79">
        <f t="shared" si="24"/>
        <v>0</v>
      </c>
      <c r="Q414" s="102" t="str">
        <f t="shared" si="22"/>
        <v/>
      </c>
    </row>
    <row r="415" spans="1:17" x14ac:dyDescent="0.2">
      <c r="A415" s="118" t="str">
        <f>IF(B415="","",COUNT('Diário 1º PA'!$A$5:$A$1982)+COUNT('Diário 2º PA'!$A$5:$A$2027)+ROW()-4)</f>
        <v/>
      </c>
      <c r="B415" s="104"/>
      <c r="C415" s="469"/>
      <c r="D415" s="105"/>
      <c r="E415" s="105"/>
      <c r="F415" s="106"/>
      <c r="G415" s="105"/>
      <c r="H415" s="105"/>
      <c r="I415" s="107"/>
      <c r="J415" s="422"/>
      <c r="K415" s="422"/>
      <c r="L415" s="423"/>
      <c r="M415" s="422"/>
      <c r="N415" s="104"/>
      <c r="O415" s="79">
        <f t="shared" si="23"/>
        <v>0</v>
      </c>
      <c r="P415" s="79">
        <f t="shared" si="24"/>
        <v>0</v>
      </c>
      <c r="Q415" s="102" t="str">
        <f t="shared" si="22"/>
        <v/>
      </c>
    </row>
    <row r="416" spans="1:17" x14ac:dyDescent="0.2">
      <c r="A416" s="118" t="str">
        <f>IF(B416="","",COUNT('Diário 1º PA'!$A$5:$A$1982)+COUNT('Diário 2º PA'!$A$5:$A$2027)+ROW()-4)</f>
        <v/>
      </c>
      <c r="B416" s="104"/>
      <c r="C416" s="469"/>
      <c r="D416" s="105"/>
      <c r="E416" s="105"/>
      <c r="F416" s="106"/>
      <c r="G416" s="105"/>
      <c r="H416" s="105"/>
      <c r="I416" s="107"/>
      <c r="J416" s="422"/>
      <c r="K416" s="422"/>
      <c r="L416" s="423"/>
      <c r="M416" s="422"/>
      <c r="N416" s="104"/>
      <c r="O416" s="79">
        <f t="shared" si="23"/>
        <v>0</v>
      </c>
      <c r="P416" s="79">
        <f t="shared" si="24"/>
        <v>0</v>
      </c>
      <c r="Q416" s="152" t="str">
        <f t="shared" si="22"/>
        <v/>
      </c>
    </row>
    <row r="417" spans="1:17" x14ac:dyDescent="0.2">
      <c r="A417" s="118" t="str">
        <f>IF(B417="","",COUNT('Diário 1º PA'!$A$5:$A$1982)+COUNT('Diário 2º PA'!$A$5:$A$2027)+ROW()-4)</f>
        <v/>
      </c>
      <c r="B417" s="104"/>
      <c r="C417" s="469"/>
      <c r="D417" s="105"/>
      <c r="E417" s="105"/>
      <c r="F417" s="106"/>
      <c r="G417" s="105"/>
      <c r="H417" s="105"/>
      <c r="I417" s="107"/>
      <c r="J417" s="422"/>
      <c r="K417" s="422"/>
      <c r="L417" s="423"/>
      <c r="M417" s="422"/>
      <c r="N417" s="104"/>
      <c r="O417" s="79">
        <f t="shared" si="23"/>
        <v>0</v>
      </c>
      <c r="P417" s="79">
        <f t="shared" si="24"/>
        <v>0</v>
      </c>
      <c r="Q417" s="102" t="str">
        <f t="shared" si="22"/>
        <v/>
      </c>
    </row>
    <row r="418" spans="1:17" x14ac:dyDescent="0.2">
      <c r="A418" s="118" t="str">
        <f>IF(B418="","",COUNT('Diário 1º PA'!$A$5:$A$1982)+COUNT('Diário 2º PA'!$A$5:$A$2027)+ROW()-4)</f>
        <v/>
      </c>
      <c r="B418" s="104"/>
      <c r="C418" s="469"/>
      <c r="D418" s="105"/>
      <c r="E418" s="105"/>
      <c r="F418" s="106"/>
      <c r="G418" s="105"/>
      <c r="H418" s="105"/>
      <c r="I418" s="107"/>
      <c r="J418" s="422"/>
      <c r="K418" s="422"/>
      <c r="L418" s="423"/>
      <c r="M418" s="422"/>
      <c r="N418" s="104"/>
      <c r="O418" s="79">
        <f t="shared" si="23"/>
        <v>0</v>
      </c>
      <c r="P418" s="79">
        <f t="shared" si="24"/>
        <v>0</v>
      </c>
      <c r="Q418" s="102" t="str">
        <f t="shared" si="22"/>
        <v/>
      </c>
    </row>
    <row r="419" spans="1:17" x14ac:dyDescent="0.2">
      <c r="A419" s="118" t="str">
        <f>IF(B419="","",COUNT('Diário 1º PA'!$A$5:$A$1982)+COUNT('Diário 2º PA'!$A$5:$A$2027)+ROW()-4)</f>
        <v/>
      </c>
      <c r="B419" s="104"/>
      <c r="C419" s="469"/>
      <c r="D419" s="105"/>
      <c r="E419" s="105"/>
      <c r="F419" s="106"/>
      <c r="G419" s="107"/>
      <c r="H419" s="105"/>
      <c r="I419" s="107"/>
      <c r="J419" s="422"/>
      <c r="K419" s="422"/>
      <c r="L419" s="423"/>
      <c r="M419" s="422"/>
      <c r="N419" s="104"/>
      <c r="O419" s="79">
        <f t="shared" si="23"/>
        <v>0</v>
      </c>
      <c r="P419" s="79">
        <f t="shared" si="24"/>
        <v>0</v>
      </c>
      <c r="Q419" s="152" t="str">
        <f t="shared" si="22"/>
        <v/>
      </c>
    </row>
    <row r="420" spans="1:17" x14ac:dyDescent="0.2">
      <c r="A420" s="118" t="str">
        <f>IF(B420="","",COUNT('Diário 1º PA'!$A$5:$A$1982)+COUNT('Diário 2º PA'!$A$5:$A$2027)+ROW()-4)</f>
        <v/>
      </c>
      <c r="B420" s="104"/>
      <c r="C420" s="469"/>
      <c r="D420" s="105"/>
      <c r="E420" s="105"/>
      <c r="F420" s="106"/>
      <c r="G420" s="107"/>
      <c r="H420" s="105"/>
      <c r="I420" s="107"/>
      <c r="J420" s="422"/>
      <c r="K420" s="422"/>
      <c r="L420" s="423"/>
      <c r="M420" s="422"/>
      <c r="N420" s="104"/>
      <c r="O420" s="79">
        <f t="shared" si="23"/>
        <v>0</v>
      </c>
      <c r="P420" s="79">
        <f t="shared" si="24"/>
        <v>0</v>
      </c>
      <c r="Q420" s="102" t="str">
        <f t="shared" si="22"/>
        <v/>
      </c>
    </row>
    <row r="421" spans="1:17" x14ac:dyDescent="0.2">
      <c r="A421" s="118" t="str">
        <f>IF(B421="","",COUNT('Diário 1º PA'!$A$5:$A$1982)+COUNT('Diário 2º PA'!$A$5:$A$2027)+ROW()-4)</f>
        <v/>
      </c>
      <c r="B421" s="104"/>
      <c r="C421" s="469"/>
      <c r="D421" s="105"/>
      <c r="E421" s="105"/>
      <c r="F421" s="106"/>
      <c r="G421" s="107"/>
      <c r="H421" s="105"/>
      <c r="I421" s="107"/>
      <c r="J421" s="422"/>
      <c r="K421" s="422"/>
      <c r="L421" s="423"/>
      <c r="M421" s="483"/>
      <c r="N421" s="104"/>
      <c r="O421" s="79">
        <f t="shared" si="23"/>
        <v>0</v>
      </c>
      <c r="P421" s="79">
        <f t="shared" si="24"/>
        <v>0</v>
      </c>
      <c r="Q421" s="102" t="str">
        <f t="shared" si="22"/>
        <v/>
      </c>
    </row>
    <row r="422" spans="1:17" x14ac:dyDescent="0.2">
      <c r="A422" s="118" t="str">
        <f>IF(B422="","",COUNT('Diário 1º PA'!$A$5:$A$1982)+COUNT('Diário 2º PA'!$A$5:$A$2027)+ROW()-4)</f>
        <v/>
      </c>
      <c r="B422" s="104"/>
      <c r="C422" s="469"/>
      <c r="D422" s="105"/>
      <c r="E422" s="105"/>
      <c r="F422" s="106"/>
      <c r="G422" s="107"/>
      <c r="H422" s="105"/>
      <c r="I422" s="107"/>
      <c r="J422" s="422"/>
      <c r="K422" s="422"/>
      <c r="L422" s="423"/>
      <c r="M422" s="422"/>
      <c r="N422" s="104"/>
      <c r="O422" s="79">
        <f t="shared" si="23"/>
        <v>0</v>
      </c>
      <c r="P422" s="79">
        <f t="shared" si="24"/>
        <v>0</v>
      </c>
      <c r="Q422" s="152" t="str">
        <f t="shared" si="22"/>
        <v/>
      </c>
    </row>
    <row r="423" spans="1:17" x14ac:dyDescent="0.2">
      <c r="A423" s="118" t="str">
        <f>IF(B423="","",COUNT('Diário 1º PA'!$A$5:$A$1982)+COUNT('Diário 2º PA'!$A$5:$A$2027)+ROW()-4)</f>
        <v/>
      </c>
      <c r="B423" s="104"/>
      <c r="C423" s="469"/>
      <c r="D423" s="105"/>
      <c r="E423" s="105"/>
      <c r="F423" s="106"/>
      <c r="G423" s="107"/>
      <c r="H423" s="105"/>
      <c r="I423" s="107"/>
      <c r="J423" s="422"/>
      <c r="K423" s="422"/>
      <c r="L423" s="423"/>
      <c r="M423" s="422"/>
      <c r="N423" s="104"/>
      <c r="O423" s="79">
        <f t="shared" si="23"/>
        <v>0</v>
      </c>
      <c r="P423" s="79">
        <f t="shared" si="24"/>
        <v>0</v>
      </c>
      <c r="Q423" s="102" t="str">
        <f t="shared" si="22"/>
        <v/>
      </c>
    </row>
    <row r="424" spans="1:17" x14ac:dyDescent="0.2">
      <c r="A424" s="118" t="str">
        <f>IF(B424="","",COUNT('Diário 1º PA'!$A$5:$A$1982)+COUNT('Diário 2º PA'!$A$5:$A$2027)+ROW()-4)</f>
        <v/>
      </c>
      <c r="B424" s="104"/>
      <c r="C424" s="469"/>
      <c r="D424" s="105"/>
      <c r="E424" s="105"/>
      <c r="F424" s="106"/>
      <c r="G424" s="105"/>
      <c r="H424" s="105"/>
      <c r="I424" s="107"/>
      <c r="J424" s="422"/>
      <c r="K424" s="422"/>
      <c r="L424" s="423"/>
      <c r="M424" s="422"/>
      <c r="N424" s="104"/>
      <c r="O424" s="79">
        <f t="shared" si="23"/>
        <v>0</v>
      </c>
      <c r="P424" s="79">
        <f t="shared" si="24"/>
        <v>0</v>
      </c>
      <c r="Q424" s="102" t="str">
        <f t="shared" si="22"/>
        <v/>
      </c>
    </row>
    <row r="425" spans="1:17" x14ac:dyDescent="0.2">
      <c r="A425" s="118" t="str">
        <f>IF(B425="","",COUNT('Diário 1º PA'!$A$5:$A$1982)+COUNT('Diário 2º PA'!$A$5:$A$2027)+ROW()-4)</f>
        <v/>
      </c>
      <c r="B425" s="479"/>
      <c r="C425" s="474"/>
      <c r="D425" s="476"/>
      <c r="E425" s="476"/>
      <c r="F425" s="445"/>
      <c r="G425" s="476"/>
      <c r="H425" s="476"/>
      <c r="I425" s="442"/>
      <c r="J425" s="480"/>
      <c r="K425" s="480"/>
      <c r="L425" s="444"/>
      <c r="M425" s="480"/>
      <c r="N425" s="479"/>
      <c r="O425" s="79">
        <f t="shared" si="23"/>
        <v>0</v>
      </c>
      <c r="P425" s="79">
        <f t="shared" si="24"/>
        <v>0</v>
      </c>
      <c r="Q425" s="152" t="str">
        <f t="shared" si="22"/>
        <v/>
      </c>
    </row>
    <row r="426" spans="1:17" x14ac:dyDescent="0.2">
      <c r="A426" s="118" t="str">
        <f>IF(B426="","",COUNT('Diário 1º PA'!$A$5:$A$1982)+COUNT('Diário 2º PA'!$A$5:$A$2027)+ROW()-4)</f>
        <v/>
      </c>
      <c r="B426" s="479"/>
      <c r="C426" s="474"/>
      <c r="D426" s="476"/>
      <c r="E426" s="476"/>
      <c r="F426" s="445"/>
      <c r="G426" s="476"/>
      <c r="H426" s="476"/>
      <c r="I426" s="442"/>
      <c r="J426" s="480"/>
      <c r="K426" s="480"/>
      <c r="L426" s="444"/>
      <c r="M426" s="480"/>
      <c r="N426" s="479"/>
      <c r="O426" s="79">
        <f t="shared" si="23"/>
        <v>0</v>
      </c>
      <c r="P426" s="79">
        <f t="shared" si="24"/>
        <v>0</v>
      </c>
      <c r="Q426" s="102" t="str">
        <f t="shared" si="22"/>
        <v/>
      </c>
    </row>
    <row r="427" spans="1:17" x14ac:dyDescent="0.2">
      <c r="A427" s="118" t="str">
        <f>IF(B427="","",COUNT('Diário 1º PA'!$A$5:$A$1982)+COUNT('Diário 2º PA'!$A$5:$A$2027)+ROW()-4)</f>
        <v/>
      </c>
      <c r="B427" s="479"/>
      <c r="C427" s="474"/>
      <c r="D427" s="476"/>
      <c r="E427" s="476"/>
      <c r="F427" s="445"/>
      <c r="G427" s="476"/>
      <c r="H427" s="476"/>
      <c r="I427" s="442"/>
      <c r="J427" s="480"/>
      <c r="K427" s="480"/>
      <c r="L427" s="444"/>
      <c r="M427" s="480"/>
      <c r="N427" s="479"/>
      <c r="O427" s="79">
        <f t="shared" si="23"/>
        <v>0</v>
      </c>
      <c r="P427" s="79">
        <f t="shared" si="24"/>
        <v>0</v>
      </c>
      <c r="Q427" s="102" t="str">
        <f t="shared" si="22"/>
        <v/>
      </c>
    </row>
    <row r="428" spans="1:17" x14ac:dyDescent="0.2">
      <c r="A428" s="118" t="str">
        <f>IF(B428="","",COUNT('Diário 1º PA'!$A$5:$A$1982)+COUNT('Diário 2º PA'!$A$5:$A$2027)+ROW()-4)</f>
        <v/>
      </c>
      <c r="B428" s="104"/>
      <c r="C428" s="469"/>
      <c r="D428" s="105"/>
      <c r="E428" s="105"/>
      <c r="F428" s="106"/>
      <c r="G428" s="105"/>
      <c r="H428" s="105"/>
      <c r="I428" s="107"/>
      <c r="J428" s="422"/>
      <c r="K428" s="422"/>
      <c r="L428" s="423"/>
      <c r="M428" s="422"/>
      <c r="N428" s="104"/>
      <c r="O428" s="79">
        <f t="shared" si="23"/>
        <v>0</v>
      </c>
      <c r="P428" s="79">
        <f t="shared" si="24"/>
        <v>0</v>
      </c>
      <c r="Q428" s="152" t="str">
        <f t="shared" si="22"/>
        <v/>
      </c>
    </row>
    <row r="429" spans="1:17" x14ac:dyDescent="0.2">
      <c r="A429" s="118" t="str">
        <f>IF(B429="","",COUNT('Diário 1º PA'!$A$5:$A$1982)+COUNT('Diário 2º PA'!$A$5:$A$2027)+ROW()-4)</f>
        <v/>
      </c>
      <c r="B429" s="104"/>
      <c r="C429" s="469"/>
      <c r="D429" s="105"/>
      <c r="E429" s="105"/>
      <c r="F429" s="106"/>
      <c r="G429" s="105"/>
      <c r="H429" s="105"/>
      <c r="I429" s="107"/>
      <c r="J429" s="422"/>
      <c r="K429" s="422"/>
      <c r="L429" s="423"/>
      <c r="M429" s="422"/>
      <c r="N429" s="104"/>
      <c r="O429" s="79">
        <f t="shared" si="23"/>
        <v>0</v>
      </c>
      <c r="P429" s="79">
        <f t="shared" si="24"/>
        <v>0</v>
      </c>
      <c r="Q429" s="102" t="str">
        <f t="shared" si="22"/>
        <v/>
      </c>
    </row>
    <row r="430" spans="1:17" x14ac:dyDescent="0.2">
      <c r="A430" s="118" t="str">
        <f>IF(B430="","",COUNT('Diário 1º PA'!$A$5:$A$1982)+COUNT('Diário 2º PA'!$A$5:$A$2027)+ROW()-4)</f>
        <v/>
      </c>
      <c r="B430" s="104"/>
      <c r="C430" s="469"/>
      <c r="D430" s="105"/>
      <c r="E430" s="105"/>
      <c r="F430" s="106"/>
      <c r="G430" s="105"/>
      <c r="H430" s="105"/>
      <c r="I430" s="107"/>
      <c r="J430" s="422"/>
      <c r="K430" s="422"/>
      <c r="L430" s="423"/>
      <c r="M430" s="422"/>
      <c r="N430" s="104"/>
      <c r="O430" s="79">
        <f t="shared" si="23"/>
        <v>0</v>
      </c>
      <c r="P430" s="79">
        <f t="shared" si="24"/>
        <v>0</v>
      </c>
      <c r="Q430" s="102" t="str">
        <f t="shared" si="22"/>
        <v/>
      </c>
    </row>
    <row r="431" spans="1:17" x14ac:dyDescent="0.2">
      <c r="A431" s="118" t="str">
        <f>IF(B431="","",COUNT('Diário 1º PA'!$A$5:$A$1982)+COUNT('Diário 2º PA'!$A$5:$A$2027)+ROW()-4)</f>
        <v/>
      </c>
      <c r="B431" s="104"/>
      <c r="C431" s="469"/>
      <c r="D431" s="105"/>
      <c r="E431" s="105"/>
      <c r="F431" s="106"/>
      <c r="G431" s="105"/>
      <c r="H431" s="105"/>
      <c r="I431" s="107"/>
      <c r="J431" s="422"/>
      <c r="K431" s="422"/>
      <c r="L431" s="423"/>
      <c r="M431" s="422"/>
      <c r="N431" s="104"/>
      <c r="O431" s="79">
        <f t="shared" si="23"/>
        <v>0</v>
      </c>
      <c r="P431" s="79">
        <f t="shared" si="24"/>
        <v>0</v>
      </c>
      <c r="Q431" s="152" t="str">
        <f t="shared" si="22"/>
        <v/>
      </c>
    </row>
    <row r="432" spans="1:17" x14ac:dyDescent="0.2">
      <c r="A432" s="118" t="str">
        <f>IF(B432="","",COUNT('Diário 1º PA'!$A$5:$A$1982)+COUNT('Diário 2º PA'!$A$5:$A$2027)+ROW()-4)</f>
        <v/>
      </c>
      <c r="B432" s="104"/>
      <c r="C432" s="469"/>
      <c r="D432" s="105"/>
      <c r="E432" s="105"/>
      <c r="F432" s="106"/>
      <c r="G432" s="105"/>
      <c r="H432" s="105"/>
      <c r="I432" s="107"/>
      <c r="J432" s="422"/>
      <c r="K432" s="422"/>
      <c r="L432" s="423"/>
      <c r="M432" s="475"/>
      <c r="N432" s="104"/>
      <c r="O432" s="79">
        <f t="shared" si="23"/>
        <v>0</v>
      </c>
      <c r="P432" s="79">
        <f t="shared" si="24"/>
        <v>0</v>
      </c>
      <c r="Q432" s="102" t="str">
        <f t="shared" si="22"/>
        <v/>
      </c>
    </row>
    <row r="433" spans="1:17" x14ac:dyDescent="0.2">
      <c r="A433" s="118" t="str">
        <f>IF(B433="","",COUNT('Diário 1º PA'!$A$5:$A$1982)+COUNT('Diário 2º PA'!$A$5:$A$2027)+ROW()-4)</f>
        <v/>
      </c>
      <c r="B433" s="104"/>
      <c r="C433" s="469"/>
      <c r="D433" s="105"/>
      <c r="E433" s="105"/>
      <c r="F433" s="106"/>
      <c r="G433" s="105"/>
      <c r="H433" s="105"/>
      <c r="I433" s="107"/>
      <c r="J433" s="422"/>
      <c r="K433" s="422"/>
      <c r="L433" s="423"/>
      <c r="M433" s="422"/>
      <c r="N433" s="104"/>
      <c r="O433" s="79">
        <f t="shared" si="23"/>
        <v>0</v>
      </c>
      <c r="P433" s="79">
        <f t="shared" si="24"/>
        <v>0</v>
      </c>
      <c r="Q433" s="102" t="str">
        <f t="shared" si="22"/>
        <v/>
      </c>
    </row>
    <row r="434" spans="1:17" x14ac:dyDescent="0.2">
      <c r="A434" s="118" t="str">
        <f>IF(B434="","",COUNT('Diário 1º PA'!$A$5:$A$1982)+COUNT('Diário 2º PA'!$A$5:$A$2027)+ROW()-4)</f>
        <v/>
      </c>
      <c r="B434" s="104"/>
      <c r="C434" s="469"/>
      <c r="D434" s="105"/>
      <c r="E434" s="105"/>
      <c r="F434" s="106"/>
      <c r="G434" s="476"/>
      <c r="H434" s="105"/>
      <c r="I434" s="107"/>
      <c r="J434" s="422"/>
      <c r="K434" s="422"/>
      <c r="L434" s="423"/>
      <c r="M434" s="422"/>
      <c r="N434" s="104"/>
      <c r="O434" s="79">
        <f t="shared" si="23"/>
        <v>0</v>
      </c>
      <c r="P434" s="79">
        <f t="shared" si="24"/>
        <v>0</v>
      </c>
      <c r="Q434" s="152" t="str">
        <f t="shared" si="22"/>
        <v/>
      </c>
    </row>
    <row r="435" spans="1:17" x14ac:dyDescent="0.2">
      <c r="A435" s="118" t="str">
        <f>IF(B435="","",COUNT('Diário 1º PA'!$A$5:$A$1982)+COUNT('Diário 2º PA'!$A$5:$A$2027)+ROW()-4)</f>
        <v/>
      </c>
      <c r="B435" s="104"/>
      <c r="C435" s="469"/>
      <c r="D435" s="105"/>
      <c r="E435" s="105"/>
      <c r="F435" s="106"/>
      <c r="G435" s="105"/>
      <c r="H435" s="105"/>
      <c r="I435" s="107"/>
      <c r="J435" s="422"/>
      <c r="K435" s="422"/>
      <c r="L435" s="423"/>
      <c r="M435" s="422"/>
      <c r="N435" s="104"/>
      <c r="O435" s="79">
        <f t="shared" si="23"/>
        <v>0</v>
      </c>
      <c r="P435" s="79">
        <f t="shared" si="24"/>
        <v>0</v>
      </c>
      <c r="Q435" s="102" t="str">
        <f t="shared" si="22"/>
        <v/>
      </c>
    </row>
    <row r="436" spans="1:17" x14ac:dyDescent="0.2">
      <c r="A436" s="118" t="str">
        <f>IF(B436="","",COUNT('Diário 1º PA'!$A$5:$A$1982)+COUNT('Diário 2º PA'!$A$5:$A$2027)+ROW()-4)</f>
        <v/>
      </c>
      <c r="B436" s="104"/>
      <c r="C436" s="469"/>
      <c r="D436" s="105"/>
      <c r="E436" s="105"/>
      <c r="F436" s="106"/>
      <c r="G436" s="105"/>
      <c r="H436" s="105"/>
      <c r="I436" s="107"/>
      <c r="J436" s="422"/>
      <c r="K436" s="422"/>
      <c r="L436" s="423"/>
      <c r="M436" s="422"/>
      <c r="N436" s="104"/>
      <c r="O436" s="79">
        <f t="shared" si="23"/>
        <v>0</v>
      </c>
      <c r="P436" s="79">
        <f t="shared" si="24"/>
        <v>0</v>
      </c>
      <c r="Q436" s="102" t="str">
        <f t="shared" si="22"/>
        <v/>
      </c>
    </row>
    <row r="437" spans="1:17" x14ac:dyDescent="0.2">
      <c r="A437" s="118" t="str">
        <f>IF(B437="","",COUNT('Diário 1º PA'!$A$5:$A$1982)+COUNT('Diário 2º PA'!$A$5:$A$2027)+ROW()-4)</f>
        <v/>
      </c>
      <c r="B437" s="104"/>
      <c r="C437" s="469"/>
      <c r="D437" s="105"/>
      <c r="E437" s="105"/>
      <c r="F437" s="106"/>
      <c r="G437" s="105"/>
      <c r="H437" s="105"/>
      <c r="I437" s="107"/>
      <c r="J437" s="422"/>
      <c r="K437" s="422"/>
      <c r="L437" s="423"/>
      <c r="M437" s="422"/>
      <c r="N437" s="104"/>
      <c r="O437" s="79">
        <f t="shared" si="23"/>
        <v>0</v>
      </c>
      <c r="P437" s="79">
        <f t="shared" si="24"/>
        <v>0</v>
      </c>
      <c r="Q437" s="152" t="str">
        <f t="shared" si="22"/>
        <v/>
      </c>
    </row>
    <row r="438" spans="1:17" x14ac:dyDescent="0.2">
      <c r="A438" s="118" t="str">
        <f>IF(B438="","",COUNT('Diário 1º PA'!$A$5:$A$1982)+COUNT('Diário 2º PA'!$A$5:$A$2027)+ROW()-4)</f>
        <v/>
      </c>
      <c r="B438" s="104"/>
      <c r="C438" s="469"/>
      <c r="D438" s="105"/>
      <c r="E438" s="105"/>
      <c r="F438" s="106"/>
      <c r="G438" s="105"/>
      <c r="H438" s="105"/>
      <c r="I438" s="107"/>
      <c r="J438" s="422"/>
      <c r="K438" s="422"/>
      <c r="L438" s="423"/>
      <c r="M438" s="422"/>
      <c r="N438" s="104"/>
      <c r="O438" s="79">
        <f t="shared" si="23"/>
        <v>0</v>
      </c>
      <c r="P438" s="79">
        <f t="shared" si="24"/>
        <v>0</v>
      </c>
      <c r="Q438" s="102" t="str">
        <f t="shared" si="22"/>
        <v/>
      </c>
    </row>
    <row r="439" spans="1:17" x14ac:dyDescent="0.2">
      <c r="A439" s="118" t="str">
        <f>IF(B439="","",COUNT('Diário 1º PA'!$A$5:$A$1982)+COUNT('Diário 2º PA'!$A$5:$A$2027)+ROW()-4)</f>
        <v/>
      </c>
      <c r="B439" s="104"/>
      <c r="C439" s="469"/>
      <c r="D439" s="105"/>
      <c r="E439" s="105"/>
      <c r="F439" s="106"/>
      <c r="G439" s="105"/>
      <c r="H439" s="105"/>
      <c r="I439" s="107"/>
      <c r="J439" s="422"/>
      <c r="K439" s="422"/>
      <c r="L439" s="423"/>
      <c r="M439" s="422"/>
      <c r="N439" s="104"/>
      <c r="O439" s="79">
        <f t="shared" si="23"/>
        <v>0</v>
      </c>
      <c r="P439" s="79">
        <f t="shared" si="24"/>
        <v>0</v>
      </c>
      <c r="Q439" s="102" t="str">
        <f t="shared" si="22"/>
        <v/>
      </c>
    </row>
    <row r="440" spans="1:17" x14ac:dyDescent="0.2">
      <c r="A440" s="118" t="str">
        <f>IF(B440="","",COUNT('Diário 1º PA'!$A$5:$A$1982)+COUNT('Diário 2º PA'!$A$5:$A$2027)+ROW()-4)</f>
        <v/>
      </c>
      <c r="B440" s="104"/>
      <c r="C440" s="469"/>
      <c r="D440" s="105"/>
      <c r="E440" s="105"/>
      <c r="F440" s="106"/>
      <c r="G440" s="105"/>
      <c r="H440" s="105"/>
      <c r="I440" s="107"/>
      <c r="J440" s="422"/>
      <c r="K440" s="422"/>
      <c r="L440" s="423"/>
      <c r="M440" s="422"/>
      <c r="N440" s="104"/>
      <c r="O440" s="79">
        <f t="shared" si="23"/>
        <v>0</v>
      </c>
      <c r="P440" s="79">
        <f t="shared" si="24"/>
        <v>0</v>
      </c>
      <c r="Q440" s="152" t="str">
        <f t="shared" si="22"/>
        <v/>
      </c>
    </row>
    <row r="441" spans="1:17" x14ac:dyDescent="0.2">
      <c r="A441" s="118" t="str">
        <f>IF(B441="","",COUNT('Diário 1º PA'!$A$5:$A$1982)+COUNT('Diário 2º PA'!$A$5:$A$2027)+ROW()-4)</f>
        <v/>
      </c>
      <c r="B441" s="104"/>
      <c r="C441" s="469"/>
      <c r="D441" s="105"/>
      <c r="E441" s="105"/>
      <c r="F441" s="106"/>
      <c r="G441" s="105"/>
      <c r="H441" s="105"/>
      <c r="I441" s="107"/>
      <c r="J441" s="422"/>
      <c r="K441" s="422"/>
      <c r="L441" s="423"/>
      <c r="M441" s="422"/>
      <c r="N441" s="104"/>
      <c r="O441" s="79">
        <f t="shared" si="23"/>
        <v>0</v>
      </c>
      <c r="P441" s="79">
        <f t="shared" si="24"/>
        <v>0</v>
      </c>
      <c r="Q441" s="102" t="str">
        <f t="shared" si="22"/>
        <v/>
      </c>
    </row>
    <row r="442" spans="1:17" x14ac:dyDescent="0.2">
      <c r="A442" s="118" t="str">
        <f>IF(B442="","",COUNT('Diário 1º PA'!$A$5:$A$1982)+COUNT('Diário 2º PA'!$A$5:$A$2027)+ROW()-4)</f>
        <v/>
      </c>
      <c r="B442" s="104"/>
      <c r="C442" s="469"/>
      <c r="D442" s="105"/>
      <c r="E442" s="105"/>
      <c r="F442" s="106"/>
      <c r="G442" s="105"/>
      <c r="H442" s="105"/>
      <c r="I442" s="107"/>
      <c r="J442" s="422"/>
      <c r="K442" s="422"/>
      <c r="L442" s="423"/>
      <c r="M442" s="422"/>
      <c r="N442" s="104"/>
      <c r="O442" s="79">
        <f t="shared" si="23"/>
        <v>0</v>
      </c>
      <c r="P442" s="79">
        <f t="shared" si="24"/>
        <v>0</v>
      </c>
      <c r="Q442" s="102" t="str">
        <f t="shared" si="22"/>
        <v/>
      </c>
    </row>
    <row r="443" spans="1:17" x14ac:dyDescent="0.2">
      <c r="A443" s="118" t="str">
        <f>IF(B443="","",COUNT('Diário 1º PA'!$A$5:$A$1982)+COUNT('Diário 2º PA'!$A$5:$A$2027)+ROW()-4)</f>
        <v/>
      </c>
      <c r="B443" s="104"/>
      <c r="C443" s="469"/>
      <c r="D443" s="105"/>
      <c r="E443" s="105"/>
      <c r="F443" s="106"/>
      <c r="G443" s="105"/>
      <c r="H443" s="105"/>
      <c r="I443" s="107"/>
      <c r="J443" s="422"/>
      <c r="K443" s="422"/>
      <c r="L443" s="423"/>
      <c r="M443" s="422"/>
      <c r="N443" s="104"/>
      <c r="O443" s="79">
        <f t="shared" si="23"/>
        <v>0</v>
      </c>
      <c r="P443" s="79">
        <f t="shared" si="24"/>
        <v>0</v>
      </c>
      <c r="Q443" s="152" t="str">
        <f t="shared" si="22"/>
        <v/>
      </c>
    </row>
    <row r="444" spans="1:17" x14ac:dyDescent="0.2">
      <c r="A444" s="118" t="str">
        <f>IF(B444="","",COUNT('Diário 1º PA'!$A$5:$A$1982)+COUNT('Diário 2º PA'!$A$5:$A$2027)+ROW()-4)</f>
        <v/>
      </c>
      <c r="B444" s="104"/>
      <c r="C444" s="469"/>
      <c r="D444" s="105"/>
      <c r="E444" s="105"/>
      <c r="F444" s="106"/>
      <c r="G444" s="105"/>
      <c r="H444" s="105"/>
      <c r="I444" s="107"/>
      <c r="J444" s="422"/>
      <c r="K444" s="422"/>
      <c r="L444" s="423"/>
      <c r="M444" s="422"/>
      <c r="N444" s="104"/>
      <c r="O444" s="79">
        <f t="shared" si="23"/>
        <v>0</v>
      </c>
      <c r="P444" s="79">
        <f t="shared" si="24"/>
        <v>0</v>
      </c>
      <c r="Q444" s="102" t="str">
        <f t="shared" si="22"/>
        <v/>
      </c>
    </row>
    <row r="445" spans="1:17" x14ac:dyDescent="0.2">
      <c r="A445" s="118" t="str">
        <f>IF(B445="","",COUNT('Diário 1º PA'!$A$5:$A$1982)+COUNT('Diário 2º PA'!$A$5:$A$2027)+ROW()-4)</f>
        <v/>
      </c>
      <c r="B445" s="104"/>
      <c r="C445" s="469"/>
      <c r="D445" s="105"/>
      <c r="E445" s="105"/>
      <c r="F445" s="106"/>
      <c r="G445" s="105"/>
      <c r="H445" s="105"/>
      <c r="I445" s="107"/>
      <c r="J445" s="422"/>
      <c r="K445" s="422"/>
      <c r="L445" s="423"/>
      <c r="M445" s="422"/>
      <c r="N445" s="104"/>
      <c r="O445" s="79">
        <f t="shared" si="23"/>
        <v>0</v>
      </c>
      <c r="P445" s="79">
        <f t="shared" si="24"/>
        <v>0</v>
      </c>
      <c r="Q445" s="102" t="str">
        <f t="shared" si="22"/>
        <v/>
      </c>
    </row>
    <row r="446" spans="1:17" x14ac:dyDescent="0.2">
      <c r="A446" s="118" t="str">
        <f>IF(B446="","",COUNT('Diário 1º PA'!$A$5:$A$1982)+COUNT('Diário 2º PA'!$A$5:$A$2027)+ROW()-4)</f>
        <v/>
      </c>
      <c r="B446" s="104"/>
      <c r="C446" s="469"/>
      <c r="D446" s="105"/>
      <c r="E446" s="105"/>
      <c r="F446" s="106"/>
      <c r="G446" s="107"/>
      <c r="H446" s="105"/>
      <c r="I446" s="107"/>
      <c r="J446" s="422"/>
      <c r="K446" s="422"/>
      <c r="L446" s="423"/>
      <c r="M446" s="422"/>
      <c r="N446" s="104"/>
      <c r="O446" s="79">
        <f t="shared" si="23"/>
        <v>0</v>
      </c>
      <c r="P446" s="79">
        <f t="shared" si="24"/>
        <v>0</v>
      </c>
      <c r="Q446" s="152" t="str">
        <f t="shared" si="22"/>
        <v/>
      </c>
    </row>
    <row r="447" spans="1:17" x14ac:dyDescent="0.2">
      <c r="A447" s="118" t="str">
        <f>IF(B447="","",COUNT('Diário 1º PA'!$A$5:$A$1982)+COUNT('Diário 2º PA'!$A$5:$A$2027)+ROW()-4)</f>
        <v/>
      </c>
      <c r="B447" s="104"/>
      <c r="C447" s="469"/>
      <c r="D447" s="105"/>
      <c r="E447" s="105"/>
      <c r="F447" s="106"/>
      <c r="G447" s="107"/>
      <c r="H447" s="105"/>
      <c r="I447" s="107"/>
      <c r="J447" s="422"/>
      <c r="K447" s="422"/>
      <c r="L447" s="423"/>
      <c r="M447" s="422"/>
      <c r="N447" s="104"/>
      <c r="O447" s="79">
        <f t="shared" si="23"/>
        <v>0</v>
      </c>
      <c r="P447" s="79">
        <f t="shared" si="24"/>
        <v>0</v>
      </c>
      <c r="Q447" s="102" t="str">
        <f t="shared" si="22"/>
        <v/>
      </c>
    </row>
    <row r="448" spans="1:17" x14ac:dyDescent="0.2">
      <c r="A448" s="118" t="str">
        <f>IF(B448="","",COUNT('Diário 1º PA'!$A$5:$A$1982)+COUNT('Diário 2º PA'!$A$5:$A$2027)+ROW()-4)</f>
        <v/>
      </c>
      <c r="B448" s="104"/>
      <c r="C448" s="469"/>
      <c r="D448" s="105"/>
      <c r="E448" s="105"/>
      <c r="F448" s="106"/>
      <c r="G448" s="107"/>
      <c r="H448" s="105"/>
      <c r="I448" s="107"/>
      <c r="J448" s="422"/>
      <c r="K448" s="422"/>
      <c r="L448" s="423"/>
      <c r="M448" s="475"/>
      <c r="N448" s="104"/>
      <c r="O448" s="79">
        <f t="shared" si="23"/>
        <v>0</v>
      </c>
      <c r="P448" s="79">
        <f t="shared" si="24"/>
        <v>0</v>
      </c>
      <c r="Q448" s="102" t="str">
        <f t="shared" si="22"/>
        <v/>
      </c>
    </row>
    <row r="449" spans="1:17" x14ac:dyDescent="0.2">
      <c r="A449" s="118" t="str">
        <f>IF(B449="","",COUNT('Diário 1º PA'!$A$5:$A$1982)+COUNT('Diário 2º PA'!$A$5:$A$2027)+ROW()-4)</f>
        <v/>
      </c>
      <c r="B449" s="104"/>
      <c r="C449" s="469"/>
      <c r="D449" s="105"/>
      <c r="E449" s="105"/>
      <c r="F449" s="106"/>
      <c r="G449" s="105"/>
      <c r="H449" s="105"/>
      <c r="I449" s="107"/>
      <c r="J449" s="422"/>
      <c r="K449" s="422"/>
      <c r="L449" s="423"/>
      <c r="M449" s="422"/>
      <c r="N449" s="104"/>
      <c r="O449" s="79">
        <f t="shared" si="23"/>
        <v>0</v>
      </c>
      <c r="P449" s="79">
        <f t="shared" si="24"/>
        <v>0</v>
      </c>
      <c r="Q449" s="152" t="str">
        <f t="shared" si="22"/>
        <v/>
      </c>
    </row>
    <row r="450" spans="1:17" x14ac:dyDescent="0.2">
      <c r="A450" s="118" t="str">
        <f>IF(B450="","",COUNT('Diário 1º PA'!$A$5:$A$1982)+COUNT('Diário 2º PA'!$A$5:$A$2027)+ROW()-4)</f>
        <v/>
      </c>
      <c r="B450" s="104"/>
      <c r="C450" s="469"/>
      <c r="D450" s="105"/>
      <c r="E450" s="105"/>
      <c r="F450" s="106"/>
      <c r="G450" s="105"/>
      <c r="H450" s="105"/>
      <c r="I450" s="107"/>
      <c r="J450" s="422"/>
      <c r="K450" s="422"/>
      <c r="L450" s="423"/>
      <c r="M450" s="422"/>
      <c r="N450" s="104"/>
      <c r="O450" s="79">
        <f t="shared" si="23"/>
        <v>0</v>
      </c>
      <c r="P450" s="79">
        <f t="shared" si="24"/>
        <v>0</v>
      </c>
      <c r="Q450" s="102" t="str">
        <f t="shared" si="22"/>
        <v/>
      </c>
    </row>
    <row r="451" spans="1:17" x14ac:dyDescent="0.2">
      <c r="A451" s="118" t="str">
        <f>IF(B451="","",COUNT('Diário 1º PA'!$A$5:$A$1982)+COUNT('Diário 2º PA'!$A$5:$A$2027)+ROW()-4)</f>
        <v/>
      </c>
      <c r="B451" s="104"/>
      <c r="C451" s="469"/>
      <c r="D451" s="105"/>
      <c r="E451" s="105"/>
      <c r="F451" s="106"/>
      <c r="G451" s="105"/>
      <c r="H451" s="105"/>
      <c r="I451" s="107"/>
      <c r="J451" s="422"/>
      <c r="K451" s="422"/>
      <c r="L451" s="423"/>
      <c r="M451" s="422"/>
      <c r="N451" s="104"/>
      <c r="O451" s="79">
        <f t="shared" si="23"/>
        <v>0</v>
      </c>
      <c r="P451" s="79">
        <f t="shared" si="24"/>
        <v>0</v>
      </c>
      <c r="Q451" s="102" t="str">
        <f t="shared" si="22"/>
        <v/>
      </c>
    </row>
    <row r="452" spans="1:17" x14ac:dyDescent="0.2">
      <c r="A452" s="118" t="str">
        <f>IF(B452="","",COUNT('Diário 1º PA'!$A$5:$A$1982)+COUNT('Diário 2º PA'!$A$5:$A$2027)+ROW()-4)</f>
        <v/>
      </c>
      <c r="B452" s="104"/>
      <c r="C452" s="469"/>
      <c r="D452" s="105"/>
      <c r="E452" s="105"/>
      <c r="F452" s="106"/>
      <c r="G452" s="105"/>
      <c r="H452" s="105"/>
      <c r="I452" s="107"/>
      <c r="J452" s="422"/>
      <c r="K452" s="422"/>
      <c r="L452" s="423"/>
      <c r="M452" s="422"/>
      <c r="N452" s="104"/>
      <c r="O452" s="79">
        <f t="shared" si="23"/>
        <v>0</v>
      </c>
      <c r="P452" s="79">
        <f t="shared" si="24"/>
        <v>0</v>
      </c>
      <c r="Q452" s="152" t="str">
        <f t="shared" si="22"/>
        <v/>
      </c>
    </row>
    <row r="453" spans="1:17" x14ac:dyDescent="0.2">
      <c r="A453" s="118" t="str">
        <f>IF(B453="","",COUNT('Diário 1º PA'!$A$5:$A$1982)+COUNT('Diário 2º PA'!$A$5:$A$2027)+ROW()-4)</f>
        <v/>
      </c>
      <c r="B453" s="104"/>
      <c r="C453" s="469"/>
      <c r="D453" s="105"/>
      <c r="E453" s="105"/>
      <c r="F453" s="106"/>
      <c r="G453" s="105"/>
      <c r="H453" s="105"/>
      <c r="I453" s="107"/>
      <c r="J453" s="422"/>
      <c r="K453" s="422"/>
      <c r="L453" s="423"/>
      <c r="M453" s="422"/>
      <c r="N453" s="104"/>
      <c r="O453" s="79">
        <f t="shared" si="23"/>
        <v>0</v>
      </c>
      <c r="P453" s="79">
        <f t="shared" si="24"/>
        <v>0</v>
      </c>
      <c r="Q453" s="102" t="str">
        <f t="shared" si="22"/>
        <v/>
      </c>
    </row>
    <row r="454" spans="1:17" x14ac:dyDescent="0.2">
      <c r="A454" s="118" t="str">
        <f>IF(B454="","",COUNT('Diário 1º PA'!$A$5:$A$1982)+COUNT('Diário 2º PA'!$A$5:$A$2027)+ROW()-4)</f>
        <v/>
      </c>
      <c r="B454" s="479"/>
      <c r="C454" s="474"/>
      <c r="D454" s="476"/>
      <c r="E454" s="476"/>
      <c r="F454" s="445"/>
      <c r="G454" s="476"/>
      <c r="H454" s="476"/>
      <c r="I454" s="107"/>
      <c r="J454" s="480"/>
      <c r="K454" s="480"/>
      <c r="L454" s="444"/>
      <c r="M454" s="480"/>
      <c r="N454" s="104"/>
      <c r="O454" s="79">
        <f t="shared" si="23"/>
        <v>0</v>
      </c>
      <c r="P454" s="79">
        <f t="shared" si="24"/>
        <v>0</v>
      </c>
      <c r="Q454" s="102" t="str">
        <f t="shared" si="22"/>
        <v/>
      </c>
    </row>
    <row r="455" spans="1:17" x14ac:dyDescent="0.2">
      <c r="A455" s="118" t="str">
        <f>IF(B455="","",COUNT('Diário 1º PA'!$A$5:$A$1982)+COUNT('Diário 2º PA'!$A$5:$A$2027)+ROW()-4)</f>
        <v/>
      </c>
      <c r="B455" s="104"/>
      <c r="C455" s="469"/>
      <c r="D455" s="105"/>
      <c r="E455" s="105"/>
      <c r="F455" s="106"/>
      <c r="G455" s="105"/>
      <c r="H455" s="105"/>
      <c r="I455" s="107"/>
      <c r="J455" s="422"/>
      <c r="K455" s="422"/>
      <c r="L455" s="423"/>
      <c r="M455" s="422"/>
      <c r="N455" s="104"/>
      <c r="O455" s="79">
        <f t="shared" si="23"/>
        <v>0</v>
      </c>
      <c r="P455" s="79">
        <f t="shared" si="24"/>
        <v>0</v>
      </c>
      <c r="Q455" s="152" t="str">
        <f t="shared" si="22"/>
        <v/>
      </c>
    </row>
    <row r="456" spans="1:17" x14ac:dyDescent="0.2">
      <c r="A456" s="118" t="str">
        <f>IF(B456="","",COUNT('Diário 1º PA'!$A$5:$A$1982)+COUNT('Diário 2º PA'!$A$5:$A$2027)+ROW()-4)</f>
        <v/>
      </c>
      <c r="B456" s="104"/>
      <c r="C456" s="469"/>
      <c r="D456" s="105"/>
      <c r="E456" s="105"/>
      <c r="F456" s="106"/>
      <c r="G456" s="105"/>
      <c r="H456" s="105"/>
      <c r="I456" s="107"/>
      <c r="J456" s="422"/>
      <c r="K456" s="422"/>
      <c r="L456" s="423"/>
      <c r="M456" s="422"/>
      <c r="N456" s="104"/>
      <c r="O456" s="79">
        <f t="shared" si="23"/>
        <v>0</v>
      </c>
      <c r="P456" s="79">
        <f t="shared" si="24"/>
        <v>0</v>
      </c>
      <c r="Q456" s="102" t="str">
        <f t="shared" si="22"/>
        <v/>
      </c>
    </row>
    <row r="457" spans="1:17" x14ac:dyDescent="0.2">
      <c r="A457" s="118" t="str">
        <f>IF(B457="","",COUNT('Diário 1º PA'!$A$5:$A$1982)+COUNT('Diário 2º PA'!$A$5:$A$2027)+ROW()-4)</f>
        <v/>
      </c>
      <c r="B457" s="104"/>
      <c r="C457" s="469"/>
      <c r="D457" s="105"/>
      <c r="E457" s="105"/>
      <c r="F457" s="106"/>
      <c r="G457" s="105"/>
      <c r="H457" s="105"/>
      <c r="I457" s="107"/>
      <c r="J457" s="422"/>
      <c r="K457" s="422"/>
      <c r="L457" s="423"/>
      <c r="M457" s="422"/>
      <c r="N457" s="104"/>
      <c r="O457" s="79">
        <f t="shared" si="23"/>
        <v>0</v>
      </c>
      <c r="P457" s="79">
        <f t="shared" si="24"/>
        <v>0</v>
      </c>
      <c r="Q457" s="102" t="str">
        <f t="shared" si="22"/>
        <v/>
      </c>
    </row>
    <row r="458" spans="1:17" x14ac:dyDescent="0.2">
      <c r="A458" s="118" t="str">
        <f>IF(B458="","",COUNT('Diário 1º PA'!$A$5:$A$1982)+COUNT('Diário 2º PA'!$A$5:$A$2027)+ROW()-4)</f>
        <v/>
      </c>
      <c r="B458" s="104"/>
      <c r="C458" s="469"/>
      <c r="D458" s="105"/>
      <c r="E458" s="105"/>
      <c r="F458" s="106"/>
      <c r="G458" s="105"/>
      <c r="H458" s="105"/>
      <c r="I458" s="107"/>
      <c r="J458" s="422"/>
      <c r="K458" s="422"/>
      <c r="L458" s="423"/>
      <c r="M458" s="422"/>
      <c r="N458" s="104"/>
      <c r="O458" s="79">
        <f t="shared" si="23"/>
        <v>0</v>
      </c>
      <c r="P458" s="79">
        <f t="shared" si="24"/>
        <v>0</v>
      </c>
      <c r="Q458" s="152" t="str">
        <f t="shared" si="22"/>
        <v/>
      </c>
    </row>
    <row r="459" spans="1:17" x14ac:dyDescent="0.2">
      <c r="A459" s="118" t="str">
        <f>IF(B459="","",COUNT('Diário 1º PA'!$A$5:$A$1982)+COUNT('Diário 2º PA'!$A$5:$A$2027)+ROW()-4)</f>
        <v/>
      </c>
      <c r="B459" s="104"/>
      <c r="C459" s="469"/>
      <c r="D459" s="105"/>
      <c r="E459" s="105"/>
      <c r="F459" s="106"/>
      <c r="G459" s="105"/>
      <c r="H459" s="105"/>
      <c r="I459" s="107"/>
      <c r="J459" s="422"/>
      <c r="K459" s="422"/>
      <c r="L459" s="423"/>
      <c r="M459" s="422"/>
      <c r="N459" s="104"/>
      <c r="O459" s="79">
        <f t="shared" si="23"/>
        <v>0</v>
      </c>
      <c r="P459" s="79">
        <f t="shared" si="24"/>
        <v>0</v>
      </c>
      <c r="Q459" s="102" t="str">
        <f t="shared" si="22"/>
        <v/>
      </c>
    </row>
    <row r="460" spans="1:17" x14ac:dyDescent="0.2">
      <c r="A460" s="118" t="str">
        <f>IF(B460="","",COUNT('Diário 1º PA'!$A$5:$A$1982)+COUNT('Diário 2º PA'!$A$5:$A$2027)+ROW()-4)</f>
        <v/>
      </c>
      <c r="B460" s="104"/>
      <c r="C460" s="469"/>
      <c r="D460" s="105"/>
      <c r="E460" s="105"/>
      <c r="F460" s="106"/>
      <c r="G460" s="105"/>
      <c r="H460" s="105"/>
      <c r="I460" s="107"/>
      <c r="J460" s="422"/>
      <c r="K460" s="422"/>
      <c r="L460" s="423"/>
      <c r="M460" s="422"/>
      <c r="N460" s="104"/>
      <c r="O460" s="79">
        <f t="shared" si="23"/>
        <v>0</v>
      </c>
      <c r="P460" s="79">
        <f t="shared" si="24"/>
        <v>0</v>
      </c>
      <c r="Q460" s="102" t="str">
        <f t="shared" si="22"/>
        <v/>
      </c>
    </row>
    <row r="461" spans="1:17" x14ac:dyDescent="0.2">
      <c r="A461" s="118" t="str">
        <f>IF(B461="","",COUNT('Diário 1º PA'!$A$5:$A$1982)+COUNT('Diário 2º PA'!$A$5:$A$2027)+ROW()-4)</f>
        <v/>
      </c>
      <c r="B461" s="104"/>
      <c r="C461" s="469"/>
      <c r="D461" s="105"/>
      <c r="E461" s="105"/>
      <c r="F461" s="106"/>
      <c r="G461" s="105"/>
      <c r="H461" s="105"/>
      <c r="I461" s="107"/>
      <c r="J461" s="422"/>
      <c r="K461" s="422"/>
      <c r="L461" s="423"/>
      <c r="M461" s="422"/>
      <c r="N461" s="104"/>
      <c r="O461" s="79">
        <f t="shared" si="23"/>
        <v>0</v>
      </c>
      <c r="P461" s="79">
        <f t="shared" si="24"/>
        <v>0</v>
      </c>
      <c r="Q461" s="152" t="str">
        <f t="shared" si="22"/>
        <v/>
      </c>
    </row>
    <row r="462" spans="1:17" x14ac:dyDescent="0.2">
      <c r="A462" s="118" t="str">
        <f>IF(B462="","",COUNT('Diário 1º PA'!$A$5:$A$1982)+COUNT('Diário 2º PA'!$A$5:$A$2027)+ROW()-4)</f>
        <v/>
      </c>
      <c r="B462" s="104"/>
      <c r="C462" s="469"/>
      <c r="D462" s="105"/>
      <c r="E462" s="105"/>
      <c r="F462" s="106"/>
      <c r="G462" s="105"/>
      <c r="H462" s="105"/>
      <c r="I462" s="107"/>
      <c r="J462" s="422"/>
      <c r="K462" s="422"/>
      <c r="L462" s="423"/>
      <c r="M462" s="422"/>
      <c r="N462" s="104"/>
      <c r="O462" s="79">
        <f t="shared" si="23"/>
        <v>0</v>
      </c>
      <c r="P462" s="79">
        <f t="shared" si="24"/>
        <v>0</v>
      </c>
      <c r="Q462" s="102" t="str">
        <f t="shared" ref="Q462:Q525" si="25">SUBSTITUTE(D462," ","_")</f>
        <v/>
      </c>
    </row>
    <row r="463" spans="1:17" x14ac:dyDescent="0.2">
      <c r="A463" s="118" t="str">
        <f>IF(B463="","",COUNT('Diário 1º PA'!$A$5:$A$1982)+COUNT('Diário 2º PA'!$A$5:$A$2027)+ROW()-4)</f>
        <v/>
      </c>
      <c r="B463" s="104"/>
      <c r="C463" s="469"/>
      <c r="D463" s="105"/>
      <c r="E463" s="105"/>
      <c r="F463" s="106"/>
      <c r="G463" s="105"/>
      <c r="H463" s="105"/>
      <c r="I463" s="107"/>
      <c r="J463" s="422"/>
      <c r="K463" s="422"/>
      <c r="L463" s="423"/>
      <c r="M463" s="422"/>
      <c r="N463" s="104"/>
      <c r="O463" s="79">
        <f t="shared" ref="O463:O526" si="26">IF(B463=0,0,IF(YEAR(B463)=$P$1,MONTH(B463)-$O$1+1,(YEAR(B463)-$P$1)*12-$O$1+1+MONTH(B463)))</f>
        <v>0</v>
      </c>
      <c r="P463" s="79">
        <f t="shared" ref="P463:P526" si="27">IF(C463=0,0,IF(YEAR(C463)=$P$1,MONTH(C463)-$O$1+1,(YEAR(C463)-$P$1)*12-$O$1+1+MONTH(C463)))</f>
        <v>0</v>
      </c>
      <c r="Q463" s="102" t="str">
        <f t="shared" si="25"/>
        <v/>
      </c>
    </row>
    <row r="464" spans="1:17" x14ac:dyDescent="0.2">
      <c r="A464" s="118" t="str">
        <f>IF(B464="","",COUNT('Diário 1º PA'!$A$5:$A$1982)+COUNT('Diário 2º PA'!$A$5:$A$2027)+ROW()-4)</f>
        <v/>
      </c>
      <c r="B464" s="104"/>
      <c r="C464" s="469"/>
      <c r="D464" s="105"/>
      <c r="E464" s="105"/>
      <c r="F464" s="106"/>
      <c r="G464" s="105"/>
      <c r="H464" s="105"/>
      <c r="I464" s="107"/>
      <c r="J464" s="422"/>
      <c r="K464" s="422"/>
      <c r="L464" s="423"/>
      <c r="M464" s="422"/>
      <c r="N464" s="104"/>
      <c r="O464" s="79">
        <f t="shared" si="26"/>
        <v>0</v>
      </c>
      <c r="P464" s="79">
        <f t="shared" si="27"/>
        <v>0</v>
      </c>
      <c r="Q464" s="152" t="str">
        <f t="shared" si="25"/>
        <v/>
      </c>
    </row>
    <row r="465" spans="1:17" x14ac:dyDescent="0.2">
      <c r="A465" s="118" t="str">
        <f>IF(B465="","",COUNT('Diário 1º PA'!$A$5:$A$1982)+COUNT('Diário 2º PA'!$A$5:$A$2027)+ROW()-4)</f>
        <v/>
      </c>
      <c r="B465" s="104"/>
      <c r="C465" s="469"/>
      <c r="D465" s="105"/>
      <c r="E465" s="105"/>
      <c r="F465" s="106"/>
      <c r="G465" s="105"/>
      <c r="H465" s="105"/>
      <c r="I465" s="107"/>
      <c r="J465" s="422"/>
      <c r="K465" s="422"/>
      <c r="L465" s="423"/>
      <c r="M465" s="422"/>
      <c r="N465" s="104"/>
      <c r="O465" s="79">
        <f t="shared" si="26"/>
        <v>0</v>
      </c>
      <c r="P465" s="79">
        <f t="shared" si="27"/>
        <v>0</v>
      </c>
      <c r="Q465" s="102" t="str">
        <f t="shared" si="25"/>
        <v/>
      </c>
    </row>
    <row r="466" spans="1:17" x14ac:dyDescent="0.2">
      <c r="A466" s="118" t="str">
        <f>IF(B466="","",COUNT('Diário 1º PA'!$A$5:$A$1982)+COUNT('Diário 2º PA'!$A$5:$A$2027)+ROW()-4)</f>
        <v/>
      </c>
      <c r="B466" s="104"/>
      <c r="C466" s="469"/>
      <c r="D466" s="105"/>
      <c r="E466" s="105"/>
      <c r="F466" s="106"/>
      <c r="G466" s="105"/>
      <c r="H466" s="105"/>
      <c r="I466" s="107"/>
      <c r="J466" s="422"/>
      <c r="K466" s="422"/>
      <c r="L466" s="423"/>
      <c r="M466" s="422"/>
      <c r="N466" s="104"/>
      <c r="O466" s="79">
        <f t="shared" si="26"/>
        <v>0</v>
      </c>
      <c r="P466" s="79">
        <f t="shared" si="27"/>
        <v>0</v>
      </c>
      <c r="Q466" s="102" t="str">
        <f t="shared" si="25"/>
        <v/>
      </c>
    </row>
    <row r="467" spans="1:17" x14ac:dyDescent="0.2">
      <c r="A467" s="118" t="str">
        <f>IF(B467="","",COUNT('Diário 1º PA'!$A$5:$A$1982)+COUNT('Diário 2º PA'!$A$5:$A$2027)+ROW()-4)</f>
        <v/>
      </c>
      <c r="B467" s="104"/>
      <c r="C467" s="469"/>
      <c r="D467" s="105"/>
      <c r="E467" s="105"/>
      <c r="F467" s="106"/>
      <c r="G467" s="105"/>
      <c r="H467" s="105"/>
      <c r="I467" s="107"/>
      <c r="J467" s="422"/>
      <c r="K467" s="422"/>
      <c r="L467" s="423"/>
      <c r="M467" s="422"/>
      <c r="N467" s="104"/>
      <c r="O467" s="79">
        <f t="shared" si="26"/>
        <v>0</v>
      </c>
      <c r="P467" s="79">
        <f t="shared" si="27"/>
        <v>0</v>
      </c>
      <c r="Q467" s="152" t="str">
        <f t="shared" si="25"/>
        <v/>
      </c>
    </row>
    <row r="468" spans="1:17" x14ac:dyDescent="0.2">
      <c r="A468" s="118" t="str">
        <f>IF(B468="","",COUNT('Diário 1º PA'!$A$5:$A$1982)+COUNT('Diário 2º PA'!$A$5:$A$2027)+ROW()-4)</f>
        <v/>
      </c>
      <c r="B468" s="104"/>
      <c r="C468" s="469"/>
      <c r="D468" s="105"/>
      <c r="E468" s="105"/>
      <c r="F468" s="106"/>
      <c r="G468" s="105"/>
      <c r="H468" s="105"/>
      <c r="I468" s="107"/>
      <c r="J468" s="422"/>
      <c r="K468" s="422"/>
      <c r="L468" s="423"/>
      <c r="M468" s="422"/>
      <c r="N468" s="104"/>
      <c r="O468" s="79">
        <f t="shared" si="26"/>
        <v>0</v>
      </c>
      <c r="P468" s="79">
        <f t="shared" si="27"/>
        <v>0</v>
      </c>
      <c r="Q468" s="102" t="str">
        <f t="shared" si="25"/>
        <v/>
      </c>
    </row>
    <row r="469" spans="1:17" x14ac:dyDescent="0.2">
      <c r="A469" s="118" t="str">
        <f>IF(B469="","",COUNT('Diário 1º PA'!$A$5:$A$1982)+COUNT('Diário 2º PA'!$A$5:$A$2027)+ROW()-4)</f>
        <v/>
      </c>
      <c r="B469" s="104"/>
      <c r="C469" s="469"/>
      <c r="D469" s="105"/>
      <c r="E469" s="105"/>
      <c r="F469" s="106"/>
      <c r="G469" s="105"/>
      <c r="H469" s="105"/>
      <c r="I469" s="107"/>
      <c r="J469" s="422"/>
      <c r="K469" s="422"/>
      <c r="L469" s="423"/>
      <c r="M469" s="422"/>
      <c r="N469" s="104"/>
      <c r="O469" s="79">
        <f t="shared" si="26"/>
        <v>0</v>
      </c>
      <c r="P469" s="79">
        <f t="shared" si="27"/>
        <v>0</v>
      </c>
      <c r="Q469" s="102" t="str">
        <f t="shared" si="25"/>
        <v/>
      </c>
    </row>
    <row r="470" spans="1:17" x14ac:dyDescent="0.2">
      <c r="A470" s="118" t="str">
        <f>IF(B470="","",COUNT('Diário 1º PA'!$A$5:$A$1982)+COUNT('Diário 2º PA'!$A$5:$A$2027)+ROW()-4)</f>
        <v/>
      </c>
      <c r="B470" s="104"/>
      <c r="C470" s="469"/>
      <c r="D470" s="105"/>
      <c r="E470" s="105"/>
      <c r="F470" s="106"/>
      <c r="G470" s="105"/>
      <c r="H470" s="105"/>
      <c r="I470" s="107"/>
      <c r="J470" s="422"/>
      <c r="K470" s="422"/>
      <c r="L470" s="423"/>
      <c r="M470" s="422"/>
      <c r="N470" s="104"/>
      <c r="O470" s="79">
        <f t="shared" si="26"/>
        <v>0</v>
      </c>
      <c r="P470" s="79">
        <f t="shared" si="27"/>
        <v>0</v>
      </c>
      <c r="Q470" s="152" t="str">
        <f t="shared" si="25"/>
        <v/>
      </c>
    </row>
    <row r="471" spans="1:17" x14ac:dyDescent="0.2">
      <c r="A471" s="118" t="str">
        <f>IF(B471="","",COUNT('Diário 1º PA'!$A$5:$A$1982)+COUNT('Diário 2º PA'!$A$5:$A$2027)+ROW()-4)</f>
        <v/>
      </c>
      <c r="B471" s="104"/>
      <c r="C471" s="469"/>
      <c r="D471" s="105"/>
      <c r="E471" s="105"/>
      <c r="F471" s="106"/>
      <c r="G471" s="105"/>
      <c r="H471" s="105"/>
      <c r="I471" s="107"/>
      <c r="J471" s="422"/>
      <c r="K471" s="422"/>
      <c r="L471" s="423"/>
      <c r="M471" s="422"/>
      <c r="N471" s="104"/>
      <c r="O471" s="79">
        <f t="shared" si="26"/>
        <v>0</v>
      </c>
      <c r="P471" s="79">
        <f t="shared" si="27"/>
        <v>0</v>
      </c>
      <c r="Q471" s="102" t="str">
        <f t="shared" si="25"/>
        <v/>
      </c>
    </row>
    <row r="472" spans="1:17" x14ac:dyDescent="0.2">
      <c r="A472" s="118" t="str">
        <f>IF(B472="","",COUNT('Diário 1º PA'!$A$5:$A$1982)+COUNT('Diário 2º PA'!$A$5:$A$2027)+ROW()-4)</f>
        <v/>
      </c>
      <c r="B472" s="104"/>
      <c r="C472" s="469"/>
      <c r="D472" s="105"/>
      <c r="E472" s="105"/>
      <c r="F472" s="106"/>
      <c r="G472" s="105"/>
      <c r="H472" s="105"/>
      <c r="I472" s="107"/>
      <c r="J472" s="422"/>
      <c r="K472" s="422"/>
      <c r="L472" s="423"/>
      <c r="M472" s="422"/>
      <c r="N472" s="104"/>
      <c r="O472" s="79">
        <f t="shared" si="26"/>
        <v>0</v>
      </c>
      <c r="P472" s="79">
        <f t="shared" si="27"/>
        <v>0</v>
      </c>
      <c r="Q472" s="102" t="str">
        <f t="shared" si="25"/>
        <v/>
      </c>
    </row>
    <row r="473" spans="1:17" x14ac:dyDescent="0.2">
      <c r="A473" s="118" t="str">
        <f>IF(B473="","",COUNT('Diário 1º PA'!$A$5:$A$1982)+COUNT('Diário 2º PA'!$A$5:$A$2027)+ROW()-4)</f>
        <v/>
      </c>
      <c r="B473" s="104"/>
      <c r="C473" s="469"/>
      <c r="D473" s="105"/>
      <c r="E473" s="105"/>
      <c r="F473" s="106"/>
      <c r="G473" s="105"/>
      <c r="H473" s="105"/>
      <c r="I473" s="107"/>
      <c r="J473" s="422"/>
      <c r="K473" s="422"/>
      <c r="L473" s="423"/>
      <c r="M473" s="422"/>
      <c r="N473" s="104"/>
      <c r="O473" s="79">
        <f t="shared" si="26"/>
        <v>0</v>
      </c>
      <c r="P473" s="79">
        <f t="shared" si="27"/>
        <v>0</v>
      </c>
      <c r="Q473" s="152" t="str">
        <f t="shared" si="25"/>
        <v/>
      </c>
    </row>
    <row r="474" spans="1:17" x14ac:dyDescent="0.2">
      <c r="A474" s="118" t="str">
        <f>IF(B474="","",COUNT('Diário 1º PA'!$A$5:$A$1982)+COUNT('Diário 2º PA'!$A$5:$A$2027)+ROW()-4)</f>
        <v/>
      </c>
      <c r="B474" s="104"/>
      <c r="C474" s="469"/>
      <c r="D474" s="105"/>
      <c r="E474" s="105"/>
      <c r="F474" s="106"/>
      <c r="G474" s="105"/>
      <c r="H474" s="105"/>
      <c r="I474" s="107"/>
      <c r="J474" s="422"/>
      <c r="K474" s="422"/>
      <c r="L474" s="423"/>
      <c r="M474" s="422"/>
      <c r="N474" s="104"/>
      <c r="O474" s="79">
        <f t="shared" si="26"/>
        <v>0</v>
      </c>
      <c r="P474" s="79">
        <f t="shared" si="27"/>
        <v>0</v>
      </c>
      <c r="Q474" s="102" t="str">
        <f t="shared" si="25"/>
        <v/>
      </c>
    </row>
    <row r="475" spans="1:17" x14ac:dyDescent="0.2">
      <c r="A475" s="118" t="str">
        <f>IF(B475="","",COUNT('Diário 1º PA'!$A$5:$A$1982)+COUNT('Diário 2º PA'!$A$5:$A$2027)+ROW()-4)</f>
        <v/>
      </c>
      <c r="B475" s="104"/>
      <c r="C475" s="469"/>
      <c r="D475" s="105"/>
      <c r="E475" s="105"/>
      <c r="F475" s="106"/>
      <c r="G475" s="105"/>
      <c r="H475" s="105"/>
      <c r="I475" s="107"/>
      <c r="J475" s="422"/>
      <c r="K475" s="422"/>
      <c r="L475" s="423"/>
      <c r="M475" s="422"/>
      <c r="N475" s="104"/>
      <c r="O475" s="79">
        <f t="shared" si="26"/>
        <v>0</v>
      </c>
      <c r="P475" s="79">
        <f t="shared" si="27"/>
        <v>0</v>
      </c>
      <c r="Q475" s="102" t="str">
        <f t="shared" si="25"/>
        <v/>
      </c>
    </row>
    <row r="476" spans="1:17" x14ac:dyDescent="0.2">
      <c r="A476" s="118" t="str">
        <f>IF(B476="","",COUNT('Diário 1º PA'!$A$5:$A$1982)+COUNT('Diário 2º PA'!$A$5:$A$2027)+ROW()-4)</f>
        <v/>
      </c>
      <c r="B476" s="104"/>
      <c r="C476" s="469"/>
      <c r="D476" s="105"/>
      <c r="E476" s="105"/>
      <c r="F476" s="106"/>
      <c r="G476" s="105"/>
      <c r="H476" s="105"/>
      <c r="I476" s="107"/>
      <c r="J476" s="422"/>
      <c r="K476" s="422"/>
      <c r="L476" s="423"/>
      <c r="M476" s="422"/>
      <c r="N476" s="104"/>
      <c r="O476" s="79">
        <f t="shared" si="26"/>
        <v>0</v>
      </c>
      <c r="P476" s="79">
        <f t="shared" si="27"/>
        <v>0</v>
      </c>
      <c r="Q476" s="152" t="str">
        <f t="shared" si="25"/>
        <v/>
      </c>
    </row>
    <row r="477" spans="1:17" x14ac:dyDescent="0.2">
      <c r="A477" s="118" t="str">
        <f>IF(B477="","",COUNT('Diário 1º PA'!$A$5:$A$1982)+COUNT('Diário 2º PA'!$A$5:$A$2027)+ROW()-4)</f>
        <v/>
      </c>
      <c r="B477" s="104"/>
      <c r="C477" s="469"/>
      <c r="D477" s="105"/>
      <c r="E477" s="105"/>
      <c r="F477" s="106"/>
      <c r="G477" s="105"/>
      <c r="H477" s="105"/>
      <c r="I477" s="107"/>
      <c r="J477" s="422"/>
      <c r="K477" s="422"/>
      <c r="L477" s="423"/>
      <c r="M477" s="422"/>
      <c r="N477" s="104"/>
      <c r="O477" s="79">
        <f t="shared" si="26"/>
        <v>0</v>
      </c>
      <c r="P477" s="79">
        <f t="shared" si="27"/>
        <v>0</v>
      </c>
      <c r="Q477" s="102" t="str">
        <f t="shared" si="25"/>
        <v/>
      </c>
    </row>
    <row r="478" spans="1:17" x14ac:dyDescent="0.2">
      <c r="A478" s="118" t="str">
        <f>IF(B478="","",COUNT('Diário 1º PA'!$A$5:$A$1982)+COUNT('Diário 2º PA'!$A$5:$A$2027)+ROW()-4)</f>
        <v/>
      </c>
      <c r="B478" s="104"/>
      <c r="C478" s="469"/>
      <c r="D478" s="105"/>
      <c r="E478" s="105"/>
      <c r="F478" s="106"/>
      <c r="G478" s="105"/>
      <c r="H478" s="105"/>
      <c r="I478" s="107"/>
      <c r="J478" s="422"/>
      <c r="K478" s="422"/>
      <c r="L478" s="423"/>
      <c r="M478" s="422"/>
      <c r="N478" s="104"/>
      <c r="O478" s="79">
        <f t="shared" si="26"/>
        <v>0</v>
      </c>
      <c r="P478" s="79">
        <f t="shared" si="27"/>
        <v>0</v>
      </c>
      <c r="Q478" s="102" t="str">
        <f t="shared" si="25"/>
        <v/>
      </c>
    </row>
    <row r="479" spans="1:17" x14ac:dyDescent="0.2">
      <c r="A479" s="118" t="str">
        <f>IF(B479="","",COUNT('Diário 1º PA'!$A$5:$A$1982)+COUNT('Diário 2º PA'!$A$5:$A$2027)+ROW()-4)</f>
        <v/>
      </c>
      <c r="B479" s="104"/>
      <c r="C479" s="469"/>
      <c r="D479" s="105"/>
      <c r="E479" s="105"/>
      <c r="F479" s="106"/>
      <c r="G479" s="105"/>
      <c r="H479" s="105"/>
      <c r="I479" s="107"/>
      <c r="J479" s="422"/>
      <c r="K479" s="422"/>
      <c r="L479" s="423"/>
      <c r="M479" s="105"/>
      <c r="N479" s="104"/>
      <c r="O479" s="79">
        <f t="shared" si="26"/>
        <v>0</v>
      </c>
      <c r="P479" s="79">
        <f t="shared" si="27"/>
        <v>0</v>
      </c>
      <c r="Q479" s="152" t="str">
        <f t="shared" si="25"/>
        <v/>
      </c>
    </row>
    <row r="480" spans="1:17" x14ac:dyDescent="0.2">
      <c r="A480" s="118" t="str">
        <f>IF(B480="","",COUNT('Diário 1º PA'!$A$5:$A$1982)+COUNT('Diário 2º PA'!$A$5:$A$2027)+ROW()-4)</f>
        <v/>
      </c>
      <c r="B480" s="104"/>
      <c r="C480" s="469"/>
      <c r="D480" s="105"/>
      <c r="E480" s="105"/>
      <c r="F480" s="106"/>
      <c r="G480" s="105"/>
      <c r="H480" s="105"/>
      <c r="I480" s="107"/>
      <c r="J480" s="422"/>
      <c r="K480" s="422"/>
      <c r="L480" s="423"/>
      <c r="M480" s="105"/>
      <c r="N480" s="104"/>
      <c r="O480" s="79">
        <f t="shared" si="26"/>
        <v>0</v>
      </c>
      <c r="P480" s="79">
        <f t="shared" si="27"/>
        <v>0</v>
      </c>
      <c r="Q480" s="102" t="str">
        <f t="shared" si="25"/>
        <v/>
      </c>
    </row>
    <row r="481" spans="1:17" x14ac:dyDescent="0.2">
      <c r="A481" s="118" t="str">
        <f>IF(B481="","",COUNT('Diário 1º PA'!$A$5:$A$1982)+COUNT('Diário 2º PA'!$A$5:$A$2027)+ROW()-4)</f>
        <v/>
      </c>
      <c r="B481" s="104"/>
      <c r="C481" s="469"/>
      <c r="D481" s="105"/>
      <c r="E481" s="105"/>
      <c r="F481" s="106"/>
      <c r="G481" s="105"/>
      <c r="H481" s="105"/>
      <c r="I481" s="107"/>
      <c r="J481" s="422"/>
      <c r="K481" s="422"/>
      <c r="L481" s="423"/>
      <c r="M481" s="105"/>
      <c r="N481" s="104"/>
      <c r="O481" s="79">
        <f t="shared" si="26"/>
        <v>0</v>
      </c>
      <c r="P481" s="79">
        <f t="shared" si="27"/>
        <v>0</v>
      </c>
      <c r="Q481" s="102" t="str">
        <f t="shared" si="25"/>
        <v/>
      </c>
    </row>
    <row r="482" spans="1:17" x14ac:dyDescent="0.2">
      <c r="A482" s="118" t="str">
        <f>IF(B482="","",COUNT('Diário 1º PA'!$A$5:$A$1982)+COUNT('Diário 2º PA'!$A$5:$A$2027)+ROW()-4)</f>
        <v/>
      </c>
      <c r="B482" s="104"/>
      <c r="C482" s="469"/>
      <c r="D482" s="105"/>
      <c r="E482" s="105"/>
      <c r="F482" s="106"/>
      <c r="G482" s="105"/>
      <c r="H482" s="105"/>
      <c r="I482" s="107"/>
      <c r="J482" s="422"/>
      <c r="K482" s="422"/>
      <c r="L482" s="423"/>
      <c r="M482" s="105"/>
      <c r="N482" s="104"/>
      <c r="O482" s="79">
        <f t="shared" si="26"/>
        <v>0</v>
      </c>
      <c r="P482" s="79">
        <f t="shared" si="27"/>
        <v>0</v>
      </c>
      <c r="Q482" s="152" t="str">
        <f t="shared" si="25"/>
        <v/>
      </c>
    </row>
    <row r="483" spans="1:17" x14ac:dyDescent="0.2">
      <c r="A483" s="118" t="str">
        <f>IF(B483="","",COUNT('Diário 1º PA'!$A$5:$A$1982)+COUNT('Diário 2º PA'!$A$5:$A$2027)+ROW()-4)</f>
        <v/>
      </c>
      <c r="B483" s="104"/>
      <c r="C483" s="469"/>
      <c r="D483" s="105"/>
      <c r="E483" s="105"/>
      <c r="F483" s="106"/>
      <c r="G483" s="105"/>
      <c r="H483" s="105"/>
      <c r="I483" s="107"/>
      <c r="J483" s="422"/>
      <c r="K483" s="422"/>
      <c r="L483" s="423"/>
      <c r="M483" s="105"/>
      <c r="N483" s="104"/>
      <c r="O483" s="79">
        <f t="shared" si="26"/>
        <v>0</v>
      </c>
      <c r="P483" s="79">
        <f t="shared" si="27"/>
        <v>0</v>
      </c>
      <c r="Q483" s="102" t="str">
        <f t="shared" si="25"/>
        <v/>
      </c>
    </row>
    <row r="484" spans="1:17" x14ac:dyDescent="0.2">
      <c r="A484" s="118" t="str">
        <f>IF(B484="","",COUNT('Diário 1º PA'!$A$5:$A$1982)+COUNT('Diário 2º PA'!$A$5:$A$2027)+ROW()-4)</f>
        <v/>
      </c>
      <c r="B484" s="104"/>
      <c r="C484" s="469"/>
      <c r="D484" s="105"/>
      <c r="E484" s="105"/>
      <c r="F484" s="106"/>
      <c r="G484" s="105"/>
      <c r="H484" s="105"/>
      <c r="I484" s="107"/>
      <c r="J484" s="422"/>
      <c r="K484" s="422"/>
      <c r="L484" s="423"/>
      <c r="M484" s="105"/>
      <c r="N484" s="104"/>
      <c r="O484" s="79">
        <f t="shared" si="26"/>
        <v>0</v>
      </c>
      <c r="P484" s="79">
        <f t="shared" si="27"/>
        <v>0</v>
      </c>
      <c r="Q484" s="102" t="str">
        <f t="shared" si="25"/>
        <v/>
      </c>
    </row>
    <row r="485" spans="1:17" x14ac:dyDescent="0.2">
      <c r="A485" s="118" t="str">
        <f>IF(B485="","",COUNT('Diário 1º PA'!$A$5:$A$1982)+COUNT('Diário 2º PA'!$A$5:$A$2027)+ROW()-4)</f>
        <v/>
      </c>
      <c r="B485" s="104"/>
      <c r="C485" s="469"/>
      <c r="D485" s="105"/>
      <c r="E485" s="105"/>
      <c r="F485" s="106"/>
      <c r="G485" s="105"/>
      <c r="H485" s="105"/>
      <c r="I485" s="107"/>
      <c r="J485" s="422"/>
      <c r="K485" s="422"/>
      <c r="L485" s="423"/>
      <c r="M485" s="105"/>
      <c r="N485" s="104"/>
      <c r="O485" s="79">
        <f t="shared" si="26"/>
        <v>0</v>
      </c>
      <c r="P485" s="79">
        <f t="shared" si="27"/>
        <v>0</v>
      </c>
      <c r="Q485" s="152" t="str">
        <f t="shared" si="25"/>
        <v/>
      </c>
    </row>
    <row r="486" spans="1:17" x14ac:dyDescent="0.2">
      <c r="A486" s="118" t="str">
        <f>IF(B486="","",COUNT('Diário 1º PA'!$A$5:$A$1982)+COUNT('Diário 2º PA'!$A$5:$A$2027)+ROW()-4)</f>
        <v/>
      </c>
      <c r="B486" s="104"/>
      <c r="C486" s="469"/>
      <c r="D486" s="105"/>
      <c r="E486" s="105"/>
      <c r="F486" s="106"/>
      <c r="G486" s="105"/>
      <c r="H486" s="105"/>
      <c r="I486" s="107"/>
      <c r="J486" s="422"/>
      <c r="K486" s="422"/>
      <c r="L486" s="423"/>
      <c r="M486" s="105"/>
      <c r="N486" s="104"/>
      <c r="O486" s="79">
        <f t="shared" si="26"/>
        <v>0</v>
      </c>
      <c r="P486" s="79">
        <f t="shared" si="27"/>
        <v>0</v>
      </c>
      <c r="Q486" s="102" t="str">
        <f t="shared" si="25"/>
        <v/>
      </c>
    </row>
    <row r="487" spans="1:17" x14ac:dyDescent="0.2">
      <c r="A487" s="118" t="str">
        <f>IF(B487="","",COUNT('Diário 1º PA'!$A$5:$A$1982)+COUNT('Diário 2º PA'!$A$5:$A$2027)+ROW()-4)</f>
        <v/>
      </c>
      <c r="B487" s="104"/>
      <c r="C487" s="469"/>
      <c r="D487" s="105"/>
      <c r="E487" s="105"/>
      <c r="F487" s="106"/>
      <c r="G487" s="105"/>
      <c r="H487" s="105"/>
      <c r="I487" s="107"/>
      <c r="J487" s="422"/>
      <c r="K487" s="422"/>
      <c r="L487" s="423"/>
      <c r="M487" s="105"/>
      <c r="N487" s="104"/>
      <c r="O487" s="79">
        <f t="shared" si="26"/>
        <v>0</v>
      </c>
      <c r="P487" s="79">
        <f t="shared" si="27"/>
        <v>0</v>
      </c>
      <c r="Q487" s="102" t="str">
        <f t="shared" si="25"/>
        <v/>
      </c>
    </row>
    <row r="488" spans="1:17" x14ac:dyDescent="0.2">
      <c r="A488" s="118" t="str">
        <f>IF(B488="","",COUNT('Diário 1º PA'!$A$5:$A$1982)+COUNT('Diário 2º PA'!$A$5:$A$2027)+ROW()-4)</f>
        <v/>
      </c>
      <c r="B488" s="104"/>
      <c r="C488" s="469"/>
      <c r="D488" s="105"/>
      <c r="E488" s="105"/>
      <c r="F488" s="106"/>
      <c r="G488" s="105"/>
      <c r="H488" s="105"/>
      <c r="I488" s="107"/>
      <c r="J488" s="422"/>
      <c r="K488" s="422"/>
      <c r="L488" s="423"/>
      <c r="M488" s="105"/>
      <c r="N488" s="104"/>
      <c r="O488" s="79">
        <f t="shared" si="26"/>
        <v>0</v>
      </c>
      <c r="P488" s="79">
        <f t="shared" si="27"/>
        <v>0</v>
      </c>
      <c r="Q488" s="152" t="str">
        <f t="shared" si="25"/>
        <v/>
      </c>
    </row>
    <row r="489" spans="1:17" x14ac:dyDescent="0.2">
      <c r="A489" s="118" t="str">
        <f>IF(B489="","",COUNT('Diário 1º PA'!$A$5:$A$1982)+COUNT('Diário 2º PA'!$A$5:$A$2027)+ROW()-4)</f>
        <v/>
      </c>
      <c r="B489" s="104"/>
      <c r="C489" s="469"/>
      <c r="D489" s="105"/>
      <c r="E489" s="105"/>
      <c r="F489" s="106"/>
      <c r="G489" s="105"/>
      <c r="H489" s="105"/>
      <c r="I489" s="107"/>
      <c r="J489" s="422"/>
      <c r="K489" s="422"/>
      <c r="L489" s="423"/>
      <c r="M489" s="105"/>
      <c r="N489" s="104"/>
      <c r="O489" s="79">
        <f t="shared" si="26"/>
        <v>0</v>
      </c>
      <c r="P489" s="79">
        <f t="shared" si="27"/>
        <v>0</v>
      </c>
      <c r="Q489" s="102" t="str">
        <f t="shared" si="25"/>
        <v/>
      </c>
    </row>
    <row r="490" spans="1:17" x14ac:dyDescent="0.2">
      <c r="A490" s="118" t="str">
        <f>IF(B490="","",COUNT('Diário 1º PA'!$A$5:$A$1982)+COUNT('Diário 2º PA'!$A$5:$A$2027)+ROW()-4)</f>
        <v/>
      </c>
      <c r="B490" s="104"/>
      <c r="C490" s="469"/>
      <c r="D490" s="105"/>
      <c r="E490" s="105"/>
      <c r="F490" s="106"/>
      <c r="G490" s="107"/>
      <c r="H490" s="105"/>
      <c r="I490" s="107"/>
      <c r="J490" s="422"/>
      <c r="K490" s="422"/>
      <c r="L490" s="423"/>
      <c r="M490" s="422"/>
      <c r="N490" s="104"/>
      <c r="O490" s="79">
        <f t="shared" si="26"/>
        <v>0</v>
      </c>
      <c r="P490" s="79">
        <f t="shared" si="27"/>
        <v>0</v>
      </c>
      <c r="Q490" s="102" t="str">
        <f t="shared" si="25"/>
        <v/>
      </c>
    </row>
    <row r="491" spans="1:17" x14ac:dyDescent="0.2">
      <c r="A491" s="118" t="str">
        <f>IF(B491="","",COUNT('Diário 1º PA'!$A$5:$A$1982)+COUNT('Diário 2º PA'!$A$5:$A$2027)+ROW()-4)</f>
        <v/>
      </c>
      <c r="B491" s="104"/>
      <c r="C491" s="469"/>
      <c r="D491" s="105"/>
      <c r="E491" s="105"/>
      <c r="F491" s="106"/>
      <c r="G491" s="107"/>
      <c r="H491" s="105"/>
      <c r="I491" s="107"/>
      <c r="J491" s="422"/>
      <c r="K491" s="422"/>
      <c r="L491" s="423"/>
      <c r="M491" s="422"/>
      <c r="N491" s="104"/>
      <c r="O491" s="79">
        <f t="shared" si="26"/>
        <v>0</v>
      </c>
      <c r="P491" s="79">
        <f t="shared" si="27"/>
        <v>0</v>
      </c>
      <c r="Q491" s="152" t="str">
        <f t="shared" si="25"/>
        <v/>
      </c>
    </row>
    <row r="492" spans="1:17" x14ac:dyDescent="0.2">
      <c r="A492" s="118" t="str">
        <f>IF(B492="","",COUNT('Diário 1º PA'!$A$5:$A$1982)+COUNT('Diário 2º PA'!$A$5:$A$2027)+ROW()-4)</f>
        <v/>
      </c>
      <c r="B492" s="104"/>
      <c r="C492" s="469"/>
      <c r="D492" s="105"/>
      <c r="E492" s="105"/>
      <c r="F492" s="106"/>
      <c r="G492" s="105"/>
      <c r="H492" s="105"/>
      <c r="I492" s="107"/>
      <c r="J492" s="422"/>
      <c r="K492" s="422"/>
      <c r="L492" s="423"/>
      <c r="M492" s="422"/>
      <c r="N492" s="104"/>
      <c r="O492" s="79">
        <f t="shared" si="26"/>
        <v>0</v>
      </c>
      <c r="P492" s="79">
        <f t="shared" si="27"/>
        <v>0</v>
      </c>
      <c r="Q492" s="102" t="str">
        <f t="shared" si="25"/>
        <v/>
      </c>
    </row>
    <row r="493" spans="1:17" x14ac:dyDescent="0.2">
      <c r="A493" s="118" t="str">
        <f>IF(B493="","",COUNT('Diário 1º PA'!$A$5:$A$1982)+COUNT('Diário 2º PA'!$A$5:$A$2027)+ROW()-4)</f>
        <v/>
      </c>
      <c r="B493" s="104"/>
      <c r="C493" s="469"/>
      <c r="D493" s="105"/>
      <c r="E493" s="105"/>
      <c r="F493" s="106"/>
      <c r="G493" s="105"/>
      <c r="H493" s="105"/>
      <c r="I493" s="107"/>
      <c r="J493" s="422"/>
      <c r="K493" s="422"/>
      <c r="L493" s="423"/>
      <c r="M493" s="422"/>
      <c r="N493" s="104"/>
      <c r="O493" s="79">
        <f t="shared" si="26"/>
        <v>0</v>
      </c>
      <c r="P493" s="79">
        <f t="shared" si="27"/>
        <v>0</v>
      </c>
      <c r="Q493" s="102" t="str">
        <f t="shared" si="25"/>
        <v/>
      </c>
    </row>
    <row r="494" spans="1:17" x14ac:dyDescent="0.2">
      <c r="A494" s="118" t="str">
        <f>IF(B494="","",COUNT('Diário 1º PA'!$A$5:$A$1982)+COUNT('Diário 2º PA'!$A$5:$A$2027)+ROW()-4)</f>
        <v/>
      </c>
      <c r="B494" s="104"/>
      <c r="C494" s="469"/>
      <c r="D494" s="105"/>
      <c r="E494" s="105"/>
      <c r="F494" s="106"/>
      <c r="G494" s="105"/>
      <c r="H494" s="105"/>
      <c r="I494" s="107"/>
      <c r="J494" s="422"/>
      <c r="K494" s="422"/>
      <c r="L494" s="423"/>
      <c r="M494" s="422"/>
      <c r="N494" s="104"/>
      <c r="O494" s="79">
        <f t="shared" si="26"/>
        <v>0</v>
      </c>
      <c r="P494" s="79">
        <f t="shared" si="27"/>
        <v>0</v>
      </c>
      <c r="Q494" s="152" t="str">
        <f t="shared" si="25"/>
        <v/>
      </c>
    </row>
    <row r="495" spans="1:17" x14ac:dyDescent="0.2">
      <c r="A495" s="118" t="str">
        <f>IF(B495="","",COUNT('Diário 1º PA'!$A$5:$A$1982)+COUNT('Diário 2º PA'!$A$5:$A$2027)+ROW()-4)</f>
        <v/>
      </c>
      <c r="B495" s="104"/>
      <c r="C495" s="469"/>
      <c r="D495" s="105"/>
      <c r="E495" s="105"/>
      <c r="F495" s="106"/>
      <c r="G495" s="105"/>
      <c r="H495" s="105"/>
      <c r="I495" s="107"/>
      <c r="J495" s="422"/>
      <c r="K495" s="422"/>
      <c r="L495" s="423"/>
      <c r="M495" s="422"/>
      <c r="N495" s="104"/>
      <c r="O495" s="79">
        <f t="shared" si="26"/>
        <v>0</v>
      </c>
      <c r="P495" s="79">
        <f t="shared" si="27"/>
        <v>0</v>
      </c>
      <c r="Q495" s="102" t="str">
        <f t="shared" si="25"/>
        <v/>
      </c>
    </row>
    <row r="496" spans="1:17" x14ac:dyDescent="0.2">
      <c r="A496" s="118" t="str">
        <f>IF(B496="","",COUNT('Diário 1º PA'!$A$5:$A$1982)+COUNT('Diário 2º PA'!$A$5:$A$2027)+ROW()-4)</f>
        <v/>
      </c>
      <c r="B496" s="104"/>
      <c r="C496" s="469"/>
      <c r="D496" s="105"/>
      <c r="E496" s="105"/>
      <c r="F496" s="106"/>
      <c r="G496" s="105"/>
      <c r="H496" s="105"/>
      <c r="I496" s="107"/>
      <c r="J496" s="422"/>
      <c r="K496" s="422"/>
      <c r="L496" s="423"/>
      <c r="M496" s="422"/>
      <c r="N496" s="104"/>
      <c r="O496" s="79">
        <f t="shared" si="26"/>
        <v>0</v>
      </c>
      <c r="P496" s="79">
        <f t="shared" si="27"/>
        <v>0</v>
      </c>
      <c r="Q496" s="102" t="str">
        <f t="shared" si="25"/>
        <v/>
      </c>
    </row>
    <row r="497" spans="1:17" x14ac:dyDescent="0.2">
      <c r="A497" s="118" t="str">
        <f>IF(B497="","",COUNT('Diário 1º PA'!$A$5:$A$1982)+COUNT('Diário 2º PA'!$A$5:$A$2027)+ROW()-4)</f>
        <v/>
      </c>
      <c r="B497" s="104"/>
      <c r="C497" s="469"/>
      <c r="D497" s="476"/>
      <c r="E497" s="476"/>
      <c r="F497" s="445"/>
      <c r="G497" s="105"/>
      <c r="H497" s="105"/>
      <c r="I497" s="107"/>
      <c r="J497" s="422"/>
      <c r="K497" s="422"/>
      <c r="L497" s="423"/>
      <c r="M497" s="422"/>
      <c r="N497" s="104"/>
      <c r="O497" s="79">
        <f t="shared" si="26"/>
        <v>0</v>
      </c>
      <c r="P497" s="79">
        <f t="shared" si="27"/>
        <v>0</v>
      </c>
      <c r="Q497" s="152" t="str">
        <f t="shared" si="25"/>
        <v/>
      </c>
    </row>
    <row r="498" spans="1:17" x14ac:dyDescent="0.2">
      <c r="A498" s="118" t="str">
        <f>IF(B498="","",COUNT('Diário 1º PA'!$A$5:$A$1982)+COUNT('Diário 2º PA'!$A$5:$A$2027)+ROW()-4)</f>
        <v/>
      </c>
      <c r="B498" s="104"/>
      <c r="C498" s="469"/>
      <c r="D498" s="105"/>
      <c r="E498" s="105"/>
      <c r="F498" s="106"/>
      <c r="G498" s="107"/>
      <c r="H498" s="105"/>
      <c r="I498" s="107"/>
      <c r="J498" s="423"/>
      <c r="K498" s="423"/>
      <c r="L498" s="423"/>
      <c r="M498" s="422"/>
      <c r="N498" s="104"/>
      <c r="O498" s="79">
        <f t="shared" si="26"/>
        <v>0</v>
      </c>
      <c r="P498" s="79">
        <f t="shared" si="27"/>
        <v>0</v>
      </c>
      <c r="Q498" s="102" t="str">
        <f t="shared" si="25"/>
        <v/>
      </c>
    </row>
    <row r="499" spans="1:17" x14ac:dyDescent="0.2">
      <c r="A499" s="118" t="str">
        <f>IF(B499="","",COUNT('Diário 1º PA'!$A$5:$A$1982)+COUNT('Diário 2º PA'!$A$5:$A$2027)+ROW()-4)</f>
        <v/>
      </c>
      <c r="B499" s="104"/>
      <c r="C499" s="469"/>
      <c r="D499" s="105"/>
      <c r="E499" s="105"/>
      <c r="F499" s="106"/>
      <c r="G499" s="107"/>
      <c r="H499" s="105"/>
      <c r="I499" s="107"/>
      <c r="J499" s="423"/>
      <c r="K499" s="423"/>
      <c r="L499" s="423"/>
      <c r="M499" s="422"/>
      <c r="N499" s="104"/>
      <c r="O499" s="79">
        <f t="shared" si="26"/>
        <v>0</v>
      </c>
      <c r="P499" s="79">
        <f t="shared" si="27"/>
        <v>0</v>
      </c>
      <c r="Q499" s="102" t="str">
        <f t="shared" si="25"/>
        <v/>
      </c>
    </row>
    <row r="500" spans="1:17" x14ac:dyDescent="0.2">
      <c r="A500" s="118" t="str">
        <f>IF(B500="","",COUNT('Diário 1º PA'!$A$5:$A$1982)+COUNT('Diário 2º PA'!$A$5:$A$2027)+ROW()-4)</f>
        <v/>
      </c>
      <c r="B500" s="104"/>
      <c r="C500" s="469"/>
      <c r="D500" s="105"/>
      <c r="E500" s="105"/>
      <c r="F500" s="106"/>
      <c r="G500" s="107"/>
      <c r="H500" s="105"/>
      <c r="I500" s="107"/>
      <c r="J500" s="422"/>
      <c r="K500" s="422"/>
      <c r="L500" s="423"/>
      <c r="M500" s="423"/>
      <c r="N500" s="104"/>
      <c r="O500" s="79">
        <f t="shared" si="26"/>
        <v>0</v>
      </c>
      <c r="P500" s="79">
        <f t="shared" si="27"/>
        <v>0</v>
      </c>
      <c r="Q500" s="152" t="str">
        <f t="shared" si="25"/>
        <v/>
      </c>
    </row>
    <row r="501" spans="1:17" x14ac:dyDescent="0.2">
      <c r="A501" s="118" t="str">
        <f>IF(B501="","",COUNT('Diário 1º PA'!$A$5:$A$1982)+COUNT('Diário 2º PA'!$A$5:$A$2027)+ROW()-4)</f>
        <v/>
      </c>
      <c r="B501" s="104"/>
      <c r="C501" s="469"/>
      <c r="D501" s="105"/>
      <c r="E501" s="105"/>
      <c r="F501" s="106"/>
      <c r="G501" s="105"/>
      <c r="H501" s="105"/>
      <c r="I501" s="107"/>
      <c r="J501" s="422"/>
      <c r="K501" s="422"/>
      <c r="L501" s="423"/>
      <c r="M501" s="422"/>
      <c r="N501" s="104"/>
      <c r="O501" s="79">
        <f t="shared" si="26"/>
        <v>0</v>
      </c>
      <c r="P501" s="79">
        <f t="shared" si="27"/>
        <v>0</v>
      </c>
      <c r="Q501" s="102" t="str">
        <f t="shared" si="25"/>
        <v/>
      </c>
    </row>
    <row r="502" spans="1:17" x14ac:dyDescent="0.2">
      <c r="A502" s="118" t="str">
        <f>IF(B502="","",COUNT('Diário 1º PA'!$A$5:$A$1982)+COUNT('Diário 2º PA'!$A$5:$A$2027)+ROW()-4)</f>
        <v/>
      </c>
      <c r="B502" s="104"/>
      <c r="C502" s="469"/>
      <c r="D502" s="105"/>
      <c r="E502" s="105"/>
      <c r="F502" s="106"/>
      <c r="G502" s="107"/>
      <c r="H502" s="105"/>
      <c r="I502" s="107"/>
      <c r="J502" s="107"/>
      <c r="K502" s="422"/>
      <c r="L502" s="423"/>
      <c r="M502" s="422"/>
      <c r="N502" s="104"/>
      <c r="O502" s="79">
        <f t="shared" si="26"/>
        <v>0</v>
      </c>
      <c r="P502" s="79">
        <f t="shared" si="27"/>
        <v>0</v>
      </c>
      <c r="Q502" s="102" t="str">
        <f t="shared" si="25"/>
        <v/>
      </c>
    </row>
    <row r="503" spans="1:17" x14ac:dyDescent="0.2">
      <c r="A503" s="118" t="str">
        <f>IF(B503="","",COUNT('Diário 1º PA'!$A$5:$A$1982)+COUNT('Diário 2º PA'!$A$5:$A$2027)+ROW()-4)</f>
        <v/>
      </c>
      <c r="B503" s="104"/>
      <c r="C503" s="469"/>
      <c r="D503" s="105"/>
      <c r="E503" s="105"/>
      <c r="F503" s="106"/>
      <c r="G503" s="107"/>
      <c r="H503" s="105"/>
      <c r="I503" s="107"/>
      <c r="J503" s="422"/>
      <c r="K503" s="422"/>
      <c r="L503" s="423"/>
      <c r="M503" s="422"/>
      <c r="N503" s="104"/>
      <c r="O503" s="79">
        <f t="shared" si="26"/>
        <v>0</v>
      </c>
      <c r="P503" s="79">
        <f t="shared" si="27"/>
        <v>0</v>
      </c>
      <c r="Q503" s="152" t="str">
        <f t="shared" si="25"/>
        <v/>
      </c>
    </row>
    <row r="504" spans="1:17" x14ac:dyDescent="0.2">
      <c r="A504" s="118" t="str">
        <f>IF(B504="","",COUNT('Diário 1º PA'!$A$5:$A$1982)+COUNT('Diário 2º PA'!$A$5:$A$2027)+ROW()-4)</f>
        <v/>
      </c>
      <c r="B504" s="104"/>
      <c r="C504" s="469"/>
      <c r="D504" s="105"/>
      <c r="E504" s="105"/>
      <c r="F504" s="106"/>
      <c r="G504" s="105"/>
      <c r="H504" s="105"/>
      <c r="I504" s="107"/>
      <c r="J504" s="422"/>
      <c r="K504" s="422"/>
      <c r="L504" s="423"/>
      <c r="M504" s="422"/>
      <c r="N504" s="104"/>
      <c r="O504" s="79">
        <f t="shared" si="26"/>
        <v>0</v>
      </c>
      <c r="P504" s="79">
        <f t="shared" si="27"/>
        <v>0</v>
      </c>
      <c r="Q504" s="102" t="str">
        <f t="shared" si="25"/>
        <v/>
      </c>
    </row>
    <row r="505" spans="1:17" x14ac:dyDescent="0.2">
      <c r="A505" s="118" t="str">
        <f>IF(B505="","",COUNT('Diário 1º PA'!$A$5:$A$1982)+COUNT('Diário 2º PA'!$A$5:$A$2027)+ROW()-4)</f>
        <v/>
      </c>
      <c r="B505" s="104"/>
      <c r="C505" s="469"/>
      <c r="D505" s="105"/>
      <c r="E505" s="105"/>
      <c r="F505" s="106"/>
      <c r="G505" s="107"/>
      <c r="H505" s="105"/>
      <c r="I505" s="107"/>
      <c r="J505" s="422"/>
      <c r="K505" s="422"/>
      <c r="L505" s="423"/>
      <c r="M505" s="422"/>
      <c r="N505" s="104"/>
      <c r="O505" s="79">
        <f t="shared" si="26"/>
        <v>0</v>
      </c>
      <c r="P505" s="79">
        <f t="shared" si="27"/>
        <v>0</v>
      </c>
      <c r="Q505" s="102" t="str">
        <f t="shared" si="25"/>
        <v/>
      </c>
    </row>
    <row r="506" spans="1:17" x14ac:dyDescent="0.2">
      <c r="A506" s="118" t="str">
        <f>IF(B506="","",COUNT('Diário 1º PA'!$A$5:$A$1982)+COUNT('Diário 2º PA'!$A$5:$A$2027)+ROW()-4)</f>
        <v/>
      </c>
      <c r="B506" s="104"/>
      <c r="C506" s="469"/>
      <c r="D506" s="105"/>
      <c r="E506" s="105"/>
      <c r="F506" s="106"/>
      <c r="G506" s="105"/>
      <c r="H506" s="105"/>
      <c r="I506" s="107"/>
      <c r="J506" s="422"/>
      <c r="K506" s="422"/>
      <c r="L506" s="423"/>
      <c r="M506" s="422"/>
      <c r="N506" s="104"/>
      <c r="O506" s="79">
        <f t="shared" si="26"/>
        <v>0</v>
      </c>
      <c r="P506" s="79">
        <f t="shared" si="27"/>
        <v>0</v>
      </c>
      <c r="Q506" s="152" t="str">
        <f t="shared" si="25"/>
        <v/>
      </c>
    </row>
    <row r="507" spans="1:17" x14ac:dyDescent="0.2">
      <c r="A507" s="118" t="str">
        <f>IF(B507="","",COUNT('Diário 1º PA'!$A$5:$A$1982)+COUNT('Diário 2º PA'!$A$5:$A$2027)+ROW()-4)</f>
        <v/>
      </c>
      <c r="B507" s="104"/>
      <c r="C507" s="469"/>
      <c r="D507" s="105"/>
      <c r="E507" s="105"/>
      <c r="F507" s="106"/>
      <c r="G507" s="105"/>
      <c r="H507" s="105"/>
      <c r="I507" s="107"/>
      <c r="J507" s="422"/>
      <c r="K507" s="422"/>
      <c r="L507" s="423"/>
      <c r="M507" s="422"/>
      <c r="N507" s="104"/>
      <c r="O507" s="79">
        <f t="shared" si="26"/>
        <v>0</v>
      </c>
      <c r="P507" s="79">
        <f t="shared" si="27"/>
        <v>0</v>
      </c>
      <c r="Q507" s="102" t="str">
        <f t="shared" si="25"/>
        <v/>
      </c>
    </row>
    <row r="508" spans="1:17" x14ac:dyDescent="0.2">
      <c r="A508" s="118" t="str">
        <f>IF(B508="","",COUNT('Diário 1º PA'!$A$5:$A$1982)+COUNT('Diário 2º PA'!$A$5:$A$2027)+ROW()-4)</f>
        <v/>
      </c>
      <c r="B508" s="104"/>
      <c r="C508" s="469"/>
      <c r="D508" s="105"/>
      <c r="E508" s="105"/>
      <c r="F508" s="106"/>
      <c r="G508" s="107"/>
      <c r="H508" s="105"/>
      <c r="I508" s="107"/>
      <c r="J508" s="422"/>
      <c r="K508" s="422"/>
      <c r="L508" s="423"/>
      <c r="M508" s="422"/>
      <c r="N508" s="104"/>
      <c r="O508" s="79">
        <f t="shared" si="26"/>
        <v>0</v>
      </c>
      <c r="P508" s="79">
        <f t="shared" si="27"/>
        <v>0</v>
      </c>
      <c r="Q508" s="102" t="str">
        <f t="shared" si="25"/>
        <v/>
      </c>
    </row>
    <row r="509" spans="1:17" x14ac:dyDescent="0.2">
      <c r="A509" s="118" t="str">
        <f>IF(B509="","",COUNT('Diário 1º PA'!$A$5:$A$1982)+COUNT('Diário 2º PA'!$A$5:$A$2027)+ROW()-4)</f>
        <v/>
      </c>
      <c r="B509" s="104"/>
      <c r="C509" s="469"/>
      <c r="D509" s="105"/>
      <c r="E509" s="105"/>
      <c r="F509" s="106"/>
      <c r="G509" s="105"/>
      <c r="H509" s="105"/>
      <c r="I509" s="105"/>
      <c r="J509" s="422"/>
      <c r="K509" s="422"/>
      <c r="L509" s="423"/>
      <c r="M509" s="422"/>
      <c r="N509" s="104"/>
      <c r="O509" s="79">
        <f t="shared" si="26"/>
        <v>0</v>
      </c>
      <c r="P509" s="79">
        <f t="shared" si="27"/>
        <v>0</v>
      </c>
      <c r="Q509" s="152" t="str">
        <f t="shared" si="25"/>
        <v/>
      </c>
    </row>
    <row r="510" spans="1:17" x14ac:dyDescent="0.2">
      <c r="A510" s="118" t="str">
        <f>IF(B510="","",COUNT('Diário 1º PA'!$A$5:$A$1982)+COUNT('Diário 2º PA'!$A$5:$A$2027)+ROW()-4)</f>
        <v/>
      </c>
      <c r="B510" s="104"/>
      <c r="C510" s="469"/>
      <c r="D510" s="105"/>
      <c r="E510" s="105"/>
      <c r="F510" s="106"/>
      <c r="G510" s="105"/>
      <c r="H510" s="105"/>
      <c r="I510" s="105"/>
      <c r="J510" s="422"/>
      <c r="K510" s="422"/>
      <c r="L510" s="423"/>
      <c r="M510" s="422"/>
      <c r="N510" s="104"/>
      <c r="O510" s="79">
        <f t="shared" si="26"/>
        <v>0</v>
      </c>
      <c r="P510" s="79">
        <f t="shared" si="27"/>
        <v>0</v>
      </c>
      <c r="Q510" s="102" t="str">
        <f t="shared" si="25"/>
        <v/>
      </c>
    </row>
    <row r="511" spans="1:17" x14ac:dyDescent="0.2">
      <c r="A511" s="118" t="str">
        <f>IF(B511="","",COUNT('Diário 1º PA'!$A$5:$A$1982)+COUNT('Diário 2º PA'!$A$5:$A$2027)+ROW()-4)</f>
        <v/>
      </c>
      <c r="B511" s="104"/>
      <c r="C511" s="469"/>
      <c r="D511" s="105"/>
      <c r="E511" s="105"/>
      <c r="F511" s="106"/>
      <c r="G511" s="105"/>
      <c r="H511" s="105"/>
      <c r="I511" s="107"/>
      <c r="J511" s="422"/>
      <c r="K511" s="422"/>
      <c r="L511" s="423"/>
      <c r="M511" s="422"/>
      <c r="N511" s="104"/>
      <c r="O511" s="79">
        <f t="shared" si="26"/>
        <v>0</v>
      </c>
      <c r="P511" s="79">
        <f t="shared" si="27"/>
        <v>0</v>
      </c>
      <c r="Q511" s="102" t="str">
        <f t="shared" si="25"/>
        <v/>
      </c>
    </row>
    <row r="512" spans="1:17" x14ac:dyDescent="0.2">
      <c r="A512" s="118" t="str">
        <f>IF(B512="","",COUNT('Diário 1º PA'!$A$5:$A$1982)+COUNT('Diário 2º PA'!$A$5:$A$2027)+ROW()-4)</f>
        <v/>
      </c>
      <c r="B512" s="104"/>
      <c r="C512" s="469"/>
      <c r="D512" s="105"/>
      <c r="E512" s="105"/>
      <c r="F512" s="106"/>
      <c r="G512" s="105"/>
      <c r="H512" s="105"/>
      <c r="I512" s="107"/>
      <c r="J512" s="422"/>
      <c r="K512" s="422"/>
      <c r="L512" s="423"/>
      <c r="M512" s="422"/>
      <c r="N512" s="104"/>
      <c r="O512" s="79">
        <f t="shared" si="26"/>
        <v>0</v>
      </c>
      <c r="P512" s="79">
        <f t="shared" si="27"/>
        <v>0</v>
      </c>
      <c r="Q512" s="152" t="str">
        <f t="shared" si="25"/>
        <v/>
      </c>
    </row>
    <row r="513" spans="1:17" x14ac:dyDescent="0.2">
      <c r="A513" s="118" t="str">
        <f>IF(B513="","",COUNT('Diário 1º PA'!$A$5:$A$1982)+COUNT('Diário 2º PA'!$A$5:$A$2027)+ROW()-4)</f>
        <v/>
      </c>
      <c r="B513" s="104"/>
      <c r="C513" s="469"/>
      <c r="D513" s="105"/>
      <c r="E513" s="105"/>
      <c r="F513" s="106"/>
      <c r="G513" s="105"/>
      <c r="H513" s="105"/>
      <c r="I513" s="107"/>
      <c r="J513" s="422"/>
      <c r="K513" s="422"/>
      <c r="L513" s="423"/>
      <c r="M513" s="422"/>
      <c r="N513" s="104"/>
      <c r="O513" s="79">
        <f t="shared" si="26"/>
        <v>0</v>
      </c>
      <c r="P513" s="79">
        <f t="shared" si="27"/>
        <v>0</v>
      </c>
      <c r="Q513" s="102" t="str">
        <f t="shared" si="25"/>
        <v/>
      </c>
    </row>
    <row r="514" spans="1:17" x14ac:dyDescent="0.2">
      <c r="A514" s="118" t="str">
        <f>IF(B514="","",COUNT('Diário 1º PA'!$A$5:$A$1982)+COUNT('Diário 2º PA'!$A$5:$A$2027)+ROW()-4)</f>
        <v/>
      </c>
      <c r="B514" s="104"/>
      <c r="C514" s="469"/>
      <c r="D514" s="105"/>
      <c r="E514" s="105"/>
      <c r="F514" s="106"/>
      <c r="G514" s="105"/>
      <c r="H514" s="105"/>
      <c r="I514" s="107"/>
      <c r="J514" s="422"/>
      <c r="K514" s="422"/>
      <c r="L514" s="423"/>
      <c r="M514" s="422"/>
      <c r="N514" s="104"/>
      <c r="O514" s="79">
        <f t="shared" si="26"/>
        <v>0</v>
      </c>
      <c r="P514" s="79">
        <f t="shared" si="27"/>
        <v>0</v>
      </c>
      <c r="Q514" s="102" t="str">
        <f t="shared" si="25"/>
        <v/>
      </c>
    </row>
    <row r="515" spans="1:17" x14ac:dyDescent="0.2">
      <c r="A515" s="118" t="str">
        <f>IF(B515="","",COUNT('Diário 1º PA'!$A$5:$A$1982)+COUNT('Diário 2º PA'!$A$5:$A$2027)+ROW()-4)</f>
        <v/>
      </c>
      <c r="B515" s="104"/>
      <c r="C515" s="469"/>
      <c r="D515" s="105"/>
      <c r="E515" s="105"/>
      <c r="F515" s="106"/>
      <c r="G515" s="105"/>
      <c r="H515" s="105"/>
      <c r="I515" s="107"/>
      <c r="J515" s="422"/>
      <c r="K515" s="422"/>
      <c r="L515" s="423"/>
      <c r="M515" s="422"/>
      <c r="N515" s="104"/>
      <c r="O515" s="79">
        <f t="shared" si="26"/>
        <v>0</v>
      </c>
      <c r="P515" s="79">
        <f t="shared" si="27"/>
        <v>0</v>
      </c>
      <c r="Q515" s="152" t="str">
        <f t="shared" si="25"/>
        <v/>
      </c>
    </row>
    <row r="516" spans="1:17" x14ac:dyDescent="0.2">
      <c r="A516" s="118" t="str">
        <f>IF(B516="","",COUNT('Diário 1º PA'!$A$5:$A$1982)+COUNT('Diário 2º PA'!$A$5:$A$2027)+ROW()-4)</f>
        <v/>
      </c>
      <c r="B516" s="104"/>
      <c r="C516" s="469"/>
      <c r="D516" s="105"/>
      <c r="E516" s="105"/>
      <c r="F516" s="106"/>
      <c r="G516" s="105"/>
      <c r="H516" s="105"/>
      <c r="I516" s="107"/>
      <c r="J516" s="422"/>
      <c r="K516" s="422"/>
      <c r="L516" s="423"/>
      <c r="M516" s="422"/>
      <c r="N516" s="104"/>
      <c r="O516" s="79">
        <f t="shared" si="26"/>
        <v>0</v>
      </c>
      <c r="P516" s="79">
        <f t="shared" si="27"/>
        <v>0</v>
      </c>
      <c r="Q516" s="102" t="str">
        <f t="shared" si="25"/>
        <v/>
      </c>
    </row>
    <row r="517" spans="1:17" x14ac:dyDescent="0.2">
      <c r="A517" s="118" t="str">
        <f>IF(B517="","",COUNT('Diário 1º PA'!$A$5:$A$1982)+COUNT('Diário 2º PA'!$A$5:$A$2027)+ROW()-4)</f>
        <v/>
      </c>
      <c r="B517" s="104"/>
      <c r="C517" s="469"/>
      <c r="D517" s="105"/>
      <c r="E517" s="105"/>
      <c r="F517" s="106"/>
      <c r="G517" s="105"/>
      <c r="H517" s="105"/>
      <c r="I517" s="107"/>
      <c r="J517" s="422"/>
      <c r="K517" s="422"/>
      <c r="L517" s="423"/>
      <c r="M517" s="422"/>
      <c r="N517" s="104"/>
      <c r="O517" s="79">
        <f t="shared" si="26"/>
        <v>0</v>
      </c>
      <c r="P517" s="79">
        <f t="shared" si="27"/>
        <v>0</v>
      </c>
      <c r="Q517" s="102" t="str">
        <f t="shared" si="25"/>
        <v/>
      </c>
    </row>
    <row r="518" spans="1:17" x14ac:dyDescent="0.2">
      <c r="A518" s="118" t="str">
        <f>IF(B518="","",COUNT('Diário 1º PA'!$A$5:$A$1982)+COUNT('Diário 2º PA'!$A$5:$A$2027)+ROW()-4)</f>
        <v/>
      </c>
      <c r="B518" s="104"/>
      <c r="C518" s="469"/>
      <c r="D518" s="105"/>
      <c r="E518" s="105"/>
      <c r="F518" s="106"/>
      <c r="G518" s="105"/>
      <c r="H518" s="105"/>
      <c r="I518" s="107"/>
      <c r="J518" s="422"/>
      <c r="K518" s="422"/>
      <c r="L518" s="423"/>
      <c r="M518" s="422"/>
      <c r="N518" s="104"/>
      <c r="O518" s="79">
        <f t="shared" si="26"/>
        <v>0</v>
      </c>
      <c r="P518" s="79">
        <f t="shared" si="27"/>
        <v>0</v>
      </c>
      <c r="Q518" s="152" t="str">
        <f t="shared" si="25"/>
        <v/>
      </c>
    </row>
    <row r="519" spans="1:17" x14ac:dyDescent="0.2">
      <c r="A519" s="118" t="str">
        <f>IF(B519="","",COUNT('Diário 1º PA'!$A$5:$A$1982)+COUNT('Diário 2º PA'!$A$5:$A$2027)+ROW()-4)</f>
        <v/>
      </c>
      <c r="B519" s="104"/>
      <c r="C519" s="469"/>
      <c r="D519" s="105"/>
      <c r="E519" s="105"/>
      <c r="F519" s="106"/>
      <c r="G519" s="105"/>
      <c r="H519" s="105"/>
      <c r="I519" s="107"/>
      <c r="J519" s="422"/>
      <c r="K519" s="422"/>
      <c r="L519" s="423"/>
      <c r="M519" s="422"/>
      <c r="N519" s="104"/>
      <c r="O519" s="79">
        <f t="shared" si="26"/>
        <v>0</v>
      </c>
      <c r="P519" s="79">
        <f t="shared" si="27"/>
        <v>0</v>
      </c>
      <c r="Q519" s="102" t="str">
        <f t="shared" si="25"/>
        <v/>
      </c>
    </row>
    <row r="520" spans="1:17" x14ac:dyDescent="0.2">
      <c r="A520" s="118" t="str">
        <f>IF(B520="","",COUNT('Diário 1º PA'!$A$5:$A$1982)+COUNT('Diário 2º PA'!$A$5:$A$2027)+ROW()-4)</f>
        <v/>
      </c>
      <c r="B520" s="104"/>
      <c r="C520" s="469"/>
      <c r="D520" s="105"/>
      <c r="E520" s="105"/>
      <c r="F520" s="106"/>
      <c r="G520" s="107"/>
      <c r="H520" s="105"/>
      <c r="I520" s="107"/>
      <c r="J520" s="422"/>
      <c r="K520" s="422"/>
      <c r="L520" s="423"/>
      <c r="M520" s="422"/>
      <c r="N520" s="104"/>
      <c r="O520" s="79">
        <f t="shared" si="26"/>
        <v>0</v>
      </c>
      <c r="P520" s="79">
        <f t="shared" si="27"/>
        <v>0</v>
      </c>
      <c r="Q520" s="102" t="str">
        <f t="shared" si="25"/>
        <v/>
      </c>
    </row>
    <row r="521" spans="1:17" x14ac:dyDescent="0.2">
      <c r="A521" s="118" t="str">
        <f>IF(B521="","",COUNT('Diário 1º PA'!$A$5:$A$1982)+COUNT('Diário 2º PA'!$A$5:$A$2027)+ROW()-4)</f>
        <v/>
      </c>
      <c r="B521" s="104"/>
      <c r="C521" s="469"/>
      <c r="D521" s="105"/>
      <c r="E521" s="105"/>
      <c r="F521" s="106"/>
      <c r="G521" s="105"/>
      <c r="H521" s="105"/>
      <c r="I521" s="107"/>
      <c r="J521" s="422"/>
      <c r="K521" s="422"/>
      <c r="L521" s="423"/>
      <c r="M521" s="422"/>
      <c r="N521" s="104"/>
      <c r="O521" s="79">
        <f t="shared" si="26"/>
        <v>0</v>
      </c>
      <c r="P521" s="79">
        <f t="shared" si="27"/>
        <v>0</v>
      </c>
      <c r="Q521" s="152" t="str">
        <f t="shared" si="25"/>
        <v/>
      </c>
    </row>
    <row r="522" spans="1:17" x14ac:dyDescent="0.2">
      <c r="A522" s="118" t="str">
        <f>IF(B522="","",COUNT('Diário 1º PA'!$A$5:$A$1982)+COUNT('Diário 2º PA'!$A$5:$A$2027)+ROW()-4)</f>
        <v/>
      </c>
      <c r="B522" s="104"/>
      <c r="C522" s="469"/>
      <c r="D522" s="105"/>
      <c r="E522" s="105"/>
      <c r="F522" s="106"/>
      <c r="G522" s="107"/>
      <c r="H522" s="105"/>
      <c r="I522" s="107"/>
      <c r="J522" s="422"/>
      <c r="K522" s="422"/>
      <c r="L522" s="423"/>
      <c r="M522" s="422"/>
      <c r="N522" s="104"/>
      <c r="O522" s="79">
        <f t="shared" si="26"/>
        <v>0</v>
      </c>
      <c r="P522" s="79">
        <f t="shared" si="27"/>
        <v>0</v>
      </c>
      <c r="Q522" s="102" t="str">
        <f t="shared" si="25"/>
        <v/>
      </c>
    </row>
    <row r="523" spans="1:17" x14ac:dyDescent="0.2">
      <c r="A523" s="118" t="str">
        <f>IF(B523="","",COUNT('Diário 1º PA'!$A$5:$A$1982)+COUNT('Diário 2º PA'!$A$5:$A$2027)+ROW()-4)</f>
        <v/>
      </c>
      <c r="B523" s="104"/>
      <c r="C523" s="469"/>
      <c r="D523" s="105"/>
      <c r="E523" s="105"/>
      <c r="F523" s="106"/>
      <c r="G523" s="107"/>
      <c r="H523" s="105"/>
      <c r="I523" s="107"/>
      <c r="J523" s="422"/>
      <c r="K523" s="422"/>
      <c r="L523" s="423"/>
      <c r="M523" s="422"/>
      <c r="N523" s="104"/>
      <c r="O523" s="79">
        <f t="shared" si="26"/>
        <v>0</v>
      </c>
      <c r="P523" s="79">
        <f t="shared" si="27"/>
        <v>0</v>
      </c>
      <c r="Q523" s="102" t="str">
        <f t="shared" si="25"/>
        <v/>
      </c>
    </row>
    <row r="524" spans="1:17" x14ac:dyDescent="0.2">
      <c r="A524" s="118" t="str">
        <f>IF(B524="","",COUNT('Diário 1º PA'!$A$5:$A$1982)+COUNT('Diário 2º PA'!$A$5:$A$2027)+ROW()-4)</f>
        <v/>
      </c>
      <c r="B524" s="104"/>
      <c r="C524" s="469"/>
      <c r="D524" s="105"/>
      <c r="E524" s="105"/>
      <c r="F524" s="106"/>
      <c r="G524" s="107"/>
      <c r="H524" s="105"/>
      <c r="I524" s="107"/>
      <c r="J524" s="422"/>
      <c r="K524" s="422"/>
      <c r="L524" s="423"/>
      <c r="M524" s="422"/>
      <c r="N524" s="104"/>
      <c r="O524" s="79">
        <f t="shared" si="26"/>
        <v>0</v>
      </c>
      <c r="P524" s="79">
        <f t="shared" si="27"/>
        <v>0</v>
      </c>
      <c r="Q524" s="152" t="str">
        <f t="shared" si="25"/>
        <v/>
      </c>
    </row>
    <row r="525" spans="1:17" x14ac:dyDescent="0.2">
      <c r="A525" s="118" t="str">
        <f>IF(B525="","",COUNT('Diário 1º PA'!$A$5:$A$1982)+COUNT('Diário 2º PA'!$A$5:$A$2027)+ROW()-4)</f>
        <v/>
      </c>
      <c r="B525" s="104"/>
      <c r="C525" s="469"/>
      <c r="D525" s="105"/>
      <c r="E525" s="105"/>
      <c r="F525" s="106"/>
      <c r="G525" s="107"/>
      <c r="H525" s="105"/>
      <c r="I525" s="107"/>
      <c r="J525" s="422"/>
      <c r="K525" s="422"/>
      <c r="L525" s="423"/>
      <c r="M525" s="422"/>
      <c r="N525" s="104"/>
      <c r="O525" s="79">
        <f t="shared" si="26"/>
        <v>0</v>
      </c>
      <c r="P525" s="79">
        <f t="shared" si="27"/>
        <v>0</v>
      </c>
      <c r="Q525" s="102" t="str">
        <f t="shared" si="25"/>
        <v/>
      </c>
    </row>
    <row r="526" spans="1:17" x14ac:dyDescent="0.2">
      <c r="A526" s="118" t="str">
        <f>IF(B526="","",COUNT('Diário 1º PA'!$A$5:$A$1982)+COUNT('Diário 2º PA'!$A$5:$A$2027)+ROW()-4)</f>
        <v/>
      </c>
      <c r="B526" s="104"/>
      <c r="C526" s="469"/>
      <c r="D526" s="105"/>
      <c r="E526" s="105"/>
      <c r="F526" s="106"/>
      <c r="G526" s="107"/>
      <c r="H526" s="105"/>
      <c r="I526" s="107"/>
      <c r="J526" s="422"/>
      <c r="K526" s="422"/>
      <c r="L526" s="423"/>
      <c r="M526" s="422"/>
      <c r="N526" s="104"/>
      <c r="O526" s="79">
        <f t="shared" si="26"/>
        <v>0</v>
      </c>
      <c r="P526" s="79">
        <f t="shared" si="27"/>
        <v>0</v>
      </c>
      <c r="Q526" s="102" t="str">
        <f t="shared" ref="Q526:Q589" si="28">SUBSTITUTE(D526," ","_")</f>
        <v/>
      </c>
    </row>
    <row r="527" spans="1:17" x14ac:dyDescent="0.2">
      <c r="A527" s="118" t="str">
        <f>IF(B527="","",COUNT('Diário 1º PA'!$A$5:$A$1982)+COUNT('Diário 2º PA'!$A$5:$A$2027)+ROW()-4)</f>
        <v/>
      </c>
      <c r="B527" s="104"/>
      <c r="C527" s="469"/>
      <c r="D527" s="105"/>
      <c r="E527" s="105"/>
      <c r="F527" s="106"/>
      <c r="G527" s="107"/>
      <c r="H527" s="105"/>
      <c r="I527" s="107"/>
      <c r="J527" s="422"/>
      <c r="K527" s="422"/>
      <c r="L527" s="423"/>
      <c r="M527" s="422"/>
      <c r="N527" s="104"/>
      <c r="O527" s="79">
        <f t="shared" ref="O527:O590" si="29">IF(B527=0,0,IF(YEAR(B527)=$P$1,MONTH(B527)-$O$1+1,(YEAR(B527)-$P$1)*12-$O$1+1+MONTH(B527)))</f>
        <v>0</v>
      </c>
      <c r="P527" s="79">
        <f t="shared" ref="P527:P590" si="30">IF(C527=0,0,IF(YEAR(C527)=$P$1,MONTH(C527)-$O$1+1,(YEAR(C527)-$P$1)*12-$O$1+1+MONTH(C527)))</f>
        <v>0</v>
      </c>
      <c r="Q527" s="152" t="str">
        <f t="shared" si="28"/>
        <v/>
      </c>
    </row>
    <row r="528" spans="1:17" x14ac:dyDescent="0.2">
      <c r="A528" s="118" t="str">
        <f>IF(B528="","",COUNT('Diário 1º PA'!$A$5:$A$1982)+COUNT('Diário 2º PA'!$A$5:$A$2027)+ROW()-4)</f>
        <v/>
      </c>
      <c r="B528" s="104"/>
      <c r="C528" s="469"/>
      <c r="D528" s="105"/>
      <c r="E528" s="105"/>
      <c r="F528" s="106"/>
      <c r="G528" s="107"/>
      <c r="H528" s="105"/>
      <c r="I528" s="107"/>
      <c r="J528" s="422"/>
      <c r="K528" s="422"/>
      <c r="L528" s="423"/>
      <c r="M528" s="422"/>
      <c r="N528" s="104"/>
      <c r="O528" s="79">
        <f t="shared" si="29"/>
        <v>0</v>
      </c>
      <c r="P528" s="79">
        <f t="shared" si="30"/>
        <v>0</v>
      </c>
      <c r="Q528" s="102" t="str">
        <f t="shared" si="28"/>
        <v/>
      </c>
    </row>
    <row r="529" spans="1:17" x14ac:dyDescent="0.2">
      <c r="A529" s="118" t="str">
        <f>IF(B529="","",COUNT('Diário 1º PA'!$A$5:$A$1982)+COUNT('Diário 2º PA'!$A$5:$A$2027)+ROW()-4)</f>
        <v/>
      </c>
      <c r="B529" s="104"/>
      <c r="C529" s="469"/>
      <c r="D529" s="105"/>
      <c r="E529" s="105"/>
      <c r="F529" s="106"/>
      <c r="G529" s="107"/>
      <c r="H529" s="105"/>
      <c r="I529" s="107"/>
      <c r="J529" s="422"/>
      <c r="K529" s="422"/>
      <c r="L529" s="423"/>
      <c r="M529" s="422"/>
      <c r="N529" s="104"/>
      <c r="O529" s="79">
        <f t="shared" si="29"/>
        <v>0</v>
      </c>
      <c r="P529" s="79">
        <f t="shared" si="30"/>
        <v>0</v>
      </c>
      <c r="Q529" s="102" t="str">
        <f t="shared" si="28"/>
        <v/>
      </c>
    </row>
    <row r="530" spans="1:17" x14ac:dyDescent="0.2">
      <c r="A530" s="118" t="str">
        <f>IF(B530="","",COUNT('Diário 1º PA'!$A$5:$A$1982)+COUNT('Diário 2º PA'!$A$5:$A$2027)+ROW()-4)</f>
        <v/>
      </c>
      <c r="B530" s="104"/>
      <c r="C530" s="469"/>
      <c r="D530" s="105"/>
      <c r="E530" s="105"/>
      <c r="F530" s="106"/>
      <c r="G530" s="107"/>
      <c r="H530" s="105"/>
      <c r="I530" s="107"/>
      <c r="J530" s="422"/>
      <c r="K530" s="422"/>
      <c r="L530" s="423"/>
      <c r="M530" s="422"/>
      <c r="N530" s="104"/>
      <c r="O530" s="79">
        <f t="shared" si="29"/>
        <v>0</v>
      </c>
      <c r="P530" s="79">
        <f t="shared" si="30"/>
        <v>0</v>
      </c>
      <c r="Q530" s="152" t="str">
        <f t="shared" si="28"/>
        <v/>
      </c>
    </row>
    <row r="531" spans="1:17" x14ac:dyDescent="0.2">
      <c r="A531" s="118" t="str">
        <f>IF(B531="","",COUNT('Diário 1º PA'!$A$5:$A$1982)+COUNT('Diário 2º PA'!$A$5:$A$2027)+ROW()-4)</f>
        <v/>
      </c>
      <c r="B531" s="104"/>
      <c r="C531" s="469"/>
      <c r="D531" s="105"/>
      <c r="E531" s="105"/>
      <c r="F531" s="106"/>
      <c r="G531" s="105"/>
      <c r="H531" s="105"/>
      <c r="I531" s="107"/>
      <c r="J531" s="422"/>
      <c r="K531" s="422"/>
      <c r="L531" s="423"/>
      <c r="M531" s="422"/>
      <c r="N531" s="104"/>
      <c r="O531" s="79">
        <f t="shared" si="29"/>
        <v>0</v>
      </c>
      <c r="P531" s="79">
        <f t="shared" si="30"/>
        <v>0</v>
      </c>
      <c r="Q531" s="102" t="str">
        <f t="shared" si="28"/>
        <v/>
      </c>
    </row>
    <row r="532" spans="1:17" x14ac:dyDescent="0.2">
      <c r="A532" s="118" t="str">
        <f>IF(B532="","",COUNT('Diário 1º PA'!$A$5:$A$1982)+COUNT('Diário 2º PA'!$A$5:$A$2027)+ROW()-4)</f>
        <v/>
      </c>
      <c r="B532" s="104"/>
      <c r="C532" s="469"/>
      <c r="D532" s="105"/>
      <c r="E532" s="105"/>
      <c r="F532" s="106"/>
      <c r="G532" s="105"/>
      <c r="H532" s="105"/>
      <c r="I532" s="107"/>
      <c r="J532" s="422"/>
      <c r="K532" s="422"/>
      <c r="L532" s="423"/>
      <c r="M532" s="422"/>
      <c r="N532" s="104"/>
      <c r="O532" s="79">
        <f t="shared" si="29"/>
        <v>0</v>
      </c>
      <c r="P532" s="79">
        <f t="shared" si="30"/>
        <v>0</v>
      </c>
      <c r="Q532" s="102" t="str">
        <f t="shared" si="28"/>
        <v/>
      </c>
    </row>
    <row r="533" spans="1:17" x14ac:dyDescent="0.2">
      <c r="A533" s="118" t="str">
        <f>IF(B533="","",COUNT('Diário 1º PA'!$A$5:$A$1982)+COUNT('Diário 2º PA'!$A$5:$A$2027)+ROW()-4)</f>
        <v/>
      </c>
      <c r="B533" s="104"/>
      <c r="C533" s="469"/>
      <c r="D533" s="105"/>
      <c r="E533" s="105"/>
      <c r="F533" s="106"/>
      <c r="G533" s="105"/>
      <c r="H533" s="105"/>
      <c r="I533" s="107"/>
      <c r="J533" s="422"/>
      <c r="K533" s="422"/>
      <c r="L533" s="423"/>
      <c r="M533" s="422"/>
      <c r="N533" s="104"/>
      <c r="O533" s="79">
        <f t="shared" si="29"/>
        <v>0</v>
      </c>
      <c r="P533" s="79">
        <f t="shared" si="30"/>
        <v>0</v>
      </c>
      <c r="Q533" s="152" t="str">
        <f t="shared" si="28"/>
        <v/>
      </c>
    </row>
    <row r="534" spans="1:17" x14ac:dyDescent="0.2">
      <c r="A534" s="118" t="str">
        <f>IF(B534="","",COUNT('Diário 1º PA'!$A$5:$A$1982)+COUNT('Diário 2º PA'!$A$5:$A$2027)+ROW()-4)</f>
        <v/>
      </c>
      <c r="B534" s="104"/>
      <c r="C534" s="469"/>
      <c r="D534" s="105"/>
      <c r="E534" s="105"/>
      <c r="F534" s="106"/>
      <c r="G534" s="105"/>
      <c r="H534" s="105"/>
      <c r="I534" s="107"/>
      <c r="J534" s="422"/>
      <c r="K534" s="422"/>
      <c r="L534" s="423"/>
      <c r="M534" s="422"/>
      <c r="N534" s="104"/>
      <c r="O534" s="79">
        <f t="shared" si="29"/>
        <v>0</v>
      </c>
      <c r="P534" s="79">
        <f t="shared" si="30"/>
        <v>0</v>
      </c>
      <c r="Q534" s="102" t="str">
        <f t="shared" si="28"/>
        <v/>
      </c>
    </row>
    <row r="535" spans="1:17" x14ac:dyDescent="0.2">
      <c r="A535" s="118" t="str">
        <f>IF(B535="","",COUNT('Diário 1º PA'!$A$5:$A$1982)+COUNT('Diário 2º PA'!$A$5:$A$2027)+ROW()-4)</f>
        <v/>
      </c>
      <c r="B535" s="104"/>
      <c r="C535" s="469"/>
      <c r="D535" s="105"/>
      <c r="E535" s="105"/>
      <c r="F535" s="106"/>
      <c r="G535" s="105"/>
      <c r="H535" s="105"/>
      <c r="I535" s="107"/>
      <c r="J535" s="422"/>
      <c r="K535" s="422"/>
      <c r="L535" s="423"/>
      <c r="M535" s="422"/>
      <c r="N535" s="104"/>
      <c r="O535" s="79">
        <f t="shared" si="29"/>
        <v>0</v>
      </c>
      <c r="P535" s="79">
        <f t="shared" si="30"/>
        <v>0</v>
      </c>
      <c r="Q535" s="102" t="str">
        <f t="shared" si="28"/>
        <v/>
      </c>
    </row>
    <row r="536" spans="1:17" x14ac:dyDescent="0.2">
      <c r="A536" s="118" t="str">
        <f>IF(B536="","",COUNT('Diário 1º PA'!$A$5:$A$1982)+COUNT('Diário 2º PA'!$A$5:$A$2027)+ROW()-4)</f>
        <v/>
      </c>
      <c r="B536" s="479"/>
      <c r="C536" s="474"/>
      <c r="D536" s="476"/>
      <c r="E536" s="476"/>
      <c r="F536" s="445"/>
      <c r="G536" s="442"/>
      <c r="H536" s="476"/>
      <c r="I536" s="442"/>
      <c r="J536" s="480"/>
      <c r="K536" s="480"/>
      <c r="L536" s="444"/>
      <c r="M536" s="480"/>
      <c r="N536" s="479"/>
      <c r="O536" s="79">
        <f t="shared" si="29"/>
        <v>0</v>
      </c>
      <c r="P536" s="79">
        <f t="shared" si="30"/>
        <v>0</v>
      </c>
      <c r="Q536" s="152" t="str">
        <f t="shared" si="28"/>
        <v/>
      </c>
    </row>
    <row r="537" spans="1:17" x14ac:dyDescent="0.2">
      <c r="A537" s="118" t="str">
        <f>IF(B537="","",COUNT('Diário 1º PA'!$A$5:$A$1982)+COUNT('Diário 2º PA'!$A$5:$A$2027)+ROW()-4)</f>
        <v/>
      </c>
      <c r="B537" s="479"/>
      <c r="C537" s="474"/>
      <c r="D537" s="476"/>
      <c r="E537" s="476"/>
      <c r="F537" s="445"/>
      <c r="G537" s="442"/>
      <c r="H537" s="476"/>
      <c r="I537" s="442"/>
      <c r="J537" s="480"/>
      <c r="K537" s="480"/>
      <c r="L537" s="444"/>
      <c r="M537" s="480"/>
      <c r="N537" s="479"/>
      <c r="O537" s="79">
        <f t="shared" si="29"/>
        <v>0</v>
      </c>
      <c r="P537" s="79">
        <f t="shared" si="30"/>
        <v>0</v>
      </c>
      <c r="Q537" s="102" t="str">
        <f t="shared" si="28"/>
        <v/>
      </c>
    </row>
    <row r="538" spans="1:17" x14ac:dyDescent="0.2">
      <c r="A538" s="118" t="str">
        <f>IF(B538="","",COUNT('Diário 1º PA'!$A$5:$A$1982)+COUNT('Diário 2º PA'!$A$5:$A$2027)+ROW()-4)</f>
        <v/>
      </c>
      <c r="B538" s="104"/>
      <c r="C538" s="469"/>
      <c r="D538" s="105"/>
      <c r="E538" s="105"/>
      <c r="F538" s="106"/>
      <c r="G538" s="105"/>
      <c r="H538" s="105"/>
      <c r="I538" s="107"/>
      <c r="J538" s="422"/>
      <c r="K538" s="422"/>
      <c r="L538" s="423"/>
      <c r="M538" s="422"/>
      <c r="N538" s="104"/>
      <c r="O538" s="79">
        <f t="shared" si="29"/>
        <v>0</v>
      </c>
      <c r="P538" s="79">
        <f t="shared" si="30"/>
        <v>0</v>
      </c>
      <c r="Q538" s="102" t="str">
        <f t="shared" si="28"/>
        <v/>
      </c>
    </row>
    <row r="539" spans="1:17" x14ac:dyDescent="0.2">
      <c r="A539" s="118" t="str">
        <f>IF(B539="","",COUNT('Diário 1º PA'!$A$5:$A$1982)+COUNT('Diário 2º PA'!$A$5:$A$2027)+ROW()-4)</f>
        <v/>
      </c>
      <c r="B539" s="104"/>
      <c r="C539" s="469"/>
      <c r="D539" s="105"/>
      <c r="E539" s="105"/>
      <c r="F539" s="106"/>
      <c r="G539" s="105"/>
      <c r="H539" s="105"/>
      <c r="I539" s="107"/>
      <c r="J539" s="422"/>
      <c r="K539" s="422"/>
      <c r="L539" s="423"/>
      <c r="M539" s="422"/>
      <c r="N539" s="104"/>
      <c r="O539" s="79">
        <f t="shared" si="29"/>
        <v>0</v>
      </c>
      <c r="P539" s="79">
        <f t="shared" si="30"/>
        <v>0</v>
      </c>
      <c r="Q539" s="152" t="str">
        <f t="shared" si="28"/>
        <v/>
      </c>
    </row>
    <row r="540" spans="1:17" x14ac:dyDescent="0.2">
      <c r="A540" s="118" t="str">
        <f>IF(B540="","",COUNT('Diário 1º PA'!$A$5:$A$1982)+COUNT('Diário 2º PA'!$A$5:$A$2027)+ROW()-4)</f>
        <v/>
      </c>
      <c r="B540" s="104"/>
      <c r="C540" s="469"/>
      <c r="D540" s="105"/>
      <c r="E540" s="105"/>
      <c r="F540" s="106"/>
      <c r="G540" s="107"/>
      <c r="H540" s="105"/>
      <c r="I540" s="107"/>
      <c r="J540" s="422"/>
      <c r="K540" s="422"/>
      <c r="L540" s="423"/>
      <c r="M540" s="422"/>
      <c r="N540" s="104"/>
      <c r="O540" s="79">
        <f t="shared" si="29"/>
        <v>0</v>
      </c>
      <c r="P540" s="79">
        <f t="shared" si="30"/>
        <v>0</v>
      </c>
      <c r="Q540" s="102" t="str">
        <f t="shared" si="28"/>
        <v/>
      </c>
    </row>
    <row r="541" spans="1:17" x14ac:dyDescent="0.2">
      <c r="A541" s="118" t="str">
        <f>IF(B541="","",COUNT('Diário 1º PA'!$A$5:$A$1982)+COUNT('Diário 2º PA'!$A$5:$A$2027)+ROW()-4)</f>
        <v/>
      </c>
      <c r="B541" s="104"/>
      <c r="C541" s="469"/>
      <c r="D541" s="105"/>
      <c r="E541" s="105"/>
      <c r="F541" s="106"/>
      <c r="G541" s="105"/>
      <c r="H541" s="105"/>
      <c r="I541" s="107"/>
      <c r="J541" s="422"/>
      <c r="K541" s="422"/>
      <c r="L541" s="423"/>
      <c r="M541" s="422"/>
      <c r="N541" s="104"/>
      <c r="O541" s="79">
        <f t="shared" si="29"/>
        <v>0</v>
      </c>
      <c r="P541" s="79">
        <f t="shared" si="30"/>
        <v>0</v>
      </c>
      <c r="Q541" s="102" t="str">
        <f t="shared" si="28"/>
        <v/>
      </c>
    </row>
    <row r="542" spans="1:17" x14ac:dyDescent="0.2">
      <c r="A542" s="118" t="str">
        <f>IF(B542="","",COUNT('Diário 1º PA'!$A$5:$A$1982)+COUNT('Diário 2º PA'!$A$5:$A$2027)+ROW()-4)</f>
        <v/>
      </c>
      <c r="B542" s="104"/>
      <c r="C542" s="469"/>
      <c r="D542" s="105"/>
      <c r="E542" s="105"/>
      <c r="F542" s="106"/>
      <c r="G542" s="105"/>
      <c r="H542" s="105"/>
      <c r="I542" s="107"/>
      <c r="J542" s="422"/>
      <c r="K542" s="422"/>
      <c r="L542" s="423"/>
      <c r="M542" s="422"/>
      <c r="N542" s="104"/>
      <c r="O542" s="79">
        <f t="shared" si="29"/>
        <v>0</v>
      </c>
      <c r="P542" s="79">
        <f t="shared" si="30"/>
        <v>0</v>
      </c>
      <c r="Q542" s="152" t="str">
        <f t="shared" si="28"/>
        <v/>
      </c>
    </row>
    <row r="543" spans="1:17" x14ac:dyDescent="0.2">
      <c r="A543" s="118" t="str">
        <f>IF(B543="","",COUNT('Diário 1º PA'!$A$5:$A$1982)+COUNT('Diário 2º PA'!$A$5:$A$2027)+ROW()-4)</f>
        <v/>
      </c>
      <c r="B543" s="479"/>
      <c r="C543" s="474"/>
      <c r="D543" s="476"/>
      <c r="E543" s="476"/>
      <c r="F543" s="445"/>
      <c r="G543" s="476"/>
      <c r="H543" s="476"/>
      <c r="I543" s="442"/>
      <c r="J543" s="480"/>
      <c r="K543" s="480"/>
      <c r="L543" s="444"/>
      <c r="M543" s="480"/>
      <c r="N543" s="479"/>
      <c r="O543" s="79">
        <f t="shared" si="29"/>
        <v>0</v>
      </c>
      <c r="P543" s="79">
        <f t="shared" si="30"/>
        <v>0</v>
      </c>
      <c r="Q543" s="102" t="str">
        <f t="shared" si="28"/>
        <v/>
      </c>
    </row>
    <row r="544" spans="1:17" x14ac:dyDescent="0.2">
      <c r="A544" s="118" t="str">
        <f>IF(B544="","",COUNT('Diário 1º PA'!$A$5:$A$1982)+COUNT('Diário 2º PA'!$A$5:$A$2027)+ROW()-4)</f>
        <v/>
      </c>
      <c r="B544" s="104"/>
      <c r="C544" s="469"/>
      <c r="D544" s="105"/>
      <c r="E544" s="105"/>
      <c r="F544" s="106"/>
      <c r="G544" s="105"/>
      <c r="H544" s="105"/>
      <c r="I544" s="107"/>
      <c r="J544" s="422"/>
      <c r="K544" s="422"/>
      <c r="L544" s="423"/>
      <c r="M544" s="422"/>
      <c r="N544" s="104"/>
      <c r="O544" s="79">
        <f t="shared" si="29"/>
        <v>0</v>
      </c>
      <c r="P544" s="79">
        <f t="shared" si="30"/>
        <v>0</v>
      </c>
      <c r="Q544" s="102" t="str">
        <f t="shared" si="28"/>
        <v/>
      </c>
    </row>
    <row r="545" spans="1:17" x14ac:dyDescent="0.2">
      <c r="A545" s="118" t="str">
        <f>IF(B545="","",COUNT('Diário 1º PA'!$A$5:$A$1982)+COUNT('Diário 2º PA'!$A$5:$A$2027)+ROW()-4)</f>
        <v/>
      </c>
      <c r="B545" s="104"/>
      <c r="C545" s="469"/>
      <c r="D545" s="105"/>
      <c r="E545" s="105"/>
      <c r="F545" s="106"/>
      <c r="G545" s="105"/>
      <c r="H545" s="105"/>
      <c r="I545" s="107"/>
      <c r="J545" s="422"/>
      <c r="K545" s="422"/>
      <c r="L545" s="423"/>
      <c r="M545" s="422"/>
      <c r="N545" s="104"/>
      <c r="O545" s="79">
        <f t="shared" si="29"/>
        <v>0</v>
      </c>
      <c r="P545" s="79">
        <f t="shared" si="30"/>
        <v>0</v>
      </c>
      <c r="Q545" s="152" t="str">
        <f t="shared" si="28"/>
        <v/>
      </c>
    </row>
    <row r="546" spans="1:17" x14ac:dyDescent="0.2">
      <c r="A546" s="118" t="str">
        <f>IF(B546="","",COUNT('Diário 1º PA'!$A$5:$A$1982)+COUNT('Diário 2º PA'!$A$5:$A$2027)+ROW()-4)</f>
        <v/>
      </c>
      <c r="B546" s="104"/>
      <c r="C546" s="469"/>
      <c r="D546" s="105"/>
      <c r="E546" s="105"/>
      <c r="F546" s="106"/>
      <c r="G546" s="105"/>
      <c r="H546" s="105"/>
      <c r="I546" s="107"/>
      <c r="J546" s="422"/>
      <c r="K546" s="422"/>
      <c r="L546" s="423"/>
      <c r="M546" s="422"/>
      <c r="N546" s="104"/>
      <c r="O546" s="79">
        <f t="shared" si="29"/>
        <v>0</v>
      </c>
      <c r="P546" s="79">
        <f t="shared" si="30"/>
        <v>0</v>
      </c>
      <c r="Q546" s="102" t="str">
        <f t="shared" si="28"/>
        <v/>
      </c>
    </row>
    <row r="547" spans="1:17" x14ac:dyDescent="0.2">
      <c r="A547" s="118" t="str">
        <f>IF(B547="","",COUNT('Diário 1º PA'!$A$5:$A$1982)+COUNT('Diário 2º PA'!$A$5:$A$2027)+ROW()-4)</f>
        <v/>
      </c>
      <c r="B547" s="104"/>
      <c r="C547" s="469"/>
      <c r="D547" s="105"/>
      <c r="E547" s="105"/>
      <c r="F547" s="106"/>
      <c r="G547" s="105"/>
      <c r="H547" s="105"/>
      <c r="I547" s="107"/>
      <c r="J547" s="422"/>
      <c r="K547" s="422"/>
      <c r="L547" s="423"/>
      <c r="M547" s="422"/>
      <c r="N547" s="104"/>
      <c r="O547" s="79">
        <f t="shared" si="29"/>
        <v>0</v>
      </c>
      <c r="P547" s="79">
        <f t="shared" si="30"/>
        <v>0</v>
      </c>
      <c r="Q547" s="102" t="str">
        <f t="shared" si="28"/>
        <v/>
      </c>
    </row>
    <row r="548" spans="1:17" x14ac:dyDescent="0.2">
      <c r="A548" s="118" t="str">
        <f>IF(B548="","",COUNT('Diário 1º PA'!$A$5:$A$1982)+COUNT('Diário 2º PA'!$A$5:$A$2027)+ROW()-4)</f>
        <v/>
      </c>
      <c r="B548" s="104"/>
      <c r="C548" s="469"/>
      <c r="D548" s="105"/>
      <c r="E548" s="105"/>
      <c r="F548" s="106"/>
      <c r="G548" s="105"/>
      <c r="H548" s="105"/>
      <c r="I548" s="107"/>
      <c r="J548" s="422"/>
      <c r="K548" s="422"/>
      <c r="L548" s="423"/>
      <c r="M548" s="422"/>
      <c r="N548" s="104"/>
      <c r="O548" s="79">
        <f t="shared" si="29"/>
        <v>0</v>
      </c>
      <c r="P548" s="79">
        <f t="shared" si="30"/>
        <v>0</v>
      </c>
      <c r="Q548" s="152" t="str">
        <f t="shared" si="28"/>
        <v/>
      </c>
    </row>
    <row r="549" spans="1:17" x14ac:dyDescent="0.2">
      <c r="A549" s="118" t="str">
        <f>IF(B549="","",COUNT('Diário 1º PA'!$A$5:$A$1982)+COUNT('Diário 2º PA'!$A$5:$A$2027)+ROW()-4)</f>
        <v/>
      </c>
      <c r="B549" s="104"/>
      <c r="C549" s="469"/>
      <c r="D549" s="105"/>
      <c r="E549" s="105"/>
      <c r="F549" s="106"/>
      <c r="G549" s="105"/>
      <c r="H549" s="105"/>
      <c r="I549" s="107"/>
      <c r="J549" s="422"/>
      <c r="K549" s="422"/>
      <c r="L549" s="423"/>
      <c r="M549" s="422"/>
      <c r="N549" s="104"/>
      <c r="O549" s="79">
        <f t="shared" si="29"/>
        <v>0</v>
      </c>
      <c r="P549" s="79">
        <f t="shared" si="30"/>
        <v>0</v>
      </c>
      <c r="Q549" s="102" t="str">
        <f t="shared" si="28"/>
        <v/>
      </c>
    </row>
    <row r="550" spans="1:17" x14ac:dyDescent="0.2">
      <c r="A550" s="118" t="str">
        <f>IF(B550="","",COUNT('Diário 1º PA'!$A$5:$A$1982)+COUNT('Diário 2º PA'!$A$5:$A$2027)+ROW()-4)</f>
        <v/>
      </c>
      <c r="B550" s="104"/>
      <c r="C550" s="469"/>
      <c r="D550" s="105"/>
      <c r="E550" s="105"/>
      <c r="F550" s="106"/>
      <c r="G550" s="105"/>
      <c r="H550" s="105"/>
      <c r="I550" s="107"/>
      <c r="J550" s="422"/>
      <c r="K550" s="422"/>
      <c r="L550" s="423"/>
      <c r="M550" s="422"/>
      <c r="N550" s="104"/>
      <c r="O550" s="79">
        <f t="shared" si="29"/>
        <v>0</v>
      </c>
      <c r="P550" s="79">
        <f t="shared" si="30"/>
        <v>0</v>
      </c>
      <c r="Q550" s="102" t="str">
        <f t="shared" si="28"/>
        <v/>
      </c>
    </row>
    <row r="551" spans="1:17" x14ac:dyDescent="0.2">
      <c r="A551" s="118" t="str">
        <f>IF(B551="","",COUNT('Diário 1º PA'!$A$5:$A$1982)+COUNT('Diário 2º PA'!$A$5:$A$2027)+ROW()-4)</f>
        <v/>
      </c>
      <c r="B551" s="104"/>
      <c r="C551" s="469"/>
      <c r="D551" s="105"/>
      <c r="E551" s="105"/>
      <c r="F551" s="106"/>
      <c r="G551" s="105"/>
      <c r="H551" s="105"/>
      <c r="I551" s="107"/>
      <c r="J551" s="422"/>
      <c r="K551" s="422"/>
      <c r="L551" s="423"/>
      <c r="M551" s="422"/>
      <c r="N551" s="104"/>
      <c r="O551" s="79">
        <f t="shared" si="29"/>
        <v>0</v>
      </c>
      <c r="P551" s="79">
        <f t="shared" si="30"/>
        <v>0</v>
      </c>
      <c r="Q551" s="152" t="str">
        <f t="shared" si="28"/>
        <v/>
      </c>
    </row>
    <row r="552" spans="1:17" x14ac:dyDescent="0.2">
      <c r="A552" s="118" t="str">
        <f>IF(B552="","",COUNT('Diário 1º PA'!$A$5:$A$1982)+COUNT('Diário 2º PA'!$A$5:$A$2027)+ROW()-4)</f>
        <v/>
      </c>
      <c r="B552" s="104"/>
      <c r="C552" s="469"/>
      <c r="D552" s="105"/>
      <c r="E552" s="105"/>
      <c r="F552" s="106"/>
      <c r="G552" s="105"/>
      <c r="H552" s="105"/>
      <c r="I552" s="107"/>
      <c r="J552" s="422"/>
      <c r="K552" s="422"/>
      <c r="L552" s="423"/>
      <c r="M552" s="422"/>
      <c r="N552" s="104"/>
      <c r="O552" s="79">
        <f t="shared" si="29"/>
        <v>0</v>
      </c>
      <c r="P552" s="79">
        <f t="shared" si="30"/>
        <v>0</v>
      </c>
      <c r="Q552" s="102" t="str">
        <f t="shared" si="28"/>
        <v/>
      </c>
    </row>
    <row r="553" spans="1:17" x14ac:dyDescent="0.2">
      <c r="A553" s="118" t="str">
        <f>IF(B553="","",COUNT('Diário 1º PA'!$A$5:$A$1982)+COUNT('Diário 2º PA'!$A$5:$A$2027)+ROW()-4)</f>
        <v/>
      </c>
      <c r="B553" s="104"/>
      <c r="C553" s="469"/>
      <c r="D553" s="105"/>
      <c r="E553" s="105"/>
      <c r="F553" s="106"/>
      <c r="G553" s="105"/>
      <c r="H553" s="105"/>
      <c r="I553" s="107"/>
      <c r="J553" s="422"/>
      <c r="K553" s="422"/>
      <c r="L553" s="423"/>
      <c r="M553" s="422"/>
      <c r="N553" s="104"/>
      <c r="O553" s="79">
        <f t="shared" si="29"/>
        <v>0</v>
      </c>
      <c r="P553" s="79">
        <f t="shared" si="30"/>
        <v>0</v>
      </c>
      <c r="Q553" s="102" t="str">
        <f t="shared" si="28"/>
        <v/>
      </c>
    </row>
    <row r="554" spans="1:17" x14ac:dyDescent="0.2">
      <c r="A554" s="118" t="str">
        <f>IF(B554="","",COUNT('Diário 1º PA'!$A$5:$A$1982)+COUNT('Diário 2º PA'!$A$5:$A$2027)+ROW()-4)</f>
        <v/>
      </c>
      <c r="B554" s="104"/>
      <c r="C554" s="469"/>
      <c r="D554" s="105"/>
      <c r="E554" s="105"/>
      <c r="F554" s="106"/>
      <c r="G554" s="105"/>
      <c r="H554" s="105"/>
      <c r="I554" s="107"/>
      <c r="J554" s="422"/>
      <c r="K554" s="422"/>
      <c r="L554" s="423"/>
      <c r="M554" s="422"/>
      <c r="N554" s="104"/>
      <c r="O554" s="79">
        <f t="shared" si="29"/>
        <v>0</v>
      </c>
      <c r="P554" s="79">
        <f t="shared" si="30"/>
        <v>0</v>
      </c>
      <c r="Q554" s="152" t="str">
        <f t="shared" si="28"/>
        <v/>
      </c>
    </row>
    <row r="555" spans="1:17" x14ac:dyDescent="0.2">
      <c r="A555" s="118" t="str">
        <f>IF(B555="","",COUNT('Diário 1º PA'!$A$5:$A$1982)+COUNT('Diário 2º PA'!$A$5:$A$2027)+ROW()-4)</f>
        <v/>
      </c>
      <c r="B555" s="104"/>
      <c r="C555" s="469"/>
      <c r="D555" s="105"/>
      <c r="E555" s="105"/>
      <c r="F555" s="106"/>
      <c r="G555" s="105"/>
      <c r="H555" s="105"/>
      <c r="I555" s="107"/>
      <c r="J555" s="422"/>
      <c r="K555" s="422"/>
      <c r="L555" s="423"/>
      <c r="M555" s="422"/>
      <c r="N555" s="104"/>
      <c r="O555" s="79">
        <f t="shared" si="29"/>
        <v>0</v>
      </c>
      <c r="P555" s="79">
        <f t="shared" si="30"/>
        <v>0</v>
      </c>
      <c r="Q555" s="102" t="str">
        <f t="shared" si="28"/>
        <v/>
      </c>
    </row>
    <row r="556" spans="1:17" x14ac:dyDescent="0.2">
      <c r="A556" s="118" t="str">
        <f>IF(B556="","",COUNT('Diário 1º PA'!$A$5:$A$1982)+COUNT('Diário 2º PA'!$A$5:$A$2027)+ROW()-4)</f>
        <v/>
      </c>
      <c r="B556" s="104"/>
      <c r="C556" s="469"/>
      <c r="D556" s="105"/>
      <c r="E556" s="105"/>
      <c r="F556" s="106"/>
      <c r="G556" s="105"/>
      <c r="H556" s="105"/>
      <c r="I556" s="107"/>
      <c r="J556" s="422"/>
      <c r="K556" s="422"/>
      <c r="L556" s="423"/>
      <c r="M556" s="422"/>
      <c r="N556" s="104"/>
      <c r="O556" s="79">
        <f t="shared" si="29"/>
        <v>0</v>
      </c>
      <c r="P556" s="79">
        <f t="shared" si="30"/>
        <v>0</v>
      </c>
      <c r="Q556" s="102" t="str">
        <f t="shared" si="28"/>
        <v/>
      </c>
    </row>
    <row r="557" spans="1:17" x14ac:dyDescent="0.2">
      <c r="A557" s="118" t="str">
        <f>IF(B557="","",COUNT('Diário 1º PA'!$A$5:$A$1982)+COUNT('Diário 2º PA'!$A$5:$A$2027)+ROW()-4)</f>
        <v/>
      </c>
      <c r="B557" s="104"/>
      <c r="C557" s="469"/>
      <c r="D557" s="105"/>
      <c r="E557" s="105"/>
      <c r="F557" s="106"/>
      <c r="G557" s="105"/>
      <c r="H557" s="105"/>
      <c r="I557" s="107"/>
      <c r="J557" s="422"/>
      <c r="K557" s="422"/>
      <c r="L557" s="423"/>
      <c r="M557" s="422"/>
      <c r="N557" s="104"/>
      <c r="O557" s="79">
        <f t="shared" si="29"/>
        <v>0</v>
      </c>
      <c r="P557" s="79">
        <f t="shared" si="30"/>
        <v>0</v>
      </c>
      <c r="Q557" s="152" t="str">
        <f t="shared" si="28"/>
        <v/>
      </c>
    </row>
    <row r="558" spans="1:17" x14ac:dyDescent="0.2">
      <c r="A558" s="118" t="str">
        <f>IF(B558="","",COUNT('Diário 1º PA'!$A$5:$A$1982)+COUNT('Diário 2º PA'!$A$5:$A$2027)+ROW()-4)</f>
        <v/>
      </c>
      <c r="B558" s="104"/>
      <c r="C558" s="469"/>
      <c r="D558" s="105"/>
      <c r="E558" s="105"/>
      <c r="F558" s="106"/>
      <c r="G558" s="105"/>
      <c r="H558" s="105"/>
      <c r="I558" s="107"/>
      <c r="J558" s="422"/>
      <c r="K558" s="422"/>
      <c r="L558" s="423"/>
      <c r="M558" s="422"/>
      <c r="N558" s="104"/>
      <c r="O558" s="79">
        <f t="shared" si="29"/>
        <v>0</v>
      </c>
      <c r="P558" s="79">
        <f t="shared" si="30"/>
        <v>0</v>
      </c>
      <c r="Q558" s="102" t="str">
        <f t="shared" si="28"/>
        <v/>
      </c>
    </row>
    <row r="559" spans="1:17" x14ac:dyDescent="0.2">
      <c r="A559" s="118" t="str">
        <f>IF(B559="","",COUNT('Diário 1º PA'!$A$5:$A$1982)+COUNT('Diário 2º PA'!$A$5:$A$2027)+ROW()-4)</f>
        <v/>
      </c>
      <c r="B559" s="104"/>
      <c r="C559" s="469"/>
      <c r="D559" s="105"/>
      <c r="E559" s="105"/>
      <c r="F559" s="106"/>
      <c r="G559" s="105"/>
      <c r="H559" s="105"/>
      <c r="I559" s="107"/>
      <c r="J559" s="422"/>
      <c r="K559" s="422"/>
      <c r="L559" s="423"/>
      <c r="M559" s="422"/>
      <c r="N559" s="104"/>
      <c r="O559" s="79">
        <f t="shared" si="29"/>
        <v>0</v>
      </c>
      <c r="P559" s="79">
        <f t="shared" si="30"/>
        <v>0</v>
      </c>
      <c r="Q559" s="102" t="str">
        <f t="shared" si="28"/>
        <v/>
      </c>
    </row>
    <row r="560" spans="1:17" x14ac:dyDescent="0.2">
      <c r="A560" s="118" t="str">
        <f>IF(B560="","",COUNT('Diário 1º PA'!$A$5:$A$1982)+COUNT('Diário 2º PA'!$A$5:$A$2027)+ROW()-4)</f>
        <v/>
      </c>
      <c r="B560" s="104"/>
      <c r="C560" s="469"/>
      <c r="D560" s="105"/>
      <c r="E560" s="105"/>
      <c r="F560" s="106"/>
      <c r="G560" s="105"/>
      <c r="H560" s="105"/>
      <c r="I560" s="107"/>
      <c r="J560" s="422"/>
      <c r="K560" s="422"/>
      <c r="L560" s="423"/>
      <c r="M560" s="422"/>
      <c r="N560" s="104"/>
      <c r="O560" s="79">
        <f t="shared" si="29"/>
        <v>0</v>
      </c>
      <c r="P560" s="79">
        <f t="shared" si="30"/>
        <v>0</v>
      </c>
      <c r="Q560" s="152" t="str">
        <f t="shared" si="28"/>
        <v/>
      </c>
    </row>
    <row r="561" spans="1:17" x14ac:dyDescent="0.2">
      <c r="A561" s="118" t="str">
        <f>IF(B561="","",COUNT('Diário 1º PA'!$A$5:$A$1982)+COUNT('Diário 2º PA'!$A$5:$A$2027)+ROW()-4)</f>
        <v/>
      </c>
      <c r="B561" s="104"/>
      <c r="C561" s="469"/>
      <c r="D561" s="105"/>
      <c r="E561" s="105"/>
      <c r="F561" s="106"/>
      <c r="G561" s="105"/>
      <c r="H561" s="105"/>
      <c r="I561" s="107"/>
      <c r="J561" s="422"/>
      <c r="K561" s="422"/>
      <c r="L561" s="423"/>
      <c r="M561" s="422"/>
      <c r="N561" s="104"/>
      <c r="O561" s="79">
        <f t="shared" si="29"/>
        <v>0</v>
      </c>
      <c r="P561" s="79">
        <f t="shared" si="30"/>
        <v>0</v>
      </c>
      <c r="Q561" s="102" t="str">
        <f t="shared" si="28"/>
        <v/>
      </c>
    </row>
    <row r="562" spans="1:17" x14ac:dyDescent="0.2">
      <c r="A562" s="118" t="str">
        <f>IF(B562="","",COUNT('Diário 1º PA'!$A$5:$A$1982)+COUNT('Diário 2º PA'!$A$5:$A$2027)+ROW()-4)</f>
        <v/>
      </c>
      <c r="B562" s="104"/>
      <c r="C562" s="469"/>
      <c r="D562" s="105"/>
      <c r="E562" s="105"/>
      <c r="F562" s="106"/>
      <c r="G562" s="105"/>
      <c r="H562" s="105"/>
      <c r="I562" s="107"/>
      <c r="J562" s="422"/>
      <c r="K562" s="422"/>
      <c r="L562" s="423"/>
      <c r="M562" s="422"/>
      <c r="N562" s="104"/>
      <c r="O562" s="79">
        <f t="shared" si="29"/>
        <v>0</v>
      </c>
      <c r="P562" s="79">
        <f t="shared" si="30"/>
        <v>0</v>
      </c>
      <c r="Q562" s="102" t="str">
        <f t="shared" si="28"/>
        <v/>
      </c>
    </row>
    <row r="563" spans="1:17" x14ac:dyDescent="0.2">
      <c r="A563" s="118" t="str">
        <f>IF(B563="","",COUNT('Diário 1º PA'!$A$5:$A$1982)+COUNT('Diário 2º PA'!$A$5:$A$2027)+ROW()-4)</f>
        <v/>
      </c>
      <c r="B563" s="104"/>
      <c r="C563" s="469"/>
      <c r="D563" s="105"/>
      <c r="E563" s="105"/>
      <c r="F563" s="106"/>
      <c r="G563" s="105"/>
      <c r="H563" s="105"/>
      <c r="I563" s="107"/>
      <c r="J563" s="422"/>
      <c r="K563" s="422"/>
      <c r="L563" s="423"/>
      <c r="M563" s="422"/>
      <c r="N563" s="104"/>
      <c r="O563" s="79">
        <f t="shared" si="29"/>
        <v>0</v>
      </c>
      <c r="P563" s="79">
        <f t="shared" si="30"/>
        <v>0</v>
      </c>
      <c r="Q563" s="152" t="str">
        <f t="shared" si="28"/>
        <v/>
      </c>
    </row>
    <row r="564" spans="1:17" x14ac:dyDescent="0.2">
      <c r="A564" s="118" t="str">
        <f>IF(B564="","",COUNT('Diário 1º PA'!$A$5:$A$1982)+COUNT('Diário 2º PA'!$A$5:$A$2027)+ROW()-4)</f>
        <v/>
      </c>
      <c r="B564" s="104"/>
      <c r="C564" s="469"/>
      <c r="D564" s="105"/>
      <c r="E564" s="105"/>
      <c r="F564" s="106"/>
      <c r="G564" s="105"/>
      <c r="H564" s="105"/>
      <c r="I564" s="107"/>
      <c r="J564" s="422"/>
      <c r="K564" s="422"/>
      <c r="L564" s="423"/>
      <c r="M564" s="422"/>
      <c r="N564" s="104"/>
      <c r="O564" s="79">
        <f t="shared" si="29"/>
        <v>0</v>
      </c>
      <c r="P564" s="79">
        <f t="shared" si="30"/>
        <v>0</v>
      </c>
      <c r="Q564" s="102" t="str">
        <f t="shared" si="28"/>
        <v/>
      </c>
    </row>
    <row r="565" spans="1:17" x14ac:dyDescent="0.2">
      <c r="A565" s="118" t="str">
        <f>IF(B565="","",COUNT('Diário 1º PA'!$A$5:$A$1982)+COUNT('Diário 2º PA'!$A$5:$A$2027)+ROW()-4)</f>
        <v/>
      </c>
      <c r="B565" s="104"/>
      <c r="C565" s="469"/>
      <c r="D565" s="105"/>
      <c r="E565" s="105"/>
      <c r="F565" s="106"/>
      <c r="G565" s="105"/>
      <c r="H565" s="105"/>
      <c r="I565" s="107"/>
      <c r="J565" s="422"/>
      <c r="K565" s="422"/>
      <c r="L565" s="423"/>
      <c r="M565" s="422"/>
      <c r="N565" s="104"/>
      <c r="O565" s="79">
        <f t="shared" si="29"/>
        <v>0</v>
      </c>
      <c r="P565" s="79">
        <f t="shared" si="30"/>
        <v>0</v>
      </c>
      <c r="Q565" s="102" t="str">
        <f t="shared" si="28"/>
        <v/>
      </c>
    </row>
    <row r="566" spans="1:17" x14ac:dyDescent="0.2">
      <c r="A566" s="118" t="str">
        <f>IF(B566="","",COUNT('Diário 1º PA'!$A$5:$A$1982)+COUNT('Diário 2º PA'!$A$5:$A$2027)+ROW()-4)</f>
        <v/>
      </c>
      <c r="B566" s="104"/>
      <c r="C566" s="469"/>
      <c r="D566" s="105"/>
      <c r="E566" s="105"/>
      <c r="F566" s="106"/>
      <c r="G566" s="105"/>
      <c r="H566" s="105"/>
      <c r="I566" s="107"/>
      <c r="J566" s="422"/>
      <c r="K566" s="422"/>
      <c r="L566" s="423"/>
      <c r="M566" s="422"/>
      <c r="N566" s="104"/>
      <c r="O566" s="79">
        <f t="shared" si="29"/>
        <v>0</v>
      </c>
      <c r="P566" s="79">
        <f t="shared" si="30"/>
        <v>0</v>
      </c>
      <c r="Q566" s="152" t="str">
        <f t="shared" si="28"/>
        <v/>
      </c>
    </row>
    <row r="567" spans="1:17" x14ac:dyDescent="0.2">
      <c r="A567" s="118" t="str">
        <f>IF(B567="","",COUNT('Diário 1º PA'!$A$5:$A$1982)+COUNT('Diário 2º PA'!$A$5:$A$2027)+ROW()-4)</f>
        <v/>
      </c>
      <c r="B567" s="104"/>
      <c r="C567" s="469"/>
      <c r="D567" s="105"/>
      <c r="E567" s="105"/>
      <c r="F567" s="106"/>
      <c r="G567" s="105"/>
      <c r="H567" s="105"/>
      <c r="I567" s="107"/>
      <c r="J567" s="422"/>
      <c r="K567" s="422"/>
      <c r="L567" s="423"/>
      <c r="M567" s="422"/>
      <c r="N567" s="104"/>
      <c r="O567" s="79">
        <f t="shared" si="29"/>
        <v>0</v>
      </c>
      <c r="P567" s="79">
        <f t="shared" si="30"/>
        <v>0</v>
      </c>
      <c r="Q567" s="102" t="str">
        <f t="shared" si="28"/>
        <v/>
      </c>
    </row>
    <row r="568" spans="1:17" x14ac:dyDescent="0.2">
      <c r="A568" s="118" t="str">
        <f>IF(B568="","",COUNT('Diário 1º PA'!$A$5:$A$1982)+COUNT('Diário 2º PA'!$A$5:$A$2027)+ROW()-4)</f>
        <v/>
      </c>
      <c r="B568" s="104"/>
      <c r="C568" s="469"/>
      <c r="D568" s="105"/>
      <c r="E568" s="105"/>
      <c r="F568" s="106"/>
      <c r="G568" s="105"/>
      <c r="H568" s="105"/>
      <c r="I568" s="107"/>
      <c r="J568" s="422"/>
      <c r="K568" s="422"/>
      <c r="L568" s="423"/>
      <c r="M568" s="422"/>
      <c r="N568" s="104"/>
      <c r="O568" s="79">
        <f t="shared" si="29"/>
        <v>0</v>
      </c>
      <c r="P568" s="79">
        <f t="shared" si="30"/>
        <v>0</v>
      </c>
      <c r="Q568" s="102" t="str">
        <f t="shared" si="28"/>
        <v/>
      </c>
    </row>
    <row r="569" spans="1:17" x14ac:dyDescent="0.2">
      <c r="A569" s="118" t="str">
        <f>IF(B569="","",COUNT('Diário 1º PA'!$A$5:$A$1982)+COUNT('Diário 2º PA'!$A$5:$A$2027)+ROW()-4)</f>
        <v/>
      </c>
      <c r="B569" s="104"/>
      <c r="C569" s="469"/>
      <c r="D569" s="105"/>
      <c r="E569" s="105"/>
      <c r="F569" s="106"/>
      <c r="G569" s="105"/>
      <c r="H569" s="105"/>
      <c r="I569" s="107"/>
      <c r="J569" s="422"/>
      <c r="K569" s="422"/>
      <c r="L569" s="423"/>
      <c r="M569" s="422"/>
      <c r="N569" s="104"/>
      <c r="O569" s="79">
        <f t="shared" si="29"/>
        <v>0</v>
      </c>
      <c r="P569" s="79">
        <f t="shared" si="30"/>
        <v>0</v>
      </c>
      <c r="Q569" s="152" t="str">
        <f t="shared" si="28"/>
        <v/>
      </c>
    </row>
    <row r="570" spans="1:17" x14ac:dyDescent="0.2">
      <c r="A570" s="118" t="str">
        <f>IF(B570="","",COUNT('Diário 1º PA'!$A$5:$A$1982)+COUNT('Diário 2º PA'!$A$5:$A$2027)+ROW()-4)</f>
        <v/>
      </c>
      <c r="B570" s="104"/>
      <c r="C570" s="469"/>
      <c r="D570" s="105"/>
      <c r="E570" s="105"/>
      <c r="F570" s="106"/>
      <c r="G570" s="107"/>
      <c r="H570" s="105"/>
      <c r="I570" s="107"/>
      <c r="J570" s="422"/>
      <c r="K570" s="422"/>
      <c r="L570" s="423"/>
      <c r="M570" s="422"/>
      <c r="N570" s="104"/>
      <c r="O570" s="79">
        <f t="shared" si="29"/>
        <v>0</v>
      </c>
      <c r="P570" s="79">
        <f t="shared" si="30"/>
        <v>0</v>
      </c>
      <c r="Q570" s="102" t="str">
        <f t="shared" si="28"/>
        <v/>
      </c>
    </row>
    <row r="571" spans="1:17" x14ac:dyDescent="0.2">
      <c r="A571" s="118" t="str">
        <f>IF(B571="","",COUNT('Diário 1º PA'!$A$5:$A$1982)+COUNT('Diário 2º PA'!$A$5:$A$2027)+ROW()-4)</f>
        <v/>
      </c>
      <c r="B571" s="479"/>
      <c r="C571" s="474"/>
      <c r="D571" s="476"/>
      <c r="E571" s="476"/>
      <c r="F571" s="445"/>
      <c r="G571" s="476"/>
      <c r="H571" s="476"/>
      <c r="I571" s="442"/>
      <c r="J571" s="480"/>
      <c r="K571" s="480"/>
      <c r="L571" s="444"/>
      <c r="M571" s="480"/>
      <c r="N571" s="479"/>
      <c r="O571" s="79">
        <f t="shared" si="29"/>
        <v>0</v>
      </c>
      <c r="P571" s="79">
        <f t="shared" si="30"/>
        <v>0</v>
      </c>
      <c r="Q571" s="102" t="str">
        <f t="shared" si="28"/>
        <v/>
      </c>
    </row>
    <row r="572" spans="1:17" x14ac:dyDescent="0.2">
      <c r="A572" s="118" t="str">
        <f>IF(B572="","",COUNT('Diário 1º PA'!$A$5:$A$1982)+COUNT('Diário 2º PA'!$A$5:$A$2027)+ROW()-4)</f>
        <v/>
      </c>
      <c r="B572" s="104"/>
      <c r="C572" s="469"/>
      <c r="D572" s="105"/>
      <c r="E572" s="105"/>
      <c r="F572" s="106"/>
      <c r="G572" s="107"/>
      <c r="H572" s="105"/>
      <c r="I572" s="107"/>
      <c r="J572" s="422"/>
      <c r="K572" s="422"/>
      <c r="L572" s="423"/>
      <c r="M572" s="422"/>
      <c r="N572" s="104"/>
      <c r="O572" s="79">
        <f t="shared" si="29"/>
        <v>0</v>
      </c>
      <c r="P572" s="79">
        <f t="shared" si="30"/>
        <v>0</v>
      </c>
      <c r="Q572" s="152" t="str">
        <f t="shared" si="28"/>
        <v/>
      </c>
    </row>
    <row r="573" spans="1:17" x14ac:dyDescent="0.2">
      <c r="A573" s="118" t="str">
        <f>IF(B573="","",COUNT('Diário 1º PA'!$A$5:$A$1982)+COUNT('Diário 2º PA'!$A$5:$A$2027)+ROW()-4)</f>
        <v/>
      </c>
      <c r="B573" s="104"/>
      <c r="C573" s="469"/>
      <c r="D573" s="105"/>
      <c r="E573" s="105"/>
      <c r="F573" s="106"/>
      <c r="G573" s="107"/>
      <c r="H573" s="105"/>
      <c r="I573" s="107"/>
      <c r="J573" s="423"/>
      <c r="K573" s="423"/>
      <c r="L573" s="423"/>
      <c r="M573" s="422"/>
      <c r="N573" s="104"/>
      <c r="O573" s="79">
        <f t="shared" si="29"/>
        <v>0</v>
      </c>
      <c r="P573" s="79">
        <f t="shared" si="30"/>
        <v>0</v>
      </c>
      <c r="Q573" s="102" t="str">
        <f t="shared" si="28"/>
        <v/>
      </c>
    </row>
    <row r="574" spans="1:17" x14ac:dyDescent="0.2">
      <c r="A574" s="118" t="str">
        <f>IF(B574="","",COUNT('Diário 1º PA'!$A$5:$A$1982)+COUNT('Diário 2º PA'!$A$5:$A$2027)+ROW()-4)</f>
        <v/>
      </c>
      <c r="B574" s="104"/>
      <c r="C574" s="469"/>
      <c r="D574" s="105"/>
      <c r="E574" s="105"/>
      <c r="F574" s="106"/>
      <c r="G574" s="107"/>
      <c r="H574" s="105"/>
      <c r="I574" s="107"/>
      <c r="J574" s="423"/>
      <c r="K574" s="423"/>
      <c r="L574" s="423"/>
      <c r="M574" s="422"/>
      <c r="N574" s="104"/>
      <c r="O574" s="79">
        <f t="shared" si="29"/>
        <v>0</v>
      </c>
      <c r="P574" s="79">
        <f t="shared" si="30"/>
        <v>0</v>
      </c>
      <c r="Q574" s="102" t="str">
        <f t="shared" si="28"/>
        <v/>
      </c>
    </row>
    <row r="575" spans="1:17" x14ac:dyDescent="0.2">
      <c r="A575" s="118" t="str">
        <f>IF(B575="","",COUNT('Diário 1º PA'!$A$5:$A$1982)+COUNT('Diário 2º PA'!$A$5:$A$2027)+ROW()-4)</f>
        <v/>
      </c>
      <c r="B575" s="104"/>
      <c r="C575" s="469"/>
      <c r="D575" s="105"/>
      <c r="E575" s="105"/>
      <c r="F575" s="106"/>
      <c r="G575" s="107"/>
      <c r="H575" s="105"/>
      <c r="I575" s="107"/>
      <c r="J575" s="423"/>
      <c r="K575" s="423"/>
      <c r="L575" s="423"/>
      <c r="M575" s="422"/>
      <c r="N575" s="104"/>
      <c r="O575" s="79">
        <f t="shared" si="29"/>
        <v>0</v>
      </c>
      <c r="P575" s="79">
        <f t="shared" si="30"/>
        <v>0</v>
      </c>
      <c r="Q575" s="152" t="str">
        <f t="shared" si="28"/>
        <v/>
      </c>
    </row>
    <row r="576" spans="1:17" x14ac:dyDescent="0.2">
      <c r="A576" s="118" t="str">
        <f>IF(B576="","",COUNT('Diário 1º PA'!$A$5:$A$1982)+COUNT('Diário 2º PA'!$A$5:$A$2027)+ROW()-4)</f>
        <v/>
      </c>
      <c r="B576" s="104"/>
      <c r="C576" s="469"/>
      <c r="D576" s="105"/>
      <c r="E576" s="105"/>
      <c r="F576" s="106"/>
      <c r="G576" s="107"/>
      <c r="H576" s="105"/>
      <c r="I576" s="107"/>
      <c r="J576" s="423"/>
      <c r="K576" s="423"/>
      <c r="L576" s="423"/>
      <c r="M576" s="422"/>
      <c r="N576" s="104"/>
      <c r="O576" s="79">
        <f t="shared" si="29"/>
        <v>0</v>
      </c>
      <c r="P576" s="79">
        <f t="shared" si="30"/>
        <v>0</v>
      </c>
      <c r="Q576" s="102" t="str">
        <f t="shared" si="28"/>
        <v/>
      </c>
    </row>
    <row r="577" spans="1:17" x14ac:dyDescent="0.2">
      <c r="A577" s="118" t="str">
        <f>IF(B577="","",COUNT('Diário 1º PA'!$A$5:$A$1982)+COUNT('Diário 2º PA'!$A$5:$A$2027)+ROW()-4)</f>
        <v/>
      </c>
      <c r="B577" s="104"/>
      <c r="C577" s="469"/>
      <c r="D577" s="105"/>
      <c r="E577" s="105"/>
      <c r="F577" s="106"/>
      <c r="G577" s="107"/>
      <c r="H577" s="105"/>
      <c r="I577" s="107"/>
      <c r="J577" s="423"/>
      <c r="K577" s="423"/>
      <c r="L577" s="423"/>
      <c r="M577" s="422"/>
      <c r="N577" s="104"/>
      <c r="O577" s="79">
        <f t="shared" si="29"/>
        <v>0</v>
      </c>
      <c r="P577" s="79">
        <f t="shared" si="30"/>
        <v>0</v>
      </c>
      <c r="Q577" s="102" t="str">
        <f t="shared" si="28"/>
        <v/>
      </c>
    </row>
    <row r="578" spans="1:17" x14ac:dyDescent="0.2">
      <c r="A578" s="118" t="str">
        <f>IF(B578="","",COUNT('Diário 1º PA'!$A$5:$A$1982)+COUNT('Diário 2º PA'!$A$5:$A$2027)+ROW()-4)</f>
        <v/>
      </c>
      <c r="B578" s="104"/>
      <c r="C578" s="469"/>
      <c r="D578" s="105"/>
      <c r="E578" s="105"/>
      <c r="F578" s="106"/>
      <c r="G578" s="107"/>
      <c r="H578" s="105"/>
      <c r="I578" s="107"/>
      <c r="J578" s="423"/>
      <c r="K578" s="423"/>
      <c r="L578" s="423"/>
      <c r="M578" s="422"/>
      <c r="N578" s="104"/>
      <c r="O578" s="79">
        <f t="shared" si="29"/>
        <v>0</v>
      </c>
      <c r="P578" s="79">
        <f t="shared" si="30"/>
        <v>0</v>
      </c>
      <c r="Q578" s="152" t="str">
        <f t="shared" si="28"/>
        <v/>
      </c>
    </row>
    <row r="579" spans="1:17" x14ac:dyDescent="0.2">
      <c r="A579" s="118" t="str">
        <f>IF(B579="","",COUNT('Diário 1º PA'!$A$5:$A$1982)+COUNT('Diário 2º PA'!$A$5:$A$2027)+ROW()-4)</f>
        <v/>
      </c>
      <c r="B579" s="104"/>
      <c r="C579" s="469"/>
      <c r="D579" s="105"/>
      <c r="E579" s="105"/>
      <c r="F579" s="106"/>
      <c r="G579" s="107"/>
      <c r="H579" s="105"/>
      <c r="I579" s="107"/>
      <c r="J579" s="423"/>
      <c r="K579" s="423"/>
      <c r="L579" s="423"/>
      <c r="M579" s="422"/>
      <c r="N579" s="104"/>
      <c r="O579" s="79">
        <f t="shared" si="29"/>
        <v>0</v>
      </c>
      <c r="P579" s="79">
        <f t="shared" si="30"/>
        <v>0</v>
      </c>
      <c r="Q579" s="102" t="str">
        <f t="shared" si="28"/>
        <v/>
      </c>
    </row>
    <row r="580" spans="1:17" x14ac:dyDescent="0.2">
      <c r="A580" s="118" t="str">
        <f>IF(B580="","",COUNT('Diário 1º PA'!$A$5:$A$1982)+COUNT('Diário 2º PA'!$A$5:$A$2027)+ROW()-4)</f>
        <v/>
      </c>
      <c r="B580" s="104"/>
      <c r="C580" s="469"/>
      <c r="D580" s="105"/>
      <c r="E580" s="105"/>
      <c r="F580" s="106"/>
      <c r="G580" s="107"/>
      <c r="H580" s="105"/>
      <c r="I580" s="107"/>
      <c r="J580" s="423"/>
      <c r="K580" s="423"/>
      <c r="L580" s="423"/>
      <c r="M580" s="422"/>
      <c r="N580" s="104"/>
      <c r="O580" s="79">
        <f t="shared" si="29"/>
        <v>0</v>
      </c>
      <c r="P580" s="79">
        <f t="shared" si="30"/>
        <v>0</v>
      </c>
      <c r="Q580" s="102" t="str">
        <f t="shared" si="28"/>
        <v/>
      </c>
    </row>
    <row r="581" spans="1:17" x14ac:dyDescent="0.2">
      <c r="A581" s="118" t="str">
        <f>IF(B581="","",COUNT('Diário 1º PA'!$A$5:$A$1982)+COUNT('Diário 2º PA'!$A$5:$A$2027)+ROW()-4)</f>
        <v/>
      </c>
      <c r="B581" s="104"/>
      <c r="C581" s="469"/>
      <c r="D581" s="105"/>
      <c r="E581" s="105"/>
      <c r="F581" s="106"/>
      <c r="G581" s="107"/>
      <c r="H581" s="105"/>
      <c r="I581" s="107"/>
      <c r="J581" s="423"/>
      <c r="K581" s="423"/>
      <c r="L581" s="423"/>
      <c r="M581" s="422"/>
      <c r="N581" s="104"/>
      <c r="O581" s="79">
        <f t="shared" si="29"/>
        <v>0</v>
      </c>
      <c r="P581" s="79">
        <f t="shared" si="30"/>
        <v>0</v>
      </c>
      <c r="Q581" s="152" t="str">
        <f t="shared" si="28"/>
        <v/>
      </c>
    </row>
    <row r="582" spans="1:17" x14ac:dyDescent="0.2">
      <c r="A582" s="118" t="str">
        <f>IF(B582="","",COUNT('Diário 1º PA'!$A$5:$A$1982)+COUNT('Diário 2º PA'!$A$5:$A$2027)+ROW()-4)</f>
        <v/>
      </c>
      <c r="B582" s="104"/>
      <c r="C582" s="469"/>
      <c r="D582" s="105"/>
      <c r="E582" s="105"/>
      <c r="F582" s="106"/>
      <c r="G582" s="107"/>
      <c r="H582" s="105"/>
      <c r="I582" s="107"/>
      <c r="J582" s="423"/>
      <c r="K582" s="423"/>
      <c r="L582" s="423"/>
      <c r="M582" s="422"/>
      <c r="N582" s="104"/>
      <c r="O582" s="79">
        <f t="shared" si="29"/>
        <v>0</v>
      </c>
      <c r="P582" s="79">
        <f t="shared" si="30"/>
        <v>0</v>
      </c>
      <c r="Q582" s="102" t="str">
        <f t="shared" si="28"/>
        <v/>
      </c>
    </row>
    <row r="583" spans="1:17" x14ac:dyDescent="0.2">
      <c r="A583" s="118" t="str">
        <f>IF(B583="","",COUNT('Diário 1º PA'!$A$5:$A$1982)+COUNT('Diário 2º PA'!$A$5:$A$2027)+ROW()-4)</f>
        <v/>
      </c>
      <c r="B583" s="104"/>
      <c r="C583" s="469"/>
      <c r="D583" s="105"/>
      <c r="E583" s="105"/>
      <c r="F583" s="106"/>
      <c r="G583" s="107"/>
      <c r="H583" s="105"/>
      <c r="I583" s="107"/>
      <c r="J583" s="423"/>
      <c r="K583" s="423"/>
      <c r="L583" s="423"/>
      <c r="M583" s="422"/>
      <c r="N583" s="104"/>
      <c r="O583" s="79">
        <f t="shared" si="29"/>
        <v>0</v>
      </c>
      <c r="P583" s="79">
        <f t="shared" si="30"/>
        <v>0</v>
      </c>
      <c r="Q583" s="102" t="str">
        <f t="shared" si="28"/>
        <v/>
      </c>
    </row>
    <row r="584" spans="1:17" x14ac:dyDescent="0.2">
      <c r="A584" s="118" t="str">
        <f>IF(B584="","",COUNT('Diário 1º PA'!$A$5:$A$1982)+COUNT('Diário 2º PA'!$A$5:$A$2027)+ROW()-4)</f>
        <v/>
      </c>
      <c r="B584" s="104"/>
      <c r="C584" s="469"/>
      <c r="D584" s="105"/>
      <c r="E584" s="105"/>
      <c r="F584" s="106"/>
      <c r="G584" s="107"/>
      <c r="H584" s="105"/>
      <c r="I584" s="107"/>
      <c r="J584" s="423"/>
      <c r="K584" s="423"/>
      <c r="L584" s="423"/>
      <c r="M584" s="422"/>
      <c r="N584" s="104"/>
      <c r="O584" s="79">
        <f t="shared" si="29"/>
        <v>0</v>
      </c>
      <c r="P584" s="79">
        <f t="shared" si="30"/>
        <v>0</v>
      </c>
      <c r="Q584" s="152" t="str">
        <f t="shared" si="28"/>
        <v/>
      </c>
    </row>
    <row r="585" spans="1:17" x14ac:dyDescent="0.2">
      <c r="A585" s="118" t="str">
        <f>IF(B585="","",COUNT('Diário 1º PA'!$A$5:$A$1982)+COUNT('Diário 2º PA'!$A$5:$A$2027)+ROW()-4)</f>
        <v/>
      </c>
      <c r="B585" s="104"/>
      <c r="C585" s="469"/>
      <c r="D585" s="105"/>
      <c r="E585" s="105"/>
      <c r="F585" s="106"/>
      <c r="G585" s="107"/>
      <c r="H585" s="105"/>
      <c r="I585" s="107"/>
      <c r="J585" s="423"/>
      <c r="K585" s="423"/>
      <c r="L585" s="423"/>
      <c r="M585" s="422"/>
      <c r="N585" s="104"/>
      <c r="O585" s="79">
        <f t="shared" si="29"/>
        <v>0</v>
      </c>
      <c r="P585" s="79">
        <f t="shared" si="30"/>
        <v>0</v>
      </c>
      <c r="Q585" s="102" t="str">
        <f t="shared" si="28"/>
        <v/>
      </c>
    </row>
    <row r="586" spans="1:17" x14ac:dyDescent="0.2">
      <c r="A586" s="118" t="str">
        <f>IF(B586="","",COUNT('Diário 1º PA'!$A$5:$A$1982)+COUNT('Diário 2º PA'!$A$5:$A$2027)+ROW()-4)</f>
        <v/>
      </c>
      <c r="B586" s="104"/>
      <c r="C586" s="469"/>
      <c r="D586" s="105"/>
      <c r="E586" s="105"/>
      <c r="F586" s="106"/>
      <c r="G586" s="107"/>
      <c r="H586" s="105"/>
      <c r="I586" s="107"/>
      <c r="J586" s="423"/>
      <c r="K586" s="423"/>
      <c r="L586" s="423"/>
      <c r="M586" s="422"/>
      <c r="N586" s="104"/>
      <c r="O586" s="79">
        <f t="shared" si="29"/>
        <v>0</v>
      </c>
      <c r="P586" s="79">
        <f t="shared" si="30"/>
        <v>0</v>
      </c>
      <c r="Q586" s="102" t="str">
        <f t="shared" si="28"/>
        <v/>
      </c>
    </row>
    <row r="587" spans="1:17" x14ac:dyDescent="0.2">
      <c r="A587" s="118" t="str">
        <f>IF(B587="","",COUNT('Diário 1º PA'!$A$5:$A$1982)+COUNT('Diário 2º PA'!$A$5:$A$2027)+ROW()-4)</f>
        <v/>
      </c>
      <c r="B587" s="104"/>
      <c r="C587" s="469"/>
      <c r="D587" s="105"/>
      <c r="E587" s="105"/>
      <c r="F587" s="106"/>
      <c r="G587" s="107"/>
      <c r="H587" s="105"/>
      <c r="I587" s="107"/>
      <c r="J587" s="423"/>
      <c r="K587" s="423"/>
      <c r="L587" s="423"/>
      <c r="M587" s="422"/>
      <c r="N587" s="104"/>
      <c r="O587" s="79">
        <f t="shared" si="29"/>
        <v>0</v>
      </c>
      <c r="P587" s="79">
        <f t="shared" si="30"/>
        <v>0</v>
      </c>
      <c r="Q587" s="152" t="str">
        <f t="shared" si="28"/>
        <v/>
      </c>
    </row>
    <row r="588" spans="1:17" x14ac:dyDescent="0.2">
      <c r="A588" s="118" t="str">
        <f>IF(B588="","",COUNT('Diário 1º PA'!$A$5:$A$1982)+COUNT('Diário 2º PA'!$A$5:$A$2027)+ROW()-4)</f>
        <v/>
      </c>
      <c r="B588" s="104"/>
      <c r="C588" s="469"/>
      <c r="D588" s="105"/>
      <c r="E588" s="105"/>
      <c r="F588" s="106"/>
      <c r="G588" s="105"/>
      <c r="H588" s="105"/>
      <c r="I588" s="107"/>
      <c r="J588" s="422"/>
      <c r="K588" s="422"/>
      <c r="L588" s="423"/>
      <c r="M588" s="422"/>
      <c r="N588" s="104"/>
      <c r="O588" s="79">
        <f t="shared" si="29"/>
        <v>0</v>
      </c>
      <c r="P588" s="79">
        <f t="shared" si="30"/>
        <v>0</v>
      </c>
      <c r="Q588" s="102" t="str">
        <f t="shared" si="28"/>
        <v/>
      </c>
    </row>
    <row r="589" spans="1:17" x14ac:dyDescent="0.2">
      <c r="A589" s="118" t="str">
        <f>IF(B589="","",COUNT('Diário 1º PA'!$A$5:$A$1982)+COUNT('Diário 2º PA'!$A$5:$A$2027)+ROW()-4)</f>
        <v/>
      </c>
      <c r="B589" s="104"/>
      <c r="C589" s="469"/>
      <c r="D589" s="105"/>
      <c r="E589" s="105"/>
      <c r="F589" s="106"/>
      <c r="G589" s="105"/>
      <c r="H589" s="105"/>
      <c r="I589" s="107"/>
      <c r="J589" s="422"/>
      <c r="K589" s="422"/>
      <c r="L589" s="423"/>
      <c r="M589" s="422"/>
      <c r="N589" s="104"/>
      <c r="O589" s="79">
        <f t="shared" si="29"/>
        <v>0</v>
      </c>
      <c r="P589" s="79">
        <f t="shared" si="30"/>
        <v>0</v>
      </c>
      <c r="Q589" s="102" t="str">
        <f t="shared" si="28"/>
        <v/>
      </c>
    </row>
    <row r="590" spans="1:17" x14ac:dyDescent="0.2">
      <c r="A590" s="118" t="str">
        <f>IF(B590="","",COUNT('Diário 1º PA'!$A$5:$A$1982)+COUNT('Diário 2º PA'!$A$5:$A$2027)+ROW()-4)</f>
        <v/>
      </c>
      <c r="B590" s="104"/>
      <c r="C590" s="469"/>
      <c r="D590" s="105"/>
      <c r="E590" s="105"/>
      <c r="F590" s="106"/>
      <c r="G590" s="105"/>
      <c r="H590" s="105"/>
      <c r="I590" s="107"/>
      <c r="J590" s="422"/>
      <c r="K590" s="422"/>
      <c r="L590" s="423"/>
      <c r="M590" s="422"/>
      <c r="N590" s="104"/>
      <c r="O590" s="79">
        <f t="shared" si="29"/>
        <v>0</v>
      </c>
      <c r="P590" s="79">
        <f t="shared" si="30"/>
        <v>0</v>
      </c>
      <c r="Q590" s="152" t="str">
        <f t="shared" ref="Q590:Q653" si="31">SUBSTITUTE(D590," ","_")</f>
        <v/>
      </c>
    </row>
    <row r="591" spans="1:17" x14ac:dyDescent="0.2">
      <c r="A591" s="118" t="str">
        <f>IF(B591="","",COUNT('Diário 1º PA'!$A$5:$A$1982)+COUNT('Diário 2º PA'!$A$5:$A$2027)+ROW()-4)</f>
        <v/>
      </c>
      <c r="B591" s="104"/>
      <c r="C591" s="469"/>
      <c r="D591" s="105"/>
      <c r="E591" s="105"/>
      <c r="F591" s="106"/>
      <c r="G591" s="105"/>
      <c r="H591" s="105"/>
      <c r="I591" s="107"/>
      <c r="J591" s="422"/>
      <c r="K591" s="422"/>
      <c r="L591" s="423"/>
      <c r="M591" s="422"/>
      <c r="N591" s="104"/>
      <c r="O591" s="79">
        <f t="shared" ref="O591:O654" si="32">IF(B591=0,0,IF(YEAR(B591)=$P$1,MONTH(B591)-$O$1+1,(YEAR(B591)-$P$1)*12-$O$1+1+MONTH(B591)))</f>
        <v>0</v>
      </c>
      <c r="P591" s="79">
        <f t="shared" ref="P591:P654" si="33">IF(C591=0,0,IF(YEAR(C591)=$P$1,MONTH(C591)-$O$1+1,(YEAR(C591)-$P$1)*12-$O$1+1+MONTH(C591)))</f>
        <v>0</v>
      </c>
      <c r="Q591" s="102" t="str">
        <f t="shared" si="31"/>
        <v/>
      </c>
    </row>
    <row r="592" spans="1:17" x14ac:dyDescent="0.2">
      <c r="A592" s="118" t="str">
        <f>IF(B592="","",COUNT('Diário 1º PA'!$A$5:$A$1982)+COUNT('Diário 2º PA'!$A$5:$A$2027)+ROW()-4)</f>
        <v/>
      </c>
      <c r="B592" s="104"/>
      <c r="C592" s="469"/>
      <c r="D592" s="105"/>
      <c r="E592" s="105"/>
      <c r="F592" s="445"/>
      <c r="G592" s="105"/>
      <c r="H592" s="105"/>
      <c r="I592" s="107"/>
      <c r="J592" s="422"/>
      <c r="K592" s="422"/>
      <c r="L592" s="423"/>
      <c r="M592" s="422"/>
      <c r="N592" s="104"/>
      <c r="O592" s="79">
        <f t="shared" si="32"/>
        <v>0</v>
      </c>
      <c r="P592" s="79">
        <f t="shared" si="33"/>
        <v>0</v>
      </c>
      <c r="Q592" s="102" t="str">
        <f t="shared" si="31"/>
        <v/>
      </c>
    </row>
    <row r="593" spans="1:17" x14ac:dyDescent="0.2">
      <c r="A593" s="118" t="str">
        <f>IF(B593="","",COUNT('Diário 1º PA'!$A$5:$A$1982)+COUNT('Diário 2º PA'!$A$5:$A$2027)+ROW()-4)</f>
        <v/>
      </c>
      <c r="B593" s="104"/>
      <c r="C593" s="469"/>
      <c r="D593" s="105"/>
      <c r="E593" s="105"/>
      <c r="F593" s="106"/>
      <c r="G593" s="105"/>
      <c r="H593" s="105"/>
      <c r="I593" s="107"/>
      <c r="J593" s="422"/>
      <c r="K593" s="422"/>
      <c r="L593" s="423"/>
      <c r="M593" s="422"/>
      <c r="N593" s="104"/>
      <c r="O593" s="79">
        <f t="shared" si="32"/>
        <v>0</v>
      </c>
      <c r="P593" s="79">
        <f t="shared" si="33"/>
        <v>0</v>
      </c>
      <c r="Q593" s="152" t="str">
        <f t="shared" si="31"/>
        <v/>
      </c>
    </row>
    <row r="594" spans="1:17" x14ac:dyDescent="0.2">
      <c r="A594" s="118" t="str">
        <f>IF(B594="","",COUNT('Diário 1º PA'!$A$5:$A$1982)+COUNT('Diário 2º PA'!$A$5:$A$2027)+ROW()-4)</f>
        <v/>
      </c>
      <c r="B594" s="104"/>
      <c r="C594" s="469"/>
      <c r="D594" s="105"/>
      <c r="E594" s="105"/>
      <c r="F594" s="106"/>
      <c r="G594" s="105"/>
      <c r="H594" s="105"/>
      <c r="I594" s="107"/>
      <c r="J594" s="422"/>
      <c r="K594" s="422"/>
      <c r="L594" s="423"/>
      <c r="M594" s="422"/>
      <c r="N594" s="104"/>
      <c r="O594" s="79">
        <f t="shared" si="32"/>
        <v>0</v>
      </c>
      <c r="P594" s="79">
        <f t="shared" si="33"/>
        <v>0</v>
      </c>
      <c r="Q594" s="102" t="str">
        <f t="shared" si="31"/>
        <v/>
      </c>
    </row>
    <row r="595" spans="1:17" x14ac:dyDescent="0.2">
      <c r="A595" s="118" t="str">
        <f>IF(B595="","",COUNT('Diário 1º PA'!$A$5:$A$1982)+COUNT('Diário 2º PA'!$A$5:$A$2027)+ROW()-4)</f>
        <v/>
      </c>
      <c r="B595" s="104"/>
      <c r="C595" s="469"/>
      <c r="D595" s="105"/>
      <c r="E595" s="105"/>
      <c r="F595" s="106"/>
      <c r="G595" s="105"/>
      <c r="H595" s="105"/>
      <c r="I595" s="107"/>
      <c r="J595" s="422"/>
      <c r="K595" s="422"/>
      <c r="L595" s="423"/>
      <c r="M595" s="422"/>
      <c r="N595" s="104"/>
      <c r="O595" s="79">
        <f t="shared" si="32"/>
        <v>0</v>
      </c>
      <c r="P595" s="79">
        <f t="shared" si="33"/>
        <v>0</v>
      </c>
      <c r="Q595" s="102" t="str">
        <f t="shared" si="31"/>
        <v/>
      </c>
    </row>
    <row r="596" spans="1:17" x14ac:dyDescent="0.2">
      <c r="A596" s="118" t="str">
        <f>IF(B596="","",COUNT('Diário 1º PA'!$A$5:$A$1982)+COUNT('Diário 2º PA'!$A$5:$A$2027)+ROW()-4)</f>
        <v/>
      </c>
      <c r="B596" s="104"/>
      <c r="C596" s="469"/>
      <c r="D596" s="105"/>
      <c r="E596" s="105"/>
      <c r="F596" s="106"/>
      <c r="G596" s="105"/>
      <c r="H596" s="105"/>
      <c r="I596" s="107"/>
      <c r="J596" s="422"/>
      <c r="K596" s="422"/>
      <c r="L596" s="423"/>
      <c r="M596" s="422"/>
      <c r="N596" s="104"/>
      <c r="O596" s="79">
        <f t="shared" si="32"/>
        <v>0</v>
      </c>
      <c r="P596" s="79">
        <f t="shared" si="33"/>
        <v>0</v>
      </c>
      <c r="Q596" s="152" t="str">
        <f t="shared" si="31"/>
        <v/>
      </c>
    </row>
    <row r="597" spans="1:17" x14ac:dyDescent="0.2">
      <c r="A597" s="118" t="str">
        <f>IF(B597="","",COUNT('Diário 1º PA'!$A$5:$A$1982)+COUNT('Diário 2º PA'!$A$5:$A$2027)+ROW()-4)</f>
        <v/>
      </c>
      <c r="B597" s="104"/>
      <c r="C597" s="469"/>
      <c r="D597" s="105"/>
      <c r="E597" s="105"/>
      <c r="F597" s="106"/>
      <c r="G597" s="105"/>
      <c r="H597" s="105"/>
      <c r="I597" s="107"/>
      <c r="J597" s="422"/>
      <c r="K597" s="422"/>
      <c r="L597" s="423"/>
      <c r="M597" s="422"/>
      <c r="N597" s="104"/>
      <c r="O597" s="79">
        <f t="shared" si="32"/>
        <v>0</v>
      </c>
      <c r="P597" s="79">
        <f t="shared" si="33"/>
        <v>0</v>
      </c>
      <c r="Q597" s="102" t="str">
        <f t="shared" si="31"/>
        <v/>
      </c>
    </row>
    <row r="598" spans="1:17" x14ac:dyDescent="0.2">
      <c r="A598" s="118" t="str">
        <f>IF(B598="","",COUNT('Diário 1º PA'!$A$5:$A$1982)+COUNT('Diário 2º PA'!$A$5:$A$2027)+ROW()-4)</f>
        <v/>
      </c>
      <c r="B598" s="104"/>
      <c r="C598" s="469"/>
      <c r="D598" s="105"/>
      <c r="E598" s="105"/>
      <c r="F598" s="106"/>
      <c r="G598" s="105"/>
      <c r="H598" s="105"/>
      <c r="I598" s="107"/>
      <c r="J598" s="422"/>
      <c r="K598" s="422"/>
      <c r="L598" s="423"/>
      <c r="M598" s="422"/>
      <c r="N598" s="104"/>
      <c r="O598" s="79">
        <f t="shared" si="32"/>
        <v>0</v>
      </c>
      <c r="P598" s="79">
        <f t="shared" si="33"/>
        <v>0</v>
      </c>
      <c r="Q598" s="102" t="str">
        <f t="shared" si="31"/>
        <v/>
      </c>
    </row>
    <row r="599" spans="1:17" x14ac:dyDescent="0.2">
      <c r="A599" s="118" t="str">
        <f>IF(B599="","",COUNT('Diário 1º PA'!$A$5:$A$1982)+COUNT('Diário 2º PA'!$A$5:$A$2027)+ROW()-4)</f>
        <v/>
      </c>
      <c r="B599" s="104"/>
      <c r="C599" s="469"/>
      <c r="D599" s="105"/>
      <c r="E599" s="105"/>
      <c r="F599" s="106"/>
      <c r="G599" s="105"/>
      <c r="H599" s="105"/>
      <c r="I599" s="107"/>
      <c r="J599" s="422"/>
      <c r="K599" s="422"/>
      <c r="L599" s="423"/>
      <c r="M599" s="422"/>
      <c r="N599" s="104"/>
      <c r="O599" s="79">
        <f t="shared" si="32"/>
        <v>0</v>
      </c>
      <c r="P599" s="79">
        <f t="shared" si="33"/>
        <v>0</v>
      </c>
      <c r="Q599" s="152" t="str">
        <f t="shared" si="31"/>
        <v/>
      </c>
    </row>
    <row r="600" spans="1:17" x14ac:dyDescent="0.2">
      <c r="A600" s="118" t="str">
        <f>IF(B600="","",COUNT('Diário 1º PA'!$A$5:$A$1982)+COUNT('Diário 2º PA'!$A$5:$A$2027)+ROW()-4)</f>
        <v/>
      </c>
      <c r="B600" s="104"/>
      <c r="C600" s="469"/>
      <c r="D600" s="105"/>
      <c r="E600" s="105"/>
      <c r="F600" s="106"/>
      <c r="G600" s="105"/>
      <c r="H600" s="105"/>
      <c r="I600" s="107"/>
      <c r="J600" s="422"/>
      <c r="K600" s="422"/>
      <c r="L600" s="423"/>
      <c r="M600" s="422"/>
      <c r="N600" s="104"/>
      <c r="O600" s="79">
        <f t="shared" si="32"/>
        <v>0</v>
      </c>
      <c r="P600" s="79">
        <f t="shared" si="33"/>
        <v>0</v>
      </c>
      <c r="Q600" s="102" t="str">
        <f t="shared" si="31"/>
        <v/>
      </c>
    </row>
    <row r="601" spans="1:17" x14ac:dyDescent="0.2">
      <c r="A601" s="118" t="str">
        <f>IF(B601="","",COUNT('Diário 1º PA'!$A$5:$A$1982)+COUNT('Diário 2º PA'!$A$5:$A$2027)+ROW()-4)</f>
        <v/>
      </c>
      <c r="B601" s="104"/>
      <c r="C601" s="469"/>
      <c r="D601" s="105"/>
      <c r="E601" s="105"/>
      <c r="F601" s="106"/>
      <c r="G601" s="105"/>
      <c r="H601" s="105"/>
      <c r="I601" s="107"/>
      <c r="J601" s="422"/>
      <c r="K601" s="422"/>
      <c r="L601" s="423"/>
      <c r="M601" s="422"/>
      <c r="N601" s="104"/>
      <c r="O601" s="79">
        <f t="shared" si="32"/>
        <v>0</v>
      </c>
      <c r="P601" s="79">
        <f t="shared" si="33"/>
        <v>0</v>
      </c>
      <c r="Q601" s="102" t="str">
        <f t="shared" si="31"/>
        <v/>
      </c>
    </row>
    <row r="602" spans="1:17" x14ac:dyDescent="0.2">
      <c r="A602" s="118" t="str">
        <f>IF(B602="","",COUNT('Diário 1º PA'!$A$5:$A$1982)+COUNT('Diário 2º PA'!$A$5:$A$2027)+ROW()-4)</f>
        <v/>
      </c>
      <c r="B602" s="104"/>
      <c r="C602" s="469"/>
      <c r="D602" s="105"/>
      <c r="E602" s="105"/>
      <c r="F602" s="106"/>
      <c r="G602" s="105"/>
      <c r="H602" s="105"/>
      <c r="I602" s="107"/>
      <c r="J602" s="422"/>
      <c r="K602" s="422"/>
      <c r="L602" s="423"/>
      <c r="M602" s="422"/>
      <c r="N602" s="104"/>
      <c r="O602" s="79">
        <f t="shared" si="32"/>
        <v>0</v>
      </c>
      <c r="P602" s="79">
        <f t="shared" si="33"/>
        <v>0</v>
      </c>
      <c r="Q602" s="152" t="str">
        <f t="shared" si="31"/>
        <v/>
      </c>
    </row>
    <row r="603" spans="1:17" x14ac:dyDescent="0.2">
      <c r="A603" s="118" t="str">
        <f>IF(B603="","",COUNT('Diário 1º PA'!$A$5:$A$1982)+COUNT('Diário 2º PA'!$A$5:$A$2027)+ROW()-4)</f>
        <v/>
      </c>
      <c r="B603" s="104"/>
      <c r="C603" s="469"/>
      <c r="D603" s="105"/>
      <c r="E603" s="105"/>
      <c r="F603" s="106"/>
      <c r="G603" s="105"/>
      <c r="H603" s="105"/>
      <c r="I603" s="107"/>
      <c r="J603" s="422"/>
      <c r="K603" s="422"/>
      <c r="L603" s="423"/>
      <c r="M603" s="422"/>
      <c r="N603" s="104"/>
      <c r="O603" s="79">
        <f t="shared" si="32"/>
        <v>0</v>
      </c>
      <c r="P603" s="79">
        <f t="shared" si="33"/>
        <v>0</v>
      </c>
      <c r="Q603" s="102" t="str">
        <f t="shared" si="31"/>
        <v/>
      </c>
    </row>
    <row r="604" spans="1:17" x14ac:dyDescent="0.2">
      <c r="A604" s="118" t="str">
        <f>IF(B604="","",COUNT('Diário 1º PA'!$A$5:$A$1982)+COUNT('Diário 2º PA'!$A$5:$A$2027)+ROW()-4)</f>
        <v/>
      </c>
      <c r="B604" s="479"/>
      <c r="C604" s="474"/>
      <c r="D604" s="476"/>
      <c r="E604" s="476"/>
      <c r="F604" s="445"/>
      <c r="G604" s="442"/>
      <c r="H604" s="476"/>
      <c r="I604" s="442"/>
      <c r="J604" s="444"/>
      <c r="K604" s="444"/>
      <c r="L604" s="444"/>
      <c r="M604" s="480"/>
      <c r="N604" s="479"/>
      <c r="O604" s="79">
        <f t="shared" si="32"/>
        <v>0</v>
      </c>
      <c r="P604" s="79">
        <f t="shared" si="33"/>
        <v>0</v>
      </c>
      <c r="Q604" s="102" t="str">
        <f t="shared" si="31"/>
        <v/>
      </c>
    </row>
    <row r="605" spans="1:17" x14ac:dyDescent="0.2">
      <c r="A605" s="118" t="str">
        <f>IF(B605="","",COUNT('Diário 1º PA'!$A$5:$A$1982)+COUNT('Diário 2º PA'!$A$5:$A$2027)+ROW()-4)</f>
        <v/>
      </c>
      <c r="B605" s="479"/>
      <c r="C605" s="474"/>
      <c r="D605" s="476"/>
      <c r="E605" s="476"/>
      <c r="F605" s="445"/>
      <c r="G605" s="442"/>
      <c r="H605" s="476"/>
      <c r="I605" s="442"/>
      <c r="J605" s="444"/>
      <c r="K605" s="444"/>
      <c r="L605" s="444"/>
      <c r="M605" s="480"/>
      <c r="N605" s="479"/>
      <c r="O605" s="79">
        <f t="shared" si="32"/>
        <v>0</v>
      </c>
      <c r="P605" s="79">
        <f t="shared" si="33"/>
        <v>0</v>
      </c>
      <c r="Q605" s="152" t="str">
        <f t="shared" si="31"/>
        <v/>
      </c>
    </row>
    <row r="606" spans="1:17" x14ac:dyDescent="0.2">
      <c r="A606" s="118" t="str">
        <f>IF(B606="","",COUNT('Diário 1º PA'!$A$5:$A$1982)+COUNT('Diário 2º PA'!$A$5:$A$2027)+ROW()-4)</f>
        <v/>
      </c>
      <c r="B606" s="104"/>
      <c r="C606" s="469"/>
      <c r="D606" s="105"/>
      <c r="E606" s="105"/>
      <c r="F606" s="106"/>
      <c r="G606" s="105"/>
      <c r="H606" s="105"/>
      <c r="I606" s="107"/>
      <c r="J606" s="422"/>
      <c r="K606" s="422"/>
      <c r="L606" s="423"/>
      <c r="M606" s="422"/>
      <c r="N606" s="104"/>
      <c r="O606" s="79">
        <f t="shared" si="32"/>
        <v>0</v>
      </c>
      <c r="P606" s="79">
        <f t="shared" si="33"/>
        <v>0</v>
      </c>
      <c r="Q606" s="102" t="str">
        <f t="shared" si="31"/>
        <v/>
      </c>
    </row>
    <row r="607" spans="1:17" x14ac:dyDescent="0.2">
      <c r="A607" s="118" t="str">
        <f>IF(B607="","",COUNT('Diário 1º PA'!$A$5:$A$1982)+COUNT('Diário 2º PA'!$A$5:$A$2027)+ROW()-4)</f>
        <v/>
      </c>
      <c r="B607" s="104"/>
      <c r="C607" s="469"/>
      <c r="D607" s="105"/>
      <c r="E607" s="105"/>
      <c r="F607" s="106"/>
      <c r="G607" s="107"/>
      <c r="H607" s="105"/>
      <c r="I607" s="107"/>
      <c r="J607" s="423"/>
      <c r="K607" s="423"/>
      <c r="L607" s="423"/>
      <c r="M607" s="423"/>
      <c r="N607" s="470"/>
      <c r="O607" s="79">
        <f t="shared" si="32"/>
        <v>0</v>
      </c>
      <c r="P607" s="79">
        <f t="shared" si="33"/>
        <v>0</v>
      </c>
      <c r="Q607" s="102" t="str">
        <f t="shared" si="31"/>
        <v/>
      </c>
    </row>
    <row r="608" spans="1:17" x14ac:dyDescent="0.2">
      <c r="A608" s="118" t="str">
        <f>IF(B608="","",COUNT('Diário 1º PA'!$A$5:$A$1982)+COUNT('Diário 2º PA'!$A$5:$A$2027)+ROW()-4)</f>
        <v/>
      </c>
      <c r="B608" s="104"/>
      <c r="C608" s="469"/>
      <c r="D608" s="105"/>
      <c r="E608" s="105"/>
      <c r="F608" s="106"/>
      <c r="G608" s="107"/>
      <c r="H608" s="105"/>
      <c r="I608" s="107"/>
      <c r="J608" s="423"/>
      <c r="K608" s="423"/>
      <c r="L608" s="423"/>
      <c r="M608" s="423"/>
      <c r="N608" s="486"/>
      <c r="O608" s="79">
        <f t="shared" si="32"/>
        <v>0</v>
      </c>
      <c r="P608" s="79">
        <f t="shared" si="33"/>
        <v>0</v>
      </c>
      <c r="Q608" s="152" t="str">
        <f t="shared" si="31"/>
        <v/>
      </c>
    </row>
    <row r="609" spans="1:17" x14ac:dyDescent="0.2">
      <c r="A609" s="118" t="str">
        <f>IF(B609="","",COUNT('Diário 1º PA'!$A$5:$A$1982)+COUNT('Diário 2º PA'!$A$5:$A$2027)+ROW()-4)</f>
        <v/>
      </c>
      <c r="B609" s="104"/>
      <c r="C609" s="469"/>
      <c r="D609" s="105"/>
      <c r="E609" s="105"/>
      <c r="F609" s="106"/>
      <c r="G609" s="107"/>
      <c r="H609" s="105"/>
      <c r="I609" s="107"/>
      <c r="J609" s="422"/>
      <c r="K609" s="422"/>
      <c r="L609" s="423"/>
      <c r="M609" s="422"/>
      <c r="N609" s="104"/>
      <c r="O609" s="79">
        <f t="shared" si="32"/>
        <v>0</v>
      </c>
      <c r="P609" s="79">
        <f t="shared" si="33"/>
        <v>0</v>
      </c>
      <c r="Q609" s="102" t="str">
        <f t="shared" si="31"/>
        <v/>
      </c>
    </row>
    <row r="610" spans="1:17" x14ac:dyDescent="0.2">
      <c r="A610" s="118" t="str">
        <f>IF(B610="","",COUNT('Diário 1º PA'!$A$5:$A$1982)+COUNT('Diário 2º PA'!$A$5:$A$2027)+ROW()-4)</f>
        <v/>
      </c>
      <c r="B610" s="104"/>
      <c r="C610" s="469"/>
      <c r="D610" s="105"/>
      <c r="E610" s="105"/>
      <c r="F610" s="106"/>
      <c r="G610" s="107"/>
      <c r="H610" s="105"/>
      <c r="I610" s="107"/>
      <c r="J610" s="422"/>
      <c r="K610" s="422"/>
      <c r="L610" s="423"/>
      <c r="M610" s="422"/>
      <c r="N610" s="104"/>
      <c r="O610" s="79">
        <f t="shared" si="32"/>
        <v>0</v>
      </c>
      <c r="P610" s="79">
        <f t="shared" si="33"/>
        <v>0</v>
      </c>
      <c r="Q610" s="102" t="str">
        <f t="shared" si="31"/>
        <v/>
      </c>
    </row>
    <row r="611" spans="1:17" x14ac:dyDescent="0.2">
      <c r="A611" s="118" t="str">
        <f>IF(B611="","",COUNT('Diário 1º PA'!$A$5:$A$1982)+COUNT('Diário 2º PA'!$A$5:$A$2027)+ROW()-4)</f>
        <v/>
      </c>
      <c r="B611" s="104"/>
      <c r="C611" s="469"/>
      <c r="D611" s="105"/>
      <c r="E611" s="105"/>
      <c r="F611" s="106"/>
      <c r="G611" s="107"/>
      <c r="H611" s="105"/>
      <c r="I611" s="107"/>
      <c r="J611" s="422"/>
      <c r="K611" s="422"/>
      <c r="L611" s="423"/>
      <c r="M611" s="422"/>
      <c r="N611" s="104"/>
      <c r="O611" s="79">
        <f t="shared" si="32"/>
        <v>0</v>
      </c>
      <c r="P611" s="79">
        <f t="shared" si="33"/>
        <v>0</v>
      </c>
      <c r="Q611" s="152" t="str">
        <f t="shared" si="31"/>
        <v/>
      </c>
    </row>
    <row r="612" spans="1:17" x14ac:dyDescent="0.2">
      <c r="A612" s="118" t="str">
        <f>IF(B612="","",COUNT('Diário 1º PA'!$A$5:$A$1982)+COUNT('Diário 2º PA'!$A$5:$A$2027)+ROW()-4)</f>
        <v/>
      </c>
      <c r="B612" s="104"/>
      <c r="C612" s="469"/>
      <c r="D612" s="105"/>
      <c r="E612" s="105"/>
      <c r="F612" s="106"/>
      <c r="G612" s="107"/>
      <c r="H612" s="105"/>
      <c r="I612" s="107"/>
      <c r="J612" s="422"/>
      <c r="K612" s="422"/>
      <c r="L612" s="423"/>
      <c r="M612" s="422"/>
      <c r="N612" s="104"/>
      <c r="O612" s="79">
        <f t="shared" si="32"/>
        <v>0</v>
      </c>
      <c r="P612" s="79">
        <f t="shared" si="33"/>
        <v>0</v>
      </c>
      <c r="Q612" s="102" t="str">
        <f t="shared" si="31"/>
        <v/>
      </c>
    </row>
    <row r="613" spans="1:17" x14ac:dyDescent="0.2">
      <c r="A613" s="118" t="str">
        <f>IF(B613="","",COUNT('Diário 1º PA'!$A$5:$A$1982)+COUNT('Diário 2º PA'!$A$5:$A$2027)+ROW()-4)</f>
        <v/>
      </c>
      <c r="B613" s="104"/>
      <c r="C613" s="469"/>
      <c r="D613" s="105"/>
      <c r="E613" s="105"/>
      <c r="F613" s="106"/>
      <c r="G613" s="107"/>
      <c r="H613" s="105"/>
      <c r="I613" s="107"/>
      <c r="J613" s="422"/>
      <c r="K613" s="422"/>
      <c r="L613" s="423"/>
      <c r="M613" s="422"/>
      <c r="N613" s="104"/>
      <c r="O613" s="79">
        <f t="shared" si="32"/>
        <v>0</v>
      </c>
      <c r="P613" s="79">
        <f t="shared" si="33"/>
        <v>0</v>
      </c>
      <c r="Q613" s="102" t="str">
        <f t="shared" si="31"/>
        <v/>
      </c>
    </row>
    <row r="614" spans="1:17" x14ac:dyDescent="0.2">
      <c r="A614" s="118" t="str">
        <f>IF(B614="","",COUNT('Diário 1º PA'!$A$5:$A$1982)+COUNT('Diário 2º PA'!$A$5:$A$2027)+ROW()-4)</f>
        <v/>
      </c>
      <c r="B614" s="104"/>
      <c r="C614" s="469"/>
      <c r="D614" s="105"/>
      <c r="E614" s="105"/>
      <c r="F614" s="106"/>
      <c r="G614" s="105"/>
      <c r="H614" s="105"/>
      <c r="I614" s="107"/>
      <c r="J614" s="422"/>
      <c r="K614" s="422"/>
      <c r="L614" s="423"/>
      <c r="M614" s="422"/>
      <c r="N614" s="104"/>
      <c r="O614" s="79">
        <f t="shared" si="32"/>
        <v>0</v>
      </c>
      <c r="P614" s="79">
        <f t="shared" si="33"/>
        <v>0</v>
      </c>
      <c r="Q614" s="152" t="str">
        <f t="shared" si="31"/>
        <v/>
      </c>
    </row>
    <row r="615" spans="1:17" x14ac:dyDescent="0.2">
      <c r="A615" s="118" t="str">
        <f>IF(B615="","",COUNT('Diário 1º PA'!$A$5:$A$1982)+COUNT('Diário 2º PA'!$A$5:$A$2027)+ROW()-4)</f>
        <v/>
      </c>
      <c r="B615" s="104"/>
      <c r="C615" s="469"/>
      <c r="D615" s="105"/>
      <c r="E615" s="105"/>
      <c r="F615" s="106"/>
      <c r="G615" s="105"/>
      <c r="H615" s="105"/>
      <c r="I615" s="107"/>
      <c r="J615" s="422"/>
      <c r="K615" s="422"/>
      <c r="L615" s="423"/>
      <c r="M615" s="422"/>
      <c r="N615" s="104"/>
      <c r="O615" s="79">
        <f t="shared" si="32"/>
        <v>0</v>
      </c>
      <c r="P615" s="79">
        <f t="shared" si="33"/>
        <v>0</v>
      </c>
      <c r="Q615" s="102" t="str">
        <f t="shared" si="31"/>
        <v/>
      </c>
    </row>
    <row r="616" spans="1:17" x14ac:dyDescent="0.2">
      <c r="A616" s="118" t="str">
        <f>IF(B616="","",COUNT('Diário 1º PA'!$A$5:$A$1982)+COUNT('Diário 2º PA'!$A$5:$A$2027)+ROW()-4)</f>
        <v/>
      </c>
      <c r="B616" s="104"/>
      <c r="C616" s="469"/>
      <c r="D616" s="105"/>
      <c r="E616" s="105"/>
      <c r="F616" s="106"/>
      <c r="G616" s="105"/>
      <c r="H616" s="105"/>
      <c r="I616" s="107"/>
      <c r="J616" s="422"/>
      <c r="K616" s="422"/>
      <c r="L616" s="423"/>
      <c r="M616" s="422"/>
      <c r="N616" s="104"/>
      <c r="O616" s="79">
        <f t="shared" si="32"/>
        <v>0</v>
      </c>
      <c r="P616" s="79">
        <f t="shared" si="33"/>
        <v>0</v>
      </c>
      <c r="Q616" s="102" t="str">
        <f t="shared" si="31"/>
        <v/>
      </c>
    </row>
    <row r="617" spans="1:17" x14ac:dyDescent="0.2">
      <c r="A617" s="118" t="str">
        <f>IF(B617="","",COUNT('Diário 1º PA'!$A$5:$A$1982)+COUNT('Diário 2º PA'!$A$5:$A$2027)+ROW()-4)</f>
        <v/>
      </c>
      <c r="B617" s="104"/>
      <c r="C617" s="469"/>
      <c r="D617" s="105"/>
      <c r="E617" s="105"/>
      <c r="F617" s="106"/>
      <c r="G617" s="105"/>
      <c r="H617" s="105"/>
      <c r="I617" s="107"/>
      <c r="J617" s="422"/>
      <c r="K617" s="422"/>
      <c r="L617" s="423"/>
      <c r="M617" s="422"/>
      <c r="N617" s="104"/>
      <c r="O617" s="79">
        <f t="shared" si="32"/>
        <v>0</v>
      </c>
      <c r="P617" s="79">
        <f t="shared" si="33"/>
        <v>0</v>
      </c>
      <c r="Q617" s="152" t="str">
        <f t="shared" si="31"/>
        <v/>
      </c>
    </row>
    <row r="618" spans="1:17" x14ac:dyDescent="0.2">
      <c r="A618" s="118" t="str">
        <f>IF(B618="","",COUNT('Diário 1º PA'!$A$5:$A$1982)+COUNT('Diário 2º PA'!$A$5:$A$2027)+ROW()-4)</f>
        <v/>
      </c>
      <c r="B618" s="104"/>
      <c r="C618" s="469"/>
      <c r="D618" s="105"/>
      <c r="E618" s="105"/>
      <c r="F618" s="106"/>
      <c r="G618" s="107"/>
      <c r="H618" s="105"/>
      <c r="I618" s="107"/>
      <c r="J618" s="422"/>
      <c r="K618" s="422"/>
      <c r="L618" s="423"/>
      <c r="M618" s="422"/>
      <c r="N618" s="104"/>
      <c r="O618" s="79">
        <f t="shared" si="32"/>
        <v>0</v>
      </c>
      <c r="P618" s="79">
        <f t="shared" si="33"/>
        <v>0</v>
      </c>
      <c r="Q618" s="102" t="str">
        <f t="shared" si="31"/>
        <v/>
      </c>
    </row>
    <row r="619" spans="1:17" x14ac:dyDescent="0.2">
      <c r="A619" s="118" t="str">
        <f>IF(B619="","",COUNT('Diário 1º PA'!$A$5:$A$1982)+COUNT('Diário 2º PA'!$A$5:$A$2027)+ROW()-4)</f>
        <v/>
      </c>
      <c r="B619" s="104"/>
      <c r="C619" s="469"/>
      <c r="D619" s="105"/>
      <c r="E619" s="105"/>
      <c r="F619" s="106"/>
      <c r="G619" s="453"/>
      <c r="H619" s="105"/>
      <c r="I619" s="107"/>
      <c r="J619" s="422"/>
      <c r="K619" s="422"/>
      <c r="L619" s="423"/>
      <c r="M619" s="422"/>
      <c r="N619" s="104"/>
      <c r="O619" s="79">
        <f t="shared" si="32"/>
        <v>0</v>
      </c>
      <c r="P619" s="79">
        <f t="shared" si="33"/>
        <v>0</v>
      </c>
      <c r="Q619" s="102" t="str">
        <f t="shared" si="31"/>
        <v/>
      </c>
    </row>
    <row r="620" spans="1:17" x14ac:dyDescent="0.2">
      <c r="A620" s="118" t="str">
        <f>IF(B620="","",COUNT('Diário 1º PA'!$A$5:$A$1982)+COUNT('Diário 2º PA'!$A$5:$A$2027)+ROW()-4)</f>
        <v/>
      </c>
      <c r="B620" s="104"/>
      <c r="C620" s="469"/>
      <c r="D620" s="105"/>
      <c r="E620" s="105"/>
      <c r="F620" s="106"/>
      <c r="G620" s="453"/>
      <c r="H620" s="105"/>
      <c r="I620" s="107"/>
      <c r="J620" s="422"/>
      <c r="K620" s="422"/>
      <c r="L620" s="423"/>
      <c r="M620" s="422"/>
      <c r="N620" s="104"/>
      <c r="O620" s="79">
        <f t="shared" si="32"/>
        <v>0</v>
      </c>
      <c r="P620" s="79">
        <f t="shared" si="33"/>
        <v>0</v>
      </c>
      <c r="Q620" s="152" t="str">
        <f t="shared" si="31"/>
        <v/>
      </c>
    </row>
    <row r="621" spans="1:17" x14ac:dyDescent="0.2">
      <c r="A621" s="118" t="str">
        <f>IF(B621="","",COUNT('Diário 1º PA'!$A$5:$A$1982)+COUNT('Diário 2º PA'!$A$5:$A$2027)+ROW()-4)</f>
        <v/>
      </c>
      <c r="B621" s="104"/>
      <c r="C621" s="469"/>
      <c r="D621" s="105"/>
      <c r="E621" s="105"/>
      <c r="F621" s="106"/>
      <c r="G621" s="107"/>
      <c r="H621" s="105"/>
      <c r="I621" s="107"/>
      <c r="J621" s="422"/>
      <c r="K621" s="422"/>
      <c r="L621" s="423"/>
      <c r="M621" s="422"/>
      <c r="N621" s="104"/>
      <c r="O621" s="79">
        <f t="shared" si="32"/>
        <v>0</v>
      </c>
      <c r="P621" s="79">
        <f t="shared" si="33"/>
        <v>0</v>
      </c>
      <c r="Q621" s="102" t="str">
        <f t="shared" si="31"/>
        <v/>
      </c>
    </row>
    <row r="622" spans="1:17" x14ac:dyDescent="0.2">
      <c r="A622" s="118" t="str">
        <f>IF(B622="","",COUNT('Diário 1º PA'!$A$5:$A$1982)+COUNT('Diário 2º PA'!$A$5:$A$2027)+ROW()-4)</f>
        <v/>
      </c>
      <c r="B622" s="104"/>
      <c r="C622" s="469"/>
      <c r="D622" s="105"/>
      <c r="E622" s="105"/>
      <c r="F622" s="106"/>
      <c r="G622" s="105"/>
      <c r="H622" s="105"/>
      <c r="I622" s="107"/>
      <c r="J622" s="422"/>
      <c r="K622" s="422"/>
      <c r="L622" s="423"/>
      <c r="M622" s="422"/>
      <c r="N622" s="104"/>
      <c r="O622" s="79">
        <f t="shared" si="32"/>
        <v>0</v>
      </c>
      <c r="P622" s="79">
        <f t="shared" si="33"/>
        <v>0</v>
      </c>
      <c r="Q622" s="102" t="str">
        <f t="shared" si="31"/>
        <v/>
      </c>
    </row>
    <row r="623" spans="1:17" x14ac:dyDescent="0.2">
      <c r="A623" s="118" t="str">
        <f>IF(B623="","",COUNT('Diário 1º PA'!$A$5:$A$1982)+COUNT('Diário 2º PA'!$A$5:$A$2027)+ROW()-4)</f>
        <v/>
      </c>
      <c r="B623" s="104"/>
      <c r="C623" s="469"/>
      <c r="D623" s="105"/>
      <c r="E623" s="105"/>
      <c r="F623" s="106"/>
      <c r="G623" s="105"/>
      <c r="H623" s="105"/>
      <c r="I623" s="107"/>
      <c r="J623" s="422"/>
      <c r="K623" s="422"/>
      <c r="L623" s="423"/>
      <c r="M623" s="422"/>
      <c r="N623" s="104"/>
      <c r="O623" s="79">
        <f t="shared" si="32"/>
        <v>0</v>
      </c>
      <c r="P623" s="79">
        <f t="shared" si="33"/>
        <v>0</v>
      </c>
      <c r="Q623" s="152" t="str">
        <f t="shared" si="31"/>
        <v/>
      </c>
    </row>
    <row r="624" spans="1:17" x14ac:dyDescent="0.2">
      <c r="A624" s="118" t="str">
        <f>IF(B624="","",COUNT('Diário 1º PA'!$A$5:$A$1982)+COUNT('Diário 2º PA'!$A$5:$A$2027)+ROW()-4)</f>
        <v/>
      </c>
      <c r="B624" s="104"/>
      <c r="C624" s="469"/>
      <c r="D624" s="105"/>
      <c r="E624" s="105"/>
      <c r="F624" s="106"/>
      <c r="G624" s="105"/>
      <c r="H624" s="105"/>
      <c r="I624" s="107"/>
      <c r="J624" s="422"/>
      <c r="K624" s="422"/>
      <c r="L624" s="423"/>
      <c r="M624" s="422"/>
      <c r="N624" s="104"/>
      <c r="O624" s="79">
        <f t="shared" si="32"/>
        <v>0</v>
      </c>
      <c r="P624" s="79">
        <f t="shared" si="33"/>
        <v>0</v>
      </c>
      <c r="Q624" s="102" t="str">
        <f t="shared" si="31"/>
        <v/>
      </c>
    </row>
    <row r="625" spans="1:17" x14ac:dyDescent="0.2">
      <c r="A625" s="118" t="str">
        <f>IF(B625="","",COUNT('Diário 1º PA'!$A$5:$A$1982)+COUNT('Diário 2º PA'!$A$5:$A$2027)+ROW()-4)</f>
        <v/>
      </c>
      <c r="B625" s="104"/>
      <c r="C625" s="469"/>
      <c r="D625" s="105"/>
      <c r="E625" s="105"/>
      <c r="F625" s="106"/>
      <c r="G625" s="105"/>
      <c r="H625" s="105"/>
      <c r="I625" s="107"/>
      <c r="J625" s="422"/>
      <c r="K625" s="422"/>
      <c r="L625" s="423"/>
      <c r="M625" s="422"/>
      <c r="N625" s="104"/>
      <c r="O625" s="79">
        <f t="shared" si="32"/>
        <v>0</v>
      </c>
      <c r="P625" s="79">
        <f t="shared" si="33"/>
        <v>0</v>
      </c>
      <c r="Q625" s="102" t="str">
        <f t="shared" si="31"/>
        <v/>
      </c>
    </row>
    <row r="626" spans="1:17" x14ac:dyDescent="0.2">
      <c r="A626" s="118" t="str">
        <f>IF(B626="","",COUNT('Diário 1º PA'!$A$5:$A$1982)+COUNT('Diário 2º PA'!$A$5:$A$2027)+ROW()-4)</f>
        <v/>
      </c>
      <c r="B626" s="104"/>
      <c r="C626" s="469"/>
      <c r="D626" s="105"/>
      <c r="E626" s="105"/>
      <c r="F626" s="106"/>
      <c r="G626" s="107"/>
      <c r="H626" s="105"/>
      <c r="I626" s="107"/>
      <c r="J626" s="422"/>
      <c r="K626" s="422"/>
      <c r="L626" s="423"/>
      <c r="M626" s="422"/>
      <c r="N626" s="104"/>
      <c r="O626" s="79">
        <f t="shared" si="32"/>
        <v>0</v>
      </c>
      <c r="P626" s="79">
        <f t="shared" si="33"/>
        <v>0</v>
      </c>
      <c r="Q626" s="152" t="str">
        <f t="shared" si="31"/>
        <v/>
      </c>
    </row>
    <row r="627" spans="1:17" x14ac:dyDescent="0.2">
      <c r="A627" s="118" t="str">
        <f>IF(B627="","",COUNT('Diário 1º PA'!$A$5:$A$1982)+COUNT('Diário 2º PA'!$A$5:$A$2027)+ROW()-4)</f>
        <v/>
      </c>
      <c r="B627" s="104"/>
      <c r="C627" s="469"/>
      <c r="D627" s="105"/>
      <c r="E627" s="105"/>
      <c r="F627" s="106"/>
      <c r="G627" s="453"/>
      <c r="H627" s="105"/>
      <c r="I627" s="107"/>
      <c r="J627" s="422"/>
      <c r="K627" s="422"/>
      <c r="L627" s="423"/>
      <c r="M627" s="422"/>
      <c r="N627" s="104"/>
      <c r="O627" s="79">
        <f t="shared" si="32"/>
        <v>0</v>
      </c>
      <c r="P627" s="79">
        <f t="shared" si="33"/>
        <v>0</v>
      </c>
      <c r="Q627" s="102" t="str">
        <f t="shared" si="31"/>
        <v/>
      </c>
    </row>
    <row r="628" spans="1:17" x14ac:dyDescent="0.2">
      <c r="A628" s="118" t="str">
        <f>IF(B628="","",COUNT('Diário 1º PA'!$A$5:$A$1982)+COUNT('Diário 2º PA'!$A$5:$A$2027)+ROW()-4)</f>
        <v/>
      </c>
      <c r="B628" s="104"/>
      <c r="C628" s="469"/>
      <c r="D628" s="105"/>
      <c r="E628" s="105"/>
      <c r="F628" s="106"/>
      <c r="G628" s="107"/>
      <c r="H628" s="105"/>
      <c r="I628" s="107"/>
      <c r="J628" s="422"/>
      <c r="K628" s="422"/>
      <c r="L628" s="423"/>
      <c r="M628" s="475"/>
      <c r="N628" s="104"/>
      <c r="O628" s="79">
        <f t="shared" si="32"/>
        <v>0</v>
      </c>
      <c r="P628" s="79">
        <f t="shared" si="33"/>
        <v>0</v>
      </c>
      <c r="Q628" s="102" t="str">
        <f t="shared" si="31"/>
        <v/>
      </c>
    </row>
    <row r="629" spans="1:17" x14ac:dyDescent="0.2">
      <c r="A629" s="118" t="str">
        <f>IF(B629="","",COUNT('Diário 1º PA'!$A$5:$A$1982)+COUNT('Diário 2º PA'!$A$5:$A$2027)+ROW()-4)</f>
        <v/>
      </c>
      <c r="B629" s="104"/>
      <c r="C629" s="469"/>
      <c r="D629" s="105"/>
      <c r="E629" s="105"/>
      <c r="F629" s="106"/>
      <c r="G629" s="105"/>
      <c r="H629" s="105"/>
      <c r="I629" s="107"/>
      <c r="J629" s="422"/>
      <c r="K629" s="422"/>
      <c r="L629" s="423"/>
      <c r="M629" s="422"/>
      <c r="N629" s="104"/>
      <c r="O629" s="79">
        <f t="shared" si="32"/>
        <v>0</v>
      </c>
      <c r="P629" s="79">
        <f t="shared" si="33"/>
        <v>0</v>
      </c>
      <c r="Q629" s="152" t="str">
        <f t="shared" si="31"/>
        <v/>
      </c>
    </row>
    <row r="630" spans="1:17" x14ac:dyDescent="0.2">
      <c r="A630" s="118" t="str">
        <f>IF(B630="","",COUNT('Diário 1º PA'!$A$5:$A$1982)+COUNT('Diário 2º PA'!$A$5:$A$2027)+ROW()-4)</f>
        <v/>
      </c>
      <c r="B630" s="104"/>
      <c r="C630" s="469"/>
      <c r="D630" s="105"/>
      <c r="E630" s="105"/>
      <c r="F630" s="106"/>
      <c r="G630" s="105"/>
      <c r="H630" s="105"/>
      <c r="I630" s="107"/>
      <c r="J630" s="422"/>
      <c r="K630" s="422"/>
      <c r="L630" s="423"/>
      <c r="M630" s="422"/>
      <c r="N630" s="104"/>
      <c r="O630" s="79">
        <f t="shared" si="32"/>
        <v>0</v>
      </c>
      <c r="P630" s="79">
        <f t="shared" si="33"/>
        <v>0</v>
      </c>
      <c r="Q630" s="102" t="str">
        <f t="shared" si="31"/>
        <v/>
      </c>
    </row>
    <row r="631" spans="1:17" x14ac:dyDescent="0.2">
      <c r="A631" s="118" t="str">
        <f>IF(B631="","",COUNT('Diário 1º PA'!$A$5:$A$1982)+COUNT('Diário 2º PA'!$A$5:$A$2027)+ROW()-4)</f>
        <v/>
      </c>
      <c r="B631" s="104"/>
      <c r="C631" s="469"/>
      <c r="D631" s="105"/>
      <c r="E631" s="105"/>
      <c r="F631" s="106"/>
      <c r="G631" s="105"/>
      <c r="H631" s="105"/>
      <c r="I631" s="107"/>
      <c r="J631" s="422"/>
      <c r="K631" s="422"/>
      <c r="L631" s="423"/>
      <c r="M631" s="422"/>
      <c r="N631" s="104"/>
      <c r="O631" s="79">
        <f t="shared" si="32"/>
        <v>0</v>
      </c>
      <c r="P631" s="79">
        <f t="shared" si="33"/>
        <v>0</v>
      </c>
      <c r="Q631" s="102" t="str">
        <f t="shared" si="31"/>
        <v/>
      </c>
    </row>
    <row r="632" spans="1:17" x14ac:dyDescent="0.2">
      <c r="A632" s="118" t="str">
        <f>IF(B632="","",COUNT('Diário 1º PA'!$A$5:$A$1982)+COUNT('Diário 2º PA'!$A$5:$A$2027)+ROW()-4)</f>
        <v/>
      </c>
      <c r="B632" s="104"/>
      <c r="C632" s="469"/>
      <c r="D632" s="105"/>
      <c r="E632" s="105"/>
      <c r="F632" s="106"/>
      <c r="G632" s="105"/>
      <c r="H632" s="105"/>
      <c r="I632" s="107"/>
      <c r="J632" s="422"/>
      <c r="K632" s="422"/>
      <c r="L632" s="423"/>
      <c r="M632" s="422"/>
      <c r="N632" s="104"/>
      <c r="O632" s="79">
        <f t="shared" si="32"/>
        <v>0</v>
      </c>
      <c r="P632" s="79">
        <f t="shared" si="33"/>
        <v>0</v>
      </c>
      <c r="Q632" s="152" t="str">
        <f t="shared" si="31"/>
        <v/>
      </c>
    </row>
    <row r="633" spans="1:17" x14ac:dyDescent="0.2">
      <c r="A633" s="118" t="str">
        <f>IF(B633="","",COUNT('Diário 1º PA'!$A$5:$A$1982)+COUNT('Diário 2º PA'!$A$5:$A$2027)+ROW()-4)</f>
        <v/>
      </c>
      <c r="B633" s="104"/>
      <c r="C633" s="469"/>
      <c r="D633" s="105"/>
      <c r="E633" s="105"/>
      <c r="F633" s="106"/>
      <c r="G633" s="105"/>
      <c r="H633" s="105"/>
      <c r="I633" s="107"/>
      <c r="J633" s="422"/>
      <c r="K633" s="422"/>
      <c r="L633" s="423"/>
      <c r="M633" s="422"/>
      <c r="N633" s="104"/>
      <c r="O633" s="79">
        <f t="shared" si="32"/>
        <v>0</v>
      </c>
      <c r="P633" s="79">
        <f t="shared" si="33"/>
        <v>0</v>
      </c>
      <c r="Q633" s="102" t="str">
        <f t="shared" si="31"/>
        <v/>
      </c>
    </row>
    <row r="634" spans="1:17" x14ac:dyDescent="0.2">
      <c r="A634" s="118" t="str">
        <f>IF(B634="","",COUNT('Diário 1º PA'!$A$5:$A$1982)+COUNT('Diário 2º PA'!$A$5:$A$2027)+ROW()-4)</f>
        <v/>
      </c>
      <c r="B634" s="104"/>
      <c r="C634" s="469"/>
      <c r="D634" s="105"/>
      <c r="E634" s="105"/>
      <c r="F634" s="106"/>
      <c r="G634" s="105"/>
      <c r="H634" s="105"/>
      <c r="I634" s="107"/>
      <c r="J634" s="422"/>
      <c r="K634" s="422"/>
      <c r="L634" s="423"/>
      <c r="M634" s="422"/>
      <c r="N634" s="104"/>
      <c r="O634" s="79">
        <f t="shared" si="32"/>
        <v>0</v>
      </c>
      <c r="P634" s="79">
        <f t="shared" si="33"/>
        <v>0</v>
      </c>
      <c r="Q634" s="102" t="str">
        <f t="shared" si="31"/>
        <v/>
      </c>
    </row>
    <row r="635" spans="1:17" x14ac:dyDescent="0.2">
      <c r="A635" s="118" t="str">
        <f>IF(B635="","",COUNT('Diário 1º PA'!$A$5:$A$1982)+COUNT('Diário 2º PA'!$A$5:$A$2027)+ROW()-4)</f>
        <v/>
      </c>
      <c r="B635" s="104"/>
      <c r="C635" s="469"/>
      <c r="D635" s="105"/>
      <c r="E635" s="105"/>
      <c r="F635" s="106"/>
      <c r="G635" s="105"/>
      <c r="H635" s="105"/>
      <c r="I635" s="107"/>
      <c r="J635" s="422"/>
      <c r="K635" s="422"/>
      <c r="L635" s="423"/>
      <c r="M635" s="422"/>
      <c r="N635" s="104"/>
      <c r="O635" s="79">
        <f t="shared" si="32"/>
        <v>0</v>
      </c>
      <c r="P635" s="79">
        <f t="shared" si="33"/>
        <v>0</v>
      </c>
      <c r="Q635" s="152" t="str">
        <f t="shared" si="31"/>
        <v/>
      </c>
    </row>
    <row r="636" spans="1:17" x14ac:dyDescent="0.2">
      <c r="A636" s="118" t="str">
        <f>IF(B636="","",COUNT('Diário 1º PA'!$A$5:$A$1982)+COUNT('Diário 2º PA'!$A$5:$A$2027)+ROW()-4)</f>
        <v/>
      </c>
      <c r="B636" s="104"/>
      <c r="C636" s="469"/>
      <c r="D636" s="105"/>
      <c r="E636" s="105"/>
      <c r="F636" s="106"/>
      <c r="G636" s="105"/>
      <c r="H636" s="105"/>
      <c r="I636" s="107"/>
      <c r="J636" s="422"/>
      <c r="K636" s="422"/>
      <c r="L636" s="423"/>
      <c r="M636" s="422"/>
      <c r="N636" s="104"/>
      <c r="O636" s="79">
        <f t="shared" si="32"/>
        <v>0</v>
      </c>
      <c r="P636" s="79">
        <f t="shared" si="33"/>
        <v>0</v>
      </c>
      <c r="Q636" s="102" t="str">
        <f t="shared" si="31"/>
        <v/>
      </c>
    </row>
    <row r="637" spans="1:17" x14ac:dyDescent="0.2">
      <c r="A637" s="118" t="str">
        <f>IF(B637="","",COUNT('Diário 1º PA'!$A$5:$A$1982)+COUNT('Diário 2º PA'!$A$5:$A$2027)+ROW()-4)</f>
        <v/>
      </c>
      <c r="B637" s="104"/>
      <c r="C637" s="469"/>
      <c r="D637" s="105"/>
      <c r="E637" s="105"/>
      <c r="F637" s="106"/>
      <c r="G637" s="105"/>
      <c r="H637" s="105"/>
      <c r="I637" s="107"/>
      <c r="J637" s="422"/>
      <c r="K637" s="422"/>
      <c r="L637" s="423"/>
      <c r="M637" s="422"/>
      <c r="N637" s="104"/>
      <c r="O637" s="79">
        <f t="shared" si="32"/>
        <v>0</v>
      </c>
      <c r="P637" s="79">
        <f t="shared" si="33"/>
        <v>0</v>
      </c>
      <c r="Q637" s="102" t="str">
        <f t="shared" si="31"/>
        <v/>
      </c>
    </row>
    <row r="638" spans="1:17" x14ac:dyDescent="0.2">
      <c r="A638" s="118" t="str">
        <f>IF(B638="","",COUNT('Diário 1º PA'!$A$5:$A$1982)+COUNT('Diário 2º PA'!$A$5:$A$2027)+ROW()-4)</f>
        <v/>
      </c>
      <c r="B638" s="104"/>
      <c r="C638" s="469"/>
      <c r="D638" s="105"/>
      <c r="E638" s="105"/>
      <c r="F638" s="106"/>
      <c r="G638" s="105"/>
      <c r="H638" s="105"/>
      <c r="I638" s="107"/>
      <c r="J638" s="422"/>
      <c r="K638" s="422"/>
      <c r="L638" s="423"/>
      <c r="M638" s="422"/>
      <c r="N638" s="104"/>
      <c r="O638" s="79">
        <f t="shared" si="32"/>
        <v>0</v>
      </c>
      <c r="P638" s="79">
        <f t="shared" si="33"/>
        <v>0</v>
      </c>
      <c r="Q638" s="152" t="str">
        <f t="shared" si="31"/>
        <v/>
      </c>
    </row>
    <row r="639" spans="1:17" x14ac:dyDescent="0.2">
      <c r="A639" s="118" t="str">
        <f>IF(B639="","",COUNT('Diário 1º PA'!$A$5:$A$1982)+COUNT('Diário 2º PA'!$A$5:$A$2027)+ROW()-4)</f>
        <v/>
      </c>
      <c r="B639" s="104"/>
      <c r="C639" s="469"/>
      <c r="D639" s="105"/>
      <c r="E639" s="105"/>
      <c r="F639" s="106"/>
      <c r="G639" s="105"/>
      <c r="H639" s="105"/>
      <c r="I639" s="107"/>
      <c r="J639" s="422"/>
      <c r="K639" s="422"/>
      <c r="L639" s="423"/>
      <c r="M639" s="422"/>
      <c r="N639" s="104"/>
      <c r="O639" s="79">
        <f t="shared" si="32"/>
        <v>0</v>
      </c>
      <c r="P639" s="79">
        <f t="shared" si="33"/>
        <v>0</v>
      </c>
      <c r="Q639" s="102" t="str">
        <f t="shared" si="31"/>
        <v/>
      </c>
    </row>
    <row r="640" spans="1:17" x14ac:dyDescent="0.2">
      <c r="A640" s="118" t="str">
        <f>IF(B640="","",COUNT('Diário 1º PA'!$A$5:$A$1982)+COUNT('Diário 2º PA'!$A$5:$A$2027)+ROW()-4)</f>
        <v/>
      </c>
      <c r="B640" s="104"/>
      <c r="C640" s="469"/>
      <c r="D640" s="105"/>
      <c r="E640" s="105"/>
      <c r="F640" s="106"/>
      <c r="G640" s="105"/>
      <c r="H640" s="105"/>
      <c r="I640" s="107"/>
      <c r="J640" s="422"/>
      <c r="K640" s="422"/>
      <c r="L640" s="423"/>
      <c r="M640" s="422"/>
      <c r="N640" s="104"/>
      <c r="O640" s="79">
        <f t="shared" si="32"/>
        <v>0</v>
      </c>
      <c r="P640" s="79">
        <f t="shared" si="33"/>
        <v>0</v>
      </c>
      <c r="Q640" s="102" t="str">
        <f t="shared" si="31"/>
        <v/>
      </c>
    </row>
    <row r="641" spans="1:17" x14ac:dyDescent="0.2">
      <c r="A641" s="118" t="str">
        <f>IF(B641="","",COUNT('Diário 1º PA'!$A$5:$A$1982)+COUNT('Diário 2º PA'!$A$5:$A$2027)+ROW()-4)</f>
        <v/>
      </c>
      <c r="B641" s="104"/>
      <c r="C641" s="469"/>
      <c r="D641" s="105"/>
      <c r="E641" s="105"/>
      <c r="F641" s="106"/>
      <c r="G641" s="105"/>
      <c r="H641" s="105"/>
      <c r="I641" s="107"/>
      <c r="J641" s="422"/>
      <c r="K641" s="422"/>
      <c r="L641" s="423"/>
      <c r="M641" s="422"/>
      <c r="N641" s="104"/>
      <c r="O641" s="79">
        <f t="shared" si="32"/>
        <v>0</v>
      </c>
      <c r="P641" s="79">
        <f t="shared" si="33"/>
        <v>0</v>
      </c>
      <c r="Q641" s="152" t="str">
        <f t="shared" si="31"/>
        <v/>
      </c>
    </row>
    <row r="642" spans="1:17" x14ac:dyDescent="0.2">
      <c r="A642" s="118" t="str">
        <f>IF(B642="","",COUNT('Diário 1º PA'!$A$5:$A$1982)+COUNT('Diário 2º PA'!$A$5:$A$2027)+ROW()-4)</f>
        <v/>
      </c>
      <c r="B642" s="104"/>
      <c r="C642" s="469"/>
      <c r="D642" s="105"/>
      <c r="E642" s="105"/>
      <c r="F642" s="106"/>
      <c r="G642" s="105"/>
      <c r="H642" s="105"/>
      <c r="I642" s="107"/>
      <c r="J642" s="422"/>
      <c r="K642" s="422"/>
      <c r="L642" s="423"/>
      <c r="M642" s="422"/>
      <c r="N642" s="104"/>
      <c r="O642" s="79">
        <f t="shared" si="32"/>
        <v>0</v>
      </c>
      <c r="P642" s="79">
        <f t="shared" si="33"/>
        <v>0</v>
      </c>
      <c r="Q642" s="102" t="str">
        <f t="shared" si="31"/>
        <v/>
      </c>
    </row>
    <row r="643" spans="1:17" x14ac:dyDescent="0.2">
      <c r="A643" s="118" t="str">
        <f>IF(B643="","",COUNT('Diário 1º PA'!$A$5:$A$1982)+COUNT('Diário 2º PA'!$A$5:$A$2027)+ROW()-4)</f>
        <v/>
      </c>
      <c r="B643" s="104"/>
      <c r="C643" s="469"/>
      <c r="D643" s="105"/>
      <c r="E643" s="105"/>
      <c r="F643" s="106"/>
      <c r="G643" s="105"/>
      <c r="H643" s="105"/>
      <c r="I643" s="107"/>
      <c r="J643" s="422"/>
      <c r="K643" s="422"/>
      <c r="L643" s="423"/>
      <c r="M643" s="422"/>
      <c r="N643" s="104"/>
      <c r="O643" s="79">
        <f t="shared" si="32"/>
        <v>0</v>
      </c>
      <c r="P643" s="79">
        <f t="shared" si="33"/>
        <v>0</v>
      </c>
      <c r="Q643" s="102" t="str">
        <f t="shared" si="31"/>
        <v/>
      </c>
    </row>
    <row r="644" spans="1:17" x14ac:dyDescent="0.2">
      <c r="A644" s="118" t="str">
        <f>IF(B644="","",COUNT('Diário 1º PA'!$A$5:$A$1982)+COUNT('Diário 2º PA'!$A$5:$A$2027)+ROW()-4)</f>
        <v/>
      </c>
      <c r="B644" s="104"/>
      <c r="C644" s="469"/>
      <c r="D644" s="105"/>
      <c r="E644" s="105"/>
      <c r="F644" s="106"/>
      <c r="G644" s="105"/>
      <c r="H644" s="105"/>
      <c r="I644" s="107"/>
      <c r="J644" s="422"/>
      <c r="K644" s="422"/>
      <c r="L644" s="423"/>
      <c r="M644" s="422"/>
      <c r="N644" s="104"/>
      <c r="O644" s="79">
        <f t="shared" si="32"/>
        <v>0</v>
      </c>
      <c r="P644" s="79">
        <f t="shared" si="33"/>
        <v>0</v>
      </c>
      <c r="Q644" s="152" t="str">
        <f t="shared" si="31"/>
        <v/>
      </c>
    </row>
    <row r="645" spans="1:17" x14ac:dyDescent="0.2">
      <c r="A645" s="118" t="str">
        <f>IF(B645="","",COUNT('Diário 1º PA'!$A$5:$A$1982)+COUNT('Diário 2º PA'!$A$5:$A$2027)+ROW()-4)</f>
        <v/>
      </c>
      <c r="B645" s="104"/>
      <c r="C645" s="469"/>
      <c r="D645" s="105"/>
      <c r="E645" s="105"/>
      <c r="F645" s="106"/>
      <c r="G645" s="105"/>
      <c r="H645" s="105"/>
      <c r="I645" s="107"/>
      <c r="J645" s="422"/>
      <c r="K645" s="422"/>
      <c r="L645" s="423"/>
      <c r="M645" s="422"/>
      <c r="N645" s="104"/>
      <c r="O645" s="79">
        <f t="shared" si="32"/>
        <v>0</v>
      </c>
      <c r="P645" s="79">
        <f t="shared" si="33"/>
        <v>0</v>
      </c>
      <c r="Q645" s="102" t="str">
        <f t="shared" si="31"/>
        <v/>
      </c>
    </row>
    <row r="646" spans="1:17" x14ac:dyDescent="0.2">
      <c r="A646" s="118" t="str">
        <f>IF(B646="","",COUNT('Diário 1º PA'!$A$5:$A$1982)+COUNT('Diário 2º PA'!$A$5:$A$2027)+ROW()-4)</f>
        <v/>
      </c>
      <c r="B646" s="104"/>
      <c r="C646" s="469"/>
      <c r="D646" s="105"/>
      <c r="E646" s="105"/>
      <c r="F646" s="106"/>
      <c r="G646" s="105"/>
      <c r="H646" s="105"/>
      <c r="I646" s="107"/>
      <c r="J646" s="422"/>
      <c r="K646" s="422"/>
      <c r="L646" s="423"/>
      <c r="M646" s="422"/>
      <c r="N646" s="104"/>
      <c r="O646" s="79">
        <f t="shared" si="32"/>
        <v>0</v>
      </c>
      <c r="P646" s="79">
        <f t="shared" si="33"/>
        <v>0</v>
      </c>
      <c r="Q646" s="102" t="str">
        <f t="shared" si="31"/>
        <v/>
      </c>
    </row>
    <row r="647" spans="1:17" x14ac:dyDescent="0.2">
      <c r="A647" s="118" t="str">
        <f>IF(B647="","",COUNT('Diário 1º PA'!$A$5:$A$1982)+COUNT('Diário 2º PA'!$A$5:$A$2027)+ROW()-4)</f>
        <v/>
      </c>
      <c r="B647" s="104"/>
      <c r="C647" s="469"/>
      <c r="D647" s="105"/>
      <c r="E647" s="105"/>
      <c r="F647" s="106"/>
      <c r="G647" s="105"/>
      <c r="H647" s="105"/>
      <c r="I647" s="107"/>
      <c r="J647" s="422"/>
      <c r="K647" s="422"/>
      <c r="L647" s="423"/>
      <c r="M647" s="422"/>
      <c r="N647" s="104"/>
      <c r="O647" s="79">
        <f t="shared" si="32"/>
        <v>0</v>
      </c>
      <c r="P647" s="79">
        <f t="shared" si="33"/>
        <v>0</v>
      </c>
      <c r="Q647" s="152" t="str">
        <f t="shared" si="31"/>
        <v/>
      </c>
    </row>
    <row r="648" spans="1:17" x14ac:dyDescent="0.2">
      <c r="A648" s="118" t="str">
        <f>IF(B648="","",COUNT('Diário 1º PA'!$A$5:$A$1982)+COUNT('Diário 2º PA'!$A$5:$A$2027)+ROW()-4)</f>
        <v/>
      </c>
      <c r="B648" s="104"/>
      <c r="C648" s="469"/>
      <c r="D648" s="105"/>
      <c r="E648" s="105"/>
      <c r="F648" s="106"/>
      <c r="G648" s="105"/>
      <c r="H648" s="105"/>
      <c r="I648" s="107"/>
      <c r="J648" s="422"/>
      <c r="K648" s="422"/>
      <c r="L648" s="423"/>
      <c r="M648" s="422"/>
      <c r="N648" s="104"/>
      <c r="O648" s="79">
        <f t="shared" si="32"/>
        <v>0</v>
      </c>
      <c r="P648" s="79">
        <f t="shared" si="33"/>
        <v>0</v>
      </c>
      <c r="Q648" s="102" t="str">
        <f t="shared" si="31"/>
        <v/>
      </c>
    </row>
    <row r="649" spans="1:17" x14ac:dyDescent="0.2">
      <c r="A649" s="118" t="str">
        <f>IF(B649="","",COUNT('Diário 1º PA'!$A$5:$A$1982)+COUNT('Diário 2º PA'!$A$5:$A$2027)+ROW()-4)</f>
        <v/>
      </c>
      <c r="B649" s="104"/>
      <c r="C649" s="469"/>
      <c r="D649" s="105"/>
      <c r="E649" s="105"/>
      <c r="F649" s="106"/>
      <c r="G649" s="105"/>
      <c r="H649" s="105"/>
      <c r="I649" s="107"/>
      <c r="J649" s="422"/>
      <c r="K649" s="422"/>
      <c r="L649" s="423"/>
      <c r="M649" s="422"/>
      <c r="N649" s="104"/>
      <c r="O649" s="79">
        <f t="shared" si="32"/>
        <v>0</v>
      </c>
      <c r="P649" s="79">
        <f t="shared" si="33"/>
        <v>0</v>
      </c>
      <c r="Q649" s="102" t="str">
        <f t="shared" si="31"/>
        <v/>
      </c>
    </row>
    <row r="650" spans="1:17" x14ac:dyDescent="0.2">
      <c r="A650" s="118" t="str">
        <f>IF(B650="","",COUNT('Diário 1º PA'!$A$5:$A$1982)+COUNT('Diário 2º PA'!$A$5:$A$2027)+ROW()-4)</f>
        <v/>
      </c>
      <c r="B650" s="104"/>
      <c r="C650" s="469"/>
      <c r="D650" s="105"/>
      <c r="E650" s="105"/>
      <c r="F650" s="106"/>
      <c r="G650" s="105"/>
      <c r="H650" s="105"/>
      <c r="I650" s="107"/>
      <c r="J650" s="422"/>
      <c r="K650" s="422"/>
      <c r="L650" s="423"/>
      <c r="M650" s="422"/>
      <c r="N650" s="104"/>
      <c r="O650" s="79">
        <f t="shared" si="32"/>
        <v>0</v>
      </c>
      <c r="P650" s="79">
        <f t="shared" si="33"/>
        <v>0</v>
      </c>
      <c r="Q650" s="152" t="str">
        <f t="shared" si="31"/>
        <v/>
      </c>
    </row>
    <row r="651" spans="1:17" x14ac:dyDescent="0.2">
      <c r="A651" s="118" t="str">
        <f>IF(B651="","",COUNT('Diário 1º PA'!$A$5:$A$1982)+COUNT('Diário 2º PA'!$A$5:$A$2027)+ROW()-4)</f>
        <v/>
      </c>
      <c r="B651" s="104"/>
      <c r="C651" s="469"/>
      <c r="D651" s="105"/>
      <c r="E651" s="105"/>
      <c r="F651" s="106"/>
      <c r="G651" s="105"/>
      <c r="H651" s="105"/>
      <c r="I651" s="107"/>
      <c r="J651" s="422"/>
      <c r="K651" s="422"/>
      <c r="L651" s="423"/>
      <c r="M651" s="422"/>
      <c r="N651" s="104"/>
      <c r="O651" s="79">
        <f t="shared" si="32"/>
        <v>0</v>
      </c>
      <c r="P651" s="79">
        <f t="shared" si="33"/>
        <v>0</v>
      </c>
      <c r="Q651" s="102" t="str">
        <f t="shared" si="31"/>
        <v/>
      </c>
    </row>
    <row r="652" spans="1:17" x14ac:dyDescent="0.2">
      <c r="A652" s="118" t="str">
        <f>IF(B652="","",COUNT('Diário 1º PA'!$A$5:$A$1982)+COUNT('Diário 2º PA'!$A$5:$A$2027)+ROW()-4)</f>
        <v/>
      </c>
      <c r="B652" s="104"/>
      <c r="C652" s="469"/>
      <c r="D652" s="105"/>
      <c r="E652" s="105"/>
      <c r="F652" s="106"/>
      <c r="G652" s="105"/>
      <c r="H652" s="105"/>
      <c r="I652" s="107"/>
      <c r="J652" s="422"/>
      <c r="K652" s="422"/>
      <c r="L652" s="423"/>
      <c r="M652" s="422"/>
      <c r="N652" s="104"/>
      <c r="O652" s="79">
        <f t="shared" si="32"/>
        <v>0</v>
      </c>
      <c r="P652" s="79">
        <f t="shared" si="33"/>
        <v>0</v>
      </c>
      <c r="Q652" s="102" t="str">
        <f t="shared" si="31"/>
        <v/>
      </c>
    </row>
    <row r="653" spans="1:17" x14ac:dyDescent="0.2">
      <c r="A653" s="118" t="str">
        <f>IF(B653="","",COUNT('Diário 1º PA'!$A$5:$A$1982)+COUNT('Diário 2º PA'!$A$5:$A$2027)+ROW()-4)</f>
        <v/>
      </c>
      <c r="B653" s="104"/>
      <c r="C653" s="469"/>
      <c r="D653" s="105"/>
      <c r="E653" s="105"/>
      <c r="F653" s="106"/>
      <c r="G653" s="105"/>
      <c r="H653" s="105"/>
      <c r="I653" s="107"/>
      <c r="J653" s="422"/>
      <c r="K653" s="422"/>
      <c r="L653" s="423"/>
      <c r="M653" s="422"/>
      <c r="N653" s="104"/>
      <c r="O653" s="79">
        <f t="shared" si="32"/>
        <v>0</v>
      </c>
      <c r="P653" s="79">
        <f t="shared" si="33"/>
        <v>0</v>
      </c>
      <c r="Q653" s="152" t="str">
        <f t="shared" si="31"/>
        <v/>
      </c>
    </row>
    <row r="654" spans="1:17" x14ac:dyDescent="0.2">
      <c r="A654" s="118" t="str">
        <f>IF(B654="","",COUNT('Diário 1º PA'!$A$5:$A$1982)+COUNT('Diário 2º PA'!$A$5:$A$2027)+ROW()-4)</f>
        <v/>
      </c>
      <c r="B654" s="104"/>
      <c r="C654" s="469"/>
      <c r="D654" s="105"/>
      <c r="E654" s="105"/>
      <c r="F654" s="106"/>
      <c r="G654" s="105"/>
      <c r="H654" s="105"/>
      <c r="I654" s="107"/>
      <c r="J654" s="422"/>
      <c r="K654" s="422"/>
      <c r="L654" s="423"/>
      <c r="M654" s="422"/>
      <c r="N654" s="104"/>
      <c r="O654" s="79">
        <f t="shared" si="32"/>
        <v>0</v>
      </c>
      <c r="P654" s="79">
        <f t="shared" si="33"/>
        <v>0</v>
      </c>
      <c r="Q654" s="102" t="str">
        <f t="shared" ref="Q654:Q695" si="34">SUBSTITUTE(D654," ","_")</f>
        <v/>
      </c>
    </row>
    <row r="655" spans="1:17" x14ac:dyDescent="0.2">
      <c r="A655" s="118" t="str">
        <f>IF(B655="","",COUNT('Diário 1º PA'!$A$5:$A$1982)+COUNT('Diário 2º PA'!$A$5:$A$2027)+ROW()-4)</f>
        <v/>
      </c>
      <c r="B655" s="479"/>
      <c r="C655" s="474"/>
      <c r="D655" s="476"/>
      <c r="E655" s="476"/>
      <c r="F655" s="445"/>
      <c r="G655" s="442"/>
      <c r="H655" s="476"/>
      <c r="I655" s="442"/>
      <c r="J655" s="480"/>
      <c r="K655" s="480"/>
      <c r="L655" s="444"/>
      <c r="M655" s="480"/>
      <c r="N655" s="479"/>
      <c r="O655" s="79">
        <f t="shared" ref="O655:O695" si="35">IF(B655=0,0,IF(YEAR(B655)=$P$1,MONTH(B655)-$O$1+1,(YEAR(B655)-$P$1)*12-$O$1+1+MONTH(B655)))</f>
        <v>0</v>
      </c>
      <c r="P655" s="79">
        <f t="shared" ref="P655:P695" si="36">IF(C655=0,0,IF(YEAR(C655)=$P$1,MONTH(C655)-$O$1+1,(YEAR(C655)-$P$1)*12-$O$1+1+MONTH(C655)))</f>
        <v>0</v>
      </c>
      <c r="Q655" s="102" t="str">
        <f t="shared" si="34"/>
        <v/>
      </c>
    </row>
    <row r="656" spans="1:17" x14ac:dyDescent="0.2">
      <c r="A656" s="118" t="str">
        <f>IF(B656="","",COUNT('Diário 1º PA'!$A$5:$A$1982)+COUNT('Diário 2º PA'!$A$5:$A$2027)+ROW()-4)</f>
        <v/>
      </c>
      <c r="B656" s="104"/>
      <c r="C656" s="469"/>
      <c r="D656" s="105"/>
      <c r="E656" s="105"/>
      <c r="F656" s="106"/>
      <c r="G656" s="107"/>
      <c r="H656" s="105"/>
      <c r="I656" s="107"/>
      <c r="J656" s="422"/>
      <c r="K656" s="422"/>
      <c r="L656" s="423"/>
      <c r="M656" s="422"/>
      <c r="N656" s="104"/>
      <c r="O656" s="79">
        <f t="shared" si="35"/>
        <v>0</v>
      </c>
      <c r="P656" s="79">
        <f t="shared" si="36"/>
        <v>0</v>
      </c>
      <c r="Q656" s="152" t="str">
        <f t="shared" si="34"/>
        <v/>
      </c>
    </row>
    <row r="657" spans="1:17" x14ac:dyDescent="0.2">
      <c r="A657" s="118" t="str">
        <f>IF(B657="","",COUNT('Diário 1º PA'!$A$5:$A$1982)+COUNT('Diário 2º PA'!$A$5:$A$2027)+ROW()-4)</f>
        <v/>
      </c>
      <c r="B657" s="104"/>
      <c r="C657" s="469"/>
      <c r="D657" s="105"/>
      <c r="E657" s="105"/>
      <c r="F657" s="106"/>
      <c r="G657" s="107"/>
      <c r="H657" s="105"/>
      <c r="I657" s="107"/>
      <c r="J657" s="422"/>
      <c r="K657" s="422"/>
      <c r="L657" s="423"/>
      <c r="M657" s="422"/>
      <c r="N657" s="104"/>
      <c r="O657" s="79">
        <f t="shared" si="35"/>
        <v>0</v>
      </c>
      <c r="P657" s="79">
        <f t="shared" si="36"/>
        <v>0</v>
      </c>
      <c r="Q657" s="102" t="str">
        <f t="shared" si="34"/>
        <v/>
      </c>
    </row>
    <row r="658" spans="1:17" x14ac:dyDescent="0.2">
      <c r="A658" s="118" t="str">
        <f>IF(B658="","",COUNT('Diário 1º PA'!$A$5:$A$1982)+COUNT('Diário 2º PA'!$A$5:$A$2027)+ROW()-4)</f>
        <v/>
      </c>
      <c r="B658" s="104"/>
      <c r="C658" s="469"/>
      <c r="D658" s="105"/>
      <c r="E658" s="105"/>
      <c r="F658" s="106"/>
      <c r="G658" s="107"/>
      <c r="H658" s="105"/>
      <c r="I658" s="107"/>
      <c r="J658" s="422"/>
      <c r="K658" s="422"/>
      <c r="L658" s="423"/>
      <c r="M658" s="422"/>
      <c r="N658" s="104"/>
      <c r="O658" s="79">
        <f t="shared" si="35"/>
        <v>0</v>
      </c>
      <c r="P658" s="79">
        <f t="shared" si="36"/>
        <v>0</v>
      </c>
      <c r="Q658" s="102" t="str">
        <f t="shared" si="34"/>
        <v/>
      </c>
    </row>
    <row r="659" spans="1:17" x14ac:dyDescent="0.2">
      <c r="A659" s="118" t="str">
        <f>IF(B659="","",COUNT('Diário 1º PA'!$A$5:$A$1982)+COUNT('Diário 2º PA'!$A$5:$A$2027)+ROW()-4)</f>
        <v/>
      </c>
      <c r="B659" s="104"/>
      <c r="C659" s="469"/>
      <c r="D659" s="105"/>
      <c r="E659" s="105"/>
      <c r="F659" s="106"/>
      <c r="G659" s="107"/>
      <c r="H659" s="105"/>
      <c r="I659" s="107"/>
      <c r="J659" s="422"/>
      <c r="K659" s="422"/>
      <c r="L659" s="423"/>
      <c r="M659" s="422"/>
      <c r="N659" s="104"/>
      <c r="O659" s="79">
        <f t="shared" si="35"/>
        <v>0</v>
      </c>
      <c r="P659" s="79">
        <f t="shared" si="36"/>
        <v>0</v>
      </c>
      <c r="Q659" s="152" t="str">
        <f t="shared" si="34"/>
        <v/>
      </c>
    </row>
    <row r="660" spans="1:17" x14ac:dyDescent="0.2">
      <c r="A660" s="118" t="str">
        <f>IF(B660="","",COUNT('Diário 1º PA'!$A$5:$A$1982)+COUNT('Diário 2º PA'!$A$5:$A$2027)+ROW()-4)</f>
        <v/>
      </c>
      <c r="B660" s="104"/>
      <c r="C660" s="469"/>
      <c r="D660" s="105"/>
      <c r="E660" s="105"/>
      <c r="F660" s="106"/>
      <c r="G660" s="107"/>
      <c r="H660" s="105"/>
      <c r="I660" s="107"/>
      <c r="J660" s="423"/>
      <c r="K660" s="422"/>
      <c r="L660" s="423"/>
      <c r="M660" s="422"/>
      <c r="N660" s="104"/>
      <c r="O660" s="79">
        <f t="shared" si="35"/>
        <v>0</v>
      </c>
      <c r="P660" s="79">
        <f t="shared" si="36"/>
        <v>0</v>
      </c>
      <c r="Q660" s="102" t="str">
        <f t="shared" si="34"/>
        <v/>
      </c>
    </row>
    <row r="661" spans="1:17" x14ac:dyDescent="0.2">
      <c r="A661" s="118" t="str">
        <f>IF(B661="","",COUNT('Diário 1º PA'!$A$5:$A$1982)+COUNT('Diário 2º PA'!$A$5:$A$2027)+ROW()-4)</f>
        <v/>
      </c>
      <c r="B661" s="104"/>
      <c r="C661" s="469"/>
      <c r="D661" s="105"/>
      <c r="E661" s="105"/>
      <c r="F661" s="106"/>
      <c r="G661" s="105"/>
      <c r="H661" s="105"/>
      <c r="I661" s="107"/>
      <c r="J661" s="422"/>
      <c r="K661" s="422"/>
      <c r="L661" s="423"/>
      <c r="M661" s="422"/>
      <c r="N661" s="104"/>
      <c r="O661" s="79">
        <f t="shared" si="35"/>
        <v>0</v>
      </c>
      <c r="P661" s="79">
        <f t="shared" si="36"/>
        <v>0</v>
      </c>
      <c r="Q661" s="102" t="str">
        <f t="shared" si="34"/>
        <v/>
      </c>
    </row>
    <row r="662" spans="1:17" x14ac:dyDescent="0.2">
      <c r="A662" s="118" t="str">
        <f>IF(B662="","",COUNT('Diário 1º PA'!$A$5:$A$1982)+COUNT('Diário 2º PA'!$A$5:$A$2027)+ROW()-4)</f>
        <v/>
      </c>
      <c r="B662" s="104"/>
      <c r="C662" s="469"/>
      <c r="D662" s="105"/>
      <c r="E662" s="105"/>
      <c r="F662" s="106"/>
      <c r="G662" s="107"/>
      <c r="H662" s="105"/>
      <c r="I662" s="107"/>
      <c r="J662" s="422"/>
      <c r="K662" s="422"/>
      <c r="L662" s="423"/>
      <c r="M662" s="422"/>
      <c r="N662" s="104"/>
      <c r="O662" s="79">
        <f t="shared" si="35"/>
        <v>0</v>
      </c>
      <c r="P662" s="79">
        <f t="shared" si="36"/>
        <v>0</v>
      </c>
      <c r="Q662" s="152" t="str">
        <f t="shared" si="34"/>
        <v/>
      </c>
    </row>
    <row r="663" spans="1:17" x14ac:dyDescent="0.2">
      <c r="A663" s="118" t="str">
        <f>IF(B663="","",COUNT('Diário 1º PA'!$A$5:$A$1982)+COUNT('Diário 2º PA'!$A$5:$A$2027)+ROW()-4)</f>
        <v/>
      </c>
      <c r="B663" s="104"/>
      <c r="C663" s="469"/>
      <c r="D663" s="105"/>
      <c r="E663" s="105"/>
      <c r="F663" s="106"/>
      <c r="G663" s="107"/>
      <c r="H663" s="105"/>
      <c r="I663" s="107"/>
      <c r="J663" s="422"/>
      <c r="K663" s="422"/>
      <c r="L663" s="423"/>
      <c r="M663" s="422"/>
      <c r="N663" s="104"/>
      <c r="O663" s="79">
        <f t="shared" si="35"/>
        <v>0</v>
      </c>
      <c r="P663" s="79">
        <f t="shared" si="36"/>
        <v>0</v>
      </c>
      <c r="Q663" s="102" t="str">
        <f t="shared" si="34"/>
        <v/>
      </c>
    </row>
    <row r="664" spans="1:17" x14ac:dyDescent="0.2">
      <c r="A664" s="118" t="str">
        <f>IF(B664="","",COUNT('Diário 1º PA'!$A$5:$A$1982)+COUNT('Diário 2º PA'!$A$5:$A$2027)+ROW()-4)</f>
        <v/>
      </c>
      <c r="B664" s="104"/>
      <c r="C664" s="469"/>
      <c r="D664" s="105"/>
      <c r="E664" s="105"/>
      <c r="F664" s="106"/>
      <c r="G664" s="105"/>
      <c r="H664" s="105"/>
      <c r="I664" s="107"/>
      <c r="J664" s="422"/>
      <c r="K664" s="423"/>
      <c r="L664" s="423"/>
      <c r="M664" s="422"/>
      <c r="N664" s="104"/>
      <c r="O664" s="79">
        <f t="shared" si="35"/>
        <v>0</v>
      </c>
      <c r="P664" s="79">
        <f t="shared" si="36"/>
        <v>0</v>
      </c>
      <c r="Q664" s="102" t="str">
        <f t="shared" si="34"/>
        <v/>
      </c>
    </row>
    <row r="665" spans="1:17" x14ac:dyDescent="0.2">
      <c r="A665" s="118" t="str">
        <f>IF(B665="","",COUNT('Diário 1º PA'!$A$5:$A$1982)+COUNT('Diário 2º PA'!$A$5:$A$2027)+ROW()-4)</f>
        <v/>
      </c>
      <c r="B665" s="104"/>
      <c r="C665" s="469"/>
      <c r="D665" s="105"/>
      <c r="E665" s="105"/>
      <c r="F665" s="106"/>
      <c r="G665" s="105"/>
      <c r="H665" s="105"/>
      <c r="I665" s="107"/>
      <c r="J665" s="422"/>
      <c r="K665" s="423"/>
      <c r="L665" s="423"/>
      <c r="M665" s="422"/>
      <c r="N665" s="104"/>
      <c r="O665" s="79">
        <f t="shared" si="35"/>
        <v>0</v>
      </c>
      <c r="P665" s="79">
        <f t="shared" si="36"/>
        <v>0</v>
      </c>
      <c r="Q665" s="152" t="str">
        <f t="shared" si="34"/>
        <v/>
      </c>
    </row>
    <row r="666" spans="1:17" x14ac:dyDescent="0.2">
      <c r="A666" s="118" t="str">
        <f>IF(B666="","",COUNT('Diário 1º PA'!$A$5:$A$1982)+COUNT('Diário 2º PA'!$A$5:$A$2027)+ROW()-4)</f>
        <v/>
      </c>
      <c r="B666" s="104"/>
      <c r="C666" s="469"/>
      <c r="D666" s="105"/>
      <c r="E666" s="105"/>
      <c r="F666" s="106"/>
      <c r="G666" s="105"/>
      <c r="H666" s="105"/>
      <c r="I666" s="107"/>
      <c r="J666" s="422"/>
      <c r="K666" s="423"/>
      <c r="L666" s="423"/>
      <c r="M666" s="422"/>
      <c r="N666" s="104"/>
      <c r="O666" s="79">
        <f t="shared" si="35"/>
        <v>0</v>
      </c>
      <c r="P666" s="79">
        <f t="shared" si="36"/>
        <v>0</v>
      </c>
      <c r="Q666" s="102" t="str">
        <f t="shared" si="34"/>
        <v/>
      </c>
    </row>
    <row r="667" spans="1:17" x14ac:dyDescent="0.2">
      <c r="A667" s="118" t="str">
        <f>IF(B667="","",COUNT('Diário 1º PA'!$A$5:$A$1982)+COUNT('Diário 2º PA'!$A$5:$A$2027)+ROW()-4)</f>
        <v/>
      </c>
      <c r="B667" s="104"/>
      <c r="C667" s="469"/>
      <c r="D667" s="105"/>
      <c r="E667" s="105"/>
      <c r="F667" s="106"/>
      <c r="G667" s="105"/>
      <c r="H667" s="105"/>
      <c r="I667" s="107"/>
      <c r="J667" s="422"/>
      <c r="K667" s="423"/>
      <c r="L667" s="423"/>
      <c r="M667" s="422"/>
      <c r="N667" s="104"/>
      <c r="O667" s="79">
        <f t="shared" si="35"/>
        <v>0</v>
      </c>
      <c r="P667" s="79">
        <f t="shared" si="36"/>
        <v>0</v>
      </c>
      <c r="Q667" s="102" t="str">
        <f t="shared" si="34"/>
        <v/>
      </c>
    </row>
    <row r="668" spans="1:17" x14ac:dyDescent="0.2">
      <c r="A668" s="118" t="str">
        <f>IF(B668="","",COUNT('Diário 1º PA'!$A$5:$A$1982)+COUNT('Diário 2º PA'!$A$5:$A$2027)+ROW()-4)</f>
        <v/>
      </c>
      <c r="B668" s="104"/>
      <c r="C668" s="469"/>
      <c r="D668" s="105"/>
      <c r="E668" s="105"/>
      <c r="F668" s="106"/>
      <c r="G668" s="105"/>
      <c r="H668" s="105"/>
      <c r="I668" s="107"/>
      <c r="J668" s="422"/>
      <c r="K668" s="423"/>
      <c r="L668" s="423"/>
      <c r="M668" s="422"/>
      <c r="N668" s="104"/>
      <c r="O668" s="79">
        <f t="shared" si="35"/>
        <v>0</v>
      </c>
      <c r="P668" s="79">
        <f t="shared" si="36"/>
        <v>0</v>
      </c>
      <c r="Q668" s="152" t="str">
        <f t="shared" si="34"/>
        <v/>
      </c>
    </row>
    <row r="669" spans="1:17" x14ac:dyDescent="0.2">
      <c r="A669" s="118" t="str">
        <f>IF(B669="","",COUNT('Diário 1º PA'!$A$5:$A$1982)+COUNT('Diário 2º PA'!$A$5:$A$2027)+ROW()-4)</f>
        <v/>
      </c>
      <c r="B669" s="104"/>
      <c r="C669" s="469"/>
      <c r="D669" s="105"/>
      <c r="E669" s="105"/>
      <c r="F669" s="106"/>
      <c r="G669" s="105"/>
      <c r="H669" s="105"/>
      <c r="I669" s="107"/>
      <c r="J669" s="422"/>
      <c r="K669" s="423"/>
      <c r="L669" s="423"/>
      <c r="M669" s="422"/>
      <c r="N669" s="104"/>
      <c r="O669" s="79">
        <f t="shared" si="35"/>
        <v>0</v>
      </c>
      <c r="P669" s="79">
        <f t="shared" si="36"/>
        <v>0</v>
      </c>
      <c r="Q669" s="102" t="str">
        <f t="shared" si="34"/>
        <v/>
      </c>
    </row>
    <row r="670" spans="1:17" x14ac:dyDescent="0.2">
      <c r="A670" s="118" t="str">
        <f>IF(B670="","",COUNT('Diário 1º PA'!$A$5:$A$1982)+COUNT('Diário 2º PA'!$A$5:$A$2027)+ROW()-4)</f>
        <v/>
      </c>
      <c r="B670" s="104"/>
      <c r="C670" s="469"/>
      <c r="D670" s="105"/>
      <c r="E670" s="105"/>
      <c r="F670" s="106"/>
      <c r="G670" s="105"/>
      <c r="H670" s="105"/>
      <c r="I670" s="107"/>
      <c r="J670" s="422"/>
      <c r="K670" s="423"/>
      <c r="L670" s="423"/>
      <c r="M670" s="422"/>
      <c r="N670" s="104"/>
      <c r="O670" s="79">
        <f t="shared" si="35"/>
        <v>0</v>
      </c>
      <c r="P670" s="79">
        <f t="shared" si="36"/>
        <v>0</v>
      </c>
      <c r="Q670" s="102" t="str">
        <f t="shared" si="34"/>
        <v/>
      </c>
    </row>
    <row r="671" spans="1:17" x14ac:dyDescent="0.2">
      <c r="A671" s="118" t="str">
        <f>IF(B671="","",COUNT('Diário 1º PA'!$A$5:$A$1982)+COUNT('Diário 2º PA'!$A$5:$A$2027)+ROW()-4)</f>
        <v/>
      </c>
      <c r="B671" s="104"/>
      <c r="C671" s="469"/>
      <c r="D671" s="105"/>
      <c r="E671" s="105"/>
      <c r="F671" s="106"/>
      <c r="G671" s="105"/>
      <c r="H671" s="105"/>
      <c r="I671" s="107"/>
      <c r="J671" s="422"/>
      <c r="K671" s="423"/>
      <c r="L671" s="423"/>
      <c r="M671" s="422"/>
      <c r="N671" s="104"/>
      <c r="O671" s="79">
        <f t="shared" si="35"/>
        <v>0</v>
      </c>
      <c r="P671" s="79">
        <f t="shared" si="36"/>
        <v>0</v>
      </c>
      <c r="Q671" s="152" t="str">
        <f t="shared" si="34"/>
        <v/>
      </c>
    </row>
    <row r="672" spans="1:17" x14ac:dyDescent="0.2">
      <c r="A672" s="118" t="str">
        <f>IF(B672="","",COUNT('Diário 1º PA'!$A$5:$A$1982)+COUNT('Diário 2º PA'!$A$5:$A$2027)+ROW()-4)</f>
        <v/>
      </c>
      <c r="B672" s="104"/>
      <c r="C672" s="469"/>
      <c r="D672" s="105"/>
      <c r="E672" s="105"/>
      <c r="F672" s="106"/>
      <c r="G672" s="105"/>
      <c r="H672" s="105"/>
      <c r="I672" s="107"/>
      <c r="J672" s="422"/>
      <c r="K672" s="423"/>
      <c r="L672" s="423"/>
      <c r="M672" s="422"/>
      <c r="N672" s="104"/>
      <c r="O672" s="79">
        <f t="shared" si="35"/>
        <v>0</v>
      </c>
      <c r="P672" s="79">
        <f t="shared" si="36"/>
        <v>0</v>
      </c>
      <c r="Q672" s="102" t="str">
        <f t="shared" si="34"/>
        <v/>
      </c>
    </row>
    <row r="673" spans="1:17" x14ac:dyDescent="0.2">
      <c r="A673" s="118" t="str">
        <f>IF(B673="","",COUNT('Diário 1º PA'!$A$5:$A$1982)+COUNT('Diário 2º PA'!$A$5:$A$2027)+ROW()-4)</f>
        <v/>
      </c>
      <c r="B673" s="104"/>
      <c r="C673" s="469"/>
      <c r="D673" s="105"/>
      <c r="E673" s="105"/>
      <c r="F673" s="106"/>
      <c r="G673" s="105"/>
      <c r="H673" s="105"/>
      <c r="I673" s="107"/>
      <c r="J673" s="422"/>
      <c r="K673" s="423"/>
      <c r="L673" s="423"/>
      <c r="M673" s="422"/>
      <c r="N673" s="104"/>
      <c r="O673" s="79">
        <f t="shared" si="35"/>
        <v>0</v>
      </c>
      <c r="P673" s="79">
        <f t="shared" si="36"/>
        <v>0</v>
      </c>
      <c r="Q673" s="102" t="str">
        <f t="shared" si="34"/>
        <v/>
      </c>
    </row>
    <row r="674" spans="1:17" x14ac:dyDescent="0.2">
      <c r="A674" s="118" t="str">
        <f>IF(B674="","",COUNT('Diário 1º PA'!$A$5:$A$1982)+COUNT('Diário 2º PA'!$A$5:$A$2027)+ROW()-4)</f>
        <v/>
      </c>
      <c r="B674" s="104"/>
      <c r="C674" s="469"/>
      <c r="D674" s="105"/>
      <c r="E674" s="105"/>
      <c r="F674" s="106"/>
      <c r="G674" s="105"/>
      <c r="H674" s="105"/>
      <c r="I674" s="107"/>
      <c r="J674" s="422"/>
      <c r="K674" s="423"/>
      <c r="L674" s="423"/>
      <c r="M674" s="422"/>
      <c r="N674" s="104"/>
      <c r="O674" s="79">
        <f t="shared" si="35"/>
        <v>0</v>
      </c>
      <c r="P674" s="79">
        <f t="shared" si="36"/>
        <v>0</v>
      </c>
      <c r="Q674" s="152" t="str">
        <f t="shared" si="34"/>
        <v/>
      </c>
    </row>
    <row r="675" spans="1:17" x14ac:dyDescent="0.2">
      <c r="A675" s="118" t="str">
        <f>IF(B675="","",COUNT('Diário 1º PA'!$A$5:$A$1982)+COUNT('Diário 2º PA'!$A$5:$A$2027)+ROW()-4)</f>
        <v/>
      </c>
      <c r="B675" s="104"/>
      <c r="C675" s="469"/>
      <c r="D675" s="105"/>
      <c r="E675" s="105"/>
      <c r="F675" s="106"/>
      <c r="G675" s="105"/>
      <c r="H675" s="105"/>
      <c r="I675" s="107"/>
      <c r="J675" s="422"/>
      <c r="K675" s="423"/>
      <c r="L675" s="423"/>
      <c r="M675" s="422"/>
      <c r="N675" s="104"/>
      <c r="O675" s="79">
        <f t="shared" si="35"/>
        <v>0</v>
      </c>
      <c r="P675" s="79">
        <f t="shared" si="36"/>
        <v>0</v>
      </c>
      <c r="Q675" s="102" t="str">
        <f t="shared" si="34"/>
        <v/>
      </c>
    </row>
    <row r="676" spans="1:17" x14ac:dyDescent="0.2">
      <c r="A676" s="118" t="str">
        <f>IF(B676="","",COUNT('Diário 1º PA'!$A$5:$A$1982)+COUNT('Diário 2º PA'!$A$5:$A$2027)+ROW()-4)</f>
        <v/>
      </c>
      <c r="B676" s="104"/>
      <c r="C676" s="469"/>
      <c r="D676" s="105"/>
      <c r="E676" s="105"/>
      <c r="F676" s="106"/>
      <c r="G676" s="105"/>
      <c r="H676" s="105"/>
      <c r="I676" s="107"/>
      <c r="J676" s="422"/>
      <c r="K676" s="422"/>
      <c r="L676" s="423"/>
      <c r="M676" s="422"/>
      <c r="N676" s="104"/>
      <c r="O676" s="79">
        <f t="shared" si="35"/>
        <v>0</v>
      </c>
      <c r="P676" s="79">
        <f t="shared" si="36"/>
        <v>0</v>
      </c>
      <c r="Q676" s="102" t="str">
        <f t="shared" si="34"/>
        <v/>
      </c>
    </row>
    <row r="677" spans="1:17" x14ac:dyDescent="0.2">
      <c r="A677" s="118" t="str">
        <f>IF(B677="","",COUNT('Diário 1º PA'!$A$5:$A$1982)+COUNT('Diário 2º PA'!$A$5:$A$2027)+ROW()-4)</f>
        <v/>
      </c>
      <c r="B677" s="104"/>
      <c r="C677" s="469"/>
      <c r="D677" s="105"/>
      <c r="E677" s="105"/>
      <c r="F677" s="106"/>
      <c r="G677" s="105"/>
      <c r="H677" s="105"/>
      <c r="I677" s="107"/>
      <c r="J677" s="422"/>
      <c r="K677" s="422"/>
      <c r="L677" s="423"/>
      <c r="M677" s="422"/>
      <c r="N677" s="104"/>
      <c r="O677" s="79">
        <f t="shared" si="35"/>
        <v>0</v>
      </c>
      <c r="P677" s="79">
        <f t="shared" si="36"/>
        <v>0</v>
      </c>
      <c r="Q677" s="152" t="str">
        <f t="shared" si="34"/>
        <v/>
      </c>
    </row>
    <row r="678" spans="1:17" x14ac:dyDescent="0.2">
      <c r="A678" s="118" t="str">
        <f>IF(B678="","",COUNT('Diário 1º PA'!$A$5:$A$1982)+COUNT('Diário 2º PA'!$A$5:$A$2027)+ROW()-4)</f>
        <v/>
      </c>
      <c r="B678" s="104"/>
      <c r="C678" s="469"/>
      <c r="D678" s="105"/>
      <c r="E678" s="105"/>
      <c r="F678" s="106"/>
      <c r="G678" s="105"/>
      <c r="H678" s="105"/>
      <c r="I678" s="107"/>
      <c r="J678" s="422"/>
      <c r="K678" s="422"/>
      <c r="L678" s="423"/>
      <c r="M678" s="422"/>
      <c r="N678" s="104"/>
      <c r="O678" s="79">
        <f t="shared" si="35"/>
        <v>0</v>
      </c>
      <c r="P678" s="79">
        <f t="shared" si="36"/>
        <v>0</v>
      </c>
      <c r="Q678" s="102" t="str">
        <f t="shared" si="34"/>
        <v/>
      </c>
    </row>
    <row r="679" spans="1:17" x14ac:dyDescent="0.2">
      <c r="A679" s="118" t="str">
        <f>IF(B679="","",COUNT('Diário 1º PA'!$A$5:$A$1982)+COUNT('Diário 2º PA'!$A$5:$A$2027)+ROW()-4)</f>
        <v/>
      </c>
      <c r="B679" s="104"/>
      <c r="C679" s="469"/>
      <c r="D679" s="105"/>
      <c r="E679" s="105"/>
      <c r="F679" s="106"/>
      <c r="G679" s="105"/>
      <c r="H679" s="105"/>
      <c r="I679" s="107"/>
      <c r="J679" s="422"/>
      <c r="K679" s="422"/>
      <c r="L679" s="423"/>
      <c r="M679" s="422"/>
      <c r="N679" s="104"/>
      <c r="O679" s="79">
        <f t="shared" si="35"/>
        <v>0</v>
      </c>
      <c r="P679" s="79">
        <f t="shared" si="36"/>
        <v>0</v>
      </c>
      <c r="Q679" s="102" t="str">
        <f t="shared" si="34"/>
        <v/>
      </c>
    </row>
    <row r="680" spans="1:17" x14ac:dyDescent="0.2">
      <c r="A680" s="118" t="str">
        <f>IF(B680="","",COUNT('Diário 1º PA'!$A$5:$A$1982)+COUNT('Diário 2º PA'!$A$5:$A$2027)+ROW()-4)</f>
        <v/>
      </c>
      <c r="B680" s="104"/>
      <c r="C680" s="469"/>
      <c r="D680" s="105"/>
      <c r="E680" s="105"/>
      <c r="F680" s="106"/>
      <c r="G680" s="105"/>
      <c r="H680" s="105"/>
      <c r="I680" s="107"/>
      <c r="J680" s="422"/>
      <c r="K680" s="422"/>
      <c r="L680" s="423"/>
      <c r="M680" s="422"/>
      <c r="N680" s="104"/>
      <c r="O680" s="79">
        <f t="shared" si="35"/>
        <v>0</v>
      </c>
      <c r="P680" s="79">
        <f t="shared" si="36"/>
        <v>0</v>
      </c>
      <c r="Q680" s="152" t="str">
        <f t="shared" si="34"/>
        <v/>
      </c>
    </row>
    <row r="681" spans="1:17" x14ac:dyDescent="0.2">
      <c r="A681" s="118" t="str">
        <f>IF(B681="","",COUNT('Diário 1º PA'!$A$5:$A$1982)+COUNT('Diário 2º PA'!$A$5:$A$2027)+ROW()-4)</f>
        <v/>
      </c>
      <c r="B681" s="479"/>
      <c r="C681" s="474"/>
      <c r="D681" s="476"/>
      <c r="E681" s="476"/>
      <c r="F681" s="445"/>
      <c r="G681" s="476"/>
      <c r="H681" s="476"/>
      <c r="I681" s="442"/>
      <c r="J681" s="480"/>
      <c r="K681" s="480"/>
      <c r="L681" s="444"/>
      <c r="M681" s="422"/>
      <c r="N681" s="104"/>
      <c r="O681" s="79">
        <f t="shared" si="35"/>
        <v>0</v>
      </c>
      <c r="P681" s="79">
        <f t="shared" si="36"/>
        <v>0</v>
      </c>
      <c r="Q681" s="102" t="str">
        <f t="shared" si="34"/>
        <v/>
      </c>
    </row>
    <row r="682" spans="1:17" x14ac:dyDescent="0.2">
      <c r="A682" s="118" t="str">
        <f>IF(B682="","",COUNT('Diário 1º PA'!$A$5:$A$1982)+COUNT('Diário 2º PA'!$A$5:$A$2027)+ROW()-4)</f>
        <v/>
      </c>
      <c r="B682" s="104"/>
      <c r="C682" s="469"/>
      <c r="D682" s="105"/>
      <c r="E682" s="105"/>
      <c r="F682" s="106"/>
      <c r="G682" s="105"/>
      <c r="H682" s="105"/>
      <c r="I682" s="107"/>
      <c r="J682" s="422"/>
      <c r="K682" s="422"/>
      <c r="L682" s="423"/>
      <c r="M682" s="422"/>
      <c r="N682" s="104"/>
      <c r="O682" s="79">
        <f t="shared" si="35"/>
        <v>0</v>
      </c>
      <c r="P682" s="79">
        <f t="shared" si="36"/>
        <v>0</v>
      </c>
      <c r="Q682" s="102" t="str">
        <f t="shared" si="34"/>
        <v/>
      </c>
    </row>
    <row r="683" spans="1:17" x14ac:dyDescent="0.2">
      <c r="A683" s="118" t="str">
        <f>IF(B683="","",COUNT('Diário 1º PA'!$A$5:$A$1982)+COUNT('Diário 2º PA'!$A$5:$A$2027)+ROW()-4)</f>
        <v/>
      </c>
      <c r="B683" s="104"/>
      <c r="C683" s="469"/>
      <c r="D683" s="105"/>
      <c r="E683" s="105"/>
      <c r="F683" s="106"/>
      <c r="G683" s="105"/>
      <c r="H683" s="105"/>
      <c r="I683" s="107"/>
      <c r="J683" s="422"/>
      <c r="K683" s="422"/>
      <c r="L683" s="423"/>
      <c r="M683" s="422"/>
      <c r="N683" s="104"/>
      <c r="O683" s="79">
        <f t="shared" si="35"/>
        <v>0</v>
      </c>
      <c r="P683" s="79">
        <f t="shared" si="36"/>
        <v>0</v>
      </c>
      <c r="Q683" s="152" t="str">
        <f t="shared" si="34"/>
        <v/>
      </c>
    </row>
    <row r="684" spans="1:17" x14ac:dyDescent="0.2">
      <c r="A684" s="118" t="str">
        <f>IF(B684="","",COUNT('Diário 1º PA'!$A$5:$A$1982)+COUNT('Diário 2º PA'!$A$5:$A$2027)+ROW()-4)</f>
        <v/>
      </c>
      <c r="B684" s="104"/>
      <c r="C684" s="469"/>
      <c r="D684" s="105"/>
      <c r="E684" s="105"/>
      <c r="F684" s="106"/>
      <c r="G684" s="476"/>
      <c r="H684" s="105"/>
      <c r="I684" s="107"/>
      <c r="J684" s="422"/>
      <c r="K684" s="422"/>
      <c r="L684" s="423"/>
      <c r="M684" s="422"/>
      <c r="N684" s="104"/>
      <c r="O684" s="79">
        <f t="shared" si="35"/>
        <v>0</v>
      </c>
      <c r="P684" s="79">
        <f t="shared" si="36"/>
        <v>0</v>
      </c>
      <c r="Q684" s="102" t="str">
        <f t="shared" si="34"/>
        <v/>
      </c>
    </row>
    <row r="685" spans="1:17" x14ac:dyDescent="0.2">
      <c r="A685" s="118" t="str">
        <f>IF(B685="","",COUNT('Diário 1º PA'!$A$5:$A$1982)+COUNT('Diário 2º PA'!$A$5:$A$2027)+ROW()-4)</f>
        <v/>
      </c>
      <c r="B685" s="104"/>
      <c r="C685" s="469"/>
      <c r="D685" s="105"/>
      <c r="E685" s="105"/>
      <c r="F685" s="106"/>
      <c r="G685" s="105"/>
      <c r="H685" s="105"/>
      <c r="I685" s="107"/>
      <c r="J685" s="422"/>
      <c r="K685" s="422"/>
      <c r="L685" s="423"/>
      <c r="M685" s="422"/>
      <c r="N685" s="104"/>
      <c r="O685" s="79">
        <f t="shared" si="35"/>
        <v>0</v>
      </c>
      <c r="P685" s="79">
        <f t="shared" si="36"/>
        <v>0</v>
      </c>
      <c r="Q685" s="102" t="str">
        <f t="shared" si="34"/>
        <v/>
      </c>
    </row>
    <row r="686" spans="1:17" x14ac:dyDescent="0.2">
      <c r="A686" s="118" t="str">
        <f>IF(B686="","",COUNT('Diário 1º PA'!$A$5:$A$1982)+COUNT('Diário 2º PA'!$A$5:$A$2027)+ROW()-4)</f>
        <v/>
      </c>
      <c r="B686" s="104"/>
      <c r="C686" s="469"/>
      <c r="D686" s="105"/>
      <c r="E686" s="105"/>
      <c r="F686" s="106"/>
      <c r="G686" s="105"/>
      <c r="H686" s="105"/>
      <c r="I686" s="107"/>
      <c r="J686" s="422"/>
      <c r="K686" s="422"/>
      <c r="L686" s="423"/>
      <c r="M686" s="422"/>
      <c r="N686" s="104"/>
      <c r="O686" s="79">
        <f t="shared" si="35"/>
        <v>0</v>
      </c>
      <c r="P686" s="79">
        <f t="shared" si="36"/>
        <v>0</v>
      </c>
      <c r="Q686" s="152" t="str">
        <f t="shared" si="34"/>
        <v/>
      </c>
    </row>
    <row r="687" spans="1:17" x14ac:dyDescent="0.2">
      <c r="A687" s="118" t="str">
        <f>IF(B687="","",COUNT('Diário 1º PA'!$A$5:$A$1982)+COUNT('Diário 2º PA'!$A$5:$A$2027)+ROW()-4)</f>
        <v/>
      </c>
      <c r="B687" s="104"/>
      <c r="C687" s="469"/>
      <c r="D687" s="105"/>
      <c r="E687" s="105"/>
      <c r="F687" s="106"/>
      <c r="G687" s="105"/>
      <c r="H687" s="105"/>
      <c r="I687" s="107"/>
      <c r="J687" s="422"/>
      <c r="K687" s="422"/>
      <c r="L687" s="423"/>
      <c r="M687" s="422"/>
      <c r="N687" s="104"/>
      <c r="O687" s="79">
        <f t="shared" si="35"/>
        <v>0</v>
      </c>
      <c r="P687" s="79">
        <f t="shared" si="36"/>
        <v>0</v>
      </c>
      <c r="Q687" s="102" t="str">
        <f t="shared" si="34"/>
        <v/>
      </c>
    </row>
    <row r="688" spans="1:17" x14ac:dyDescent="0.2">
      <c r="A688" s="118" t="str">
        <f>IF(B688="","",COUNT('Diário 1º PA'!$A$5:$A$1982)+COUNT('Diário 2º PA'!$A$5:$A$2027)+ROW()-4)</f>
        <v/>
      </c>
      <c r="B688" s="104"/>
      <c r="C688" s="469"/>
      <c r="D688" s="105"/>
      <c r="E688" s="105"/>
      <c r="F688" s="106"/>
      <c r="G688" s="105"/>
      <c r="H688" s="105"/>
      <c r="I688" s="107"/>
      <c r="J688" s="422"/>
      <c r="K688" s="422"/>
      <c r="L688" s="423"/>
      <c r="M688" s="422"/>
      <c r="N688" s="104"/>
      <c r="O688" s="79">
        <f t="shared" si="35"/>
        <v>0</v>
      </c>
      <c r="P688" s="79">
        <f t="shared" si="36"/>
        <v>0</v>
      </c>
      <c r="Q688" s="102" t="str">
        <f t="shared" si="34"/>
        <v/>
      </c>
    </row>
    <row r="689" spans="1:17" x14ac:dyDescent="0.2">
      <c r="A689" s="118" t="str">
        <f>IF(B689="","",COUNT('Diário 1º PA'!$A$5:$A$1982)+COUNT('Diário 2º PA'!$A$5:$A$2027)+ROW()-4)</f>
        <v/>
      </c>
      <c r="B689" s="104"/>
      <c r="C689" s="469"/>
      <c r="D689" s="105"/>
      <c r="E689" s="105"/>
      <c r="F689" s="106"/>
      <c r="G689" s="105"/>
      <c r="H689" s="105"/>
      <c r="I689" s="107"/>
      <c r="J689" s="422"/>
      <c r="K689" s="422"/>
      <c r="L689" s="423"/>
      <c r="M689" s="422"/>
      <c r="N689" s="104"/>
      <c r="O689" s="79">
        <f t="shared" si="35"/>
        <v>0</v>
      </c>
      <c r="P689" s="79">
        <f t="shared" si="36"/>
        <v>0</v>
      </c>
      <c r="Q689" s="152" t="str">
        <f t="shared" si="34"/>
        <v/>
      </c>
    </row>
    <row r="690" spans="1:17" x14ac:dyDescent="0.2">
      <c r="A690" s="118" t="str">
        <f>IF(B690="","",COUNT('Diário 1º PA'!$A$5:$A$1982)+COUNT('Diário 2º PA'!$A$5:$A$2027)+ROW()-4)</f>
        <v/>
      </c>
      <c r="B690" s="104"/>
      <c r="C690" s="469"/>
      <c r="D690" s="105"/>
      <c r="E690" s="105"/>
      <c r="F690" s="106"/>
      <c r="G690" s="105"/>
      <c r="H690" s="105"/>
      <c r="I690" s="107"/>
      <c r="J690" s="422"/>
      <c r="K690" s="422"/>
      <c r="L690" s="423"/>
      <c r="M690" s="422"/>
      <c r="N690" s="104"/>
      <c r="O690" s="79">
        <f t="shared" si="35"/>
        <v>0</v>
      </c>
      <c r="P690" s="79">
        <f t="shared" si="36"/>
        <v>0</v>
      </c>
      <c r="Q690" s="102" t="str">
        <f t="shared" si="34"/>
        <v/>
      </c>
    </row>
    <row r="691" spans="1:17" x14ac:dyDescent="0.2">
      <c r="A691" s="118" t="str">
        <f>IF(B691="","",COUNT('Diário 1º PA'!$A$5:$A$1982)+COUNT('Diário 2º PA'!$A$5:$A$2027)+ROW()-4)</f>
        <v/>
      </c>
      <c r="B691" s="104"/>
      <c r="C691" s="469"/>
      <c r="D691" s="105"/>
      <c r="E691" s="105"/>
      <c r="F691" s="106"/>
      <c r="G691" s="105"/>
      <c r="H691" s="105"/>
      <c r="I691" s="107"/>
      <c r="J691" s="422"/>
      <c r="K691" s="422"/>
      <c r="L691" s="423"/>
      <c r="M691" s="422"/>
      <c r="N691" s="104"/>
      <c r="O691" s="79">
        <f t="shared" si="35"/>
        <v>0</v>
      </c>
      <c r="P691" s="79">
        <f t="shared" si="36"/>
        <v>0</v>
      </c>
      <c r="Q691" s="102" t="str">
        <f t="shared" si="34"/>
        <v/>
      </c>
    </row>
    <row r="692" spans="1:17" x14ac:dyDescent="0.2">
      <c r="A692" s="118" t="str">
        <f>IF(B692="","",COUNT('Diário 1º PA'!$A$5:$A$1982)+COUNT('Diário 2º PA'!$A$5:$A$2027)+ROW()-4)</f>
        <v/>
      </c>
      <c r="B692" s="104"/>
      <c r="C692" s="469"/>
      <c r="D692" s="105"/>
      <c r="E692" s="105"/>
      <c r="F692" s="106"/>
      <c r="G692" s="105"/>
      <c r="H692" s="105"/>
      <c r="I692" s="107"/>
      <c r="J692" s="422"/>
      <c r="K692" s="422"/>
      <c r="L692" s="423"/>
      <c r="M692" s="422"/>
      <c r="N692" s="104"/>
      <c r="O692" s="79">
        <f t="shared" si="35"/>
        <v>0</v>
      </c>
      <c r="P692" s="79">
        <f t="shared" si="36"/>
        <v>0</v>
      </c>
      <c r="Q692" s="152" t="str">
        <f t="shared" si="34"/>
        <v/>
      </c>
    </row>
    <row r="693" spans="1:17" x14ac:dyDescent="0.2">
      <c r="A693" s="118" t="str">
        <f>IF(B693="","",COUNT('Diário 1º PA'!$A$5:$A$1982)+COUNT('Diário 2º PA'!$A$5:$A$2027)+ROW()-4)</f>
        <v/>
      </c>
      <c r="B693" s="104"/>
      <c r="C693" s="469"/>
      <c r="D693" s="105"/>
      <c r="E693" s="105"/>
      <c r="F693" s="106"/>
      <c r="G693" s="105"/>
      <c r="H693" s="105"/>
      <c r="I693" s="107"/>
      <c r="J693" s="422"/>
      <c r="K693" s="422"/>
      <c r="L693" s="423"/>
      <c r="M693" s="422"/>
      <c r="N693" s="104"/>
      <c r="O693" s="79">
        <f t="shared" si="35"/>
        <v>0</v>
      </c>
      <c r="P693" s="79">
        <f t="shared" si="36"/>
        <v>0</v>
      </c>
      <c r="Q693" s="152" t="str">
        <f t="shared" si="34"/>
        <v/>
      </c>
    </row>
    <row r="694" spans="1:17" x14ac:dyDescent="0.2">
      <c r="A694" s="118" t="str">
        <f>IF(B694="","",COUNT('Diário 1º PA'!$A$5:$A$1982)+COUNT('Diário 2º PA'!$A$5:$A$2027)+ROW()-4)</f>
        <v/>
      </c>
      <c r="B694" s="104"/>
      <c r="C694" s="469"/>
      <c r="D694" s="105"/>
      <c r="E694" s="105"/>
      <c r="F694" s="106"/>
      <c r="G694" s="105"/>
      <c r="H694" s="105"/>
      <c r="I694" s="107"/>
      <c r="J694" s="422"/>
      <c r="K694" s="422"/>
      <c r="L694" s="423"/>
      <c r="M694" s="422"/>
      <c r="N694" s="104"/>
      <c r="O694" s="79">
        <f t="shared" si="35"/>
        <v>0</v>
      </c>
      <c r="P694" s="79">
        <f t="shared" si="36"/>
        <v>0</v>
      </c>
      <c r="Q694" s="102" t="str">
        <f t="shared" si="34"/>
        <v/>
      </c>
    </row>
    <row r="695" spans="1:17" x14ac:dyDescent="0.2">
      <c r="A695" s="118" t="str">
        <f>IF(B695="","",COUNT('Diário 1º PA'!$A$5:$A$1982)+COUNT('Diário 2º PA'!$A$5:$A$2027)+ROW()-4)</f>
        <v/>
      </c>
      <c r="B695" s="104"/>
      <c r="C695" s="469"/>
      <c r="D695" s="105"/>
      <c r="E695" s="105"/>
      <c r="F695" s="106"/>
      <c r="G695" s="107"/>
      <c r="H695" s="105"/>
      <c r="I695" s="107"/>
      <c r="J695" s="422"/>
      <c r="K695" s="422"/>
      <c r="L695" s="423"/>
      <c r="M695" s="422"/>
      <c r="N695" s="104"/>
      <c r="O695" s="79">
        <f t="shared" si="35"/>
        <v>0</v>
      </c>
      <c r="P695" s="79">
        <f t="shared" si="36"/>
        <v>0</v>
      </c>
      <c r="Q695" s="102" t="str">
        <f t="shared" si="34"/>
        <v/>
      </c>
    </row>
    <row r="696" spans="1:17" x14ac:dyDescent="0.2">
      <c r="A696" s="118" t="str">
        <f>IF(B696="","",COUNT('Diário 1º PA'!$A$5:$A$1982)+COUNT('Diário 2º PA'!$A$5:$A$2027)+ROW()-4)</f>
        <v/>
      </c>
      <c r="B696" s="104"/>
      <c r="C696" s="469"/>
      <c r="D696" s="105"/>
      <c r="E696" s="105"/>
      <c r="F696" s="106"/>
      <c r="G696" s="107"/>
      <c r="H696" s="105"/>
      <c r="I696" s="107"/>
      <c r="J696" s="422"/>
      <c r="K696" s="422"/>
      <c r="L696" s="423"/>
      <c r="M696" s="422"/>
      <c r="N696" s="104"/>
      <c r="O696" s="79">
        <f t="shared" ref="O696:O759" si="37">IF(B696=0,0,IF(YEAR(B696)=$P$1,MONTH(B696)-$O$1+1,(YEAR(B696)-$P$1)*12-$O$1+1+MONTH(B696)))</f>
        <v>0</v>
      </c>
      <c r="P696" s="79">
        <f t="shared" ref="P696:P759" si="38">IF(C696=0,0,IF(YEAR(C696)=$P$1,MONTH(C696)-$O$1+1,(YEAR(C696)-$P$1)*12-$O$1+1+MONTH(C696)))</f>
        <v>0</v>
      </c>
      <c r="Q696" s="152" t="str">
        <f t="shared" ref="Q696:Q759" si="39">SUBSTITUTE(D696," ","_")</f>
        <v/>
      </c>
    </row>
    <row r="697" spans="1:17" x14ac:dyDescent="0.2">
      <c r="A697" s="118" t="str">
        <f>IF(B697="","",COUNT('Diário 1º PA'!$A$5:$A$1982)+COUNT('Diário 2º PA'!$A$5:$A$2027)+ROW()-4)</f>
        <v/>
      </c>
      <c r="B697" s="104"/>
      <c r="C697" s="469"/>
      <c r="D697" s="105"/>
      <c r="E697" s="105"/>
      <c r="F697" s="106"/>
      <c r="G697" s="107"/>
      <c r="H697" s="105"/>
      <c r="I697" s="107"/>
      <c r="J697" s="422"/>
      <c r="K697" s="422"/>
      <c r="L697" s="423"/>
      <c r="M697" s="422"/>
      <c r="N697" s="104"/>
      <c r="O697" s="79">
        <f t="shared" si="37"/>
        <v>0</v>
      </c>
      <c r="P697" s="79">
        <f t="shared" si="38"/>
        <v>0</v>
      </c>
      <c r="Q697" s="102" t="str">
        <f t="shared" si="39"/>
        <v/>
      </c>
    </row>
    <row r="698" spans="1:17" x14ac:dyDescent="0.2">
      <c r="A698" s="118" t="str">
        <f>IF(B698="","",COUNT('Diário 1º PA'!$A$5:$A$1982)+COUNT('Diário 2º PA'!$A$5:$A$2027)+ROW()-4)</f>
        <v/>
      </c>
      <c r="B698" s="104"/>
      <c r="C698" s="469"/>
      <c r="D698" s="105"/>
      <c r="E698" s="105"/>
      <c r="F698" s="106"/>
      <c r="G698" s="105"/>
      <c r="H698" s="105"/>
      <c r="I698" s="107"/>
      <c r="J698" s="422"/>
      <c r="K698" s="422"/>
      <c r="L698" s="423"/>
      <c r="M698" s="422"/>
      <c r="N698" s="104"/>
      <c r="O698" s="79">
        <f t="shared" si="37"/>
        <v>0</v>
      </c>
      <c r="P698" s="79">
        <f t="shared" si="38"/>
        <v>0</v>
      </c>
      <c r="Q698" s="102" t="str">
        <f t="shared" si="39"/>
        <v/>
      </c>
    </row>
    <row r="699" spans="1:17" x14ac:dyDescent="0.2">
      <c r="A699" s="118" t="str">
        <f>IF(B699="","",COUNT('Diário 1º PA'!$A$5:$A$1982)+COUNT('Diário 2º PA'!$A$5:$A$2027)+ROW()-4)</f>
        <v/>
      </c>
      <c r="B699" s="104"/>
      <c r="C699" s="469"/>
      <c r="D699" s="105"/>
      <c r="E699" s="105"/>
      <c r="F699" s="106"/>
      <c r="G699" s="105"/>
      <c r="H699" s="105"/>
      <c r="I699" s="107"/>
      <c r="J699" s="422"/>
      <c r="K699" s="422"/>
      <c r="L699" s="423"/>
      <c r="M699" s="422"/>
      <c r="N699" s="104"/>
      <c r="O699" s="79">
        <f t="shared" si="37"/>
        <v>0</v>
      </c>
      <c r="P699" s="79">
        <f t="shared" si="38"/>
        <v>0</v>
      </c>
      <c r="Q699" s="152" t="str">
        <f t="shared" si="39"/>
        <v/>
      </c>
    </row>
    <row r="700" spans="1:17" x14ac:dyDescent="0.2">
      <c r="A700" s="118" t="str">
        <f>IF(B700="","",COUNT('Diário 1º PA'!$A$5:$A$1982)+COUNT('Diário 2º PA'!$A$5:$A$2027)+ROW()-4)</f>
        <v/>
      </c>
      <c r="B700" s="104"/>
      <c r="C700" s="469"/>
      <c r="D700" s="105"/>
      <c r="E700" s="105"/>
      <c r="F700" s="106"/>
      <c r="G700" s="105"/>
      <c r="H700" s="105"/>
      <c r="I700" s="107"/>
      <c r="J700" s="422"/>
      <c r="K700" s="422"/>
      <c r="L700" s="423"/>
      <c r="M700" s="422"/>
      <c r="N700" s="104"/>
      <c r="O700" s="79">
        <f t="shared" si="37"/>
        <v>0</v>
      </c>
      <c r="P700" s="79">
        <f t="shared" si="38"/>
        <v>0</v>
      </c>
      <c r="Q700" s="102" t="str">
        <f t="shared" si="39"/>
        <v/>
      </c>
    </row>
    <row r="701" spans="1:17" x14ac:dyDescent="0.2">
      <c r="A701" s="118" t="str">
        <f>IF(B701="","",COUNT('Diário 1º PA'!$A$5:$A$1982)+COUNT('Diário 2º PA'!$A$5:$A$2027)+ROW()-4)</f>
        <v/>
      </c>
      <c r="B701" s="104"/>
      <c r="C701" s="469"/>
      <c r="D701" s="105"/>
      <c r="E701" s="105"/>
      <c r="F701" s="106"/>
      <c r="G701" s="105"/>
      <c r="H701" s="105"/>
      <c r="I701" s="107"/>
      <c r="J701" s="422"/>
      <c r="K701" s="422"/>
      <c r="L701" s="423"/>
      <c r="M701" s="422"/>
      <c r="N701" s="104"/>
      <c r="O701" s="79">
        <f t="shared" si="37"/>
        <v>0</v>
      </c>
      <c r="P701" s="79">
        <f t="shared" si="38"/>
        <v>0</v>
      </c>
      <c r="Q701" s="102" t="str">
        <f t="shared" si="39"/>
        <v/>
      </c>
    </row>
    <row r="702" spans="1:17" x14ac:dyDescent="0.2">
      <c r="A702" s="118" t="str">
        <f>IF(B702="","",COUNT('Diário 1º PA'!$A$5:$A$1982)+COUNT('Diário 2º PA'!$A$5:$A$2027)+ROW()-4)</f>
        <v/>
      </c>
      <c r="B702" s="479"/>
      <c r="C702" s="474"/>
      <c r="D702" s="476"/>
      <c r="E702" s="476"/>
      <c r="F702" s="445"/>
      <c r="G702" s="105"/>
      <c r="H702" s="105"/>
      <c r="I702" s="442"/>
      <c r="J702" s="480"/>
      <c r="K702" s="480"/>
      <c r="L702" s="444"/>
      <c r="M702" s="480"/>
      <c r="N702" s="479"/>
      <c r="O702" s="79">
        <f t="shared" si="37"/>
        <v>0</v>
      </c>
      <c r="P702" s="79">
        <f t="shared" si="38"/>
        <v>0</v>
      </c>
      <c r="Q702" s="152" t="str">
        <f t="shared" si="39"/>
        <v/>
      </c>
    </row>
    <row r="703" spans="1:17" x14ac:dyDescent="0.2">
      <c r="A703" s="118" t="str">
        <f>IF(B703="","",COUNT('Diário 1º PA'!$A$5:$A$1982)+COUNT('Diário 2º PA'!$A$5:$A$2027)+ROW()-4)</f>
        <v/>
      </c>
      <c r="B703" s="479"/>
      <c r="C703" s="474"/>
      <c r="D703" s="476"/>
      <c r="E703" s="476"/>
      <c r="F703" s="445"/>
      <c r="G703" s="442"/>
      <c r="H703" s="476"/>
      <c r="I703" s="107"/>
      <c r="J703" s="423"/>
      <c r="K703" s="423"/>
      <c r="L703" s="423"/>
      <c r="M703" s="422"/>
      <c r="N703" s="104"/>
      <c r="O703" s="79">
        <f t="shared" si="37"/>
        <v>0</v>
      </c>
      <c r="P703" s="79">
        <f t="shared" si="38"/>
        <v>0</v>
      </c>
      <c r="Q703" s="102" t="str">
        <f t="shared" si="39"/>
        <v/>
      </c>
    </row>
    <row r="704" spans="1:17" x14ac:dyDescent="0.2">
      <c r="A704" s="118" t="str">
        <f>IF(B704="","",COUNT('Diário 1º PA'!$A$5:$A$1982)+COUNT('Diário 2º PA'!$A$5:$A$2027)+ROW()-4)</f>
        <v/>
      </c>
      <c r="B704" s="479"/>
      <c r="C704" s="474"/>
      <c r="D704" s="476"/>
      <c r="E704" s="476"/>
      <c r="F704" s="445"/>
      <c r="G704" s="105"/>
      <c r="H704" s="476"/>
      <c r="I704" s="107"/>
      <c r="J704" s="422"/>
      <c r="K704" s="422"/>
      <c r="L704" s="423"/>
      <c r="M704" s="422"/>
      <c r="N704" s="104"/>
      <c r="O704" s="79">
        <f t="shared" si="37"/>
        <v>0</v>
      </c>
      <c r="P704" s="79">
        <f t="shared" si="38"/>
        <v>0</v>
      </c>
      <c r="Q704" s="102" t="str">
        <f t="shared" si="39"/>
        <v/>
      </c>
    </row>
    <row r="705" spans="1:17" x14ac:dyDescent="0.2">
      <c r="A705" s="118" t="str">
        <f>IF(B705="","",COUNT('Diário 1º PA'!$A$5:$A$1982)+COUNT('Diário 2º PA'!$A$5:$A$2027)+ROW()-4)</f>
        <v/>
      </c>
      <c r="B705" s="479"/>
      <c r="C705" s="474"/>
      <c r="D705" s="476"/>
      <c r="E705" s="476"/>
      <c r="F705" s="445"/>
      <c r="G705" s="105"/>
      <c r="H705" s="476"/>
      <c r="I705" s="107"/>
      <c r="J705" s="422"/>
      <c r="K705" s="422"/>
      <c r="L705" s="423"/>
      <c r="M705" s="422"/>
      <c r="N705" s="104"/>
      <c r="O705" s="79">
        <f t="shared" si="37"/>
        <v>0</v>
      </c>
      <c r="P705" s="79">
        <f t="shared" si="38"/>
        <v>0</v>
      </c>
      <c r="Q705" s="152" t="str">
        <f t="shared" si="39"/>
        <v/>
      </c>
    </row>
    <row r="706" spans="1:17" x14ac:dyDescent="0.2">
      <c r="A706" s="118" t="str">
        <f>IF(B706="","",COUNT('Diário 1º PA'!$A$5:$A$1982)+COUNT('Diário 2º PA'!$A$5:$A$2027)+ROW()-4)</f>
        <v/>
      </c>
      <c r="B706" s="479"/>
      <c r="C706" s="474"/>
      <c r="D706" s="476"/>
      <c r="E706" s="476"/>
      <c r="F706" s="445"/>
      <c r="G706" s="105"/>
      <c r="H706" s="476"/>
      <c r="I706" s="107"/>
      <c r="J706" s="422"/>
      <c r="K706" s="422"/>
      <c r="L706" s="423"/>
      <c r="M706" s="105"/>
      <c r="N706" s="104"/>
      <c r="O706" s="79">
        <f t="shared" si="37"/>
        <v>0</v>
      </c>
      <c r="P706" s="79">
        <f t="shared" si="38"/>
        <v>0</v>
      </c>
      <c r="Q706" s="102" t="str">
        <f t="shared" si="39"/>
        <v/>
      </c>
    </row>
    <row r="707" spans="1:17" x14ac:dyDescent="0.2">
      <c r="A707" s="118" t="str">
        <f>IF(B707="","",COUNT('Diário 1º PA'!$A$5:$A$1982)+COUNT('Diário 2º PA'!$A$5:$A$2027)+ROW()-4)</f>
        <v/>
      </c>
      <c r="B707" s="104"/>
      <c r="C707" s="469"/>
      <c r="D707" s="105"/>
      <c r="E707" s="105"/>
      <c r="F707" s="106"/>
      <c r="G707" s="105"/>
      <c r="H707" s="105"/>
      <c r="I707" s="107"/>
      <c r="J707" s="422"/>
      <c r="K707" s="422"/>
      <c r="L707" s="423"/>
      <c r="M707" s="105"/>
      <c r="N707" s="104"/>
      <c r="O707" s="79">
        <f t="shared" si="37"/>
        <v>0</v>
      </c>
      <c r="P707" s="79">
        <f t="shared" si="38"/>
        <v>0</v>
      </c>
      <c r="Q707" s="102" t="str">
        <f t="shared" si="39"/>
        <v/>
      </c>
    </row>
    <row r="708" spans="1:17" x14ac:dyDescent="0.2">
      <c r="A708" s="118" t="str">
        <f>IF(B708="","",COUNT('Diário 1º PA'!$A$5:$A$1982)+COUNT('Diário 2º PA'!$A$5:$A$2027)+ROW()-4)</f>
        <v/>
      </c>
      <c r="B708" s="104"/>
      <c r="C708" s="469"/>
      <c r="D708" s="105"/>
      <c r="E708" s="105"/>
      <c r="F708" s="106"/>
      <c r="G708" s="105"/>
      <c r="H708" s="105"/>
      <c r="I708" s="107"/>
      <c r="J708" s="422"/>
      <c r="K708" s="422"/>
      <c r="L708" s="423"/>
      <c r="M708" s="105"/>
      <c r="N708" s="104"/>
      <c r="O708" s="79">
        <f t="shared" si="37"/>
        <v>0</v>
      </c>
      <c r="P708" s="79">
        <f t="shared" si="38"/>
        <v>0</v>
      </c>
      <c r="Q708" s="152" t="str">
        <f t="shared" si="39"/>
        <v/>
      </c>
    </row>
    <row r="709" spans="1:17" x14ac:dyDescent="0.2">
      <c r="A709" s="118" t="str">
        <f>IF(B709="","",COUNT('Diário 1º PA'!$A$5:$A$1982)+COUNT('Diário 2º PA'!$A$5:$A$2027)+ROW()-4)</f>
        <v/>
      </c>
      <c r="B709" s="104"/>
      <c r="C709" s="469"/>
      <c r="D709" s="105"/>
      <c r="E709" s="105"/>
      <c r="F709" s="106"/>
      <c r="G709" s="105"/>
      <c r="H709" s="105"/>
      <c r="I709" s="107"/>
      <c r="J709" s="422"/>
      <c r="K709" s="422"/>
      <c r="L709" s="423"/>
      <c r="M709" s="105"/>
      <c r="N709" s="104"/>
      <c r="O709" s="79">
        <f t="shared" si="37"/>
        <v>0</v>
      </c>
      <c r="P709" s="79">
        <f t="shared" si="38"/>
        <v>0</v>
      </c>
      <c r="Q709" s="102" t="str">
        <f t="shared" si="39"/>
        <v/>
      </c>
    </row>
    <row r="710" spans="1:17" x14ac:dyDescent="0.2">
      <c r="A710" s="118" t="str">
        <f>IF(B710="","",COUNT('Diário 1º PA'!$A$5:$A$1982)+COUNT('Diário 2º PA'!$A$5:$A$2027)+ROW()-4)</f>
        <v/>
      </c>
      <c r="B710" s="104"/>
      <c r="C710" s="469"/>
      <c r="D710" s="105"/>
      <c r="E710" s="105"/>
      <c r="F710" s="106"/>
      <c r="G710" s="105"/>
      <c r="H710" s="105"/>
      <c r="I710" s="107"/>
      <c r="J710" s="422"/>
      <c r="K710" s="422"/>
      <c r="L710" s="423"/>
      <c r="M710" s="105"/>
      <c r="N710" s="104"/>
      <c r="O710" s="79">
        <f t="shared" si="37"/>
        <v>0</v>
      </c>
      <c r="P710" s="79">
        <f t="shared" si="38"/>
        <v>0</v>
      </c>
      <c r="Q710" s="102" t="str">
        <f t="shared" si="39"/>
        <v/>
      </c>
    </row>
    <row r="711" spans="1:17" x14ac:dyDescent="0.2">
      <c r="A711" s="118" t="str">
        <f>IF(B711="","",COUNT('Diário 1º PA'!$A$5:$A$1982)+COUNT('Diário 2º PA'!$A$5:$A$2027)+ROW()-4)</f>
        <v/>
      </c>
      <c r="B711" s="104"/>
      <c r="C711" s="469"/>
      <c r="D711" s="105"/>
      <c r="E711" s="105"/>
      <c r="F711" s="106"/>
      <c r="G711" s="105"/>
      <c r="H711" s="105"/>
      <c r="I711" s="107"/>
      <c r="J711" s="422"/>
      <c r="K711" s="422"/>
      <c r="L711" s="423"/>
      <c r="M711" s="105"/>
      <c r="N711" s="104"/>
      <c r="O711" s="79">
        <f t="shared" si="37"/>
        <v>0</v>
      </c>
      <c r="P711" s="79">
        <f t="shared" si="38"/>
        <v>0</v>
      </c>
      <c r="Q711" s="152" t="str">
        <f t="shared" si="39"/>
        <v/>
      </c>
    </row>
    <row r="712" spans="1:17" x14ac:dyDescent="0.2">
      <c r="A712" s="118" t="str">
        <f>IF(B712="","",COUNT('Diário 1º PA'!$A$5:$A$1982)+COUNT('Diário 2º PA'!$A$5:$A$2027)+ROW()-4)</f>
        <v/>
      </c>
      <c r="B712" s="104"/>
      <c r="C712" s="469"/>
      <c r="D712" s="105"/>
      <c r="E712" s="105"/>
      <c r="F712" s="106"/>
      <c r="G712" s="105"/>
      <c r="H712" s="105"/>
      <c r="I712" s="107"/>
      <c r="J712" s="422"/>
      <c r="K712" s="422"/>
      <c r="L712" s="423"/>
      <c r="M712" s="105"/>
      <c r="N712" s="104"/>
      <c r="O712" s="79">
        <f t="shared" si="37"/>
        <v>0</v>
      </c>
      <c r="P712" s="79">
        <f t="shared" si="38"/>
        <v>0</v>
      </c>
      <c r="Q712" s="102" t="str">
        <f t="shared" si="39"/>
        <v/>
      </c>
    </row>
    <row r="713" spans="1:17" x14ac:dyDescent="0.2">
      <c r="A713" s="118" t="str">
        <f>IF(B713="","",COUNT('Diário 1º PA'!$A$5:$A$1982)+COUNT('Diário 2º PA'!$A$5:$A$2027)+ROW()-4)</f>
        <v/>
      </c>
      <c r="B713" s="104"/>
      <c r="C713" s="469"/>
      <c r="D713" s="105"/>
      <c r="E713" s="105"/>
      <c r="F713" s="106"/>
      <c r="G713" s="105"/>
      <c r="H713" s="105"/>
      <c r="I713" s="107"/>
      <c r="J713" s="422"/>
      <c r="K713" s="422"/>
      <c r="L713" s="423"/>
      <c r="M713" s="105"/>
      <c r="N713" s="104"/>
      <c r="O713" s="79">
        <f t="shared" si="37"/>
        <v>0</v>
      </c>
      <c r="P713" s="79">
        <f t="shared" si="38"/>
        <v>0</v>
      </c>
      <c r="Q713" s="102" t="str">
        <f t="shared" si="39"/>
        <v/>
      </c>
    </row>
    <row r="714" spans="1:17" x14ac:dyDescent="0.2">
      <c r="A714" s="118" t="str">
        <f>IF(B714="","",COUNT('Diário 1º PA'!$A$5:$A$1982)+COUNT('Diário 2º PA'!$A$5:$A$2027)+ROW()-4)</f>
        <v/>
      </c>
      <c r="B714" s="104"/>
      <c r="C714" s="469"/>
      <c r="D714" s="105"/>
      <c r="E714" s="105"/>
      <c r="F714" s="106"/>
      <c r="G714" s="105"/>
      <c r="H714" s="105"/>
      <c r="I714" s="107"/>
      <c r="J714" s="422"/>
      <c r="K714" s="422"/>
      <c r="L714" s="423"/>
      <c r="M714" s="105"/>
      <c r="N714" s="104"/>
      <c r="O714" s="79">
        <f t="shared" si="37"/>
        <v>0</v>
      </c>
      <c r="P714" s="79">
        <f t="shared" si="38"/>
        <v>0</v>
      </c>
      <c r="Q714" s="152" t="str">
        <f t="shared" si="39"/>
        <v/>
      </c>
    </row>
    <row r="715" spans="1:17" x14ac:dyDescent="0.2">
      <c r="A715" s="118" t="str">
        <f>IF(B715="","",COUNT('Diário 1º PA'!$A$5:$A$1982)+COUNT('Diário 2º PA'!$A$5:$A$2027)+ROW()-4)</f>
        <v/>
      </c>
      <c r="B715" s="104"/>
      <c r="C715" s="469"/>
      <c r="D715" s="105"/>
      <c r="E715" s="105"/>
      <c r="F715" s="106"/>
      <c r="G715" s="105"/>
      <c r="H715" s="105"/>
      <c r="I715" s="107"/>
      <c r="J715" s="422"/>
      <c r="K715" s="422"/>
      <c r="L715" s="423"/>
      <c r="M715" s="105"/>
      <c r="N715" s="104"/>
      <c r="O715" s="79">
        <f t="shared" si="37"/>
        <v>0</v>
      </c>
      <c r="P715" s="79">
        <f t="shared" si="38"/>
        <v>0</v>
      </c>
      <c r="Q715" s="102" t="str">
        <f t="shared" si="39"/>
        <v/>
      </c>
    </row>
    <row r="716" spans="1:17" x14ac:dyDescent="0.2">
      <c r="A716" s="118" t="str">
        <f>IF(B716="","",COUNT('Diário 1º PA'!$A$5:$A$1982)+COUNT('Diário 2º PA'!$A$5:$A$2027)+ROW()-4)</f>
        <v/>
      </c>
      <c r="B716" s="104"/>
      <c r="C716" s="469"/>
      <c r="D716" s="105"/>
      <c r="E716" s="105"/>
      <c r="F716" s="106"/>
      <c r="G716" s="105"/>
      <c r="H716" s="105"/>
      <c r="I716" s="107"/>
      <c r="J716" s="422"/>
      <c r="K716" s="422"/>
      <c r="L716" s="423"/>
      <c r="M716" s="105"/>
      <c r="N716" s="104"/>
      <c r="O716" s="79">
        <f t="shared" si="37"/>
        <v>0</v>
      </c>
      <c r="P716" s="79">
        <f t="shared" si="38"/>
        <v>0</v>
      </c>
      <c r="Q716" s="102" t="str">
        <f t="shared" si="39"/>
        <v/>
      </c>
    </row>
    <row r="717" spans="1:17" x14ac:dyDescent="0.2">
      <c r="A717" s="118" t="str">
        <f>IF(B717="","",COUNT('Diário 1º PA'!$A$5:$A$1982)+COUNT('Diário 2º PA'!$A$5:$A$2027)+ROW()-4)</f>
        <v/>
      </c>
      <c r="B717" s="104"/>
      <c r="C717" s="469"/>
      <c r="D717" s="105"/>
      <c r="E717" s="105"/>
      <c r="F717" s="106"/>
      <c r="G717" s="105"/>
      <c r="H717" s="105"/>
      <c r="I717" s="107"/>
      <c r="J717" s="422"/>
      <c r="K717" s="422"/>
      <c r="L717" s="423"/>
      <c r="M717" s="105"/>
      <c r="N717" s="104"/>
      <c r="O717" s="79">
        <f t="shared" si="37"/>
        <v>0</v>
      </c>
      <c r="P717" s="79">
        <f t="shared" si="38"/>
        <v>0</v>
      </c>
      <c r="Q717" s="152" t="str">
        <f t="shared" si="39"/>
        <v/>
      </c>
    </row>
    <row r="718" spans="1:17" x14ac:dyDescent="0.2">
      <c r="A718" s="118" t="str">
        <f>IF(B718="","",COUNT('Diário 1º PA'!$A$5:$A$1982)+COUNT('Diário 2º PA'!$A$5:$A$2027)+ROW()-4)</f>
        <v/>
      </c>
      <c r="B718" s="104"/>
      <c r="C718" s="469"/>
      <c r="D718" s="105"/>
      <c r="E718" s="105"/>
      <c r="F718" s="106"/>
      <c r="G718" s="105"/>
      <c r="H718" s="105"/>
      <c r="I718" s="107"/>
      <c r="J718" s="422"/>
      <c r="K718" s="422"/>
      <c r="L718" s="423"/>
      <c r="M718" s="422"/>
      <c r="N718" s="104"/>
      <c r="O718" s="79">
        <f t="shared" si="37"/>
        <v>0</v>
      </c>
      <c r="P718" s="79">
        <f t="shared" si="38"/>
        <v>0</v>
      </c>
      <c r="Q718" s="102" t="str">
        <f t="shared" si="39"/>
        <v/>
      </c>
    </row>
    <row r="719" spans="1:17" x14ac:dyDescent="0.2">
      <c r="A719" s="118" t="str">
        <f>IF(B719="","",COUNT('Diário 1º PA'!$A$5:$A$1982)+COUNT('Diário 2º PA'!$A$5:$A$2027)+ROW()-4)</f>
        <v/>
      </c>
      <c r="B719" s="104"/>
      <c r="C719" s="469"/>
      <c r="D719" s="105"/>
      <c r="E719" s="105"/>
      <c r="F719" s="106"/>
      <c r="G719" s="105"/>
      <c r="H719" s="105"/>
      <c r="I719" s="107"/>
      <c r="J719" s="422"/>
      <c r="K719" s="422"/>
      <c r="L719" s="423"/>
      <c r="M719" s="422"/>
      <c r="N719" s="103"/>
      <c r="O719" s="79">
        <f t="shared" si="37"/>
        <v>0</v>
      </c>
      <c r="P719" s="79">
        <f t="shared" si="38"/>
        <v>0</v>
      </c>
      <c r="Q719" s="102" t="str">
        <f t="shared" si="39"/>
        <v/>
      </c>
    </row>
    <row r="720" spans="1:17" x14ac:dyDescent="0.2">
      <c r="A720" s="118" t="str">
        <f>IF(B720="","",COUNT('Diário 1º PA'!$A$5:$A$1982)+COUNT('Diário 2º PA'!$A$5:$A$2027)+ROW()-4)</f>
        <v/>
      </c>
      <c r="B720" s="104"/>
      <c r="C720" s="469"/>
      <c r="D720" s="105"/>
      <c r="E720" s="105"/>
      <c r="F720" s="106"/>
      <c r="G720" s="105"/>
      <c r="H720" s="105"/>
      <c r="I720" s="107"/>
      <c r="J720" s="422"/>
      <c r="K720" s="422"/>
      <c r="L720" s="423"/>
      <c r="M720" s="422"/>
      <c r="N720" s="103"/>
      <c r="O720" s="79">
        <f t="shared" si="37"/>
        <v>0</v>
      </c>
      <c r="P720" s="79">
        <f t="shared" si="38"/>
        <v>0</v>
      </c>
      <c r="Q720" s="152" t="str">
        <f t="shared" si="39"/>
        <v/>
      </c>
    </row>
    <row r="721" spans="1:17" x14ac:dyDescent="0.2">
      <c r="A721" s="118" t="str">
        <f>IF(B721="","",COUNT('Diário 1º PA'!$A$5:$A$1982)+COUNT('Diário 2º PA'!$A$5:$A$2027)+ROW()-4)</f>
        <v/>
      </c>
      <c r="B721" s="104"/>
      <c r="C721" s="469"/>
      <c r="D721" s="105"/>
      <c r="E721" s="105"/>
      <c r="F721" s="106"/>
      <c r="G721" s="105"/>
      <c r="H721" s="105"/>
      <c r="I721" s="107"/>
      <c r="J721" s="422"/>
      <c r="K721" s="422"/>
      <c r="L721" s="423"/>
      <c r="M721" s="422"/>
      <c r="N721" s="103"/>
      <c r="O721" s="79">
        <f t="shared" si="37"/>
        <v>0</v>
      </c>
      <c r="P721" s="79">
        <f t="shared" si="38"/>
        <v>0</v>
      </c>
      <c r="Q721" s="102" t="str">
        <f t="shared" si="39"/>
        <v/>
      </c>
    </row>
    <row r="722" spans="1:17" x14ac:dyDescent="0.2">
      <c r="A722" s="118" t="str">
        <f>IF(B722="","",COUNT('Diário 1º PA'!$A$5:$A$1982)+COUNT('Diário 2º PA'!$A$5:$A$2027)+ROW()-4)</f>
        <v/>
      </c>
      <c r="B722" s="104"/>
      <c r="C722" s="469"/>
      <c r="D722" s="105"/>
      <c r="E722" s="105"/>
      <c r="F722" s="106"/>
      <c r="G722" s="105"/>
      <c r="H722" s="105"/>
      <c r="I722" s="107"/>
      <c r="J722" s="422"/>
      <c r="K722" s="422"/>
      <c r="L722" s="423"/>
      <c r="M722" s="422"/>
      <c r="N722" s="103"/>
      <c r="O722" s="79">
        <f t="shared" si="37"/>
        <v>0</v>
      </c>
      <c r="P722" s="79">
        <f t="shared" si="38"/>
        <v>0</v>
      </c>
      <c r="Q722" s="102" t="str">
        <f t="shared" si="39"/>
        <v/>
      </c>
    </row>
    <row r="723" spans="1:17" x14ac:dyDescent="0.2">
      <c r="A723" s="118" t="str">
        <f>IF(B723="","",COUNT('Diário 1º PA'!$A$5:$A$1982)+COUNT('Diário 2º PA'!$A$5:$A$2027)+ROW()-4)</f>
        <v/>
      </c>
      <c r="B723" s="104"/>
      <c r="C723" s="469"/>
      <c r="D723" s="105"/>
      <c r="E723" s="105"/>
      <c r="F723" s="106"/>
      <c r="G723" s="105"/>
      <c r="H723" s="105"/>
      <c r="I723" s="107"/>
      <c r="J723" s="422"/>
      <c r="K723" s="422"/>
      <c r="L723" s="423"/>
      <c r="M723" s="422"/>
      <c r="N723" s="103"/>
      <c r="O723" s="79">
        <f t="shared" si="37"/>
        <v>0</v>
      </c>
      <c r="P723" s="79">
        <f t="shared" si="38"/>
        <v>0</v>
      </c>
      <c r="Q723" s="152" t="str">
        <f t="shared" si="39"/>
        <v/>
      </c>
    </row>
    <row r="724" spans="1:17" x14ac:dyDescent="0.2">
      <c r="A724" s="118" t="str">
        <f>IF(B724="","",COUNT('Diário 1º PA'!$A$5:$A$1982)+COUNT('Diário 2º PA'!$A$5:$A$2027)+ROW()-4)</f>
        <v/>
      </c>
      <c r="B724" s="104"/>
      <c r="C724" s="469"/>
      <c r="D724" s="105"/>
      <c r="E724" s="105"/>
      <c r="F724" s="106"/>
      <c r="G724" s="105"/>
      <c r="H724" s="105"/>
      <c r="I724" s="107"/>
      <c r="J724" s="422"/>
      <c r="K724" s="422"/>
      <c r="L724" s="423"/>
      <c r="M724" s="422"/>
      <c r="N724" s="103"/>
      <c r="O724" s="79">
        <f t="shared" si="37"/>
        <v>0</v>
      </c>
      <c r="P724" s="79">
        <f t="shared" si="38"/>
        <v>0</v>
      </c>
      <c r="Q724" s="102" t="str">
        <f t="shared" si="39"/>
        <v/>
      </c>
    </row>
    <row r="725" spans="1:17" x14ac:dyDescent="0.2">
      <c r="A725" s="118" t="str">
        <f>IF(B725="","",COUNT('Diário 1º PA'!$A$5:$A$1982)+COUNT('Diário 2º PA'!$A$5:$A$2027)+ROW()-4)</f>
        <v/>
      </c>
      <c r="B725" s="104"/>
      <c r="C725" s="469"/>
      <c r="D725" s="105"/>
      <c r="E725" s="105"/>
      <c r="F725" s="106"/>
      <c r="G725" s="105"/>
      <c r="H725" s="105"/>
      <c r="I725" s="107"/>
      <c r="J725" s="422"/>
      <c r="K725" s="422"/>
      <c r="L725" s="423"/>
      <c r="M725" s="422"/>
      <c r="N725" s="103"/>
      <c r="O725" s="79">
        <f t="shared" si="37"/>
        <v>0</v>
      </c>
      <c r="P725" s="79">
        <f t="shared" si="38"/>
        <v>0</v>
      </c>
      <c r="Q725" s="102" t="str">
        <f t="shared" si="39"/>
        <v/>
      </c>
    </row>
    <row r="726" spans="1:17" x14ac:dyDescent="0.2">
      <c r="A726" s="118" t="str">
        <f>IF(B726="","",COUNT('Diário 1º PA'!$A$5:$A$1982)+COUNT('Diário 2º PA'!$A$5:$A$2027)+ROW()-4)</f>
        <v/>
      </c>
      <c r="B726" s="104"/>
      <c r="C726" s="469"/>
      <c r="D726" s="105"/>
      <c r="E726" s="105"/>
      <c r="F726" s="106"/>
      <c r="G726" s="105"/>
      <c r="H726" s="105"/>
      <c r="I726" s="107"/>
      <c r="J726" s="422"/>
      <c r="K726" s="422"/>
      <c r="L726" s="423"/>
      <c r="M726" s="422"/>
      <c r="N726" s="103"/>
      <c r="O726" s="79">
        <f t="shared" si="37"/>
        <v>0</v>
      </c>
      <c r="P726" s="79">
        <f t="shared" si="38"/>
        <v>0</v>
      </c>
      <c r="Q726" s="152" t="str">
        <f t="shared" si="39"/>
        <v/>
      </c>
    </row>
    <row r="727" spans="1:17" x14ac:dyDescent="0.2">
      <c r="A727" s="118" t="str">
        <f>IF(B727="","",COUNT('Diário 1º PA'!$A$5:$A$1982)+COUNT('Diário 2º PA'!$A$5:$A$2027)+ROW()-4)</f>
        <v/>
      </c>
      <c r="B727" s="104"/>
      <c r="C727" s="469"/>
      <c r="D727" s="105"/>
      <c r="E727" s="105"/>
      <c r="F727" s="106"/>
      <c r="G727" s="105"/>
      <c r="H727" s="105"/>
      <c r="I727" s="107"/>
      <c r="J727" s="422"/>
      <c r="K727" s="422"/>
      <c r="L727" s="423"/>
      <c r="M727" s="422"/>
      <c r="N727" s="103"/>
      <c r="O727" s="79">
        <f t="shared" si="37"/>
        <v>0</v>
      </c>
      <c r="P727" s="79">
        <f t="shared" si="38"/>
        <v>0</v>
      </c>
      <c r="Q727" s="102" t="str">
        <f t="shared" si="39"/>
        <v/>
      </c>
    </row>
    <row r="728" spans="1:17" x14ac:dyDescent="0.2">
      <c r="A728" s="118" t="str">
        <f>IF(B728="","",COUNT('Diário 1º PA'!$A$5:$A$1982)+COUNT('Diário 2º PA'!$A$5:$A$2027)+ROW()-4)</f>
        <v/>
      </c>
      <c r="B728" s="104"/>
      <c r="C728" s="469"/>
      <c r="D728" s="105"/>
      <c r="E728" s="105"/>
      <c r="F728" s="106"/>
      <c r="G728" s="105"/>
      <c r="H728" s="105"/>
      <c r="I728" s="107"/>
      <c r="J728" s="422"/>
      <c r="K728" s="422"/>
      <c r="L728" s="423"/>
      <c r="M728" s="422"/>
      <c r="N728" s="103"/>
      <c r="O728" s="79">
        <f t="shared" si="37"/>
        <v>0</v>
      </c>
      <c r="P728" s="79">
        <f t="shared" si="38"/>
        <v>0</v>
      </c>
      <c r="Q728" s="102" t="str">
        <f t="shared" si="39"/>
        <v/>
      </c>
    </row>
    <row r="729" spans="1:17" x14ac:dyDescent="0.2">
      <c r="A729" s="118" t="str">
        <f>IF(B729="","",COUNT('Diário 1º PA'!$A$5:$A$1982)+COUNT('Diário 2º PA'!$A$5:$A$2027)+ROW()-4)</f>
        <v/>
      </c>
      <c r="B729" s="104"/>
      <c r="C729" s="469"/>
      <c r="D729" s="105"/>
      <c r="E729" s="105"/>
      <c r="F729" s="106"/>
      <c r="G729" s="105"/>
      <c r="H729" s="105"/>
      <c r="I729" s="107"/>
      <c r="J729" s="422"/>
      <c r="K729" s="422"/>
      <c r="L729" s="423"/>
      <c r="M729" s="422"/>
      <c r="N729" s="103"/>
      <c r="O729" s="79">
        <f t="shared" si="37"/>
        <v>0</v>
      </c>
      <c r="P729" s="79">
        <f t="shared" si="38"/>
        <v>0</v>
      </c>
      <c r="Q729" s="152" t="str">
        <f t="shared" si="39"/>
        <v/>
      </c>
    </row>
    <row r="730" spans="1:17" x14ac:dyDescent="0.2">
      <c r="A730" s="118" t="str">
        <f>IF(B730="","",COUNT('Diário 1º PA'!$A$5:$A$1982)+COUNT('Diário 2º PA'!$A$5:$A$2027)+ROW()-4)</f>
        <v/>
      </c>
      <c r="B730" s="104"/>
      <c r="C730" s="469"/>
      <c r="D730" s="105"/>
      <c r="E730" s="105"/>
      <c r="F730" s="106"/>
      <c r="G730" s="105"/>
      <c r="H730" s="105"/>
      <c r="I730" s="107"/>
      <c r="J730" s="422"/>
      <c r="K730" s="422"/>
      <c r="L730" s="423"/>
      <c r="M730" s="422"/>
      <c r="N730" s="103"/>
      <c r="O730" s="79">
        <f t="shared" si="37"/>
        <v>0</v>
      </c>
      <c r="P730" s="79">
        <f t="shared" si="38"/>
        <v>0</v>
      </c>
      <c r="Q730" s="102" t="str">
        <f t="shared" si="39"/>
        <v/>
      </c>
    </row>
    <row r="731" spans="1:17" x14ac:dyDescent="0.2">
      <c r="A731" s="118" t="str">
        <f>IF(B731="","",COUNT('Diário 1º PA'!$A$5:$A$1982)+COUNT('Diário 2º PA'!$A$5:$A$2027)+ROW()-4)</f>
        <v/>
      </c>
      <c r="B731" s="104"/>
      <c r="C731" s="469"/>
      <c r="D731" s="105"/>
      <c r="E731" s="105"/>
      <c r="F731" s="106"/>
      <c r="G731" s="105"/>
      <c r="H731" s="105"/>
      <c r="I731" s="107"/>
      <c r="J731" s="422"/>
      <c r="K731" s="422"/>
      <c r="L731" s="423"/>
      <c r="M731" s="422"/>
      <c r="N731" s="103"/>
      <c r="O731" s="79">
        <f t="shared" si="37"/>
        <v>0</v>
      </c>
      <c r="P731" s="79">
        <f t="shared" si="38"/>
        <v>0</v>
      </c>
      <c r="Q731" s="102" t="str">
        <f t="shared" si="39"/>
        <v/>
      </c>
    </row>
    <row r="732" spans="1:17" x14ac:dyDescent="0.2">
      <c r="A732" s="118" t="str">
        <f>IF(B732="","",COUNT('Diário 1º PA'!$A$5:$A$1982)+COUNT('Diário 2º PA'!$A$5:$A$2027)+ROW()-4)</f>
        <v/>
      </c>
      <c r="B732" s="104"/>
      <c r="C732" s="469"/>
      <c r="D732" s="105"/>
      <c r="E732" s="105"/>
      <c r="F732" s="106"/>
      <c r="G732" s="105"/>
      <c r="H732" s="105"/>
      <c r="I732" s="107"/>
      <c r="J732" s="422"/>
      <c r="K732" s="422"/>
      <c r="L732" s="423"/>
      <c r="M732" s="422"/>
      <c r="N732" s="103"/>
      <c r="O732" s="79">
        <f t="shared" si="37"/>
        <v>0</v>
      </c>
      <c r="P732" s="79">
        <f t="shared" si="38"/>
        <v>0</v>
      </c>
      <c r="Q732" s="152" t="str">
        <f t="shared" si="39"/>
        <v/>
      </c>
    </row>
    <row r="733" spans="1:17" x14ac:dyDescent="0.2">
      <c r="A733" s="118" t="str">
        <f>IF(B733="","",COUNT('Diário 1º PA'!$A$5:$A$1982)+COUNT('Diário 2º PA'!$A$5:$A$2027)+ROW()-4)</f>
        <v/>
      </c>
      <c r="B733" s="104"/>
      <c r="C733" s="469"/>
      <c r="D733" s="105"/>
      <c r="E733" s="105"/>
      <c r="F733" s="106"/>
      <c r="G733" s="105"/>
      <c r="H733" s="105"/>
      <c r="I733" s="107"/>
      <c r="J733" s="422"/>
      <c r="K733" s="422"/>
      <c r="L733" s="423"/>
      <c r="M733" s="422"/>
      <c r="N733" s="103"/>
      <c r="O733" s="79">
        <f t="shared" si="37"/>
        <v>0</v>
      </c>
      <c r="P733" s="79">
        <f t="shared" si="38"/>
        <v>0</v>
      </c>
      <c r="Q733" s="102" t="str">
        <f t="shared" si="39"/>
        <v/>
      </c>
    </row>
    <row r="734" spans="1:17" x14ac:dyDescent="0.2">
      <c r="A734" s="118" t="str">
        <f>IF(B734="","",COUNT('Diário 1º PA'!$A$5:$A$1982)+COUNT('Diário 2º PA'!$A$5:$A$2027)+ROW()-4)</f>
        <v/>
      </c>
      <c r="B734" s="104"/>
      <c r="C734" s="469"/>
      <c r="D734" s="105"/>
      <c r="E734" s="105"/>
      <c r="F734" s="106"/>
      <c r="G734" s="105"/>
      <c r="H734" s="105"/>
      <c r="I734" s="107"/>
      <c r="J734" s="422"/>
      <c r="K734" s="422"/>
      <c r="L734" s="423"/>
      <c r="M734" s="422"/>
      <c r="N734" s="103"/>
      <c r="O734" s="79">
        <f t="shared" si="37"/>
        <v>0</v>
      </c>
      <c r="P734" s="79">
        <f t="shared" si="38"/>
        <v>0</v>
      </c>
      <c r="Q734" s="102" t="str">
        <f t="shared" si="39"/>
        <v/>
      </c>
    </row>
    <row r="735" spans="1:17" x14ac:dyDescent="0.2">
      <c r="A735" s="118" t="str">
        <f>IF(B735="","",COUNT('Diário 1º PA'!$A$5:$A$1982)+COUNT('Diário 2º PA'!$A$5:$A$2027)+ROW()-4)</f>
        <v/>
      </c>
      <c r="B735" s="104"/>
      <c r="C735" s="469"/>
      <c r="D735" s="105"/>
      <c r="E735" s="105"/>
      <c r="F735" s="106"/>
      <c r="G735" s="105"/>
      <c r="H735" s="105"/>
      <c r="I735" s="107"/>
      <c r="J735" s="422"/>
      <c r="K735" s="422"/>
      <c r="L735" s="423"/>
      <c r="M735" s="422"/>
      <c r="N735" s="103"/>
      <c r="O735" s="79">
        <f t="shared" si="37"/>
        <v>0</v>
      </c>
      <c r="P735" s="79">
        <f t="shared" si="38"/>
        <v>0</v>
      </c>
      <c r="Q735" s="152" t="str">
        <f t="shared" si="39"/>
        <v/>
      </c>
    </row>
    <row r="736" spans="1:17" x14ac:dyDescent="0.2">
      <c r="A736" s="118" t="str">
        <f>IF(B736="","",COUNT('Diário 1º PA'!$A$5:$A$1982)+COUNT('Diário 2º PA'!$A$5:$A$2027)+ROW()-4)</f>
        <v/>
      </c>
      <c r="B736" s="104"/>
      <c r="C736" s="469"/>
      <c r="D736" s="105"/>
      <c r="E736" s="105"/>
      <c r="F736" s="106"/>
      <c r="G736" s="105"/>
      <c r="H736" s="105"/>
      <c r="I736" s="107"/>
      <c r="J736" s="422"/>
      <c r="K736" s="422"/>
      <c r="L736" s="423"/>
      <c r="M736" s="422"/>
      <c r="N736" s="103"/>
      <c r="O736" s="79">
        <f t="shared" si="37"/>
        <v>0</v>
      </c>
      <c r="P736" s="79">
        <f t="shared" si="38"/>
        <v>0</v>
      </c>
      <c r="Q736" s="102" t="str">
        <f t="shared" si="39"/>
        <v/>
      </c>
    </row>
    <row r="737" spans="1:17" x14ac:dyDescent="0.2">
      <c r="A737" s="118" t="str">
        <f>IF(B737="","",COUNT('Diário 1º PA'!$A$5:$A$1982)+COUNT('Diário 2º PA'!$A$5:$A$2027)+ROW()-4)</f>
        <v/>
      </c>
      <c r="B737" s="104"/>
      <c r="C737" s="469"/>
      <c r="D737" s="105"/>
      <c r="E737" s="105"/>
      <c r="F737" s="106"/>
      <c r="G737" s="105"/>
      <c r="H737" s="105"/>
      <c r="I737" s="107"/>
      <c r="J737" s="422"/>
      <c r="K737" s="422"/>
      <c r="L737" s="423"/>
      <c r="M737" s="422"/>
      <c r="N737" s="103"/>
      <c r="O737" s="79">
        <f t="shared" si="37"/>
        <v>0</v>
      </c>
      <c r="P737" s="79">
        <f t="shared" si="38"/>
        <v>0</v>
      </c>
      <c r="Q737" s="102" t="str">
        <f t="shared" si="39"/>
        <v/>
      </c>
    </row>
    <row r="738" spans="1:17" x14ac:dyDescent="0.2">
      <c r="A738" s="118" t="str">
        <f>IF(B738="","",COUNT('Diário 1º PA'!$A$5:$A$1982)+COUNT('Diário 2º PA'!$A$5:$A$2027)+ROW()-4)</f>
        <v/>
      </c>
      <c r="B738" s="104"/>
      <c r="C738" s="469"/>
      <c r="D738" s="105"/>
      <c r="E738" s="105"/>
      <c r="F738" s="106"/>
      <c r="G738" s="105"/>
      <c r="H738" s="105"/>
      <c r="I738" s="107"/>
      <c r="J738" s="422"/>
      <c r="K738" s="422"/>
      <c r="L738" s="423"/>
      <c r="M738" s="422"/>
      <c r="N738" s="103"/>
      <c r="O738" s="79">
        <f t="shared" si="37"/>
        <v>0</v>
      </c>
      <c r="P738" s="79">
        <f t="shared" si="38"/>
        <v>0</v>
      </c>
      <c r="Q738" s="152" t="str">
        <f t="shared" si="39"/>
        <v/>
      </c>
    </row>
    <row r="739" spans="1:17" x14ac:dyDescent="0.2">
      <c r="A739" s="118" t="str">
        <f>IF(B739="","",COUNT('Diário 1º PA'!$A$5:$A$1982)+COUNT('Diário 2º PA'!$A$5:$A$2027)+ROW()-4)</f>
        <v/>
      </c>
      <c r="B739" s="104"/>
      <c r="C739" s="469"/>
      <c r="D739" s="105"/>
      <c r="E739" s="105"/>
      <c r="F739" s="106"/>
      <c r="G739" s="105"/>
      <c r="H739" s="105"/>
      <c r="I739" s="107"/>
      <c r="J739" s="422"/>
      <c r="K739" s="422"/>
      <c r="L739" s="423"/>
      <c r="M739" s="422"/>
      <c r="N739" s="103"/>
      <c r="O739" s="79">
        <f t="shared" si="37"/>
        <v>0</v>
      </c>
      <c r="P739" s="79">
        <f t="shared" si="38"/>
        <v>0</v>
      </c>
      <c r="Q739" s="102" t="str">
        <f t="shared" si="39"/>
        <v/>
      </c>
    </row>
    <row r="740" spans="1:17" x14ac:dyDescent="0.2">
      <c r="A740" s="118" t="str">
        <f>IF(B740="","",COUNT('Diário 1º PA'!$A$5:$A$1982)+COUNT('Diário 2º PA'!$A$5:$A$2027)+ROW()-4)</f>
        <v/>
      </c>
      <c r="B740" s="104"/>
      <c r="C740" s="469"/>
      <c r="D740" s="105"/>
      <c r="E740" s="105"/>
      <c r="F740" s="106"/>
      <c r="G740" s="105"/>
      <c r="H740" s="105"/>
      <c r="I740" s="107"/>
      <c r="J740" s="422"/>
      <c r="K740" s="422"/>
      <c r="L740" s="423"/>
      <c r="M740" s="422"/>
      <c r="N740" s="103"/>
      <c r="O740" s="79">
        <f t="shared" si="37"/>
        <v>0</v>
      </c>
      <c r="P740" s="79">
        <f t="shared" si="38"/>
        <v>0</v>
      </c>
      <c r="Q740" s="102" t="str">
        <f t="shared" si="39"/>
        <v/>
      </c>
    </row>
    <row r="741" spans="1:17" x14ac:dyDescent="0.2">
      <c r="A741" s="118" t="str">
        <f>IF(B741="","",COUNT('Diário 1º PA'!$A$5:$A$1982)+COUNT('Diário 2º PA'!$A$5:$A$2027)+ROW()-4)</f>
        <v/>
      </c>
      <c r="B741" s="104"/>
      <c r="C741" s="469"/>
      <c r="D741" s="105"/>
      <c r="E741" s="105"/>
      <c r="F741" s="106"/>
      <c r="G741" s="105"/>
      <c r="H741" s="105"/>
      <c r="I741" s="107"/>
      <c r="J741" s="422"/>
      <c r="K741" s="422"/>
      <c r="L741" s="423"/>
      <c r="M741" s="422"/>
      <c r="N741" s="103"/>
      <c r="O741" s="79">
        <f t="shared" si="37"/>
        <v>0</v>
      </c>
      <c r="P741" s="79">
        <f t="shared" si="38"/>
        <v>0</v>
      </c>
      <c r="Q741" s="152" t="str">
        <f t="shared" si="39"/>
        <v/>
      </c>
    </row>
    <row r="742" spans="1:17" x14ac:dyDescent="0.2">
      <c r="A742" s="118" t="str">
        <f>IF(B742="","",COUNT('Diário 1º PA'!$A$5:$A$1982)+COUNT('Diário 2º PA'!$A$5:$A$2027)+ROW()-4)</f>
        <v/>
      </c>
      <c r="B742" s="104"/>
      <c r="C742" s="469"/>
      <c r="D742" s="105"/>
      <c r="E742" s="105"/>
      <c r="F742" s="106"/>
      <c r="G742" s="105"/>
      <c r="H742" s="105"/>
      <c r="I742" s="107"/>
      <c r="J742" s="422"/>
      <c r="K742" s="422"/>
      <c r="L742" s="423"/>
      <c r="M742" s="422"/>
      <c r="N742" s="103"/>
      <c r="O742" s="79">
        <f t="shared" si="37"/>
        <v>0</v>
      </c>
      <c r="P742" s="79">
        <f t="shared" si="38"/>
        <v>0</v>
      </c>
      <c r="Q742" s="102" t="str">
        <f t="shared" si="39"/>
        <v/>
      </c>
    </row>
    <row r="743" spans="1:17" x14ac:dyDescent="0.2">
      <c r="A743" s="118" t="str">
        <f>IF(B743="","",COUNT('Diário 1º PA'!$A$5:$A$1982)+COUNT('Diário 2º PA'!$A$5:$A$2027)+ROW()-4)</f>
        <v/>
      </c>
      <c r="B743" s="104"/>
      <c r="C743" s="469"/>
      <c r="D743" s="105"/>
      <c r="E743" s="105"/>
      <c r="F743" s="106"/>
      <c r="G743" s="105"/>
      <c r="H743" s="105"/>
      <c r="I743" s="107"/>
      <c r="J743" s="422"/>
      <c r="K743" s="422"/>
      <c r="L743" s="423"/>
      <c r="M743" s="422"/>
      <c r="N743" s="103"/>
      <c r="O743" s="79">
        <f t="shared" si="37"/>
        <v>0</v>
      </c>
      <c r="P743" s="79">
        <f t="shared" si="38"/>
        <v>0</v>
      </c>
      <c r="Q743" s="102" t="str">
        <f t="shared" si="39"/>
        <v/>
      </c>
    </row>
    <row r="744" spans="1:17" x14ac:dyDescent="0.2">
      <c r="A744" s="118" t="str">
        <f>IF(B744="","",COUNT('Diário 1º PA'!$A$5:$A$1982)+COUNT('Diário 2º PA'!$A$5:$A$2027)+ROW()-4)</f>
        <v/>
      </c>
      <c r="B744" s="104"/>
      <c r="C744" s="469"/>
      <c r="D744" s="105"/>
      <c r="E744" s="105"/>
      <c r="F744" s="106"/>
      <c r="G744" s="105"/>
      <c r="H744" s="105"/>
      <c r="I744" s="107"/>
      <c r="J744" s="422"/>
      <c r="K744" s="422"/>
      <c r="L744" s="423"/>
      <c r="M744" s="422"/>
      <c r="N744" s="103"/>
      <c r="O744" s="79">
        <f t="shared" si="37"/>
        <v>0</v>
      </c>
      <c r="P744" s="79">
        <f t="shared" si="38"/>
        <v>0</v>
      </c>
      <c r="Q744" s="152" t="str">
        <f t="shared" si="39"/>
        <v/>
      </c>
    </row>
    <row r="745" spans="1:17" x14ac:dyDescent="0.2">
      <c r="A745" s="118" t="str">
        <f>IF(B745="","",COUNT('Diário 1º PA'!$A$5:$A$1982)+COUNT('Diário 2º PA'!$A$5:$A$2027)+ROW()-4)</f>
        <v/>
      </c>
      <c r="B745" s="104"/>
      <c r="C745" s="469"/>
      <c r="D745" s="105"/>
      <c r="E745" s="105"/>
      <c r="F745" s="106"/>
      <c r="G745" s="105"/>
      <c r="H745" s="105"/>
      <c r="I745" s="107"/>
      <c r="J745" s="422"/>
      <c r="K745" s="422"/>
      <c r="L745" s="423"/>
      <c r="M745" s="422"/>
      <c r="N745" s="103"/>
      <c r="O745" s="79">
        <f t="shared" si="37"/>
        <v>0</v>
      </c>
      <c r="P745" s="79">
        <f t="shared" si="38"/>
        <v>0</v>
      </c>
      <c r="Q745" s="102" t="str">
        <f t="shared" si="39"/>
        <v/>
      </c>
    </row>
    <row r="746" spans="1:17" x14ac:dyDescent="0.2">
      <c r="A746" s="118" t="str">
        <f>IF(B746="","",COUNT('Diário 1º PA'!$A$5:$A$1982)+COUNT('Diário 2º PA'!$A$5:$A$2027)+ROW()-4)</f>
        <v/>
      </c>
      <c r="B746" s="104"/>
      <c r="C746" s="469"/>
      <c r="D746" s="105"/>
      <c r="E746" s="105"/>
      <c r="F746" s="106"/>
      <c r="G746" s="105"/>
      <c r="H746" s="105"/>
      <c r="I746" s="107"/>
      <c r="J746" s="422"/>
      <c r="K746" s="422"/>
      <c r="L746" s="423"/>
      <c r="M746" s="422"/>
      <c r="N746" s="103"/>
      <c r="O746" s="79">
        <f t="shared" si="37"/>
        <v>0</v>
      </c>
      <c r="P746" s="79">
        <f t="shared" si="38"/>
        <v>0</v>
      </c>
      <c r="Q746" s="102" t="str">
        <f t="shared" si="39"/>
        <v/>
      </c>
    </row>
    <row r="747" spans="1:17" x14ac:dyDescent="0.2">
      <c r="A747" s="118" t="str">
        <f>IF(B747="","",COUNT('Diário 1º PA'!$A$5:$A$1982)+COUNT('Diário 2º PA'!$A$5:$A$2027)+ROW()-4)</f>
        <v/>
      </c>
      <c r="B747" s="104"/>
      <c r="C747" s="469"/>
      <c r="D747" s="105"/>
      <c r="E747" s="105"/>
      <c r="F747" s="106"/>
      <c r="G747" s="105"/>
      <c r="H747" s="105"/>
      <c r="I747" s="107"/>
      <c r="J747" s="422"/>
      <c r="K747" s="422"/>
      <c r="L747" s="423"/>
      <c r="M747" s="422"/>
      <c r="N747" s="103"/>
      <c r="O747" s="79">
        <f t="shared" si="37"/>
        <v>0</v>
      </c>
      <c r="P747" s="79">
        <f t="shared" si="38"/>
        <v>0</v>
      </c>
      <c r="Q747" s="152" t="str">
        <f t="shared" si="39"/>
        <v/>
      </c>
    </row>
    <row r="748" spans="1:17" x14ac:dyDescent="0.2">
      <c r="A748" s="118" t="str">
        <f>IF(B748="","",COUNT('Diário 1º PA'!$A$5:$A$1982)+COUNT('Diário 2º PA'!$A$5:$A$2027)+ROW()-4)</f>
        <v/>
      </c>
      <c r="B748" s="104"/>
      <c r="C748" s="469"/>
      <c r="D748" s="105"/>
      <c r="E748" s="105"/>
      <c r="F748" s="106"/>
      <c r="G748" s="105"/>
      <c r="H748" s="105"/>
      <c r="I748" s="107"/>
      <c r="J748" s="422"/>
      <c r="K748" s="422"/>
      <c r="L748" s="423"/>
      <c r="M748" s="422"/>
      <c r="N748" s="103"/>
      <c r="O748" s="79">
        <f t="shared" si="37"/>
        <v>0</v>
      </c>
      <c r="P748" s="79">
        <f t="shared" si="38"/>
        <v>0</v>
      </c>
      <c r="Q748" s="102" t="str">
        <f t="shared" si="39"/>
        <v/>
      </c>
    </row>
    <row r="749" spans="1:17" x14ac:dyDescent="0.2">
      <c r="A749" s="118" t="str">
        <f>IF(B749="","",COUNT('Diário 1º PA'!$A$5:$A$1982)+COUNT('Diário 2º PA'!$A$5:$A$2027)+ROW()-4)</f>
        <v/>
      </c>
      <c r="B749" s="104"/>
      <c r="C749" s="469"/>
      <c r="D749" s="105"/>
      <c r="E749" s="105"/>
      <c r="F749" s="106"/>
      <c r="G749" s="105"/>
      <c r="H749" s="105"/>
      <c r="I749" s="107"/>
      <c r="J749" s="422"/>
      <c r="K749" s="422"/>
      <c r="L749" s="423"/>
      <c r="M749" s="422"/>
      <c r="N749" s="103"/>
      <c r="O749" s="79">
        <f t="shared" si="37"/>
        <v>0</v>
      </c>
      <c r="P749" s="79">
        <f t="shared" si="38"/>
        <v>0</v>
      </c>
      <c r="Q749" s="102" t="str">
        <f t="shared" si="39"/>
        <v/>
      </c>
    </row>
    <row r="750" spans="1:17" x14ac:dyDescent="0.2">
      <c r="A750" s="118" t="str">
        <f>IF(B750="","",COUNT('Diário 1º PA'!$A$5:$A$1982)+COUNT('Diário 2º PA'!$A$5:$A$2027)+ROW()-4)</f>
        <v/>
      </c>
      <c r="B750" s="104"/>
      <c r="C750" s="469"/>
      <c r="D750" s="105"/>
      <c r="E750" s="105"/>
      <c r="F750" s="106"/>
      <c r="G750" s="105"/>
      <c r="H750" s="105"/>
      <c r="I750" s="107"/>
      <c r="J750" s="422"/>
      <c r="K750" s="422"/>
      <c r="L750" s="423"/>
      <c r="M750" s="422"/>
      <c r="N750" s="103"/>
      <c r="O750" s="79">
        <f t="shared" si="37"/>
        <v>0</v>
      </c>
      <c r="P750" s="79">
        <f t="shared" si="38"/>
        <v>0</v>
      </c>
      <c r="Q750" s="152" t="str">
        <f t="shared" si="39"/>
        <v/>
      </c>
    </row>
    <row r="751" spans="1:17" x14ac:dyDescent="0.2">
      <c r="A751" s="118" t="str">
        <f>IF(B751="","",COUNT('Diário 1º PA'!$A$5:$A$1982)+COUNT('Diário 2º PA'!$A$5:$A$2027)+ROW()-4)</f>
        <v/>
      </c>
      <c r="B751" s="104"/>
      <c r="C751" s="469"/>
      <c r="D751" s="105"/>
      <c r="E751" s="105"/>
      <c r="F751" s="106"/>
      <c r="G751" s="105"/>
      <c r="H751" s="105"/>
      <c r="I751" s="107"/>
      <c r="J751" s="422"/>
      <c r="K751" s="422"/>
      <c r="L751" s="423"/>
      <c r="M751" s="422"/>
      <c r="N751" s="103"/>
      <c r="O751" s="79">
        <f t="shared" si="37"/>
        <v>0</v>
      </c>
      <c r="P751" s="79">
        <f t="shared" si="38"/>
        <v>0</v>
      </c>
      <c r="Q751" s="102" t="str">
        <f t="shared" si="39"/>
        <v/>
      </c>
    </row>
    <row r="752" spans="1:17" x14ac:dyDescent="0.2">
      <c r="A752" s="118" t="str">
        <f>IF(B752="","",COUNT('Diário 1º PA'!$A$5:$A$1982)+COUNT('Diário 2º PA'!$A$5:$A$2027)+ROW()-4)</f>
        <v/>
      </c>
      <c r="B752" s="104"/>
      <c r="C752" s="469"/>
      <c r="D752" s="105"/>
      <c r="E752" s="105"/>
      <c r="F752" s="106"/>
      <c r="G752" s="105"/>
      <c r="H752" s="105"/>
      <c r="I752" s="107"/>
      <c r="J752" s="422"/>
      <c r="K752" s="422"/>
      <c r="L752" s="423"/>
      <c r="M752" s="422"/>
      <c r="N752" s="103"/>
      <c r="O752" s="79">
        <f t="shared" si="37"/>
        <v>0</v>
      </c>
      <c r="P752" s="79">
        <f t="shared" si="38"/>
        <v>0</v>
      </c>
      <c r="Q752" s="102" t="str">
        <f t="shared" si="39"/>
        <v/>
      </c>
    </row>
    <row r="753" spans="1:17" x14ac:dyDescent="0.2">
      <c r="A753" s="118" t="str">
        <f>IF(B753="","",COUNT('Diário 1º PA'!$A$5:$A$1982)+COUNT('Diário 2º PA'!$A$5:$A$2027)+ROW()-4)</f>
        <v/>
      </c>
      <c r="B753" s="104"/>
      <c r="C753" s="469"/>
      <c r="D753" s="105"/>
      <c r="E753" s="105"/>
      <c r="F753" s="106"/>
      <c r="G753" s="105"/>
      <c r="H753" s="105"/>
      <c r="I753" s="107"/>
      <c r="J753" s="422"/>
      <c r="K753" s="422"/>
      <c r="L753" s="423"/>
      <c r="M753" s="422"/>
      <c r="N753" s="103"/>
      <c r="O753" s="79">
        <f t="shared" si="37"/>
        <v>0</v>
      </c>
      <c r="P753" s="79">
        <f t="shared" si="38"/>
        <v>0</v>
      </c>
      <c r="Q753" s="152" t="str">
        <f t="shared" si="39"/>
        <v/>
      </c>
    </row>
    <row r="754" spans="1:17" x14ac:dyDescent="0.2">
      <c r="A754" s="118" t="str">
        <f>IF(B754="","",COUNT('Diário 1º PA'!$A$5:$A$1982)+COUNT('Diário 2º PA'!$A$5:$A$2027)+ROW()-4)</f>
        <v/>
      </c>
      <c r="B754" s="104"/>
      <c r="C754" s="469"/>
      <c r="D754" s="105"/>
      <c r="E754" s="105"/>
      <c r="F754" s="106"/>
      <c r="G754" s="105"/>
      <c r="H754" s="105"/>
      <c r="I754" s="107"/>
      <c r="J754" s="422"/>
      <c r="K754" s="422"/>
      <c r="L754" s="423"/>
      <c r="M754" s="422"/>
      <c r="N754" s="103"/>
      <c r="O754" s="79">
        <f t="shared" si="37"/>
        <v>0</v>
      </c>
      <c r="P754" s="79">
        <f t="shared" si="38"/>
        <v>0</v>
      </c>
      <c r="Q754" s="102" t="str">
        <f t="shared" si="39"/>
        <v/>
      </c>
    </row>
    <row r="755" spans="1:17" x14ac:dyDescent="0.2">
      <c r="A755" s="118" t="str">
        <f>IF(B755="","",COUNT('Diário 1º PA'!$A$5:$A$1982)+COUNT('Diário 2º PA'!$A$5:$A$2027)+ROW()-4)</f>
        <v/>
      </c>
      <c r="B755" s="104"/>
      <c r="C755" s="469"/>
      <c r="D755" s="105"/>
      <c r="E755" s="105"/>
      <c r="F755" s="106"/>
      <c r="G755" s="105"/>
      <c r="H755" s="105"/>
      <c r="I755" s="107"/>
      <c r="J755" s="422"/>
      <c r="K755" s="422"/>
      <c r="L755" s="423"/>
      <c r="M755" s="422"/>
      <c r="N755" s="103"/>
      <c r="O755" s="79">
        <f t="shared" si="37"/>
        <v>0</v>
      </c>
      <c r="P755" s="79">
        <f t="shared" si="38"/>
        <v>0</v>
      </c>
      <c r="Q755" s="102" t="str">
        <f t="shared" si="39"/>
        <v/>
      </c>
    </row>
    <row r="756" spans="1:17" x14ac:dyDescent="0.2">
      <c r="A756" s="118" t="str">
        <f>IF(B756="","",COUNT('Diário 1º PA'!$A$5:$A$1982)+COUNT('Diário 2º PA'!$A$5:$A$2027)+ROW()-4)</f>
        <v/>
      </c>
      <c r="B756" s="104"/>
      <c r="C756" s="469"/>
      <c r="D756" s="105"/>
      <c r="E756" s="105"/>
      <c r="F756" s="106"/>
      <c r="G756" s="105"/>
      <c r="H756" s="105"/>
      <c r="I756" s="107"/>
      <c r="J756" s="422"/>
      <c r="K756" s="422"/>
      <c r="L756" s="423"/>
      <c r="M756" s="422"/>
      <c r="N756" s="103"/>
      <c r="O756" s="79">
        <f t="shared" si="37"/>
        <v>0</v>
      </c>
      <c r="P756" s="79">
        <f t="shared" si="38"/>
        <v>0</v>
      </c>
      <c r="Q756" s="152" t="str">
        <f t="shared" si="39"/>
        <v/>
      </c>
    </row>
    <row r="757" spans="1:17" x14ac:dyDescent="0.2">
      <c r="A757" s="118" t="str">
        <f>IF(B757="","",COUNT('Diário 1º PA'!$A$5:$A$1982)+COUNT('Diário 2º PA'!$A$5:$A$2027)+ROW()-4)</f>
        <v/>
      </c>
      <c r="B757" s="104"/>
      <c r="C757" s="469"/>
      <c r="D757" s="105"/>
      <c r="E757" s="105"/>
      <c r="F757" s="106"/>
      <c r="G757" s="105"/>
      <c r="H757" s="105"/>
      <c r="I757" s="107"/>
      <c r="J757" s="422"/>
      <c r="K757" s="422"/>
      <c r="L757" s="423"/>
      <c r="M757" s="422"/>
      <c r="N757" s="103"/>
      <c r="O757" s="79">
        <f t="shared" si="37"/>
        <v>0</v>
      </c>
      <c r="P757" s="79">
        <f t="shared" si="38"/>
        <v>0</v>
      </c>
      <c r="Q757" s="102" t="str">
        <f t="shared" si="39"/>
        <v/>
      </c>
    </row>
    <row r="758" spans="1:17" x14ac:dyDescent="0.2">
      <c r="A758" s="118" t="str">
        <f>IF(B758="","",COUNT('Diário 1º PA'!$A$5:$A$1982)+COUNT('Diário 2º PA'!$A$5:$A$2027)+ROW()-4)</f>
        <v/>
      </c>
      <c r="B758" s="104"/>
      <c r="C758" s="469"/>
      <c r="D758" s="105"/>
      <c r="E758" s="105"/>
      <c r="F758" s="106"/>
      <c r="G758" s="105"/>
      <c r="H758" s="105"/>
      <c r="I758" s="107"/>
      <c r="J758" s="422"/>
      <c r="K758" s="422"/>
      <c r="L758" s="423"/>
      <c r="M758" s="422"/>
      <c r="N758" s="103"/>
      <c r="O758" s="79">
        <f t="shared" si="37"/>
        <v>0</v>
      </c>
      <c r="P758" s="79">
        <f t="shared" si="38"/>
        <v>0</v>
      </c>
      <c r="Q758" s="102" t="str">
        <f t="shared" si="39"/>
        <v/>
      </c>
    </row>
    <row r="759" spans="1:17" x14ac:dyDescent="0.2">
      <c r="A759" s="118" t="str">
        <f>IF(B759="","",COUNT('Diário 1º PA'!$A$5:$A$1982)+COUNT('Diário 2º PA'!$A$5:$A$2027)+ROW()-4)</f>
        <v/>
      </c>
      <c r="B759" s="104"/>
      <c r="C759" s="469"/>
      <c r="D759" s="105"/>
      <c r="E759" s="105"/>
      <c r="F759" s="106"/>
      <c r="G759" s="105"/>
      <c r="H759" s="105"/>
      <c r="I759" s="107"/>
      <c r="J759" s="422"/>
      <c r="K759" s="422"/>
      <c r="L759" s="423"/>
      <c r="M759" s="422"/>
      <c r="N759" s="103"/>
      <c r="O759" s="79">
        <f t="shared" si="37"/>
        <v>0</v>
      </c>
      <c r="P759" s="79">
        <f t="shared" si="38"/>
        <v>0</v>
      </c>
      <c r="Q759" s="152" t="str">
        <f t="shared" si="39"/>
        <v/>
      </c>
    </row>
    <row r="760" spans="1:17" x14ac:dyDescent="0.2">
      <c r="A760" s="118" t="str">
        <f>IF(B760="","",COUNT('Diário 1º PA'!$A$5:$A$1982)+COUNT('Diário 2º PA'!$A$5:$A$2027)+ROW()-4)</f>
        <v/>
      </c>
      <c r="B760" s="104"/>
      <c r="C760" s="469"/>
      <c r="D760" s="105"/>
      <c r="E760" s="105"/>
      <c r="F760" s="106"/>
      <c r="G760" s="105"/>
      <c r="H760" s="105"/>
      <c r="I760" s="107"/>
      <c r="J760" s="422"/>
      <c r="K760" s="422"/>
      <c r="L760" s="423"/>
      <c r="M760" s="422"/>
      <c r="N760" s="103"/>
      <c r="O760" s="79">
        <f>IF(B760=0,0,IF(YEAR(B760)=$P$1,MONTH(B760)-$O$1+1,(YEAR(B760)-$P$1)*12-$O$1+1+MONTH(B760)))</f>
        <v>0</v>
      </c>
      <c r="P760" s="79">
        <f>IF(C760=0,0,IF(YEAR(C760)=$P$1,MONTH(C760)-$O$1+1,(YEAR(C760)-$P$1)*12-$O$1+1+MONTH(C760)))</f>
        <v>0</v>
      </c>
      <c r="Q760" s="102" t="str">
        <f>SUBSTITUTE(D760," ","_")</f>
        <v/>
      </c>
    </row>
    <row r="761" spans="1:17" x14ac:dyDescent="0.2">
      <c r="A761" s="118" t="str">
        <f>IF(B761="","",COUNT('Diário 1º PA'!$A$5:$A$1982)+COUNT('Diário 2º PA'!$A$5:$A$2027)+ROW()-4)</f>
        <v/>
      </c>
      <c r="B761" s="104"/>
      <c r="C761" s="469"/>
      <c r="D761" s="105"/>
      <c r="E761" s="105"/>
      <c r="F761" s="106"/>
      <c r="G761" s="105"/>
      <c r="H761" s="105"/>
      <c r="I761" s="107"/>
      <c r="J761" s="422"/>
      <c r="K761" s="422"/>
      <c r="L761" s="423"/>
      <c r="M761" s="422"/>
      <c r="N761" s="103"/>
      <c r="O761" s="79">
        <f t="shared" ref="O761:O784" si="40">IF(B761=0,0,IF(YEAR(B761)=$P$1,MONTH(B761)-$O$1+1,(YEAR(B761)-$P$1)*12-$O$1+1+MONTH(B761)))</f>
        <v>0</v>
      </c>
      <c r="P761" s="79">
        <f t="shared" ref="P761:P784" si="41">IF(C761=0,0,IF(YEAR(C761)=$P$1,MONTH(C761)-$O$1+1,(YEAR(C761)-$P$1)*12-$O$1+1+MONTH(C761)))</f>
        <v>0</v>
      </c>
      <c r="Q761" s="102" t="str">
        <f t="shared" ref="Q761:Q783" si="42">SUBSTITUTE(D761," ","_")</f>
        <v/>
      </c>
    </row>
    <row r="762" spans="1:17" x14ac:dyDescent="0.2">
      <c r="A762" s="118" t="str">
        <f>IF(B762="","",COUNT('Diário 1º PA'!$A$5:$A$1982)+COUNT('Diário 2º PA'!$A$5:$A$2027)+ROW()-4)</f>
        <v/>
      </c>
      <c r="B762" s="104"/>
      <c r="C762" s="469"/>
      <c r="D762" s="105"/>
      <c r="E762" s="105"/>
      <c r="F762" s="106"/>
      <c r="G762" s="105"/>
      <c r="H762" s="105"/>
      <c r="I762" s="107"/>
      <c r="J762" s="422"/>
      <c r="K762" s="422"/>
      <c r="L762" s="423"/>
      <c r="M762" s="422"/>
      <c r="N762" s="103"/>
      <c r="O762" s="79">
        <f t="shared" si="40"/>
        <v>0</v>
      </c>
      <c r="P762" s="79">
        <f t="shared" si="41"/>
        <v>0</v>
      </c>
      <c r="Q762" s="102" t="str">
        <f t="shared" si="42"/>
        <v/>
      </c>
    </row>
    <row r="763" spans="1:17" x14ac:dyDescent="0.2">
      <c r="A763" s="118" t="str">
        <f>IF(B763="","",COUNT('Diário 1º PA'!$A$5:$A$1982)+COUNT('Diário 2º PA'!$A$5:$A$2027)+ROW()-4)</f>
        <v/>
      </c>
      <c r="B763" s="104"/>
      <c r="C763" s="469"/>
      <c r="D763" s="105"/>
      <c r="E763" s="105"/>
      <c r="F763" s="106"/>
      <c r="G763" s="105"/>
      <c r="H763" s="105"/>
      <c r="I763" s="107"/>
      <c r="J763" s="422"/>
      <c r="K763" s="422"/>
      <c r="L763" s="423"/>
      <c r="M763" s="422"/>
      <c r="N763" s="103"/>
      <c r="O763" s="79">
        <f t="shared" si="40"/>
        <v>0</v>
      </c>
      <c r="P763" s="79">
        <f t="shared" si="41"/>
        <v>0</v>
      </c>
      <c r="Q763" s="152" t="str">
        <f t="shared" si="42"/>
        <v/>
      </c>
    </row>
    <row r="764" spans="1:17" x14ac:dyDescent="0.2">
      <c r="A764" s="118" t="str">
        <f>IF(B764="","",COUNT('Diário 1º PA'!$A$5:$A$1982)+COUNT('Diário 2º PA'!$A$5:$A$2027)+ROW()-4)</f>
        <v/>
      </c>
      <c r="B764" s="104"/>
      <c r="C764" s="469"/>
      <c r="D764" s="105"/>
      <c r="E764" s="105"/>
      <c r="F764" s="106"/>
      <c r="G764" s="105"/>
      <c r="H764" s="105"/>
      <c r="I764" s="107"/>
      <c r="J764" s="422"/>
      <c r="K764" s="422"/>
      <c r="L764" s="423"/>
      <c r="M764" s="422"/>
      <c r="N764" s="103"/>
      <c r="O764" s="79">
        <f t="shared" si="40"/>
        <v>0</v>
      </c>
      <c r="P764" s="79">
        <f t="shared" si="41"/>
        <v>0</v>
      </c>
      <c r="Q764" s="102" t="str">
        <f t="shared" si="42"/>
        <v/>
      </c>
    </row>
    <row r="765" spans="1:17" x14ac:dyDescent="0.2">
      <c r="A765" s="118" t="str">
        <f>IF(B765="","",COUNT('Diário 1º PA'!$A$5:$A$1982)+COUNT('Diário 2º PA'!$A$5:$A$2027)+ROW()-4)</f>
        <v/>
      </c>
      <c r="B765" s="104"/>
      <c r="C765" s="469"/>
      <c r="D765" s="105"/>
      <c r="E765" s="105"/>
      <c r="F765" s="106"/>
      <c r="G765" s="105"/>
      <c r="H765" s="105"/>
      <c r="I765" s="107"/>
      <c r="J765" s="422"/>
      <c r="K765" s="422"/>
      <c r="L765" s="423"/>
      <c r="M765" s="422"/>
      <c r="N765" s="103"/>
      <c r="O765" s="79">
        <f t="shared" si="40"/>
        <v>0</v>
      </c>
      <c r="P765" s="79">
        <f t="shared" si="41"/>
        <v>0</v>
      </c>
      <c r="Q765" s="102" t="str">
        <f t="shared" si="42"/>
        <v/>
      </c>
    </row>
    <row r="766" spans="1:17" x14ac:dyDescent="0.2">
      <c r="A766" s="118" t="str">
        <f>IF(B766="","",COUNT('Diário 1º PA'!$A$5:$A$1982)+COUNT('Diário 2º PA'!$A$5:$A$2027)+ROW()-4)</f>
        <v/>
      </c>
      <c r="B766" s="104"/>
      <c r="C766" s="469"/>
      <c r="D766" s="105"/>
      <c r="E766" s="105"/>
      <c r="F766" s="106"/>
      <c r="G766" s="105"/>
      <c r="H766" s="105"/>
      <c r="I766" s="107"/>
      <c r="J766" s="422"/>
      <c r="K766" s="422"/>
      <c r="L766" s="423"/>
      <c r="M766" s="422"/>
      <c r="N766" s="103"/>
      <c r="O766" s="79">
        <f t="shared" si="40"/>
        <v>0</v>
      </c>
      <c r="P766" s="79">
        <f t="shared" si="41"/>
        <v>0</v>
      </c>
      <c r="Q766" s="152" t="str">
        <f t="shared" si="42"/>
        <v/>
      </c>
    </row>
    <row r="767" spans="1:17" x14ac:dyDescent="0.2">
      <c r="A767" s="118" t="str">
        <f>IF(B767="","",COUNT('Diário 1º PA'!$A$5:$A$1982)+COUNT('Diário 2º PA'!$A$5:$A$2027)+ROW()-4)</f>
        <v/>
      </c>
      <c r="B767" s="104"/>
      <c r="C767" s="469"/>
      <c r="D767" s="105"/>
      <c r="E767" s="105"/>
      <c r="F767" s="106"/>
      <c r="G767" s="105"/>
      <c r="H767" s="105"/>
      <c r="I767" s="107"/>
      <c r="J767" s="422"/>
      <c r="K767" s="422"/>
      <c r="L767" s="423"/>
      <c r="M767" s="422"/>
      <c r="N767" s="103"/>
      <c r="O767" s="79">
        <f t="shared" si="40"/>
        <v>0</v>
      </c>
      <c r="P767" s="79">
        <f t="shared" si="41"/>
        <v>0</v>
      </c>
      <c r="Q767" s="102" t="str">
        <f t="shared" si="42"/>
        <v/>
      </c>
    </row>
    <row r="768" spans="1:17" x14ac:dyDescent="0.2">
      <c r="A768" s="118" t="str">
        <f>IF(B768="","",COUNT('Diário 1º PA'!$A$5:$A$1982)+COUNT('Diário 2º PA'!$A$5:$A$2027)+ROW()-4)</f>
        <v/>
      </c>
      <c r="B768" s="104"/>
      <c r="C768" s="469"/>
      <c r="D768" s="105"/>
      <c r="E768" s="105"/>
      <c r="F768" s="106"/>
      <c r="G768" s="105"/>
      <c r="H768" s="105"/>
      <c r="I768" s="107"/>
      <c r="J768" s="422"/>
      <c r="K768" s="422"/>
      <c r="L768" s="423"/>
      <c r="M768" s="422"/>
      <c r="N768" s="103"/>
      <c r="O768" s="79">
        <f t="shared" si="40"/>
        <v>0</v>
      </c>
      <c r="P768" s="79">
        <f t="shared" si="41"/>
        <v>0</v>
      </c>
      <c r="Q768" s="102" t="str">
        <f t="shared" si="42"/>
        <v/>
      </c>
    </row>
    <row r="769" spans="1:17" x14ac:dyDescent="0.2">
      <c r="A769" s="118" t="str">
        <f>IF(B769="","",COUNT('Diário 1º PA'!$A$5:$A$1982)+COUNT('Diário 2º PA'!$A$5:$A$2027)+ROW()-4)</f>
        <v/>
      </c>
      <c r="B769" s="104"/>
      <c r="C769" s="469"/>
      <c r="D769" s="105"/>
      <c r="E769" s="105"/>
      <c r="F769" s="106"/>
      <c r="G769" s="105"/>
      <c r="H769" s="105"/>
      <c r="I769" s="107"/>
      <c r="J769" s="422"/>
      <c r="K769" s="422"/>
      <c r="L769" s="423"/>
      <c r="M769" s="422"/>
      <c r="N769" s="103"/>
      <c r="O769" s="79">
        <f t="shared" si="40"/>
        <v>0</v>
      </c>
      <c r="P769" s="79">
        <f t="shared" si="41"/>
        <v>0</v>
      </c>
      <c r="Q769" s="152" t="str">
        <f t="shared" si="42"/>
        <v/>
      </c>
    </row>
    <row r="770" spans="1:17" x14ac:dyDescent="0.2">
      <c r="A770" s="118" t="str">
        <f>IF(B770="","",COUNT('Diário 1º PA'!$A$5:$A$1982)+COUNT('Diário 2º PA'!$A$5:$A$2027)+ROW()-4)</f>
        <v/>
      </c>
      <c r="B770" s="104"/>
      <c r="C770" s="469"/>
      <c r="D770" s="105"/>
      <c r="E770" s="105"/>
      <c r="F770" s="106"/>
      <c r="G770" s="105"/>
      <c r="H770" s="105"/>
      <c r="I770" s="107"/>
      <c r="J770" s="422"/>
      <c r="K770" s="422"/>
      <c r="L770" s="423"/>
      <c r="M770" s="422"/>
      <c r="N770" s="103"/>
      <c r="O770" s="79">
        <f t="shared" si="40"/>
        <v>0</v>
      </c>
      <c r="P770" s="79">
        <f t="shared" si="41"/>
        <v>0</v>
      </c>
      <c r="Q770" s="102" t="str">
        <f t="shared" si="42"/>
        <v/>
      </c>
    </row>
    <row r="771" spans="1:17" x14ac:dyDescent="0.2">
      <c r="A771" s="118" t="str">
        <f>IF(B771="","",COUNT('Diário 1º PA'!$A$5:$A$1982)+COUNT('Diário 2º PA'!$A$5:$A$2027)+ROW()-4)</f>
        <v/>
      </c>
      <c r="B771" s="104"/>
      <c r="C771" s="469"/>
      <c r="D771" s="105"/>
      <c r="E771" s="105"/>
      <c r="F771" s="106"/>
      <c r="G771" s="105"/>
      <c r="H771" s="105"/>
      <c r="I771" s="107"/>
      <c r="J771" s="422"/>
      <c r="K771" s="422"/>
      <c r="L771" s="423"/>
      <c r="M771" s="422"/>
      <c r="N771" s="103"/>
      <c r="O771" s="79">
        <f t="shared" si="40"/>
        <v>0</v>
      </c>
      <c r="P771" s="79">
        <f t="shared" si="41"/>
        <v>0</v>
      </c>
      <c r="Q771" s="102" t="str">
        <f t="shared" si="42"/>
        <v/>
      </c>
    </row>
    <row r="772" spans="1:17" x14ac:dyDescent="0.2">
      <c r="A772" s="118" t="str">
        <f>IF(B772="","",COUNT('Diário 1º PA'!$A$5:$A$1982)+COUNT('Diário 2º PA'!$A$5:$A$2027)+ROW()-4)</f>
        <v/>
      </c>
      <c r="B772" s="104"/>
      <c r="C772" s="469"/>
      <c r="D772" s="105"/>
      <c r="E772" s="105"/>
      <c r="F772" s="106"/>
      <c r="G772" s="105"/>
      <c r="H772" s="105"/>
      <c r="I772" s="107"/>
      <c r="J772" s="422"/>
      <c r="K772" s="422"/>
      <c r="L772" s="423"/>
      <c r="M772" s="422"/>
      <c r="N772" s="103"/>
      <c r="O772" s="79">
        <f t="shared" si="40"/>
        <v>0</v>
      </c>
      <c r="P772" s="79">
        <f t="shared" si="41"/>
        <v>0</v>
      </c>
      <c r="Q772" s="152" t="str">
        <f t="shared" si="42"/>
        <v/>
      </c>
    </row>
    <row r="773" spans="1:17" x14ac:dyDescent="0.2">
      <c r="A773" s="118" t="str">
        <f>IF(B773="","",COUNT('Diário 1º PA'!$A$5:$A$1982)+COUNT('Diário 2º PA'!$A$5:$A$2027)+ROW()-4)</f>
        <v/>
      </c>
      <c r="B773" s="104"/>
      <c r="C773" s="469"/>
      <c r="D773" s="105"/>
      <c r="E773" s="105"/>
      <c r="F773" s="106"/>
      <c r="G773" s="105"/>
      <c r="H773" s="105"/>
      <c r="I773" s="107"/>
      <c r="J773" s="422"/>
      <c r="K773" s="422"/>
      <c r="L773" s="423"/>
      <c r="M773" s="422"/>
      <c r="N773" s="103"/>
      <c r="O773" s="79">
        <f t="shared" si="40"/>
        <v>0</v>
      </c>
      <c r="P773" s="79">
        <f t="shared" si="41"/>
        <v>0</v>
      </c>
      <c r="Q773" s="102" t="str">
        <f t="shared" si="42"/>
        <v/>
      </c>
    </row>
    <row r="774" spans="1:17" x14ac:dyDescent="0.2">
      <c r="A774" s="118" t="str">
        <f>IF(B774="","",COUNT('Diário 1º PA'!$A$5:$A$1982)+COUNT('Diário 2º PA'!$A$5:$A$2027)+ROW()-4)</f>
        <v/>
      </c>
      <c r="B774" s="104"/>
      <c r="C774" s="469"/>
      <c r="D774" s="105"/>
      <c r="E774" s="105"/>
      <c r="F774" s="106"/>
      <c r="G774" s="105"/>
      <c r="H774" s="105"/>
      <c r="I774" s="107"/>
      <c r="J774" s="422"/>
      <c r="K774" s="422"/>
      <c r="L774" s="423"/>
      <c r="M774" s="422"/>
      <c r="N774" s="103"/>
      <c r="O774" s="79">
        <f t="shared" si="40"/>
        <v>0</v>
      </c>
      <c r="P774" s="79">
        <f t="shared" si="41"/>
        <v>0</v>
      </c>
      <c r="Q774" s="102" t="str">
        <f t="shared" si="42"/>
        <v/>
      </c>
    </row>
    <row r="775" spans="1:17" x14ac:dyDescent="0.2">
      <c r="A775" s="118" t="str">
        <f>IF(B775="","",COUNT('Diário 1º PA'!$A$5:$A$1982)+COUNT('Diário 2º PA'!$A$5:$A$2027)+ROW()-4)</f>
        <v/>
      </c>
      <c r="B775" s="104"/>
      <c r="C775" s="469"/>
      <c r="D775" s="105"/>
      <c r="E775" s="105"/>
      <c r="F775" s="106"/>
      <c r="G775" s="105"/>
      <c r="H775" s="105"/>
      <c r="I775" s="107"/>
      <c r="J775" s="422"/>
      <c r="K775" s="422"/>
      <c r="L775" s="423"/>
      <c r="M775" s="422"/>
      <c r="N775" s="103"/>
      <c r="O775" s="79">
        <f t="shared" si="40"/>
        <v>0</v>
      </c>
      <c r="P775" s="79">
        <f t="shared" si="41"/>
        <v>0</v>
      </c>
      <c r="Q775" s="152" t="str">
        <f t="shared" si="42"/>
        <v/>
      </c>
    </row>
    <row r="776" spans="1:17" x14ac:dyDescent="0.2">
      <c r="A776" s="118" t="str">
        <f>IF(B776="","",COUNT('Diário 1º PA'!$A$5:$A$1982)+COUNT('Diário 2º PA'!$A$5:$A$2027)+ROW()-4)</f>
        <v/>
      </c>
      <c r="B776" s="104"/>
      <c r="C776" s="469"/>
      <c r="D776" s="105"/>
      <c r="E776" s="105"/>
      <c r="F776" s="106"/>
      <c r="G776" s="105"/>
      <c r="H776" s="105"/>
      <c r="I776" s="107"/>
      <c r="J776" s="422"/>
      <c r="K776" s="422"/>
      <c r="L776" s="423"/>
      <c r="M776" s="422"/>
      <c r="N776" s="103"/>
      <c r="O776" s="79">
        <f t="shared" si="40"/>
        <v>0</v>
      </c>
      <c r="P776" s="79">
        <f t="shared" si="41"/>
        <v>0</v>
      </c>
      <c r="Q776" s="102" t="str">
        <f t="shared" si="42"/>
        <v/>
      </c>
    </row>
    <row r="777" spans="1:17" x14ac:dyDescent="0.2">
      <c r="A777" s="118" t="str">
        <f>IF(B777="","",COUNT('Diário 1º PA'!$A$5:$A$1982)+COUNT('Diário 2º PA'!$A$5:$A$2027)+ROW()-4)</f>
        <v/>
      </c>
      <c r="B777" s="104"/>
      <c r="C777" s="469"/>
      <c r="D777" s="105"/>
      <c r="E777" s="105"/>
      <c r="F777" s="106"/>
      <c r="G777" s="105"/>
      <c r="H777" s="105"/>
      <c r="I777" s="107"/>
      <c r="J777" s="422"/>
      <c r="K777" s="422"/>
      <c r="L777" s="423"/>
      <c r="M777" s="422"/>
      <c r="N777" s="103"/>
      <c r="O777" s="79">
        <f t="shared" si="40"/>
        <v>0</v>
      </c>
      <c r="P777" s="79">
        <f t="shared" si="41"/>
        <v>0</v>
      </c>
      <c r="Q777" s="102" t="str">
        <f t="shared" si="42"/>
        <v/>
      </c>
    </row>
    <row r="778" spans="1:17" x14ac:dyDescent="0.2">
      <c r="A778" s="118" t="str">
        <f>IF(B778="","",COUNT('Diário 1º PA'!$A$5:$A$1982)+COUNT('Diário 2º PA'!$A$5:$A$2027)+ROW()-4)</f>
        <v/>
      </c>
      <c r="B778" s="104"/>
      <c r="C778" s="469"/>
      <c r="D778" s="105"/>
      <c r="E778" s="105"/>
      <c r="F778" s="106"/>
      <c r="G778" s="105"/>
      <c r="H778" s="105"/>
      <c r="I778" s="107"/>
      <c r="J778" s="422"/>
      <c r="K778" s="422"/>
      <c r="L778" s="423"/>
      <c r="M778" s="422"/>
      <c r="N778" s="103"/>
      <c r="O778" s="79">
        <f t="shared" si="40"/>
        <v>0</v>
      </c>
      <c r="P778" s="79">
        <f t="shared" si="41"/>
        <v>0</v>
      </c>
      <c r="Q778" s="152" t="str">
        <f t="shared" si="42"/>
        <v/>
      </c>
    </row>
    <row r="779" spans="1:17" x14ac:dyDescent="0.2">
      <c r="A779" s="118" t="str">
        <f>IF(B779="","",COUNT('Diário 1º PA'!$A$5:$A$1982)+COUNT('Diário 2º PA'!$A$5:$A$2027)+ROW()-4)</f>
        <v/>
      </c>
      <c r="B779" s="104"/>
      <c r="C779" s="469"/>
      <c r="D779" s="105"/>
      <c r="E779" s="105"/>
      <c r="F779" s="106"/>
      <c r="G779" s="105"/>
      <c r="H779" s="105"/>
      <c r="I779" s="107"/>
      <c r="J779" s="422"/>
      <c r="K779" s="422"/>
      <c r="L779" s="423"/>
      <c r="M779" s="422"/>
      <c r="N779" s="103"/>
      <c r="O779" s="79">
        <f t="shared" si="40"/>
        <v>0</v>
      </c>
      <c r="P779" s="79">
        <f t="shared" si="41"/>
        <v>0</v>
      </c>
      <c r="Q779" s="102" t="str">
        <f t="shared" si="42"/>
        <v/>
      </c>
    </row>
    <row r="780" spans="1:17" x14ac:dyDescent="0.2">
      <c r="A780" s="118" t="str">
        <f>IF(B780="","",COUNT('Diário 1º PA'!$A$5:$A$1982)+COUNT('Diário 2º PA'!$A$5:$A$2027)+ROW()-4)</f>
        <v/>
      </c>
      <c r="B780" s="104"/>
      <c r="C780" s="469"/>
      <c r="D780" s="105"/>
      <c r="E780" s="105"/>
      <c r="F780" s="106"/>
      <c r="G780" s="105"/>
      <c r="H780" s="105"/>
      <c r="I780" s="107"/>
      <c r="J780" s="422"/>
      <c r="K780" s="422"/>
      <c r="L780" s="423"/>
      <c r="M780" s="422"/>
      <c r="N780" s="103"/>
      <c r="O780" s="79">
        <f t="shared" si="40"/>
        <v>0</v>
      </c>
      <c r="P780" s="79">
        <f t="shared" si="41"/>
        <v>0</v>
      </c>
      <c r="Q780" s="102" t="str">
        <f t="shared" si="42"/>
        <v/>
      </c>
    </row>
    <row r="781" spans="1:17" x14ac:dyDescent="0.2">
      <c r="A781" s="118" t="str">
        <f>IF(B781="","",COUNT('Diário 1º PA'!$A$5:$A$1982)+COUNT('Diário 2º PA'!$A$5:$A$2027)+ROW()-4)</f>
        <v/>
      </c>
      <c r="B781" s="104"/>
      <c r="C781" s="469"/>
      <c r="D781" s="105"/>
      <c r="E781" s="105"/>
      <c r="F781" s="106"/>
      <c r="G781" s="105"/>
      <c r="H781" s="105"/>
      <c r="I781" s="107"/>
      <c r="J781" s="422"/>
      <c r="K781" s="422"/>
      <c r="L781" s="423"/>
      <c r="M781" s="422"/>
      <c r="N781" s="103"/>
      <c r="O781" s="79">
        <f t="shared" si="40"/>
        <v>0</v>
      </c>
      <c r="P781" s="79">
        <f t="shared" si="41"/>
        <v>0</v>
      </c>
      <c r="Q781" s="152" t="str">
        <f t="shared" si="42"/>
        <v/>
      </c>
    </row>
    <row r="782" spans="1:17" x14ac:dyDescent="0.2">
      <c r="A782" s="118" t="str">
        <f>IF(B782="","",COUNT('Diário 1º PA'!$A$5:$A$1982)+COUNT('Diário 2º PA'!$A$5:$A$2027)+ROW()-4)</f>
        <v/>
      </c>
      <c r="B782" s="104"/>
      <c r="C782" s="469"/>
      <c r="D782" s="105"/>
      <c r="E782" s="105"/>
      <c r="F782" s="106"/>
      <c r="G782" s="105"/>
      <c r="H782" s="105"/>
      <c r="I782" s="107"/>
      <c r="J782" s="422"/>
      <c r="K782" s="422"/>
      <c r="L782" s="423"/>
      <c r="M782" s="422"/>
      <c r="N782" s="103"/>
      <c r="O782" s="79">
        <f t="shared" si="40"/>
        <v>0</v>
      </c>
      <c r="P782" s="79">
        <f t="shared" si="41"/>
        <v>0</v>
      </c>
      <c r="Q782" s="102" t="str">
        <f t="shared" si="42"/>
        <v/>
      </c>
    </row>
    <row r="783" spans="1:17" x14ac:dyDescent="0.2">
      <c r="A783" s="118" t="str">
        <f>IF(B783="","",COUNT('Diário 1º PA'!$A$5:$A$1982)+COUNT('Diário 2º PA'!$A$5:$A$2027)+ROW()-4)</f>
        <v/>
      </c>
      <c r="B783" s="104"/>
      <c r="C783" s="469"/>
      <c r="D783" s="105"/>
      <c r="E783" s="105"/>
      <c r="F783" s="106"/>
      <c r="G783" s="105"/>
      <c r="H783" s="105"/>
      <c r="I783" s="107"/>
      <c r="J783" s="422"/>
      <c r="K783" s="422"/>
      <c r="L783" s="423"/>
      <c r="M783" s="422"/>
      <c r="N783" s="103"/>
      <c r="O783" s="79">
        <f t="shared" si="40"/>
        <v>0</v>
      </c>
      <c r="P783" s="79">
        <f t="shared" si="41"/>
        <v>0</v>
      </c>
      <c r="Q783" s="102" t="str">
        <f t="shared" si="42"/>
        <v/>
      </c>
    </row>
    <row r="784" spans="1:17" x14ac:dyDescent="0.2">
      <c r="A784" s="118" t="str">
        <f>IF(B784="","",COUNT('Diário 1º PA'!$A$5:$A$1982)+COUNT('Diário 2º PA'!$A$5:$A$2027)+ROW()-4)</f>
        <v/>
      </c>
      <c r="B784" s="104"/>
      <c r="C784" s="469"/>
      <c r="D784" s="105"/>
      <c r="E784" s="105"/>
      <c r="F784" s="106"/>
      <c r="G784" s="105"/>
      <c r="H784" s="105"/>
      <c r="I784" s="107"/>
      <c r="J784" s="422"/>
      <c r="K784" s="422"/>
      <c r="L784" s="423"/>
      <c r="M784" s="422"/>
      <c r="N784" s="103"/>
      <c r="O784" s="79">
        <f t="shared" si="40"/>
        <v>0</v>
      </c>
      <c r="P784" s="79">
        <f t="shared" si="41"/>
        <v>0</v>
      </c>
      <c r="Q784" s="152" t="str">
        <f t="shared" ref="Q784:Q847" si="43">SUBSTITUTE(D784," ","_")</f>
        <v/>
      </c>
    </row>
    <row r="785" spans="1:17" x14ac:dyDescent="0.2">
      <c r="A785" s="118" t="str">
        <f>IF(B785="","",COUNT('Diário 1º PA'!$A$5:$A$1982)+COUNT('Diário 2º PA'!$A$5:$A$2027)+ROW()-4)</f>
        <v/>
      </c>
      <c r="B785" s="104"/>
      <c r="C785" s="469"/>
      <c r="D785" s="105"/>
      <c r="E785" s="105"/>
      <c r="F785" s="106"/>
      <c r="G785" s="105"/>
      <c r="H785" s="105"/>
      <c r="I785" s="107"/>
      <c r="J785" s="422"/>
      <c r="K785" s="422"/>
      <c r="L785" s="423"/>
      <c r="M785" s="422"/>
      <c r="N785" s="103"/>
      <c r="O785" s="79">
        <f t="shared" ref="O785:O848" si="44">IF(B785=0,0,IF(YEAR(B785)=$P$1,MONTH(B785)-$O$1+1,(YEAR(B785)-$P$1)*12-$O$1+1+MONTH(B785)))</f>
        <v>0</v>
      </c>
      <c r="P785" s="79">
        <f t="shared" ref="P785:P848" si="45">IF(C785=0,0,IF(YEAR(C785)=$P$1,MONTH(C785)-$O$1+1,(YEAR(C785)-$P$1)*12-$O$1+1+MONTH(C785)))</f>
        <v>0</v>
      </c>
      <c r="Q785" s="102" t="str">
        <f t="shared" si="43"/>
        <v/>
      </c>
    </row>
    <row r="786" spans="1:17" x14ac:dyDescent="0.2">
      <c r="A786" s="118" t="str">
        <f>IF(B786="","",COUNT('Diário 1º PA'!$A$5:$A$1982)+COUNT('Diário 2º PA'!$A$5:$A$2027)+ROW()-4)</f>
        <v/>
      </c>
      <c r="B786" s="104"/>
      <c r="C786" s="469"/>
      <c r="D786" s="105"/>
      <c r="E786" s="105"/>
      <c r="F786" s="106"/>
      <c r="G786" s="105"/>
      <c r="H786" s="105"/>
      <c r="I786" s="107"/>
      <c r="J786" s="422"/>
      <c r="K786" s="422"/>
      <c r="L786" s="423"/>
      <c r="M786" s="422"/>
      <c r="N786" s="103"/>
      <c r="O786" s="79">
        <f t="shared" si="44"/>
        <v>0</v>
      </c>
      <c r="P786" s="79">
        <f t="shared" si="45"/>
        <v>0</v>
      </c>
      <c r="Q786" s="102" t="str">
        <f t="shared" si="43"/>
        <v/>
      </c>
    </row>
    <row r="787" spans="1:17" x14ac:dyDescent="0.2">
      <c r="A787" s="118" t="str">
        <f>IF(B787="","",COUNT('Diário 1º PA'!$A$5:$A$1982)+COUNT('Diário 2º PA'!$A$5:$A$2027)+ROW()-4)</f>
        <v/>
      </c>
      <c r="B787" s="104"/>
      <c r="C787" s="469"/>
      <c r="D787" s="105"/>
      <c r="E787" s="105"/>
      <c r="F787" s="106"/>
      <c r="G787" s="105"/>
      <c r="H787" s="105"/>
      <c r="I787" s="107"/>
      <c r="J787" s="422"/>
      <c r="K787" s="422"/>
      <c r="L787" s="423"/>
      <c r="M787" s="422"/>
      <c r="N787" s="103"/>
      <c r="O787" s="79">
        <f t="shared" si="44"/>
        <v>0</v>
      </c>
      <c r="P787" s="79">
        <f t="shared" si="45"/>
        <v>0</v>
      </c>
      <c r="Q787" s="152" t="str">
        <f t="shared" si="43"/>
        <v/>
      </c>
    </row>
    <row r="788" spans="1:17" x14ac:dyDescent="0.2">
      <c r="A788" s="118" t="str">
        <f>IF(B788="","",COUNT('Diário 1º PA'!$A$5:$A$1982)+COUNT('Diário 2º PA'!$A$5:$A$2027)+ROW()-4)</f>
        <v/>
      </c>
      <c r="B788" s="104"/>
      <c r="C788" s="469"/>
      <c r="D788" s="105"/>
      <c r="E788" s="105"/>
      <c r="F788" s="106"/>
      <c r="G788" s="105"/>
      <c r="H788" s="105"/>
      <c r="I788" s="107"/>
      <c r="J788" s="422"/>
      <c r="K788" s="422"/>
      <c r="L788" s="423"/>
      <c r="M788" s="422"/>
      <c r="N788" s="103"/>
      <c r="O788" s="79">
        <f t="shared" si="44"/>
        <v>0</v>
      </c>
      <c r="P788" s="79">
        <f t="shared" si="45"/>
        <v>0</v>
      </c>
      <c r="Q788" s="102" t="str">
        <f t="shared" si="43"/>
        <v/>
      </c>
    </row>
    <row r="789" spans="1:17" x14ac:dyDescent="0.2">
      <c r="A789" s="118" t="str">
        <f>IF(B789="","",COUNT('Diário 1º PA'!$A$5:$A$1982)+COUNT('Diário 2º PA'!$A$5:$A$2027)+ROW()-4)</f>
        <v/>
      </c>
      <c r="B789" s="104"/>
      <c r="C789" s="469"/>
      <c r="D789" s="105"/>
      <c r="E789" s="105"/>
      <c r="F789" s="106"/>
      <c r="G789" s="105"/>
      <c r="H789" s="105"/>
      <c r="I789" s="107"/>
      <c r="J789" s="422"/>
      <c r="K789" s="422"/>
      <c r="L789" s="423"/>
      <c r="M789" s="422"/>
      <c r="N789" s="103"/>
      <c r="O789" s="79">
        <f t="shared" si="44"/>
        <v>0</v>
      </c>
      <c r="P789" s="79">
        <f t="shared" si="45"/>
        <v>0</v>
      </c>
      <c r="Q789" s="102" t="str">
        <f t="shared" si="43"/>
        <v/>
      </c>
    </row>
    <row r="790" spans="1:17" x14ac:dyDescent="0.2">
      <c r="A790" s="118" t="str">
        <f>IF(B790="","",COUNT('Diário 1º PA'!$A$5:$A$1982)+COUNT('Diário 2º PA'!$A$5:$A$2027)+ROW()-4)</f>
        <v/>
      </c>
      <c r="B790" s="104"/>
      <c r="C790" s="469"/>
      <c r="D790" s="105"/>
      <c r="E790" s="105"/>
      <c r="F790" s="106"/>
      <c r="G790" s="105"/>
      <c r="H790" s="105"/>
      <c r="I790" s="107"/>
      <c r="J790" s="422"/>
      <c r="K790" s="422"/>
      <c r="L790" s="423"/>
      <c r="M790" s="422"/>
      <c r="N790" s="103"/>
      <c r="O790" s="79">
        <f t="shared" si="44"/>
        <v>0</v>
      </c>
      <c r="P790" s="79">
        <f t="shared" si="45"/>
        <v>0</v>
      </c>
      <c r="Q790" s="152" t="str">
        <f t="shared" si="43"/>
        <v/>
      </c>
    </row>
    <row r="791" spans="1:17" x14ac:dyDescent="0.2">
      <c r="A791" s="118" t="str">
        <f>IF(B791="","",COUNT('Diário 1º PA'!$A$5:$A$1982)+COUNT('Diário 2º PA'!$A$5:$A$2027)+ROW()-4)</f>
        <v/>
      </c>
      <c r="B791" s="104"/>
      <c r="C791" s="469"/>
      <c r="D791" s="105"/>
      <c r="E791" s="105"/>
      <c r="F791" s="106"/>
      <c r="G791" s="105"/>
      <c r="H791" s="105"/>
      <c r="I791" s="107"/>
      <c r="J791" s="422"/>
      <c r="K791" s="422"/>
      <c r="L791" s="423"/>
      <c r="M791" s="422"/>
      <c r="N791" s="103"/>
      <c r="O791" s="79">
        <f t="shared" si="44"/>
        <v>0</v>
      </c>
      <c r="P791" s="79">
        <f t="shared" si="45"/>
        <v>0</v>
      </c>
      <c r="Q791" s="102" t="str">
        <f t="shared" si="43"/>
        <v/>
      </c>
    </row>
    <row r="792" spans="1:17" x14ac:dyDescent="0.2">
      <c r="A792" s="118" t="str">
        <f>IF(B792="","",COUNT('Diário 1º PA'!$A$5:$A$1982)+COUNT('Diário 2º PA'!$A$5:$A$2027)+ROW()-4)</f>
        <v/>
      </c>
      <c r="B792" s="104"/>
      <c r="C792" s="469"/>
      <c r="D792" s="105"/>
      <c r="E792" s="105"/>
      <c r="F792" s="106"/>
      <c r="G792" s="105"/>
      <c r="H792" s="105"/>
      <c r="I792" s="107"/>
      <c r="J792" s="422"/>
      <c r="K792" s="422"/>
      <c r="L792" s="423"/>
      <c r="M792" s="422"/>
      <c r="N792" s="103"/>
      <c r="O792" s="79">
        <f t="shared" si="44"/>
        <v>0</v>
      </c>
      <c r="P792" s="79">
        <f t="shared" si="45"/>
        <v>0</v>
      </c>
      <c r="Q792" s="102" t="str">
        <f t="shared" si="43"/>
        <v/>
      </c>
    </row>
    <row r="793" spans="1:17" x14ac:dyDescent="0.2">
      <c r="A793" s="118" t="str">
        <f>IF(B793="","",COUNT('Diário 1º PA'!$A$5:$A$1982)+COUNT('Diário 2º PA'!$A$5:$A$2027)+ROW()-4)</f>
        <v/>
      </c>
      <c r="B793" s="104"/>
      <c r="C793" s="469"/>
      <c r="D793" s="105"/>
      <c r="E793" s="105"/>
      <c r="F793" s="106"/>
      <c r="G793" s="105"/>
      <c r="H793" s="105"/>
      <c r="I793" s="107"/>
      <c r="J793" s="422"/>
      <c r="K793" s="422"/>
      <c r="L793" s="423"/>
      <c r="M793" s="422"/>
      <c r="N793" s="103"/>
      <c r="O793" s="79">
        <f t="shared" si="44"/>
        <v>0</v>
      </c>
      <c r="P793" s="79">
        <f t="shared" si="45"/>
        <v>0</v>
      </c>
      <c r="Q793" s="152" t="str">
        <f t="shared" si="43"/>
        <v/>
      </c>
    </row>
    <row r="794" spans="1:17" x14ac:dyDescent="0.2">
      <c r="A794" s="118" t="str">
        <f>IF(B794="","",COUNT('Diário 1º PA'!$A$5:$A$1982)+COUNT('Diário 2º PA'!$A$5:$A$2027)+ROW()-4)</f>
        <v/>
      </c>
      <c r="B794" s="104"/>
      <c r="C794" s="469"/>
      <c r="D794" s="105"/>
      <c r="E794" s="105"/>
      <c r="F794" s="106"/>
      <c r="G794" s="105"/>
      <c r="H794" s="105"/>
      <c r="I794" s="107"/>
      <c r="J794" s="422"/>
      <c r="K794" s="422"/>
      <c r="L794" s="423"/>
      <c r="M794" s="422"/>
      <c r="N794" s="103"/>
      <c r="O794" s="79">
        <f t="shared" si="44"/>
        <v>0</v>
      </c>
      <c r="P794" s="79">
        <f t="shared" si="45"/>
        <v>0</v>
      </c>
      <c r="Q794" s="102" t="str">
        <f t="shared" si="43"/>
        <v/>
      </c>
    </row>
    <row r="795" spans="1:17" x14ac:dyDescent="0.2">
      <c r="A795" s="118" t="str">
        <f>IF(B795="","",COUNT('Diário 1º PA'!$A$5:$A$1982)+COUNT('Diário 2º PA'!$A$5:$A$2027)+ROW()-4)</f>
        <v/>
      </c>
      <c r="B795" s="104"/>
      <c r="C795" s="469"/>
      <c r="D795" s="105"/>
      <c r="E795" s="105"/>
      <c r="F795" s="106"/>
      <c r="G795" s="105"/>
      <c r="H795" s="105"/>
      <c r="I795" s="107"/>
      <c r="J795" s="422"/>
      <c r="K795" s="422"/>
      <c r="L795" s="423"/>
      <c r="M795" s="422"/>
      <c r="N795" s="103"/>
      <c r="O795" s="79">
        <f t="shared" si="44"/>
        <v>0</v>
      </c>
      <c r="P795" s="79">
        <f t="shared" si="45"/>
        <v>0</v>
      </c>
      <c r="Q795" s="102" t="str">
        <f t="shared" si="43"/>
        <v/>
      </c>
    </row>
    <row r="796" spans="1:17" x14ac:dyDescent="0.2">
      <c r="A796" s="118" t="str">
        <f>IF(B796="","",COUNT('Diário 1º PA'!$A$5:$A$1982)+COUNT('Diário 2º PA'!$A$5:$A$2027)+ROW()-4)</f>
        <v/>
      </c>
      <c r="B796" s="104"/>
      <c r="C796" s="469"/>
      <c r="D796" s="105"/>
      <c r="E796" s="105"/>
      <c r="F796" s="106"/>
      <c r="G796" s="105"/>
      <c r="H796" s="105"/>
      <c r="I796" s="107"/>
      <c r="J796" s="422"/>
      <c r="K796" s="422"/>
      <c r="L796" s="423"/>
      <c r="M796" s="422"/>
      <c r="N796" s="103"/>
      <c r="O796" s="79">
        <f t="shared" si="44"/>
        <v>0</v>
      </c>
      <c r="P796" s="79">
        <f t="shared" si="45"/>
        <v>0</v>
      </c>
      <c r="Q796" s="152" t="str">
        <f t="shared" si="43"/>
        <v/>
      </c>
    </row>
    <row r="797" spans="1:17" x14ac:dyDescent="0.2">
      <c r="A797" s="118" t="str">
        <f>IF(B797="","",COUNT('Diário 1º PA'!$A$5:$A$1982)+COUNT('Diário 2º PA'!$A$5:$A$2027)+ROW()-4)</f>
        <v/>
      </c>
      <c r="B797" s="104"/>
      <c r="C797" s="469"/>
      <c r="D797" s="105"/>
      <c r="E797" s="105"/>
      <c r="F797" s="106"/>
      <c r="G797" s="105"/>
      <c r="H797" s="105"/>
      <c r="I797" s="107"/>
      <c r="J797" s="422"/>
      <c r="K797" s="422"/>
      <c r="L797" s="423"/>
      <c r="M797" s="422"/>
      <c r="N797" s="103"/>
      <c r="O797" s="79">
        <f t="shared" si="44"/>
        <v>0</v>
      </c>
      <c r="P797" s="79">
        <f t="shared" si="45"/>
        <v>0</v>
      </c>
      <c r="Q797" s="102" t="str">
        <f t="shared" si="43"/>
        <v/>
      </c>
    </row>
    <row r="798" spans="1:17" x14ac:dyDescent="0.2">
      <c r="A798" s="118" t="str">
        <f>IF(B798="","",COUNT('Diário 1º PA'!$A$5:$A$1982)+COUNT('Diário 2º PA'!$A$5:$A$2027)+ROW()-4)</f>
        <v/>
      </c>
      <c r="B798" s="104"/>
      <c r="C798" s="469"/>
      <c r="D798" s="105"/>
      <c r="E798" s="105"/>
      <c r="F798" s="106"/>
      <c r="G798" s="105"/>
      <c r="H798" s="105"/>
      <c r="I798" s="107"/>
      <c r="J798" s="422"/>
      <c r="K798" s="422"/>
      <c r="L798" s="423"/>
      <c r="M798" s="422"/>
      <c r="N798" s="103"/>
      <c r="O798" s="79">
        <f t="shared" si="44"/>
        <v>0</v>
      </c>
      <c r="P798" s="79">
        <f t="shared" si="45"/>
        <v>0</v>
      </c>
      <c r="Q798" s="102" t="str">
        <f t="shared" si="43"/>
        <v/>
      </c>
    </row>
    <row r="799" spans="1:17" x14ac:dyDescent="0.2">
      <c r="A799" s="118" t="str">
        <f>IF(B799="","",COUNT('Diário 1º PA'!$A$5:$A$1982)+COUNT('Diário 2º PA'!$A$5:$A$2027)+ROW()-4)</f>
        <v/>
      </c>
      <c r="B799" s="104"/>
      <c r="C799" s="469"/>
      <c r="D799" s="105"/>
      <c r="E799" s="105"/>
      <c r="F799" s="106"/>
      <c r="G799" s="105"/>
      <c r="H799" s="105"/>
      <c r="I799" s="107"/>
      <c r="J799" s="422"/>
      <c r="K799" s="422"/>
      <c r="L799" s="423"/>
      <c r="M799" s="422"/>
      <c r="N799" s="103"/>
      <c r="O799" s="79">
        <f t="shared" si="44"/>
        <v>0</v>
      </c>
      <c r="P799" s="79">
        <f t="shared" si="45"/>
        <v>0</v>
      </c>
      <c r="Q799" s="152" t="str">
        <f t="shared" si="43"/>
        <v/>
      </c>
    </row>
    <row r="800" spans="1:17" x14ac:dyDescent="0.2">
      <c r="A800" s="118" t="str">
        <f>IF(B800="","",COUNT('Diário 1º PA'!$A$5:$A$1982)+COUNT('Diário 2º PA'!$A$5:$A$2027)+ROW()-4)</f>
        <v/>
      </c>
      <c r="B800" s="104"/>
      <c r="C800" s="469"/>
      <c r="D800" s="105"/>
      <c r="E800" s="105"/>
      <c r="F800" s="106"/>
      <c r="G800" s="105"/>
      <c r="H800" s="105"/>
      <c r="I800" s="107"/>
      <c r="J800" s="422"/>
      <c r="K800" s="422"/>
      <c r="L800" s="423"/>
      <c r="M800" s="422"/>
      <c r="N800" s="103"/>
      <c r="O800" s="79">
        <f t="shared" si="44"/>
        <v>0</v>
      </c>
      <c r="P800" s="79">
        <f t="shared" si="45"/>
        <v>0</v>
      </c>
      <c r="Q800" s="102" t="str">
        <f t="shared" si="43"/>
        <v/>
      </c>
    </row>
    <row r="801" spans="1:17" x14ac:dyDescent="0.2">
      <c r="A801" s="118" t="str">
        <f>IF(B801="","",COUNT('Diário 1º PA'!$A$5:$A$1982)+COUNT('Diário 2º PA'!$A$5:$A$2027)+ROW()-4)</f>
        <v/>
      </c>
      <c r="B801" s="104"/>
      <c r="C801" s="469"/>
      <c r="D801" s="105"/>
      <c r="E801" s="105"/>
      <c r="F801" s="106"/>
      <c r="G801" s="105"/>
      <c r="H801" s="105"/>
      <c r="I801" s="107"/>
      <c r="J801" s="422"/>
      <c r="K801" s="422"/>
      <c r="L801" s="423"/>
      <c r="M801" s="422"/>
      <c r="N801" s="103"/>
      <c r="O801" s="79">
        <f t="shared" si="44"/>
        <v>0</v>
      </c>
      <c r="P801" s="79">
        <f t="shared" si="45"/>
        <v>0</v>
      </c>
      <c r="Q801" s="102" t="str">
        <f t="shared" si="43"/>
        <v/>
      </c>
    </row>
    <row r="802" spans="1:17" x14ac:dyDescent="0.2">
      <c r="A802" s="118" t="str">
        <f>IF(B802="","",COUNT('Diário 1º PA'!$A$5:$A$1982)+COUNT('Diário 2º PA'!$A$5:$A$2027)+ROW()-4)</f>
        <v/>
      </c>
      <c r="B802" s="104"/>
      <c r="C802" s="469"/>
      <c r="D802" s="105"/>
      <c r="E802" s="105"/>
      <c r="F802" s="106"/>
      <c r="G802" s="105"/>
      <c r="H802" s="105"/>
      <c r="I802" s="107"/>
      <c r="J802" s="422"/>
      <c r="K802" s="422"/>
      <c r="L802" s="423"/>
      <c r="M802" s="422"/>
      <c r="N802" s="103"/>
      <c r="O802" s="79">
        <f t="shared" si="44"/>
        <v>0</v>
      </c>
      <c r="P802" s="79">
        <f t="shared" si="45"/>
        <v>0</v>
      </c>
      <c r="Q802" s="152" t="str">
        <f t="shared" si="43"/>
        <v/>
      </c>
    </row>
    <row r="803" spans="1:17" x14ac:dyDescent="0.2">
      <c r="A803" s="118" t="str">
        <f>IF(B803="","",COUNT('Diário 1º PA'!$A$5:$A$1982)+COUNT('Diário 2º PA'!$A$5:$A$2027)+ROW()-4)</f>
        <v/>
      </c>
      <c r="B803" s="104"/>
      <c r="C803" s="469"/>
      <c r="D803" s="105"/>
      <c r="E803" s="105"/>
      <c r="F803" s="106"/>
      <c r="G803" s="105"/>
      <c r="H803" s="105"/>
      <c r="I803" s="107"/>
      <c r="J803" s="422"/>
      <c r="K803" s="422"/>
      <c r="L803" s="423"/>
      <c r="M803" s="422"/>
      <c r="N803" s="103"/>
      <c r="O803" s="79">
        <f t="shared" si="44"/>
        <v>0</v>
      </c>
      <c r="P803" s="79">
        <f t="shared" si="45"/>
        <v>0</v>
      </c>
      <c r="Q803" s="102" t="str">
        <f t="shared" si="43"/>
        <v/>
      </c>
    </row>
    <row r="804" spans="1:17" x14ac:dyDescent="0.2">
      <c r="A804" s="118" t="str">
        <f>IF(B804="","",COUNT('Diário 1º PA'!$A$5:$A$1982)+COUNT('Diário 2º PA'!$A$5:$A$2027)+ROW()-4)</f>
        <v/>
      </c>
      <c r="B804" s="104"/>
      <c r="C804" s="469"/>
      <c r="D804" s="105"/>
      <c r="E804" s="105"/>
      <c r="F804" s="106"/>
      <c r="G804" s="105"/>
      <c r="H804" s="105"/>
      <c r="I804" s="107"/>
      <c r="J804" s="422"/>
      <c r="K804" s="422"/>
      <c r="L804" s="423"/>
      <c r="M804" s="422"/>
      <c r="N804" s="103"/>
      <c r="O804" s="79">
        <f t="shared" si="44"/>
        <v>0</v>
      </c>
      <c r="P804" s="79">
        <f t="shared" si="45"/>
        <v>0</v>
      </c>
      <c r="Q804" s="102" t="str">
        <f t="shared" si="43"/>
        <v/>
      </c>
    </row>
    <row r="805" spans="1:17" x14ac:dyDescent="0.2">
      <c r="A805" s="118" t="str">
        <f>IF(B805="","",COUNT('Diário 1º PA'!$A$5:$A$1982)+COUNT('Diário 2º PA'!$A$5:$A$2027)+ROW()-4)</f>
        <v/>
      </c>
      <c r="B805" s="104"/>
      <c r="C805" s="469"/>
      <c r="D805" s="105"/>
      <c r="E805" s="105"/>
      <c r="F805" s="106"/>
      <c r="G805" s="105"/>
      <c r="H805" s="105"/>
      <c r="I805" s="107"/>
      <c r="J805" s="422"/>
      <c r="K805" s="422"/>
      <c r="L805" s="423"/>
      <c r="M805" s="422"/>
      <c r="N805" s="103"/>
      <c r="O805" s="79">
        <f t="shared" si="44"/>
        <v>0</v>
      </c>
      <c r="P805" s="79">
        <f t="shared" si="45"/>
        <v>0</v>
      </c>
      <c r="Q805" s="152" t="str">
        <f t="shared" si="43"/>
        <v/>
      </c>
    </row>
    <row r="806" spans="1:17" x14ac:dyDescent="0.2">
      <c r="A806" s="118" t="str">
        <f>IF(B806="","",COUNT('Diário 1º PA'!$A$5:$A$1982)+COUNT('Diário 2º PA'!$A$5:$A$2027)+ROW()-4)</f>
        <v/>
      </c>
      <c r="B806" s="104"/>
      <c r="C806" s="469"/>
      <c r="D806" s="105"/>
      <c r="E806" s="105"/>
      <c r="F806" s="106"/>
      <c r="G806" s="105"/>
      <c r="H806" s="105"/>
      <c r="I806" s="107"/>
      <c r="J806" s="422"/>
      <c r="K806" s="422"/>
      <c r="L806" s="423"/>
      <c r="M806" s="422"/>
      <c r="N806" s="103"/>
      <c r="O806" s="79">
        <f t="shared" si="44"/>
        <v>0</v>
      </c>
      <c r="P806" s="79">
        <f t="shared" si="45"/>
        <v>0</v>
      </c>
      <c r="Q806" s="102" t="str">
        <f t="shared" si="43"/>
        <v/>
      </c>
    </row>
    <row r="807" spans="1:17" x14ac:dyDescent="0.2">
      <c r="A807" s="118" t="str">
        <f>IF(B807="","",COUNT('Diário 1º PA'!$A$5:$A$1982)+COUNT('Diário 2º PA'!$A$5:$A$2027)+ROW()-4)</f>
        <v/>
      </c>
      <c r="B807" s="104"/>
      <c r="C807" s="469"/>
      <c r="D807" s="105"/>
      <c r="E807" s="105"/>
      <c r="F807" s="106"/>
      <c r="G807" s="105"/>
      <c r="H807" s="105"/>
      <c r="I807" s="107"/>
      <c r="J807" s="422"/>
      <c r="K807" s="422"/>
      <c r="L807" s="423"/>
      <c r="M807" s="422"/>
      <c r="N807" s="103"/>
      <c r="O807" s="79">
        <f t="shared" si="44"/>
        <v>0</v>
      </c>
      <c r="P807" s="79">
        <f t="shared" si="45"/>
        <v>0</v>
      </c>
      <c r="Q807" s="102" t="str">
        <f t="shared" si="43"/>
        <v/>
      </c>
    </row>
    <row r="808" spans="1:17" x14ac:dyDescent="0.2">
      <c r="A808" s="118" t="str">
        <f>IF(B808="","",COUNT('Diário 1º PA'!$A$5:$A$1982)+COUNT('Diário 2º PA'!$A$5:$A$2027)+ROW()-4)</f>
        <v/>
      </c>
      <c r="B808" s="104"/>
      <c r="C808" s="469"/>
      <c r="D808" s="105"/>
      <c r="E808" s="105"/>
      <c r="F808" s="106"/>
      <c r="G808" s="105"/>
      <c r="H808" s="105"/>
      <c r="I808" s="107"/>
      <c r="J808" s="422"/>
      <c r="K808" s="422"/>
      <c r="L808" s="423"/>
      <c r="M808" s="422"/>
      <c r="N808" s="103"/>
      <c r="O808" s="79">
        <f t="shared" si="44"/>
        <v>0</v>
      </c>
      <c r="P808" s="79">
        <f t="shared" si="45"/>
        <v>0</v>
      </c>
      <c r="Q808" s="152" t="str">
        <f t="shared" si="43"/>
        <v/>
      </c>
    </row>
    <row r="809" spans="1:17" x14ac:dyDescent="0.2">
      <c r="A809" s="118" t="str">
        <f>IF(B809="","",COUNT('Diário 1º PA'!$A$5:$A$1982)+COUNT('Diário 2º PA'!$A$5:$A$2027)+ROW()-4)</f>
        <v/>
      </c>
      <c r="B809" s="104"/>
      <c r="C809" s="469"/>
      <c r="D809" s="105"/>
      <c r="E809" s="105"/>
      <c r="F809" s="106"/>
      <c r="G809" s="105"/>
      <c r="H809" s="105"/>
      <c r="I809" s="107"/>
      <c r="J809" s="422"/>
      <c r="K809" s="422"/>
      <c r="L809" s="423"/>
      <c r="M809" s="422"/>
      <c r="N809" s="103"/>
      <c r="O809" s="79">
        <f t="shared" si="44"/>
        <v>0</v>
      </c>
      <c r="P809" s="79">
        <f t="shared" si="45"/>
        <v>0</v>
      </c>
      <c r="Q809" s="102" t="str">
        <f t="shared" si="43"/>
        <v/>
      </c>
    </row>
    <row r="810" spans="1:17" x14ac:dyDescent="0.2">
      <c r="A810" s="118" t="str">
        <f>IF(B810="","",COUNT('Diário 1º PA'!$A$5:$A$1982)+COUNT('Diário 2º PA'!$A$5:$A$2027)+ROW()-4)</f>
        <v/>
      </c>
      <c r="B810" s="104"/>
      <c r="C810" s="469"/>
      <c r="D810" s="105"/>
      <c r="E810" s="105"/>
      <c r="F810" s="106"/>
      <c r="G810" s="105"/>
      <c r="H810" s="105"/>
      <c r="I810" s="107"/>
      <c r="J810" s="422"/>
      <c r="K810" s="422"/>
      <c r="L810" s="423"/>
      <c r="M810" s="422"/>
      <c r="N810" s="103"/>
      <c r="O810" s="79">
        <f t="shared" si="44"/>
        <v>0</v>
      </c>
      <c r="P810" s="79">
        <f t="shared" si="45"/>
        <v>0</v>
      </c>
      <c r="Q810" s="102" t="str">
        <f t="shared" si="43"/>
        <v/>
      </c>
    </row>
    <row r="811" spans="1:17" x14ac:dyDescent="0.2">
      <c r="A811" s="118" t="str">
        <f>IF(B811="","",COUNT('Diário 1º PA'!$A$5:$A$1982)+COUNT('Diário 2º PA'!$A$5:$A$2027)+ROW()-4)</f>
        <v/>
      </c>
      <c r="B811" s="104"/>
      <c r="C811" s="469"/>
      <c r="D811" s="105"/>
      <c r="E811" s="105"/>
      <c r="F811" s="106"/>
      <c r="G811" s="105"/>
      <c r="H811" s="105"/>
      <c r="I811" s="107"/>
      <c r="J811" s="422"/>
      <c r="K811" s="422"/>
      <c r="L811" s="423"/>
      <c r="M811" s="422"/>
      <c r="N811" s="103"/>
      <c r="O811" s="79">
        <f t="shared" si="44"/>
        <v>0</v>
      </c>
      <c r="P811" s="79">
        <f t="shared" si="45"/>
        <v>0</v>
      </c>
      <c r="Q811" s="152" t="str">
        <f t="shared" si="43"/>
        <v/>
      </c>
    </row>
    <row r="812" spans="1:17" x14ac:dyDescent="0.2">
      <c r="A812" s="118" t="str">
        <f>IF(B812="","",COUNT('Diário 1º PA'!$A$5:$A$1982)+COUNT('Diário 2º PA'!$A$5:$A$2027)+ROW()-4)</f>
        <v/>
      </c>
      <c r="B812" s="104"/>
      <c r="C812" s="469"/>
      <c r="D812" s="105"/>
      <c r="E812" s="105"/>
      <c r="F812" s="106"/>
      <c r="G812" s="105"/>
      <c r="H812" s="105"/>
      <c r="I812" s="107"/>
      <c r="J812" s="422"/>
      <c r="K812" s="422"/>
      <c r="L812" s="423"/>
      <c r="M812" s="422"/>
      <c r="N812" s="103"/>
      <c r="O812" s="79">
        <f t="shared" si="44"/>
        <v>0</v>
      </c>
      <c r="P812" s="79">
        <f t="shared" si="45"/>
        <v>0</v>
      </c>
      <c r="Q812" s="102" t="str">
        <f t="shared" si="43"/>
        <v/>
      </c>
    </row>
    <row r="813" spans="1:17" x14ac:dyDescent="0.2">
      <c r="A813" s="118" t="str">
        <f>IF(B813="","",COUNT('Diário 1º PA'!$A$5:$A$1982)+COUNT('Diário 2º PA'!$A$5:$A$2027)+ROW()-4)</f>
        <v/>
      </c>
      <c r="B813" s="104"/>
      <c r="C813" s="469"/>
      <c r="D813" s="105"/>
      <c r="E813" s="105"/>
      <c r="F813" s="106"/>
      <c r="G813" s="105"/>
      <c r="H813" s="105"/>
      <c r="I813" s="107"/>
      <c r="J813" s="422"/>
      <c r="K813" s="422"/>
      <c r="L813" s="423"/>
      <c r="M813" s="422"/>
      <c r="N813" s="103"/>
      <c r="O813" s="79">
        <f t="shared" si="44"/>
        <v>0</v>
      </c>
      <c r="P813" s="79">
        <f t="shared" si="45"/>
        <v>0</v>
      </c>
      <c r="Q813" s="102" t="str">
        <f t="shared" si="43"/>
        <v/>
      </c>
    </row>
    <row r="814" spans="1:17" x14ac:dyDescent="0.2">
      <c r="A814" s="118" t="str">
        <f>IF(B814="","",COUNT('Diário 1º PA'!$A$5:$A$1982)+COUNT('Diário 2º PA'!$A$5:$A$2027)+ROW()-4)</f>
        <v/>
      </c>
      <c r="B814" s="104"/>
      <c r="C814" s="469"/>
      <c r="D814" s="105"/>
      <c r="E814" s="105"/>
      <c r="F814" s="106"/>
      <c r="G814" s="105"/>
      <c r="H814" s="105"/>
      <c r="I814" s="107"/>
      <c r="J814" s="422"/>
      <c r="K814" s="422"/>
      <c r="L814" s="423"/>
      <c r="M814" s="422"/>
      <c r="N814" s="103"/>
      <c r="O814" s="79">
        <f t="shared" si="44"/>
        <v>0</v>
      </c>
      <c r="P814" s="79">
        <f t="shared" si="45"/>
        <v>0</v>
      </c>
      <c r="Q814" s="152" t="str">
        <f t="shared" si="43"/>
        <v/>
      </c>
    </row>
    <row r="815" spans="1:17" x14ac:dyDescent="0.2">
      <c r="A815" s="118" t="str">
        <f>IF(B815="","",COUNT('Diário 1º PA'!$A$5:$A$1982)+COUNT('Diário 2º PA'!$A$5:$A$2027)+ROW()-4)</f>
        <v/>
      </c>
      <c r="B815" s="104"/>
      <c r="C815" s="469"/>
      <c r="D815" s="105"/>
      <c r="E815" s="105"/>
      <c r="F815" s="106"/>
      <c r="G815" s="105"/>
      <c r="H815" s="105"/>
      <c r="I815" s="107"/>
      <c r="J815" s="422"/>
      <c r="K815" s="422"/>
      <c r="L815" s="423"/>
      <c r="M815" s="422"/>
      <c r="N815" s="103"/>
      <c r="O815" s="79">
        <f t="shared" si="44"/>
        <v>0</v>
      </c>
      <c r="P815" s="79">
        <f t="shared" si="45"/>
        <v>0</v>
      </c>
      <c r="Q815" s="102" t="str">
        <f t="shared" si="43"/>
        <v/>
      </c>
    </row>
    <row r="816" spans="1:17" x14ac:dyDescent="0.2">
      <c r="A816" s="118" t="str">
        <f>IF(B816="","",COUNT('Diário 1º PA'!$A$5:$A$1982)+COUNT('Diário 2º PA'!$A$5:$A$2027)+ROW()-4)</f>
        <v/>
      </c>
      <c r="B816" s="104"/>
      <c r="C816" s="469"/>
      <c r="D816" s="105"/>
      <c r="E816" s="105"/>
      <c r="F816" s="106"/>
      <c r="G816" s="105"/>
      <c r="H816" s="105"/>
      <c r="I816" s="107"/>
      <c r="J816" s="422"/>
      <c r="K816" s="422"/>
      <c r="L816" s="423"/>
      <c r="M816" s="422"/>
      <c r="N816" s="103"/>
      <c r="O816" s="79">
        <f t="shared" si="44"/>
        <v>0</v>
      </c>
      <c r="P816" s="79">
        <f t="shared" si="45"/>
        <v>0</v>
      </c>
      <c r="Q816" s="102" t="str">
        <f t="shared" si="43"/>
        <v/>
      </c>
    </row>
    <row r="817" spans="1:17" x14ac:dyDescent="0.2">
      <c r="A817" s="118" t="str">
        <f>IF(B817="","",COUNT('Diário 1º PA'!$A$5:$A$1982)+COUNT('Diário 2º PA'!$A$5:$A$2027)+ROW()-4)</f>
        <v/>
      </c>
      <c r="B817" s="104"/>
      <c r="C817" s="469"/>
      <c r="D817" s="105"/>
      <c r="E817" s="105"/>
      <c r="F817" s="106"/>
      <c r="G817" s="105"/>
      <c r="H817" s="105"/>
      <c r="I817" s="107"/>
      <c r="J817" s="422"/>
      <c r="K817" s="422"/>
      <c r="L817" s="423"/>
      <c r="M817" s="422"/>
      <c r="N817" s="103"/>
      <c r="O817" s="79">
        <f t="shared" si="44"/>
        <v>0</v>
      </c>
      <c r="P817" s="79">
        <f t="shared" si="45"/>
        <v>0</v>
      </c>
      <c r="Q817" s="152" t="str">
        <f t="shared" si="43"/>
        <v/>
      </c>
    </row>
    <row r="818" spans="1:17" x14ac:dyDescent="0.2">
      <c r="A818" s="118" t="str">
        <f>IF(B818="","",COUNT('Diário 1º PA'!$A$5:$A$1982)+COUNT('Diário 2º PA'!$A$5:$A$2027)+ROW()-4)</f>
        <v/>
      </c>
      <c r="B818" s="104"/>
      <c r="C818" s="469"/>
      <c r="D818" s="105"/>
      <c r="E818" s="105"/>
      <c r="F818" s="106"/>
      <c r="G818" s="105"/>
      <c r="H818" s="105"/>
      <c r="I818" s="107"/>
      <c r="J818" s="422"/>
      <c r="K818" s="422"/>
      <c r="L818" s="423"/>
      <c r="M818" s="422"/>
      <c r="N818" s="103"/>
      <c r="O818" s="79">
        <f t="shared" si="44"/>
        <v>0</v>
      </c>
      <c r="P818" s="79">
        <f t="shared" si="45"/>
        <v>0</v>
      </c>
      <c r="Q818" s="102" t="str">
        <f t="shared" si="43"/>
        <v/>
      </c>
    </row>
    <row r="819" spans="1:17" x14ac:dyDescent="0.2">
      <c r="A819" s="118" t="str">
        <f>IF(B819="","",COUNT('Diário 1º PA'!$A$5:$A$1982)+COUNT('Diário 2º PA'!$A$5:$A$2027)+ROW()-4)</f>
        <v/>
      </c>
      <c r="B819" s="104"/>
      <c r="C819" s="469"/>
      <c r="D819" s="105"/>
      <c r="E819" s="105"/>
      <c r="F819" s="106"/>
      <c r="G819" s="105"/>
      <c r="H819" s="105"/>
      <c r="I819" s="107"/>
      <c r="J819" s="422"/>
      <c r="K819" s="422"/>
      <c r="L819" s="423"/>
      <c r="M819" s="422"/>
      <c r="N819" s="103"/>
      <c r="O819" s="79">
        <f t="shared" si="44"/>
        <v>0</v>
      </c>
      <c r="P819" s="79">
        <f t="shared" si="45"/>
        <v>0</v>
      </c>
      <c r="Q819" s="102" t="str">
        <f t="shared" si="43"/>
        <v/>
      </c>
    </row>
    <row r="820" spans="1:17" x14ac:dyDescent="0.2">
      <c r="A820" s="118" t="str">
        <f>IF(B820="","",COUNT('Diário 1º PA'!$A$5:$A$1982)+COUNT('Diário 2º PA'!$A$5:$A$2027)+ROW()-4)</f>
        <v/>
      </c>
      <c r="B820" s="104"/>
      <c r="C820" s="469"/>
      <c r="D820" s="105"/>
      <c r="E820" s="105"/>
      <c r="F820" s="106"/>
      <c r="G820" s="105"/>
      <c r="H820" s="105"/>
      <c r="I820" s="107"/>
      <c r="J820" s="422"/>
      <c r="K820" s="422"/>
      <c r="L820" s="423"/>
      <c r="M820" s="422"/>
      <c r="N820" s="103"/>
      <c r="O820" s="79">
        <f t="shared" si="44"/>
        <v>0</v>
      </c>
      <c r="P820" s="79">
        <f t="shared" si="45"/>
        <v>0</v>
      </c>
      <c r="Q820" s="152" t="str">
        <f t="shared" si="43"/>
        <v/>
      </c>
    </row>
    <row r="821" spans="1:17" x14ac:dyDescent="0.2">
      <c r="A821" s="118" t="str">
        <f>IF(B821="","",COUNT('Diário 1º PA'!$A$5:$A$1982)+COUNT('Diário 2º PA'!$A$5:$A$2027)+ROW()-4)</f>
        <v/>
      </c>
      <c r="B821" s="104"/>
      <c r="C821" s="469"/>
      <c r="D821" s="105"/>
      <c r="E821" s="105"/>
      <c r="F821" s="106"/>
      <c r="G821" s="105"/>
      <c r="H821" s="105"/>
      <c r="I821" s="107"/>
      <c r="J821" s="422"/>
      <c r="K821" s="422"/>
      <c r="L821" s="423"/>
      <c r="M821" s="422"/>
      <c r="N821" s="103"/>
      <c r="O821" s="79">
        <f t="shared" si="44"/>
        <v>0</v>
      </c>
      <c r="P821" s="79">
        <f t="shared" si="45"/>
        <v>0</v>
      </c>
      <c r="Q821" s="102" t="str">
        <f t="shared" si="43"/>
        <v/>
      </c>
    </row>
    <row r="822" spans="1:17" x14ac:dyDescent="0.2">
      <c r="A822" s="118" t="str">
        <f>IF(B822="","",COUNT('Diário 1º PA'!$A$5:$A$1982)+COUNT('Diário 2º PA'!$A$5:$A$2027)+ROW()-4)</f>
        <v/>
      </c>
      <c r="B822" s="104"/>
      <c r="C822" s="469"/>
      <c r="D822" s="105"/>
      <c r="E822" s="105"/>
      <c r="F822" s="106"/>
      <c r="G822" s="105"/>
      <c r="H822" s="105"/>
      <c r="I822" s="107"/>
      <c r="J822" s="422"/>
      <c r="K822" s="422"/>
      <c r="L822" s="423"/>
      <c r="M822" s="422"/>
      <c r="N822" s="103"/>
      <c r="O822" s="79">
        <f t="shared" si="44"/>
        <v>0</v>
      </c>
      <c r="P822" s="79">
        <f t="shared" si="45"/>
        <v>0</v>
      </c>
      <c r="Q822" s="102" t="str">
        <f t="shared" si="43"/>
        <v/>
      </c>
    </row>
    <row r="823" spans="1:17" x14ac:dyDescent="0.2">
      <c r="A823" s="118" t="str">
        <f>IF(B823="","",COUNT('Diário 1º PA'!$A$5:$A$1982)+COUNT('Diário 2º PA'!$A$5:$A$2027)+ROW()-4)</f>
        <v/>
      </c>
      <c r="B823" s="104"/>
      <c r="C823" s="469"/>
      <c r="D823" s="105"/>
      <c r="E823" s="105"/>
      <c r="F823" s="106"/>
      <c r="G823" s="105"/>
      <c r="H823" s="105"/>
      <c r="I823" s="107"/>
      <c r="J823" s="422"/>
      <c r="K823" s="422"/>
      <c r="L823" s="423"/>
      <c r="M823" s="422"/>
      <c r="N823" s="103"/>
      <c r="O823" s="79">
        <f t="shared" si="44"/>
        <v>0</v>
      </c>
      <c r="P823" s="79">
        <f t="shared" si="45"/>
        <v>0</v>
      </c>
      <c r="Q823" s="152" t="str">
        <f t="shared" si="43"/>
        <v/>
      </c>
    </row>
    <row r="824" spans="1:17" x14ac:dyDescent="0.2">
      <c r="A824" s="118" t="str">
        <f>IF(B824="","",COUNT('Diário 1º PA'!$A$5:$A$1982)+COUNT('Diário 2º PA'!$A$5:$A$2027)+ROW()-4)</f>
        <v/>
      </c>
      <c r="B824" s="104"/>
      <c r="C824" s="469"/>
      <c r="D824" s="105"/>
      <c r="E824" s="105"/>
      <c r="F824" s="106"/>
      <c r="G824" s="105"/>
      <c r="H824" s="105"/>
      <c r="I824" s="107"/>
      <c r="J824" s="422"/>
      <c r="K824" s="422"/>
      <c r="L824" s="423"/>
      <c r="M824" s="422"/>
      <c r="N824" s="103"/>
      <c r="O824" s="79">
        <f t="shared" si="44"/>
        <v>0</v>
      </c>
      <c r="P824" s="79">
        <f t="shared" si="45"/>
        <v>0</v>
      </c>
      <c r="Q824" s="102" t="str">
        <f t="shared" si="43"/>
        <v/>
      </c>
    </row>
    <row r="825" spans="1:17" x14ac:dyDescent="0.2">
      <c r="A825" s="118" t="str">
        <f>IF(B825="","",COUNT('Diário 1º PA'!$A$5:$A$1982)+COUNT('Diário 2º PA'!$A$5:$A$2027)+ROW()-4)</f>
        <v/>
      </c>
      <c r="B825" s="104"/>
      <c r="C825" s="469"/>
      <c r="D825" s="105"/>
      <c r="E825" s="105"/>
      <c r="F825" s="106"/>
      <c r="G825" s="105"/>
      <c r="H825" s="105"/>
      <c r="I825" s="107"/>
      <c r="J825" s="422"/>
      <c r="K825" s="422"/>
      <c r="L825" s="423"/>
      <c r="M825" s="422"/>
      <c r="N825" s="103"/>
      <c r="O825" s="79">
        <f t="shared" si="44"/>
        <v>0</v>
      </c>
      <c r="P825" s="79">
        <f t="shared" si="45"/>
        <v>0</v>
      </c>
      <c r="Q825" s="102" t="str">
        <f t="shared" si="43"/>
        <v/>
      </c>
    </row>
    <row r="826" spans="1:17" x14ac:dyDescent="0.2">
      <c r="A826" s="118" t="str">
        <f>IF(B826="","",COUNT('Diário 1º PA'!$A$5:$A$1982)+COUNT('Diário 2º PA'!$A$5:$A$2027)+ROW()-4)</f>
        <v/>
      </c>
      <c r="B826" s="104"/>
      <c r="C826" s="469"/>
      <c r="D826" s="105"/>
      <c r="E826" s="105"/>
      <c r="F826" s="106"/>
      <c r="G826" s="105"/>
      <c r="H826" s="105"/>
      <c r="I826" s="107"/>
      <c r="J826" s="422"/>
      <c r="K826" s="422"/>
      <c r="L826" s="423"/>
      <c r="M826" s="422"/>
      <c r="N826" s="103"/>
      <c r="O826" s="79">
        <f t="shared" si="44"/>
        <v>0</v>
      </c>
      <c r="P826" s="79">
        <f t="shared" si="45"/>
        <v>0</v>
      </c>
      <c r="Q826" s="152" t="str">
        <f t="shared" si="43"/>
        <v/>
      </c>
    </row>
    <row r="827" spans="1:17" x14ac:dyDescent="0.2">
      <c r="A827" s="118" t="str">
        <f>IF(B827="","",COUNT('Diário 1º PA'!$A$5:$A$1982)+COUNT('Diário 2º PA'!$A$5:$A$2027)+ROW()-4)</f>
        <v/>
      </c>
      <c r="B827" s="104"/>
      <c r="C827" s="469"/>
      <c r="D827" s="105"/>
      <c r="E827" s="105"/>
      <c r="F827" s="106"/>
      <c r="G827" s="105"/>
      <c r="H827" s="105"/>
      <c r="I827" s="107"/>
      <c r="J827" s="422"/>
      <c r="K827" s="422"/>
      <c r="L827" s="423"/>
      <c r="M827" s="422"/>
      <c r="N827" s="103"/>
      <c r="O827" s="79">
        <f t="shared" si="44"/>
        <v>0</v>
      </c>
      <c r="P827" s="79">
        <f t="shared" si="45"/>
        <v>0</v>
      </c>
      <c r="Q827" s="102" t="str">
        <f t="shared" si="43"/>
        <v/>
      </c>
    </row>
    <row r="828" spans="1:17" x14ac:dyDescent="0.2">
      <c r="A828" s="118" t="str">
        <f>IF(B828="","",COUNT('Diário 1º PA'!$A$5:$A$1982)+COUNT('Diário 2º PA'!$A$5:$A$2027)+ROW()-4)</f>
        <v/>
      </c>
      <c r="B828" s="104"/>
      <c r="C828" s="469"/>
      <c r="D828" s="105"/>
      <c r="E828" s="105"/>
      <c r="F828" s="106"/>
      <c r="G828" s="105"/>
      <c r="H828" s="105"/>
      <c r="I828" s="107"/>
      <c r="J828" s="422"/>
      <c r="K828" s="422"/>
      <c r="L828" s="423"/>
      <c r="M828" s="422"/>
      <c r="N828" s="103"/>
      <c r="O828" s="79">
        <f t="shared" si="44"/>
        <v>0</v>
      </c>
      <c r="P828" s="79">
        <f t="shared" si="45"/>
        <v>0</v>
      </c>
      <c r="Q828" s="102" t="str">
        <f t="shared" si="43"/>
        <v/>
      </c>
    </row>
    <row r="829" spans="1:17" x14ac:dyDescent="0.2">
      <c r="A829" s="118" t="str">
        <f>IF(B829="","",COUNT('Diário 1º PA'!$A$5:$A$1982)+COUNT('Diário 2º PA'!$A$5:$A$2027)+ROW()-4)</f>
        <v/>
      </c>
      <c r="B829" s="104"/>
      <c r="C829" s="469"/>
      <c r="D829" s="105"/>
      <c r="E829" s="105"/>
      <c r="F829" s="106"/>
      <c r="G829" s="105"/>
      <c r="H829" s="105"/>
      <c r="I829" s="107"/>
      <c r="J829" s="422"/>
      <c r="K829" s="422"/>
      <c r="L829" s="423"/>
      <c r="M829" s="422"/>
      <c r="N829" s="103"/>
      <c r="O829" s="79">
        <f t="shared" si="44"/>
        <v>0</v>
      </c>
      <c r="P829" s="79">
        <f t="shared" si="45"/>
        <v>0</v>
      </c>
      <c r="Q829" s="152" t="str">
        <f t="shared" si="43"/>
        <v/>
      </c>
    </row>
    <row r="830" spans="1:17" x14ac:dyDescent="0.2">
      <c r="A830" s="118" t="str">
        <f>IF(B830="","",COUNT('Diário 1º PA'!$A$5:$A$1982)+COUNT('Diário 2º PA'!$A$5:$A$2027)+ROW()-4)</f>
        <v/>
      </c>
      <c r="B830" s="104"/>
      <c r="C830" s="469"/>
      <c r="D830" s="105"/>
      <c r="E830" s="105"/>
      <c r="F830" s="106"/>
      <c r="G830" s="105"/>
      <c r="H830" s="105"/>
      <c r="I830" s="107"/>
      <c r="J830" s="422"/>
      <c r="K830" s="422"/>
      <c r="L830" s="423"/>
      <c r="M830" s="422"/>
      <c r="N830" s="103"/>
      <c r="O830" s="79">
        <f t="shared" si="44"/>
        <v>0</v>
      </c>
      <c r="P830" s="79">
        <f t="shared" si="45"/>
        <v>0</v>
      </c>
      <c r="Q830" s="102" t="str">
        <f t="shared" si="43"/>
        <v/>
      </c>
    </row>
    <row r="831" spans="1:17" x14ac:dyDescent="0.2">
      <c r="A831" s="118" t="str">
        <f>IF(B831="","",COUNT('Diário 1º PA'!$A$5:$A$1982)+COUNT('Diário 2º PA'!$A$5:$A$2027)+ROW()-4)</f>
        <v/>
      </c>
      <c r="B831" s="104"/>
      <c r="C831" s="469"/>
      <c r="D831" s="105"/>
      <c r="E831" s="105"/>
      <c r="F831" s="106"/>
      <c r="G831" s="105"/>
      <c r="H831" s="105"/>
      <c r="I831" s="107"/>
      <c r="J831" s="422"/>
      <c r="K831" s="422"/>
      <c r="L831" s="423"/>
      <c r="M831" s="422"/>
      <c r="N831" s="103"/>
      <c r="O831" s="79">
        <f t="shared" si="44"/>
        <v>0</v>
      </c>
      <c r="P831" s="79">
        <f t="shared" si="45"/>
        <v>0</v>
      </c>
      <c r="Q831" s="102" t="str">
        <f t="shared" si="43"/>
        <v/>
      </c>
    </row>
    <row r="832" spans="1:17" x14ac:dyDescent="0.2">
      <c r="A832" s="118" t="str">
        <f>IF(B832="","",COUNT('Diário 1º PA'!$A$5:$A$1982)+COUNT('Diário 2º PA'!$A$5:$A$2027)+ROW()-4)</f>
        <v/>
      </c>
      <c r="B832" s="104"/>
      <c r="C832" s="469"/>
      <c r="D832" s="105"/>
      <c r="E832" s="105"/>
      <c r="F832" s="106"/>
      <c r="G832" s="105"/>
      <c r="H832" s="105"/>
      <c r="I832" s="107"/>
      <c r="J832" s="422"/>
      <c r="K832" s="422"/>
      <c r="L832" s="423"/>
      <c r="M832" s="422"/>
      <c r="N832" s="103"/>
      <c r="O832" s="79">
        <f t="shared" si="44"/>
        <v>0</v>
      </c>
      <c r="P832" s="79">
        <f t="shared" si="45"/>
        <v>0</v>
      </c>
      <c r="Q832" s="152" t="str">
        <f t="shared" si="43"/>
        <v/>
      </c>
    </row>
    <row r="833" spans="1:17" x14ac:dyDescent="0.2">
      <c r="A833" s="118" t="str">
        <f>IF(B833="","",COUNT('Diário 1º PA'!$A$5:$A$1982)+COUNT('Diário 2º PA'!$A$5:$A$2027)+ROW()-4)</f>
        <v/>
      </c>
      <c r="B833" s="104"/>
      <c r="C833" s="469"/>
      <c r="D833" s="105"/>
      <c r="E833" s="105"/>
      <c r="F833" s="106"/>
      <c r="G833" s="105"/>
      <c r="H833" s="105"/>
      <c r="I833" s="107"/>
      <c r="J833" s="422"/>
      <c r="K833" s="422"/>
      <c r="L833" s="423"/>
      <c r="M833" s="422"/>
      <c r="N833" s="103"/>
      <c r="O833" s="79">
        <f t="shared" si="44"/>
        <v>0</v>
      </c>
      <c r="P833" s="79">
        <f t="shared" si="45"/>
        <v>0</v>
      </c>
      <c r="Q833" s="102" t="str">
        <f t="shared" si="43"/>
        <v/>
      </c>
    </row>
    <row r="834" spans="1:17" x14ac:dyDescent="0.2">
      <c r="A834" s="118" t="str">
        <f>IF(B834="","",COUNT('Diário 1º PA'!$A$5:$A$1982)+COUNT('Diário 2º PA'!$A$5:$A$2027)+ROW()-4)</f>
        <v/>
      </c>
      <c r="B834" s="104"/>
      <c r="C834" s="469"/>
      <c r="D834" s="105"/>
      <c r="E834" s="105"/>
      <c r="F834" s="106"/>
      <c r="G834" s="105"/>
      <c r="H834" s="105"/>
      <c r="I834" s="107"/>
      <c r="J834" s="422"/>
      <c r="K834" s="422"/>
      <c r="L834" s="423"/>
      <c r="M834" s="422"/>
      <c r="N834" s="103"/>
      <c r="O834" s="79">
        <f t="shared" si="44"/>
        <v>0</v>
      </c>
      <c r="P834" s="79">
        <f t="shared" si="45"/>
        <v>0</v>
      </c>
      <c r="Q834" s="102" t="str">
        <f t="shared" si="43"/>
        <v/>
      </c>
    </row>
    <row r="835" spans="1:17" x14ac:dyDescent="0.2">
      <c r="A835" s="118" t="str">
        <f>IF(B835="","",COUNT('Diário 1º PA'!$A$5:$A$1982)+COUNT('Diário 2º PA'!$A$5:$A$2027)+ROW()-4)</f>
        <v/>
      </c>
      <c r="B835" s="104"/>
      <c r="C835" s="469"/>
      <c r="D835" s="105"/>
      <c r="E835" s="105"/>
      <c r="F835" s="106"/>
      <c r="G835" s="105"/>
      <c r="H835" s="105"/>
      <c r="I835" s="107"/>
      <c r="J835" s="422"/>
      <c r="K835" s="422"/>
      <c r="L835" s="423"/>
      <c r="M835" s="422"/>
      <c r="N835" s="103"/>
      <c r="O835" s="79">
        <f t="shared" si="44"/>
        <v>0</v>
      </c>
      <c r="P835" s="79">
        <f t="shared" si="45"/>
        <v>0</v>
      </c>
      <c r="Q835" s="152" t="str">
        <f t="shared" si="43"/>
        <v/>
      </c>
    </row>
    <row r="836" spans="1:17" x14ac:dyDescent="0.2">
      <c r="A836" s="118" t="str">
        <f>IF(B836="","",COUNT('Diário 1º PA'!$A$5:$A$1982)+COUNT('Diário 2º PA'!$A$5:$A$2027)+ROW()-4)</f>
        <v/>
      </c>
      <c r="B836" s="104"/>
      <c r="C836" s="469"/>
      <c r="D836" s="105"/>
      <c r="E836" s="105"/>
      <c r="F836" s="106"/>
      <c r="G836" s="105"/>
      <c r="H836" s="105"/>
      <c r="I836" s="107"/>
      <c r="J836" s="422"/>
      <c r="K836" s="422"/>
      <c r="L836" s="423"/>
      <c r="M836" s="422"/>
      <c r="N836" s="103"/>
      <c r="O836" s="79">
        <f t="shared" si="44"/>
        <v>0</v>
      </c>
      <c r="P836" s="79">
        <f t="shared" si="45"/>
        <v>0</v>
      </c>
      <c r="Q836" s="102" t="str">
        <f t="shared" si="43"/>
        <v/>
      </c>
    </row>
    <row r="837" spans="1:17" x14ac:dyDescent="0.2">
      <c r="A837" s="118" t="str">
        <f>IF(B837="","",COUNT('Diário 1º PA'!$A$5:$A$1982)+COUNT('Diário 2º PA'!$A$5:$A$2027)+ROW()-4)</f>
        <v/>
      </c>
      <c r="B837" s="104"/>
      <c r="C837" s="469"/>
      <c r="D837" s="105"/>
      <c r="E837" s="105"/>
      <c r="F837" s="106"/>
      <c r="G837" s="105"/>
      <c r="H837" s="105"/>
      <c r="I837" s="107"/>
      <c r="J837" s="422"/>
      <c r="K837" s="422"/>
      <c r="L837" s="423"/>
      <c r="M837" s="422"/>
      <c r="N837" s="103"/>
      <c r="O837" s="79">
        <f t="shared" si="44"/>
        <v>0</v>
      </c>
      <c r="P837" s="79">
        <f t="shared" si="45"/>
        <v>0</v>
      </c>
      <c r="Q837" s="102" t="str">
        <f t="shared" si="43"/>
        <v/>
      </c>
    </row>
    <row r="838" spans="1:17" x14ac:dyDescent="0.2">
      <c r="A838" s="118" t="str">
        <f>IF(B838="","",COUNT('Diário 1º PA'!$A$5:$A$1982)+COUNT('Diário 2º PA'!$A$5:$A$2027)+ROW()-4)</f>
        <v/>
      </c>
      <c r="B838" s="104"/>
      <c r="C838" s="469"/>
      <c r="D838" s="105"/>
      <c r="E838" s="105"/>
      <c r="F838" s="106"/>
      <c r="G838" s="105"/>
      <c r="H838" s="105"/>
      <c r="I838" s="107"/>
      <c r="J838" s="422"/>
      <c r="K838" s="422"/>
      <c r="L838" s="423"/>
      <c r="M838" s="422"/>
      <c r="N838" s="103"/>
      <c r="O838" s="79">
        <f t="shared" si="44"/>
        <v>0</v>
      </c>
      <c r="P838" s="79">
        <f t="shared" si="45"/>
        <v>0</v>
      </c>
      <c r="Q838" s="152" t="str">
        <f t="shared" si="43"/>
        <v/>
      </c>
    </row>
    <row r="839" spans="1:17" x14ac:dyDescent="0.2">
      <c r="A839" s="118" t="str">
        <f>IF(B839="","",COUNT('Diário 1º PA'!$A$5:$A$1982)+COUNT('Diário 2º PA'!$A$5:$A$2027)+ROW()-4)</f>
        <v/>
      </c>
      <c r="B839" s="104"/>
      <c r="C839" s="469"/>
      <c r="D839" s="105"/>
      <c r="E839" s="105"/>
      <c r="F839" s="106"/>
      <c r="G839" s="105"/>
      <c r="H839" s="105"/>
      <c r="I839" s="107"/>
      <c r="J839" s="422"/>
      <c r="K839" s="422"/>
      <c r="L839" s="423"/>
      <c r="M839" s="422"/>
      <c r="N839" s="103"/>
      <c r="O839" s="79">
        <f t="shared" si="44"/>
        <v>0</v>
      </c>
      <c r="P839" s="79">
        <f t="shared" si="45"/>
        <v>0</v>
      </c>
      <c r="Q839" s="102" t="str">
        <f t="shared" si="43"/>
        <v/>
      </c>
    </row>
    <row r="840" spans="1:17" x14ac:dyDescent="0.2">
      <c r="A840" s="118" t="str">
        <f>IF(B840="","",COUNT('Diário 1º PA'!$A$5:$A$1982)+COUNT('Diário 2º PA'!$A$5:$A$2027)+ROW()-4)</f>
        <v/>
      </c>
      <c r="B840" s="104"/>
      <c r="C840" s="469"/>
      <c r="D840" s="105"/>
      <c r="E840" s="105"/>
      <c r="F840" s="106"/>
      <c r="G840" s="105"/>
      <c r="H840" s="105"/>
      <c r="I840" s="107"/>
      <c r="J840" s="422"/>
      <c r="K840" s="422"/>
      <c r="L840" s="423"/>
      <c r="M840" s="422"/>
      <c r="N840" s="103"/>
      <c r="O840" s="79">
        <f t="shared" si="44"/>
        <v>0</v>
      </c>
      <c r="P840" s="79">
        <f t="shared" si="45"/>
        <v>0</v>
      </c>
      <c r="Q840" s="102" t="str">
        <f t="shared" si="43"/>
        <v/>
      </c>
    </row>
    <row r="841" spans="1:17" x14ac:dyDescent="0.2">
      <c r="A841" s="118" t="str">
        <f>IF(B841="","",COUNT('Diário 1º PA'!$A$5:$A$1982)+COUNT('Diário 2º PA'!$A$5:$A$2027)+ROW()-4)</f>
        <v/>
      </c>
      <c r="B841" s="104"/>
      <c r="C841" s="469"/>
      <c r="D841" s="105"/>
      <c r="E841" s="105"/>
      <c r="F841" s="106"/>
      <c r="G841" s="105"/>
      <c r="H841" s="105"/>
      <c r="I841" s="107"/>
      <c r="J841" s="422"/>
      <c r="K841" s="422"/>
      <c r="L841" s="423"/>
      <c r="M841" s="422"/>
      <c r="N841" s="103"/>
      <c r="O841" s="79">
        <f t="shared" si="44"/>
        <v>0</v>
      </c>
      <c r="P841" s="79">
        <f t="shared" si="45"/>
        <v>0</v>
      </c>
      <c r="Q841" s="152" t="str">
        <f t="shared" si="43"/>
        <v/>
      </c>
    </row>
    <row r="842" spans="1:17" x14ac:dyDescent="0.2">
      <c r="A842" s="118" t="str">
        <f>IF(B842="","",COUNT('Diário 1º PA'!$A$5:$A$1982)+COUNT('Diário 2º PA'!$A$5:$A$2027)+ROW()-4)</f>
        <v/>
      </c>
      <c r="B842" s="104"/>
      <c r="C842" s="469"/>
      <c r="D842" s="105"/>
      <c r="E842" s="105"/>
      <c r="F842" s="106"/>
      <c r="G842" s="105"/>
      <c r="H842" s="105"/>
      <c r="I842" s="107"/>
      <c r="J842" s="422"/>
      <c r="K842" s="422"/>
      <c r="L842" s="423"/>
      <c r="M842" s="422"/>
      <c r="N842" s="103"/>
      <c r="O842" s="79">
        <f t="shared" si="44"/>
        <v>0</v>
      </c>
      <c r="P842" s="79">
        <f t="shared" si="45"/>
        <v>0</v>
      </c>
      <c r="Q842" s="102" t="str">
        <f t="shared" si="43"/>
        <v/>
      </c>
    </row>
    <row r="843" spans="1:17" x14ac:dyDescent="0.2">
      <c r="A843" s="118" t="str">
        <f>IF(B843="","",COUNT('Diário 1º PA'!$A$5:$A$1982)+COUNT('Diário 2º PA'!$A$5:$A$2027)+ROW()-4)</f>
        <v/>
      </c>
      <c r="B843" s="104"/>
      <c r="C843" s="469"/>
      <c r="D843" s="105"/>
      <c r="E843" s="105"/>
      <c r="F843" s="106"/>
      <c r="G843" s="105"/>
      <c r="H843" s="105"/>
      <c r="I843" s="107"/>
      <c r="J843" s="422"/>
      <c r="K843" s="422"/>
      <c r="L843" s="423"/>
      <c r="M843" s="422"/>
      <c r="N843" s="103"/>
      <c r="O843" s="79">
        <f t="shared" si="44"/>
        <v>0</v>
      </c>
      <c r="P843" s="79">
        <f t="shared" si="45"/>
        <v>0</v>
      </c>
      <c r="Q843" s="102" t="str">
        <f t="shared" si="43"/>
        <v/>
      </c>
    </row>
    <row r="844" spans="1:17" x14ac:dyDescent="0.2">
      <c r="A844" s="118" t="str">
        <f>IF(B844="","",COUNT('Diário 1º PA'!$A$5:$A$1982)+COUNT('Diário 2º PA'!$A$5:$A$2027)+ROW()-4)</f>
        <v/>
      </c>
      <c r="B844" s="104"/>
      <c r="C844" s="469"/>
      <c r="D844" s="105"/>
      <c r="E844" s="105"/>
      <c r="F844" s="106"/>
      <c r="G844" s="105"/>
      <c r="H844" s="105"/>
      <c r="I844" s="107"/>
      <c r="J844" s="422"/>
      <c r="K844" s="422"/>
      <c r="L844" s="423"/>
      <c r="M844" s="422"/>
      <c r="N844" s="103"/>
      <c r="O844" s="79">
        <f t="shared" si="44"/>
        <v>0</v>
      </c>
      <c r="P844" s="79">
        <f t="shared" si="45"/>
        <v>0</v>
      </c>
      <c r="Q844" s="152" t="str">
        <f t="shared" si="43"/>
        <v/>
      </c>
    </row>
    <row r="845" spans="1:17" x14ac:dyDescent="0.2">
      <c r="A845" s="118" t="str">
        <f>IF(B845="","",COUNT('Diário 1º PA'!$A$5:$A$1982)+COUNT('Diário 2º PA'!$A$5:$A$2027)+ROW()-4)</f>
        <v/>
      </c>
      <c r="B845" s="104"/>
      <c r="C845" s="469"/>
      <c r="D845" s="105"/>
      <c r="E845" s="105"/>
      <c r="F845" s="106"/>
      <c r="G845" s="105"/>
      <c r="H845" s="105"/>
      <c r="I845" s="107"/>
      <c r="J845" s="422"/>
      <c r="K845" s="422"/>
      <c r="L845" s="423"/>
      <c r="M845" s="422"/>
      <c r="N845" s="103"/>
      <c r="O845" s="79">
        <f t="shared" si="44"/>
        <v>0</v>
      </c>
      <c r="P845" s="79">
        <f t="shared" si="45"/>
        <v>0</v>
      </c>
      <c r="Q845" s="102" t="str">
        <f t="shared" si="43"/>
        <v/>
      </c>
    </row>
    <row r="846" spans="1:17" x14ac:dyDescent="0.2">
      <c r="A846" s="118" t="str">
        <f>IF(B846="","",COUNT('Diário 1º PA'!$A$5:$A$1982)+COUNT('Diário 2º PA'!$A$5:$A$2027)+ROW()-4)</f>
        <v/>
      </c>
      <c r="B846" s="104"/>
      <c r="C846" s="469"/>
      <c r="D846" s="105"/>
      <c r="E846" s="105"/>
      <c r="F846" s="106"/>
      <c r="G846" s="105"/>
      <c r="H846" s="105"/>
      <c r="I846" s="107"/>
      <c r="J846" s="422"/>
      <c r="K846" s="422"/>
      <c r="L846" s="423"/>
      <c r="M846" s="422"/>
      <c r="N846" s="103"/>
      <c r="O846" s="79">
        <f t="shared" si="44"/>
        <v>0</v>
      </c>
      <c r="P846" s="79">
        <f t="shared" si="45"/>
        <v>0</v>
      </c>
      <c r="Q846" s="102" t="str">
        <f t="shared" si="43"/>
        <v/>
      </c>
    </row>
    <row r="847" spans="1:17" x14ac:dyDescent="0.2">
      <c r="A847" s="118" t="str">
        <f>IF(B847="","",COUNT('Diário 1º PA'!$A$5:$A$1982)+COUNT('Diário 2º PA'!$A$5:$A$2027)+ROW()-4)</f>
        <v/>
      </c>
      <c r="B847" s="104"/>
      <c r="C847" s="469"/>
      <c r="D847" s="105"/>
      <c r="E847" s="105"/>
      <c r="F847" s="106"/>
      <c r="G847" s="105"/>
      <c r="H847" s="105"/>
      <c r="I847" s="107"/>
      <c r="J847" s="422"/>
      <c r="K847" s="422"/>
      <c r="L847" s="423"/>
      <c r="M847" s="422"/>
      <c r="N847" s="103"/>
      <c r="O847" s="79">
        <f t="shared" si="44"/>
        <v>0</v>
      </c>
      <c r="P847" s="79">
        <f t="shared" si="45"/>
        <v>0</v>
      </c>
      <c r="Q847" s="152" t="str">
        <f t="shared" si="43"/>
        <v/>
      </c>
    </row>
    <row r="848" spans="1:17" x14ac:dyDescent="0.2">
      <c r="A848" s="118" t="str">
        <f>IF(B848="","",COUNT('Diário 1º PA'!$A$5:$A$1982)+COUNT('Diário 2º PA'!$A$5:$A$2027)+ROW()-4)</f>
        <v/>
      </c>
      <c r="B848" s="104"/>
      <c r="C848" s="469"/>
      <c r="D848" s="105"/>
      <c r="E848" s="105"/>
      <c r="F848" s="106"/>
      <c r="G848" s="105"/>
      <c r="H848" s="105"/>
      <c r="I848" s="107"/>
      <c r="J848" s="422"/>
      <c r="K848" s="422"/>
      <c r="L848" s="423"/>
      <c r="M848" s="422"/>
      <c r="N848" s="103"/>
      <c r="O848" s="79">
        <f t="shared" si="44"/>
        <v>0</v>
      </c>
      <c r="P848" s="79">
        <f t="shared" si="45"/>
        <v>0</v>
      </c>
      <c r="Q848" s="102" t="str">
        <f t="shared" ref="Q848:Q911" si="46">SUBSTITUTE(D848," ","_")</f>
        <v/>
      </c>
    </row>
    <row r="849" spans="1:17" x14ac:dyDescent="0.2">
      <c r="A849" s="118" t="str">
        <f>IF(B849="","",COUNT('Diário 1º PA'!$A$5:$A$1982)+COUNT('Diário 2º PA'!$A$5:$A$2027)+ROW()-4)</f>
        <v/>
      </c>
      <c r="B849" s="104"/>
      <c r="C849" s="469"/>
      <c r="D849" s="105"/>
      <c r="E849" s="105"/>
      <c r="F849" s="106"/>
      <c r="G849" s="105"/>
      <c r="H849" s="105"/>
      <c r="I849" s="107"/>
      <c r="J849" s="422"/>
      <c r="K849" s="422"/>
      <c r="L849" s="423"/>
      <c r="M849" s="422"/>
      <c r="N849" s="103"/>
      <c r="O849" s="79">
        <f t="shared" ref="O849:O912" si="47">IF(B849=0,0,IF(YEAR(B849)=$P$1,MONTH(B849)-$O$1+1,(YEAR(B849)-$P$1)*12-$O$1+1+MONTH(B849)))</f>
        <v>0</v>
      </c>
      <c r="P849" s="79">
        <f t="shared" ref="P849:P912" si="48">IF(C849=0,0,IF(YEAR(C849)=$P$1,MONTH(C849)-$O$1+1,(YEAR(C849)-$P$1)*12-$O$1+1+MONTH(C849)))</f>
        <v>0</v>
      </c>
      <c r="Q849" s="102" t="str">
        <f t="shared" si="46"/>
        <v/>
      </c>
    </row>
    <row r="850" spans="1:17" x14ac:dyDescent="0.2">
      <c r="A850" s="118" t="str">
        <f>IF(B850="","",COUNT('Diário 1º PA'!$A$5:$A$1982)+COUNT('Diário 2º PA'!$A$5:$A$2027)+ROW()-4)</f>
        <v/>
      </c>
      <c r="B850" s="104"/>
      <c r="C850" s="469"/>
      <c r="D850" s="105"/>
      <c r="E850" s="105"/>
      <c r="F850" s="106"/>
      <c r="G850" s="105"/>
      <c r="H850" s="105"/>
      <c r="I850" s="107"/>
      <c r="J850" s="422"/>
      <c r="K850" s="422"/>
      <c r="L850" s="423"/>
      <c r="M850" s="422"/>
      <c r="N850" s="103"/>
      <c r="O850" s="79">
        <f t="shared" si="47"/>
        <v>0</v>
      </c>
      <c r="P850" s="79">
        <f t="shared" si="48"/>
        <v>0</v>
      </c>
      <c r="Q850" s="152" t="str">
        <f t="shared" si="46"/>
        <v/>
      </c>
    </row>
    <row r="851" spans="1:17" x14ac:dyDescent="0.2">
      <c r="A851" s="118" t="str">
        <f>IF(B851="","",COUNT('Diário 1º PA'!$A$5:$A$1982)+COUNT('Diário 2º PA'!$A$5:$A$2027)+ROW()-4)</f>
        <v/>
      </c>
      <c r="B851" s="104"/>
      <c r="C851" s="469"/>
      <c r="D851" s="105"/>
      <c r="E851" s="105"/>
      <c r="F851" s="106"/>
      <c r="G851" s="105"/>
      <c r="H851" s="105"/>
      <c r="I851" s="107"/>
      <c r="J851" s="422"/>
      <c r="K851" s="422"/>
      <c r="L851" s="423"/>
      <c r="M851" s="422"/>
      <c r="N851" s="103"/>
      <c r="O851" s="79">
        <f t="shared" si="47"/>
        <v>0</v>
      </c>
      <c r="P851" s="79">
        <f t="shared" si="48"/>
        <v>0</v>
      </c>
      <c r="Q851" s="102" t="str">
        <f t="shared" si="46"/>
        <v/>
      </c>
    </row>
    <row r="852" spans="1:17" x14ac:dyDescent="0.2">
      <c r="A852" s="118" t="str">
        <f>IF(B852="","",COUNT('Diário 1º PA'!$A$5:$A$1982)+COUNT('Diário 2º PA'!$A$5:$A$2027)+ROW()-4)</f>
        <v/>
      </c>
      <c r="B852" s="104"/>
      <c r="C852" s="469"/>
      <c r="D852" s="105"/>
      <c r="E852" s="105"/>
      <c r="F852" s="106"/>
      <c r="G852" s="105"/>
      <c r="H852" s="105"/>
      <c r="I852" s="107"/>
      <c r="J852" s="422"/>
      <c r="K852" s="422"/>
      <c r="L852" s="423"/>
      <c r="M852" s="422"/>
      <c r="N852" s="103"/>
      <c r="O852" s="79">
        <f t="shared" si="47"/>
        <v>0</v>
      </c>
      <c r="P852" s="79">
        <f t="shared" si="48"/>
        <v>0</v>
      </c>
      <c r="Q852" s="102" t="str">
        <f t="shared" si="46"/>
        <v/>
      </c>
    </row>
    <row r="853" spans="1:17" x14ac:dyDescent="0.2">
      <c r="A853" s="118" t="str">
        <f>IF(B853="","",COUNT('Diário 1º PA'!$A$5:$A$1982)+COUNT('Diário 2º PA'!$A$5:$A$2027)+ROW()-4)</f>
        <v/>
      </c>
      <c r="B853" s="104"/>
      <c r="C853" s="469"/>
      <c r="D853" s="105"/>
      <c r="E853" s="105"/>
      <c r="F853" s="106"/>
      <c r="G853" s="105"/>
      <c r="H853" s="105"/>
      <c r="I853" s="107"/>
      <c r="J853" s="422"/>
      <c r="K853" s="422"/>
      <c r="L853" s="423"/>
      <c r="M853" s="422"/>
      <c r="N853" s="103"/>
      <c r="O853" s="79">
        <f t="shared" si="47"/>
        <v>0</v>
      </c>
      <c r="P853" s="79">
        <f t="shared" si="48"/>
        <v>0</v>
      </c>
      <c r="Q853" s="152" t="str">
        <f t="shared" si="46"/>
        <v/>
      </c>
    </row>
    <row r="854" spans="1:17" x14ac:dyDescent="0.2">
      <c r="A854" s="118" t="str">
        <f>IF(B854="","",COUNT('Diário 1º PA'!$A$5:$A$1982)+COUNT('Diário 2º PA'!$A$5:$A$2027)+ROW()-4)</f>
        <v/>
      </c>
      <c r="B854" s="104"/>
      <c r="C854" s="469"/>
      <c r="D854" s="105"/>
      <c r="E854" s="105"/>
      <c r="F854" s="106"/>
      <c r="G854" s="105"/>
      <c r="H854" s="105"/>
      <c r="I854" s="107"/>
      <c r="J854" s="422"/>
      <c r="K854" s="422"/>
      <c r="L854" s="423"/>
      <c r="M854" s="422"/>
      <c r="N854" s="103"/>
      <c r="O854" s="79">
        <f t="shared" si="47"/>
        <v>0</v>
      </c>
      <c r="P854" s="79">
        <f t="shared" si="48"/>
        <v>0</v>
      </c>
      <c r="Q854" s="102" t="str">
        <f t="shared" si="46"/>
        <v/>
      </c>
    </row>
    <row r="855" spans="1:17" x14ac:dyDescent="0.2">
      <c r="A855" s="118" t="str">
        <f>IF(B855="","",COUNT('Diário 1º PA'!$A$5:$A$1982)+COUNT('Diário 2º PA'!$A$5:$A$2027)+ROW()-4)</f>
        <v/>
      </c>
      <c r="B855" s="104"/>
      <c r="C855" s="469"/>
      <c r="D855" s="105"/>
      <c r="E855" s="105"/>
      <c r="F855" s="106"/>
      <c r="G855" s="105"/>
      <c r="H855" s="105"/>
      <c r="I855" s="107"/>
      <c r="J855" s="422"/>
      <c r="K855" s="422"/>
      <c r="L855" s="423"/>
      <c r="M855" s="422"/>
      <c r="N855" s="103"/>
      <c r="O855" s="79">
        <f t="shared" si="47"/>
        <v>0</v>
      </c>
      <c r="P855" s="79">
        <f t="shared" si="48"/>
        <v>0</v>
      </c>
      <c r="Q855" s="102" t="str">
        <f t="shared" si="46"/>
        <v/>
      </c>
    </row>
    <row r="856" spans="1:17" x14ac:dyDescent="0.2">
      <c r="A856" s="118" t="str">
        <f>IF(B856="","",COUNT('Diário 1º PA'!$A$5:$A$1982)+COUNT('Diário 2º PA'!$A$5:$A$2027)+ROW()-4)</f>
        <v/>
      </c>
      <c r="B856" s="104"/>
      <c r="C856" s="469"/>
      <c r="D856" s="105"/>
      <c r="E856" s="105"/>
      <c r="F856" s="106"/>
      <c r="G856" s="105"/>
      <c r="H856" s="105"/>
      <c r="I856" s="107"/>
      <c r="J856" s="422"/>
      <c r="K856" s="422"/>
      <c r="L856" s="423"/>
      <c r="M856" s="422"/>
      <c r="N856" s="103"/>
      <c r="O856" s="79">
        <f t="shared" si="47"/>
        <v>0</v>
      </c>
      <c r="P856" s="79">
        <f t="shared" si="48"/>
        <v>0</v>
      </c>
      <c r="Q856" s="152" t="str">
        <f t="shared" si="46"/>
        <v/>
      </c>
    </row>
    <row r="857" spans="1:17" x14ac:dyDescent="0.2">
      <c r="A857" s="118" t="str">
        <f>IF(B857="","",COUNT('Diário 1º PA'!$A$5:$A$1982)+COUNT('Diário 2º PA'!$A$5:$A$2027)+ROW()-4)</f>
        <v/>
      </c>
      <c r="B857" s="104"/>
      <c r="C857" s="469"/>
      <c r="D857" s="105"/>
      <c r="E857" s="105"/>
      <c r="F857" s="106"/>
      <c r="G857" s="105"/>
      <c r="H857" s="105"/>
      <c r="I857" s="107"/>
      <c r="J857" s="422"/>
      <c r="K857" s="422"/>
      <c r="L857" s="423"/>
      <c r="M857" s="422"/>
      <c r="N857" s="103"/>
      <c r="O857" s="79">
        <f t="shared" si="47"/>
        <v>0</v>
      </c>
      <c r="P857" s="79">
        <f t="shared" si="48"/>
        <v>0</v>
      </c>
      <c r="Q857" s="102" t="str">
        <f t="shared" si="46"/>
        <v/>
      </c>
    </row>
    <row r="858" spans="1:17" x14ac:dyDescent="0.2">
      <c r="A858" s="118" t="str">
        <f>IF(B858="","",COUNT('Diário 1º PA'!$A$5:$A$1982)+COUNT('Diário 2º PA'!$A$5:$A$2027)+ROW()-4)</f>
        <v/>
      </c>
      <c r="B858" s="104"/>
      <c r="C858" s="469"/>
      <c r="D858" s="105"/>
      <c r="E858" s="105"/>
      <c r="F858" s="106"/>
      <c r="G858" s="105"/>
      <c r="H858" s="105"/>
      <c r="I858" s="107"/>
      <c r="J858" s="422"/>
      <c r="K858" s="422"/>
      <c r="L858" s="423"/>
      <c r="M858" s="422"/>
      <c r="N858" s="103"/>
      <c r="O858" s="79">
        <f t="shared" si="47"/>
        <v>0</v>
      </c>
      <c r="P858" s="79">
        <f t="shared" si="48"/>
        <v>0</v>
      </c>
      <c r="Q858" s="102" t="str">
        <f t="shared" si="46"/>
        <v/>
      </c>
    </row>
    <row r="859" spans="1:17" x14ac:dyDescent="0.2">
      <c r="A859" s="118" t="str">
        <f>IF(B859="","",COUNT('Diário 1º PA'!$A$5:$A$1982)+COUNT('Diário 2º PA'!$A$5:$A$2027)+ROW()-4)</f>
        <v/>
      </c>
      <c r="B859" s="104"/>
      <c r="C859" s="469"/>
      <c r="D859" s="105"/>
      <c r="E859" s="105"/>
      <c r="F859" s="106"/>
      <c r="G859" s="105"/>
      <c r="H859" s="105"/>
      <c r="I859" s="107"/>
      <c r="J859" s="422"/>
      <c r="K859" s="422"/>
      <c r="L859" s="423"/>
      <c r="M859" s="422"/>
      <c r="N859" s="103"/>
      <c r="O859" s="79">
        <f t="shared" si="47"/>
        <v>0</v>
      </c>
      <c r="P859" s="79">
        <f t="shared" si="48"/>
        <v>0</v>
      </c>
      <c r="Q859" s="152" t="str">
        <f t="shared" si="46"/>
        <v/>
      </c>
    </row>
    <row r="860" spans="1:17" x14ac:dyDescent="0.2">
      <c r="A860" s="118" t="str">
        <f>IF(B860="","",COUNT('Diário 1º PA'!$A$5:$A$1982)+COUNT('Diário 2º PA'!$A$5:$A$2027)+ROW()-4)</f>
        <v/>
      </c>
      <c r="B860" s="104"/>
      <c r="C860" s="469"/>
      <c r="D860" s="105"/>
      <c r="E860" s="105"/>
      <c r="F860" s="106"/>
      <c r="G860" s="105"/>
      <c r="H860" s="105"/>
      <c r="I860" s="107"/>
      <c r="J860" s="422"/>
      <c r="K860" s="422"/>
      <c r="L860" s="423"/>
      <c r="M860" s="422"/>
      <c r="N860" s="103"/>
      <c r="O860" s="79">
        <f t="shared" si="47"/>
        <v>0</v>
      </c>
      <c r="P860" s="79">
        <f t="shared" si="48"/>
        <v>0</v>
      </c>
      <c r="Q860" s="102" t="str">
        <f t="shared" si="46"/>
        <v/>
      </c>
    </row>
    <row r="861" spans="1:17" x14ac:dyDescent="0.2">
      <c r="A861" s="118" t="str">
        <f>IF(B861="","",COUNT('Diário 1º PA'!$A$5:$A$1982)+COUNT('Diário 2º PA'!$A$5:$A$2027)+ROW()-4)</f>
        <v/>
      </c>
      <c r="B861" s="104"/>
      <c r="C861" s="469"/>
      <c r="D861" s="105"/>
      <c r="E861" s="105"/>
      <c r="F861" s="106"/>
      <c r="G861" s="105"/>
      <c r="H861" s="105"/>
      <c r="I861" s="107"/>
      <c r="J861" s="422"/>
      <c r="K861" s="422"/>
      <c r="L861" s="423"/>
      <c r="M861" s="422"/>
      <c r="N861" s="103"/>
      <c r="O861" s="79">
        <f t="shared" si="47"/>
        <v>0</v>
      </c>
      <c r="P861" s="79">
        <f t="shared" si="48"/>
        <v>0</v>
      </c>
      <c r="Q861" s="102" t="str">
        <f t="shared" si="46"/>
        <v/>
      </c>
    </row>
    <row r="862" spans="1:17" x14ac:dyDescent="0.2">
      <c r="A862" s="118" t="str">
        <f>IF(B862="","",COUNT('Diário 1º PA'!$A$5:$A$1982)+COUNT('Diário 2º PA'!$A$5:$A$2027)+ROW()-4)</f>
        <v/>
      </c>
      <c r="B862" s="104"/>
      <c r="C862" s="469"/>
      <c r="D862" s="105"/>
      <c r="E862" s="105"/>
      <c r="F862" s="106"/>
      <c r="G862" s="105"/>
      <c r="H862" s="105"/>
      <c r="I862" s="107"/>
      <c r="J862" s="422"/>
      <c r="K862" s="422"/>
      <c r="L862" s="423"/>
      <c r="M862" s="422"/>
      <c r="N862" s="103"/>
      <c r="O862" s="79">
        <f t="shared" si="47"/>
        <v>0</v>
      </c>
      <c r="P862" s="79">
        <f t="shared" si="48"/>
        <v>0</v>
      </c>
      <c r="Q862" s="152" t="str">
        <f t="shared" si="46"/>
        <v/>
      </c>
    </row>
    <row r="863" spans="1:17" x14ac:dyDescent="0.2">
      <c r="A863" s="118" t="str">
        <f>IF(B863="","",COUNT('Diário 1º PA'!$A$5:$A$1982)+COUNT('Diário 2º PA'!$A$5:$A$2027)+ROW()-4)</f>
        <v/>
      </c>
      <c r="B863" s="104"/>
      <c r="C863" s="469"/>
      <c r="D863" s="105"/>
      <c r="E863" s="105"/>
      <c r="F863" s="106"/>
      <c r="G863" s="105"/>
      <c r="H863" s="105"/>
      <c r="I863" s="107"/>
      <c r="J863" s="422"/>
      <c r="K863" s="422"/>
      <c r="L863" s="423"/>
      <c r="M863" s="422"/>
      <c r="N863" s="103"/>
      <c r="O863" s="79">
        <f t="shared" si="47"/>
        <v>0</v>
      </c>
      <c r="P863" s="79">
        <f t="shared" si="48"/>
        <v>0</v>
      </c>
      <c r="Q863" s="102" t="str">
        <f t="shared" si="46"/>
        <v/>
      </c>
    </row>
    <row r="864" spans="1:17" x14ac:dyDescent="0.2">
      <c r="A864" s="118" t="str">
        <f>IF(B864="","",COUNT('Diário 1º PA'!$A$5:$A$1982)+COUNT('Diário 2º PA'!$A$5:$A$2027)+ROW()-4)</f>
        <v/>
      </c>
      <c r="B864" s="104"/>
      <c r="C864" s="469"/>
      <c r="D864" s="105"/>
      <c r="E864" s="105"/>
      <c r="F864" s="106"/>
      <c r="G864" s="105"/>
      <c r="H864" s="105"/>
      <c r="I864" s="107"/>
      <c r="J864" s="422"/>
      <c r="K864" s="422"/>
      <c r="L864" s="423"/>
      <c r="M864" s="422"/>
      <c r="N864" s="103"/>
      <c r="O864" s="79">
        <f t="shared" si="47"/>
        <v>0</v>
      </c>
      <c r="P864" s="79">
        <f t="shared" si="48"/>
        <v>0</v>
      </c>
      <c r="Q864" s="102" t="str">
        <f t="shared" si="46"/>
        <v/>
      </c>
    </row>
    <row r="865" spans="1:17" x14ac:dyDescent="0.2">
      <c r="A865" s="118" t="str">
        <f>IF(B865="","",COUNT('Diário 1º PA'!$A$5:$A$1982)+COUNT('Diário 2º PA'!$A$5:$A$2027)+ROW()-4)</f>
        <v/>
      </c>
      <c r="B865" s="104"/>
      <c r="C865" s="469"/>
      <c r="D865" s="105"/>
      <c r="E865" s="105"/>
      <c r="F865" s="106"/>
      <c r="G865" s="105"/>
      <c r="H865" s="105"/>
      <c r="I865" s="107"/>
      <c r="J865" s="422"/>
      <c r="K865" s="422"/>
      <c r="L865" s="423"/>
      <c r="M865" s="422"/>
      <c r="N865" s="103"/>
      <c r="O865" s="79">
        <f t="shared" si="47"/>
        <v>0</v>
      </c>
      <c r="P865" s="79">
        <f t="shared" si="48"/>
        <v>0</v>
      </c>
      <c r="Q865" s="152" t="str">
        <f t="shared" si="46"/>
        <v/>
      </c>
    </row>
    <row r="866" spans="1:17" x14ac:dyDescent="0.2">
      <c r="A866" s="118" t="str">
        <f>IF(B866="","",COUNT('Diário 1º PA'!$A$5:$A$1982)+COUNT('Diário 2º PA'!$A$5:$A$2027)+ROW()-4)</f>
        <v/>
      </c>
      <c r="B866" s="104"/>
      <c r="C866" s="469"/>
      <c r="D866" s="105"/>
      <c r="E866" s="105"/>
      <c r="F866" s="106"/>
      <c r="G866" s="105"/>
      <c r="H866" s="105"/>
      <c r="I866" s="107"/>
      <c r="J866" s="422"/>
      <c r="K866" s="422"/>
      <c r="L866" s="423"/>
      <c r="M866" s="422"/>
      <c r="N866" s="103"/>
      <c r="O866" s="79">
        <f t="shared" si="47"/>
        <v>0</v>
      </c>
      <c r="P866" s="79">
        <f t="shared" si="48"/>
        <v>0</v>
      </c>
      <c r="Q866" s="102" t="str">
        <f t="shared" si="46"/>
        <v/>
      </c>
    </row>
    <row r="867" spans="1:17" x14ac:dyDescent="0.2">
      <c r="A867" s="118" t="str">
        <f>IF(B867="","",COUNT('Diário 1º PA'!$A$5:$A$1982)+COUNT('Diário 2º PA'!$A$5:$A$2027)+ROW()-4)</f>
        <v/>
      </c>
      <c r="B867" s="104"/>
      <c r="C867" s="469"/>
      <c r="D867" s="105"/>
      <c r="E867" s="105"/>
      <c r="F867" s="106"/>
      <c r="G867" s="105"/>
      <c r="H867" s="105"/>
      <c r="I867" s="107"/>
      <c r="J867" s="422"/>
      <c r="K867" s="422"/>
      <c r="L867" s="423"/>
      <c r="M867" s="422"/>
      <c r="N867" s="103"/>
      <c r="O867" s="79">
        <f t="shared" si="47"/>
        <v>0</v>
      </c>
      <c r="P867" s="79">
        <f t="shared" si="48"/>
        <v>0</v>
      </c>
      <c r="Q867" s="102" t="str">
        <f t="shared" si="46"/>
        <v/>
      </c>
    </row>
    <row r="868" spans="1:17" x14ac:dyDescent="0.2">
      <c r="A868" s="118" t="str">
        <f>IF(B868="","",COUNT('Diário 1º PA'!$A$5:$A$1982)+COUNT('Diário 2º PA'!$A$5:$A$2027)+ROW()-4)</f>
        <v/>
      </c>
      <c r="B868" s="104"/>
      <c r="C868" s="469"/>
      <c r="D868" s="105"/>
      <c r="E868" s="105"/>
      <c r="F868" s="106"/>
      <c r="G868" s="105"/>
      <c r="H868" s="105"/>
      <c r="I868" s="107"/>
      <c r="J868" s="422"/>
      <c r="K868" s="422"/>
      <c r="L868" s="423"/>
      <c r="M868" s="422"/>
      <c r="N868" s="103"/>
      <c r="O868" s="79">
        <f t="shared" si="47"/>
        <v>0</v>
      </c>
      <c r="P868" s="79">
        <f t="shared" si="48"/>
        <v>0</v>
      </c>
      <c r="Q868" s="152" t="str">
        <f t="shared" si="46"/>
        <v/>
      </c>
    </row>
    <row r="869" spans="1:17" x14ac:dyDescent="0.2">
      <c r="A869" s="118" t="str">
        <f>IF(B869="","",COUNT('Diário 1º PA'!$A$5:$A$1982)+COUNT('Diário 2º PA'!$A$5:$A$2027)+ROW()-4)</f>
        <v/>
      </c>
      <c r="B869" s="104"/>
      <c r="C869" s="469"/>
      <c r="D869" s="105"/>
      <c r="E869" s="105"/>
      <c r="F869" s="106"/>
      <c r="G869" s="105"/>
      <c r="H869" s="105"/>
      <c r="I869" s="107"/>
      <c r="J869" s="422"/>
      <c r="K869" s="422"/>
      <c r="L869" s="423"/>
      <c r="M869" s="422"/>
      <c r="N869" s="103"/>
      <c r="O869" s="79">
        <f t="shared" si="47"/>
        <v>0</v>
      </c>
      <c r="P869" s="79">
        <f t="shared" si="48"/>
        <v>0</v>
      </c>
      <c r="Q869" s="102" t="str">
        <f t="shared" si="46"/>
        <v/>
      </c>
    </row>
    <row r="870" spans="1:17" x14ac:dyDescent="0.2">
      <c r="A870" s="118" t="str">
        <f>IF(B870="","",COUNT('Diário 1º PA'!$A$5:$A$1982)+COUNT('Diário 2º PA'!$A$5:$A$2027)+ROW()-4)</f>
        <v/>
      </c>
      <c r="B870" s="104"/>
      <c r="C870" s="469"/>
      <c r="D870" s="105"/>
      <c r="E870" s="105"/>
      <c r="F870" s="106"/>
      <c r="G870" s="105"/>
      <c r="H870" s="105"/>
      <c r="I870" s="107"/>
      <c r="J870" s="422"/>
      <c r="K870" s="422"/>
      <c r="L870" s="423"/>
      <c r="M870" s="422"/>
      <c r="N870" s="103"/>
      <c r="O870" s="79">
        <f t="shared" si="47"/>
        <v>0</v>
      </c>
      <c r="P870" s="79">
        <f t="shared" si="48"/>
        <v>0</v>
      </c>
      <c r="Q870" s="102" t="str">
        <f t="shared" si="46"/>
        <v/>
      </c>
    </row>
    <row r="871" spans="1:17" x14ac:dyDescent="0.2">
      <c r="A871" s="118" t="str">
        <f>IF(B871="","",COUNT('Diário 1º PA'!$A$5:$A$1982)+COUNT('Diário 2º PA'!$A$5:$A$2027)+ROW()-4)</f>
        <v/>
      </c>
      <c r="B871" s="104"/>
      <c r="C871" s="469"/>
      <c r="D871" s="105"/>
      <c r="E871" s="105"/>
      <c r="F871" s="106"/>
      <c r="G871" s="105"/>
      <c r="H871" s="105"/>
      <c r="I871" s="107"/>
      <c r="J871" s="422"/>
      <c r="K871" s="422"/>
      <c r="L871" s="423"/>
      <c r="M871" s="422"/>
      <c r="N871" s="103"/>
      <c r="O871" s="79">
        <f t="shared" si="47"/>
        <v>0</v>
      </c>
      <c r="P871" s="79">
        <f t="shared" si="48"/>
        <v>0</v>
      </c>
      <c r="Q871" s="152" t="str">
        <f t="shared" si="46"/>
        <v/>
      </c>
    </row>
    <row r="872" spans="1:17" x14ac:dyDescent="0.2">
      <c r="A872" s="118" t="str">
        <f>IF(B872="","",COUNT('Diário 1º PA'!$A$5:$A$1982)+COUNT('Diário 2º PA'!$A$5:$A$2027)+ROW()-4)</f>
        <v/>
      </c>
      <c r="B872" s="104"/>
      <c r="C872" s="469"/>
      <c r="D872" s="105"/>
      <c r="E872" s="105"/>
      <c r="F872" s="106"/>
      <c r="G872" s="105"/>
      <c r="H872" s="105"/>
      <c r="I872" s="107"/>
      <c r="J872" s="422"/>
      <c r="K872" s="422"/>
      <c r="L872" s="423"/>
      <c r="M872" s="422"/>
      <c r="N872" s="103"/>
      <c r="O872" s="79">
        <f t="shared" si="47"/>
        <v>0</v>
      </c>
      <c r="P872" s="79">
        <f t="shared" si="48"/>
        <v>0</v>
      </c>
      <c r="Q872" s="102" t="str">
        <f t="shared" si="46"/>
        <v/>
      </c>
    </row>
    <row r="873" spans="1:17" x14ac:dyDescent="0.2">
      <c r="A873" s="118" t="str">
        <f>IF(B873="","",COUNT('Diário 1º PA'!$A$5:$A$1982)+COUNT('Diário 2º PA'!$A$5:$A$2027)+ROW()-4)</f>
        <v/>
      </c>
      <c r="B873" s="104"/>
      <c r="C873" s="469"/>
      <c r="D873" s="105"/>
      <c r="E873" s="105"/>
      <c r="F873" s="106"/>
      <c r="G873" s="105"/>
      <c r="H873" s="105"/>
      <c r="I873" s="107"/>
      <c r="J873" s="422"/>
      <c r="K873" s="422"/>
      <c r="L873" s="423"/>
      <c r="M873" s="422"/>
      <c r="N873" s="103"/>
      <c r="O873" s="79">
        <f t="shared" si="47"/>
        <v>0</v>
      </c>
      <c r="P873" s="79">
        <f t="shared" si="48"/>
        <v>0</v>
      </c>
      <c r="Q873" s="102" t="str">
        <f t="shared" si="46"/>
        <v/>
      </c>
    </row>
    <row r="874" spans="1:17" x14ac:dyDescent="0.2">
      <c r="A874" s="118" t="str">
        <f>IF(B874="","",COUNT('Diário 1º PA'!$A$5:$A$1982)+COUNT('Diário 2º PA'!$A$5:$A$2027)+ROW()-4)</f>
        <v/>
      </c>
      <c r="B874" s="104"/>
      <c r="C874" s="469"/>
      <c r="D874" s="105"/>
      <c r="E874" s="105"/>
      <c r="F874" s="106"/>
      <c r="G874" s="105"/>
      <c r="H874" s="105"/>
      <c r="I874" s="107"/>
      <c r="J874" s="422"/>
      <c r="K874" s="422"/>
      <c r="L874" s="423"/>
      <c r="M874" s="422"/>
      <c r="N874" s="103"/>
      <c r="O874" s="79">
        <f t="shared" si="47"/>
        <v>0</v>
      </c>
      <c r="P874" s="79">
        <f t="shared" si="48"/>
        <v>0</v>
      </c>
      <c r="Q874" s="152" t="str">
        <f t="shared" si="46"/>
        <v/>
      </c>
    </row>
    <row r="875" spans="1:17" x14ac:dyDescent="0.2">
      <c r="A875" s="118" t="str">
        <f>IF(B875="","",COUNT('Diário 1º PA'!$A$5:$A$1982)+COUNT('Diário 2º PA'!$A$5:$A$2027)+ROW()-4)</f>
        <v/>
      </c>
      <c r="B875" s="104"/>
      <c r="C875" s="469"/>
      <c r="D875" s="105"/>
      <c r="E875" s="105"/>
      <c r="F875" s="106"/>
      <c r="G875" s="105"/>
      <c r="H875" s="105"/>
      <c r="I875" s="107"/>
      <c r="J875" s="422"/>
      <c r="K875" s="422"/>
      <c r="L875" s="423"/>
      <c r="M875" s="422"/>
      <c r="N875" s="103"/>
      <c r="O875" s="79">
        <f t="shared" si="47"/>
        <v>0</v>
      </c>
      <c r="P875" s="79">
        <f t="shared" si="48"/>
        <v>0</v>
      </c>
      <c r="Q875" s="102" t="str">
        <f t="shared" si="46"/>
        <v/>
      </c>
    </row>
    <row r="876" spans="1:17" x14ac:dyDescent="0.2">
      <c r="A876" s="118" t="str">
        <f>IF(B876="","",COUNT('Diário 1º PA'!$A$5:$A$1982)+COUNT('Diário 2º PA'!$A$5:$A$2027)+ROW()-4)</f>
        <v/>
      </c>
      <c r="B876" s="104"/>
      <c r="C876" s="469"/>
      <c r="D876" s="105"/>
      <c r="E876" s="105"/>
      <c r="F876" s="106"/>
      <c r="G876" s="105"/>
      <c r="H876" s="105"/>
      <c r="I876" s="107"/>
      <c r="J876" s="422"/>
      <c r="K876" s="422"/>
      <c r="L876" s="423"/>
      <c r="M876" s="422"/>
      <c r="N876" s="103"/>
      <c r="O876" s="79">
        <f t="shared" si="47"/>
        <v>0</v>
      </c>
      <c r="P876" s="79">
        <f t="shared" si="48"/>
        <v>0</v>
      </c>
      <c r="Q876" s="102" t="str">
        <f t="shared" si="46"/>
        <v/>
      </c>
    </row>
    <row r="877" spans="1:17" x14ac:dyDescent="0.2">
      <c r="A877" s="118" t="str">
        <f>IF(B877="","",COUNT('Diário 1º PA'!$A$5:$A$1982)+COUNT('Diário 2º PA'!$A$5:$A$2027)+ROW()-4)</f>
        <v/>
      </c>
      <c r="B877" s="104"/>
      <c r="C877" s="469"/>
      <c r="D877" s="105"/>
      <c r="E877" s="105"/>
      <c r="F877" s="106"/>
      <c r="G877" s="105"/>
      <c r="H877" s="105"/>
      <c r="I877" s="107"/>
      <c r="J877" s="422"/>
      <c r="K877" s="422"/>
      <c r="L877" s="423"/>
      <c r="M877" s="422"/>
      <c r="N877" s="103"/>
      <c r="O877" s="79">
        <f t="shared" si="47"/>
        <v>0</v>
      </c>
      <c r="P877" s="79">
        <f t="shared" si="48"/>
        <v>0</v>
      </c>
      <c r="Q877" s="152" t="str">
        <f t="shared" si="46"/>
        <v/>
      </c>
    </row>
    <row r="878" spans="1:17" x14ac:dyDescent="0.2">
      <c r="A878" s="118" t="str">
        <f>IF(B878="","",COUNT('Diário 1º PA'!$A$5:$A$1982)+COUNT('Diário 2º PA'!$A$5:$A$2027)+ROW()-4)</f>
        <v/>
      </c>
      <c r="B878" s="104"/>
      <c r="C878" s="469"/>
      <c r="D878" s="105"/>
      <c r="E878" s="105"/>
      <c r="F878" s="106"/>
      <c r="G878" s="105"/>
      <c r="H878" s="105"/>
      <c r="I878" s="107"/>
      <c r="J878" s="422"/>
      <c r="K878" s="422"/>
      <c r="L878" s="423"/>
      <c r="M878" s="422"/>
      <c r="N878" s="103"/>
      <c r="O878" s="79">
        <f t="shared" si="47"/>
        <v>0</v>
      </c>
      <c r="P878" s="79">
        <f t="shared" si="48"/>
        <v>0</v>
      </c>
      <c r="Q878" s="102" t="str">
        <f t="shared" si="46"/>
        <v/>
      </c>
    </row>
    <row r="879" spans="1:17" x14ac:dyDescent="0.2">
      <c r="A879" s="118" t="str">
        <f>IF(B879="","",COUNT('Diário 1º PA'!$A$5:$A$1982)+COUNT('Diário 2º PA'!$A$5:$A$2027)+ROW()-4)</f>
        <v/>
      </c>
      <c r="B879" s="104"/>
      <c r="C879" s="469"/>
      <c r="D879" s="105"/>
      <c r="E879" s="105"/>
      <c r="F879" s="106"/>
      <c r="G879" s="105"/>
      <c r="H879" s="105"/>
      <c r="I879" s="107"/>
      <c r="J879" s="422"/>
      <c r="K879" s="422"/>
      <c r="L879" s="423"/>
      <c r="M879" s="422"/>
      <c r="N879" s="103"/>
      <c r="O879" s="79">
        <f t="shared" si="47"/>
        <v>0</v>
      </c>
      <c r="P879" s="79">
        <f t="shared" si="48"/>
        <v>0</v>
      </c>
      <c r="Q879" s="102" t="str">
        <f t="shared" si="46"/>
        <v/>
      </c>
    </row>
    <row r="880" spans="1:17" x14ac:dyDescent="0.2">
      <c r="A880" s="118" t="str">
        <f>IF(B880="","",COUNT('Diário 1º PA'!$A$5:$A$1982)+COUNT('Diário 2º PA'!$A$5:$A$2027)+ROW()-4)</f>
        <v/>
      </c>
      <c r="B880" s="104"/>
      <c r="C880" s="469"/>
      <c r="D880" s="105"/>
      <c r="E880" s="105"/>
      <c r="F880" s="106"/>
      <c r="G880" s="105"/>
      <c r="H880" s="105"/>
      <c r="I880" s="107"/>
      <c r="J880" s="422"/>
      <c r="K880" s="422"/>
      <c r="L880" s="423"/>
      <c r="M880" s="422"/>
      <c r="N880" s="103"/>
      <c r="O880" s="79">
        <f t="shared" si="47"/>
        <v>0</v>
      </c>
      <c r="P880" s="79">
        <f t="shared" si="48"/>
        <v>0</v>
      </c>
      <c r="Q880" s="152" t="str">
        <f t="shared" si="46"/>
        <v/>
      </c>
    </row>
    <row r="881" spans="1:17" x14ac:dyDescent="0.2">
      <c r="A881" s="118" t="str">
        <f>IF(B881="","",COUNT('Diário 1º PA'!$A$5:$A$1982)+COUNT('Diário 2º PA'!$A$5:$A$2027)+ROW()-4)</f>
        <v/>
      </c>
      <c r="B881" s="104"/>
      <c r="C881" s="469"/>
      <c r="D881" s="105"/>
      <c r="E881" s="105"/>
      <c r="F881" s="106"/>
      <c r="G881" s="105"/>
      <c r="H881" s="105"/>
      <c r="I881" s="107"/>
      <c r="J881" s="422"/>
      <c r="K881" s="422"/>
      <c r="L881" s="423"/>
      <c r="M881" s="422"/>
      <c r="N881" s="103"/>
      <c r="O881" s="79">
        <f t="shared" si="47"/>
        <v>0</v>
      </c>
      <c r="P881" s="79">
        <f t="shared" si="48"/>
        <v>0</v>
      </c>
      <c r="Q881" s="102" t="str">
        <f t="shared" si="46"/>
        <v/>
      </c>
    </row>
    <row r="882" spans="1:17" x14ac:dyDescent="0.2">
      <c r="A882" s="118" t="str">
        <f>IF(B882="","",COUNT('Diário 1º PA'!$A$5:$A$1982)+COUNT('Diário 2º PA'!$A$5:$A$2027)+ROW()-4)</f>
        <v/>
      </c>
      <c r="B882" s="104"/>
      <c r="C882" s="469"/>
      <c r="D882" s="105"/>
      <c r="E882" s="105"/>
      <c r="F882" s="106"/>
      <c r="G882" s="105"/>
      <c r="H882" s="105"/>
      <c r="I882" s="107"/>
      <c r="J882" s="422"/>
      <c r="K882" s="422"/>
      <c r="L882" s="423"/>
      <c r="M882" s="422"/>
      <c r="N882" s="103"/>
      <c r="O882" s="79">
        <f t="shared" si="47"/>
        <v>0</v>
      </c>
      <c r="P882" s="79">
        <f t="shared" si="48"/>
        <v>0</v>
      </c>
      <c r="Q882" s="102" t="str">
        <f t="shared" si="46"/>
        <v/>
      </c>
    </row>
    <row r="883" spans="1:17" x14ac:dyDescent="0.2">
      <c r="A883" s="118" t="str">
        <f>IF(B883="","",COUNT('Diário 1º PA'!$A$5:$A$1982)+COUNT('Diário 2º PA'!$A$5:$A$2027)+ROW()-4)</f>
        <v/>
      </c>
      <c r="B883" s="104"/>
      <c r="C883" s="469"/>
      <c r="D883" s="105"/>
      <c r="E883" s="105"/>
      <c r="F883" s="106"/>
      <c r="G883" s="105"/>
      <c r="H883" s="105"/>
      <c r="I883" s="107"/>
      <c r="J883" s="422"/>
      <c r="K883" s="422"/>
      <c r="L883" s="423"/>
      <c r="M883" s="422"/>
      <c r="N883" s="103"/>
      <c r="O883" s="79">
        <f t="shared" si="47"/>
        <v>0</v>
      </c>
      <c r="P883" s="79">
        <f t="shared" si="48"/>
        <v>0</v>
      </c>
      <c r="Q883" s="152" t="str">
        <f t="shared" si="46"/>
        <v/>
      </c>
    </row>
    <row r="884" spans="1:17" x14ac:dyDescent="0.2">
      <c r="A884" s="118" t="str">
        <f>IF(B884="","",COUNT('Diário 1º PA'!$A$5:$A$1982)+COUNT('Diário 2º PA'!$A$5:$A$2027)+ROW()-4)</f>
        <v/>
      </c>
      <c r="B884" s="104"/>
      <c r="C884" s="469"/>
      <c r="D884" s="105"/>
      <c r="E884" s="105"/>
      <c r="F884" s="106"/>
      <c r="G884" s="105"/>
      <c r="H884" s="105"/>
      <c r="I884" s="107"/>
      <c r="J884" s="422"/>
      <c r="K884" s="422"/>
      <c r="L884" s="423"/>
      <c r="M884" s="422"/>
      <c r="N884" s="103"/>
      <c r="O884" s="79">
        <f t="shared" si="47"/>
        <v>0</v>
      </c>
      <c r="P884" s="79">
        <f t="shared" si="48"/>
        <v>0</v>
      </c>
      <c r="Q884" s="102" t="str">
        <f t="shared" si="46"/>
        <v/>
      </c>
    </row>
    <row r="885" spans="1:17" x14ac:dyDescent="0.2">
      <c r="A885" s="118" t="str">
        <f>IF(B885="","",COUNT('Diário 1º PA'!$A$5:$A$1982)+COUNT('Diário 2º PA'!$A$5:$A$2027)+ROW()-4)</f>
        <v/>
      </c>
      <c r="B885" s="104"/>
      <c r="C885" s="469"/>
      <c r="D885" s="105"/>
      <c r="E885" s="105"/>
      <c r="F885" s="106"/>
      <c r="G885" s="105"/>
      <c r="H885" s="105"/>
      <c r="I885" s="107"/>
      <c r="J885" s="422"/>
      <c r="K885" s="422"/>
      <c r="L885" s="423"/>
      <c r="M885" s="422"/>
      <c r="N885" s="103"/>
      <c r="O885" s="79">
        <f t="shared" si="47"/>
        <v>0</v>
      </c>
      <c r="P885" s="79">
        <f t="shared" si="48"/>
        <v>0</v>
      </c>
      <c r="Q885" s="102" t="str">
        <f t="shared" si="46"/>
        <v/>
      </c>
    </row>
    <row r="886" spans="1:17" x14ac:dyDescent="0.2">
      <c r="A886" s="118" t="str">
        <f>IF(B886="","",COUNT('Diário 1º PA'!$A$5:$A$1982)+COUNT('Diário 2º PA'!$A$5:$A$2027)+ROW()-4)</f>
        <v/>
      </c>
      <c r="B886" s="104"/>
      <c r="C886" s="469"/>
      <c r="D886" s="105"/>
      <c r="E886" s="105"/>
      <c r="F886" s="106"/>
      <c r="G886" s="105"/>
      <c r="H886" s="105"/>
      <c r="I886" s="107"/>
      <c r="J886" s="422"/>
      <c r="K886" s="422"/>
      <c r="L886" s="423"/>
      <c r="M886" s="422"/>
      <c r="N886" s="103"/>
      <c r="O886" s="79">
        <f t="shared" si="47"/>
        <v>0</v>
      </c>
      <c r="P886" s="79">
        <f t="shared" si="48"/>
        <v>0</v>
      </c>
      <c r="Q886" s="152" t="str">
        <f t="shared" si="46"/>
        <v/>
      </c>
    </row>
    <row r="887" spans="1:17" x14ac:dyDescent="0.2">
      <c r="A887" s="118" t="str">
        <f>IF(B887="","",COUNT('Diário 1º PA'!$A$5:$A$1982)+COUNT('Diário 2º PA'!$A$5:$A$2027)+ROW()-4)</f>
        <v/>
      </c>
      <c r="B887" s="104"/>
      <c r="C887" s="469"/>
      <c r="D887" s="105"/>
      <c r="E887" s="105"/>
      <c r="F887" s="106"/>
      <c r="G887" s="105"/>
      <c r="H887" s="105"/>
      <c r="I887" s="107"/>
      <c r="J887" s="422"/>
      <c r="K887" s="422"/>
      <c r="L887" s="423"/>
      <c r="M887" s="422"/>
      <c r="N887" s="103"/>
      <c r="O887" s="79">
        <f t="shared" si="47"/>
        <v>0</v>
      </c>
      <c r="P887" s="79">
        <f t="shared" si="48"/>
        <v>0</v>
      </c>
      <c r="Q887" s="102" t="str">
        <f t="shared" si="46"/>
        <v/>
      </c>
    </row>
    <row r="888" spans="1:17" x14ac:dyDescent="0.2">
      <c r="A888" s="118" t="str">
        <f>IF(B888="","",COUNT('Diário 1º PA'!$A$5:$A$1982)+COUNT('Diário 2º PA'!$A$5:$A$2027)+ROW()-4)</f>
        <v/>
      </c>
      <c r="B888" s="104"/>
      <c r="C888" s="469"/>
      <c r="D888" s="105"/>
      <c r="E888" s="105"/>
      <c r="F888" s="106"/>
      <c r="G888" s="105"/>
      <c r="H888" s="105"/>
      <c r="I888" s="107"/>
      <c r="J888" s="422"/>
      <c r="K888" s="422"/>
      <c r="L888" s="423"/>
      <c r="M888" s="422"/>
      <c r="N888" s="103"/>
      <c r="O888" s="79">
        <f t="shared" si="47"/>
        <v>0</v>
      </c>
      <c r="P888" s="79">
        <f t="shared" si="48"/>
        <v>0</v>
      </c>
      <c r="Q888" s="102" t="str">
        <f t="shared" si="46"/>
        <v/>
      </c>
    </row>
    <row r="889" spans="1:17" x14ac:dyDescent="0.2">
      <c r="A889" s="118" t="str">
        <f>IF(B889="","",COUNT('Diário 1º PA'!$A$5:$A$1982)+COUNT('Diário 2º PA'!$A$5:$A$2027)+ROW()-4)</f>
        <v/>
      </c>
      <c r="B889" s="104"/>
      <c r="C889" s="469"/>
      <c r="D889" s="105"/>
      <c r="E889" s="105"/>
      <c r="F889" s="106"/>
      <c r="G889" s="105"/>
      <c r="H889" s="105"/>
      <c r="I889" s="107"/>
      <c r="J889" s="422"/>
      <c r="K889" s="422"/>
      <c r="L889" s="423"/>
      <c r="M889" s="422"/>
      <c r="N889" s="103"/>
      <c r="O889" s="79">
        <f t="shared" si="47"/>
        <v>0</v>
      </c>
      <c r="P889" s="79">
        <f t="shared" si="48"/>
        <v>0</v>
      </c>
      <c r="Q889" s="152" t="str">
        <f t="shared" si="46"/>
        <v/>
      </c>
    </row>
    <row r="890" spans="1:17" x14ac:dyDescent="0.2">
      <c r="A890" s="118" t="str">
        <f>IF(B890="","",COUNT('Diário 1º PA'!$A$5:$A$1982)+COUNT('Diário 2º PA'!$A$5:$A$2027)+ROW()-4)</f>
        <v/>
      </c>
      <c r="B890" s="104"/>
      <c r="C890" s="469"/>
      <c r="D890" s="105"/>
      <c r="E890" s="105"/>
      <c r="F890" s="106"/>
      <c r="G890" s="105"/>
      <c r="H890" s="105"/>
      <c r="I890" s="107"/>
      <c r="J890" s="422"/>
      <c r="K890" s="422"/>
      <c r="L890" s="423"/>
      <c r="M890" s="422"/>
      <c r="N890" s="103"/>
      <c r="O890" s="79">
        <f t="shared" si="47"/>
        <v>0</v>
      </c>
      <c r="P890" s="79">
        <f t="shared" si="48"/>
        <v>0</v>
      </c>
      <c r="Q890" s="102" t="str">
        <f t="shared" si="46"/>
        <v/>
      </c>
    </row>
    <row r="891" spans="1:17" x14ac:dyDescent="0.2">
      <c r="A891" s="118" t="str">
        <f>IF(B891="","",COUNT('Diário 1º PA'!$A$5:$A$1982)+COUNT('Diário 2º PA'!$A$5:$A$2027)+ROW()-4)</f>
        <v/>
      </c>
      <c r="B891" s="104"/>
      <c r="C891" s="469"/>
      <c r="D891" s="105"/>
      <c r="E891" s="105"/>
      <c r="F891" s="106"/>
      <c r="G891" s="105"/>
      <c r="H891" s="105"/>
      <c r="I891" s="107"/>
      <c r="J891" s="422"/>
      <c r="K891" s="422"/>
      <c r="L891" s="423"/>
      <c r="M891" s="422"/>
      <c r="N891" s="103"/>
      <c r="O891" s="79">
        <f t="shared" si="47"/>
        <v>0</v>
      </c>
      <c r="P891" s="79">
        <f t="shared" si="48"/>
        <v>0</v>
      </c>
      <c r="Q891" s="102" t="str">
        <f t="shared" si="46"/>
        <v/>
      </c>
    </row>
    <row r="892" spans="1:17" x14ac:dyDescent="0.2">
      <c r="A892" s="118" t="str">
        <f>IF(B892="","",COUNT('Diário 1º PA'!$A$5:$A$1982)+COUNT('Diário 2º PA'!$A$5:$A$2027)+ROW()-4)</f>
        <v/>
      </c>
      <c r="B892" s="104"/>
      <c r="C892" s="469"/>
      <c r="D892" s="105"/>
      <c r="E892" s="105"/>
      <c r="F892" s="106"/>
      <c r="G892" s="105"/>
      <c r="H892" s="105"/>
      <c r="I892" s="107"/>
      <c r="J892" s="422"/>
      <c r="K892" s="422"/>
      <c r="L892" s="423"/>
      <c r="M892" s="422"/>
      <c r="N892" s="103"/>
      <c r="O892" s="79">
        <f t="shared" si="47"/>
        <v>0</v>
      </c>
      <c r="P892" s="79">
        <f t="shared" si="48"/>
        <v>0</v>
      </c>
      <c r="Q892" s="152" t="str">
        <f t="shared" si="46"/>
        <v/>
      </c>
    </row>
    <row r="893" spans="1:17" x14ac:dyDescent="0.2">
      <c r="A893" s="118" t="str">
        <f>IF(B893="","",COUNT('Diário 1º PA'!$A$5:$A$1982)+COUNT('Diário 2º PA'!$A$5:$A$2027)+ROW()-4)</f>
        <v/>
      </c>
      <c r="B893" s="104"/>
      <c r="C893" s="469"/>
      <c r="D893" s="105"/>
      <c r="E893" s="105"/>
      <c r="F893" s="106"/>
      <c r="G893" s="105"/>
      <c r="H893" s="105"/>
      <c r="I893" s="107"/>
      <c r="J893" s="422"/>
      <c r="K893" s="422"/>
      <c r="L893" s="423"/>
      <c r="M893" s="422"/>
      <c r="N893" s="103"/>
      <c r="O893" s="79">
        <f t="shared" si="47"/>
        <v>0</v>
      </c>
      <c r="P893" s="79">
        <f t="shared" si="48"/>
        <v>0</v>
      </c>
      <c r="Q893" s="102" t="str">
        <f t="shared" si="46"/>
        <v/>
      </c>
    </row>
    <row r="894" spans="1:17" x14ac:dyDescent="0.2">
      <c r="A894" s="118" t="str">
        <f>IF(B894="","",COUNT('Diário 1º PA'!$A$5:$A$1982)+COUNT('Diário 2º PA'!$A$5:$A$2027)+ROW()-4)</f>
        <v/>
      </c>
      <c r="B894" s="104"/>
      <c r="C894" s="469"/>
      <c r="D894" s="105"/>
      <c r="E894" s="105"/>
      <c r="F894" s="106"/>
      <c r="G894" s="105"/>
      <c r="H894" s="105"/>
      <c r="I894" s="107"/>
      <c r="J894" s="422"/>
      <c r="K894" s="422"/>
      <c r="L894" s="423"/>
      <c r="M894" s="422"/>
      <c r="N894" s="103"/>
      <c r="O894" s="79">
        <f t="shared" si="47"/>
        <v>0</v>
      </c>
      <c r="P894" s="79">
        <f t="shared" si="48"/>
        <v>0</v>
      </c>
      <c r="Q894" s="102" t="str">
        <f t="shared" si="46"/>
        <v/>
      </c>
    </row>
    <row r="895" spans="1:17" x14ac:dyDescent="0.2">
      <c r="A895" s="118" t="str">
        <f>IF(B895="","",COUNT('Diário 1º PA'!$A$5:$A$1982)+COUNT('Diário 2º PA'!$A$5:$A$2027)+ROW()-4)</f>
        <v/>
      </c>
      <c r="B895" s="104"/>
      <c r="C895" s="469"/>
      <c r="D895" s="105"/>
      <c r="E895" s="105"/>
      <c r="F895" s="106"/>
      <c r="G895" s="105"/>
      <c r="H895" s="105"/>
      <c r="I895" s="107"/>
      <c r="J895" s="422"/>
      <c r="K895" s="422"/>
      <c r="L895" s="423"/>
      <c r="M895" s="422"/>
      <c r="N895" s="103"/>
      <c r="O895" s="79">
        <f t="shared" si="47"/>
        <v>0</v>
      </c>
      <c r="P895" s="79">
        <f t="shared" si="48"/>
        <v>0</v>
      </c>
      <c r="Q895" s="152" t="str">
        <f t="shared" si="46"/>
        <v/>
      </c>
    </row>
    <row r="896" spans="1:17" x14ac:dyDescent="0.2">
      <c r="A896" s="118" t="str">
        <f>IF(B896="","",COUNT('Diário 1º PA'!$A$5:$A$1982)+COUNT('Diário 2º PA'!$A$5:$A$2027)+ROW()-4)</f>
        <v/>
      </c>
      <c r="B896" s="104"/>
      <c r="C896" s="469"/>
      <c r="D896" s="105"/>
      <c r="E896" s="105"/>
      <c r="F896" s="106"/>
      <c r="G896" s="105"/>
      <c r="H896" s="105"/>
      <c r="I896" s="107"/>
      <c r="J896" s="422"/>
      <c r="K896" s="422"/>
      <c r="L896" s="423"/>
      <c r="M896" s="422"/>
      <c r="N896" s="103"/>
      <c r="O896" s="79">
        <f t="shared" si="47"/>
        <v>0</v>
      </c>
      <c r="P896" s="79">
        <f t="shared" si="48"/>
        <v>0</v>
      </c>
      <c r="Q896" s="102" t="str">
        <f t="shared" si="46"/>
        <v/>
      </c>
    </row>
    <row r="897" spans="1:17" x14ac:dyDescent="0.2">
      <c r="A897" s="118" t="str">
        <f>IF(B897="","",COUNT('Diário 1º PA'!$A$5:$A$1982)+COUNT('Diário 2º PA'!$A$5:$A$2027)+ROW()-4)</f>
        <v/>
      </c>
      <c r="B897" s="104"/>
      <c r="C897" s="469"/>
      <c r="D897" s="105"/>
      <c r="E897" s="105"/>
      <c r="F897" s="106"/>
      <c r="G897" s="105"/>
      <c r="H897" s="105"/>
      <c r="I897" s="107"/>
      <c r="J897" s="422"/>
      <c r="K897" s="422"/>
      <c r="L897" s="423"/>
      <c r="M897" s="422"/>
      <c r="N897" s="103"/>
      <c r="O897" s="79">
        <f t="shared" si="47"/>
        <v>0</v>
      </c>
      <c r="P897" s="79">
        <f t="shared" si="48"/>
        <v>0</v>
      </c>
      <c r="Q897" s="102" t="str">
        <f t="shared" si="46"/>
        <v/>
      </c>
    </row>
    <row r="898" spans="1:17" x14ac:dyDescent="0.2">
      <c r="A898" s="118" t="str">
        <f>IF(B898="","",COUNT('Diário 1º PA'!$A$5:$A$1982)+COUNT('Diário 2º PA'!$A$5:$A$2027)+ROW()-4)</f>
        <v/>
      </c>
      <c r="B898" s="104"/>
      <c r="C898" s="469"/>
      <c r="D898" s="105"/>
      <c r="E898" s="105"/>
      <c r="F898" s="106"/>
      <c r="G898" s="105"/>
      <c r="H898" s="105"/>
      <c r="I898" s="107"/>
      <c r="J898" s="422"/>
      <c r="K898" s="422"/>
      <c r="L898" s="423"/>
      <c r="M898" s="422"/>
      <c r="N898" s="103"/>
      <c r="O898" s="79">
        <f t="shared" si="47"/>
        <v>0</v>
      </c>
      <c r="P898" s="79">
        <f t="shared" si="48"/>
        <v>0</v>
      </c>
      <c r="Q898" s="152" t="str">
        <f t="shared" si="46"/>
        <v/>
      </c>
    </row>
    <row r="899" spans="1:17" x14ac:dyDescent="0.2">
      <c r="A899" s="118" t="str">
        <f>IF(B899="","",COUNT('Diário 1º PA'!$A$5:$A$1982)+COUNT('Diário 2º PA'!$A$5:$A$2027)+ROW()-4)</f>
        <v/>
      </c>
      <c r="B899" s="104"/>
      <c r="C899" s="469"/>
      <c r="D899" s="105"/>
      <c r="E899" s="105"/>
      <c r="F899" s="106"/>
      <c r="G899" s="105"/>
      <c r="H899" s="105"/>
      <c r="I899" s="107"/>
      <c r="J899" s="422"/>
      <c r="K899" s="422"/>
      <c r="L899" s="423"/>
      <c r="M899" s="422"/>
      <c r="N899" s="103"/>
      <c r="O899" s="79">
        <f t="shared" si="47"/>
        <v>0</v>
      </c>
      <c r="P899" s="79">
        <f t="shared" si="48"/>
        <v>0</v>
      </c>
      <c r="Q899" s="102" t="str">
        <f t="shared" si="46"/>
        <v/>
      </c>
    </row>
    <row r="900" spans="1:17" x14ac:dyDescent="0.2">
      <c r="A900" s="118" t="str">
        <f>IF(B900="","",COUNT('Diário 1º PA'!$A$5:$A$1982)+COUNT('Diário 2º PA'!$A$5:$A$2027)+ROW()-4)</f>
        <v/>
      </c>
      <c r="B900" s="104"/>
      <c r="C900" s="469"/>
      <c r="D900" s="105"/>
      <c r="E900" s="105"/>
      <c r="F900" s="106"/>
      <c r="G900" s="105"/>
      <c r="H900" s="105"/>
      <c r="I900" s="107"/>
      <c r="J900" s="422"/>
      <c r="K900" s="422"/>
      <c r="L900" s="423"/>
      <c r="M900" s="422"/>
      <c r="N900" s="103"/>
      <c r="O900" s="79">
        <f t="shared" si="47"/>
        <v>0</v>
      </c>
      <c r="P900" s="79">
        <f t="shared" si="48"/>
        <v>0</v>
      </c>
      <c r="Q900" s="102" t="str">
        <f t="shared" si="46"/>
        <v/>
      </c>
    </row>
    <row r="901" spans="1:17" x14ac:dyDescent="0.2">
      <c r="A901" s="118" t="str">
        <f>IF(B901="","",COUNT('Diário 1º PA'!$A$5:$A$1982)+COUNT('Diário 2º PA'!$A$5:$A$2027)+ROW()-4)</f>
        <v/>
      </c>
      <c r="B901" s="104"/>
      <c r="C901" s="469"/>
      <c r="D901" s="105"/>
      <c r="E901" s="105"/>
      <c r="F901" s="106"/>
      <c r="G901" s="105"/>
      <c r="H901" s="105"/>
      <c r="I901" s="107"/>
      <c r="J901" s="422"/>
      <c r="K901" s="422"/>
      <c r="L901" s="423"/>
      <c r="M901" s="422"/>
      <c r="N901" s="103"/>
      <c r="O901" s="79">
        <f t="shared" si="47"/>
        <v>0</v>
      </c>
      <c r="P901" s="79">
        <f t="shared" si="48"/>
        <v>0</v>
      </c>
      <c r="Q901" s="152" t="str">
        <f t="shared" si="46"/>
        <v/>
      </c>
    </row>
    <row r="902" spans="1:17" x14ac:dyDescent="0.2">
      <c r="A902" s="118" t="str">
        <f>IF(B902="","",COUNT('Diário 1º PA'!$A$5:$A$1982)+COUNT('Diário 2º PA'!$A$5:$A$2027)+ROW()-4)</f>
        <v/>
      </c>
      <c r="B902" s="104"/>
      <c r="C902" s="469"/>
      <c r="D902" s="105"/>
      <c r="E902" s="105"/>
      <c r="F902" s="106"/>
      <c r="G902" s="105"/>
      <c r="H902" s="105"/>
      <c r="I902" s="107"/>
      <c r="J902" s="422"/>
      <c r="K902" s="422"/>
      <c r="L902" s="423"/>
      <c r="M902" s="422"/>
      <c r="N902" s="103"/>
      <c r="O902" s="79">
        <f t="shared" si="47"/>
        <v>0</v>
      </c>
      <c r="P902" s="79">
        <f t="shared" si="48"/>
        <v>0</v>
      </c>
      <c r="Q902" s="102" t="str">
        <f t="shared" si="46"/>
        <v/>
      </c>
    </row>
    <row r="903" spans="1:17" x14ac:dyDescent="0.2">
      <c r="A903" s="118" t="str">
        <f>IF(B903="","",COUNT('Diário 1º PA'!$A$5:$A$1982)+COUNT('Diário 2º PA'!$A$5:$A$2027)+ROW()-4)</f>
        <v/>
      </c>
      <c r="B903" s="104"/>
      <c r="C903" s="469"/>
      <c r="D903" s="105"/>
      <c r="E903" s="105"/>
      <c r="F903" s="106"/>
      <c r="G903" s="105"/>
      <c r="H903" s="105"/>
      <c r="I903" s="107"/>
      <c r="J903" s="422"/>
      <c r="K903" s="422"/>
      <c r="L903" s="423"/>
      <c r="M903" s="422"/>
      <c r="N903" s="103"/>
      <c r="O903" s="79">
        <f t="shared" si="47"/>
        <v>0</v>
      </c>
      <c r="P903" s="79">
        <f t="shared" si="48"/>
        <v>0</v>
      </c>
      <c r="Q903" s="102" t="str">
        <f t="shared" si="46"/>
        <v/>
      </c>
    </row>
    <row r="904" spans="1:17" x14ac:dyDescent="0.2">
      <c r="A904" s="118" t="str">
        <f>IF(B904="","",COUNT('Diário 1º PA'!$A$5:$A$1982)+COUNT('Diário 2º PA'!$A$5:$A$2027)+ROW()-4)</f>
        <v/>
      </c>
      <c r="B904" s="104"/>
      <c r="C904" s="469"/>
      <c r="D904" s="105"/>
      <c r="E904" s="105"/>
      <c r="F904" s="106"/>
      <c r="G904" s="105"/>
      <c r="H904" s="105"/>
      <c r="I904" s="107"/>
      <c r="J904" s="422"/>
      <c r="K904" s="422"/>
      <c r="L904" s="423"/>
      <c r="M904" s="422"/>
      <c r="N904" s="103"/>
      <c r="O904" s="79">
        <f t="shared" si="47"/>
        <v>0</v>
      </c>
      <c r="P904" s="79">
        <f t="shared" si="48"/>
        <v>0</v>
      </c>
      <c r="Q904" s="152" t="str">
        <f t="shared" si="46"/>
        <v/>
      </c>
    </row>
    <row r="905" spans="1:17" x14ac:dyDescent="0.2">
      <c r="A905" s="118" t="str">
        <f>IF(B905="","",COUNT('Diário 1º PA'!$A$5:$A$1982)+COUNT('Diário 2º PA'!$A$5:$A$2027)+ROW()-4)</f>
        <v/>
      </c>
      <c r="B905" s="104"/>
      <c r="C905" s="469"/>
      <c r="D905" s="105"/>
      <c r="E905" s="105"/>
      <c r="F905" s="106"/>
      <c r="G905" s="105"/>
      <c r="H905" s="105"/>
      <c r="I905" s="107"/>
      <c r="J905" s="422"/>
      <c r="K905" s="422"/>
      <c r="L905" s="423"/>
      <c r="M905" s="422"/>
      <c r="N905" s="103"/>
      <c r="O905" s="79">
        <f t="shared" si="47"/>
        <v>0</v>
      </c>
      <c r="P905" s="79">
        <f t="shared" si="48"/>
        <v>0</v>
      </c>
      <c r="Q905" s="102" t="str">
        <f t="shared" si="46"/>
        <v/>
      </c>
    </row>
    <row r="906" spans="1:17" x14ac:dyDescent="0.2">
      <c r="A906" s="118" t="str">
        <f>IF(B906="","",COUNT('Diário 1º PA'!$A$5:$A$1982)+COUNT('Diário 2º PA'!$A$5:$A$2027)+ROW()-4)</f>
        <v/>
      </c>
      <c r="B906" s="104"/>
      <c r="C906" s="469"/>
      <c r="D906" s="105"/>
      <c r="E906" s="105"/>
      <c r="F906" s="106"/>
      <c r="G906" s="105"/>
      <c r="H906" s="105"/>
      <c r="I906" s="107"/>
      <c r="J906" s="422"/>
      <c r="K906" s="422"/>
      <c r="L906" s="423"/>
      <c r="M906" s="422"/>
      <c r="N906" s="103"/>
      <c r="O906" s="79">
        <f t="shared" si="47"/>
        <v>0</v>
      </c>
      <c r="P906" s="79">
        <f t="shared" si="48"/>
        <v>0</v>
      </c>
      <c r="Q906" s="102" t="str">
        <f t="shared" si="46"/>
        <v/>
      </c>
    </row>
    <row r="907" spans="1:17" x14ac:dyDescent="0.2">
      <c r="A907" s="118" t="str">
        <f>IF(B907="","",COUNT('Diário 1º PA'!$A$5:$A$1982)+COUNT('Diário 2º PA'!$A$5:$A$2027)+ROW()-4)</f>
        <v/>
      </c>
      <c r="B907" s="104"/>
      <c r="C907" s="469"/>
      <c r="D907" s="105"/>
      <c r="E907" s="105"/>
      <c r="F907" s="106"/>
      <c r="G907" s="105"/>
      <c r="H907" s="105"/>
      <c r="I907" s="107"/>
      <c r="J907" s="422"/>
      <c r="K907" s="422"/>
      <c r="L907" s="423"/>
      <c r="M907" s="422"/>
      <c r="N907" s="103"/>
      <c r="O907" s="79">
        <f t="shared" si="47"/>
        <v>0</v>
      </c>
      <c r="P907" s="79">
        <f t="shared" si="48"/>
        <v>0</v>
      </c>
      <c r="Q907" s="152" t="str">
        <f t="shared" si="46"/>
        <v/>
      </c>
    </row>
    <row r="908" spans="1:17" x14ac:dyDescent="0.2">
      <c r="A908" s="118" t="str">
        <f>IF(B908="","",COUNT('Diário 1º PA'!$A$5:$A$1982)+COUNT('Diário 2º PA'!$A$5:$A$2027)+ROW()-4)</f>
        <v/>
      </c>
      <c r="B908" s="104"/>
      <c r="C908" s="469"/>
      <c r="D908" s="105"/>
      <c r="E908" s="105"/>
      <c r="F908" s="106"/>
      <c r="G908" s="105"/>
      <c r="H908" s="105"/>
      <c r="I908" s="107"/>
      <c r="J908" s="422"/>
      <c r="K908" s="422"/>
      <c r="L908" s="423"/>
      <c r="M908" s="422"/>
      <c r="N908" s="103"/>
      <c r="O908" s="79">
        <f t="shared" si="47"/>
        <v>0</v>
      </c>
      <c r="P908" s="79">
        <f t="shared" si="48"/>
        <v>0</v>
      </c>
      <c r="Q908" s="102" t="str">
        <f t="shared" si="46"/>
        <v/>
      </c>
    </row>
    <row r="909" spans="1:17" x14ac:dyDescent="0.2">
      <c r="A909" s="118" t="str">
        <f>IF(B909="","",COUNT('Diário 1º PA'!$A$5:$A$1982)+COUNT('Diário 2º PA'!$A$5:$A$2027)+ROW()-4)</f>
        <v/>
      </c>
      <c r="B909" s="104"/>
      <c r="C909" s="469"/>
      <c r="D909" s="105"/>
      <c r="E909" s="105"/>
      <c r="F909" s="106"/>
      <c r="G909" s="105"/>
      <c r="H909" s="105"/>
      <c r="I909" s="107"/>
      <c r="J909" s="422"/>
      <c r="K909" s="422"/>
      <c r="L909" s="423"/>
      <c r="M909" s="422"/>
      <c r="N909" s="103"/>
      <c r="O909" s="79">
        <f t="shared" si="47"/>
        <v>0</v>
      </c>
      <c r="P909" s="79">
        <f t="shared" si="48"/>
        <v>0</v>
      </c>
      <c r="Q909" s="102" t="str">
        <f t="shared" si="46"/>
        <v/>
      </c>
    </row>
    <row r="910" spans="1:17" x14ac:dyDescent="0.2">
      <c r="A910" s="118" t="str">
        <f>IF(B910="","",COUNT('Diário 1º PA'!$A$5:$A$1982)+COUNT('Diário 2º PA'!$A$5:$A$2027)+ROW()-4)</f>
        <v/>
      </c>
      <c r="B910" s="104"/>
      <c r="C910" s="469"/>
      <c r="D910" s="105"/>
      <c r="E910" s="105"/>
      <c r="F910" s="106"/>
      <c r="G910" s="105"/>
      <c r="H910" s="105"/>
      <c r="I910" s="107"/>
      <c r="J910" s="422"/>
      <c r="K910" s="422"/>
      <c r="L910" s="423"/>
      <c r="M910" s="422"/>
      <c r="N910" s="103"/>
      <c r="O910" s="79">
        <f t="shared" si="47"/>
        <v>0</v>
      </c>
      <c r="P910" s="79">
        <f t="shared" si="48"/>
        <v>0</v>
      </c>
      <c r="Q910" s="152" t="str">
        <f t="shared" si="46"/>
        <v/>
      </c>
    </row>
    <row r="911" spans="1:17" x14ac:dyDescent="0.2">
      <c r="A911" s="118" t="str">
        <f>IF(B911="","",COUNT('Diário 1º PA'!$A$5:$A$1982)+COUNT('Diário 2º PA'!$A$5:$A$2027)+ROW()-4)</f>
        <v/>
      </c>
      <c r="B911" s="104"/>
      <c r="C911" s="469"/>
      <c r="D911" s="105"/>
      <c r="E911" s="105"/>
      <c r="F911" s="106"/>
      <c r="G911" s="105"/>
      <c r="H911" s="105"/>
      <c r="I911" s="107"/>
      <c r="J911" s="422"/>
      <c r="K911" s="422"/>
      <c r="L911" s="423"/>
      <c r="M911" s="422"/>
      <c r="N911" s="103"/>
      <c r="O911" s="79">
        <f t="shared" si="47"/>
        <v>0</v>
      </c>
      <c r="P911" s="79">
        <f t="shared" si="48"/>
        <v>0</v>
      </c>
      <c r="Q911" s="102" t="str">
        <f t="shared" si="46"/>
        <v/>
      </c>
    </row>
    <row r="912" spans="1:17" x14ac:dyDescent="0.2">
      <c r="A912" s="118" t="str">
        <f>IF(B912="","",COUNT('Diário 1º PA'!$A$5:$A$1982)+COUNT('Diário 2º PA'!$A$5:$A$2027)+ROW()-4)</f>
        <v/>
      </c>
      <c r="B912" s="104"/>
      <c r="C912" s="469"/>
      <c r="D912" s="105"/>
      <c r="E912" s="105"/>
      <c r="F912" s="106"/>
      <c r="G912" s="105"/>
      <c r="H912" s="105"/>
      <c r="I912" s="107"/>
      <c r="J912" s="422"/>
      <c r="K912" s="422"/>
      <c r="L912" s="423"/>
      <c r="M912" s="422"/>
      <c r="N912" s="103"/>
      <c r="O912" s="79">
        <f t="shared" si="47"/>
        <v>0</v>
      </c>
      <c r="P912" s="79">
        <f t="shared" si="48"/>
        <v>0</v>
      </c>
      <c r="Q912" s="102" t="str">
        <f t="shared" ref="Q912:Q975" si="49">SUBSTITUTE(D912," ","_")</f>
        <v/>
      </c>
    </row>
    <row r="913" spans="1:17" x14ac:dyDescent="0.2">
      <c r="A913" s="118" t="str">
        <f>IF(B913="","",COUNT('Diário 1º PA'!$A$5:$A$1982)+COUNT('Diário 2º PA'!$A$5:$A$2027)+ROW()-4)</f>
        <v/>
      </c>
      <c r="B913" s="104"/>
      <c r="C913" s="469"/>
      <c r="D913" s="105"/>
      <c r="E913" s="105"/>
      <c r="F913" s="106"/>
      <c r="G913" s="105"/>
      <c r="H913" s="105"/>
      <c r="I913" s="107"/>
      <c r="J913" s="422"/>
      <c r="K913" s="422"/>
      <c r="L913" s="423"/>
      <c r="M913" s="422"/>
      <c r="N913" s="103"/>
      <c r="O913" s="79">
        <f t="shared" ref="O913:O976" si="50">IF(B913=0,0,IF(YEAR(B913)=$P$1,MONTH(B913)-$O$1+1,(YEAR(B913)-$P$1)*12-$O$1+1+MONTH(B913)))</f>
        <v>0</v>
      </c>
      <c r="P913" s="79">
        <f t="shared" ref="P913:P976" si="51">IF(C913=0,0,IF(YEAR(C913)=$P$1,MONTH(C913)-$O$1+1,(YEAR(C913)-$P$1)*12-$O$1+1+MONTH(C913)))</f>
        <v>0</v>
      </c>
      <c r="Q913" s="152" t="str">
        <f t="shared" si="49"/>
        <v/>
      </c>
    </row>
    <row r="914" spans="1:17" x14ac:dyDescent="0.2">
      <c r="A914" s="118" t="str">
        <f>IF(B914="","",COUNT('Diário 1º PA'!$A$5:$A$1982)+COUNT('Diário 2º PA'!$A$5:$A$2027)+ROW()-4)</f>
        <v/>
      </c>
      <c r="B914" s="104"/>
      <c r="C914" s="469"/>
      <c r="D914" s="105"/>
      <c r="E914" s="105"/>
      <c r="F914" s="106"/>
      <c r="G914" s="105"/>
      <c r="H914" s="105"/>
      <c r="I914" s="107"/>
      <c r="J914" s="422"/>
      <c r="K914" s="422"/>
      <c r="L914" s="423"/>
      <c r="M914" s="422"/>
      <c r="N914" s="103"/>
      <c r="O914" s="79">
        <f t="shared" si="50"/>
        <v>0</v>
      </c>
      <c r="P914" s="79">
        <f t="shared" si="51"/>
        <v>0</v>
      </c>
      <c r="Q914" s="102" t="str">
        <f t="shared" si="49"/>
        <v/>
      </c>
    </row>
    <row r="915" spans="1:17" x14ac:dyDescent="0.2">
      <c r="A915" s="118" t="str">
        <f>IF(B915="","",COUNT('Diário 1º PA'!$A$5:$A$1982)+COUNT('Diário 2º PA'!$A$5:$A$2027)+ROW()-4)</f>
        <v/>
      </c>
      <c r="B915" s="104"/>
      <c r="C915" s="469"/>
      <c r="D915" s="105"/>
      <c r="E915" s="105"/>
      <c r="F915" s="106"/>
      <c r="G915" s="105"/>
      <c r="H915" s="105"/>
      <c r="I915" s="107"/>
      <c r="J915" s="422"/>
      <c r="K915" s="422"/>
      <c r="L915" s="423"/>
      <c r="M915" s="422"/>
      <c r="N915" s="103"/>
      <c r="O915" s="79">
        <f t="shared" si="50"/>
        <v>0</v>
      </c>
      <c r="P915" s="79">
        <f t="shared" si="51"/>
        <v>0</v>
      </c>
      <c r="Q915" s="102" t="str">
        <f t="shared" si="49"/>
        <v/>
      </c>
    </row>
    <row r="916" spans="1:17" x14ac:dyDescent="0.2">
      <c r="A916" s="118" t="str">
        <f>IF(B916="","",COUNT('Diário 1º PA'!$A$5:$A$1982)+COUNT('Diário 2º PA'!$A$5:$A$2027)+ROW()-4)</f>
        <v/>
      </c>
      <c r="B916" s="104"/>
      <c r="C916" s="469"/>
      <c r="D916" s="105"/>
      <c r="E916" s="105"/>
      <c r="F916" s="106"/>
      <c r="G916" s="105"/>
      <c r="H916" s="105"/>
      <c r="I916" s="107"/>
      <c r="J916" s="422"/>
      <c r="K916" s="422"/>
      <c r="L916" s="423"/>
      <c r="M916" s="422"/>
      <c r="N916" s="103"/>
      <c r="O916" s="79">
        <f t="shared" si="50"/>
        <v>0</v>
      </c>
      <c r="P916" s="79">
        <f t="shared" si="51"/>
        <v>0</v>
      </c>
      <c r="Q916" s="152" t="str">
        <f t="shared" si="49"/>
        <v/>
      </c>
    </row>
    <row r="917" spans="1:17" x14ac:dyDescent="0.2">
      <c r="A917" s="118" t="str">
        <f>IF(B917="","",COUNT('Diário 1º PA'!$A$5:$A$1982)+COUNT('Diário 2º PA'!$A$5:$A$2027)+ROW()-4)</f>
        <v/>
      </c>
      <c r="B917" s="104"/>
      <c r="C917" s="469"/>
      <c r="D917" s="105"/>
      <c r="E917" s="105"/>
      <c r="F917" s="106"/>
      <c r="G917" s="105"/>
      <c r="H917" s="105"/>
      <c r="I917" s="107"/>
      <c r="J917" s="422"/>
      <c r="K917" s="422"/>
      <c r="L917" s="423"/>
      <c r="M917" s="422"/>
      <c r="N917" s="103"/>
      <c r="O917" s="79">
        <f t="shared" si="50"/>
        <v>0</v>
      </c>
      <c r="P917" s="79">
        <f t="shared" si="51"/>
        <v>0</v>
      </c>
      <c r="Q917" s="102" t="str">
        <f t="shared" si="49"/>
        <v/>
      </c>
    </row>
    <row r="918" spans="1:17" x14ac:dyDescent="0.2">
      <c r="A918" s="118" t="str">
        <f>IF(B918="","",COUNT('Diário 1º PA'!$A$5:$A$1982)+COUNT('Diário 2º PA'!$A$5:$A$2027)+ROW()-4)</f>
        <v/>
      </c>
      <c r="B918" s="104"/>
      <c r="C918" s="469"/>
      <c r="D918" s="105"/>
      <c r="E918" s="105"/>
      <c r="F918" s="106"/>
      <c r="G918" s="105"/>
      <c r="H918" s="105"/>
      <c r="I918" s="107"/>
      <c r="J918" s="422"/>
      <c r="K918" s="422"/>
      <c r="L918" s="423"/>
      <c r="M918" s="422"/>
      <c r="N918" s="103"/>
      <c r="O918" s="79">
        <f t="shared" si="50"/>
        <v>0</v>
      </c>
      <c r="P918" s="79">
        <f t="shared" si="51"/>
        <v>0</v>
      </c>
      <c r="Q918" s="102" t="str">
        <f t="shared" si="49"/>
        <v/>
      </c>
    </row>
    <row r="919" spans="1:17" x14ac:dyDescent="0.2">
      <c r="A919" s="118" t="str">
        <f>IF(B919="","",COUNT('Diário 1º PA'!$A$5:$A$1982)+COUNT('Diário 2º PA'!$A$5:$A$2027)+ROW()-4)</f>
        <v/>
      </c>
      <c r="B919" s="104"/>
      <c r="C919" s="469"/>
      <c r="D919" s="105"/>
      <c r="E919" s="105"/>
      <c r="F919" s="106"/>
      <c r="G919" s="105"/>
      <c r="H919" s="105"/>
      <c r="I919" s="107"/>
      <c r="J919" s="422"/>
      <c r="K919" s="422"/>
      <c r="L919" s="423"/>
      <c r="M919" s="422"/>
      <c r="N919" s="103"/>
      <c r="O919" s="79">
        <f t="shared" si="50"/>
        <v>0</v>
      </c>
      <c r="P919" s="79">
        <f t="shared" si="51"/>
        <v>0</v>
      </c>
      <c r="Q919" s="152" t="str">
        <f t="shared" si="49"/>
        <v/>
      </c>
    </row>
    <row r="920" spans="1:17" x14ac:dyDescent="0.2">
      <c r="A920" s="118" t="str">
        <f>IF(B920="","",COUNT('Diário 1º PA'!$A$5:$A$1982)+COUNT('Diário 2º PA'!$A$5:$A$2027)+ROW()-4)</f>
        <v/>
      </c>
      <c r="B920" s="104"/>
      <c r="C920" s="469"/>
      <c r="D920" s="105"/>
      <c r="E920" s="105"/>
      <c r="F920" s="106"/>
      <c r="G920" s="105"/>
      <c r="H920" s="105"/>
      <c r="I920" s="107"/>
      <c r="J920" s="422"/>
      <c r="K920" s="422"/>
      <c r="L920" s="423"/>
      <c r="M920" s="422"/>
      <c r="N920" s="103"/>
      <c r="O920" s="79">
        <f t="shared" si="50"/>
        <v>0</v>
      </c>
      <c r="P920" s="79">
        <f t="shared" si="51"/>
        <v>0</v>
      </c>
      <c r="Q920" s="102" t="str">
        <f t="shared" si="49"/>
        <v/>
      </c>
    </row>
    <row r="921" spans="1:17" x14ac:dyDescent="0.2">
      <c r="A921" s="118" t="str">
        <f>IF(B921="","",COUNT('Diário 1º PA'!$A$5:$A$1982)+COUNT('Diário 2º PA'!$A$5:$A$2027)+ROW()-4)</f>
        <v/>
      </c>
      <c r="B921" s="104"/>
      <c r="C921" s="469"/>
      <c r="D921" s="105"/>
      <c r="E921" s="105"/>
      <c r="F921" s="106"/>
      <c r="G921" s="105"/>
      <c r="H921" s="105"/>
      <c r="I921" s="107"/>
      <c r="J921" s="422"/>
      <c r="K921" s="422"/>
      <c r="L921" s="423"/>
      <c r="M921" s="422"/>
      <c r="N921" s="103"/>
      <c r="O921" s="79">
        <f t="shared" si="50"/>
        <v>0</v>
      </c>
      <c r="P921" s="79">
        <f t="shared" si="51"/>
        <v>0</v>
      </c>
      <c r="Q921" s="102" t="str">
        <f t="shared" si="49"/>
        <v/>
      </c>
    </row>
    <row r="922" spans="1:17" x14ac:dyDescent="0.2">
      <c r="A922" s="118" t="str">
        <f>IF(B922="","",COUNT('Diário 1º PA'!$A$5:$A$1982)+COUNT('Diário 2º PA'!$A$5:$A$2027)+ROW()-4)</f>
        <v/>
      </c>
      <c r="B922" s="104"/>
      <c r="C922" s="469"/>
      <c r="D922" s="105"/>
      <c r="E922" s="105"/>
      <c r="F922" s="106"/>
      <c r="G922" s="105"/>
      <c r="H922" s="105"/>
      <c r="I922" s="107"/>
      <c r="J922" s="422"/>
      <c r="K922" s="422"/>
      <c r="L922" s="423"/>
      <c r="M922" s="422"/>
      <c r="N922" s="103"/>
      <c r="O922" s="79">
        <f t="shared" si="50"/>
        <v>0</v>
      </c>
      <c r="P922" s="79">
        <f t="shared" si="51"/>
        <v>0</v>
      </c>
      <c r="Q922" s="152" t="str">
        <f t="shared" si="49"/>
        <v/>
      </c>
    </row>
    <row r="923" spans="1:17" x14ac:dyDescent="0.2">
      <c r="A923" s="118" t="str">
        <f>IF(B923="","",COUNT('Diário 1º PA'!$A$5:$A$1982)+COUNT('Diário 2º PA'!$A$5:$A$2027)+ROW()-4)</f>
        <v/>
      </c>
      <c r="B923" s="104"/>
      <c r="C923" s="469"/>
      <c r="D923" s="105"/>
      <c r="E923" s="105"/>
      <c r="F923" s="106"/>
      <c r="G923" s="105"/>
      <c r="H923" s="105"/>
      <c r="I923" s="107"/>
      <c r="J923" s="422"/>
      <c r="K923" s="422"/>
      <c r="L923" s="423"/>
      <c r="M923" s="422"/>
      <c r="N923" s="103"/>
      <c r="O923" s="79">
        <f t="shared" si="50"/>
        <v>0</v>
      </c>
      <c r="P923" s="79">
        <f t="shared" si="51"/>
        <v>0</v>
      </c>
      <c r="Q923" s="102" t="str">
        <f t="shared" si="49"/>
        <v/>
      </c>
    </row>
    <row r="924" spans="1:17" x14ac:dyDescent="0.2">
      <c r="A924" s="118" t="str">
        <f>IF(B924="","",COUNT('Diário 1º PA'!$A$5:$A$1982)+COUNT('Diário 2º PA'!$A$5:$A$2027)+ROW()-4)</f>
        <v/>
      </c>
      <c r="B924" s="104"/>
      <c r="C924" s="469"/>
      <c r="D924" s="105"/>
      <c r="E924" s="105"/>
      <c r="F924" s="106"/>
      <c r="G924" s="105"/>
      <c r="H924" s="105"/>
      <c r="I924" s="107"/>
      <c r="J924" s="422"/>
      <c r="K924" s="422"/>
      <c r="L924" s="423"/>
      <c r="M924" s="422"/>
      <c r="N924" s="103"/>
      <c r="O924" s="79">
        <f t="shared" si="50"/>
        <v>0</v>
      </c>
      <c r="P924" s="79">
        <f t="shared" si="51"/>
        <v>0</v>
      </c>
      <c r="Q924" s="102" t="str">
        <f t="shared" si="49"/>
        <v/>
      </c>
    </row>
    <row r="925" spans="1:17" x14ac:dyDescent="0.2">
      <c r="A925" s="118" t="str">
        <f>IF(B925="","",COUNT('Diário 1º PA'!$A$5:$A$1982)+COUNT('Diário 2º PA'!$A$5:$A$2027)+ROW()-4)</f>
        <v/>
      </c>
      <c r="B925" s="104"/>
      <c r="C925" s="469"/>
      <c r="D925" s="105"/>
      <c r="E925" s="105"/>
      <c r="F925" s="106"/>
      <c r="G925" s="105"/>
      <c r="H925" s="105"/>
      <c r="I925" s="107"/>
      <c r="J925" s="422"/>
      <c r="K925" s="422"/>
      <c r="L925" s="423"/>
      <c r="M925" s="422"/>
      <c r="N925" s="103"/>
      <c r="O925" s="79">
        <f t="shared" si="50"/>
        <v>0</v>
      </c>
      <c r="P925" s="79">
        <f t="shared" si="51"/>
        <v>0</v>
      </c>
      <c r="Q925" s="152" t="str">
        <f t="shared" si="49"/>
        <v/>
      </c>
    </row>
    <row r="926" spans="1:17" x14ac:dyDescent="0.2">
      <c r="A926" s="118" t="str">
        <f>IF(B926="","",COUNT('Diário 1º PA'!$A$5:$A$1982)+COUNT('Diário 2º PA'!$A$5:$A$2027)+ROW()-4)</f>
        <v/>
      </c>
      <c r="B926" s="104"/>
      <c r="C926" s="469"/>
      <c r="D926" s="105"/>
      <c r="E926" s="105"/>
      <c r="F926" s="106"/>
      <c r="G926" s="105"/>
      <c r="H926" s="105"/>
      <c r="I926" s="107"/>
      <c r="J926" s="422"/>
      <c r="K926" s="422"/>
      <c r="L926" s="423"/>
      <c r="M926" s="422"/>
      <c r="N926" s="103"/>
      <c r="O926" s="79">
        <f t="shared" si="50"/>
        <v>0</v>
      </c>
      <c r="P926" s="79">
        <f t="shared" si="51"/>
        <v>0</v>
      </c>
      <c r="Q926" s="102" t="str">
        <f t="shared" si="49"/>
        <v/>
      </c>
    </row>
    <row r="927" spans="1:17" x14ac:dyDescent="0.2">
      <c r="A927" s="118" t="str">
        <f>IF(B927="","",COUNT('Diário 1º PA'!$A$5:$A$1982)+COUNT('Diário 2º PA'!$A$5:$A$2027)+ROW()-4)</f>
        <v/>
      </c>
      <c r="B927" s="104"/>
      <c r="C927" s="469"/>
      <c r="D927" s="105"/>
      <c r="E927" s="105"/>
      <c r="F927" s="106"/>
      <c r="G927" s="105"/>
      <c r="H927" s="105"/>
      <c r="I927" s="107"/>
      <c r="J927" s="422"/>
      <c r="K927" s="422"/>
      <c r="L927" s="423"/>
      <c r="M927" s="422"/>
      <c r="N927" s="103"/>
      <c r="O927" s="79">
        <f t="shared" si="50"/>
        <v>0</v>
      </c>
      <c r="P927" s="79">
        <f t="shared" si="51"/>
        <v>0</v>
      </c>
      <c r="Q927" s="102" t="str">
        <f t="shared" si="49"/>
        <v/>
      </c>
    </row>
    <row r="928" spans="1:17" x14ac:dyDescent="0.2">
      <c r="A928" s="118" t="str">
        <f>IF(B928="","",COUNT('Diário 1º PA'!$A$5:$A$1982)+COUNT('Diário 2º PA'!$A$5:$A$2027)+ROW()-4)</f>
        <v/>
      </c>
      <c r="B928" s="104"/>
      <c r="C928" s="469"/>
      <c r="D928" s="105"/>
      <c r="E928" s="105"/>
      <c r="F928" s="106"/>
      <c r="G928" s="105"/>
      <c r="H928" s="105"/>
      <c r="I928" s="107"/>
      <c r="J928" s="422"/>
      <c r="K928" s="422"/>
      <c r="L928" s="423"/>
      <c r="M928" s="422"/>
      <c r="N928" s="103"/>
      <c r="O928" s="79">
        <f t="shared" si="50"/>
        <v>0</v>
      </c>
      <c r="P928" s="79">
        <f t="shared" si="51"/>
        <v>0</v>
      </c>
      <c r="Q928" s="152" t="str">
        <f t="shared" si="49"/>
        <v/>
      </c>
    </row>
    <row r="929" spans="1:17" x14ac:dyDescent="0.2">
      <c r="A929" s="118" t="str">
        <f>IF(B929="","",COUNT('Diário 1º PA'!$A$5:$A$1982)+COUNT('Diário 2º PA'!$A$5:$A$2027)+ROW()-4)</f>
        <v/>
      </c>
      <c r="B929" s="104"/>
      <c r="C929" s="469"/>
      <c r="D929" s="105"/>
      <c r="E929" s="105"/>
      <c r="F929" s="106"/>
      <c r="G929" s="105"/>
      <c r="H929" s="105"/>
      <c r="I929" s="107"/>
      <c r="J929" s="422"/>
      <c r="K929" s="422"/>
      <c r="L929" s="423"/>
      <c r="M929" s="422"/>
      <c r="N929" s="103"/>
      <c r="O929" s="79">
        <f t="shared" si="50"/>
        <v>0</v>
      </c>
      <c r="P929" s="79">
        <f t="shared" si="51"/>
        <v>0</v>
      </c>
      <c r="Q929" s="102" t="str">
        <f t="shared" si="49"/>
        <v/>
      </c>
    </row>
    <row r="930" spans="1:17" x14ac:dyDescent="0.2">
      <c r="A930" s="118" t="str">
        <f>IF(B930="","",COUNT('Diário 1º PA'!$A$5:$A$1982)+COUNT('Diário 2º PA'!$A$5:$A$2027)+ROW()-4)</f>
        <v/>
      </c>
      <c r="B930" s="104"/>
      <c r="C930" s="469"/>
      <c r="D930" s="105"/>
      <c r="E930" s="105"/>
      <c r="F930" s="106"/>
      <c r="G930" s="105"/>
      <c r="H930" s="105"/>
      <c r="I930" s="107"/>
      <c r="J930" s="422"/>
      <c r="K930" s="422"/>
      <c r="L930" s="423"/>
      <c r="M930" s="422"/>
      <c r="N930" s="103"/>
      <c r="O930" s="79">
        <f t="shared" si="50"/>
        <v>0</v>
      </c>
      <c r="P930" s="79">
        <f t="shared" si="51"/>
        <v>0</v>
      </c>
      <c r="Q930" s="102" t="str">
        <f t="shared" si="49"/>
        <v/>
      </c>
    </row>
    <row r="931" spans="1:17" x14ac:dyDescent="0.2">
      <c r="A931" s="118" t="str">
        <f>IF(B931="","",COUNT('Diário 1º PA'!$A$5:$A$1982)+COUNT('Diário 2º PA'!$A$5:$A$2027)+ROW()-4)</f>
        <v/>
      </c>
      <c r="B931" s="104"/>
      <c r="C931" s="469"/>
      <c r="D931" s="105"/>
      <c r="E931" s="105"/>
      <c r="F931" s="106"/>
      <c r="G931" s="105"/>
      <c r="H931" s="105"/>
      <c r="I931" s="107"/>
      <c r="J931" s="422"/>
      <c r="K931" s="422"/>
      <c r="L931" s="423"/>
      <c r="M931" s="422"/>
      <c r="N931" s="103"/>
      <c r="O931" s="79">
        <f t="shared" si="50"/>
        <v>0</v>
      </c>
      <c r="P931" s="79">
        <f t="shared" si="51"/>
        <v>0</v>
      </c>
      <c r="Q931" s="152" t="str">
        <f t="shared" si="49"/>
        <v/>
      </c>
    </row>
    <row r="932" spans="1:17" x14ac:dyDescent="0.2">
      <c r="A932" s="118" t="str">
        <f>IF(B932="","",COUNT('Diário 1º PA'!$A$5:$A$1982)+COUNT('Diário 2º PA'!$A$5:$A$2027)+ROW()-4)</f>
        <v/>
      </c>
      <c r="B932" s="104"/>
      <c r="C932" s="469"/>
      <c r="D932" s="105"/>
      <c r="E932" s="105"/>
      <c r="F932" s="106"/>
      <c r="G932" s="105"/>
      <c r="H932" s="105"/>
      <c r="I932" s="107"/>
      <c r="J932" s="422"/>
      <c r="K932" s="422"/>
      <c r="L932" s="423"/>
      <c r="M932" s="422"/>
      <c r="N932" s="103"/>
      <c r="O932" s="79">
        <f t="shared" si="50"/>
        <v>0</v>
      </c>
      <c r="P932" s="79">
        <f t="shared" si="51"/>
        <v>0</v>
      </c>
      <c r="Q932" s="102" t="str">
        <f t="shared" si="49"/>
        <v/>
      </c>
    </row>
    <row r="933" spans="1:17" x14ac:dyDescent="0.2">
      <c r="A933" s="118" t="str">
        <f>IF(B933="","",COUNT('Diário 1º PA'!$A$5:$A$1982)+COUNT('Diário 2º PA'!$A$5:$A$2027)+ROW()-4)</f>
        <v/>
      </c>
      <c r="B933" s="104"/>
      <c r="C933" s="469"/>
      <c r="D933" s="105"/>
      <c r="E933" s="105"/>
      <c r="F933" s="106"/>
      <c r="G933" s="105"/>
      <c r="H933" s="105"/>
      <c r="I933" s="107"/>
      <c r="J933" s="422"/>
      <c r="K933" s="422"/>
      <c r="L933" s="423"/>
      <c r="M933" s="422"/>
      <c r="N933" s="103"/>
      <c r="O933" s="79">
        <f t="shared" si="50"/>
        <v>0</v>
      </c>
      <c r="P933" s="79">
        <f t="shared" si="51"/>
        <v>0</v>
      </c>
      <c r="Q933" s="102" t="str">
        <f t="shared" si="49"/>
        <v/>
      </c>
    </row>
    <row r="934" spans="1:17" x14ac:dyDescent="0.2">
      <c r="A934" s="118" t="str">
        <f>IF(B934="","",COUNT('Diário 1º PA'!$A$5:$A$1982)+COUNT('Diário 2º PA'!$A$5:$A$2027)+ROW()-4)</f>
        <v/>
      </c>
      <c r="B934" s="104"/>
      <c r="C934" s="469"/>
      <c r="D934" s="105"/>
      <c r="E934" s="105"/>
      <c r="F934" s="106"/>
      <c r="G934" s="105"/>
      <c r="H934" s="105"/>
      <c r="I934" s="107"/>
      <c r="J934" s="422"/>
      <c r="K934" s="422"/>
      <c r="L934" s="423"/>
      <c r="M934" s="422"/>
      <c r="N934" s="103"/>
      <c r="O934" s="79">
        <f t="shared" si="50"/>
        <v>0</v>
      </c>
      <c r="P934" s="79">
        <f t="shared" si="51"/>
        <v>0</v>
      </c>
      <c r="Q934" s="152" t="str">
        <f t="shared" si="49"/>
        <v/>
      </c>
    </row>
    <row r="935" spans="1:17" x14ac:dyDescent="0.2">
      <c r="A935" s="118" t="str">
        <f>IF(B935="","",COUNT('Diário 1º PA'!$A$5:$A$1982)+COUNT('Diário 2º PA'!$A$5:$A$2027)+ROW()-4)</f>
        <v/>
      </c>
      <c r="B935" s="104"/>
      <c r="C935" s="469"/>
      <c r="D935" s="105"/>
      <c r="E935" s="105"/>
      <c r="F935" s="106"/>
      <c r="G935" s="105"/>
      <c r="H935" s="105"/>
      <c r="I935" s="107"/>
      <c r="J935" s="422"/>
      <c r="K935" s="422"/>
      <c r="L935" s="423"/>
      <c r="M935" s="422"/>
      <c r="N935" s="103"/>
      <c r="O935" s="79">
        <f t="shared" si="50"/>
        <v>0</v>
      </c>
      <c r="P935" s="79">
        <f t="shared" si="51"/>
        <v>0</v>
      </c>
      <c r="Q935" s="102" t="str">
        <f t="shared" si="49"/>
        <v/>
      </c>
    </row>
    <row r="936" spans="1:17" x14ac:dyDescent="0.2">
      <c r="A936" s="118" t="str">
        <f>IF(B936="","",COUNT('Diário 1º PA'!$A$5:$A$1982)+COUNT('Diário 2º PA'!$A$5:$A$2027)+ROW()-4)</f>
        <v/>
      </c>
      <c r="B936" s="104"/>
      <c r="C936" s="469"/>
      <c r="D936" s="105"/>
      <c r="E936" s="105"/>
      <c r="F936" s="106"/>
      <c r="G936" s="105"/>
      <c r="H936" s="105"/>
      <c r="I936" s="107"/>
      <c r="J936" s="422"/>
      <c r="K936" s="422"/>
      <c r="L936" s="423"/>
      <c r="M936" s="422"/>
      <c r="N936" s="103"/>
      <c r="O936" s="79">
        <f t="shared" si="50"/>
        <v>0</v>
      </c>
      <c r="P936" s="79">
        <f t="shared" si="51"/>
        <v>0</v>
      </c>
      <c r="Q936" s="102" t="str">
        <f t="shared" si="49"/>
        <v/>
      </c>
    </row>
    <row r="937" spans="1:17" x14ac:dyDescent="0.2">
      <c r="A937" s="118" t="str">
        <f>IF(B937="","",COUNT('Diário 1º PA'!$A$5:$A$1982)+COUNT('Diário 2º PA'!$A$5:$A$2027)+ROW()-4)</f>
        <v/>
      </c>
      <c r="B937" s="104"/>
      <c r="C937" s="469"/>
      <c r="D937" s="105"/>
      <c r="E937" s="105"/>
      <c r="F937" s="106"/>
      <c r="G937" s="105"/>
      <c r="H937" s="105"/>
      <c r="I937" s="107"/>
      <c r="J937" s="422"/>
      <c r="K937" s="422"/>
      <c r="L937" s="423"/>
      <c r="M937" s="422"/>
      <c r="N937" s="103"/>
      <c r="O937" s="79">
        <f t="shared" si="50"/>
        <v>0</v>
      </c>
      <c r="P937" s="79">
        <f t="shared" si="51"/>
        <v>0</v>
      </c>
      <c r="Q937" s="152" t="str">
        <f t="shared" si="49"/>
        <v/>
      </c>
    </row>
    <row r="938" spans="1:17" x14ac:dyDescent="0.2">
      <c r="A938" s="118" t="str">
        <f>IF(B938="","",COUNT('Diário 1º PA'!$A$5:$A$1982)+COUNT('Diário 2º PA'!$A$5:$A$2027)+ROW()-4)</f>
        <v/>
      </c>
      <c r="B938" s="104"/>
      <c r="C938" s="469"/>
      <c r="D938" s="105"/>
      <c r="E938" s="105"/>
      <c r="F938" s="106"/>
      <c r="G938" s="105"/>
      <c r="H938" s="105"/>
      <c r="I938" s="107"/>
      <c r="J938" s="422"/>
      <c r="K938" s="422"/>
      <c r="L938" s="423"/>
      <c r="M938" s="422"/>
      <c r="N938" s="103"/>
      <c r="O938" s="79">
        <f t="shared" si="50"/>
        <v>0</v>
      </c>
      <c r="P938" s="79">
        <f t="shared" si="51"/>
        <v>0</v>
      </c>
      <c r="Q938" s="102" t="str">
        <f t="shared" si="49"/>
        <v/>
      </c>
    </row>
    <row r="939" spans="1:17" x14ac:dyDescent="0.2">
      <c r="A939" s="118" t="str">
        <f>IF(B939="","",COUNT('Diário 1º PA'!$A$5:$A$1982)+COUNT('Diário 2º PA'!$A$5:$A$2027)+ROW()-4)</f>
        <v/>
      </c>
      <c r="B939" s="104"/>
      <c r="C939" s="469"/>
      <c r="D939" s="105"/>
      <c r="E939" s="105"/>
      <c r="F939" s="106"/>
      <c r="G939" s="105"/>
      <c r="H939" s="105"/>
      <c r="I939" s="107"/>
      <c r="J939" s="422"/>
      <c r="K939" s="422"/>
      <c r="L939" s="423"/>
      <c r="M939" s="422"/>
      <c r="N939" s="103"/>
      <c r="O939" s="79">
        <f t="shared" si="50"/>
        <v>0</v>
      </c>
      <c r="P939" s="79">
        <f t="shared" si="51"/>
        <v>0</v>
      </c>
      <c r="Q939" s="102" t="str">
        <f t="shared" si="49"/>
        <v/>
      </c>
    </row>
    <row r="940" spans="1:17" x14ac:dyDescent="0.2">
      <c r="A940" s="118" t="str">
        <f>IF(B940="","",COUNT('Diário 1º PA'!$A$5:$A$1982)+COUNT('Diário 2º PA'!$A$5:$A$2027)+ROW()-4)</f>
        <v/>
      </c>
      <c r="B940" s="104"/>
      <c r="C940" s="469"/>
      <c r="D940" s="105"/>
      <c r="E940" s="105"/>
      <c r="F940" s="106"/>
      <c r="G940" s="105"/>
      <c r="H940" s="105"/>
      <c r="I940" s="107"/>
      <c r="J940" s="422"/>
      <c r="K940" s="422"/>
      <c r="L940" s="423"/>
      <c r="M940" s="422"/>
      <c r="N940" s="103"/>
      <c r="O940" s="79">
        <f t="shared" si="50"/>
        <v>0</v>
      </c>
      <c r="P940" s="79">
        <f t="shared" si="51"/>
        <v>0</v>
      </c>
      <c r="Q940" s="152" t="str">
        <f t="shared" si="49"/>
        <v/>
      </c>
    </row>
    <row r="941" spans="1:17" x14ac:dyDescent="0.2">
      <c r="A941" s="118" t="str">
        <f>IF(B941="","",COUNT('Diário 1º PA'!$A$5:$A$1982)+COUNT('Diário 2º PA'!$A$5:$A$2027)+ROW()-4)</f>
        <v/>
      </c>
      <c r="B941" s="104"/>
      <c r="C941" s="469"/>
      <c r="D941" s="105"/>
      <c r="E941" s="105"/>
      <c r="F941" s="106"/>
      <c r="G941" s="105"/>
      <c r="H941" s="105"/>
      <c r="I941" s="107"/>
      <c r="J941" s="422"/>
      <c r="K941" s="422"/>
      <c r="L941" s="423"/>
      <c r="M941" s="422"/>
      <c r="N941" s="103"/>
      <c r="O941" s="79">
        <f t="shared" si="50"/>
        <v>0</v>
      </c>
      <c r="P941" s="79">
        <f t="shared" si="51"/>
        <v>0</v>
      </c>
      <c r="Q941" s="102" t="str">
        <f t="shared" si="49"/>
        <v/>
      </c>
    </row>
    <row r="942" spans="1:17" x14ac:dyDescent="0.2">
      <c r="A942" s="118" t="str">
        <f>IF(B942="","",COUNT('Diário 1º PA'!$A$5:$A$1982)+COUNT('Diário 2º PA'!$A$5:$A$2027)+ROW()-4)</f>
        <v/>
      </c>
      <c r="B942" s="104"/>
      <c r="C942" s="469"/>
      <c r="D942" s="105"/>
      <c r="E942" s="105"/>
      <c r="F942" s="106"/>
      <c r="G942" s="105"/>
      <c r="H942" s="105"/>
      <c r="I942" s="107"/>
      <c r="J942" s="422"/>
      <c r="K942" s="422"/>
      <c r="L942" s="423"/>
      <c r="M942" s="422"/>
      <c r="N942" s="103"/>
      <c r="O942" s="79">
        <f t="shared" si="50"/>
        <v>0</v>
      </c>
      <c r="P942" s="79">
        <f t="shared" si="51"/>
        <v>0</v>
      </c>
      <c r="Q942" s="102" t="str">
        <f t="shared" si="49"/>
        <v/>
      </c>
    </row>
    <row r="943" spans="1:17" x14ac:dyDescent="0.2">
      <c r="A943" s="118" t="str">
        <f>IF(B943="","",COUNT('Diário 1º PA'!$A$5:$A$1982)+COUNT('Diário 2º PA'!$A$5:$A$2027)+ROW()-4)</f>
        <v/>
      </c>
      <c r="B943" s="104"/>
      <c r="C943" s="469"/>
      <c r="D943" s="105"/>
      <c r="E943" s="105"/>
      <c r="F943" s="106"/>
      <c r="G943" s="105"/>
      <c r="H943" s="105"/>
      <c r="I943" s="107"/>
      <c r="J943" s="422"/>
      <c r="K943" s="422"/>
      <c r="L943" s="423"/>
      <c r="M943" s="422"/>
      <c r="N943" s="103"/>
      <c r="O943" s="79">
        <f t="shared" si="50"/>
        <v>0</v>
      </c>
      <c r="P943" s="79">
        <f t="shared" si="51"/>
        <v>0</v>
      </c>
      <c r="Q943" s="152" t="str">
        <f t="shared" si="49"/>
        <v/>
      </c>
    </row>
    <row r="944" spans="1:17" x14ac:dyDescent="0.2">
      <c r="A944" s="118" t="str">
        <f>IF(B944="","",COUNT('Diário 1º PA'!$A$5:$A$1982)+COUNT('Diário 2º PA'!$A$5:$A$2027)+ROW()-4)</f>
        <v/>
      </c>
      <c r="B944" s="104"/>
      <c r="C944" s="469"/>
      <c r="D944" s="105"/>
      <c r="E944" s="105"/>
      <c r="F944" s="106"/>
      <c r="G944" s="105"/>
      <c r="H944" s="105"/>
      <c r="I944" s="107"/>
      <c r="J944" s="422"/>
      <c r="K944" s="422"/>
      <c r="L944" s="423"/>
      <c r="M944" s="422"/>
      <c r="N944" s="103"/>
      <c r="O944" s="79">
        <f t="shared" si="50"/>
        <v>0</v>
      </c>
      <c r="P944" s="79">
        <f t="shared" si="51"/>
        <v>0</v>
      </c>
      <c r="Q944" s="102" t="str">
        <f t="shared" si="49"/>
        <v/>
      </c>
    </row>
    <row r="945" spans="1:17" x14ac:dyDescent="0.2">
      <c r="A945" s="118" t="str">
        <f>IF(B945="","",COUNT('Diário 1º PA'!$A$5:$A$1982)+COUNT('Diário 2º PA'!$A$5:$A$2027)+ROW()-4)</f>
        <v/>
      </c>
      <c r="B945" s="104"/>
      <c r="C945" s="469"/>
      <c r="D945" s="105"/>
      <c r="E945" s="105"/>
      <c r="F945" s="106"/>
      <c r="G945" s="105"/>
      <c r="H945" s="105"/>
      <c r="I945" s="107"/>
      <c r="J945" s="422"/>
      <c r="K945" s="422"/>
      <c r="L945" s="423"/>
      <c r="M945" s="422"/>
      <c r="N945" s="103"/>
      <c r="O945" s="79">
        <f t="shared" si="50"/>
        <v>0</v>
      </c>
      <c r="P945" s="79">
        <f t="shared" si="51"/>
        <v>0</v>
      </c>
      <c r="Q945" s="102" t="str">
        <f t="shared" si="49"/>
        <v/>
      </c>
    </row>
    <row r="946" spans="1:17" x14ac:dyDescent="0.2">
      <c r="A946" s="118" t="str">
        <f>IF(B946="","",COUNT('Diário 1º PA'!$A$5:$A$1982)+COUNT('Diário 2º PA'!$A$5:$A$2027)+ROW()-4)</f>
        <v/>
      </c>
      <c r="B946" s="104"/>
      <c r="C946" s="469"/>
      <c r="D946" s="105"/>
      <c r="E946" s="105"/>
      <c r="F946" s="106"/>
      <c r="G946" s="105"/>
      <c r="H946" s="105"/>
      <c r="I946" s="107"/>
      <c r="J946" s="422"/>
      <c r="K946" s="422"/>
      <c r="L946" s="423"/>
      <c r="M946" s="422"/>
      <c r="N946" s="103"/>
      <c r="O946" s="79">
        <f t="shared" si="50"/>
        <v>0</v>
      </c>
      <c r="P946" s="79">
        <f t="shared" si="51"/>
        <v>0</v>
      </c>
      <c r="Q946" s="152" t="str">
        <f t="shared" si="49"/>
        <v/>
      </c>
    </row>
    <row r="947" spans="1:17" x14ac:dyDescent="0.2">
      <c r="A947" s="118" t="str">
        <f>IF(B947="","",COUNT('Diário 1º PA'!$A$5:$A$1982)+COUNT('Diário 2º PA'!$A$5:$A$2027)+ROW()-4)</f>
        <v/>
      </c>
      <c r="B947" s="104"/>
      <c r="C947" s="469"/>
      <c r="D947" s="105"/>
      <c r="E947" s="105"/>
      <c r="F947" s="106"/>
      <c r="G947" s="105"/>
      <c r="H947" s="105"/>
      <c r="I947" s="107"/>
      <c r="J947" s="422"/>
      <c r="K947" s="422"/>
      <c r="L947" s="423"/>
      <c r="M947" s="422"/>
      <c r="N947" s="103"/>
      <c r="O947" s="79">
        <f t="shared" si="50"/>
        <v>0</v>
      </c>
      <c r="P947" s="79">
        <f t="shared" si="51"/>
        <v>0</v>
      </c>
      <c r="Q947" s="102" t="str">
        <f t="shared" si="49"/>
        <v/>
      </c>
    </row>
    <row r="948" spans="1:17" x14ac:dyDescent="0.2">
      <c r="A948" s="118" t="str">
        <f>IF(B948="","",COUNT('Diário 1º PA'!$A$5:$A$1982)+COUNT('Diário 2º PA'!$A$5:$A$2027)+ROW()-4)</f>
        <v/>
      </c>
      <c r="B948" s="104"/>
      <c r="C948" s="469"/>
      <c r="D948" s="105"/>
      <c r="E948" s="105"/>
      <c r="F948" s="106"/>
      <c r="G948" s="105"/>
      <c r="H948" s="105"/>
      <c r="I948" s="107"/>
      <c r="J948" s="422"/>
      <c r="K948" s="422"/>
      <c r="L948" s="423"/>
      <c r="M948" s="422"/>
      <c r="N948" s="103"/>
      <c r="O948" s="79">
        <f t="shared" si="50"/>
        <v>0</v>
      </c>
      <c r="P948" s="79">
        <f t="shared" si="51"/>
        <v>0</v>
      </c>
      <c r="Q948" s="102" t="str">
        <f t="shared" si="49"/>
        <v/>
      </c>
    </row>
    <row r="949" spans="1:17" x14ac:dyDescent="0.2">
      <c r="A949" s="118" t="str">
        <f>IF(B949="","",COUNT('Diário 1º PA'!$A$5:$A$1982)+COUNT('Diário 2º PA'!$A$5:$A$2027)+ROW()-4)</f>
        <v/>
      </c>
      <c r="B949" s="104"/>
      <c r="C949" s="469"/>
      <c r="D949" s="105"/>
      <c r="E949" s="105"/>
      <c r="F949" s="106"/>
      <c r="G949" s="105"/>
      <c r="H949" s="105"/>
      <c r="I949" s="107"/>
      <c r="J949" s="422"/>
      <c r="K949" s="422"/>
      <c r="L949" s="423"/>
      <c r="M949" s="422"/>
      <c r="N949" s="103"/>
      <c r="O949" s="79">
        <f t="shared" si="50"/>
        <v>0</v>
      </c>
      <c r="P949" s="79">
        <f t="shared" si="51"/>
        <v>0</v>
      </c>
      <c r="Q949" s="152" t="str">
        <f t="shared" si="49"/>
        <v/>
      </c>
    </row>
    <row r="950" spans="1:17" x14ac:dyDescent="0.2">
      <c r="A950" s="118" t="str">
        <f>IF(B950="","",COUNT('Diário 1º PA'!$A$5:$A$1982)+COUNT('Diário 2º PA'!$A$5:$A$2027)+ROW()-4)</f>
        <v/>
      </c>
      <c r="B950" s="104"/>
      <c r="C950" s="469"/>
      <c r="D950" s="105"/>
      <c r="E950" s="105"/>
      <c r="F950" s="106"/>
      <c r="G950" s="105"/>
      <c r="H950" s="105"/>
      <c r="I950" s="107"/>
      <c r="J950" s="422"/>
      <c r="K950" s="422"/>
      <c r="L950" s="423"/>
      <c r="M950" s="422"/>
      <c r="N950" s="103"/>
      <c r="O950" s="79">
        <f t="shared" si="50"/>
        <v>0</v>
      </c>
      <c r="P950" s="79">
        <f t="shared" si="51"/>
        <v>0</v>
      </c>
      <c r="Q950" s="102" t="str">
        <f t="shared" si="49"/>
        <v/>
      </c>
    </row>
    <row r="951" spans="1:17" x14ac:dyDescent="0.2">
      <c r="A951" s="118" t="str">
        <f>IF(B951="","",COUNT('Diário 1º PA'!$A$5:$A$1982)+COUNT('Diário 2º PA'!$A$5:$A$2027)+ROW()-4)</f>
        <v/>
      </c>
      <c r="B951" s="104"/>
      <c r="C951" s="469"/>
      <c r="D951" s="105"/>
      <c r="E951" s="105"/>
      <c r="F951" s="106"/>
      <c r="G951" s="105"/>
      <c r="H951" s="105"/>
      <c r="I951" s="107"/>
      <c r="J951" s="422"/>
      <c r="K951" s="422"/>
      <c r="L951" s="423"/>
      <c r="M951" s="422"/>
      <c r="N951" s="103"/>
      <c r="O951" s="79">
        <f t="shared" si="50"/>
        <v>0</v>
      </c>
      <c r="P951" s="79">
        <f t="shared" si="51"/>
        <v>0</v>
      </c>
      <c r="Q951" s="102" t="str">
        <f t="shared" si="49"/>
        <v/>
      </c>
    </row>
    <row r="952" spans="1:17" x14ac:dyDescent="0.2">
      <c r="A952" s="118" t="str">
        <f>IF(B952="","",COUNT('Diário 1º PA'!$A$5:$A$1982)+COUNT('Diário 2º PA'!$A$5:$A$2027)+ROW()-4)</f>
        <v/>
      </c>
      <c r="B952" s="104"/>
      <c r="C952" s="469"/>
      <c r="D952" s="105"/>
      <c r="E952" s="105"/>
      <c r="F952" s="106"/>
      <c r="G952" s="105"/>
      <c r="H952" s="105"/>
      <c r="I952" s="107"/>
      <c r="J952" s="422"/>
      <c r="K952" s="422"/>
      <c r="L952" s="423"/>
      <c r="M952" s="422"/>
      <c r="N952" s="103"/>
      <c r="O952" s="79">
        <f t="shared" si="50"/>
        <v>0</v>
      </c>
      <c r="P952" s="79">
        <f t="shared" si="51"/>
        <v>0</v>
      </c>
      <c r="Q952" s="152" t="str">
        <f t="shared" si="49"/>
        <v/>
      </c>
    </row>
    <row r="953" spans="1:17" x14ac:dyDescent="0.2">
      <c r="A953" s="118" t="str">
        <f>IF(B953="","",COUNT('Diário 1º PA'!$A$5:$A$1982)+COUNT('Diário 2º PA'!$A$5:$A$2027)+ROW()-4)</f>
        <v/>
      </c>
      <c r="B953" s="104"/>
      <c r="C953" s="469"/>
      <c r="D953" s="105"/>
      <c r="E953" s="105"/>
      <c r="F953" s="106"/>
      <c r="G953" s="105"/>
      <c r="H953" s="105"/>
      <c r="I953" s="107"/>
      <c r="J953" s="422"/>
      <c r="K953" s="422"/>
      <c r="L953" s="423"/>
      <c r="M953" s="422"/>
      <c r="N953" s="103"/>
      <c r="O953" s="79">
        <f t="shared" si="50"/>
        <v>0</v>
      </c>
      <c r="P953" s="79">
        <f t="shared" si="51"/>
        <v>0</v>
      </c>
      <c r="Q953" s="102" t="str">
        <f t="shared" si="49"/>
        <v/>
      </c>
    </row>
    <row r="954" spans="1:17" x14ac:dyDescent="0.2">
      <c r="A954" s="118" t="str">
        <f>IF(B954="","",COUNT('Diário 1º PA'!$A$5:$A$1982)+COUNT('Diário 2º PA'!$A$5:$A$2027)+ROW()-4)</f>
        <v/>
      </c>
      <c r="B954" s="104"/>
      <c r="C954" s="469"/>
      <c r="D954" s="105"/>
      <c r="E954" s="105"/>
      <c r="F954" s="106"/>
      <c r="G954" s="105"/>
      <c r="H954" s="105"/>
      <c r="I954" s="107"/>
      <c r="J954" s="422"/>
      <c r="K954" s="422"/>
      <c r="L954" s="423"/>
      <c r="M954" s="422"/>
      <c r="N954" s="103"/>
      <c r="O954" s="79">
        <f t="shared" si="50"/>
        <v>0</v>
      </c>
      <c r="P954" s="79">
        <f t="shared" si="51"/>
        <v>0</v>
      </c>
      <c r="Q954" s="102" t="str">
        <f t="shared" si="49"/>
        <v/>
      </c>
    </row>
    <row r="955" spans="1:17" x14ac:dyDescent="0.2">
      <c r="A955" s="118" t="str">
        <f>IF(B955="","",COUNT('Diário 1º PA'!$A$5:$A$1982)+COUNT('Diário 2º PA'!$A$5:$A$2027)+ROW()-4)</f>
        <v/>
      </c>
      <c r="B955" s="104"/>
      <c r="C955" s="469"/>
      <c r="D955" s="105"/>
      <c r="E955" s="105"/>
      <c r="F955" s="106"/>
      <c r="G955" s="105"/>
      <c r="H955" s="105"/>
      <c r="I955" s="107"/>
      <c r="J955" s="422"/>
      <c r="K955" s="422"/>
      <c r="L955" s="423"/>
      <c r="M955" s="422"/>
      <c r="N955" s="103"/>
      <c r="O955" s="79">
        <f t="shared" si="50"/>
        <v>0</v>
      </c>
      <c r="P955" s="79">
        <f t="shared" si="51"/>
        <v>0</v>
      </c>
      <c r="Q955" s="152" t="str">
        <f t="shared" si="49"/>
        <v/>
      </c>
    </row>
    <row r="956" spans="1:17" x14ac:dyDescent="0.2">
      <c r="A956" s="118" t="str">
        <f>IF(B956="","",COUNT('Diário 1º PA'!$A$5:$A$1982)+COUNT('Diário 2º PA'!$A$5:$A$2027)+ROW()-4)</f>
        <v/>
      </c>
      <c r="B956" s="104"/>
      <c r="C956" s="469"/>
      <c r="D956" s="105"/>
      <c r="E956" s="105"/>
      <c r="F956" s="106"/>
      <c r="G956" s="105"/>
      <c r="H956" s="105"/>
      <c r="I956" s="107"/>
      <c r="J956" s="422"/>
      <c r="K956" s="422"/>
      <c r="L956" s="423"/>
      <c r="M956" s="422"/>
      <c r="N956" s="103"/>
      <c r="O956" s="79">
        <f t="shared" si="50"/>
        <v>0</v>
      </c>
      <c r="P956" s="79">
        <f t="shared" si="51"/>
        <v>0</v>
      </c>
      <c r="Q956" s="102" t="str">
        <f t="shared" si="49"/>
        <v/>
      </c>
    </row>
    <row r="957" spans="1:17" x14ac:dyDescent="0.2">
      <c r="A957" s="118" t="str">
        <f>IF(B957="","",COUNT('Diário 1º PA'!$A$5:$A$1982)+COUNT('Diário 2º PA'!$A$5:$A$2027)+ROW()-4)</f>
        <v/>
      </c>
      <c r="B957" s="104"/>
      <c r="C957" s="469"/>
      <c r="D957" s="105"/>
      <c r="E957" s="105"/>
      <c r="F957" s="106"/>
      <c r="G957" s="105"/>
      <c r="H957" s="105"/>
      <c r="I957" s="107"/>
      <c r="J957" s="422"/>
      <c r="K957" s="422"/>
      <c r="L957" s="423"/>
      <c r="M957" s="422"/>
      <c r="N957" s="103"/>
      <c r="O957" s="79">
        <f t="shared" si="50"/>
        <v>0</v>
      </c>
      <c r="P957" s="79">
        <f t="shared" si="51"/>
        <v>0</v>
      </c>
      <c r="Q957" s="102" t="str">
        <f t="shared" si="49"/>
        <v/>
      </c>
    </row>
    <row r="958" spans="1:17" x14ac:dyDescent="0.2">
      <c r="A958" s="118" t="str">
        <f>IF(B958="","",COUNT('Diário 1º PA'!$A$5:$A$1982)+COUNT('Diário 2º PA'!$A$5:$A$2027)+ROW()-4)</f>
        <v/>
      </c>
      <c r="B958" s="104"/>
      <c r="C958" s="469"/>
      <c r="D958" s="105"/>
      <c r="E958" s="105"/>
      <c r="F958" s="106"/>
      <c r="G958" s="105"/>
      <c r="H958" s="105"/>
      <c r="I958" s="107"/>
      <c r="J958" s="422"/>
      <c r="K958" s="422"/>
      <c r="L958" s="423"/>
      <c r="M958" s="422"/>
      <c r="N958" s="103"/>
      <c r="O958" s="79">
        <f t="shared" si="50"/>
        <v>0</v>
      </c>
      <c r="P958" s="79">
        <f t="shared" si="51"/>
        <v>0</v>
      </c>
      <c r="Q958" s="152" t="str">
        <f t="shared" si="49"/>
        <v/>
      </c>
    </row>
    <row r="959" spans="1:17" x14ac:dyDescent="0.2">
      <c r="A959" s="118" t="str">
        <f>IF(B959="","",COUNT('Diário 1º PA'!$A$5:$A$1982)+COUNT('Diário 2º PA'!$A$5:$A$2027)+ROW()-4)</f>
        <v/>
      </c>
      <c r="B959" s="104"/>
      <c r="C959" s="469"/>
      <c r="D959" s="105"/>
      <c r="E959" s="105"/>
      <c r="F959" s="106"/>
      <c r="G959" s="105"/>
      <c r="H959" s="105"/>
      <c r="I959" s="107"/>
      <c r="J959" s="422"/>
      <c r="K959" s="422"/>
      <c r="L959" s="423"/>
      <c r="M959" s="422"/>
      <c r="N959" s="103"/>
      <c r="O959" s="79">
        <f t="shared" si="50"/>
        <v>0</v>
      </c>
      <c r="P959" s="79">
        <f t="shared" si="51"/>
        <v>0</v>
      </c>
      <c r="Q959" s="102" t="str">
        <f t="shared" si="49"/>
        <v/>
      </c>
    </row>
    <row r="960" spans="1:17" x14ac:dyDescent="0.2">
      <c r="A960" s="118" t="str">
        <f>IF(B960="","",COUNT('Diário 1º PA'!$A$5:$A$1982)+COUNT('Diário 2º PA'!$A$5:$A$2027)+ROW()-4)</f>
        <v/>
      </c>
      <c r="B960" s="104"/>
      <c r="C960" s="469"/>
      <c r="D960" s="105"/>
      <c r="E960" s="105"/>
      <c r="F960" s="106"/>
      <c r="G960" s="105"/>
      <c r="H960" s="105"/>
      <c r="I960" s="107"/>
      <c r="J960" s="422"/>
      <c r="K960" s="422"/>
      <c r="L960" s="423"/>
      <c r="M960" s="422"/>
      <c r="N960" s="103"/>
      <c r="O960" s="79">
        <f t="shared" si="50"/>
        <v>0</v>
      </c>
      <c r="P960" s="79">
        <f t="shared" si="51"/>
        <v>0</v>
      </c>
      <c r="Q960" s="102" t="str">
        <f t="shared" si="49"/>
        <v/>
      </c>
    </row>
    <row r="961" spans="1:17" x14ac:dyDescent="0.2">
      <c r="A961" s="118" t="str">
        <f>IF(B961="","",COUNT('Diário 1º PA'!$A$5:$A$1982)+COUNT('Diário 2º PA'!$A$5:$A$2027)+ROW()-4)</f>
        <v/>
      </c>
      <c r="B961" s="104"/>
      <c r="C961" s="469"/>
      <c r="D961" s="105"/>
      <c r="E961" s="105"/>
      <c r="F961" s="106"/>
      <c r="G961" s="105"/>
      <c r="H961" s="105"/>
      <c r="I961" s="107"/>
      <c r="J961" s="422"/>
      <c r="K961" s="422"/>
      <c r="L961" s="423"/>
      <c r="M961" s="422"/>
      <c r="N961" s="103"/>
      <c r="O961" s="79">
        <f t="shared" si="50"/>
        <v>0</v>
      </c>
      <c r="P961" s="79">
        <f t="shared" si="51"/>
        <v>0</v>
      </c>
      <c r="Q961" s="152" t="str">
        <f t="shared" si="49"/>
        <v/>
      </c>
    </row>
    <row r="962" spans="1:17" x14ac:dyDescent="0.2">
      <c r="A962" s="118" t="str">
        <f>IF(B962="","",COUNT('Diário 1º PA'!$A$5:$A$1982)+COUNT('Diário 2º PA'!$A$5:$A$2027)+ROW()-4)</f>
        <v/>
      </c>
      <c r="B962" s="104"/>
      <c r="C962" s="469"/>
      <c r="D962" s="105"/>
      <c r="E962" s="105"/>
      <c r="F962" s="106"/>
      <c r="G962" s="105"/>
      <c r="H962" s="105"/>
      <c r="I962" s="107"/>
      <c r="J962" s="422"/>
      <c r="K962" s="422"/>
      <c r="L962" s="423"/>
      <c r="M962" s="422"/>
      <c r="N962" s="103"/>
      <c r="O962" s="79">
        <f t="shared" si="50"/>
        <v>0</v>
      </c>
      <c r="P962" s="79">
        <f t="shared" si="51"/>
        <v>0</v>
      </c>
      <c r="Q962" s="102" t="str">
        <f t="shared" si="49"/>
        <v/>
      </c>
    </row>
    <row r="963" spans="1:17" x14ac:dyDescent="0.2">
      <c r="A963" s="118" t="str">
        <f>IF(B963="","",COUNT('Diário 1º PA'!$A$5:$A$1982)+COUNT('Diário 2º PA'!$A$5:$A$2027)+ROW()-4)</f>
        <v/>
      </c>
      <c r="B963" s="104"/>
      <c r="C963" s="469"/>
      <c r="D963" s="105"/>
      <c r="E963" s="105"/>
      <c r="F963" s="106"/>
      <c r="G963" s="105"/>
      <c r="H963" s="105"/>
      <c r="I963" s="107"/>
      <c r="J963" s="422"/>
      <c r="K963" s="422"/>
      <c r="L963" s="423"/>
      <c r="M963" s="422"/>
      <c r="N963" s="103"/>
      <c r="O963" s="79">
        <f t="shared" si="50"/>
        <v>0</v>
      </c>
      <c r="P963" s="79">
        <f t="shared" si="51"/>
        <v>0</v>
      </c>
      <c r="Q963" s="102" t="str">
        <f t="shared" si="49"/>
        <v/>
      </c>
    </row>
    <row r="964" spans="1:17" x14ac:dyDescent="0.2">
      <c r="A964" s="118" t="str">
        <f>IF(B964="","",COUNT('Diário 1º PA'!$A$5:$A$1982)+COUNT('Diário 2º PA'!$A$5:$A$2027)+ROW()-4)</f>
        <v/>
      </c>
      <c r="B964" s="104"/>
      <c r="C964" s="469"/>
      <c r="D964" s="105"/>
      <c r="E964" s="105"/>
      <c r="F964" s="106"/>
      <c r="G964" s="105"/>
      <c r="H964" s="105"/>
      <c r="I964" s="107"/>
      <c r="J964" s="422"/>
      <c r="K964" s="422"/>
      <c r="L964" s="423"/>
      <c r="M964" s="422"/>
      <c r="N964" s="103"/>
      <c r="O964" s="79">
        <f t="shared" si="50"/>
        <v>0</v>
      </c>
      <c r="P964" s="79">
        <f t="shared" si="51"/>
        <v>0</v>
      </c>
      <c r="Q964" s="152" t="str">
        <f t="shared" si="49"/>
        <v/>
      </c>
    </row>
    <row r="965" spans="1:17" x14ac:dyDescent="0.2">
      <c r="A965" s="118" t="str">
        <f>IF(B965="","",COUNT('Diário 1º PA'!$A$5:$A$1982)+COUNT('Diário 2º PA'!$A$5:$A$2027)+ROW()-4)</f>
        <v/>
      </c>
      <c r="B965" s="104"/>
      <c r="C965" s="469"/>
      <c r="D965" s="105"/>
      <c r="E965" s="105"/>
      <c r="F965" s="106"/>
      <c r="G965" s="105"/>
      <c r="H965" s="105"/>
      <c r="I965" s="107"/>
      <c r="J965" s="422"/>
      <c r="K965" s="422"/>
      <c r="L965" s="423"/>
      <c r="M965" s="422"/>
      <c r="N965" s="103"/>
      <c r="O965" s="79">
        <f t="shared" si="50"/>
        <v>0</v>
      </c>
      <c r="P965" s="79">
        <f t="shared" si="51"/>
        <v>0</v>
      </c>
      <c r="Q965" s="102" t="str">
        <f t="shared" si="49"/>
        <v/>
      </c>
    </row>
    <row r="966" spans="1:17" x14ac:dyDescent="0.2">
      <c r="A966" s="118" t="str">
        <f>IF(B966="","",COUNT('Diário 1º PA'!$A$5:$A$1982)+COUNT('Diário 2º PA'!$A$5:$A$2027)+ROW()-4)</f>
        <v/>
      </c>
      <c r="B966" s="104"/>
      <c r="C966" s="469"/>
      <c r="D966" s="105"/>
      <c r="E966" s="105"/>
      <c r="F966" s="106"/>
      <c r="G966" s="105"/>
      <c r="H966" s="105"/>
      <c r="I966" s="107"/>
      <c r="J966" s="422"/>
      <c r="K966" s="422"/>
      <c r="L966" s="423"/>
      <c r="M966" s="422"/>
      <c r="N966" s="103"/>
      <c r="O966" s="79">
        <f t="shared" si="50"/>
        <v>0</v>
      </c>
      <c r="P966" s="79">
        <f t="shared" si="51"/>
        <v>0</v>
      </c>
      <c r="Q966" s="102" t="str">
        <f t="shared" si="49"/>
        <v/>
      </c>
    </row>
    <row r="967" spans="1:17" x14ac:dyDescent="0.2">
      <c r="A967" s="118" t="str">
        <f>IF(B967="","",COUNT('Diário 1º PA'!$A$5:$A$1982)+COUNT('Diário 2º PA'!$A$5:$A$2027)+ROW()-4)</f>
        <v/>
      </c>
      <c r="B967" s="104"/>
      <c r="C967" s="469"/>
      <c r="D967" s="105"/>
      <c r="E967" s="105"/>
      <c r="F967" s="106"/>
      <c r="G967" s="105"/>
      <c r="H967" s="105"/>
      <c r="I967" s="107"/>
      <c r="J967" s="422"/>
      <c r="K967" s="422"/>
      <c r="L967" s="423"/>
      <c r="M967" s="422"/>
      <c r="N967" s="103"/>
      <c r="O967" s="79">
        <f t="shared" si="50"/>
        <v>0</v>
      </c>
      <c r="P967" s="79">
        <f t="shared" si="51"/>
        <v>0</v>
      </c>
      <c r="Q967" s="152" t="str">
        <f t="shared" si="49"/>
        <v/>
      </c>
    </row>
    <row r="968" spans="1:17" x14ac:dyDescent="0.2">
      <c r="A968" s="118" t="str">
        <f>IF(B968="","",COUNT('Diário 1º PA'!$A$5:$A$1982)+COUNT('Diário 2º PA'!$A$5:$A$2027)+ROW()-4)</f>
        <v/>
      </c>
      <c r="B968" s="104"/>
      <c r="C968" s="469"/>
      <c r="D968" s="105"/>
      <c r="E968" s="105"/>
      <c r="F968" s="106"/>
      <c r="G968" s="105"/>
      <c r="H968" s="105"/>
      <c r="I968" s="107"/>
      <c r="J968" s="422"/>
      <c r="K968" s="422"/>
      <c r="L968" s="423"/>
      <c r="M968" s="422"/>
      <c r="N968" s="103"/>
      <c r="O968" s="79">
        <f t="shared" si="50"/>
        <v>0</v>
      </c>
      <c r="P968" s="79">
        <f t="shared" si="51"/>
        <v>0</v>
      </c>
      <c r="Q968" s="102" t="str">
        <f t="shared" si="49"/>
        <v/>
      </c>
    </row>
    <row r="969" spans="1:17" x14ac:dyDescent="0.2">
      <c r="A969" s="118" t="str">
        <f>IF(B969="","",COUNT('Diário 1º PA'!$A$5:$A$1982)+COUNT('Diário 2º PA'!$A$5:$A$2027)+ROW()-4)</f>
        <v/>
      </c>
      <c r="B969" s="104"/>
      <c r="C969" s="469"/>
      <c r="D969" s="105"/>
      <c r="E969" s="105"/>
      <c r="F969" s="106"/>
      <c r="G969" s="105"/>
      <c r="H969" s="105"/>
      <c r="I969" s="107"/>
      <c r="J969" s="422"/>
      <c r="K969" s="422"/>
      <c r="L969" s="423"/>
      <c r="M969" s="422"/>
      <c r="N969" s="103"/>
      <c r="O969" s="79">
        <f t="shared" si="50"/>
        <v>0</v>
      </c>
      <c r="P969" s="79">
        <f t="shared" si="51"/>
        <v>0</v>
      </c>
      <c r="Q969" s="102" t="str">
        <f t="shared" si="49"/>
        <v/>
      </c>
    </row>
    <row r="970" spans="1:17" x14ac:dyDescent="0.2">
      <c r="A970" s="118" t="str">
        <f>IF(B970="","",COUNT('Diário 1º PA'!$A$5:$A$1982)+COUNT('Diário 2º PA'!$A$5:$A$2027)+ROW()-4)</f>
        <v/>
      </c>
      <c r="B970" s="104"/>
      <c r="C970" s="469"/>
      <c r="D970" s="105"/>
      <c r="E970" s="105"/>
      <c r="F970" s="106"/>
      <c r="G970" s="105"/>
      <c r="H970" s="105"/>
      <c r="I970" s="107"/>
      <c r="J970" s="422"/>
      <c r="K970" s="422"/>
      <c r="L970" s="423"/>
      <c r="M970" s="422"/>
      <c r="N970" s="103"/>
      <c r="O970" s="79">
        <f t="shared" si="50"/>
        <v>0</v>
      </c>
      <c r="P970" s="79">
        <f t="shared" si="51"/>
        <v>0</v>
      </c>
      <c r="Q970" s="152" t="str">
        <f t="shared" si="49"/>
        <v/>
      </c>
    </row>
    <row r="971" spans="1:17" x14ac:dyDescent="0.2">
      <c r="A971" s="118" t="str">
        <f>IF(B971="","",COUNT('Diário 1º PA'!$A$5:$A$1982)+COUNT('Diário 2º PA'!$A$5:$A$2027)+ROW()-4)</f>
        <v/>
      </c>
      <c r="B971" s="104"/>
      <c r="C971" s="469"/>
      <c r="D971" s="105"/>
      <c r="E971" s="105"/>
      <c r="F971" s="106"/>
      <c r="G971" s="105"/>
      <c r="H971" s="105"/>
      <c r="I971" s="107"/>
      <c r="J971" s="422"/>
      <c r="K971" s="422"/>
      <c r="L971" s="423"/>
      <c r="M971" s="422"/>
      <c r="N971" s="103"/>
      <c r="O971" s="79">
        <f t="shared" si="50"/>
        <v>0</v>
      </c>
      <c r="P971" s="79">
        <f t="shared" si="51"/>
        <v>0</v>
      </c>
      <c r="Q971" s="102" t="str">
        <f t="shared" si="49"/>
        <v/>
      </c>
    </row>
    <row r="972" spans="1:17" x14ac:dyDescent="0.2">
      <c r="A972" s="118" t="str">
        <f>IF(B972="","",COUNT('Diário 1º PA'!$A$5:$A$1982)+COUNT('Diário 2º PA'!$A$5:$A$2027)+ROW()-4)</f>
        <v/>
      </c>
      <c r="B972" s="104"/>
      <c r="C972" s="469"/>
      <c r="D972" s="105"/>
      <c r="E972" s="105"/>
      <c r="F972" s="106"/>
      <c r="G972" s="105"/>
      <c r="H972" s="105"/>
      <c r="I972" s="107"/>
      <c r="J972" s="422"/>
      <c r="K972" s="422"/>
      <c r="L972" s="423"/>
      <c r="M972" s="422"/>
      <c r="N972" s="103"/>
      <c r="O972" s="79">
        <f t="shared" si="50"/>
        <v>0</v>
      </c>
      <c r="P972" s="79">
        <f t="shared" si="51"/>
        <v>0</v>
      </c>
      <c r="Q972" s="102" t="str">
        <f t="shared" si="49"/>
        <v/>
      </c>
    </row>
    <row r="973" spans="1:17" x14ac:dyDescent="0.2">
      <c r="A973" s="118" t="str">
        <f>IF(B973="","",COUNT('Diário 1º PA'!$A$5:$A$1982)+COUNT('Diário 2º PA'!$A$5:$A$2027)+ROW()-4)</f>
        <v/>
      </c>
      <c r="B973" s="104"/>
      <c r="C973" s="469"/>
      <c r="D973" s="105"/>
      <c r="E973" s="105"/>
      <c r="F973" s="106"/>
      <c r="G973" s="105"/>
      <c r="H973" s="105"/>
      <c r="I973" s="107"/>
      <c r="J973" s="422"/>
      <c r="K973" s="422"/>
      <c r="L973" s="423"/>
      <c r="M973" s="422"/>
      <c r="N973" s="103"/>
      <c r="O973" s="79">
        <f t="shared" si="50"/>
        <v>0</v>
      </c>
      <c r="P973" s="79">
        <f t="shared" si="51"/>
        <v>0</v>
      </c>
      <c r="Q973" s="152" t="str">
        <f t="shared" si="49"/>
        <v/>
      </c>
    </row>
    <row r="974" spans="1:17" x14ac:dyDescent="0.2">
      <c r="A974" s="118" t="str">
        <f>IF(B974="","",COUNT('Diário 1º PA'!$A$5:$A$1982)+COUNT('Diário 2º PA'!$A$5:$A$2027)+ROW()-4)</f>
        <v/>
      </c>
      <c r="B974" s="104"/>
      <c r="C974" s="469"/>
      <c r="D974" s="105"/>
      <c r="E974" s="105"/>
      <c r="F974" s="106"/>
      <c r="G974" s="105"/>
      <c r="H974" s="105"/>
      <c r="I974" s="107"/>
      <c r="J974" s="422"/>
      <c r="K974" s="422"/>
      <c r="L974" s="423"/>
      <c r="M974" s="422"/>
      <c r="N974" s="103"/>
      <c r="O974" s="79">
        <f t="shared" si="50"/>
        <v>0</v>
      </c>
      <c r="P974" s="79">
        <f t="shared" si="51"/>
        <v>0</v>
      </c>
      <c r="Q974" s="102" t="str">
        <f t="shared" si="49"/>
        <v/>
      </c>
    </row>
    <row r="975" spans="1:17" x14ac:dyDescent="0.2">
      <c r="A975" s="118" t="str">
        <f>IF(B975="","",COUNT('Diário 1º PA'!$A$5:$A$1982)+COUNT('Diário 2º PA'!$A$5:$A$2027)+ROW()-4)</f>
        <v/>
      </c>
      <c r="B975" s="104"/>
      <c r="C975" s="469"/>
      <c r="D975" s="105"/>
      <c r="E975" s="105"/>
      <c r="F975" s="106"/>
      <c r="G975" s="105"/>
      <c r="H975" s="105"/>
      <c r="I975" s="107"/>
      <c r="J975" s="422"/>
      <c r="K975" s="422"/>
      <c r="L975" s="423"/>
      <c r="M975" s="422"/>
      <c r="N975" s="103"/>
      <c r="O975" s="79">
        <f t="shared" si="50"/>
        <v>0</v>
      </c>
      <c r="P975" s="79">
        <f t="shared" si="51"/>
        <v>0</v>
      </c>
      <c r="Q975" s="102" t="str">
        <f t="shared" si="49"/>
        <v/>
      </c>
    </row>
    <row r="976" spans="1:17" x14ac:dyDescent="0.2">
      <c r="A976" s="118" t="str">
        <f>IF(B976="","",COUNT('Diário 1º PA'!$A$5:$A$1982)+COUNT('Diário 2º PA'!$A$5:$A$2027)+ROW()-4)</f>
        <v/>
      </c>
      <c r="B976" s="104"/>
      <c r="C976" s="469"/>
      <c r="D976" s="105"/>
      <c r="E976" s="105"/>
      <c r="F976" s="106"/>
      <c r="G976" s="105"/>
      <c r="H976" s="105"/>
      <c r="I976" s="107"/>
      <c r="J976" s="422"/>
      <c r="K976" s="422"/>
      <c r="L976" s="423"/>
      <c r="M976" s="422"/>
      <c r="N976" s="103"/>
      <c r="O976" s="79">
        <f t="shared" si="50"/>
        <v>0</v>
      </c>
      <c r="P976" s="79">
        <f t="shared" si="51"/>
        <v>0</v>
      </c>
      <c r="Q976" s="152" t="str">
        <f t="shared" ref="Q976:Q1039" si="52">SUBSTITUTE(D976," ","_")</f>
        <v/>
      </c>
    </row>
    <row r="977" spans="1:17" x14ac:dyDescent="0.2">
      <c r="A977" s="118" t="str">
        <f>IF(B977="","",COUNT('Diário 1º PA'!$A$5:$A$1982)+COUNT('Diário 2º PA'!$A$5:$A$2027)+ROW()-4)</f>
        <v/>
      </c>
      <c r="B977" s="104"/>
      <c r="C977" s="469"/>
      <c r="D977" s="105"/>
      <c r="E977" s="105"/>
      <c r="F977" s="106"/>
      <c r="G977" s="105"/>
      <c r="H977" s="105"/>
      <c r="I977" s="107"/>
      <c r="J977" s="422"/>
      <c r="K977" s="422"/>
      <c r="L977" s="423"/>
      <c r="M977" s="422"/>
      <c r="N977" s="103"/>
      <c r="O977" s="79">
        <f t="shared" ref="O977:O1040" si="53">IF(B977=0,0,IF(YEAR(B977)=$P$1,MONTH(B977)-$O$1+1,(YEAR(B977)-$P$1)*12-$O$1+1+MONTH(B977)))</f>
        <v>0</v>
      </c>
      <c r="P977" s="79">
        <f t="shared" ref="P977:P1040" si="54">IF(C977=0,0,IF(YEAR(C977)=$P$1,MONTH(C977)-$O$1+1,(YEAR(C977)-$P$1)*12-$O$1+1+MONTH(C977)))</f>
        <v>0</v>
      </c>
      <c r="Q977" s="102" t="str">
        <f t="shared" si="52"/>
        <v/>
      </c>
    </row>
    <row r="978" spans="1:17" x14ac:dyDescent="0.2">
      <c r="A978" s="118" t="str">
        <f>IF(B978="","",COUNT('Diário 1º PA'!$A$5:$A$1982)+COUNT('Diário 2º PA'!$A$5:$A$2027)+ROW()-4)</f>
        <v/>
      </c>
      <c r="B978" s="104"/>
      <c r="C978" s="469"/>
      <c r="D978" s="105"/>
      <c r="E978" s="105"/>
      <c r="F978" s="106"/>
      <c r="G978" s="105"/>
      <c r="H978" s="105"/>
      <c r="I978" s="107"/>
      <c r="J978" s="422"/>
      <c r="K978" s="422"/>
      <c r="L978" s="423"/>
      <c r="M978" s="422"/>
      <c r="N978" s="103"/>
      <c r="O978" s="79">
        <f t="shared" si="53"/>
        <v>0</v>
      </c>
      <c r="P978" s="79">
        <f t="shared" si="54"/>
        <v>0</v>
      </c>
      <c r="Q978" s="102" t="str">
        <f t="shared" si="52"/>
        <v/>
      </c>
    </row>
    <row r="979" spans="1:17" x14ac:dyDescent="0.2">
      <c r="A979" s="118" t="str">
        <f>IF(B979="","",COUNT('Diário 1º PA'!$A$5:$A$1982)+COUNT('Diário 2º PA'!$A$5:$A$2027)+ROW()-4)</f>
        <v/>
      </c>
      <c r="B979" s="104"/>
      <c r="C979" s="469"/>
      <c r="D979" s="105"/>
      <c r="E979" s="105"/>
      <c r="F979" s="106"/>
      <c r="G979" s="105"/>
      <c r="H979" s="105"/>
      <c r="I979" s="107"/>
      <c r="J979" s="422"/>
      <c r="K979" s="422"/>
      <c r="L979" s="423"/>
      <c r="M979" s="422"/>
      <c r="N979" s="103"/>
      <c r="O979" s="79">
        <f t="shared" si="53"/>
        <v>0</v>
      </c>
      <c r="P979" s="79">
        <f t="shared" si="54"/>
        <v>0</v>
      </c>
      <c r="Q979" s="152" t="str">
        <f t="shared" si="52"/>
        <v/>
      </c>
    </row>
    <row r="980" spans="1:17" x14ac:dyDescent="0.2">
      <c r="A980" s="118" t="str">
        <f>IF(B980="","",COUNT('Diário 1º PA'!$A$5:$A$1982)+COUNT('Diário 2º PA'!$A$5:$A$2027)+ROW()-4)</f>
        <v/>
      </c>
      <c r="B980" s="104"/>
      <c r="C980" s="469"/>
      <c r="D980" s="105"/>
      <c r="E980" s="105"/>
      <c r="F980" s="106"/>
      <c r="G980" s="105"/>
      <c r="H980" s="105"/>
      <c r="I980" s="107"/>
      <c r="J980" s="422"/>
      <c r="K980" s="422"/>
      <c r="L980" s="423"/>
      <c r="M980" s="422"/>
      <c r="N980" s="103"/>
      <c r="O980" s="79">
        <f t="shared" si="53"/>
        <v>0</v>
      </c>
      <c r="P980" s="79">
        <f t="shared" si="54"/>
        <v>0</v>
      </c>
      <c r="Q980" s="102" t="str">
        <f t="shared" si="52"/>
        <v/>
      </c>
    </row>
    <row r="981" spans="1:17" x14ac:dyDescent="0.2">
      <c r="A981" s="118" t="str">
        <f>IF(B981="","",COUNT('Diário 1º PA'!$A$5:$A$1982)+COUNT('Diário 2º PA'!$A$5:$A$2027)+ROW()-4)</f>
        <v/>
      </c>
      <c r="B981" s="104"/>
      <c r="C981" s="469"/>
      <c r="D981" s="105"/>
      <c r="E981" s="105"/>
      <c r="F981" s="106"/>
      <c r="G981" s="105"/>
      <c r="H981" s="105"/>
      <c r="I981" s="107"/>
      <c r="J981" s="422"/>
      <c r="K981" s="422"/>
      <c r="L981" s="423"/>
      <c r="M981" s="422"/>
      <c r="N981" s="103"/>
      <c r="O981" s="79">
        <f t="shared" si="53"/>
        <v>0</v>
      </c>
      <c r="P981" s="79">
        <f t="shared" si="54"/>
        <v>0</v>
      </c>
      <c r="Q981" s="102" t="str">
        <f t="shared" si="52"/>
        <v/>
      </c>
    </row>
    <row r="982" spans="1:17" x14ac:dyDescent="0.2">
      <c r="A982" s="118" t="str">
        <f>IF(B982="","",COUNT('Diário 1º PA'!$A$5:$A$1982)+COUNT('Diário 2º PA'!$A$5:$A$2027)+ROW()-4)</f>
        <v/>
      </c>
      <c r="B982" s="104"/>
      <c r="C982" s="469"/>
      <c r="D982" s="105"/>
      <c r="E982" s="105"/>
      <c r="F982" s="106"/>
      <c r="G982" s="105"/>
      <c r="H982" s="105"/>
      <c r="I982" s="107"/>
      <c r="J982" s="422"/>
      <c r="K982" s="422"/>
      <c r="L982" s="423"/>
      <c r="M982" s="422"/>
      <c r="N982" s="103"/>
      <c r="O982" s="79">
        <f t="shared" si="53"/>
        <v>0</v>
      </c>
      <c r="P982" s="79">
        <f t="shared" si="54"/>
        <v>0</v>
      </c>
      <c r="Q982" s="152" t="str">
        <f t="shared" si="52"/>
        <v/>
      </c>
    </row>
    <row r="983" spans="1:17" x14ac:dyDescent="0.2">
      <c r="A983" s="118" t="str">
        <f>IF(B983="","",COUNT('Diário 1º PA'!$A$5:$A$1982)+COUNT('Diário 2º PA'!$A$5:$A$2027)+ROW()-4)</f>
        <v/>
      </c>
      <c r="B983" s="104"/>
      <c r="C983" s="469"/>
      <c r="D983" s="105"/>
      <c r="E983" s="105"/>
      <c r="F983" s="106"/>
      <c r="G983" s="105"/>
      <c r="H983" s="105"/>
      <c r="I983" s="107"/>
      <c r="J983" s="422"/>
      <c r="K983" s="422"/>
      <c r="L983" s="423"/>
      <c r="M983" s="422"/>
      <c r="N983" s="103"/>
      <c r="O983" s="79">
        <f t="shared" si="53"/>
        <v>0</v>
      </c>
      <c r="P983" s="79">
        <f t="shared" si="54"/>
        <v>0</v>
      </c>
      <c r="Q983" s="102" t="str">
        <f t="shared" si="52"/>
        <v/>
      </c>
    </row>
    <row r="984" spans="1:17" x14ac:dyDescent="0.2">
      <c r="A984" s="118" t="str">
        <f>IF(B984="","",COUNT('Diário 1º PA'!$A$5:$A$1982)+COUNT('Diário 2º PA'!$A$5:$A$2027)+ROW()-4)</f>
        <v/>
      </c>
      <c r="B984" s="104"/>
      <c r="C984" s="469"/>
      <c r="D984" s="105"/>
      <c r="E984" s="105"/>
      <c r="F984" s="106"/>
      <c r="G984" s="105"/>
      <c r="H984" s="105"/>
      <c r="I984" s="107"/>
      <c r="J984" s="422"/>
      <c r="K984" s="422"/>
      <c r="L984" s="423"/>
      <c r="M984" s="422"/>
      <c r="N984" s="103"/>
      <c r="O984" s="79">
        <f t="shared" si="53"/>
        <v>0</v>
      </c>
      <c r="P984" s="79">
        <f t="shared" si="54"/>
        <v>0</v>
      </c>
      <c r="Q984" s="102" t="str">
        <f t="shared" si="52"/>
        <v/>
      </c>
    </row>
    <row r="985" spans="1:17" x14ac:dyDescent="0.2">
      <c r="A985" s="118" t="str">
        <f>IF(B985="","",COUNT('Diário 1º PA'!$A$5:$A$1982)+COUNT('Diário 2º PA'!$A$5:$A$2027)+ROW()-4)</f>
        <v/>
      </c>
      <c r="B985" s="104"/>
      <c r="C985" s="469"/>
      <c r="D985" s="105"/>
      <c r="E985" s="105"/>
      <c r="F985" s="106"/>
      <c r="G985" s="105"/>
      <c r="H985" s="105"/>
      <c r="I985" s="107"/>
      <c r="J985" s="422"/>
      <c r="K985" s="422"/>
      <c r="L985" s="423"/>
      <c r="M985" s="422"/>
      <c r="N985" s="103"/>
      <c r="O985" s="79">
        <f t="shared" si="53"/>
        <v>0</v>
      </c>
      <c r="P985" s="79">
        <f t="shared" si="54"/>
        <v>0</v>
      </c>
      <c r="Q985" s="152" t="str">
        <f t="shared" si="52"/>
        <v/>
      </c>
    </row>
    <row r="986" spans="1:17" x14ac:dyDescent="0.2">
      <c r="A986" s="118" t="str">
        <f>IF(B986="","",COUNT('Diário 1º PA'!$A$5:$A$1982)+COUNT('Diário 2º PA'!$A$5:$A$2027)+ROW()-4)</f>
        <v/>
      </c>
      <c r="B986" s="104"/>
      <c r="C986" s="469"/>
      <c r="D986" s="105"/>
      <c r="E986" s="105"/>
      <c r="F986" s="106"/>
      <c r="G986" s="105"/>
      <c r="H986" s="105"/>
      <c r="I986" s="107"/>
      <c r="J986" s="422"/>
      <c r="K986" s="422"/>
      <c r="L986" s="423"/>
      <c r="M986" s="422"/>
      <c r="N986" s="103"/>
      <c r="O986" s="79">
        <f t="shared" si="53"/>
        <v>0</v>
      </c>
      <c r="P986" s="79">
        <f t="shared" si="54"/>
        <v>0</v>
      </c>
      <c r="Q986" s="102" t="str">
        <f t="shared" si="52"/>
        <v/>
      </c>
    </row>
    <row r="987" spans="1:17" x14ac:dyDescent="0.2">
      <c r="A987" s="118" t="str">
        <f>IF(B987="","",COUNT('Diário 1º PA'!$A$5:$A$1982)+COUNT('Diário 2º PA'!$A$5:$A$2027)+ROW()-4)</f>
        <v/>
      </c>
      <c r="B987" s="104"/>
      <c r="C987" s="469"/>
      <c r="D987" s="105"/>
      <c r="E987" s="105"/>
      <c r="F987" s="106"/>
      <c r="G987" s="105"/>
      <c r="H987" s="105"/>
      <c r="I987" s="107"/>
      <c r="J987" s="422"/>
      <c r="K987" s="422"/>
      <c r="L987" s="423"/>
      <c r="M987" s="422"/>
      <c r="N987" s="103"/>
      <c r="O987" s="79">
        <f t="shared" si="53"/>
        <v>0</v>
      </c>
      <c r="P987" s="79">
        <f t="shared" si="54"/>
        <v>0</v>
      </c>
      <c r="Q987" s="102" t="str">
        <f t="shared" si="52"/>
        <v/>
      </c>
    </row>
    <row r="988" spans="1:17" x14ac:dyDescent="0.2">
      <c r="A988" s="118" t="str">
        <f>IF(B988="","",COUNT('Diário 1º PA'!$A$5:$A$1982)+COUNT('Diário 2º PA'!$A$5:$A$2027)+ROW()-4)</f>
        <v/>
      </c>
      <c r="B988" s="104"/>
      <c r="C988" s="469"/>
      <c r="D988" s="105"/>
      <c r="E988" s="105"/>
      <c r="F988" s="106"/>
      <c r="G988" s="105"/>
      <c r="H988" s="105"/>
      <c r="I988" s="107"/>
      <c r="J988" s="422"/>
      <c r="K988" s="422"/>
      <c r="L988" s="423"/>
      <c r="M988" s="422"/>
      <c r="N988" s="103"/>
      <c r="O988" s="79">
        <f t="shared" si="53"/>
        <v>0</v>
      </c>
      <c r="P988" s="79">
        <f t="shared" si="54"/>
        <v>0</v>
      </c>
      <c r="Q988" s="152" t="str">
        <f t="shared" si="52"/>
        <v/>
      </c>
    </row>
    <row r="989" spans="1:17" x14ac:dyDescent="0.2">
      <c r="A989" s="118" t="str">
        <f>IF(B989="","",COUNT('Diário 1º PA'!$A$5:$A$1982)+COUNT('Diário 2º PA'!$A$5:$A$2027)+ROW()-4)</f>
        <v/>
      </c>
      <c r="B989" s="104"/>
      <c r="C989" s="469"/>
      <c r="D989" s="105"/>
      <c r="E989" s="105"/>
      <c r="F989" s="106"/>
      <c r="G989" s="105"/>
      <c r="H989" s="105"/>
      <c r="I989" s="107"/>
      <c r="J989" s="422"/>
      <c r="K989" s="422"/>
      <c r="L989" s="423"/>
      <c r="M989" s="422"/>
      <c r="N989" s="103"/>
      <c r="O989" s="79">
        <f t="shared" si="53"/>
        <v>0</v>
      </c>
      <c r="P989" s="79">
        <f t="shared" si="54"/>
        <v>0</v>
      </c>
      <c r="Q989" s="102" t="str">
        <f t="shared" si="52"/>
        <v/>
      </c>
    </row>
    <row r="990" spans="1:17" x14ac:dyDescent="0.2">
      <c r="A990" s="118" t="str">
        <f>IF(B990="","",COUNT('Diário 1º PA'!$A$5:$A$1982)+COUNT('Diário 2º PA'!$A$5:$A$2027)+ROW()-4)</f>
        <v/>
      </c>
      <c r="B990" s="104"/>
      <c r="C990" s="469"/>
      <c r="D990" s="105"/>
      <c r="E990" s="105"/>
      <c r="F990" s="106"/>
      <c r="G990" s="105"/>
      <c r="H990" s="105"/>
      <c r="I990" s="107"/>
      <c r="J990" s="422"/>
      <c r="K990" s="422"/>
      <c r="L990" s="423"/>
      <c r="M990" s="422"/>
      <c r="N990" s="103"/>
      <c r="O990" s="79">
        <f t="shared" si="53"/>
        <v>0</v>
      </c>
      <c r="P990" s="79">
        <f t="shared" si="54"/>
        <v>0</v>
      </c>
      <c r="Q990" s="102" t="str">
        <f t="shared" si="52"/>
        <v/>
      </c>
    </row>
    <row r="991" spans="1:17" x14ac:dyDescent="0.2">
      <c r="A991" s="118" t="str">
        <f>IF(B991="","",COUNT('Diário 1º PA'!$A$5:$A$1982)+COUNT('Diário 2º PA'!$A$5:$A$2027)+ROW()-4)</f>
        <v/>
      </c>
      <c r="B991" s="104"/>
      <c r="C991" s="469"/>
      <c r="D991" s="105"/>
      <c r="E991" s="105"/>
      <c r="F991" s="106"/>
      <c r="G991" s="105"/>
      <c r="H991" s="105"/>
      <c r="I991" s="107"/>
      <c r="J991" s="422"/>
      <c r="K991" s="422"/>
      <c r="L991" s="423"/>
      <c r="M991" s="422"/>
      <c r="N991" s="103"/>
      <c r="O991" s="79">
        <f t="shared" si="53"/>
        <v>0</v>
      </c>
      <c r="P991" s="79">
        <f t="shared" si="54"/>
        <v>0</v>
      </c>
      <c r="Q991" s="152" t="str">
        <f t="shared" si="52"/>
        <v/>
      </c>
    </row>
    <row r="992" spans="1:17" x14ac:dyDescent="0.2">
      <c r="A992" s="118" t="str">
        <f>IF(B992="","",COUNT('Diário 1º PA'!$A$5:$A$1982)+COUNT('Diário 2º PA'!$A$5:$A$2027)+ROW()-4)</f>
        <v/>
      </c>
      <c r="B992" s="104"/>
      <c r="C992" s="469"/>
      <c r="D992" s="105"/>
      <c r="E992" s="105"/>
      <c r="F992" s="106"/>
      <c r="G992" s="105"/>
      <c r="H992" s="105"/>
      <c r="I992" s="107"/>
      <c r="J992" s="422"/>
      <c r="K992" s="422"/>
      <c r="L992" s="423"/>
      <c r="M992" s="422"/>
      <c r="N992" s="103"/>
      <c r="O992" s="79">
        <f t="shared" si="53"/>
        <v>0</v>
      </c>
      <c r="P992" s="79">
        <f t="shared" si="54"/>
        <v>0</v>
      </c>
      <c r="Q992" s="102" t="str">
        <f t="shared" si="52"/>
        <v/>
      </c>
    </row>
    <row r="993" spans="1:17" x14ac:dyDescent="0.2">
      <c r="A993" s="118" t="str">
        <f>IF(B993="","",COUNT('Diário 1º PA'!$A$5:$A$1982)+COUNT('Diário 2º PA'!$A$5:$A$2027)+ROW()-4)</f>
        <v/>
      </c>
      <c r="B993" s="104"/>
      <c r="C993" s="469"/>
      <c r="D993" s="105"/>
      <c r="E993" s="105"/>
      <c r="F993" s="106"/>
      <c r="G993" s="105"/>
      <c r="H993" s="105"/>
      <c r="I993" s="107"/>
      <c r="J993" s="422"/>
      <c r="K993" s="422"/>
      <c r="L993" s="423"/>
      <c r="M993" s="422"/>
      <c r="N993" s="103"/>
      <c r="O993" s="79">
        <f t="shared" si="53"/>
        <v>0</v>
      </c>
      <c r="P993" s="79">
        <f t="shared" si="54"/>
        <v>0</v>
      </c>
      <c r="Q993" s="102" t="str">
        <f t="shared" si="52"/>
        <v/>
      </c>
    </row>
    <row r="994" spans="1:17" x14ac:dyDescent="0.2">
      <c r="A994" s="118" t="str">
        <f>IF(B994="","",COUNT('Diário 1º PA'!$A$5:$A$1982)+COUNT('Diário 2º PA'!$A$5:$A$2027)+ROW()-4)</f>
        <v/>
      </c>
      <c r="B994" s="104"/>
      <c r="C994" s="469"/>
      <c r="D994" s="105"/>
      <c r="E994" s="105"/>
      <c r="F994" s="106"/>
      <c r="G994" s="105"/>
      <c r="H994" s="105"/>
      <c r="I994" s="107"/>
      <c r="J994" s="422"/>
      <c r="K994" s="422"/>
      <c r="L994" s="423"/>
      <c r="M994" s="422"/>
      <c r="N994" s="103"/>
      <c r="O994" s="79">
        <f t="shared" si="53"/>
        <v>0</v>
      </c>
      <c r="P994" s="79">
        <f t="shared" si="54"/>
        <v>0</v>
      </c>
      <c r="Q994" s="152" t="str">
        <f t="shared" si="52"/>
        <v/>
      </c>
    </row>
    <row r="995" spans="1:17" x14ac:dyDescent="0.2">
      <c r="A995" s="118" t="str">
        <f>IF(B995="","",COUNT('Diário 1º PA'!$A$5:$A$1982)+COUNT('Diário 2º PA'!$A$5:$A$2027)+ROW()-4)</f>
        <v/>
      </c>
      <c r="B995" s="104"/>
      <c r="C995" s="469"/>
      <c r="D995" s="105"/>
      <c r="E995" s="105"/>
      <c r="F995" s="106"/>
      <c r="G995" s="105"/>
      <c r="H995" s="105"/>
      <c r="I995" s="107"/>
      <c r="J995" s="422"/>
      <c r="K995" s="422"/>
      <c r="L995" s="423"/>
      <c r="M995" s="422"/>
      <c r="N995" s="103"/>
      <c r="O995" s="79">
        <f t="shared" si="53"/>
        <v>0</v>
      </c>
      <c r="P995" s="79">
        <f t="shared" si="54"/>
        <v>0</v>
      </c>
      <c r="Q995" s="102" t="str">
        <f t="shared" si="52"/>
        <v/>
      </c>
    </row>
    <row r="996" spans="1:17" x14ac:dyDescent="0.2">
      <c r="A996" s="118" t="str">
        <f>IF(B996="","",COUNT('Diário 1º PA'!$A$5:$A$1982)+COUNT('Diário 2º PA'!$A$5:$A$2027)+ROW()-4)</f>
        <v/>
      </c>
      <c r="B996" s="104"/>
      <c r="C996" s="469"/>
      <c r="D996" s="105"/>
      <c r="E996" s="105"/>
      <c r="F996" s="106"/>
      <c r="G996" s="105"/>
      <c r="H996" s="105"/>
      <c r="I996" s="107"/>
      <c r="J996" s="422"/>
      <c r="K996" s="422"/>
      <c r="L996" s="423"/>
      <c r="M996" s="422"/>
      <c r="N996" s="103"/>
      <c r="O996" s="79">
        <f t="shared" si="53"/>
        <v>0</v>
      </c>
      <c r="P996" s="79">
        <f t="shared" si="54"/>
        <v>0</v>
      </c>
      <c r="Q996" s="102" t="str">
        <f t="shared" si="52"/>
        <v/>
      </c>
    </row>
    <row r="997" spans="1:17" x14ac:dyDescent="0.2">
      <c r="A997" s="118" t="str">
        <f>IF(B997="","",COUNT('Diário 1º PA'!$A$5:$A$1982)+COUNT('Diário 2º PA'!$A$5:$A$2027)+ROW()-4)</f>
        <v/>
      </c>
      <c r="B997" s="104"/>
      <c r="C997" s="469"/>
      <c r="D997" s="105"/>
      <c r="E997" s="105"/>
      <c r="F997" s="106"/>
      <c r="G997" s="105"/>
      <c r="H997" s="105"/>
      <c r="I997" s="107"/>
      <c r="J997" s="422"/>
      <c r="K997" s="422"/>
      <c r="L997" s="423"/>
      <c r="M997" s="422"/>
      <c r="N997" s="103"/>
      <c r="O997" s="79">
        <f t="shared" si="53"/>
        <v>0</v>
      </c>
      <c r="P997" s="79">
        <f t="shared" si="54"/>
        <v>0</v>
      </c>
      <c r="Q997" s="152" t="str">
        <f t="shared" si="52"/>
        <v/>
      </c>
    </row>
    <row r="998" spans="1:17" x14ac:dyDescent="0.2">
      <c r="A998" s="118" t="str">
        <f>IF(B998="","",COUNT('Diário 1º PA'!$A$5:$A$1982)+COUNT('Diário 2º PA'!$A$5:$A$2027)+ROW()-4)</f>
        <v/>
      </c>
      <c r="B998" s="104"/>
      <c r="C998" s="469"/>
      <c r="D998" s="105"/>
      <c r="E998" s="105"/>
      <c r="F998" s="106"/>
      <c r="G998" s="105"/>
      <c r="H998" s="105"/>
      <c r="I998" s="107"/>
      <c r="J998" s="422"/>
      <c r="K998" s="422"/>
      <c r="L998" s="423"/>
      <c r="M998" s="422"/>
      <c r="N998" s="103"/>
      <c r="O998" s="79">
        <f t="shared" si="53"/>
        <v>0</v>
      </c>
      <c r="P998" s="79">
        <f t="shared" si="54"/>
        <v>0</v>
      </c>
      <c r="Q998" s="102" t="str">
        <f t="shared" si="52"/>
        <v/>
      </c>
    </row>
    <row r="999" spans="1:17" x14ac:dyDescent="0.2">
      <c r="A999" s="118" t="str">
        <f>IF(B999="","",COUNT('Diário 1º PA'!$A$5:$A$1982)+COUNT('Diário 2º PA'!$A$5:$A$2027)+ROW()-4)</f>
        <v/>
      </c>
      <c r="B999" s="104"/>
      <c r="C999" s="469"/>
      <c r="D999" s="105"/>
      <c r="E999" s="105"/>
      <c r="F999" s="106"/>
      <c r="G999" s="105"/>
      <c r="H999" s="105"/>
      <c r="I999" s="107"/>
      <c r="J999" s="422"/>
      <c r="K999" s="422"/>
      <c r="L999" s="423"/>
      <c r="M999" s="422"/>
      <c r="N999" s="103"/>
      <c r="O999" s="79">
        <f t="shared" si="53"/>
        <v>0</v>
      </c>
      <c r="P999" s="79">
        <f t="shared" si="54"/>
        <v>0</v>
      </c>
      <c r="Q999" s="102" t="str">
        <f t="shared" si="52"/>
        <v/>
      </c>
    </row>
    <row r="1000" spans="1:17" x14ac:dyDescent="0.2">
      <c r="A1000" s="118" t="str">
        <f>IF(B1000="","",COUNT('Diário 1º PA'!$A$5:$A$1982)+COUNT('Diário 2º PA'!$A$5:$A$2027)+ROW()-4)</f>
        <v/>
      </c>
      <c r="B1000" s="104"/>
      <c r="C1000" s="469"/>
      <c r="D1000" s="105"/>
      <c r="E1000" s="105"/>
      <c r="F1000" s="106"/>
      <c r="G1000" s="105"/>
      <c r="H1000" s="105"/>
      <c r="I1000" s="107"/>
      <c r="J1000" s="422"/>
      <c r="K1000" s="422"/>
      <c r="L1000" s="423"/>
      <c r="M1000" s="422"/>
      <c r="N1000" s="103"/>
      <c r="O1000" s="79">
        <f t="shared" si="53"/>
        <v>0</v>
      </c>
      <c r="P1000" s="79">
        <f t="shared" si="54"/>
        <v>0</v>
      </c>
      <c r="Q1000" s="152" t="str">
        <f t="shared" si="52"/>
        <v/>
      </c>
    </row>
    <row r="1001" spans="1:17" x14ac:dyDescent="0.2">
      <c r="A1001" s="118" t="str">
        <f>IF(B1001="","",COUNT('Diário 1º PA'!$A$5:$A$1982)+COUNT('Diário 2º PA'!$A$5:$A$2027)+ROW()-4)</f>
        <v/>
      </c>
      <c r="B1001" s="104"/>
      <c r="C1001" s="469"/>
      <c r="D1001" s="105"/>
      <c r="E1001" s="105"/>
      <c r="F1001" s="106"/>
      <c r="G1001" s="105"/>
      <c r="H1001" s="105"/>
      <c r="I1001" s="107"/>
      <c r="J1001" s="422"/>
      <c r="K1001" s="422"/>
      <c r="L1001" s="423"/>
      <c r="M1001" s="422"/>
      <c r="N1001" s="103"/>
      <c r="O1001" s="79">
        <f t="shared" si="53"/>
        <v>0</v>
      </c>
      <c r="P1001" s="79">
        <f t="shared" si="54"/>
        <v>0</v>
      </c>
      <c r="Q1001" s="102" t="str">
        <f t="shared" si="52"/>
        <v/>
      </c>
    </row>
    <row r="1002" spans="1:17" x14ac:dyDescent="0.2">
      <c r="A1002" s="118" t="str">
        <f>IF(B1002="","",COUNT('Diário 1º PA'!$A$5:$A$1982)+COUNT('Diário 2º PA'!$A$5:$A$2027)+ROW()-4)</f>
        <v/>
      </c>
      <c r="B1002" s="104"/>
      <c r="C1002" s="469"/>
      <c r="D1002" s="105"/>
      <c r="E1002" s="105"/>
      <c r="F1002" s="106"/>
      <c r="G1002" s="105"/>
      <c r="H1002" s="105"/>
      <c r="I1002" s="107"/>
      <c r="J1002" s="422"/>
      <c r="K1002" s="422"/>
      <c r="L1002" s="423"/>
      <c r="M1002" s="422"/>
      <c r="N1002" s="103"/>
      <c r="O1002" s="79">
        <f t="shared" si="53"/>
        <v>0</v>
      </c>
      <c r="P1002" s="79">
        <f t="shared" si="54"/>
        <v>0</v>
      </c>
      <c r="Q1002" s="102" t="str">
        <f t="shared" si="52"/>
        <v/>
      </c>
    </row>
    <row r="1003" spans="1:17" x14ac:dyDescent="0.2">
      <c r="A1003" s="118" t="str">
        <f>IF(B1003="","",COUNT('Diário 1º PA'!$A$5:$A$1982)+COUNT('Diário 2º PA'!$A$5:$A$2027)+ROW()-4)</f>
        <v/>
      </c>
      <c r="B1003" s="104"/>
      <c r="C1003" s="469"/>
      <c r="D1003" s="105"/>
      <c r="E1003" s="105"/>
      <c r="F1003" s="106"/>
      <c r="G1003" s="105"/>
      <c r="H1003" s="105"/>
      <c r="I1003" s="107"/>
      <c r="J1003" s="422"/>
      <c r="K1003" s="422"/>
      <c r="L1003" s="423"/>
      <c r="M1003" s="422"/>
      <c r="N1003" s="103"/>
      <c r="O1003" s="79">
        <f t="shared" si="53"/>
        <v>0</v>
      </c>
      <c r="P1003" s="79">
        <f t="shared" si="54"/>
        <v>0</v>
      </c>
      <c r="Q1003" s="152" t="str">
        <f t="shared" si="52"/>
        <v/>
      </c>
    </row>
    <row r="1004" spans="1:17" x14ac:dyDescent="0.2">
      <c r="A1004" s="118" t="str">
        <f>IF(B1004="","",COUNT('Diário 1º PA'!$A$5:$A$1982)+COUNT('Diário 2º PA'!$A$5:$A$2027)+ROW()-4)</f>
        <v/>
      </c>
      <c r="B1004" s="104"/>
      <c r="C1004" s="469"/>
      <c r="D1004" s="105"/>
      <c r="E1004" s="105"/>
      <c r="F1004" s="106"/>
      <c r="G1004" s="105"/>
      <c r="H1004" s="105"/>
      <c r="I1004" s="107"/>
      <c r="J1004" s="422"/>
      <c r="K1004" s="422"/>
      <c r="L1004" s="423"/>
      <c r="M1004" s="422"/>
      <c r="N1004" s="103"/>
      <c r="O1004" s="79">
        <f t="shared" si="53"/>
        <v>0</v>
      </c>
      <c r="P1004" s="79">
        <f t="shared" si="54"/>
        <v>0</v>
      </c>
      <c r="Q1004" s="102" t="str">
        <f t="shared" si="52"/>
        <v/>
      </c>
    </row>
    <row r="1005" spans="1:17" x14ac:dyDescent="0.2">
      <c r="A1005" s="118" t="str">
        <f>IF(B1005="","",COUNT('Diário 1º PA'!$A$5:$A$1982)+COUNT('Diário 2º PA'!$A$5:$A$2027)+ROW()-4)</f>
        <v/>
      </c>
      <c r="B1005" s="104"/>
      <c r="C1005" s="469"/>
      <c r="D1005" s="105"/>
      <c r="E1005" s="105"/>
      <c r="F1005" s="106"/>
      <c r="G1005" s="105"/>
      <c r="H1005" s="105"/>
      <c r="I1005" s="107"/>
      <c r="J1005" s="422"/>
      <c r="K1005" s="422"/>
      <c r="L1005" s="423"/>
      <c r="M1005" s="422"/>
      <c r="N1005" s="103"/>
      <c r="O1005" s="79">
        <f t="shared" si="53"/>
        <v>0</v>
      </c>
      <c r="P1005" s="79">
        <f t="shared" si="54"/>
        <v>0</v>
      </c>
      <c r="Q1005" s="102" t="str">
        <f t="shared" si="52"/>
        <v/>
      </c>
    </row>
    <row r="1006" spans="1:17" x14ac:dyDescent="0.2">
      <c r="A1006" s="118" t="str">
        <f>IF(B1006="","",COUNT('Diário 1º PA'!$A$5:$A$1982)+COUNT('Diário 2º PA'!$A$5:$A$2027)+ROW()-4)</f>
        <v/>
      </c>
      <c r="B1006" s="104"/>
      <c r="C1006" s="469"/>
      <c r="D1006" s="105"/>
      <c r="E1006" s="105"/>
      <c r="F1006" s="106"/>
      <c r="G1006" s="105"/>
      <c r="H1006" s="105"/>
      <c r="I1006" s="107"/>
      <c r="J1006" s="422"/>
      <c r="K1006" s="422"/>
      <c r="L1006" s="423"/>
      <c r="M1006" s="422"/>
      <c r="N1006" s="103"/>
      <c r="O1006" s="79">
        <f t="shared" si="53"/>
        <v>0</v>
      </c>
      <c r="P1006" s="79">
        <f t="shared" si="54"/>
        <v>0</v>
      </c>
      <c r="Q1006" s="152" t="str">
        <f t="shared" si="52"/>
        <v/>
      </c>
    </row>
    <row r="1007" spans="1:17" x14ac:dyDescent="0.2">
      <c r="A1007" s="118" t="str">
        <f>IF(B1007="","",COUNT('Diário 1º PA'!$A$5:$A$1982)+COUNT('Diário 2º PA'!$A$5:$A$2027)+ROW()-4)</f>
        <v/>
      </c>
      <c r="B1007" s="104"/>
      <c r="C1007" s="469"/>
      <c r="D1007" s="105"/>
      <c r="E1007" s="105"/>
      <c r="F1007" s="106"/>
      <c r="G1007" s="105"/>
      <c r="H1007" s="105"/>
      <c r="I1007" s="107"/>
      <c r="J1007" s="422"/>
      <c r="K1007" s="422"/>
      <c r="L1007" s="423"/>
      <c r="M1007" s="422"/>
      <c r="N1007" s="103"/>
      <c r="O1007" s="79">
        <f t="shared" si="53"/>
        <v>0</v>
      </c>
      <c r="P1007" s="79">
        <f t="shared" si="54"/>
        <v>0</v>
      </c>
      <c r="Q1007" s="102" t="str">
        <f t="shared" si="52"/>
        <v/>
      </c>
    </row>
    <row r="1008" spans="1:17" x14ac:dyDescent="0.2">
      <c r="A1008" s="118" t="str">
        <f>IF(B1008="","",COUNT('Diário 1º PA'!$A$5:$A$1982)+COUNT('Diário 2º PA'!$A$5:$A$2027)+ROW()-4)</f>
        <v/>
      </c>
      <c r="B1008" s="104"/>
      <c r="C1008" s="469"/>
      <c r="D1008" s="105"/>
      <c r="E1008" s="105"/>
      <c r="F1008" s="106"/>
      <c r="G1008" s="105"/>
      <c r="H1008" s="105"/>
      <c r="I1008" s="107"/>
      <c r="J1008" s="422"/>
      <c r="K1008" s="422"/>
      <c r="L1008" s="423"/>
      <c r="M1008" s="422"/>
      <c r="N1008" s="103"/>
      <c r="O1008" s="79">
        <f t="shared" si="53"/>
        <v>0</v>
      </c>
      <c r="P1008" s="79">
        <f t="shared" si="54"/>
        <v>0</v>
      </c>
      <c r="Q1008" s="102" t="str">
        <f t="shared" si="52"/>
        <v/>
      </c>
    </row>
    <row r="1009" spans="1:17" x14ac:dyDescent="0.2">
      <c r="A1009" s="118" t="str">
        <f>IF(B1009="","",COUNT('Diário 1º PA'!$A$5:$A$1982)+COUNT('Diário 2º PA'!$A$5:$A$2027)+ROW()-4)</f>
        <v/>
      </c>
      <c r="B1009" s="104"/>
      <c r="C1009" s="469"/>
      <c r="D1009" s="105"/>
      <c r="E1009" s="105"/>
      <c r="F1009" s="106"/>
      <c r="G1009" s="105"/>
      <c r="H1009" s="105"/>
      <c r="I1009" s="107"/>
      <c r="J1009" s="422"/>
      <c r="K1009" s="422"/>
      <c r="L1009" s="423"/>
      <c r="M1009" s="422"/>
      <c r="N1009" s="103"/>
      <c r="O1009" s="79">
        <f t="shared" si="53"/>
        <v>0</v>
      </c>
      <c r="P1009" s="79">
        <f t="shared" si="54"/>
        <v>0</v>
      </c>
      <c r="Q1009" s="152" t="str">
        <f t="shared" si="52"/>
        <v/>
      </c>
    </row>
    <row r="1010" spans="1:17" x14ac:dyDescent="0.2">
      <c r="A1010" s="118" t="str">
        <f>IF(B1010="","",COUNT('Diário 1º PA'!$A$5:$A$1982)+COUNT('Diário 2º PA'!$A$5:$A$2027)+ROW()-4)</f>
        <v/>
      </c>
      <c r="B1010" s="104"/>
      <c r="C1010" s="469"/>
      <c r="D1010" s="105"/>
      <c r="E1010" s="105"/>
      <c r="F1010" s="106"/>
      <c r="G1010" s="105"/>
      <c r="H1010" s="105"/>
      <c r="I1010" s="107"/>
      <c r="J1010" s="422"/>
      <c r="K1010" s="422"/>
      <c r="L1010" s="423"/>
      <c r="M1010" s="422"/>
      <c r="N1010" s="103"/>
      <c r="O1010" s="79">
        <f t="shared" si="53"/>
        <v>0</v>
      </c>
      <c r="P1010" s="79">
        <f t="shared" si="54"/>
        <v>0</v>
      </c>
      <c r="Q1010" s="102" t="str">
        <f t="shared" si="52"/>
        <v/>
      </c>
    </row>
    <row r="1011" spans="1:17" x14ac:dyDescent="0.2">
      <c r="A1011" s="118" t="str">
        <f>IF(B1011="","",COUNT('Diário 1º PA'!$A$5:$A$1982)+COUNT('Diário 2º PA'!$A$5:$A$2027)+ROW()-4)</f>
        <v/>
      </c>
      <c r="B1011" s="104"/>
      <c r="C1011" s="469"/>
      <c r="D1011" s="105"/>
      <c r="E1011" s="105"/>
      <c r="F1011" s="106"/>
      <c r="G1011" s="105"/>
      <c r="H1011" s="105"/>
      <c r="I1011" s="107"/>
      <c r="J1011" s="422"/>
      <c r="K1011" s="422"/>
      <c r="L1011" s="423"/>
      <c r="M1011" s="422"/>
      <c r="N1011" s="103"/>
      <c r="O1011" s="79">
        <f t="shared" si="53"/>
        <v>0</v>
      </c>
      <c r="P1011" s="79">
        <f t="shared" si="54"/>
        <v>0</v>
      </c>
      <c r="Q1011" s="102" t="str">
        <f t="shared" si="52"/>
        <v/>
      </c>
    </row>
    <row r="1012" spans="1:17" x14ac:dyDescent="0.2">
      <c r="A1012" s="118" t="str">
        <f>IF(B1012="","",COUNT('Diário 1º PA'!$A$5:$A$1982)+COUNT('Diário 2º PA'!$A$5:$A$2027)+ROW()-4)</f>
        <v/>
      </c>
      <c r="B1012" s="104"/>
      <c r="C1012" s="469"/>
      <c r="D1012" s="105"/>
      <c r="E1012" s="105"/>
      <c r="F1012" s="106"/>
      <c r="G1012" s="105"/>
      <c r="H1012" s="105"/>
      <c r="I1012" s="107"/>
      <c r="J1012" s="422"/>
      <c r="K1012" s="422"/>
      <c r="L1012" s="423"/>
      <c r="M1012" s="422"/>
      <c r="N1012" s="103"/>
      <c r="O1012" s="79">
        <f t="shared" si="53"/>
        <v>0</v>
      </c>
      <c r="P1012" s="79">
        <f t="shared" si="54"/>
        <v>0</v>
      </c>
      <c r="Q1012" s="152" t="str">
        <f t="shared" si="52"/>
        <v/>
      </c>
    </row>
    <row r="1013" spans="1:17" x14ac:dyDescent="0.2">
      <c r="A1013" s="118" t="str">
        <f>IF(B1013="","",COUNT('Diário 1º PA'!$A$5:$A$1982)+COUNT('Diário 2º PA'!$A$5:$A$2027)+ROW()-4)</f>
        <v/>
      </c>
      <c r="B1013" s="104"/>
      <c r="C1013" s="469"/>
      <c r="D1013" s="105"/>
      <c r="E1013" s="105"/>
      <c r="F1013" s="106"/>
      <c r="G1013" s="105"/>
      <c r="H1013" s="105"/>
      <c r="I1013" s="107"/>
      <c r="J1013" s="422"/>
      <c r="K1013" s="422"/>
      <c r="L1013" s="423"/>
      <c r="M1013" s="422"/>
      <c r="N1013" s="103"/>
      <c r="O1013" s="79">
        <f t="shared" si="53"/>
        <v>0</v>
      </c>
      <c r="P1013" s="79">
        <f t="shared" si="54"/>
        <v>0</v>
      </c>
      <c r="Q1013" s="102" t="str">
        <f t="shared" si="52"/>
        <v/>
      </c>
    </row>
    <row r="1014" spans="1:17" x14ac:dyDescent="0.2">
      <c r="A1014" s="118" t="str">
        <f>IF(B1014="","",COUNT('Diário 1º PA'!$A$5:$A$1982)+COUNT('Diário 2º PA'!$A$5:$A$2027)+ROW()-4)</f>
        <v/>
      </c>
      <c r="B1014" s="104"/>
      <c r="C1014" s="469"/>
      <c r="D1014" s="105"/>
      <c r="E1014" s="105"/>
      <c r="F1014" s="106"/>
      <c r="G1014" s="105"/>
      <c r="H1014" s="105"/>
      <c r="I1014" s="107"/>
      <c r="J1014" s="422"/>
      <c r="K1014" s="422"/>
      <c r="L1014" s="423"/>
      <c r="M1014" s="422"/>
      <c r="N1014" s="103"/>
      <c r="O1014" s="79">
        <f t="shared" si="53"/>
        <v>0</v>
      </c>
      <c r="P1014" s="79">
        <f t="shared" si="54"/>
        <v>0</v>
      </c>
      <c r="Q1014" s="102" t="str">
        <f t="shared" si="52"/>
        <v/>
      </c>
    </row>
    <row r="1015" spans="1:17" x14ac:dyDescent="0.2">
      <c r="A1015" s="118" t="str">
        <f>IF(B1015="","",COUNT('Diário 1º PA'!$A$5:$A$1982)+COUNT('Diário 2º PA'!$A$5:$A$2027)+ROW()-4)</f>
        <v/>
      </c>
      <c r="B1015" s="104"/>
      <c r="C1015" s="469"/>
      <c r="D1015" s="105"/>
      <c r="E1015" s="105"/>
      <c r="F1015" s="106"/>
      <c r="G1015" s="105"/>
      <c r="H1015" s="105"/>
      <c r="I1015" s="107"/>
      <c r="J1015" s="422"/>
      <c r="K1015" s="422"/>
      <c r="L1015" s="423"/>
      <c r="M1015" s="422"/>
      <c r="N1015" s="103"/>
      <c r="O1015" s="79">
        <f t="shared" si="53"/>
        <v>0</v>
      </c>
      <c r="P1015" s="79">
        <f t="shared" si="54"/>
        <v>0</v>
      </c>
      <c r="Q1015" s="152" t="str">
        <f t="shared" si="52"/>
        <v/>
      </c>
    </row>
    <row r="1016" spans="1:17" x14ac:dyDescent="0.2">
      <c r="A1016" s="118" t="str">
        <f>IF(B1016="","",COUNT('Diário 1º PA'!$A$5:$A$1982)+COUNT('Diário 2º PA'!$A$5:$A$2027)+ROW()-4)</f>
        <v/>
      </c>
      <c r="B1016" s="104"/>
      <c r="C1016" s="469"/>
      <c r="D1016" s="105"/>
      <c r="E1016" s="105"/>
      <c r="F1016" s="106"/>
      <c r="G1016" s="105"/>
      <c r="H1016" s="105"/>
      <c r="I1016" s="107"/>
      <c r="J1016" s="422"/>
      <c r="K1016" s="422"/>
      <c r="L1016" s="423"/>
      <c r="M1016" s="422"/>
      <c r="N1016" s="103"/>
      <c r="O1016" s="79">
        <f t="shared" si="53"/>
        <v>0</v>
      </c>
      <c r="P1016" s="79">
        <f t="shared" si="54"/>
        <v>0</v>
      </c>
      <c r="Q1016" s="102" t="str">
        <f t="shared" si="52"/>
        <v/>
      </c>
    </row>
    <row r="1017" spans="1:17" x14ac:dyDescent="0.2">
      <c r="A1017" s="118" t="str">
        <f>IF(B1017="","",COUNT('Diário 1º PA'!$A$5:$A$1982)+COUNT('Diário 2º PA'!$A$5:$A$2027)+ROW()-4)</f>
        <v/>
      </c>
      <c r="B1017" s="104"/>
      <c r="C1017" s="469"/>
      <c r="D1017" s="105"/>
      <c r="E1017" s="105"/>
      <c r="F1017" s="106"/>
      <c r="G1017" s="105"/>
      <c r="H1017" s="105"/>
      <c r="I1017" s="107"/>
      <c r="J1017" s="422"/>
      <c r="K1017" s="422"/>
      <c r="L1017" s="423"/>
      <c r="M1017" s="422"/>
      <c r="N1017" s="103"/>
      <c r="O1017" s="79">
        <f t="shared" si="53"/>
        <v>0</v>
      </c>
      <c r="P1017" s="79">
        <f t="shared" si="54"/>
        <v>0</v>
      </c>
      <c r="Q1017" s="102" t="str">
        <f t="shared" si="52"/>
        <v/>
      </c>
    </row>
    <row r="1018" spans="1:17" x14ac:dyDescent="0.2">
      <c r="A1018" s="118" t="str">
        <f>IF(B1018="","",COUNT('Diário 1º PA'!$A$5:$A$1982)+COUNT('Diário 2º PA'!$A$5:$A$2027)+ROW()-4)</f>
        <v/>
      </c>
      <c r="B1018" s="104"/>
      <c r="C1018" s="469"/>
      <c r="D1018" s="105"/>
      <c r="E1018" s="105"/>
      <c r="F1018" s="106"/>
      <c r="G1018" s="105"/>
      <c r="H1018" s="105"/>
      <c r="I1018" s="107"/>
      <c r="J1018" s="422"/>
      <c r="K1018" s="422"/>
      <c r="L1018" s="423"/>
      <c r="M1018" s="422"/>
      <c r="N1018" s="103"/>
      <c r="O1018" s="79">
        <f t="shared" si="53"/>
        <v>0</v>
      </c>
      <c r="P1018" s="79">
        <f t="shared" si="54"/>
        <v>0</v>
      </c>
      <c r="Q1018" s="152" t="str">
        <f t="shared" si="52"/>
        <v/>
      </c>
    </row>
    <row r="1019" spans="1:17" x14ac:dyDescent="0.2">
      <c r="A1019" s="118" t="str">
        <f>IF(B1019="","",COUNT('Diário 1º PA'!$A$5:$A$1982)+COUNT('Diário 2º PA'!$A$5:$A$2027)+ROW()-4)</f>
        <v/>
      </c>
      <c r="B1019" s="104"/>
      <c r="C1019" s="469"/>
      <c r="D1019" s="105"/>
      <c r="E1019" s="105"/>
      <c r="F1019" s="106"/>
      <c r="G1019" s="105"/>
      <c r="H1019" s="105"/>
      <c r="I1019" s="107"/>
      <c r="J1019" s="422"/>
      <c r="K1019" s="422"/>
      <c r="L1019" s="423"/>
      <c r="M1019" s="422"/>
      <c r="N1019" s="103"/>
      <c r="O1019" s="79">
        <f t="shared" si="53"/>
        <v>0</v>
      </c>
      <c r="P1019" s="79">
        <f t="shared" si="54"/>
        <v>0</v>
      </c>
      <c r="Q1019" s="102" t="str">
        <f t="shared" si="52"/>
        <v/>
      </c>
    </row>
    <row r="1020" spans="1:17" x14ac:dyDescent="0.2">
      <c r="A1020" s="118" t="str">
        <f>IF(B1020="","",COUNT('Diário 1º PA'!$A$5:$A$1982)+COUNT('Diário 2º PA'!$A$5:$A$2027)+ROW()-4)</f>
        <v/>
      </c>
      <c r="B1020" s="104"/>
      <c r="C1020" s="469"/>
      <c r="D1020" s="105"/>
      <c r="E1020" s="105"/>
      <c r="F1020" s="106"/>
      <c r="G1020" s="105"/>
      <c r="H1020" s="105"/>
      <c r="I1020" s="107"/>
      <c r="J1020" s="422"/>
      <c r="K1020" s="422"/>
      <c r="L1020" s="423"/>
      <c r="M1020" s="422"/>
      <c r="N1020" s="103"/>
      <c r="O1020" s="79">
        <f t="shared" si="53"/>
        <v>0</v>
      </c>
      <c r="P1020" s="79">
        <f t="shared" si="54"/>
        <v>0</v>
      </c>
      <c r="Q1020" s="102" t="str">
        <f t="shared" si="52"/>
        <v/>
      </c>
    </row>
    <row r="1021" spans="1:17" x14ac:dyDescent="0.2">
      <c r="A1021" s="118" t="str">
        <f>IF(B1021="","",COUNT('Diário 1º PA'!$A$5:$A$1982)+COUNT('Diário 2º PA'!$A$5:$A$2027)+ROW()-4)</f>
        <v/>
      </c>
      <c r="B1021" s="104"/>
      <c r="C1021" s="469"/>
      <c r="D1021" s="105"/>
      <c r="E1021" s="105"/>
      <c r="F1021" s="106"/>
      <c r="G1021" s="105"/>
      <c r="H1021" s="105"/>
      <c r="I1021" s="107"/>
      <c r="J1021" s="422"/>
      <c r="K1021" s="422"/>
      <c r="L1021" s="423"/>
      <c r="M1021" s="422"/>
      <c r="N1021" s="103"/>
      <c r="O1021" s="79">
        <f t="shared" si="53"/>
        <v>0</v>
      </c>
      <c r="P1021" s="79">
        <f t="shared" si="54"/>
        <v>0</v>
      </c>
      <c r="Q1021" s="152" t="str">
        <f t="shared" si="52"/>
        <v/>
      </c>
    </row>
    <row r="1022" spans="1:17" x14ac:dyDescent="0.2">
      <c r="A1022" s="118" t="str">
        <f>IF(B1022="","",COUNT('Diário 1º PA'!$A$5:$A$1982)+COUNT('Diário 2º PA'!$A$5:$A$2027)+ROW()-4)</f>
        <v/>
      </c>
      <c r="B1022" s="104"/>
      <c r="C1022" s="469"/>
      <c r="D1022" s="105"/>
      <c r="E1022" s="105"/>
      <c r="F1022" s="106"/>
      <c r="G1022" s="105"/>
      <c r="H1022" s="105"/>
      <c r="I1022" s="107"/>
      <c r="J1022" s="422"/>
      <c r="K1022" s="422"/>
      <c r="L1022" s="423"/>
      <c r="M1022" s="422"/>
      <c r="N1022" s="103"/>
      <c r="O1022" s="79">
        <f t="shared" si="53"/>
        <v>0</v>
      </c>
      <c r="P1022" s="79">
        <f t="shared" si="54"/>
        <v>0</v>
      </c>
      <c r="Q1022" s="102" t="str">
        <f t="shared" si="52"/>
        <v/>
      </c>
    </row>
    <row r="1023" spans="1:17" x14ac:dyDescent="0.2">
      <c r="A1023" s="118" t="str">
        <f>IF(B1023="","",COUNT('Diário 1º PA'!$A$5:$A$1982)+COUNT('Diário 2º PA'!$A$5:$A$2027)+ROW()-4)</f>
        <v/>
      </c>
      <c r="B1023" s="104"/>
      <c r="C1023" s="469"/>
      <c r="D1023" s="105"/>
      <c r="E1023" s="105"/>
      <c r="F1023" s="106"/>
      <c r="G1023" s="105"/>
      <c r="H1023" s="105"/>
      <c r="I1023" s="107"/>
      <c r="J1023" s="422"/>
      <c r="K1023" s="422"/>
      <c r="L1023" s="423"/>
      <c r="M1023" s="422"/>
      <c r="N1023" s="103"/>
      <c r="O1023" s="79">
        <f t="shared" si="53"/>
        <v>0</v>
      </c>
      <c r="P1023" s="79">
        <f t="shared" si="54"/>
        <v>0</v>
      </c>
      <c r="Q1023" s="102" t="str">
        <f t="shared" si="52"/>
        <v/>
      </c>
    </row>
    <row r="1024" spans="1:17" x14ac:dyDescent="0.2">
      <c r="A1024" s="118" t="str">
        <f>IF(B1024="","",COUNT('Diário 1º PA'!$A$5:$A$1982)+COUNT('Diário 2º PA'!$A$5:$A$2027)+ROW()-4)</f>
        <v/>
      </c>
      <c r="B1024" s="104"/>
      <c r="C1024" s="469"/>
      <c r="D1024" s="105"/>
      <c r="E1024" s="105"/>
      <c r="F1024" s="106"/>
      <c r="G1024" s="105"/>
      <c r="H1024" s="105"/>
      <c r="I1024" s="107"/>
      <c r="J1024" s="422"/>
      <c r="K1024" s="422"/>
      <c r="L1024" s="423"/>
      <c r="M1024" s="422"/>
      <c r="N1024" s="103"/>
      <c r="O1024" s="79">
        <f t="shared" si="53"/>
        <v>0</v>
      </c>
      <c r="P1024" s="79">
        <f t="shared" si="54"/>
        <v>0</v>
      </c>
      <c r="Q1024" s="152" t="str">
        <f t="shared" si="52"/>
        <v/>
      </c>
    </row>
    <row r="1025" spans="1:17" x14ac:dyDescent="0.2">
      <c r="A1025" s="118" t="str">
        <f>IF(B1025="","",COUNT('Diário 1º PA'!$A$5:$A$1982)+COUNT('Diário 2º PA'!$A$5:$A$2027)+ROW()-4)</f>
        <v/>
      </c>
      <c r="B1025" s="104"/>
      <c r="C1025" s="469"/>
      <c r="D1025" s="105"/>
      <c r="E1025" s="105"/>
      <c r="F1025" s="106"/>
      <c r="G1025" s="105"/>
      <c r="H1025" s="105"/>
      <c r="I1025" s="107"/>
      <c r="J1025" s="422"/>
      <c r="K1025" s="422"/>
      <c r="L1025" s="423"/>
      <c r="M1025" s="422"/>
      <c r="N1025" s="103"/>
      <c r="O1025" s="79">
        <f t="shared" si="53"/>
        <v>0</v>
      </c>
      <c r="P1025" s="79">
        <f t="shared" si="54"/>
        <v>0</v>
      </c>
      <c r="Q1025" s="102" t="str">
        <f t="shared" si="52"/>
        <v/>
      </c>
    </row>
    <row r="1026" spans="1:17" x14ac:dyDescent="0.2">
      <c r="A1026" s="118" t="str">
        <f>IF(B1026="","",COUNT('Diário 1º PA'!$A$5:$A$1982)+COUNT('Diário 2º PA'!$A$5:$A$2027)+ROW()-4)</f>
        <v/>
      </c>
      <c r="B1026" s="104"/>
      <c r="C1026" s="469"/>
      <c r="D1026" s="105"/>
      <c r="E1026" s="105"/>
      <c r="F1026" s="106"/>
      <c r="G1026" s="105"/>
      <c r="H1026" s="105"/>
      <c r="I1026" s="107"/>
      <c r="J1026" s="422"/>
      <c r="K1026" s="422"/>
      <c r="L1026" s="423"/>
      <c r="M1026" s="422"/>
      <c r="N1026" s="103"/>
      <c r="O1026" s="79">
        <f t="shared" si="53"/>
        <v>0</v>
      </c>
      <c r="P1026" s="79">
        <f t="shared" si="54"/>
        <v>0</v>
      </c>
      <c r="Q1026" s="102" t="str">
        <f t="shared" si="52"/>
        <v/>
      </c>
    </row>
    <row r="1027" spans="1:17" x14ac:dyDescent="0.2">
      <c r="A1027" s="118" t="str">
        <f>IF(B1027="","",COUNT('Diário 1º PA'!$A$5:$A$1982)+COUNT('Diário 2º PA'!$A$5:$A$2027)+ROW()-4)</f>
        <v/>
      </c>
      <c r="B1027" s="104"/>
      <c r="C1027" s="469"/>
      <c r="D1027" s="105"/>
      <c r="E1027" s="105"/>
      <c r="F1027" s="106"/>
      <c r="G1027" s="105"/>
      <c r="H1027" s="105"/>
      <c r="I1027" s="107"/>
      <c r="J1027" s="422"/>
      <c r="K1027" s="422"/>
      <c r="L1027" s="423"/>
      <c r="M1027" s="422"/>
      <c r="N1027" s="103"/>
      <c r="O1027" s="79">
        <f t="shared" si="53"/>
        <v>0</v>
      </c>
      <c r="P1027" s="79">
        <f t="shared" si="54"/>
        <v>0</v>
      </c>
      <c r="Q1027" s="152" t="str">
        <f t="shared" si="52"/>
        <v/>
      </c>
    </row>
    <row r="1028" spans="1:17" x14ac:dyDescent="0.2">
      <c r="A1028" s="118" t="str">
        <f>IF(B1028="","",COUNT('Diário 1º PA'!$A$5:$A$1982)+COUNT('Diário 2º PA'!$A$5:$A$2027)+ROW()-4)</f>
        <v/>
      </c>
      <c r="B1028" s="104"/>
      <c r="C1028" s="469"/>
      <c r="D1028" s="105"/>
      <c r="E1028" s="105"/>
      <c r="F1028" s="106"/>
      <c r="G1028" s="105"/>
      <c r="H1028" s="105"/>
      <c r="I1028" s="107"/>
      <c r="J1028" s="422"/>
      <c r="K1028" s="422"/>
      <c r="L1028" s="423"/>
      <c r="M1028" s="422"/>
      <c r="N1028" s="103"/>
      <c r="O1028" s="79">
        <f t="shared" si="53"/>
        <v>0</v>
      </c>
      <c r="P1028" s="79">
        <f t="shared" si="54"/>
        <v>0</v>
      </c>
      <c r="Q1028" s="102" t="str">
        <f t="shared" si="52"/>
        <v/>
      </c>
    </row>
    <row r="1029" spans="1:17" x14ac:dyDescent="0.2">
      <c r="A1029" s="118" t="str">
        <f>IF(B1029="","",COUNT('Diário 1º PA'!$A$5:$A$1982)+COUNT('Diário 2º PA'!$A$5:$A$2027)+ROW()-4)</f>
        <v/>
      </c>
      <c r="B1029" s="104"/>
      <c r="C1029" s="469"/>
      <c r="D1029" s="105"/>
      <c r="E1029" s="105"/>
      <c r="F1029" s="106"/>
      <c r="G1029" s="105"/>
      <c r="H1029" s="105"/>
      <c r="I1029" s="107"/>
      <c r="J1029" s="422"/>
      <c r="K1029" s="422"/>
      <c r="L1029" s="423"/>
      <c r="M1029" s="422"/>
      <c r="N1029" s="103"/>
      <c r="O1029" s="79">
        <f t="shared" si="53"/>
        <v>0</v>
      </c>
      <c r="P1029" s="79">
        <f t="shared" si="54"/>
        <v>0</v>
      </c>
      <c r="Q1029" s="102" t="str">
        <f t="shared" si="52"/>
        <v/>
      </c>
    </row>
    <row r="1030" spans="1:17" x14ac:dyDescent="0.2">
      <c r="A1030" s="118" t="str">
        <f>IF(B1030="","",COUNT('Diário 1º PA'!$A$5:$A$1982)+COUNT('Diário 2º PA'!$A$5:$A$2027)+ROW()-4)</f>
        <v/>
      </c>
      <c r="B1030" s="104"/>
      <c r="C1030" s="469"/>
      <c r="D1030" s="105"/>
      <c r="E1030" s="105"/>
      <c r="F1030" s="106"/>
      <c r="G1030" s="105"/>
      <c r="H1030" s="105"/>
      <c r="I1030" s="107"/>
      <c r="J1030" s="422"/>
      <c r="K1030" s="422"/>
      <c r="L1030" s="423"/>
      <c r="M1030" s="422"/>
      <c r="N1030" s="103"/>
      <c r="O1030" s="79">
        <f t="shared" si="53"/>
        <v>0</v>
      </c>
      <c r="P1030" s="79">
        <f t="shared" si="54"/>
        <v>0</v>
      </c>
      <c r="Q1030" s="152" t="str">
        <f t="shared" si="52"/>
        <v/>
      </c>
    </row>
    <row r="1031" spans="1:17" x14ac:dyDescent="0.2">
      <c r="A1031" s="118" t="str">
        <f>IF(B1031="","",COUNT('Diário 1º PA'!$A$5:$A$1982)+COUNT('Diário 2º PA'!$A$5:$A$2027)+ROW()-4)</f>
        <v/>
      </c>
      <c r="B1031" s="104"/>
      <c r="C1031" s="469"/>
      <c r="D1031" s="105"/>
      <c r="E1031" s="105"/>
      <c r="F1031" s="106"/>
      <c r="G1031" s="105"/>
      <c r="H1031" s="105"/>
      <c r="I1031" s="107"/>
      <c r="J1031" s="422"/>
      <c r="K1031" s="422"/>
      <c r="L1031" s="423"/>
      <c r="M1031" s="422"/>
      <c r="N1031" s="103"/>
      <c r="O1031" s="79">
        <f t="shared" si="53"/>
        <v>0</v>
      </c>
      <c r="P1031" s="79">
        <f t="shared" si="54"/>
        <v>0</v>
      </c>
      <c r="Q1031" s="102" t="str">
        <f t="shared" si="52"/>
        <v/>
      </c>
    </row>
    <row r="1032" spans="1:17" x14ac:dyDescent="0.2">
      <c r="A1032" s="118" t="str">
        <f>IF(B1032="","",COUNT('Diário 1º PA'!$A$5:$A$1982)+COUNT('Diário 2º PA'!$A$5:$A$2027)+ROW()-4)</f>
        <v/>
      </c>
      <c r="B1032" s="104"/>
      <c r="C1032" s="469"/>
      <c r="D1032" s="105"/>
      <c r="E1032" s="105"/>
      <c r="F1032" s="106"/>
      <c r="G1032" s="105"/>
      <c r="H1032" s="105"/>
      <c r="I1032" s="107"/>
      <c r="J1032" s="422"/>
      <c r="K1032" s="422"/>
      <c r="L1032" s="423"/>
      <c r="M1032" s="422"/>
      <c r="N1032" s="103"/>
      <c r="O1032" s="79">
        <f t="shared" si="53"/>
        <v>0</v>
      </c>
      <c r="P1032" s="79">
        <f t="shared" si="54"/>
        <v>0</v>
      </c>
      <c r="Q1032" s="102" t="str">
        <f t="shared" si="52"/>
        <v/>
      </c>
    </row>
    <row r="1033" spans="1:17" x14ac:dyDescent="0.2">
      <c r="A1033" s="118" t="str">
        <f>IF(B1033="","",COUNT('Diário 1º PA'!$A$5:$A$1982)+COUNT('Diário 2º PA'!$A$5:$A$2027)+ROW()-4)</f>
        <v/>
      </c>
      <c r="B1033" s="104"/>
      <c r="C1033" s="469"/>
      <c r="D1033" s="105"/>
      <c r="E1033" s="105"/>
      <c r="F1033" s="106"/>
      <c r="G1033" s="105"/>
      <c r="H1033" s="105"/>
      <c r="I1033" s="107"/>
      <c r="J1033" s="422"/>
      <c r="K1033" s="422"/>
      <c r="L1033" s="423"/>
      <c r="M1033" s="422"/>
      <c r="N1033" s="103"/>
      <c r="O1033" s="79">
        <f t="shared" si="53"/>
        <v>0</v>
      </c>
      <c r="P1033" s="79">
        <f t="shared" si="54"/>
        <v>0</v>
      </c>
      <c r="Q1033" s="152" t="str">
        <f t="shared" si="52"/>
        <v/>
      </c>
    </row>
    <row r="1034" spans="1:17" x14ac:dyDescent="0.2">
      <c r="A1034" s="118" t="str">
        <f>IF(B1034="","",COUNT('Diário 1º PA'!$A$5:$A$1982)+COUNT('Diário 2º PA'!$A$5:$A$2027)+ROW()-4)</f>
        <v/>
      </c>
      <c r="B1034" s="104"/>
      <c r="C1034" s="469"/>
      <c r="D1034" s="105"/>
      <c r="E1034" s="105"/>
      <c r="F1034" s="106"/>
      <c r="G1034" s="105"/>
      <c r="H1034" s="105"/>
      <c r="I1034" s="107"/>
      <c r="J1034" s="422"/>
      <c r="K1034" s="422"/>
      <c r="L1034" s="423"/>
      <c r="M1034" s="422"/>
      <c r="N1034" s="103"/>
      <c r="O1034" s="79">
        <f t="shared" si="53"/>
        <v>0</v>
      </c>
      <c r="P1034" s="79">
        <f t="shared" si="54"/>
        <v>0</v>
      </c>
      <c r="Q1034" s="102" t="str">
        <f t="shared" si="52"/>
        <v/>
      </c>
    </row>
    <row r="1035" spans="1:17" x14ac:dyDescent="0.2">
      <c r="A1035" s="118" t="str">
        <f>IF(B1035="","",COUNT('Diário 1º PA'!$A$5:$A$1982)+COUNT('Diário 2º PA'!$A$5:$A$2027)+ROW()-4)</f>
        <v/>
      </c>
      <c r="B1035" s="104"/>
      <c r="C1035" s="469"/>
      <c r="D1035" s="105"/>
      <c r="E1035" s="105"/>
      <c r="F1035" s="106"/>
      <c r="G1035" s="105"/>
      <c r="H1035" s="105"/>
      <c r="I1035" s="107"/>
      <c r="J1035" s="422"/>
      <c r="K1035" s="422"/>
      <c r="L1035" s="423"/>
      <c r="M1035" s="422"/>
      <c r="N1035" s="103"/>
      <c r="O1035" s="79">
        <f t="shared" si="53"/>
        <v>0</v>
      </c>
      <c r="P1035" s="79">
        <f t="shared" si="54"/>
        <v>0</v>
      </c>
      <c r="Q1035" s="102" t="str">
        <f t="shared" si="52"/>
        <v/>
      </c>
    </row>
    <row r="1036" spans="1:17" x14ac:dyDescent="0.2">
      <c r="A1036" s="118" t="str">
        <f>IF(B1036="","",COUNT('Diário 1º PA'!$A$5:$A$1982)+COUNT('Diário 2º PA'!$A$5:$A$2027)+ROW()-4)</f>
        <v/>
      </c>
      <c r="B1036" s="104"/>
      <c r="C1036" s="469"/>
      <c r="D1036" s="105"/>
      <c r="E1036" s="105"/>
      <c r="F1036" s="106"/>
      <c r="G1036" s="105"/>
      <c r="H1036" s="105"/>
      <c r="I1036" s="107"/>
      <c r="J1036" s="422"/>
      <c r="K1036" s="422"/>
      <c r="L1036" s="423"/>
      <c r="M1036" s="422"/>
      <c r="N1036" s="103"/>
      <c r="O1036" s="79">
        <f t="shared" si="53"/>
        <v>0</v>
      </c>
      <c r="P1036" s="79">
        <f t="shared" si="54"/>
        <v>0</v>
      </c>
      <c r="Q1036" s="152" t="str">
        <f t="shared" si="52"/>
        <v/>
      </c>
    </row>
    <row r="1037" spans="1:17" x14ac:dyDescent="0.2">
      <c r="A1037" s="118" t="str">
        <f>IF(B1037="","",COUNT('Diário 1º PA'!$A$5:$A$1982)+COUNT('Diário 2º PA'!$A$5:$A$2027)+ROW()-4)</f>
        <v/>
      </c>
      <c r="B1037" s="104"/>
      <c r="C1037" s="469"/>
      <c r="D1037" s="105"/>
      <c r="E1037" s="105"/>
      <c r="F1037" s="106"/>
      <c r="G1037" s="105"/>
      <c r="H1037" s="105"/>
      <c r="I1037" s="107"/>
      <c r="J1037" s="422"/>
      <c r="K1037" s="422"/>
      <c r="L1037" s="423"/>
      <c r="M1037" s="422"/>
      <c r="N1037" s="103"/>
      <c r="O1037" s="79">
        <f t="shared" si="53"/>
        <v>0</v>
      </c>
      <c r="P1037" s="79">
        <f t="shared" si="54"/>
        <v>0</v>
      </c>
      <c r="Q1037" s="102" t="str">
        <f t="shared" si="52"/>
        <v/>
      </c>
    </row>
    <row r="1038" spans="1:17" x14ac:dyDescent="0.2">
      <c r="A1038" s="118" t="str">
        <f>IF(B1038="","",COUNT('Diário 1º PA'!$A$5:$A$1982)+COUNT('Diário 2º PA'!$A$5:$A$2027)+ROW()-4)</f>
        <v/>
      </c>
      <c r="B1038" s="104"/>
      <c r="C1038" s="153"/>
      <c r="D1038" s="105"/>
      <c r="E1038" s="105"/>
      <c r="F1038" s="106"/>
      <c r="G1038" s="105"/>
      <c r="H1038" s="105"/>
      <c r="I1038" s="107"/>
      <c r="J1038" s="422"/>
      <c r="K1038" s="422"/>
      <c r="L1038" s="423"/>
      <c r="M1038" s="422"/>
      <c r="N1038" s="103"/>
      <c r="O1038" s="79">
        <f t="shared" si="53"/>
        <v>0</v>
      </c>
      <c r="P1038" s="79">
        <f t="shared" si="54"/>
        <v>0</v>
      </c>
      <c r="Q1038" s="102" t="str">
        <f t="shared" si="52"/>
        <v/>
      </c>
    </row>
    <row r="1039" spans="1:17" x14ac:dyDescent="0.2">
      <c r="A1039" s="118" t="str">
        <f>IF(B1039="","",COUNT('Diário 1º PA'!$A$5:$A$1982)+COUNT('Diário 2º PA'!$A$5:$A$2027)+ROW()-4)</f>
        <v/>
      </c>
      <c r="B1039" s="104"/>
      <c r="C1039" s="153"/>
      <c r="D1039" s="105"/>
      <c r="E1039" s="105"/>
      <c r="F1039" s="106"/>
      <c r="G1039" s="105"/>
      <c r="H1039" s="105"/>
      <c r="I1039" s="107"/>
      <c r="J1039" s="422"/>
      <c r="K1039" s="422"/>
      <c r="L1039" s="423"/>
      <c r="M1039" s="422"/>
      <c r="N1039" s="103"/>
      <c r="O1039" s="79">
        <f t="shared" si="53"/>
        <v>0</v>
      </c>
      <c r="P1039" s="79">
        <f t="shared" si="54"/>
        <v>0</v>
      </c>
      <c r="Q1039" s="152" t="str">
        <f t="shared" si="52"/>
        <v/>
      </c>
    </row>
    <row r="1040" spans="1:17" x14ac:dyDescent="0.2">
      <c r="A1040" s="118" t="str">
        <f>IF(B1040="","",COUNT('Diário 1º PA'!$A$5:$A$1982)+COUNT('Diário 2º PA'!$A$5:$A$2027)+ROW()-4)</f>
        <v/>
      </c>
      <c r="B1040" s="104"/>
      <c r="C1040" s="153"/>
      <c r="D1040" s="105"/>
      <c r="E1040" s="105"/>
      <c r="F1040" s="106"/>
      <c r="G1040" s="105"/>
      <c r="H1040" s="105"/>
      <c r="I1040" s="107"/>
      <c r="J1040" s="422"/>
      <c r="K1040" s="422"/>
      <c r="L1040" s="423"/>
      <c r="M1040" s="422"/>
      <c r="N1040" s="103"/>
      <c r="O1040" s="79">
        <f t="shared" si="53"/>
        <v>0</v>
      </c>
      <c r="P1040" s="79">
        <f t="shared" si="54"/>
        <v>0</v>
      </c>
      <c r="Q1040" s="102" t="str">
        <f t="shared" ref="Q1040:Q1103" si="55">SUBSTITUTE(D1040," ","_")</f>
        <v/>
      </c>
    </row>
    <row r="1041" spans="1:17" x14ac:dyDescent="0.2">
      <c r="A1041" s="118" t="str">
        <f>IF(B1041="","",COUNT('Diário 1º PA'!$A$5:$A$1982)+COUNT('Diário 2º PA'!$A$5:$A$2027)+ROW()-4)</f>
        <v/>
      </c>
      <c r="B1041" s="104"/>
      <c r="C1041" s="153"/>
      <c r="D1041" s="105"/>
      <c r="E1041" s="105"/>
      <c r="F1041" s="106"/>
      <c r="G1041" s="105"/>
      <c r="H1041" s="105"/>
      <c r="I1041" s="107"/>
      <c r="J1041" s="422"/>
      <c r="K1041" s="422"/>
      <c r="L1041" s="423"/>
      <c r="M1041" s="422"/>
      <c r="N1041" s="103"/>
      <c r="O1041" s="79">
        <f t="shared" ref="O1041:O1104" si="56">IF(B1041=0,0,IF(YEAR(B1041)=$P$1,MONTH(B1041)-$O$1+1,(YEAR(B1041)-$P$1)*12-$O$1+1+MONTH(B1041)))</f>
        <v>0</v>
      </c>
      <c r="P1041" s="79">
        <f t="shared" ref="P1041:P1104" si="57">IF(C1041=0,0,IF(YEAR(C1041)=$P$1,MONTH(C1041)-$O$1+1,(YEAR(C1041)-$P$1)*12-$O$1+1+MONTH(C1041)))</f>
        <v>0</v>
      </c>
      <c r="Q1041" s="102" t="str">
        <f t="shared" si="55"/>
        <v/>
      </c>
    </row>
    <row r="1042" spans="1:17" x14ac:dyDescent="0.2">
      <c r="A1042" s="118" t="str">
        <f>IF(B1042="","",COUNT('Diário 1º PA'!$A$5:$A$1982)+COUNT('Diário 2º PA'!$A$5:$A$2027)+ROW()-4)</f>
        <v/>
      </c>
      <c r="B1042" s="104"/>
      <c r="C1042" s="153"/>
      <c r="D1042" s="105"/>
      <c r="E1042" s="105"/>
      <c r="F1042" s="106"/>
      <c r="G1042" s="105"/>
      <c r="H1042" s="105"/>
      <c r="I1042" s="107"/>
      <c r="J1042" s="422"/>
      <c r="K1042" s="422"/>
      <c r="L1042" s="423"/>
      <c r="M1042" s="422"/>
      <c r="N1042" s="104"/>
      <c r="O1042" s="79">
        <f t="shared" si="56"/>
        <v>0</v>
      </c>
      <c r="P1042" s="79">
        <f t="shared" si="57"/>
        <v>0</v>
      </c>
      <c r="Q1042" s="152" t="str">
        <f t="shared" si="55"/>
        <v/>
      </c>
    </row>
    <row r="1043" spans="1:17" x14ac:dyDescent="0.2">
      <c r="A1043" s="118" t="str">
        <f>IF(B1043="","",COUNT('Diário 1º PA'!$A$5:$A$1982)+COUNT('Diário 2º PA'!$A$5:$A$2027)+ROW()-4)</f>
        <v/>
      </c>
      <c r="B1043" s="104"/>
      <c r="C1043" s="153"/>
      <c r="D1043" s="105"/>
      <c r="E1043" s="105"/>
      <c r="F1043" s="106"/>
      <c r="G1043" s="105"/>
      <c r="H1043" s="105"/>
      <c r="I1043" s="107"/>
      <c r="J1043" s="422"/>
      <c r="K1043" s="422"/>
      <c r="L1043" s="423"/>
      <c r="M1043" s="422"/>
      <c r="N1043" s="104"/>
      <c r="O1043" s="79">
        <f t="shared" si="56"/>
        <v>0</v>
      </c>
      <c r="P1043" s="79">
        <f t="shared" si="57"/>
        <v>0</v>
      </c>
      <c r="Q1043" s="102" t="str">
        <f t="shared" si="55"/>
        <v/>
      </c>
    </row>
    <row r="1044" spans="1:17" x14ac:dyDescent="0.2">
      <c r="A1044" s="118" t="str">
        <f>IF(B1044="","",COUNT('Diário 1º PA'!$A$5:$A$1982)+COUNT('Diário 2º PA'!$A$5:$A$2027)+ROW()-4)</f>
        <v/>
      </c>
      <c r="B1044" s="104"/>
      <c r="C1044" s="153"/>
      <c r="D1044" s="105"/>
      <c r="E1044" s="105"/>
      <c r="F1044" s="106"/>
      <c r="G1044" s="105"/>
      <c r="H1044" s="105"/>
      <c r="I1044" s="107"/>
      <c r="J1044" s="422"/>
      <c r="K1044" s="422"/>
      <c r="L1044" s="423"/>
      <c r="M1044" s="422"/>
      <c r="N1044" s="104"/>
      <c r="O1044" s="79">
        <f t="shared" si="56"/>
        <v>0</v>
      </c>
      <c r="P1044" s="79">
        <f t="shared" si="57"/>
        <v>0</v>
      </c>
      <c r="Q1044" s="102" t="str">
        <f t="shared" si="55"/>
        <v/>
      </c>
    </row>
    <row r="1045" spans="1:17" x14ac:dyDescent="0.2">
      <c r="A1045" s="118" t="str">
        <f>IF(B1045="","",COUNT('Diário 1º PA'!$A$5:$A$1982)+COUNT('Diário 2º PA'!$A$5:$A$2027)+ROW()-4)</f>
        <v/>
      </c>
      <c r="B1045" s="104"/>
      <c r="C1045" s="153"/>
      <c r="D1045" s="105"/>
      <c r="E1045" s="105"/>
      <c r="F1045" s="106"/>
      <c r="G1045" s="105"/>
      <c r="H1045" s="105"/>
      <c r="I1045" s="107"/>
      <c r="J1045" s="422"/>
      <c r="K1045" s="422"/>
      <c r="L1045" s="423"/>
      <c r="M1045" s="422"/>
      <c r="N1045" s="104"/>
      <c r="O1045" s="79">
        <f t="shared" si="56"/>
        <v>0</v>
      </c>
      <c r="P1045" s="79">
        <f t="shared" si="57"/>
        <v>0</v>
      </c>
      <c r="Q1045" s="152" t="str">
        <f t="shared" si="55"/>
        <v/>
      </c>
    </row>
    <row r="1046" spans="1:17" x14ac:dyDescent="0.2">
      <c r="A1046" s="118" t="str">
        <f>IF(B1046="","",COUNT('Diário 1º PA'!$A$5:$A$1982)+COUNT('Diário 2º PA'!$A$5:$A$2027)+ROW()-4)</f>
        <v/>
      </c>
      <c r="B1046" s="104"/>
      <c r="C1046" s="153"/>
      <c r="D1046" s="105"/>
      <c r="E1046" s="105"/>
      <c r="F1046" s="106"/>
      <c r="G1046" s="105"/>
      <c r="H1046" s="105"/>
      <c r="I1046" s="107"/>
      <c r="J1046" s="422"/>
      <c r="K1046" s="422"/>
      <c r="L1046" s="423"/>
      <c r="M1046" s="422"/>
      <c r="N1046" s="104"/>
      <c r="O1046" s="79">
        <f t="shared" si="56"/>
        <v>0</v>
      </c>
      <c r="P1046" s="79">
        <f t="shared" si="57"/>
        <v>0</v>
      </c>
      <c r="Q1046" s="102" t="str">
        <f t="shared" si="55"/>
        <v/>
      </c>
    </row>
    <row r="1047" spans="1:17" x14ac:dyDescent="0.2">
      <c r="A1047" s="118" t="str">
        <f>IF(B1047="","",COUNT('Diário 1º PA'!$A$5:$A$1982)+COUNT('Diário 2º PA'!$A$5:$A$2027)+ROW()-4)</f>
        <v/>
      </c>
      <c r="B1047" s="104"/>
      <c r="C1047" s="153"/>
      <c r="D1047" s="105"/>
      <c r="E1047" s="105"/>
      <c r="F1047" s="106"/>
      <c r="G1047" s="105"/>
      <c r="H1047" s="105"/>
      <c r="I1047" s="107"/>
      <c r="J1047" s="422"/>
      <c r="K1047" s="422"/>
      <c r="L1047" s="423"/>
      <c r="M1047" s="422"/>
      <c r="N1047" s="104"/>
      <c r="O1047" s="79">
        <f t="shared" si="56"/>
        <v>0</v>
      </c>
      <c r="P1047" s="79">
        <f t="shared" si="57"/>
        <v>0</v>
      </c>
      <c r="Q1047" s="102" t="str">
        <f t="shared" si="55"/>
        <v/>
      </c>
    </row>
    <row r="1048" spans="1:17" x14ac:dyDescent="0.2">
      <c r="A1048" s="118" t="str">
        <f>IF(B1048="","",COUNT('Diário 1º PA'!$A$5:$A$1982)+COUNT('Diário 2º PA'!$A$5:$A$2027)+ROW()-4)</f>
        <v/>
      </c>
      <c r="B1048" s="104"/>
      <c r="C1048" s="153"/>
      <c r="D1048" s="105"/>
      <c r="E1048" s="105"/>
      <c r="F1048" s="106"/>
      <c r="G1048" s="105"/>
      <c r="H1048" s="105"/>
      <c r="I1048" s="107"/>
      <c r="J1048" s="422"/>
      <c r="K1048" s="422"/>
      <c r="L1048" s="423"/>
      <c r="M1048" s="422"/>
      <c r="N1048" s="104"/>
      <c r="O1048" s="79">
        <f t="shared" si="56"/>
        <v>0</v>
      </c>
      <c r="P1048" s="79">
        <f t="shared" si="57"/>
        <v>0</v>
      </c>
      <c r="Q1048" s="152" t="str">
        <f t="shared" si="55"/>
        <v/>
      </c>
    </row>
    <row r="1049" spans="1:17" x14ac:dyDescent="0.2">
      <c r="A1049" s="118" t="str">
        <f>IF(B1049="","",COUNT('Diário 1º PA'!$A$5:$A$1982)+COUNT('Diário 2º PA'!$A$5:$A$2027)+ROW()-4)</f>
        <v/>
      </c>
      <c r="B1049" s="104"/>
      <c r="C1049" s="153"/>
      <c r="D1049" s="105"/>
      <c r="E1049" s="105"/>
      <c r="F1049" s="106"/>
      <c r="G1049" s="105"/>
      <c r="H1049" s="105"/>
      <c r="I1049" s="107"/>
      <c r="J1049" s="422"/>
      <c r="K1049" s="422"/>
      <c r="L1049" s="423"/>
      <c r="M1049" s="422"/>
      <c r="N1049" s="104"/>
      <c r="O1049" s="79">
        <f t="shared" si="56"/>
        <v>0</v>
      </c>
      <c r="P1049" s="79">
        <f t="shared" si="57"/>
        <v>0</v>
      </c>
      <c r="Q1049" s="102" t="str">
        <f t="shared" si="55"/>
        <v/>
      </c>
    </row>
    <row r="1050" spans="1:17" x14ac:dyDescent="0.2">
      <c r="A1050" s="118" t="str">
        <f>IF(B1050="","",COUNT('Diário 1º PA'!$A$5:$A$1982)+COUNT('Diário 2º PA'!$A$5:$A$2027)+ROW()-4)</f>
        <v/>
      </c>
      <c r="B1050" s="104"/>
      <c r="C1050" s="153"/>
      <c r="D1050" s="105"/>
      <c r="E1050" s="105"/>
      <c r="F1050" s="106"/>
      <c r="G1050" s="105"/>
      <c r="H1050" s="105"/>
      <c r="I1050" s="107"/>
      <c r="J1050" s="422"/>
      <c r="K1050" s="422"/>
      <c r="L1050" s="423"/>
      <c r="M1050" s="422"/>
      <c r="N1050" s="104"/>
      <c r="O1050" s="79">
        <f t="shared" si="56"/>
        <v>0</v>
      </c>
      <c r="P1050" s="79">
        <f t="shared" si="57"/>
        <v>0</v>
      </c>
      <c r="Q1050" s="102" t="str">
        <f t="shared" si="55"/>
        <v/>
      </c>
    </row>
    <row r="1051" spans="1:17" x14ac:dyDescent="0.2">
      <c r="A1051" s="118" t="str">
        <f>IF(B1051="","",COUNT('Diário 1º PA'!$A$5:$A$1982)+COUNT('Diário 2º PA'!$A$5:$A$2027)+ROW()-4)</f>
        <v/>
      </c>
      <c r="B1051" s="104"/>
      <c r="C1051" s="153"/>
      <c r="D1051" s="105"/>
      <c r="E1051" s="105"/>
      <c r="F1051" s="106"/>
      <c r="G1051" s="105"/>
      <c r="H1051" s="105"/>
      <c r="I1051" s="107"/>
      <c r="J1051" s="422"/>
      <c r="K1051" s="422"/>
      <c r="L1051" s="423"/>
      <c r="M1051" s="422"/>
      <c r="N1051" s="104"/>
      <c r="O1051" s="79">
        <f t="shared" si="56"/>
        <v>0</v>
      </c>
      <c r="P1051" s="79">
        <f t="shared" si="57"/>
        <v>0</v>
      </c>
      <c r="Q1051" s="152" t="str">
        <f t="shared" si="55"/>
        <v/>
      </c>
    </row>
    <row r="1052" spans="1:17" x14ac:dyDescent="0.2">
      <c r="A1052" s="118" t="str">
        <f>IF(B1052="","",COUNT('Diário 1º PA'!$A$5:$A$1982)+COUNT('Diário 2º PA'!$A$5:$A$2027)+ROW()-4)</f>
        <v/>
      </c>
      <c r="B1052" s="104"/>
      <c r="C1052" s="153"/>
      <c r="D1052" s="105"/>
      <c r="E1052" s="105"/>
      <c r="F1052" s="106"/>
      <c r="G1052" s="105"/>
      <c r="H1052" s="105"/>
      <c r="I1052" s="107"/>
      <c r="J1052" s="422"/>
      <c r="K1052" s="422"/>
      <c r="L1052" s="423"/>
      <c r="M1052" s="422"/>
      <c r="N1052" s="104"/>
      <c r="O1052" s="79">
        <f t="shared" si="56"/>
        <v>0</v>
      </c>
      <c r="P1052" s="79">
        <f t="shared" si="57"/>
        <v>0</v>
      </c>
      <c r="Q1052" s="102" t="str">
        <f t="shared" si="55"/>
        <v/>
      </c>
    </row>
    <row r="1053" spans="1:17" x14ac:dyDescent="0.2">
      <c r="A1053" s="118" t="str">
        <f>IF(B1053="","",COUNT('Diário 1º PA'!$A$5:$A$1982)+COUNT('Diário 2º PA'!$A$5:$A$2027)+ROW()-4)</f>
        <v/>
      </c>
      <c r="B1053" s="104"/>
      <c r="C1053" s="153"/>
      <c r="D1053" s="105"/>
      <c r="E1053" s="105"/>
      <c r="F1053" s="106"/>
      <c r="G1053" s="105"/>
      <c r="H1053" s="105"/>
      <c r="I1053" s="107"/>
      <c r="J1053" s="422"/>
      <c r="K1053" s="422"/>
      <c r="L1053" s="423"/>
      <c r="M1053" s="422"/>
      <c r="N1053" s="104"/>
      <c r="O1053" s="79">
        <f t="shared" si="56"/>
        <v>0</v>
      </c>
      <c r="P1053" s="79">
        <f t="shared" si="57"/>
        <v>0</v>
      </c>
      <c r="Q1053" s="102" t="str">
        <f t="shared" si="55"/>
        <v/>
      </c>
    </row>
    <row r="1054" spans="1:17" x14ac:dyDescent="0.2">
      <c r="A1054" s="118" t="str">
        <f>IF(B1054="","",COUNT('Diário 1º PA'!$A$5:$A$1982)+COUNT('Diário 2º PA'!$A$5:$A$2027)+ROW()-4)</f>
        <v/>
      </c>
      <c r="B1054" s="104"/>
      <c r="C1054" s="153"/>
      <c r="D1054" s="105"/>
      <c r="E1054" s="105"/>
      <c r="F1054" s="106"/>
      <c r="G1054" s="105"/>
      <c r="H1054" s="105"/>
      <c r="I1054" s="107"/>
      <c r="J1054" s="422"/>
      <c r="K1054" s="422"/>
      <c r="L1054" s="423"/>
      <c r="M1054" s="422"/>
      <c r="N1054" s="104"/>
      <c r="O1054" s="79">
        <f t="shared" si="56"/>
        <v>0</v>
      </c>
      <c r="P1054" s="79">
        <f t="shared" si="57"/>
        <v>0</v>
      </c>
      <c r="Q1054" s="152" t="str">
        <f t="shared" si="55"/>
        <v/>
      </c>
    </row>
    <row r="1055" spans="1:17" x14ac:dyDescent="0.2">
      <c r="A1055" s="118" t="str">
        <f>IF(B1055="","",COUNT('Diário 1º PA'!$A$5:$A$1982)+COUNT('Diário 2º PA'!$A$5:$A$2027)+ROW()-4)</f>
        <v/>
      </c>
      <c r="B1055" s="104"/>
      <c r="C1055" s="153"/>
      <c r="D1055" s="105"/>
      <c r="E1055" s="105"/>
      <c r="F1055" s="106"/>
      <c r="G1055" s="105"/>
      <c r="H1055" s="105"/>
      <c r="I1055" s="107"/>
      <c r="J1055" s="422"/>
      <c r="K1055" s="422"/>
      <c r="L1055" s="423"/>
      <c r="M1055" s="422"/>
      <c r="N1055" s="104"/>
      <c r="O1055" s="79">
        <f t="shared" si="56"/>
        <v>0</v>
      </c>
      <c r="P1055" s="79">
        <f t="shared" si="57"/>
        <v>0</v>
      </c>
      <c r="Q1055" s="102" t="str">
        <f t="shared" si="55"/>
        <v/>
      </c>
    </row>
    <row r="1056" spans="1:17" x14ac:dyDescent="0.2">
      <c r="A1056" s="118" t="str">
        <f>IF(B1056="","",COUNT('Diário 1º PA'!$A$5:$A$1982)+COUNT('Diário 2º PA'!$A$5:$A$2027)+ROW()-4)</f>
        <v/>
      </c>
      <c r="B1056" s="104"/>
      <c r="C1056" s="153"/>
      <c r="D1056" s="105"/>
      <c r="E1056" s="105"/>
      <c r="F1056" s="106"/>
      <c r="G1056" s="105"/>
      <c r="H1056" s="105"/>
      <c r="I1056" s="107"/>
      <c r="J1056" s="422"/>
      <c r="K1056" s="422"/>
      <c r="L1056" s="423"/>
      <c r="M1056" s="422"/>
      <c r="N1056" s="104"/>
      <c r="O1056" s="79">
        <f t="shared" si="56"/>
        <v>0</v>
      </c>
      <c r="P1056" s="79">
        <f t="shared" si="57"/>
        <v>0</v>
      </c>
      <c r="Q1056" s="102" t="str">
        <f t="shared" si="55"/>
        <v/>
      </c>
    </row>
    <row r="1057" spans="1:17" x14ac:dyDescent="0.2">
      <c r="A1057" s="118" t="str">
        <f>IF(B1057="","",COUNT('Diário 1º PA'!$A$5:$A$1982)+COUNT('Diário 2º PA'!$A$5:$A$2027)+ROW()-4)</f>
        <v/>
      </c>
      <c r="B1057" s="104"/>
      <c r="C1057" s="153"/>
      <c r="D1057" s="105"/>
      <c r="E1057" s="105"/>
      <c r="F1057" s="106"/>
      <c r="G1057" s="105"/>
      <c r="H1057" s="105"/>
      <c r="I1057" s="107"/>
      <c r="J1057" s="422"/>
      <c r="K1057" s="422"/>
      <c r="L1057" s="423"/>
      <c r="M1057" s="422"/>
      <c r="N1057" s="104"/>
      <c r="O1057" s="79">
        <f t="shared" si="56"/>
        <v>0</v>
      </c>
      <c r="P1057" s="79">
        <f t="shared" si="57"/>
        <v>0</v>
      </c>
      <c r="Q1057" s="152" t="str">
        <f t="shared" si="55"/>
        <v/>
      </c>
    </row>
    <row r="1058" spans="1:17" x14ac:dyDescent="0.2">
      <c r="A1058" s="118" t="str">
        <f>IF(B1058="","",COUNT('Diário 1º PA'!$A$5:$A$1982)+COUNT('Diário 2º PA'!$A$5:$A$2027)+ROW()-4)</f>
        <v/>
      </c>
      <c r="B1058" s="104"/>
      <c r="C1058" s="153"/>
      <c r="D1058" s="105"/>
      <c r="E1058" s="105"/>
      <c r="F1058" s="106"/>
      <c r="G1058" s="105"/>
      <c r="H1058" s="105"/>
      <c r="I1058" s="107"/>
      <c r="J1058" s="422"/>
      <c r="K1058" s="422"/>
      <c r="L1058" s="423"/>
      <c r="M1058" s="422"/>
      <c r="N1058" s="104"/>
      <c r="O1058" s="79">
        <f t="shared" si="56"/>
        <v>0</v>
      </c>
      <c r="P1058" s="79">
        <f t="shared" si="57"/>
        <v>0</v>
      </c>
      <c r="Q1058" s="102" t="str">
        <f t="shared" si="55"/>
        <v/>
      </c>
    </row>
    <row r="1059" spans="1:17" x14ac:dyDescent="0.2">
      <c r="A1059" s="118" t="str">
        <f>IF(B1059="","",COUNT('Diário 1º PA'!$A$5:$A$1982)+COUNT('Diário 2º PA'!$A$5:$A$2027)+ROW()-4)</f>
        <v/>
      </c>
      <c r="B1059" s="104"/>
      <c r="C1059" s="153"/>
      <c r="D1059" s="105"/>
      <c r="E1059" s="105"/>
      <c r="F1059" s="106"/>
      <c r="G1059" s="105"/>
      <c r="H1059" s="105"/>
      <c r="I1059" s="107"/>
      <c r="J1059" s="422"/>
      <c r="K1059" s="422"/>
      <c r="L1059" s="423"/>
      <c r="M1059" s="422"/>
      <c r="N1059" s="104"/>
      <c r="O1059" s="79">
        <f t="shared" si="56"/>
        <v>0</v>
      </c>
      <c r="P1059" s="79">
        <f t="shared" si="57"/>
        <v>0</v>
      </c>
      <c r="Q1059" s="102" t="str">
        <f t="shared" si="55"/>
        <v/>
      </c>
    </row>
    <row r="1060" spans="1:17" x14ac:dyDescent="0.2">
      <c r="A1060" s="118" t="str">
        <f>IF(B1060="","",COUNT('Diário 1º PA'!$A$5:$A$1982)+COUNT('Diário 2º PA'!$A$5:$A$2027)+ROW()-4)</f>
        <v/>
      </c>
      <c r="B1060" s="104"/>
      <c r="C1060" s="153"/>
      <c r="D1060" s="105"/>
      <c r="E1060" s="105"/>
      <c r="F1060" s="106"/>
      <c r="G1060" s="105"/>
      <c r="H1060" s="105"/>
      <c r="I1060" s="107"/>
      <c r="J1060" s="422"/>
      <c r="K1060" s="422"/>
      <c r="L1060" s="423"/>
      <c r="M1060" s="422"/>
      <c r="N1060" s="104"/>
      <c r="O1060" s="79">
        <f t="shared" si="56"/>
        <v>0</v>
      </c>
      <c r="P1060" s="79">
        <f t="shared" si="57"/>
        <v>0</v>
      </c>
      <c r="Q1060" s="152" t="str">
        <f t="shared" si="55"/>
        <v/>
      </c>
    </row>
    <row r="1061" spans="1:17" x14ac:dyDescent="0.2">
      <c r="A1061" s="118" t="str">
        <f>IF(B1061="","",COUNT('Diário 1º PA'!$A$5:$A$1982)+COUNT('Diário 2º PA'!$A$5:$A$2027)+ROW()-4)</f>
        <v/>
      </c>
      <c r="B1061" s="104"/>
      <c r="C1061" s="153"/>
      <c r="D1061" s="105"/>
      <c r="E1061" s="105"/>
      <c r="F1061" s="106"/>
      <c r="G1061" s="105"/>
      <c r="H1061" s="105"/>
      <c r="I1061" s="107"/>
      <c r="J1061" s="422"/>
      <c r="K1061" s="422"/>
      <c r="L1061" s="423"/>
      <c r="M1061" s="422"/>
      <c r="N1061" s="104"/>
      <c r="O1061" s="79">
        <f t="shared" si="56"/>
        <v>0</v>
      </c>
      <c r="P1061" s="79">
        <f t="shared" si="57"/>
        <v>0</v>
      </c>
      <c r="Q1061" s="102" t="str">
        <f t="shared" si="55"/>
        <v/>
      </c>
    </row>
    <row r="1062" spans="1:17" x14ac:dyDescent="0.2">
      <c r="A1062" s="118" t="str">
        <f>IF(B1062="","",COUNT('Diário 1º PA'!$A$5:$A$1982)+COUNT('Diário 2º PA'!$A$5:$A$2027)+ROW()-4)</f>
        <v/>
      </c>
      <c r="B1062" s="104"/>
      <c r="C1062" s="153"/>
      <c r="D1062" s="105"/>
      <c r="E1062" s="105"/>
      <c r="F1062" s="106"/>
      <c r="G1062" s="105"/>
      <c r="H1062" s="105"/>
      <c r="I1062" s="107"/>
      <c r="J1062" s="422"/>
      <c r="K1062" s="422"/>
      <c r="L1062" s="423"/>
      <c r="M1062" s="422"/>
      <c r="N1062" s="104"/>
      <c r="O1062" s="79">
        <f t="shared" si="56"/>
        <v>0</v>
      </c>
      <c r="P1062" s="79">
        <f t="shared" si="57"/>
        <v>0</v>
      </c>
      <c r="Q1062" s="102" t="str">
        <f t="shared" si="55"/>
        <v/>
      </c>
    </row>
    <row r="1063" spans="1:17" x14ac:dyDescent="0.2">
      <c r="A1063" s="118" t="str">
        <f>IF(B1063="","",COUNT('Diário 1º PA'!$A$5:$A$1982)+COUNT('Diário 2º PA'!$A$5:$A$2027)+ROW()-4)</f>
        <v/>
      </c>
      <c r="B1063" s="104"/>
      <c r="C1063" s="153"/>
      <c r="D1063" s="105"/>
      <c r="E1063" s="105"/>
      <c r="F1063" s="106"/>
      <c r="G1063" s="105"/>
      <c r="H1063" s="105"/>
      <c r="I1063" s="107"/>
      <c r="J1063" s="422"/>
      <c r="K1063" s="422"/>
      <c r="L1063" s="423"/>
      <c r="M1063" s="422"/>
      <c r="N1063" s="104"/>
      <c r="O1063" s="79">
        <f t="shared" si="56"/>
        <v>0</v>
      </c>
      <c r="P1063" s="79">
        <f t="shared" si="57"/>
        <v>0</v>
      </c>
      <c r="Q1063" s="152" t="str">
        <f t="shared" si="55"/>
        <v/>
      </c>
    </row>
    <row r="1064" spans="1:17" x14ac:dyDescent="0.2">
      <c r="A1064" s="118" t="str">
        <f>IF(B1064="","",COUNT('Diário 1º PA'!$A$5:$A$1982)+COUNT('Diário 2º PA'!$A$5:$A$2027)+ROW()-4)</f>
        <v/>
      </c>
      <c r="B1064" s="104"/>
      <c r="C1064" s="153"/>
      <c r="D1064" s="105"/>
      <c r="E1064" s="105"/>
      <c r="F1064" s="106"/>
      <c r="G1064" s="105"/>
      <c r="H1064" s="105"/>
      <c r="I1064" s="107"/>
      <c r="J1064" s="422"/>
      <c r="K1064" s="422"/>
      <c r="L1064" s="423"/>
      <c r="M1064" s="422"/>
      <c r="N1064" s="104"/>
      <c r="O1064" s="79">
        <f t="shared" si="56"/>
        <v>0</v>
      </c>
      <c r="P1064" s="79">
        <f t="shared" si="57"/>
        <v>0</v>
      </c>
      <c r="Q1064" s="102" t="str">
        <f t="shared" si="55"/>
        <v/>
      </c>
    </row>
    <row r="1065" spans="1:17" x14ac:dyDescent="0.2">
      <c r="A1065" s="118" t="str">
        <f>IF(B1065="","",COUNT('Diário 1º PA'!$A$5:$A$1982)+COUNT('Diário 2º PA'!$A$5:$A$2027)+ROW()-4)</f>
        <v/>
      </c>
      <c r="B1065" s="104"/>
      <c r="C1065" s="153"/>
      <c r="D1065" s="105"/>
      <c r="E1065" s="105"/>
      <c r="F1065" s="106"/>
      <c r="G1065" s="105"/>
      <c r="H1065" s="105"/>
      <c r="I1065" s="107"/>
      <c r="J1065" s="422"/>
      <c r="K1065" s="422"/>
      <c r="L1065" s="423"/>
      <c r="M1065" s="422"/>
      <c r="N1065" s="104"/>
      <c r="O1065" s="79">
        <f t="shared" si="56"/>
        <v>0</v>
      </c>
      <c r="P1065" s="79">
        <f t="shared" si="57"/>
        <v>0</v>
      </c>
      <c r="Q1065" s="102" t="str">
        <f t="shared" si="55"/>
        <v/>
      </c>
    </row>
    <row r="1066" spans="1:17" x14ac:dyDescent="0.2">
      <c r="A1066" s="118" t="str">
        <f>IF(B1066="","",COUNT('Diário 1º PA'!$A$5:$A$1982)+COUNT('Diário 2º PA'!$A$5:$A$2027)+ROW()-4)</f>
        <v/>
      </c>
      <c r="B1066" s="104"/>
      <c r="C1066" s="153"/>
      <c r="D1066" s="105"/>
      <c r="E1066" s="105"/>
      <c r="F1066" s="106"/>
      <c r="G1066" s="105"/>
      <c r="H1066" s="105"/>
      <c r="I1066" s="107"/>
      <c r="J1066" s="422"/>
      <c r="K1066" s="422"/>
      <c r="L1066" s="423"/>
      <c r="M1066" s="422"/>
      <c r="N1066" s="104"/>
      <c r="O1066" s="79">
        <f t="shared" si="56"/>
        <v>0</v>
      </c>
      <c r="P1066" s="79">
        <f t="shared" si="57"/>
        <v>0</v>
      </c>
      <c r="Q1066" s="152" t="str">
        <f t="shared" si="55"/>
        <v/>
      </c>
    </row>
    <row r="1067" spans="1:17" x14ac:dyDescent="0.2">
      <c r="A1067" s="118" t="str">
        <f>IF(B1067="","",COUNT('Diário 1º PA'!$A$5:$A$1982)+COUNT('Diário 2º PA'!$A$5:$A$2027)+ROW()-4)</f>
        <v/>
      </c>
      <c r="B1067" s="104"/>
      <c r="C1067" s="153"/>
      <c r="D1067" s="105"/>
      <c r="E1067" s="105"/>
      <c r="F1067" s="106"/>
      <c r="G1067" s="105"/>
      <c r="H1067" s="105"/>
      <c r="I1067" s="107"/>
      <c r="J1067" s="422"/>
      <c r="K1067" s="422"/>
      <c r="L1067" s="423"/>
      <c r="M1067" s="422"/>
      <c r="N1067" s="104"/>
      <c r="O1067" s="79">
        <f t="shared" si="56"/>
        <v>0</v>
      </c>
      <c r="P1067" s="79">
        <f t="shared" si="57"/>
        <v>0</v>
      </c>
      <c r="Q1067" s="102" t="str">
        <f t="shared" si="55"/>
        <v/>
      </c>
    </row>
    <row r="1068" spans="1:17" x14ac:dyDescent="0.2">
      <c r="A1068" s="118" t="str">
        <f>IF(B1068="","",COUNT('Diário 1º PA'!$A$5:$A$1982)+COUNT('Diário 2º PA'!$A$5:$A$2027)+ROW()-4)</f>
        <v/>
      </c>
      <c r="B1068" s="104"/>
      <c r="C1068" s="153"/>
      <c r="D1068" s="105"/>
      <c r="E1068" s="105"/>
      <c r="F1068" s="106"/>
      <c r="G1068" s="105"/>
      <c r="H1068" s="105"/>
      <c r="I1068" s="107"/>
      <c r="J1068" s="422"/>
      <c r="K1068" s="422"/>
      <c r="L1068" s="423"/>
      <c r="M1068" s="422"/>
      <c r="N1068" s="103"/>
      <c r="O1068" s="79">
        <f t="shared" si="56"/>
        <v>0</v>
      </c>
      <c r="P1068" s="79">
        <f t="shared" si="57"/>
        <v>0</v>
      </c>
      <c r="Q1068" s="102" t="str">
        <f t="shared" si="55"/>
        <v/>
      </c>
    </row>
    <row r="1069" spans="1:17" x14ac:dyDescent="0.2">
      <c r="A1069" s="118" t="str">
        <f>IF(B1069="","",COUNT('Diário 1º PA'!$A$5:$A$1982)+COUNT('Diário 2º PA'!$A$5:$A$2027)+ROW()-4)</f>
        <v/>
      </c>
      <c r="B1069" s="104"/>
      <c r="C1069" s="153"/>
      <c r="D1069" s="105"/>
      <c r="E1069" s="105"/>
      <c r="F1069" s="106"/>
      <c r="G1069" s="105"/>
      <c r="H1069" s="105"/>
      <c r="I1069" s="107"/>
      <c r="J1069" s="422"/>
      <c r="K1069" s="422"/>
      <c r="L1069" s="423"/>
      <c r="M1069" s="422"/>
      <c r="N1069" s="103"/>
      <c r="O1069" s="79">
        <f t="shared" si="56"/>
        <v>0</v>
      </c>
      <c r="P1069" s="79">
        <f t="shared" si="57"/>
        <v>0</v>
      </c>
      <c r="Q1069" s="152" t="str">
        <f t="shared" si="55"/>
        <v/>
      </c>
    </row>
    <row r="1070" spans="1:17" x14ac:dyDescent="0.2">
      <c r="A1070" s="118" t="str">
        <f>IF(B1070="","",COUNT('Diário 1º PA'!$A$5:$A$1982)+COUNT('Diário 2º PA'!$A$5:$A$2027)+ROW()-4)</f>
        <v/>
      </c>
      <c r="B1070" s="104"/>
      <c r="C1070" s="153"/>
      <c r="D1070" s="105"/>
      <c r="E1070" s="105"/>
      <c r="F1070" s="106"/>
      <c r="G1070" s="105"/>
      <c r="H1070" s="105"/>
      <c r="I1070" s="107"/>
      <c r="J1070" s="422"/>
      <c r="K1070" s="422"/>
      <c r="L1070" s="423"/>
      <c r="M1070" s="422"/>
      <c r="N1070" s="103"/>
      <c r="O1070" s="79">
        <f t="shared" si="56"/>
        <v>0</v>
      </c>
      <c r="P1070" s="79">
        <f t="shared" si="57"/>
        <v>0</v>
      </c>
      <c r="Q1070" s="102" t="str">
        <f t="shared" si="55"/>
        <v/>
      </c>
    </row>
    <row r="1071" spans="1:17" x14ac:dyDescent="0.2">
      <c r="A1071" s="118" t="str">
        <f>IF(B1071="","",COUNT('Diário 1º PA'!$A$5:$A$1982)+COUNT('Diário 2º PA'!$A$5:$A$2027)+ROW()-4)</f>
        <v/>
      </c>
      <c r="B1071" s="104"/>
      <c r="C1071" s="153"/>
      <c r="D1071" s="105"/>
      <c r="E1071" s="105"/>
      <c r="F1071" s="106"/>
      <c r="G1071" s="105"/>
      <c r="H1071" s="105"/>
      <c r="I1071" s="107"/>
      <c r="J1071" s="422"/>
      <c r="K1071" s="422"/>
      <c r="L1071" s="423"/>
      <c r="M1071" s="422"/>
      <c r="N1071" s="103"/>
      <c r="O1071" s="79">
        <f t="shared" si="56"/>
        <v>0</v>
      </c>
      <c r="P1071" s="79">
        <f t="shared" si="57"/>
        <v>0</v>
      </c>
      <c r="Q1071" s="102" t="str">
        <f t="shared" si="55"/>
        <v/>
      </c>
    </row>
    <row r="1072" spans="1:17" x14ac:dyDescent="0.2">
      <c r="A1072" s="118" t="str">
        <f>IF(B1072="","",COUNT('Diário 1º PA'!$A$5:$A$1982)+COUNT('Diário 2º PA'!$A$5:$A$2027)+ROW()-4)</f>
        <v/>
      </c>
      <c r="B1072" s="104"/>
      <c r="C1072" s="153"/>
      <c r="D1072" s="105"/>
      <c r="E1072" s="105"/>
      <c r="F1072" s="106"/>
      <c r="G1072" s="105"/>
      <c r="H1072" s="105"/>
      <c r="I1072" s="107"/>
      <c r="J1072" s="422"/>
      <c r="K1072" s="422"/>
      <c r="L1072" s="423"/>
      <c r="M1072" s="422"/>
      <c r="N1072" s="103"/>
      <c r="O1072" s="79">
        <f t="shared" si="56"/>
        <v>0</v>
      </c>
      <c r="P1072" s="79">
        <f t="shared" si="57"/>
        <v>0</v>
      </c>
      <c r="Q1072" s="152" t="str">
        <f t="shared" si="55"/>
        <v/>
      </c>
    </row>
    <row r="1073" spans="1:17" x14ac:dyDescent="0.2">
      <c r="A1073" s="118" t="str">
        <f>IF(B1073="","",COUNT('Diário 1º PA'!$A$5:$A$1982)+COUNT('Diário 2º PA'!$A$5:$A$2027)+ROW()-4)</f>
        <v/>
      </c>
      <c r="B1073" s="104"/>
      <c r="C1073" s="153"/>
      <c r="D1073" s="105"/>
      <c r="E1073" s="105"/>
      <c r="F1073" s="106"/>
      <c r="G1073" s="105"/>
      <c r="H1073" s="105"/>
      <c r="I1073" s="107"/>
      <c r="J1073" s="422"/>
      <c r="K1073" s="422"/>
      <c r="L1073" s="423"/>
      <c r="M1073" s="422"/>
      <c r="N1073" s="103"/>
      <c r="O1073" s="79">
        <f t="shared" si="56"/>
        <v>0</v>
      </c>
      <c r="P1073" s="79">
        <f t="shared" si="57"/>
        <v>0</v>
      </c>
      <c r="Q1073" s="102" t="str">
        <f t="shared" si="55"/>
        <v/>
      </c>
    </row>
    <row r="1074" spans="1:17" x14ac:dyDescent="0.2">
      <c r="A1074" s="118" t="str">
        <f>IF(B1074="","",COUNT('Diário 1º PA'!$A$5:$A$1982)+COUNT('Diário 2º PA'!$A$5:$A$2027)+ROW()-4)</f>
        <v/>
      </c>
      <c r="B1074" s="104"/>
      <c r="C1074" s="153"/>
      <c r="D1074" s="105"/>
      <c r="E1074" s="105"/>
      <c r="F1074" s="106"/>
      <c r="G1074" s="105"/>
      <c r="H1074" s="105"/>
      <c r="I1074" s="107"/>
      <c r="J1074" s="422"/>
      <c r="K1074" s="422"/>
      <c r="L1074" s="423"/>
      <c r="M1074" s="422"/>
      <c r="N1074" s="103"/>
      <c r="O1074" s="79">
        <f t="shared" si="56"/>
        <v>0</v>
      </c>
      <c r="P1074" s="79">
        <f t="shared" si="57"/>
        <v>0</v>
      </c>
      <c r="Q1074" s="102" t="str">
        <f t="shared" si="55"/>
        <v/>
      </c>
    </row>
    <row r="1075" spans="1:17" x14ac:dyDescent="0.2">
      <c r="A1075" s="118" t="str">
        <f>IF(B1075="","",COUNT('Diário 1º PA'!$A$5:$A$1982)+COUNT('Diário 2º PA'!$A$5:$A$2027)+ROW()-4)</f>
        <v/>
      </c>
      <c r="B1075" s="104"/>
      <c r="C1075" s="153"/>
      <c r="D1075" s="105"/>
      <c r="E1075" s="105"/>
      <c r="F1075" s="106"/>
      <c r="G1075" s="105"/>
      <c r="H1075" s="105"/>
      <c r="I1075" s="107"/>
      <c r="J1075" s="422"/>
      <c r="K1075" s="422"/>
      <c r="L1075" s="423"/>
      <c r="M1075" s="422"/>
      <c r="N1075" s="103"/>
      <c r="O1075" s="79">
        <f t="shared" si="56"/>
        <v>0</v>
      </c>
      <c r="P1075" s="79">
        <f t="shared" si="57"/>
        <v>0</v>
      </c>
      <c r="Q1075" s="152" t="str">
        <f t="shared" si="55"/>
        <v/>
      </c>
    </row>
    <row r="1076" spans="1:17" x14ac:dyDescent="0.2">
      <c r="A1076" s="118" t="str">
        <f>IF(B1076="","",COUNT('Diário 1º PA'!$A$5:$A$1982)+COUNT('Diário 2º PA'!$A$5:$A$2027)+ROW()-4)</f>
        <v/>
      </c>
      <c r="B1076" s="104"/>
      <c r="C1076" s="153"/>
      <c r="D1076" s="105"/>
      <c r="E1076" s="105"/>
      <c r="F1076" s="106"/>
      <c r="G1076" s="105"/>
      <c r="H1076" s="105"/>
      <c r="I1076" s="107"/>
      <c r="J1076" s="422"/>
      <c r="K1076" s="422"/>
      <c r="L1076" s="423"/>
      <c r="M1076" s="422"/>
      <c r="N1076" s="103"/>
      <c r="O1076" s="79">
        <f t="shared" si="56"/>
        <v>0</v>
      </c>
      <c r="P1076" s="79">
        <f t="shared" si="57"/>
        <v>0</v>
      </c>
      <c r="Q1076" s="102" t="str">
        <f t="shared" si="55"/>
        <v/>
      </c>
    </row>
    <row r="1077" spans="1:17" x14ac:dyDescent="0.2">
      <c r="A1077" s="118" t="str">
        <f>IF(B1077="","",COUNT('Diário 1º PA'!$A$5:$A$1982)+COUNT('Diário 2º PA'!$A$5:$A$2027)+ROW()-4)</f>
        <v/>
      </c>
      <c r="B1077" s="104"/>
      <c r="C1077" s="153"/>
      <c r="D1077" s="105"/>
      <c r="E1077" s="105"/>
      <c r="F1077" s="106"/>
      <c r="G1077" s="105"/>
      <c r="H1077" s="105"/>
      <c r="I1077" s="107"/>
      <c r="J1077" s="422"/>
      <c r="K1077" s="422"/>
      <c r="L1077" s="423"/>
      <c r="M1077" s="422"/>
      <c r="N1077" s="103"/>
      <c r="O1077" s="79">
        <f t="shared" si="56"/>
        <v>0</v>
      </c>
      <c r="P1077" s="79">
        <f t="shared" si="57"/>
        <v>0</v>
      </c>
      <c r="Q1077" s="102" t="str">
        <f t="shared" si="55"/>
        <v/>
      </c>
    </row>
    <row r="1078" spans="1:17" x14ac:dyDescent="0.2">
      <c r="A1078" s="118" t="str">
        <f>IF(B1078="","",COUNT('Diário 1º PA'!$A$5:$A$1982)+COUNT('Diário 2º PA'!$A$5:$A$2027)+ROW()-4)</f>
        <v/>
      </c>
      <c r="B1078" s="104"/>
      <c r="C1078" s="153"/>
      <c r="D1078" s="105"/>
      <c r="E1078" s="105"/>
      <c r="F1078" s="106"/>
      <c r="G1078" s="105"/>
      <c r="H1078" s="105"/>
      <c r="I1078" s="107"/>
      <c r="J1078" s="422"/>
      <c r="K1078" s="422"/>
      <c r="L1078" s="423"/>
      <c r="M1078" s="422"/>
      <c r="N1078" s="103"/>
      <c r="O1078" s="79">
        <f t="shared" si="56"/>
        <v>0</v>
      </c>
      <c r="P1078" s="79">
        <f t="shared" si="57"/>
        <v>0</v>
      </c>
      <c r="Q1078" s="152" t="str">
        <f t="shared" si="55"/>
        <v/>
      </c>
    </row>
    <row r="1079" spans="1:17" x14ac:dyDescent="0.2">
      <c r="A1079" s="118" t="str">
        <f>IF(B1079="","",COUNT('Diário 1º PA'!$A$5:$A$1982)+COUNT('Diário 2º PA'!$A$5:$A$2027)+ROW()-4)</f>
        <v/>
      </c>
      <c r="B1079" s="104"/>
      <c r="C1079" s="153"/>
      <c r="D1079" s="105"/>
      <c r="E1079" s="105"/>
      <c r="F1079" s="106"/>
      <c r="G1079" s="105"/>
      <c r="H1079" s="105"/>
      <c r="I1079" s="107"/>
      <c r="J1079" s="422"/>
      <c r="K1079" s="422"/>
      <c r="L1079" s="423"/>
      <c r="M1079" s="422"/>
      <c r="N1079" s="103"/>
      <c r="O1079" s="79">
        <f t="shared" si="56"/>
        <v>0</v>
      </c>
      <c r="P1079" s="79">
        <f t="shared" si="57"/>
        <v>0</v>
      </c>
      <c r="Q1079" s="102" t="str">
        <f t="shared" si="55"/>
        <v/>
      </c>
    </row>
    <row r="1080" spans="1:17" x14ac:dyDescent="0.2">
      <c r="A1080" s="118" t="str">
        <f>IF(B1080="","",COUNT('Diário 1º PA'!$A$5:$A$1982)+COUNT('Diário 2º PA'!$A$5:$A$2027)+ROW()-4)</f>
        <v/>
      </c>
      <c r="B1080" s="104"/>
      <c r="C1080" s="153"/>
      <c r="D1080" s="105"/>
      <c r="E1080" s="105"/>
      <c r="F1080" s="106"/>
      <c r="G1080" s="105"/>
      <c r="H1080" s="105"/>
      <c r="I1080" s="107"/>
      <c r="J1080" s="422"/>
      <c r="K1080" s="422"/>
      <c r="L1080" s="423"/>
      <c r="M1080" s="422"/>
      <c r="N1080" s="103"/>
      <c r="O1080" s="79">
        <f t="shared" si="56"/>
        <v>0</v>
      </c>
      <c r="P1080" s="79">
        <f t="shared" si="57"/>
        <v>0</v>
      </c>
      <c r="Q1080" s="102" t="str">
        <f t="shared" si="55"/>
        <v/>
      </c>
    </row>
    <row r="1081" spans="1:17" x14ac:dyDescent="0.2">
      <c r="A1081" s="118" t="str">
        <f>IF(B1081="","",COUNT('Diário 1º PA'!$A$5:$A$1982)+COUNT('Diário 2º PA'!$A$5:$A$2027)+ROW()-4)</f>
        <v/>
      </c>
      <c r="B1081" s="104"/>
      <c r="C1081" s="153"/>
      <c r="D1081" s="105"/>
      <c r="E1081" s="105"/>
      <c r="F1081" s="106"/>
      <c r="G1081" s="105"/>
      <c r="H1081" s="105"/>
      <c r="I1081" s="107"/>
      <c r="J1081" s="422"/>
      <c r="K1081" s="422"/>
      <c r="L1081" s="423"/>
      <c r="M1081" s="422"/>
      <c r="N1081" s="103"/>
      <c r="O1081" s="79">
        <f t="shared" si="56"/>
        <v>0</v>
      </c>
      <c r="P1081" s="79">
        <f t="shared" si="57"/>
        <v>0</v>
      </c>
      <c r="Q1081" s="152" t="str">
        <f t="shared" si="55"/>
        <v/>
      </c>
    </row>
    <row r="1082" spans="1:17" x14ac:dyDescent="0.2">
      <c r="A1082" s="118" t="str">
        <f>IF(B1082="","",COUNT('Diário 1º PA'!$A$5:$A$1982)+COUNT('Diário 2º PA'!$A$5:$A$2027)+ROW()-4)</f>
        <v/>
      </c>
      <c r="B1082" s="104"/>
      <c r="C1082" s="153"/>
      <c r="D1082" s="105"/>
      <c r="E1082" s="105"/>
      <c r="F1082" s="106"/>
      <c r="G1082" s="105"/>
      <c r="H1082" s="105"/>
      <c r="I1082" s="107"/>
      <c r="J1082" s="422"/>
      <c r="K1082" s="422"/>
      <c r="L1082" s="423"/>
      <c r="M1082" s="422"/>
      <c r="N1082" s="103"/>
      <c r="O1082" s="79">
        <f t="shared" si="56"/>
        <v>0</v>
      </c>
      <c r="P1082" s="79">
        <f t="shared" si="57"/>
        <v>0</v>
      </c>
      <c r="Q1082" s="102" t="str">
        <f t="shared" si="55"/>
        <v/>
      </c>
    </row>
    <row r="1083" spans="1:17" x14ac:dyDescent="0.2">
      <c r="A1083" s="118" t="str">
        <f>IF(B1083="","",COUNT('Diário 1º PA'!$A$5:$A$1982)+COUNT('Diário 2º PA'!$A$5:$A$2027)+ROW()-4)</f>
        <v/>
      </c>
      <c r="B1083" s="104"/>
      <c r="C1083" s="153"/>
      <c r="D1083" s="105"/>
      <c r="E1083" s="105"/>
      <c r="F1083" s="106"/>
      <c r="G1083" s="105"/>
      <c r="H1083" s="105"/>
      <c r="I1083" s="107"/>
      <c r="J1083" s="422"/>
      <c r="K1083" s="422"/>
      <c r="L1083" s="423"/>
      <c r="M1083" s="422"/>
      <c r="N1083" s="103"/>
      <c r="O1083" s="79">
        <f t="shared" si="56"/>
        <v>0</v>
      </c>
      <c r="P1083" s="79">
        <f t="shared" si="57"/>
        <v>0</v>
      </c>
      <c r="Q1083" s="102" t="str">
        <f t="shared" si="55"/>
        <v/>
      </c>
    </row>
    <row r="1084" spans="1:17" x14ac:dyDescent="0.2">
      <c r="A1084" s="118" t="str">
        <f>IF(B1084="","",COUNT('Diário 1º PA'!$A$5:$A$1982)+COUNT('Diário 2º PA'!$A$5:$A$2027)+ROW()-4)</f>
        <v/>
      </c>
      <c r="B1084" s="104"/>
      <c r="C1084" s="153"/>
      <c r="D1084" s="105"/>
      <c r="E1084" s="105"/>
      <c r="F1084" s="106"/>
      <c r="G1084" s="105"/>
      <c r="H1084" s="105"/>
      <c r="I1084" s="107"/>
      <c r="J1084" s="422"/>
      <c r="K1084" s="422"/>
      <c r="L1084" s="423"/>
      <c r="M1084" s="422"/>
      <c r="N1084" s="103"/>
      <c r="O1084" s="79">
        <f t="shared" si="56"/>
        <v>0</v>
      </c>
      <c r="P1084" s="79">
        <f t="shared" si="57"/>
        <v>0</v>
      </c>
      <c r="Q1084" s="152" t="str">
        <f t="shared" si="55"/>
        <v/>
      </c>
    </row>
    <row r="1085" spans="1:17" x14ac:dyDescent="0.2">
      <c r="A1085" s="118" t="str">
        <f>IF(B1085="","",COUNT('Diário 1º PA'!$A$5:$A$1982)+COUNT('Diário 2º PA'!$A$5:$A$2027)+ROW()-4)</f>
        <v/>
      </c>
      <c r="B1085" s="104"/>
      <c r="C1085" s="153"/>
      <c r="D1085" s="105"/>
      <c r="E1085" s="105"/>
      <c r="F1085" s="106"/>
      <c r="G1085" s="105"/>
      <c r="H1085" s="105"/>
      <c r="I1085" s="107"/>
      <c r="J1085" s="422"/>
      <c r="K1085" s="422"/>
      <c r="L1085" s="423"/>
      <c r="M1085" s="422"/>
      <c r="N1085" s="103"/>
      <c r="O1085" s="79">
        <f t="shared" si="56"/>
        <v>0</v>
      </c>
      <c r="P1085" s="79">
        <f t="shared" si="57"/>
        <v>0</v>
      </c>
      <c r="Q1085" s="102" t="str">
        <f t="shared" si="55"/>
        <v/>
      </c>
    </row>
    <row r="1086" spans="1:17" x14ac:dyDescent="0.2">
      <c r="A1086" s="118" t="str">
        <f>IF(B1086="","",COUNT('Diário 1º PA'!$A$5:$A$1982)+COUNT('Diário 2º PA'!$A$5:$A$2027)+ROW()-4)</f>
        <v/>
      </c>
      <c r="B1086" s="104"/>
      <c r="C1086" s="153"/>
      <c r="D1086" s="105"/>
      <c r="E1086" s="105"/>
      <c r="F1086" s="106"/>
      <c r="G1086" s="105"/>
      <c r="H1086" s="105"/>
      <c r="I1086" s="107"/>
      <c r="J1086" s="422"/>
      <c r="K1086" s="422"/>
      <c r="L1086" s="423"/>
      <c r="M1086" s="422"/>
      <c r="N1086" s="103"/>
      <c r="O1086" s="79">
        <f t="shared" si="56"/>
        <v>0</v>
      </c>
      <c r="P1086" s="79">
        <f t="shared" si="57"/>
        <v>0</v>
      </c>
      <c r="Q1086" s="102" t="str">
        <f t="shared" si="55"/>
        <v/>
      </c>
    </row>
    <row r="1087" spans="1:17" x14ac:dyDescent="0.2">
      <c r="A1087" s="118" t="str">
        <f>IF(B1087="","",COUNT('Diário 1º PA'!$A$5:$A$1982)+COUNT('Diário 2º PA'!$A$5:$A$2027)+ROW()-4)</f>
        <v/>
      </c>
      <c r="B1087" s="104"/>
      <c r="C1087" s="153"/>
      <c r="D1087" s="105"/>
      <c r="E1087" s="105"/>
      <c r="F1087" s="106"/>
      <c r="G1087" s="105"/>
      <c r="H1087" s="105"/>
      <c r="I1087" s="107"/>
      <c r="J1087" s="422"/>
      <c r="K1087" s="422"/>
      <c r="L1087" s="423"/>
      <c r="M1087" s="422"/>
      <c r="N1087" s="103"/>
      <c r="O1087" s="79">
        <f t="shared" si="56"/>
        <v>0</v>
      </c>
      <c r="P1087" s="79">
        <f t="shared" si="57"/>
        <v>0</v>
      </c>
      <c r="Q1087" s="152" t="str">
        <f t="shared" si="55"/>
        <v/>
      </c>
    </row>
    <row r="1088" spans="1:17" x14ac:dyDescent="0.2">
      <c r="A1088" s="118" t="str">
        <f>IF(B1088="","",COUNT('Diário 1º PA'!$A$5:$A$1982)+COUNT('Diário 2º PA'!$A$5:$A$2027)+ROW()-4)</f>
        <v/>
      </c>
      <c r="B1088" s="104"/>
      <c r="C1088" s="153"/>
      <c r="D1088" s="105"/>
      <c r="E1088" s="105"/>
      <c r="F1088" s="106"/>
      <c r="G1088" s="105"/>
      <c r="H1088" s="105"/>
      <c r="I1088" s="107"/>
      <c r="J1088" s="422"/>
      <c r="K1088" s="422"/>
      <c r="L1088" s="423"/>
      <c r="M1088" s="422"/>
      <c r="N1088" s="103"/>
      <c r="O1088" s="79">
        <f t="shared" si="56"/>
        <v>0</v>
      </c>
      <c r="P1088" s="79">
        <f t="shared" si="57"/>
        <v>0</v>
      </c>
      <c r="Q1088" s="102" t="str">
        <f t="shared" si="55"/>
        <v/>
      </c>
    </row>
    <row r="1089" spans="1:17" x14ac:dyDescent="0.2">
      <c r="A1089" s="118" t="str">
        <f>IF(B1089="","",COUNT('Diário 1º PA'!$A$5:$A$1982)+COUNT('Diário 2º PA'!$A$5:$A$2027)+ROW()-4)</f>
        <v/>
      </c>
      <c r="B1089" s="104"/>
      <c r="C1089" s="153"/>
      <c r="D1089" s="105"/>
      <c r="E1089" s="105"/>
      <c r="F1089" s="106"/>
      <c r="G1089" s="105"/>
      <c r="H1089" s="105"/>
      <c r="I1089" s="107"/>
      <c r="J1089" s="422"/>
      <c r="K1089" s="422"/>
      <c r="L1089" s="423"/>
      <c r="M1089" s="422"/>
      <c r="N1089" s="103"/>
      <c r="O1089" s="79">
        <f t="shared" si="56"/>
        <v>0</v>
      </c>
      <c r="P1089" s="79">
        <f t="shared" si="57"/>
        <v>0</v>
      </c>
      <c r="Q1089" s="102" t="str">
        <f t="shared" si="55"/>
        <v/>
      </c>
    </row>
    <row r="1090" spans="1:17" x14ac:dyDescent="0.2">
      <c r="A1090" s="118" t="str">
        <f>IF(B1090="","",COUNT('Diário 1º PA'!$A$5:$A$1982)+COUNT('Diário 2º PA'!$A$5:$A$2027)+ROW()-4)</f>
        <v/>
      </c>
      <c r="B1090" s="104"/>
      <c r="C1090" s="153"/>
      <c r="D1090" s="105"/>
      <c r="E1090" s="105"/>
      <c r="F1090" s="106"/>
      <c r="G1090" s="105"/>
      <c r="H1090" s="105"/>
      <c r="I1090" s="107"/>
      <c r="J1090" s="422"/>
      <c r="K1090" s="422"/>
      <c r="L1090" s="423"/>
      <c r="M1090" s="422"/>
      <c r="N1090" s="103"/>
      <c r="O1090" s="79">
        <f t="shared" si="56"/>
        <v>0</v>
      </c>
      <c r="P1090" s="79">
        <f t="shared" si="57"/>
        <v>0</v>
      </c>
      <c r="Q1090" s="152" t="str">
        <f t="shared" si="55"/>
        <v/>
      </c>
    </row>
    <row r="1091" spans="1:17" x14ac:dyDescent="0.2">
      <c r="A1091" s="118" t="str">
        <f>IF(B1091="","",COUNT('Diário 1º PA'!$A$5:$A$1982)+COUNT('Diário 2º PA'!$A$5:$A$2027)+ROW()-4)</f>
        <v/>
      </c>
      <c r="B1091" s="104"/>
      <c r="C1091" s="153"/>
      <c r="D1091" s="105"/>
      <c r="E1091" s="105"/>
      <c r="F1091" s="106"/>
      <c r="G1091" s="105"/>
      <c r="H1091" s="105"/>
      <c r="I1091" s="107"/>
      <c r="J1091" s="422"/>
      <c r="K1091" s="422"/>
      <c r="L1091" s="423"/>
      <c r="M1091" s="422"/>
      <c r="N1091" s="103"/>
      <c r="O1091" s="79">
        <f t="shared" si="56"/>
        <v>0</v>
      </c>
      <c r="P1091" s="79">
        <f t="shared" si="57"/>
        <v>0</v>
      </c>
      <c r="Q1091" s="102" t="str">
        <f t="shared" si="55"/>
        <v/>
      </c>
    </row>
    <row r="1092" spans="1:17" x14ac:dyDescent="0.2">
      <c r="A1092" s="118" t="str">
        <f>IF(B1092="","",COUNT('Diário 1º PA'!$A$5:$A$1982)+COUNT('Diário 2º PA'!$A$5:$A$2027)+ROW()-4)</f>
        <v/>
      </c>
      <c r="B1092" s="104"/>
      <c r="C1092" s="153"/>
      <c r="D1092" s="105"/>
      <c r="E1092" s="105"/>
      <c r="F1092" s="106"/>
      <c r="G1092" s="105"/>
      <c r="H1092" s="105"/>
      <c r="I1092" s="107"/>
      <c r="J1092" s="422"/>
      <c r="K1092" s="422"/>
      <c r="L1092" s="423"/>
      <c r="M1092" s="422"/>
      <c r="N1092" s="103"/>
      <c r="O1092" s="79">
        <f t="shared" si="56"/>
        <v>0</v>
      </c>
      <c r="P1092" s="79">
        <f t="shared" si="57"/>
        <v>0</v>
      </c>
      <c r="Q1092" s="102" t="str">
        <f t="shared" si="55"/>
        <v/>
      </c>
    </row>
    <row r="1093" spans="1:17" x14ac:dyDescent="0.2">
      <c r="A1093" s="118" t="str">
        <f>IF(B1093="","",COUNT('Diário 1º PA'!$A$5:$A$1982)+COUNT('Diário 2º PA'!$A$5:$A$2027)+ROW()-4)</f>
        <v/>
      </c>
      <c r="B1093" s="104"/>
      <c r="C1093" s="153"/>
      <c r="D1093" s="105"/>
      <c r="E1093" s="105"/>
      <c r="F1093" s="106"/>
      <c r="G1093" s="105"/>
      <c r="H1093" s="105"/>
      <c r="I1093" s="107"/>
      <c r="J1093" s="422"/>
      <c r="K1093" s="422"/>
      <c r="L1093" s="423"/>
      <c r="M1093" s="422"/>
      <c r="N1093" s="103"/>
      <c r="O1093" s="79">
        <f t="shared" si="56"/>
        <v>0</v>
      </c>
      <c r="P1093" s="79">
        <f t="shared" si="57"/>
        <v>0</v>
      </c>
      <c r="Q1093" s="152" t="str">
        <f t="shared" si="55"/>
        <v/>
      </c>
    </row>
    <row r="1094" spans="1:17" x14ac:dyDescent="0.2">
      <c r="A1094" s="118" t="str">
        <f>IF(B1094="","",COUNT('Diário 1º PA'!$A$5:$A$1982)+COUNT('Diário 2º PA'!$A$5:$A$2027)+ROW()-4)</f>
        <v/>
      </c>
      <c r="B1094" s="104"/>
      <c r="C1094" s="153"/>
      <c r="D1094" s="105"/>
      <c r="E1094" s="105"/>
      <c r="F1094" s="106"/>
      <c r="G1094" s="105"/>
      <c r="H1094" s="105"/>
      <c r="I1094" s="107"/>
      <c r="J1094" s="422"/>
      <c r="K1094" s="422"/>
      <c r="L1094" s="423"/>
      <c r="M1094" s="422"/>
      <c r="N1094" s="103"/>
      <c r="O1094" s="79">
        <f t="shared" si="56"/>
        <v>0</v>
      </c>
      <c r="P1094" s="79">
        <f t="shared" si="57"/>
        <v>0</v>
      </c>
      <c r="Q1094" s="102" t="str">
        <f t="shared" si="55"/>
        <v/>
      </c>
    </row>
    <row r="1095" spans="1:17" x14ac:dyDescent="0.2">
      <c r="A1095" s="118" t="str">
        <f>IF(B1095="","",COUNT('Diário 1º PA'!$A$5:$A$1982)+COUNT('Diário 2º PA'!$A$5:$A$2027)+ROW()-4)</f>
        <v/>
      </c>
      <c r="B1095" s="104"/>
      <c r="C1095" s="153"/>
      <c r="D1095" s="105"/>
      <c r="E1095" s="105"/>
      <c r="F1095" s="106"/>
      <c r="G1095" s="105"/>
      <c r="H1095" s="105"/>
      <c r="I1095" s="107"/>
      <c r="J1095" s="422"/>
      <c r="K1095" s="422"/>
      <c r="L1095" s="423"/>
      <c r="M1095" s="422"/>
      <c r="N1095" s="103"/>
      <c r="O1095" s="79">
        <f t="shared" si="56"/>
        <v>0</v>
      </c>
      <c r="P1095" s="79">
        <f t="shared" si="57"/>
        <v>0</v>
      </c>
      <c r="Q1095" s="102" t="str">
        <f t="shared" si="55"/>
        <v/>
      </c>
    </row>
    <row r="1096" spans="1:17" x14ac:dyDescent="0.2">
      <c r="A1096" s="118" t="str">
        <f>IF(B1096="","",COUNT('Diário 1º PA'!$A$5:$A$1982)+COUNT('Diário 2º PA'!$A$5:$A$2027)+ROW()-4)</f>
        <v/>
      </c>
      <c r="B1096" s="104"/>
      <c r="C1096" s="153"/>
      <c r="D1096" s="105"/>
      <c r="E1096" s="105"/>
      <c r="F1096" s="106"/>
      <c r="G1096" s="105"/>
      <c r="H1096" s="105"/>
      <c r="I1096" s="107"/>
      <c r="J1096" s="422"/>
      <c r="K1096" s="422"/>
      <c r="L1096" s="423"/>
      <c r="M1096" s="422"/>
      <c r="N1096" s="103"/>
      <c r="O1096" s="79">
        <f t="shared" si="56"/>
        <v>0</v>
      </c>
      <c r="P1096" s="79">
        <f t="shared" si="57"/>
        <v>0</v>
      </c>
      <c r="Q1096" s="152" t="str">
        <f t="shared" si="55"/>
        <v/>
      </c>
    </row>
    <row r="1097" spans="1:17" x14ac:dyDescent="0.2">
      <c r="A1097" s="118" t="str">
        <f>IF(B1097="","",COUNT('Diário 1º PA'!$A$5:$A$1982)+COUNT('Diário 2º PA'!$A$5:$A$2027)+ROW()-4)</f>
        <v/>
      </c>
      <c r="B1097" s="104"/>
      <c r="C1097" s="153"/>
      <c r="D1097" s="105"/>
      <c r="E1097" s="105"/>
      <c r="F1097" s="106"/>
      <c r="G1097" s="105"/>
      <c r="H1097" s="105"/>
      <c r="I1097" s="107"/>
      <c r="J1097" s="422"/>
      <c r="K1097" s="422"/>
      <c r="L1097" s="423"/>
      <c r="M1097" s="422"/>
      <c r="N1097" s="103"/>
      <c r="O1097" s="79">
        <f t="shared" si="56"/>
        <v>0</v>
      </c>
      <c r="P1097" s="79">
        <f t="shared" si="57"/>
        <v>0</v>
      </c>
      <c r="Q1097" s="102" t="str">
        <f t="shared" si="55"/>
        <v/>
      </c>
    </row>
    <row r="1098" spans="1:17" x14ac:dyDescent="0.2">
      <c r="A1098" s="118" t="str">
        <f>IF(B1098="","",COUNT('Diário 1º PA'!$A$5:$A$1982)+COUNT('Diário 2º PA'!$A$5:$A$2027)+ROW()-4)</f>
        <v/>
      </c>
      <c r="B1098" s="104"/>
      <c r="C1098" s="153"/>
      <c r="D1098" s="105"/>
      <c r="E1098" s="105"/>
      <c r="F1098" s="106"/>
      <c r="G1098" s="105"/>
      <c r="H1098" s="105"/>
      <c r="I1098" s="107"/>
      <c r="J1098" s="422"/>
      <c r="K1098" s="422"/>
      <c r="L1098" s="423"/>
      <c r="M1098" s="422"/>
      <c r="N1098" s="103"/>
      <c r="O1098" s="79">
        <f t="shared" si="56"/>
        <v>0</v>
      </c>
      <c r="P1098" s="79">
        <f t="shared" si="57"/>
        <v>0</v>
      </c>
      <c r="Q1098" s="102" t="str">
        <f t="shared" si="55"/>
        <v/>
      </c>
    </row>
    <row r="1099" spans="1:17" x14ac:dyDescent="0.2">
      <c r="A1099" s="118" t="str">
        <f>IF(B1099="","",COUNT('Diário 1º PA'!$A$5:$A$1982)+COUNT('Diário 2º PA'!$A$5:$A$2027)+ROW()-4)</f>
        <v/>
      </c>
      <c r="B1099" s="104"/>
      <c r="C1099" s="153"/>
      <c r="D1099" s="105"/>
      <c r="E1099" s="105"/>
      <c r="F1099" s="106"/>
      <c r="G1099" s="105"/>
      <c r="H1099" s="105"/>
      <c r="I1099" s="107"/>
      <c r="J1099" s="422"/>
      <c r="K1099" s="422"/>
      <c r="L1099" s="423"/>
      <c r="M1099" s="422"/>
      <c r="N1099" s="103"/>
      <c r="O1099" s="79">
        <f t="shared" si="56"/>
        <v>0</v>
      </c>
      <c r="P1099" s="79">
        <f t="shared" si="57"/>
        <v>0</v>
      </c>
      <c r="Q1099" s="152" t="str">
        <f t="shared" si="55"/>
        <v/>
      </c>
    </row>
    <row r="1100" spans="1:17" x14ac:dyDescent="0.2">
      <c r="A1100" s="118" t="str">
        <f>IF(B1100="","",COUNT('Diário 1º PA'!$A$5:$A$1982)+COUNT('Diário 2º PA'!$A$5:$A$2027)+ROW()-4)</f>
        <v/>
      </c>
      <c r="B1100" s="104"/>
      <c r="C1100" s="153"/>
      <c r="D1100" s="105"/>
      <c r="E1100" s="105"/>
      <c r="F1100" s="106"/>
      <c r="G1100" s="105"/>
      <c r="H1100" s="105"/>
      <c r="I1100" s="107"/>
      <c r="J1100" s="422"/>
      <c r="K1100" s="422"/>
      <c r="L1100" s="423"/>
      <c r="M1100" s="422"/>
      <c r="N1100" s="103"/>
      <c r="O1100" s="79">
        <f t="shared" si="56"/>
        <v>0</v>
      </c>
      <c r="P1100" s="79">
        <f t="shared" si="57"/>
        <v>0</v>
      </c>
      <c r="Q1100" s="102" t="str">
        <f t="shared" si="55"/>
        <v/>
      </c>
    </row>
    <row r="1101" spans="1:17" x14ac:dyDescent="0.2">
      <c r="A1101" s="118" t="str">
        <f>IF(B1101="","",COUNT('Diário 1º PA'!$A$5:$A$1982)+COUNT('Diário 2º PA'!$A$5:$A$2027)+ROW()-4)</f>
        <v/>
      </c>
      <c r="B1101" s="104"/>
      <c r="C1101" s="153"/>
      <c r="D1101" s="105"/>
      <c r="E1101" s="105"/>
      <c r="F1101" s="106"/>
      <c r="G1101" s="105"/>
      <c r="H1101" s="105"/>
      <c r="I1101" s="107"/>
      <c r="J1101" s="422"/>
      <c r="K1101" s="422"/>
      <c r="L1101" s="423"/>
      <c r="M1101" s="422"/>
      <c r="N1101" s="103"/>
      <c r="O1101" s="79">
        <f t="shared" si="56"/>
        <v>0</v>
      </c>
      <c r="P1101" s="79">
        <f t="shared" si="57"/>
        <v>0</v>
      </c>
      <c r="Q1101" s="102" t="str">
        <f t="shared" si="55"/>
        <v/>
      </c>
    </row>
    <row r="1102" spans="1:17" x14ac:dyDescent="0.2">
      <c r="A1102" s="118" t="str">
        <f>IF(B1102="","",COUNT('Diário 1º PA'!$A$5:$A$1982)+COUNT('Diário 2º PA'!$A$5:$A$2027)+ROW()-4)</f>
        <v/>
      </c>
      <c r="B1102" s="104"/>
      <c r="C1102" s="153"/>
      <c r="D1102" s="105"/>
      <c r="E1102" s="105"/>
      <c r="F1102" s="106"/>
      <c r="G1102" s="105"/>
      <c r="H1102" s="105"/>
      <c r="I1102" s="107"/>
      <c r="J1102" s="422"/>
      <c r="K1102" s="422"/>
      <c r="L1102" s="423"/>
      <c r="M1102" s="422"/>
      <c r="N1102" s="103"/>
      <c r="O1102" s="79">
        <f t="shared" si="56"/>
        <v>0</v>
      </c>
      <c r="P1102" s="79">
        <f t="shared" si="57"/>
        <v>0</v>
      </c>
      <c r="Q1102" s="152" t="str">
        <f t="shared" si="55"/>
        <v/>
      </c>
    </row>
    <row r="1103" spans="1:17" x14ac:dyDescent="0.2">
      <c r="A1103" s="118" t="str">
        <f>IF(B1103="","",COUNT('Diário 1º PA'!$A$5:$A$1982)+COUNT('Diário 2º PA'!$A$5:$A$2027)+ROW()-4)</f>
        <v/>
      </c>
      <c r="B1103" s="104"/>
      <c r="C1103" s="153"/>
      <c r="D1103" s="105"/>
      <c r="E1103" s="105"/>
      <c r="F1103" s="106"/>
      <c r="G1103" s="105"/>
      <c r="H1103" s="105"/>
      <c r="I1103" s="107"/>
      <c r="J1103" s="422"/>
      <c r="K1103" s="422"/>
      <c r="L1103" s="423"/>
      <c r="M1103" s="422"/>
      <c r="N1103" s="103"/>
      <c r="O1103" s="79">
        <f t="shared" si="56"/>
        <v>0</v>
      </c>
      <c r="P1103" s="79">
        <f t="shared" si="57"/>
        <v>0</v>
      </c>
      <c r="Q1103" s="102" t="str">
        <f t="shared" si="55"/>
        <v/>
      </c>
    </row>
    <row r="1104" spans="1:17" x14ac:dyDescent="0.2">
      <c r="A1104" s="118" t="str">
        <f>IF(B1104="","",COUNT('Diário 1º PA'!$A$5:$A$1982)+COUNT('Diário 2º PA'!$A$5:$A$2027)+ROW()-4)</f>
        <v/>
      </c>
      <c r="B1104" s="104"/>
      <c r="C1104" s="153"/>
      <c r="D1104" s="105"/>
      <c r="E1104" s="105"/>
      <c r="F1104" s="106"/>
      <c r="G1104" s="105"/>
      <c r="H1104" s="105"/>
      <c r="I1104" s="107"/>
      <c r="J1104" s="422"/>
      <c r="K1104" s="422"/>
      <c r="L1104" s="423"/>
      <c r="M1104" s="422"/>
      <c r="N1104" s="103"/>
      <c r="O1104" s="79">
        <f t="shared" si="56"/>
        <v>0</v>
      </c>
      <c r="P1104" s="79">
        <f t="shared" si="57"/>
        <v>0</v>
      </c>
      <c r="Q1104" s="102" t="str">
        <f t="shared" ref="Q1104:Q1167" si="58">SUBSTITUTE(D1104," ","_")</f>
        <v/>
      </c>
    </row>
    <row r="1105" spans="1:17" x14ac:dyDescent="0.2">
      <c r="A1105" s="118" t="str">
        <f>IF(B1105="","",COUNT('Diário 1º PA'!$A$5:$A$1982)+COUNT('Diário 2º PA'!$A$5:$A$2027)+ROW()-4)</f>
        <v/>
      </c>
      <c r="B1105" s="104"/>
      <c r="C1105" s="153"/>
      <c r="D1105" s="105"/>
      <c r="E1105" s="105"/>
      <c r="F1105" s="106"/>
      <c r="G1105" s="105"/>
      <c r="H1105" s="105"/>
      <c r="I1105" s="107"/>
      <c r="J1105" s="422"/>
      <c r="K1105" s="422"/>
      <c r="L1105" s="423"/>
      <c r="M1105" s="422"/>
      <c r="N1105" s="103"/>
      <c r="O1105" s="79">
        <f t="shared" ref="O1105:O1168" si="59">IF(B1105=0,0,IF(YEAR(B1105)=$P$1,MONTH(B1105)-$O$1+1,(YEAR(B1105)-$P$1)*12-$O$1+1+MONTH(B1105)))</f>
        <v>0</v>
      </c>
      <c r="P1105" s="79">
        <f t="shared" ref="P1105:P1168" si="60">IF(C1105=0,0,IF(YEAR(C1105)=$P$1,MONTH(C1105)-$O$1+1,(YEAR(C1105)-$P$1)*12-$O$1+1+MONTH(C1105)))</f>
        <v>0</v>
      </c>
      <c r="Q1105" s="152" t="str">
        <f t="shared" si="58"/>
        <v/>
      </c>
    </row>
    <row r="1106" spans="1:17" x14ac:dyDescent="0.2">
      <c r="A1106" s="118" t="str">
        <f>IF(B1106="","",COUNT('Diário 1º PA'!$A$5:$A$1982)+COUNT('Diário 2º PA'!$A$5:$A$2027)+ROW()-4)</f>
        <v/>
      </c>
      <c r="B1106" s="104"/>
      <c r="C1106" s="153"/>
      <c r="D1106" s="105"/>
      <c r="E1106" s="105"/>
      <c r="F1106" s="106"/>
      <c r="G1106" s="105"/>
      <c r="H1106" s="105"/>
      <c r="I1106" s="107"/>
      <c r="J1106" s="422"/>
      <c r="K1106" s="422"/>
      <c r="L1106" s="423"/>
      <c r="M1106" s="422"/>
      <c r="N1106" s="103"/>
      <c r="O1106" s="79">
        <f t="shared" si="59"/>
        <v>0</v>
      </c>
      <c r="P1106" s="79">
        <f t="shared" si="60"/>
        <v>0</v>
      </c>
      <c r="Q1106" s="102" t="str">
        <f t="shared" si="58"/>
        <v/>
      </c>
    </row>
    <row r="1107" spans="1:17" x14ac:dyDescent="0.2">
      <c r="A1107" s="118" t="str">
        <f>IF(B1107="","",COUNT('Diário 1º PA'!$A$5:$A$1982)+COUNT('Diário 2º PA'!$A$5:$A$2027)+ROW()-4)</f>
        <v/>
      </c>
      <c r="B1107" s="104"/>
      <c r="C1107" s="153"/>
      <c r="D1107" s="105"/>
      <c r="E1107" s="105"/>
      <c r="F1107" s="106"/>
      <c r="G1107" s="105"/>
      <c r="H1107" s="105"/>
      <c r="I1107" s="107"/>
      <c r="J1107" s="422"/>
      <c r="K1107" s="422"/>
      <c r="L1107" s="423"/>
      <c r="M1107" s="422"/>
      <c r="N1107" s="103"/>
      <c r="O1107" s="79">
        <f t="shared" si="59"/>
        <v>0</v>
      </c>
      <c r="P1107" s="79">
        <f t="shared" si="60"/>
        <v>0</v>
      </c>
      <c r="Q1107" s="102" t="str">
        <f t="shared" si="58"/>
        <v/>
      </c>
    </row>
    <row r="1108" spans="1:17" x14ac:dyDescent="0.2">
      <c r="A1108" s="118" t="str">
        <f>IF(B1108="","",COUNT('Diário 1º PA'!$A$5:$A$1982)+COUNT('Diário 2º PA'!$A$5:$A$2027)+ROW()-4)</f>
        <v/>
      </c>
      <c r="B1108" s="104"/>
      <c r="C1108" s="153"/>
      <c r="D1108" s="105"/>
      <c r="E1108" s="105"/>
      <c r="F1108" s="106"/>
      <c r="G1108" s="105"/>
      <c r="H1108" s="105"/>
      <c r="I1108" s="107"/>
      <c r="J1108" s="422"/>
      <c r="K1108" s="422"/>
      <c r="L1108" s="423"/>
      <c r="M1108" s="422"/>
      <c r="N1108" s="103"/>
      <c r="O1108" s="79">
        <f t="shared" si="59"/>
        <v>0</v>
      </c>
      <c r="P1108" s="79">
        <f t="shared" si="60"/>
        <v>0</v>
      </c>
      <c r="Q1108" s="152" t="str">
        <f t="shared" si="58"/>
        <v/>
      </c>
    </row>
    <row r="1109" spans="1:17" x14ac:dyDescent="0.2">
      <c r="A1109" s="118" t="str">
        <f>IF(B1109="","",COUNT('Diário 1º PA'!$A$5:$A$1982)+COUNT('Diário 2º PA'!$A$5:$A$2027)+ROW()-4)</f>
        <v/>
      </c>
      <c r="B1109" s="104"/>
      <c r="C1109" s="153"/>
      <c r="D1109" s="105"/>
      <c r="E1109" s="105"/>
      <c r="F1109" s="106"/>
      <c r="G1109" s="105"/>
      <c r="H1109" s="105"/>
      <c r="I1109" s="107"/>
      <c r="J1109" s="422"/>
      <c r="K1109" s="422"/>
      <c r="L1109" s="423"/>
      <c r="M1109" s="422"/>
      <c r="N1109" s="103"/>
      <c r="O1109" s="79">
        <f t="shared" si="59"/>
        <v>0</v>
      </c>
      <c r="P1109" s="79">
        <f t="shared" si="60"/>
        <v>0</v>
      </c>
      <c r="Q1109" s="102" t="str">
        <f t="shared" si="58"/>
        <v/>
      </c>
    </row>
    <row r="1110" spans="1:17" x14ac:dyDescent="0.2">
      <c r="A1110" s="118" t="str">
        <f>IF(B1110="","",COUNT('Diário 1º PA'!$A$5:$A$1982)+COUNT('Diário 2º PA'!$A$5:$A$2027)+ROW()-4)</f>
        <v/>
      </c>
      <c r="B1110" s="104"/>
      <c r="C1110" s="153"/>
      <c r="D1110" s="105"/>
      <c r="E1110" s="105"/>
      <c r="F1110" s="106"/>
      <c r="G1110" s="105"/>
      <c r="H1110" s="105"/>
      <c r="I1110" s="107"/>
      <c r="J1110" s="422"/>
      <c r="K1110" s="422"/>
      <c r="L1110" s="423"/>
      <c r="M1110" s="422"/>
      <c r="N1110" s="103"/>
      <c r="O1110" s="79">
        <f t="shared" si="59"/>
        <v>0</v>
      </c>
      <c r="P1110" s="79">
        <f t="shared" si="60"/>
        <v>0</v>
      </c>
      <c r="Q1110" s="102" t="str">
        <f t="shared" si="58"/>
        <v/>
      </c>
    </row>
    <row r="1111" spans="1:17" x14ac:dyDescent="0.2">
      <c r="A1111" s="118" t="str">
        <f>IF(B1111="","",COUNT('Diário 1º PA'!$A$5:$A$1982)+COUNT('Diário 2º PA'!$A$5:$A$2027)+ROW()-4)</f>
        <v/>
      </c>
      <c r="B1111" s="104"/>
      <c r="C1111" s="153"/>
      <c r="D1111" s="105"/>
      <c r="E1111" s="105"/>
      <c r="F1111" s="106"/>
      <c r="G1111" s="105"/>
      <c r="H1111" s="105"/>
      <c r="I1111" s="107"/>
      <c r="J1111" s="422"/>
      <c r="K1111" s="422"/>
      <c r="L1111" s="423"/>
      <c r="M1111" s="422"/>
      <c r="N1111" s="103"/>
      <c r="O1111" s="79">
        <f t="shared" si="59"/>
        <v>0</v>
      </c>
      <c r="P1111" s="79">
        <f t="shared" si="60"/>
        <v>0</v>
      </c>
      <c r="Q1111" s="152" t="str">
        <f t="shared" si="58"/>
        <v/>
      </c>
    </row>
    <row r="1112" spans="1:17" x14ac:dyDescent="0.2">
      <c r="A1112" s="118" t="str">
        <f>IF(B1112="","",COUNT('Diário 1º PA'!$A$5:$A$1982)+COUNT('Diário 2º PA'!$A$5:$A$2027)+ROW()-4)</f>
        <v/>
      </c>
      <c r="B1112" s="104"/>
      <c r="C1112" s="153"/>
      <c r="D1112" s="105"/>
      <c r="E1112" s="105"/>
      <c r="F1112" s="106"/>
      <c r="G1112" s="105"/>
      <c r="H1112" s="105"/>
      <c r="I1112" s="107"/>
      <c r="J1112" s="422"/>
      <c r="K1112" s="422"/>
      <c r="L1112" s="423"/>
      <c r="M1112" s="422"/>
      <c r="N1112" s="103"/>
      <c r="O1112" s="79">
        <f t="shared" si="59"/>
        <v>0</v>
      </c>
      <c r="P1112" s="79">
        <f t="shared" si="60"/>
        <v>0</v>
      </c>
      <c r="Q1112" s="102" t="str">
        <f t="shared" si="58"/>
        <v/>
      </c>
    </row>
    <row r="1113" spans="1:17" x14ac:dyDescent="0.2">
      <c r="A1113" s="118" t="str">
        <f>IF(B1113="","",COUNT('Diário 1º PA'!$A$5:$A$1982)+COUNT('Diário 2º PA'!$A$5:$A$2027)+ROW()-4)</f>
        <v/>
      </c>
      <c r="B1113" s="104"/>
      <c r="C1113" s="153"/>
      <c r="D1113" s="105"/>
      <c r="E1113" s="105"/>
      <c r="F1113" s="106"/>
      <c r="G1113" s="105"/>
      <c r="H1113" s="105"/>
      <c r="I1113" s="107"/>
      <c r="J1113" s="422"/>
      <c r="K1113" s="422"/>
      <c r="L1113" s="423"/>
      <c r="M1113" s="422"/>
      <c r="N1113" s="103"/>
      <c r="O1113" s="79">
        <f t="shared" si="59"/>
        <v>0</v>
      </c>
      <c r="P1113" s="79">
        <f t="shared" si="60"/>
        <v>0</v>
      </c>
      <c r="Q1113" s="102" t="str">
        <f t="shared" si="58"/>
        <v/>
      </c>
    </row>
    <row r="1114" spans="1:17" x14ac:dyDescent="0.2">
      <c r="A1114" s="118" t="str">
        <f>IF(B1114="","",COUNT('Diário 1º PA'!$A$5:$A$1982)+COUNT('Diário 2º PA'!$A$5:$A$2027)+ROW()-4)</f>
        <v/>
      </c>
      <c r="B1114" s="104"/>
      <c r="C1114" s="153"/>
      <c r="D1114" s="105"/>
      <c r="E1114" s="105"/>
      <c r="F1114" s="106"/>
      <c r="G1114" s="105"/>
      <c r="H1114" s="105"/>
      <c r="I1114" s="107"/>
      <c r="J1114" s="422"/>
      <c r="K1114" s="422"/>
      <c r="L1114" s="423"/>
      <c r="M1114" s="422"/>
      <c r="N1114" s="103"/>
      <c r="O1114" s="79">
        <f t="shared" si="59"/>
        <v>0</v>
      </c>
      <c r="P1114" s="79">
        <f t="shared" si="60"/>
        <v>0</v>
      </c>
      <c r="Q1114" s="152" t="str">
        <f t="shared" si="58"/>
        <v/>
      </c>
    </row>
    <row r="1115" spans="1:17" x14ac:dyDescent="0.2">
      <c r="A1115" s="118" t="str">
        <f>IF(B1115="","",COUNT('Diário 1º PA'!$A$5:$A$1982)+COUNT('Diário 2º PA'!$A$5:$A$2027)+ROW()-4)</f>
        <v/>
      </c>
      <c r="B1115" s="104"/>
      <c r="C1115" s="153"/>
      <c r="D1115" s="105"/>
      <c r="E1115" s="105"/>
      <c r="F1115" s="106"/>
      <c r="G1115" s="105"/>
      <c r="H1115" s="105"/>
      <c r="I1115" s="107"/>
      <c r="J1115" s="422"/>
      <c r="K1115" s="422"/>
      <c r="L1115" s="423"/>
      <c r="M1115" s="422"/>
      <c r="N1115" s="103"/>
      <c r="O1115" s="79">
        <f t="shared" si="59"/>
        <v>0</v>
      </c>
      <c r="P1115" s="79">
        <f t="shared" si="60"/>
        <v>0</v>
      </c>
      <c r="Q1115" s="102" t="str">
        <f t="shared" si="58"/>
        <v/>
      </c>
    </row>
    <row r="1116" spans="1:17" x14ac:dyDescent="0.2">
      <c r="A1116" s="118" t="str">
        <f>IF(B1116="","",COUNT('Diário 1º PA'!$A$5:$A$1982)+COUNT('Diário 2º PA'!$A$5:$A$2027)+ROW()-4)</f>
        <v/>
      </c>
      <c r="B1116" s="104"/>
      <c r="C1116" s="153"/>
      <c r="D1116" s="105"/>
      <c r="E1116" s="105"/>
      <c r="F1116" s="106"/>
      <c r="G1116" s="105"/>
      <c r="H1116" s="105"/>
      <c r="I1116" s="107"/>
      <c r="J1116" s="422"/>
      <c r="K1116" s="422"/>
      <c r="L1116" s="423"/>
      <c r="M1116" s="422"/>
      <c r="N1116" s="103"/>
      <c r="O1116" s="79">
        <f t="shared" si="59"/>
        <v>0</v>
      </c>
      <c r="P1116" s="79">
        <f t="shared" si="60"/>
        <v>0</v>
      </c>
      <c r="Q1116" s="102" t="str">
        <f t="shared" si="58"/>
        <v/>
      </c>
    </row>
    <row r="1117" spans="1:17" x14ac:dyDescent="0.2">
      <c r="A1117" s="118" t="str">
        <f>IF(B1117="","",COUNT('Diário 1º PA'!$A$5:$A$1982)+COUNT('Diário 2º PA'!$A$5:$A$2027)+ROW()-4)</f>
        <v/>
      </c>
      <c r="B1117" s="104"/>
      <c r="C1117" s="153"/>
      <c r="D1117" s="105"/>
      <c r="E1117" s="105"/>
      <c r="F1117" s="106"/>
      <c r="G1117" s="105"/>
      <c r="H1117" s="105"/>
      <c r="I1117" s="107"/>
      <c r="J1117" s="422"/>
      <c r="K1117" s="422"/>
      <c r="L1117" s="423"/>
      <c r="M1117" s="422"/>
      <c r="N1117" s="103"/>
      <c r="O1117" s="79">
        <f t="shared" si="59"/>
        <v>0</v>
      </c>
      <c r="P1117" s="79">
        <f t="shared" si="60"/>
        <v>0</v>
      </c>
      <c r="Q1117" s="152" t="str">
        <f t="shared" si="58"/>
        <v/>
      </c>
    </row>
    <row r="1118" spans="1:17" x14ac:dyDescent="0.2">
      <c r="A1118" s="118" t="str">
        <f>IF(B1118="","",COUNT('Diário 1º PA'!$A$5:$A$1982)+COUNT('Diário 2º PA'!$A$5:$A$2027)+ROW()-4)</f>
        <v/>
      </c>
      <c r="B1118" s="104"/>
      <c r="C1118" s="153"/>
      <c r="D1118" s="105"/>
      <c r="E1118" s="105"/>
      <c r="F1118" s="106"/>
      <c r="G1118" s="105"/>
      <c r="H1118" s="105"/>
      <c r="I1118" s="107"/>
      <c r="J1118" s="422"/>
      <c r="K1118" s="422"/>
      <c r="L1118" s="423"/>
      <c r="M1118" s="422"/>
      <c r="N1118" s="103"/>
      <c r="O1118" s="79">
        <f t="shared" si="59"/>
        <v>0</v>
      </c>
      <c r="P1118" s="79">
        <f t="shared" si="60"/>
        <v>0</v>
      </c>
      <c r="Q1118" s="102" t="str">
        <f t="shared" si="58"/>
        <v/>
      </c>
    </row>
    <row r="1119" spans="1:17" x14ac:dyDescent="0.2">
      <c r="A1119" s="118" t="str">
        <f>IF(B1119="","",COUNT('Diário 1º PA'!$A$5:$A$1982)+COUNT('Diário 2º PA'!$A$5:$A$2027)+ROW()-4)</f>
        <v/>
      </c>
      <c r="B1119" s="104"/>
      <c r="C1119" s="153"/>
      <c r="D1119" s="105"/>
      <c r="E1119" s="105"/>
      <c r="F1119" s="106"/>
      <c r="G1119" s="105"/>
      <c r="H1119" s="105"/>
      <c r="I1119" s="107"/>
      <c r="J1119" s="422"/>
      <c r="K1119" s="422"/>
      <c r="L1119" s="423"/>
      <c r="M1119" s="422"/>
      <c r="N1119" s="103"/>
      <c r="O1119" s="79">
        <f t="shared" si="59"/>
        <v>0</v>
      </c>
      <c r="P1119" s="79">
        <f t="shared" si="60"/>
        <v>0</v>
      </c>
      <c r="Q1119" s="102" t="str">
        <f t="shared" si="58"/>
        <v/>
      </c>
    </row>
    <row r="1120" spans="1:17" x14ac:dyDescent="0.2">
      <c r="A1120" s="118" t="str">
        <f>IF(B1120="","",COUNT('Diário 1º PA'!$A$5:$A$1982)+COUNT('Diário 2º PA'!$A$5:$A$2027)+ROW()-4)</f>
        <v/>
      </c>
      <c r="B1120" s="104"/>
      <c r="C1120" s="153"/>
      <c r="D1120" s="105"/>
      <c r="E1120" s="105"/>
      <c r="F1120" s="106"/>
      <c r="G1120" s="105"/>
      <c r="H1120" s="105"/>
      <c r="I1120" s="107"/>
      <c r="J1120" s="422"/>
      <c r="K1120" s="422"/>
      <c r="L1120" s="423"/>
      <c r="M1120" s="422"/>
      <c r="N1120" s="103"/>
      <c r="O1120" s="79">
        <f t="shared" si="59"/>
        <v>0</v>
      </c>
      <c r="P1120" s="79">
        <f t="shared" si="60"/>
        <v>0</v>
      </c>
      <c r="Q1120" s="152" t="str">
        <f t="shared" si="58"/>
        <v/>
      </c>
    </row>
    <row r="1121" spans="1:17" x14ac:dyDescent="0.2">
      <c r="A1121" s="118" t="str">
        <f>IF(B1121="","",COUNT('Diário 1º PA'!$A$5:$A$1982)+COUNT('Diário 2º PA'!$A$5:$A$2027)+ROW()-4)</f>
        <v/>
      </c>
      <c r="B1121" s="104"/>
      <c r="C1121" s="153"/>
      <c r="D1121" s="105"/>
      <c r="E1121" s="105"/>
      <c r="F1121" s="106"/>
      <c r="G1121" s="105"/>
      <c r="H1121" s="105"/>
      <c r="I1121" s="107"/>
      <c r="J1121" s="422"/>
      <c r="K1121" s="422"/>
      <c r="L1121" s="423"/>
      <c r="M1121" s="422"/>
      <c r="N1121" s="103"/>
      <c r="O1121" s="79">
        <f t="shared" si="59"/>
        <v>0</v>
      </c>
      <c r="P1121" s="79">
        <f t="shared" si="60"/>
        <v>0</v>
      </c>
      <c r="Q1121" s="102" t="str">
        <f t="shared" si="58"/>
        <v/>
      </c>
    </row>
    <row r="1122" spans="1:17" x14ac:dyDescent="0.2">
      <c r="A1122" s="118" t="str">
        <f>IF(B1122="","",COUNT('Diário 1º PA'!$A$5:$A$1982)+COUNT('Diário 2º PA'!$A$5:$A$2027)+ROW()-4)</f>
        <v/>
      </c>
      <c r="B1122" s="104"/>
      <c r="C1122" s="153"/>
      <c r="D1122" s="105"/>
      <c r="E1122" s="105"/>
      <c r="F1122" s="106"/>
      <c r="G1122" s="105"/>
      <c r="H1122" s="105"/>
      <c r="I1122" s="107"/>
      <c r="J1122" s="422"/>
      <c r="K1122" s="422"/>
      <c r="L1122" s="423"/>
      <c r="M1122" s="422"/>
      <c r="N1122" s="103"/>
      <c r="O1122" s="79">
        <f t="shared" si="59"/>
        <v>0</v>
      </c>
      <c r="P1122" s="79">
        <f t="shared" si="60"/>
        <v>0</v>
      </c>
      <c r="Q1122" s="102" t="str">
        <f t="shared" si="58"/>
        <v/>
      </c>
    </row>
    <row r="1123" spans="1:17" x14ac:dyDescent="0.2">
      <c r="A1123" s="118" t="str">
        <f>IF(B1123="","",COUNT('Diário 1º PA'!$A$5:$A$1982)+COUNT('Diário 2º PA'!$A$5:$A$2027)+ROW()-4)</f>
        <v/>
      </c>
      <c r="B1123" s="104"/>
      <c r="C1123" s="153"/>
      <c r="D1123" s="105"/>
      <c r="E1123" s="105"/>
      <c r="F1123" s="106"/>
      <c r="G1123" s="105"/>
      <c r="H1123" s="105"/>
      <c r="I1123" s="107"/>
      <c r="J1123" s="422"/>
      <c r="K1123" s="422"/>
      <c r="L1123" s="423"/>
      <c r="M1123" s="422"/>
      <c r="N1123" s="103"/>
      <c r="O1123" s="79">
        <f t="shared" si="59"/>
        <v>0</v>
      </c>
      <c r="P1123" s="79">
        <f t="shared" si="60"/>
        <v>0</v>
      </c>
      <c r="Q1123" s="152" t="str">
        <f t="shared" si="58"/>
        <v/>
      </c>
    </row>
    <row r="1124" spans="1:17" x14ac:dyDescent="0.2">
      <c r="A1124" s="118" t="str">
        <f>IF(B1124="","",COUNT('Diário 1º PA'!$A$5:$A$1982)+COUNT('Diário 2º PA'!$A$5:$A$2027)+ROW()-4)</f>
        <v/>
      </c>
      <c r="B1124" s="104"/>
      <c r="C1124" s="153"/>
      <c r="D1124" s="105"/>
      <c r="E1124" s="105"/>
      <c r="F1124" s="106"/>
      <c r="G1124" s="105"/>
      <c r="H1124" s="105"/>
      <c r="I1124" s="107"/>
      <c r="J1124" s="422"/>
      <c r="K1124" s="422"/>
      <c r="L1124" s="423"/>
      <c r="M1124" s="422"/>
      <c r="N1124" s="103"/>
      <c r="O1124" s="79">
        <f t="shared" si="59"/>
        <v>0</v>
      </c>
      <c r="P1124" s="79">
        <f t="shared" si="60"/>
        <v>0</v>
      </c>
      <c r="Q1124" s="102" t="str">
        <f t="shared" si="58"/>
        <v/>
      </c>
    </row>
    <row r="1125" spans="1:17" x14ac:dyDescent="0.2">
      <c r="A1125" s="118" t="str">
        <f>IF(B1125="","",COUNT('Diário 1º PA'!$A$5:$A$1982)+COUNT('Diário 2º PA'!$A$5:$A$2027)+ROW()-4)</f>
        <v/>
      </c>
      <c r="B1125" s="104"/>
      <c r="C1125" s="153"/>
      <c r="D1125" s="105"/>
      <c r="E1125" s="105"/>
      <c r="F1125" s="106"/>
      <c r="G1125" s="105"/>
      <c r="H1125" s="105"/>
      <c r="I1125" s="107"/>
      <c r="J1125" s="422"/>
      <c r="K1125" s="422"/>
      <c r="L1125" s="423"/>
      <c r="M1125" s="422"/>
      <c r="N1125" s="103"/>
      <c r="O1125" s="79">
        <f t="shared" si="59"/>
        <v>0</v>
      </c>
      <c r="P1125" s="79">
        <f t="shared" si="60"/>
        <v>0</v>
      </c>
      <c r="Q1125" s="102" t="str">
        <f t="shared" si="58"/>
        <v/>
      </c>
    </row>
    <row r="1126" spans="1:17" x14ac:dyDescent="0.2">
      <c r="A1126" s="118" t="str">
        <f>IF(B1126="","",COUNT('Diário 1º PA'!$A$5:$A$1982)+COUNT('Diário 2º PA'!$A$5:$A$2027)+ROW()-4)</f>
        <v/>
      </c>
      <c r="B1126" s="104"/>
      <c r="C1126" s="153"/>
      <c r="D1126" s="105"/>
      <c r="E1126" s="105"/>
      <c r="F1126" s="106"/>
      <c r="G1126" s="105"/>
      <c r="H1126" s="105"/>
      <c r="I1126" s="107"/>
      <c r="J1126" s="422"/>
      <c r="K1126" s="422"/>
      <c r="L1126" s="423"/>
      <c r="M1126" s="422"/>
      <c r="N1126" s="103"/>
      <c r="O1126" s="79">
        <f t="shared" si="59"/>
        <v>0</v>
      </c>
      <c r="P1126" s="79">
        <f t="shared" si="60"/>
        <v>0</v>
      </c>
      <c r="Q1126" s="152" t="str">
        <f t="shared" si="58"/>
        <v/>
      </c>
    </row>
    <row r="1127" spans="1:17" x14ac:dyDescent="0.2">
      <c r="A1127" s="118" t="str">
        <f>IF(B1127="","",COUNT('Diário 1º PA'!$A$5:$A$1982)+COUNT('Diário 2º PA'!$A$5:$A$2027)+ROW()-4)</f>
        <v/>
      </c>
      <c r="B1127" s="104"/>
      <c r="C1127" s="153"/>
      <c r="D1127" s="105"/>
      <c r="E1127" s="105"/>
      <c r="F1127" s="106"/>
      <c r="G1127" s="105"/>
      <c r="H1127" s="105"/>
      <c r="I1127" s="107"/>
      <c r="J1127" s="422"/>
      <c r="K1127" s="422"/>
      <c r="L1127" s="423"/>
      <c r="M1127" s="422"/>
      <c r="N1127" s="103"/>
      <c r="O1127" s="79">
        <f t="shared" si="59"/>
        <v>0</v>
      </c>
      <c r="P1127" s="79">
        <f t="shared" si="60"/>
        <v>0</v>
      </c>
      <c r="Q1127" s="102" t="str">
        <f t="shared" si="58"/>
        <v/>
      </c>
    </row>
    <row r="1128" spans="1:17" x14ac:dyDescent="0.2">
      <c r="A1128" s="118" t="str">
        <f>IF(B1128="","",COUNT('Diário 1º PA'!$A$5:$A$1982)+COUNT('Diário 2º PA'!$A$5:$A$2027)+ROW()-4)</f>
        <v/>
      </c>
      <c r="B1128" s="104"/>
      <c r="C1128" s="153"/>
      <c r="D1128" s="105"/>
      <c r="E1128" s="105"/>
      <c r="F1128" s="106"/>
      <c r="G1128" s="105"/>
      <c r="H1128" s="105"/>
      <c r="I1128" s="107"/>
      <c r="J1128" s="422"/>
      <c r="K1128" s="422"/>
      <c r="L1128" s="423"/>
      <c r="M1128" s="422"/>
      <c r="N1128" s="103"/>
      <c r="O1128" s="79">
        <f t="shared" si="59"/>
        <v>0</v>
      </c>
      <c r="P1128" s="79">
        <f t="shared" si="60"/>
        <v>0</v>
      </c>
      <c r="Q1128" s="102" t="str">
        <f t="shared" si="58"/>
        <v/>
      </c>
    </row>
    <row r="1129" spans="1:17" x14ac:dyDescent="0.2">
      <c r="A1129" s="118" t="str">
        <f>IF(B1129="","",COUNT('Diário 1º PA'!$A$5:$A$1982)+COUNT('Diário 2º PA'!$A$5:$A$2027)+ROW()-4)</f>
        <v/>
      </c>
      <c r="B1129" s="104"/>
      <c r="C1129" s="153"/>
      <c r="D1129" s="105"/>
      <c r="E1129" s="105"/>
      <c r="F1129" s="106"/>
      <c r="G1129" s="105"/>
      <c r="H1129" s="105"/>
      <c r="I1129" s="107"/>
      <c r="J1129" s="422"/>
      <c r="K1129" s="422"/>
      <c r="L1129" s="423"/>
      <c r="M1129" s="422"/>
      <c r="N1129" s="103"/>
      <c r="O1129" s="79">
        <f t="shared" si="59"/>
        <v>0</v>
      </c>
      <c r="P1129" s="79">
        <f t="shared" si="60"/>
        <v>0</v>
      </c>
      <c r="Q1129" s="152" t="str">
        <f t="shared" si="58"/>
        <v/>
      </c>
    </row>
    <row r="1130" spans="1:17" x14ac:dyDescent="0.2">
      <c r="A1130" s="118" t="str">
        <f>IF(B1130="","",COUNT('Diário 1º PA'!$A$5:$A$1982)+COUNT('Diário 2º PA'!$A$5:$A$2027)+ROW()-4)</f>
        <v/>
      </c>
      <c r="B1130" s="104"/>
      <c r="C1130" s="153"/>
      <c r="D1130" s="105"/>
      <c r="E1130" s="105"/>
      <c r="F1130" s="106"/>
      <c r="G1130" s="105"/>
      <c r="H1130" s="105"/>
      <c r="I1130" s="107"/>
      <c r="J1130" s="422"/>
      <c r="K1130" s="422"/>
      <c r="L1130" s="423"/>
      <c r="M1130" s="422"/>
      <c r="N1130" s="103"/>
      <c r="O1130" s="79">
        <f t="shared" si="59"/>
        <v>0</v>
      </c>
      <c r="P1130" s="79">
        <f t="shared" si="60"/>
        <v>0</v>
      </c>
      <c r="Q1130" s="102" t="str">
        <f t="shared" si="58"/>
        <v/>
      </c>
    </row>
    <row r="1131" spans="1:17" x14ac:dyDescent="0.2">
      <c r="A1131" s="118" t="str">
        <f>IF(B1131="","",COUNT('Diário 1º PA'!$A$5:$A$1982)+COUNT('Diário 2º PA'!$A$5:$A$2027)+ROW()-4)</f>
        <v/>
      </c>
      <c r="B1131" s="104"/>
      <c r="C1131" s="153"/>
      <c r="D1131" s="105"/>
      <c r="E1131" s="105"/>
      <c r="F1131" s="106"/>
      <c r="G1131" s="105"/>
      <c r="H1131" s="105"/>
      <c r="I1131" s="107"/>
      <c r="J1131" s="422"/>
      <c r="K1131" s="422"/>
      <c r="L1131" s="423"/>
      <c r="M1131" s="422"/>
      <c r="N1131" s="103"/>
      <c r="O1131" s="79">
        <f t="shared" si="59"/>
        <v>0</v>
      </c>
      <c r="P1131" s="79">
        <f t="shared" si="60"/>
        <v>0</v>
      </c>
      <c r="Q1131" s="102" t="str">
        <f t="shared" si="58"/>
        <v/>
      </c>
    </row>
    <row r="1132" spans="1:17" x14ac:dyDescent="0.2">
      <c r="A1132" s="118" t="str">
        <f>IF(B1132="","",COUNT('Diário 1º PA'!$A$5:$A$1982)+COUNT('Diário 2º PA'!$A$5:$A$2027)+ROW()-4)</f>
        <v/>
      </c>
      <c r="B1132" s="104"/>
      <c r="C1132" s="153"/>
      <c r="D1132" s="105"/>
      <c r="E1132" s="105"/>
      <c r="F1132" s="106"/>
      <c r="G1132" s="105"/>
      <c r="H1132" s="105"/>
      <c r="I1132" s="107"/>
      <c r="J1132" s="422"/>
      <c r="K1132" s="422"/>
      <c r="L1132" s="423"/>
      <c r="M1132" s="422"/>
      <c r="N1132" s="103"/>
      <c r="O1132" s="79">
        <f t="shared" si="59"/>
        <v>0</v>
      </c>
      <c r="P1132" s="79">
        <f t="shared" si="60"/>
        <v>0</v>
      </c>
      <c r="Q1132" s="152" t="str">
        <f t="shared" si="58"/>
        <v/>
      </c>
    </row>
    <row r="1133" spans="1:17" x14ac:dyDescent="0.2">
      <c r="A1133" s="118" t="str">
        <f>IF(B1133="","",COUNT('Diário 1º PA'!$A$5:$A$1982)+COUNT('Diário 2º PA'!$A$5:$A$2027)+ROW()-4)</f>
        <v/>
      </c>
      <c r="B1133" s="104"/>
      <c r="C1133" s="153"/>
      <c r="D1133" s="105"/>
      <c r="E1133" s="105"/>
      <c r="F1133" s="106"/>
      <c r="G1133" s="105"/>
      <c r="H1133" s="105"/>
      <c r="I1133" s="107"/>
      <c r="J1133" s="422"/>
      <c r="K1133" s="422"/>
      <c r="L1133" s="423"/>
      <c r="M1133" s="422"/>
      <c r="N1133" s="103"/>
      <c r="O1133" s="79">
        <f t="shared" si="59"/>
        <v>0</v>
      </c>
      <c r="P1133" s="79">
        <f t="shared" si="60"/>
        <v>0</v>
      </c>
      <c r="Q1133" s="102" t="str">
        <f t="shared" si="58"/>
        <v/>
      </c>
    </row>
    <row r="1134" spans="1:17" x14ac:dyDescent="0.2">
      <c r="A1134" s="118" t="str">
        <f>IF(B1134="","",COUNT('Diário 1º PA'!$A$5:$A$1982)+COUNT('Diário 2º PA'!$A$5:$A$2027)+ROW()-4)</f>
        <v/>
      </c>
      <c r="B1134" s="104"/>
      <c r="C1134" s="153"/>
      <c r="D1134" s="105"/>
      <c r="E1134" s="105"/>
      <c r="F1134" s="106"/>
      <c r="G1134" s="105"/>
      <c r="H1134" s="105"/>
      <c r="I1134" s="107"/>
      <c r="J1134" s="422"/>
      <c r="K1134" s="422"/>
      <c r="L1134" s="423"/>
      <c r="M1134" s="422"/>
      <c r="N1134" s="103"/>
      <c r="O1134" s="79">
        <f t="shared" si="59"/>
        <v>0</v>
      </c>
      <c r="P1134" s="79">
        <f t="shared" si="60"/>
        <v>0</v>
      </c>
      <c r="Q1134" s="102" t="str">
        <f t="shared" si="58"/>
        <v/>
      </c>
    </row>
    <row r="1135" spans="1:17" x14ac:dyDescent="0.2">
      <c r="A1135" s="118" t="str">
        <f>IF(B1135="","",COUNT('Diário 1º PA'!$A$5:$A$1982)+COUNT('Diário 2º PA'!$A$5:$A$2027)+ROW()-4)</f>
        <v/>
      </c>
      <c r="B1135" s="104"/>
      <c r="C1135" s="153"/>
      <c r="D1135" s="105"/>
      <c r="E1135" s="105"/>
      <c r="F1135" s="106"/>
      <c r="G1135" s="105"/>
      <c r="H1135" s="105"/>
      <c r="I1135" s="107"/>
      <c r="J1135" s="422"/>
      <c r="K1135" s="422"/>
      <c r="L1135" s="423"/>
      <c r="M1135" s="422"/>
      <c r="N1135" s="103"/>
      <c r="O1135" s="79">
        <f t="shared" si="59"/>
        <v>0</v>
      </c>
      <c r="P1135" s="79">
        <f t="shared" si="60"/>
        <v>0</v>
      </c>
      <c r="Q1135" s="152" t="str">
        <f t="shared" si="58"/>
        <v/>
      </c>
    </row>
    <row r="1136" spans="1:17" x14ac:dyDescent="0.2">
      <c r="A1136" s="118" t="str">
        <f>IF(B1136="","",COUNT('Diário 1º PA'!$A$5:$A$1982)+COUNT('Diário 2º PA'!$A$5:$A$2027)+ROW()-4)</f>
        <v/>
      </c>
      <c r="B1136" s="104"/>
      <c r="C1136" s="153"/>
      <c r="D1136" s="105"/>
      <c r="E1136" s="105"/>
      <c r="F1136" s="106"/>
      <c r="G1136" s="105"/>
      <c r="H1136" s="105"/>
      <c r="I1136" s="107"/>
      <c r="J1136" s="422"/>
      <c r="K1136" s="422"/>
      <c r="L1136" s="423"/>
      <c r="M1136" s="422"/>
      <c r="N1136" s="103"/>
      <c r="O1136" s="79">
        <f t="shared" si="59"/>
        <v>0</v>
      </c>
      <c r="P1136" s="79">
        <f t="shared" si="60"/>
        <v>0</v>
      </c>
      <c r="Q1136" s="102" t="str">
        <f t="shared" si="58"/>
        <v/>
      </c>
    </row>
    <row r="1137" spans="1:17" x14ac:dyDescent="0.2">
      <c r="A1137" s="118" t="str">
        <f>IF(B1137="","",COUNT('Diário 1º PA'!$A$5:$A$1982)+COUNT('Diário 2º PA'!$A$5:$A$2027)+ROW()-4)</f>
        <v/>
      </c>
      <c r="B1137" s="104"/>
      <c r="C1137" s="153"/>
      <c r="D1137" s="105"/>
      <c r="E1137" s="105"/>
      <c r="F1137" s="106"/>
      <c r="G1137" s="105"/>
      <c r="H1137" s="105"/>
      <c r="I1137" s="107"/>
      <c r="J1137" s="422"/>
      <c r="K1137" s="422"/>
      <c r="L1137" s="423"/>
      <c r="M1137" s="422"/>
      <c r="N1137" s="103"/>
      <c r="O1137" s="79">
        <f t="shared" si="59"/>
        <v>0</v>
      </c>
      <c r="P1137" s="79">
        <f t="shared" si="60"/>
        <v>0</v>
      </c>
      <c r="Q1137" s="102" t="str">
        <f t="shared" si="58"/>
        <v/>
      </c>
    </row>
    <row r="1138" spans="1:17" x14ac:dyDescent="0.2">
      <c r="A1138" s="118" t="str">
        <f>IF(B1138="","",COUNT('Diário 1º PA'!$A$5:$A$1982)+COUNT('Diário 2º PA'!$A$5:$A$2027)+ROW()-4)</f>
        <v/>
      </c>
      <c r="B1138" s="104"/>
      <c r="C1138" s="153"/>
      <c r="D1138" s="105"/>
      <c r="E1138" s="105"/>
      <c r="F1138" s="106"/>
      <c r="G1138" s="105"/>
      <c r="H1138" s="105"/>
      <c r="I1138" s="107"/>
      <c r="J1138" s="422"/>
      <c r="K1138" s="422"/>
      <c r="L1138" s="423"/>
      <c r="M1138" s="422"/>
      <c r="N1138" s="103"/>
      <c r="O1138" s="79">
        <f t="shared" si="59"/>
        <v>0</v>
      </c>
      <c r="P1138" s="79">
        <f t="shared" si="60"/>
        <v>0</v>
      </c>
      <c r="Q1138" s="152" t="str">
        <f t="shared" si="58"/>
        <v/>
      </c>
    </row>
    <row r="1139" spans="1:17" x14ac:dyDescent="0.2">
      <c r="A1139" s="118" t="str">
        <f>IF(B1139="","",COUNT('Diário 1º PA'!$A$5:$A$1982)+COUNT('Diário 2º PA'!$A$5:$A$2027)+ROW()-4)</f>
        <v/>
      </c>
      <c r="B1139" s="104"/>
      <c r="C1139" s="153"/>
      <c r="D1139" s="105"/>
      <c r="E1139" s="105"/>
      <c r="F1139" s="106"/>
      <c r="G1139" s="105"/>
      <c r="H1139" s="105"/>
      <c r="I1139" s="107"/>
      <c r="J1139" s="422"/>
      <c r="K1139" s="422"/>
      <c r="L1139" s="423"/>
      <c r="M1139" s="422"/>
      <c r="N1139" s="103"/>
      <c r="O1139" s="79">
        <f t="shared" si="59"/>
        <v>0</v>
      </c>
      <c r="P1139" s="79">
        <f t="shared" si="60"/>
        <v>0</v>
      </c>
      <c r="Q1139" s="102" t="str">
        <f t="shared" si="58"/>
        <v/>
      </c>
    </row>
    <row r="1140" spans="1:17" x14ac:dyDescent="0.2">
      <c r="A1140" s="118" t="str">
        <f>IF(B1140="","",COUNT('Diário 1º PA'!$A$5:$A$1982)+COUNT('Diário 2º PA'!$A$5:$A$2027)+ROW()-4)</f>
        <v/>
      </c>
      <c r="B1140" s="104"/>
      <c r="C1140" s="153"/>
      <c r="D1140" s="105"/>
      <c r="E1140" s="105"/>
      <c r="F1140" s="106"/>
      <c r="G1140" s="105"/>
      <c r="H1140" s="105"/>
      <c r="I1140" s="107"/>
      <c r="J1140" s="422"/>
      <c r="K1140" s="422"/>
      <c r="L1140" s="423"/>
      <c r="M1140" s="422"/>
      <c r="N1140" s="103"/>
      <c r="O1140" s="79">
        <f t="shared" si="59"/>
        <v>0</v>
      </c>
      <c r="P1140" s="79">
        <f t="shared" si="60"/>
        <v>0</v>
      </c>
      <c r="Q1140" s="102" t="str">
        <f t="shared" si="58"/>
        <v/>
      </c>
    </row>
    <row r="1141" spans="1:17" x14ac:dyDescent="0.2">
      <c r="A1141" s="118" t="str">
        <f>IF(B1141="","",COUNT('Diário 1º PA'!$A$5:$A$1982)+COUNT('Diário 2º PA'!$A$5:$A$2027)+ROW()-4)</f>
        <v/>
      </c>
      <c r="B1141" s="104"/>
      <c r="C1141" s="153"/>
      <c r="D1141" s="105"/>
      <c r="E1141" s="105"/>
      <c r="F1141" s="106"/>
      <c r="G1141" s="105"/>
      <c r="H1141" s="105"/>
      <c r="I1141" s="107"/>
      <c r="J1141" s="422"/>
      <c r="K1141" s="422"/>
      <c r="L1141" s="423"/>
      <c r="M1141" s="422"/>
      <c r="N1141" s="103"/>
      <c r="O1141" s="79">
        <f t="shared" si="59"/>
        <v>0</v>
      </c>
      <c r="P1141" s="79">
        <f t="shared" si="60"/>
        <v>0</v>
      </c>
      <c r="Q1141" s="152" t="str">
        <f t="shared" si="58"/>
        <v/>
      </c>
    </row>
    <row r="1142" spans="1:17" x14ac:dyDescent="0.2">
      <c r="A1142" s="118" t="str">
        <f>IF(B1142="","",COUNT('Diário 1º PA'!$A$5:$A$1982)+COUNT('Diário 2º PA'!$A$5:$A$2027)+ROW()-4)</f>
        <v/>
      </c>
      <c r="B1142" s="104"/>
      <c r="C1142" s="153"/>
      <c r="D1142" s="105"/>
      <c r="E1142" s="105"/>
      <c r="F1142" s="106"/>
      <c r="G1142" s="105"/>
      <c r="H1142" s="105"/>
      <c r="I1142" s="107"/>
      <c r="J1142" s="422"/>
      <c r="K1142" s="422"/>
      <c r="L1142" s="423"/>
      <c r="M1142" s="422"/>
      <c r="N1142" s="103"/>
      <c r="O1142" s="79">
        <f t="shared" si="59"/>
        <v>0</v>
      </c>
      <c r="P1142" s="79">
        <f t="shared" si="60"/>
        <v>0</v>
      </c>
      <c r="Q1142" s="102" t="str">
        <f t="shared" si="58"/>
        <v/>
      </c>
    </row>
    <row r="1143" spans="1:17" x14ac:dyDescent="0.2">
      <c r="A1143" s="118" t="str">
        <f>IF(B1143="","",COUNT('Diário 1º PA'!$A$5:$A$1982)+COUNT('Diário 2º PA'!$A$5:$A$2027)+ROW()-4)</f>
        <v/>
      </c>
      <c r="B1143" s="104"/>
      <c r="C1143" s="153"/>
      <c r="D1143" s="105"/>
      <c r="E1143" s="105"/>
      <c r="F1143" s="106"/>
      <c r="G1143" s="105"/>
      <c r="H1143" s="105"/>
      <c r="I1143" s="107"/>
      <c r="J1143" s="422"/>
      <c r="K1143" s="422"/>
      <c r="L1143" s="423"/>
      <c r="M1143" s="422"/>
      <c r="N1143" s="103"/>
      <c r="O1143" s="79">
        <f t="shared" si="59"/>
        <v>0</v>
      </c>
      <c r="P1143" s="79">
        <f t="shared" si="60"/>
        <v>0</v>
      </c>
      <c r="Q1143" s="102" t="str">
        <f t="shared" si="58"/>
        <v/>
      </c>
    </row>
    <row r="1144" spans="1:17" x14ac:dyDescent="0.2">
      <c r="A1144" s="118" t="str">
        <f>IF(B1144="","",COUNT('Diário 1º PA'!$A$5:$A$1982)+COUNT('Diário 2º PA'!$A$5:$A$2027)+ROW()-4)</f>
        <v/>
      </c>
      <c r="B1144" s="104"/>
      <c r="C1144" s="153"/>
      <c r="D1144" s="105"/>
      <c r="E1144" s="105"/>
      <c r="F1144" s="106"/>
      <c r="G1144" s="105"/>
      <c r="H1144" s="105"/>
      <c r="I1144" s="107"/>
      <c r="J1144" s="422"/>
      <c r="K1144" s="422"/>
      <c r="L1144" s="423"/>
      <c r="M1144" s="422"/>
      <c r="N1144" s="103"/>
      <c r="O1144" s="79">
        <f t="shared" si="59"/>
        <v>0</v>
      </c>
      <c r="P1144" s="79">
        <f t="shared" si="60"/>
        <v>0</v>
      </c>
      <c r="Q1144" s="152" t="str">
        <f t="shared" si="58"/>
        <v/>
      </c>
    </row>
    <row r="1145" spans="1:17" x14ac:dyDescent="0.2">
      <c r="A1145" s="118" t="str">
        <f>IF(B1145="","",COUNT('Diário 1º PA'!$A$5:$A$1982)+COUNT('Diário 2º PA'!$A$5:$A$2027)+ROW()-4)</f>
        <v/>
      </c>
      <c r="B1145" s="104"/>
      <c r="C1145" s="153"/>
      <c r="D1145" s="105"/>
      <c r="E1145" s="105"/>
      <c r="F1145" s="106"/>
      <c r="G1145" s="105"/>
      <c r="H1145" s="105"/>
      <c r="I1145" s="107"/>
      <c r="J1145" s="422"/>
      <c r="K1145" s="422"/>
      <c r="L1145" s="423"/>
      <c r="M1145" s="422"/>
      <c r="N1145" s="103"/>
      <c r="O1145" s="79">
        <f t="shared" si="59"/>
        <v>0</v>
      </c>
      <c r="P1145" s="79">
        <f t="shared" si="60"/>
        <v>0</v>
      </c>
      <c r="Q1145" s="102" t="str">
        <f t="shared" si="58"/>
        <v/>
      </c>
    </row>
    <row r="1146" spans="1:17" x14ac:dyDescent="0.2">
      <c r="A1146" s="118" t="str">
        <f>IF(B1146="","",COUNT('Diário 1º PA'!$A$5:$A$1982)+COUNT('Diário 2º PA'!$A$5:$A$2027)+ROW()-4)</f>
        <v/>
      </c>
      <c r="B1146" s="104"/>
      <c r="C1146" s="153"/>
      <c r="D1146" s="105"/>
      <c r="E1146" s="105"/>
      <c r="F1146" s="106"/>
      <c r="G1146" s="105"/>
      <c r="H1146" s="105"/>
      <c r="I1146" s="107"/>
      <c r="J1146" s="422"/>
      <c r="K1146" s="422"/>
      <c r="L1146" s="423"/>
      <c r="M1146" s="422"/>
      <c r="N1146" s="103"/>
      <c r="O1146" s="79">
        <f t="shared" si="59"/>
        <v>0</v>
      </c>
      <c r="P1146" s="79">
        <f t="shared" si="60"/>
        <v>0</v>
      </c>
      <c r="Q1146" s="102" t="str">
        <f t="shared" si="58"/>
        <v/>
      </c>
    </row>
    <row r="1147" spans="1:17" x14ac:dyDescent="0.2">
      <c r="A1147" s="118" t="str">
        <f>IF(B1147="","",COUNT('Diário 1º PA'!$A$5:$A$1982)+COUNT('Diário 2º PA'!$A$5:$A$2027)+ROW()-4)</f>
        <v/>
      </c>
      <c r="B1147" s="104"/>
      <c r="C1147" s="153"/>
      <c r="D1147" s="105"/>
      <c r="E1147" s="105"/>
      <c r="F1147" s="106"/>
      <c r="G1147" s="105"/>
      <c r="H1147" s="105"/>
      <c r="I1147" s="107"/>
      <c r="J1147" s="422"/>
      <c r="K1147" s="422"/>
      <c r="L1147" s="423"/>
      <c r="M1147" s="422"/>
      <c r="N1147" s="103"/>
      <c r="O1147" s="79">
        <f t="shared" si="59"/>
        <v>0</v>
      </c>
      <c r="P1147" s="79">
        <f t="shared" si="60"/>
        <v>0</v>
      </c>
      <c r="Q1147" s="152" t="str">
        <f t="shared" si="58"/>
        <v/>
      </c>
    </row>
    <row r="1148" spans="1:17" x14ac:dyDescent="0.2">
      <c r="A1148" s="118" t="str">
        <f>IF(B1148="","",COUNT('Diário 1º PA'!$A$5:$A$1982)+COUNT('Diário 2º PA'!$A$5:$A$2027)+ROW()-4)</f>
        <v/>
      </c>
      <c r="B1148" s="104"/>
      <c r="C1148" s="153"/>
      <c r="D1148" s="105"/>
      <c r="E1148" s="105"/>
      <c r="F1148" s="106"/>
      <c r="G1148" s="105"/>
      <c r="H1148" s="105"/>
      <c r="I1148" s="107"/>
      <c r="J1148" s="422"/>
      <c r="K1148" s="422"/>
      <c r="L1148" s="423"/>
      <c r="M1148" s="422"/>
      <c r="N1148" s="103"/>
      <c r="O1148" s="79">
        <f t="shared" si="59"/>
        <v>0</v>
      </c>
      <c r="P1148" s="79">
        <f t="shared" si="60"/>
        <v>0</v>
      </c>
      <c r="Q1148" s="102" t="str">
        <f t="shared" si="58"/>
        <v/>
      </c>
    </row>
    <row r="1149" spans="1:17" x14ac:dyDescent="0.2">
      <c r="A1149" s="118" t="str">
        <f>IF(B1149="","",COUNT('Diário 1º PA'!$A$5:$A$1982)+COUNT('Diário 2º PA'!$A$5:$A$2027)+ROW()-4)</f>
        <v/>
      </c>
      <c r="B1149" s="104"/>
      <c r="C1149" s="153"/>
      <c r="D1149" s="105"/>
      <c r="E1149" s="105"/>
      <c r="F1149" s="106"/>
      <c r="G1149" s="105"/>
      <c r="H1149" s="105"/>
      <c r="I1149" s="107"/>
      <c r="J1149" s="422"/>
      <c r="K1149" s="422"/>
      <c r="L1149" s="423"/>
      <c r="M1149" s="422"/>
      <c r="N1149" s="103"/>
      <c r="O1149" s="79">
        <f t="shared" si="59"/>
        <v>0</v>
      </c>
      <c r="P1149" s="79">
        <f t="shared" si="60"/>
        <v>0</v>
      </c>
      <c r="Q1149" s="102" t="str">
        <f t="shared" si="58"/>
        <v/>
      </c>
    </row>
    <row r="1150" spans="1:17" x14ac:dyDescent="0.2">
      <c r="A1150" s="118" t="str">
        <f>IF(B1150="","",COUNT('Diário 1º PA'!$A$5:$A$1982)+COUNT('Diário 2º PA'!$A$5:$A$2027)+ROW()-4)</f>
        <v/>
      </c>
      <c r="B1150" s="104"/>
      <c r="C1150" s="153"/>
      <c r="D1150" s="105"/>
      <c r="E1150" s="105"/>
      <c r="F1150" s="106"/>
      <c r="G1150" s="105"/>
      <c r="H1150" s="105"/>
      <c r="I1150" s="107"/>
      <c r="J1150" s="422"/>
      <c r="K1150" s="422"/>
      <c r="L1150" s="423"/>
      <c r="M1150" s="422"/>
      <c r="N1150" s="103"/>
      <c r="O1150" s="79">
        <f t="shared" si="59"/>
        <v>0</v>
      </c>
      <c r="P1150" s="79">
        <f t="shared" si="60"/>
        <v>0</v>
      </c>
      <c r="Q1150" s="152" t="str">
        <f t="shared" si="58"/>
        <v/>
      </c>
    </row>
    <row r="1151" spans="1:17" x14ac:dyDescent="0.2">
      <c r="A1151" s="118" t="str">
        <f>IF(B1151="","",COUNT('Diário 1º PA'!$A$5:$A$1982)+COUNT('Diário 2º PA'!$A$5:$A$2027)+ROW()-4)</f>
        <v/>
      </c>
      <c r="B1151" s="104"/>
      <c r="C1151" s="153"/>
      <c r="D1151" s="105"/>
      <c r="E1151" s="105"/>
      <c r="F1151" s="106"/>
      <c r="G1151" s="105"/>
      <c r="H1151" s="105"/>
      <c r="I1151" s="107"/>
      <c r="J1151" s="422"/>
      <c r="K1151" s="422"/>
      <c r="L1151" s="423"/>
      <c r="M1151" s="422"/>
      <c r="N1151" s="103"/>
      <c r="O1151" s="79">
        <f t="shared" si="59"/>
        <v>0</v>
      </c>
      <c r="P1151" s="79">
        <f t="shared" si="60"/>
        <v>0</v>
      </c>
      <c r="Q1151" s="102" t="str">
        <f t="shared" si="58"/>
        <v/>
      </c>
    </row>
    <row r="1152" spans="1:17" x14ac:dyDescent="0.2">
      <c r="A1152" s="118" t="str">
        <f>IF(B1152="","",COUNT('Diário 1º PA'!$A$5:$A$1982)+COUNT('Diário 2º PA'!$A$5:$A$2027)+ROW()-4)</f>
        <v/>
      </c>
      <c r="B1152" s="104"/>
      <c r="C1152" s="153"/>
      <c r="D1152" s="105"/>
      <c r="E1152" s="105"/>
      <c r="F1152" s="106"/>
      <c r="G1152" s="105"/>
      <c r="H1152" s="105"/>
      <c r="I1152" s="107"/>
      <c r="J1152" s="422"/>
      <c r="K1152" s="422"/>
      <c r="L1152" s="423"/>
      <c r="M1152" s="422"/>
      <c r="N1152" s="103"/>
      <c r="O1152" s="79">
        <f t="shared" si="59"/>
        <v>0</v>
      </c>
      <c r="P1152" s="79">
        <f t="shared" si="60"/>
        <v>0</v>
      </c>
      <c r="Q1152" s="102" t="str">
        <f t="shared" si="58"/>
        <v/>
      </c>
    </row>
    <row r="1153" spans="1:17" x14ac:dyDescent="0.2">
      <c r="A1153" s="118" t="str">
        <f>IF(B1153="","",COUNT('Diário 1º PA'!$A$5:$A$1982)+COUNT('Diário 2º PA'!$A$5:$A$2027)+ROW()-4)</f>
        <v/>
      </c>
      <c r="B1153" s="104"/>
      <c r="C1153" s="153"/>
      <c r="D1153" s="105"/>
      <c r="E1153" s="105"/>
      <c r="F1153" s="106"/>
      <c r="G1153" s="105"/>
      <c r="H1153" s="105"/>
      <c r="I1153" s="107"/>
      <c r="J1153" s="422"/>
      <c r="K1153" s="422"/>
      <c r="L1153" s="423"/>
      <c r="M1153" s="422"/>
      <c r="N1153" s="103"/>
      <c r="O1153" s="79">
        <f t="shared" si="59"/>
        <v>0</v>
      </c>
      <c r="P1153" s="79">
        <f t="shared" si="60"/>
        <v>0</v>
      </c>
      <c r="Q1153" s="152" t="str">
        <f t="shared" si="58"/>
        <v/>
      </c>
    </row>
    <row r="1154" spans="1:17" x14ac:dyDescent="0.2">
      <c r="A1154" s="118" t="str">
        <f>IF(B1154="","",COUNT('Diário 1º PA'!$A$5:$A$1982)+COUNT('Diário 2º PA'!$A$5:$A$2027)+ROW()-4)</f>
        <v/>
      </c>
      <c r="B1154" s="104"/>
      <c r="C1154" s="153"/>
      <c r="D1154" s="105"/>
      <c r="E1154" s="105"/>
      <c r="F1154" s="106"/>
      <c r="G1154" s="105"/>
      <c r="H1154" s="105"/>
      <c r="I1154" s="107"/>
      <c r="J1154" s="422"/>
      <c r="K1154" s="422"/>
      <c r="L1154" s="423"/>
      <c r="M1154" s="422"/>
      <c r="N1154" s="103"/>
      <c r="O1154" s="79">
        <f t="shared" si="59"/>
        <v>0</v>
      </c>
      <c r="P1154" s="79">
        <f t="shared" si="60"/>
        <v>0</v>
      </c>
      <c r="Q1154" s="102" t="str">
        <f t="shared" si="58"/>
        <v/>
      </c>
    </row>
    <row r="1155" spans="1:17" x14ac:dyDescent="0.2">
      <c r="A1155" s="118" t="str">
        <f>IF(B1155="","",COUNT('Diário 1º PA'!$A$5:$A$1982)+COUNT('Diário 2º PA'!$A$5:$A$2027)+ROW()-4)</f>
        <v/>
      </c>
      <c r="B1155" s="104"/>
      <c r="C1155" s="153"/>
      <c r="D1155" s="105"/>
      <c r="E1155" s="105"/>
      <c r="F1155" s="106"/>
      <c r="G1155" s="105"/>
      <c r="H1155" s="105"/>
      <c r="I1155" s="107"/>
      <c r="J1155" s="422"/>
      <c r="K1155" s="422"/>
      <c r="L1155" s="423"/>
      <c r="M1155" s="422"/>
      <c r="N1155" s="103"/>
      <c r="O1155" s="79">
        <f t="shared" si="59"/>
        <v>0</v>
      </c>
      <c r="P1155" s="79">
        <f t="shared" si="60"/>
        <v>0</v>
      </c>
      <c r="Q1155" s="102" t="str">
        <f t="shared" si="58"/>
        <v/>
      </c>
    </row>
    <row r="1156" spans="1:17" x14ac:dyDescent="0.2">
      <c r="A1156" s="118" t="str">
        <f>IF(B1156="","",COUNT('Diário 1º PA'!$A$5:$A$1982)+COUNT('Diário 2º PA'!$A$5:$A$2027)+ROW()-4)</f>
        <v/>
      </c>
      <c r="B1156" s="104"/>
      <c r="C1156" s="153"/>
      <c r="D1156" s="105"/>
      <c r="E1156" s="105"/>
      <c r="F1156" s="106"/>
      <c r="G1156" s="105"/>
      <c r="H1156" s="105"/>
      <c r="I1156" s="107"/>
      <c r="J1156" s="422"/>
      <c r="K1156" s="422"/>
      <c r="L1156" s="423"/>
      <c r="M1156" s="422"/>
      <c r="N1156" s="103"/>
      <c r="O1156" s="79">
        <f t="shared" si="59"/>
        <v>0</v>
      </c>
      <c r="P1156" s="79">
        <f t="shared" si="60"/>
        <v>0</v>
      </c>
      <c r="Q1156" s="152" t="str">
        <f t="shared" si="58"/>
        <v/>
      </c>
    </row>
    <row r="1157" spans="1:17" x14ac:dyDescent="0.2">
      <c r="A1157" s="118" t="str">
        <f>IF(B1157="","",COUNT('Diário 1º PA'!$A$5:$A$1982)+COUNT('Diário 2º PA'!$A$5:$A$2027)+ROW()-4)</f>
        <v/>
      </c>
      <c r="B1157" s="104"/>
      <c r="C1157" s="153"/>
      <c r="D1157" s="105"/>
      <c r="E1157" s="105"/>
      <c r="F1157" s="106"/>
      <c r="G1157" s="105"/>
      <c r="H1157" s="105"/>
      <c r="I1157" s="107"/>
      <c r="J1157" s="422"/>
      <c r="K1157" s="422"/>
      <c r="L1157" s="423"/>
      <c r="M1157" s="422"/>
      <c r="N1157" s="103"/>
      <c r="O1157" s="79">
        <f t="shared" si="59"/>
        <v>0</v>
      </c>
      <c r="P1157" s="79">
        <f t="shared" si="60"/>
        <v>0</v>
      </c>
      <c r="Q1157" s="102" t="str">
        <f t="shared" si="58"/>
        <v/>
      </c>
    </row>
    <row r="1158" spans="1:17" x14ac:dyDescent="0.2">
      <c r="A1158" s="118" t="str">
        <f>IF(B1158="","",COUNT('Diário 1º PA'!$A$5:$A$1982)+COUNT('Diário 2º PA'!$A$5:$A$2027)+ROW()-4)</f>
        <v/>
      </c>
      <c r="B1158" s="104"/>
      <c r="C1158" s="153"/>
      <c r="D1158" s="105"/>
      <c r="E1158" s="105"/>
      <c r="F1158" s="106"/>
      <c r="G1158" s="105"/>
      <c r="H1158" s="105"/>
      <c r="I1158" s="107"/>
      <c r="J1158" s="422"/>
      <c r="K1158" s="422"/>
      <c r="L1158" s="423"/>
      <c r="M1158" s="422"/>
      <c r="N1158" s="103"/>
      <c r="O1158" s="79">
        <f t="shared" si="59"/>
        <v>0</v>
      </c>
      <c r="P1158" s="79">
        <f t="shared" si="60"/>
        <v>0</v>
      </c>
      <c r="Q1158" s="102" t="str">
        <f t="shared" si="58"/>
        <v/>
      </c>
    </row>
    <row r="1159" spans="1:17" x14ac:dyDescent="0.2">
      <c r="A1159" s="118" t="str">
        <f>IF(B1159="","",COUNT('Diário 1º PA'!$A$5:$A$1982)+COUNT('Diário 2º PA'!$A$5:$A$2027)+ROW()-4)</f>
        <v/>
      </c>
      <c r="B1159" s="104"/>
      <c r="C1159" s="153"/>
      <c r="D1159" s="105"/>
      <c r="E1159" s="105"/>
      <c r="F1159" s="106"/>
      <c r="G1159" s="105"/>
      <c r="H1159" s="105"/>
      <c r="I1159" s="107"/>
      <c r="J1159" s="422"/>
      <c r="K1159" s="422"/>
      <c r="L1159" s="423"/>
      <c r="M1159" s="422"/>
      <c r="N1159" s="103"/>
      <c r="O1159" s="79">
        <f t="shared" si="59"/>
        <v>0</v>
      </c>
      <c r="P1159" s="79">
        <f t="shared" si="60"/>
        <v>0</v>
      </c>
      <c r="Q1159" s="152" t="str">
        <f t="shared" si="58"/>
        <v/>
      </c>
    </row>
    <row r="1160" spans="1:17" x14ac:dyDescent="0.2">
      <c r="A1160" s="118" t="str">
        <f>IF(B1160="","",COUNT('Diário 1º PA'!$A$5:$A$1982)+COUNT('Diário 2º PA'!$A$5:$A$2027)+ROW()-4)</f>
        <v/>
      </c>
      <c r="B1160" s="104"/>
      <c r="C1160" s="153"/>
      <c r="D1160" s="105"/>
      <c r="E1160" s="105"/>
      <c r="F1160" s="106"/>
      <c r="G1160" s="105"/>
      <c r="H1160" s="105"/>
      <c r="I1160" s="107"/>
      <c r="J1160" s="422"/>
      <c r="K1160" s="422"/>
      <c r="L1160" s="423"/>
      <c r="M1160" s="422"/>
      <c r="N1160" s="103"/>
      <c r="O1160" s="79">
        <f t="shared" si="59"/>
        <v>0</v>
      </c>
      <c r="P1160" s="79">
        <f t="shared" si="60"/>
        <v>0</v>
      </c>
      <c r="Q1160" s="102" t="str">
        <f t="shared" si="58"/>
        <v/>
      </c>
    </row>
    <row r="1161" spans="1:17" x14ac:dyDescent="0.2">
      <c r="A1161" s="118" t="str">
        <f>IF(B1161="","",COUNT('Diário 1º PA'!$A$5:$A$1982)+COUNT('Diário 2º PA'!$A$5:$A$2027)+ROW()-4)</f>
        <v/>
      </c>
      <c r="B1161" s="104"/>
      <c r="C1161" s="153"/>
      <c r="D1161" s="105"/>
      <c r="E1161" s="105"/>
      <c r="F1161" s="106"/>
      <c r="G1161" s="105"/>
      <c r="H1161" s="105"/>
      <c r="I1161" s="107"/>
      <c r="J1161" s="422"/>
      <c r="K1161" s="422"/>
      <c r="L1161" s="423"/>
      <c r="M1161" s="422"/>
      <c r="N1161" s="103"/>
      <c r="O1161" s="79">
        <f t="shared" si="59"/>
        <v>0</v>
      </c>
      <c r="P1161" s="79">
        <f t="shared" si="60"/>
        <v>0</v>
      </c>
      <c r="Q1161" s="102" t="str">
        <f t="shared" si="58"/>
        <v/>
      </c>
    </row>
    <row r="1162" spans="1:17" x14ac:dyDescent="0.2">
      <c r="A1162" s="118" t="str">
        <f>IF(B1162="","",COUNT('Diário 1º PA'!$A$5:$A$1982)+COUNT('Diário 2º PA'!$A$5:$A$2027)+ROW()-4)</f>
        <v/>
      </c>
      <c r="B1162" s="104"/>
      <c r="C1162" s="153"/>
      <c r="D1162" s="105"/>
      <c r="E1162" s="105"/>
      <c r="F1162" s="106"/>
      <c r="G1162" s="105"/>
      <c r="H1162" s="105"/>
      <c r="I1162" s="107"/>
      <c r="J1162" s="422"/>
      <c r="K1162" s="422"/>
      <c r="L1162" s="423"/>
      <c r="M1162" s="422"/>
      <c r="N1162" s="103"/>
      <c r="O1162" s="79">
        <f t="shared" si="59"/>
        <v>0</v>
      </c>
      <c r="P1162" s="79">
        <f t="shared" si="60"/>
        <v>0</v>
      </c>
      <c r="Q1162" s="152" t="str">
        <f t="shared" si="58"/>
        <v/>
      </c>
    </row>
    <row r="1163" spans="1:17" x14ac:dyDescent="0.2">
      <c r="A1163" s="118" t="str">
        <f>IF(B1163="","",COUNT('Diário 1º PA'!$A$5:$A$1982)+COUNT('Diário 2º PA'!$A$5:$A$2027)+ROW()-4)</f>
        <v/>
      </c>
      <c r="B1163" s="104"/>
      <c r="C1163" s="153"/>
      <c r="D1163" s="105"/>
      <c r="E1163" s="105"/>
      <c r="F1163" s="106"/>
      <c r="G1163" s="105"/>
      <c r="H1163" s="105"/>
      <c r="I1163" s="107"/>
      <c r="J1163" s="422"/>
      <c r="K1163" s="422"/>
      <c r="L1163" s="423"/>
      <c r="M1163" s="422"/>
      <c r="N1163" s="103"/>
      <c r="O1163" s="79">
        <f t="shared" si="59"/>
        <v>0</v>
      </c>
      <c r="P1163" s="79">
        <f t="shared" si="60"/>
        <v>0</v>
      </c>
      <c r="Q1163" s="102" t="str">
        <f t="shared" si="58"/>
        <v/>
      </c>
    </row>
    <row r="1164" spans="1:17" x14ac:dyDescent="0.2">
      <c r="A1164" s="118" t="str">
        <f>IF(B1164="","",COUNT('Diário 1º PA'!$A$5:$A$1982)+COUNT('Diário 2º PA'!$A$5:$A$2027)+ROW()-4)</f>
        <v/>
      </c>
      <c r="B1164" s="104"/>
      <c r="C1164" s="153"/>
      <c r="D1164" s="105"/>
      <c r="E1164" s="105"/>
      <c r="F1164" s="106"/>
      <c r="G1164" s="105"/>
      <c r="H1164" s="105"/>
      <c r="I1164" s="107"/>
      <c r="J1164" s="422"/>
      <c r="K1164" s="422"/>
      <c r="L1164" s="423"/>
      <c r="M1164" s="422"/>
      <c r="N1164" s="103"/>
      <c r="O1164" s="79">
        <f t="shared" si="59"/>
        <v>0</v>
      </c>
      <c r="P1164" s="79">
        <f t="shared" si="60"/>
        <v>0</v>
      </c>
      <c r="Q1164" s="102" t="str">
        <f t="shared" si="58"/>
        <v/>
      </c>
    </row>
    <row r="1165" spans="1:17" x14ac:dyDescent="0.2">
      <c r="A1165" s="118" t="str">
        <f>IF(B1165="","",COUNT('Diário 1º PA'!$A$5:$A$1982)+COUNT('Diário 2º PA'!$A$5:$A$2027)+ROW()-4)</f>
        <v/>
      </c>
      <c r="B1165" s="104"/>
      <c r="C1165" s="153"/>
      <c r="D1165" s="105"/>
      <c r="E1165" s="105"/>
      <c r="F1165" s="106"/>
      <c r="G1165" s="105"/>
      <c r="H1165" s="105"/>
      <c r="I1165" s="107"/>
      <c r="J1165" s="422"/>
      <c r="K1165" s="422"/>
      <c r="L1165" s="423"/>
      <c r="M1165" s="422"/>
      <c r="N1165" s="103"/>
      <c r="O1165" s="79">
        <f t="shared" si="59"/>
        <v>0</v>
      </c>
      <c r="P1165" s="79">
        <f t="shared" si="60"/>
        <v>0</v>
      </c>
      <c r="Q1165" s="152" t="str">
        <f t="shared" si="58"/>
        <v/>
      </c>
    </row>
    <row r="1166" spans="1:17" x14ac:dyDescent="0.2">
      <c r="A1166" s="118" t="str">
        <f>IF(B1166="","",COUNT('Diário 1º PA'!$A$5:$A$1982)+COUNT('Diário 2º PA'!$A$5:$A$2027)+ROW()-4)</f>
        <v/>
      </c>
      <c r="B1166" s="104"/>
      <c r="C1166" s="153"/>
      <c r="D1166" s="105"/>
      <c r="E1166" s="105"/>
      <c r="F1166" s="106"/>
      <c r="G1166" s="105"/>
      <c r="H1166" s="105"/>
      <c r="I1166" s="107"/>
      <c r="J1166" s="422"/>
      <c r="K1166" s="422"/>
      <c r="L1166" s="423"/>
      <c r="M1166" s="422"/>
      <c r="N1166" s="103"/>
      <c r="O1166" s="79">
        <f t="shared" si="59"/>
        <v>0</v>
      </c>
      <c r="P1166" s="79">
        <f t="shared" si="60"/>
        <v>0</v>
      </c>
      <c r="Q1166" s="102" t="str">
        <f t="shared" si="58"/>
        <v/>
      </c>
    </row>
    <row r="1167" spans="1:17" x14ac:dyDescent="0.2">
      <c r="A1167" s="118" t="str">
        <f>IF(B1167="","",COUNT('Diário 1º PA'!$A$5:$A$1982)+COUNT('Diário 2º PA'!$A$5:$A$2027)+ROW()-4)</f>
        <v/>
      </c>
      <c r="B1167" s="104"/>
      <c r="C1167" s="153"/>
      <c r="D1167" s="105"/>
      <c r="E1167" s="105"/>
      <c r="F1167" s="106"/>
      <c r="G1167" s="105"/>
      <c r="H1167" s="105"/>
      <c r="I1167" s="107"/>
      <c r="J1167" s="422"/>
      <c r="K1167" s="422"/>
      <c r="L1167" s="423"/>
      <c r="M1167" s="422"/>
      <c r="N1167" s="103"/>
      <c r="O1167" s="79">
        <f t="shared" si="59"/>
        <v>0</v>
      </c>
      <c r="P1167" s="79">
        <f t="shared" si="60"/>
        <v>0</v>
      </c>
      <c r="Q1167" s="102" t="str">
        <f t="shared" si="58"/>
        <v/>
      </c>
    </row>
    <row r="1168" spans="1:17" x14ac:dyDescent="0.2">
      <c r="A1168" s="118" t="str">
        <f>IF(B1168="","",COUNT('Diário 1º PA'!$A$5:$A$1982)+COUNT('Diário 2º PA'!$A$5:$A$2027)+ROW()-4)</f>
        <v/>
      </c>
      <c r="B1168" s="104"/>
      <c r="C1168" s="153"/>
      <c r="D1168" s="105"/>
      <c r="E1168" s="105"/>
      <c r="F1168" s="106"/>
      <c r="G1168" s="105"/>
      <c r="H1168" s="105"/>
      <c r="I1168" s="107"/>
      <c r="J1168" s="422"/>
      <c r="K1168" s="422"/>
      <c r="L1168" s="423"/>
      <c r="M1168" s="422"/>
      <c r="N1168" s="103"/>
      <c r="O1168" s="79">
        <f t="shared" si="59"/>
        <v>0</v>
      </c>
      <c r="P1168" s="79">
        <f t="shared" si="60"/>
        <v>0</v>
      </c>
      <c r="Q1168" s="152" t="str">
        <f t="shared" ref="Q1168:Q1231" si="61">SUBSTITUTE(D1168," ","_")</f>
        <v/>
      </c>
    </row>
    <row r="1169" spans="1:17" x14ac:dyDescent="0.2">
      <c r="A1169" s="118" t="str">
        <f>IF(B1169="","",COUNT('Diário 1º PA'!$A$5:$A$1982)+COUNT('Diário 2º PA'!$A$5:$A$2027)+ROW()-4)</f>
        <v/>
      </c>
      <c r="B1169" s="104"/>
      <c r="C1169" s="153"/>
      <c r="D1169" s="105"/>
      <c r="E1169" s="105"/>
      <c r="F1169" s="106"/>
      <c r="G1169" s="105"/>
      <c r="H1169" s="105"/>
      <c r="I1169" s="107"/>
      <c r="J1169" s="422"/>
      <c r="K1169" s="422"/>
      <c r="L1169" s="423"/>
      <c r="M1169" s="422"/>
      <c r="N1169" s="103"/>
      <c r="O1169" s="79">
        <f t="shared" ref="O1169:O1232" si="62">IF(B1169=0,0,IF(YEAR(B1169)=$P$1,MONTH(B1169)-$O$1+1,(YEAR(B1169)-$P$1)*12-$O$1+1+MONTH(B1169)))</f>
        <v>0</v>
      </c>
      <c r="P1169" s="79">
        <f t="shared" ref="P1169:P1232" si="63">IF(C1169=0,0,IF(YEAR(C1169)=$P$1,MONTH(C1169)-$O$1+1,(YEAR(C1169)-$P$1)*12-$O$1+1+MONTH(C1169)))</f>
        <v>0</v>
      </c>
      <c r="Q1169" s="102" t="str">
        <f t="shared" si="61"/>
        <v/>
      </c>
    </row>
    <row r="1170" spans="1:17" x14ac:dyDescent="0.2">
      <c r="A1170" s="118" t="str">
        <f>IF(B1170="","",COUNT('Diário 1º PA'!$A$5:$A$1982)+COUNT('Diário 2º PA'!$A$5:$A$2027)+ROW()-4)</f>
        <v/>
      </c>
      <c r="B1170" s="104"/>
      <c r="C1170" s="153"/>
      <c r="D1170" s="105"/>
      <c r="E1170" s="105"/>
      <c r="F1170" s="106"/>
      <c r="G1170" s="105"/>
      <c r="H1170" s="105"/>
      <c r="I1170" s="107"/>
      <c r="J1170" s="422"/>
      <c r="K1170" s="422"/>
      <c r="L1170" s="423"/>
      <c r="M1170" s="422"/>
      <c r="N1170" s="103"/>
      <c r="O1170" s="79">
        <f t="shared" si="62"/>
        <v>0</v>
      </c>
      <c r="P1170" s="79">
        <f t="shared" si="63"/>
        <v>0</v>
      </c>
      <c r="Q1170" s="102" t="str">
        <f t="shared" si="61"/>
        <v/>
      </c>
    </row>
    <row r="1171" spans="1:17" x14ac:dyDescent="0.2">
      <c r="A1171" s="118" t="str">
        <f>IF(B1171="","",COUNT('Diário 1º PA'!$A$5:$A$1982)+COUNT('Diário 2º PA'!$A$5:$A$2027)+ROW()-4)</f>
        <v/>
      </c>
      <c r="B1171" s="104"/>
      <c r="C1171" s="153"/>
      <c r="D1171" s="105"/>
      <c r="E1171" s="105"/>
      <c r="F1171" s="106"/>
      <c r="G1171" s="105"/>
      <c r="H1171" s="105"/>
      <c r="I1171" s="107"/>
      <c r="J1171" s="422"/>
      <c r="K1171" s="422"/>
      <c r="L1171" s="423"/>
      <c r="M1171" s="422"/>
      <c r="N1171" s="103"/>
      <c r="O1171" s="79">
        <f t="shared" si="62"/>
        <v>0</v>
      </c>
      <c r="P1171" s="79">
        <f t="shared" si="63"/>
        <v>0</v>
      </c>
      <c r="Q1171" s="152" t="str">
        <f t="shared" si="61"/>
        <v/>
      </c>
    </row>
    <row r="1172" spans="1:17" x14ac:dyDescent="0.2">
      <c r="A1172" s="118" t="str">
        <f>IF(B1172="","",COUNT('Diário 1º PA'!$A$5:$A$1982)+COUNT('Diário 2º PA'!$A$5:$A$2027)+ROW()-4)</f>
        <v/>
      </c>
      <c r="B1172" s="104"/>
      <c r="C1172" s="153"/>
      <c r="D1172" s="105"/>
      <c r="E1172" s="105"/>
      <c r="F1172" s="106"/>
      <c r="G1172" s="105"/>
      <c r="H1172" s="105"/>
      <c r="I1172" s="107"/>
      <c r="J1172" s="422"/>
      <c r="K1172" s="422"/>
      <c r="L1172" s="423"/>
      <c r="M1172" s="422"/>
      <c r="N1172" s="103"/>
      <c r="O1172" s="79">
        <f t="shared" si="62"/>
        <v>0</v>
      </c>
      <c r="P1172" s="79">
        <f t="shared" si="63"/>
        <v>0</v>
      </c>
      <c r="Q1172" s="102" t="str">
        <f t="shared" si="61"/>
        <v/>
      </c>
    </row>
    <row r="1173" spans="1:17" x14ac:dyDescent="0.2">
      <c r="A1173" s="118" t="str">
        <f>IF(B1173="","",COUNT('Diário 1º PA'!$A$5:$A$1982)+COUNT('Diário 2º PA'!$A$5:$A$2027)+ROW()-4)</f>
        <v/>
      </c>
      <c r="B1173" s="104"/>
      <c r="C1173" s="153"/>
      <c r="D1173" s="105"/>
      <c r="E1173" s="105"/>
      <c r="F1173" s="106"/>
      <c r="G1173" s="105"/>
      <c r="H1173" s="105"/>
      <c r="I1173" s="107"/>
      <c r="J1173" s="422"/>
      <c r="K1173" s="422"/>
      <c r="L1173" s="423"/>
      <c r="M1173" s="422"/>
      <c r="N1173" s="103"/>
      <c r="O1173" s="79">
        <f t="shared" si="62"/>
        <v>0</v>
      </c>
      <c r="P1173" s="79">
        <f t="shared" si="63"/>
        <v>0</v>
      </c>
      <c r="Q1173" s="102" t="str">
        <f t="shared" si="61"/>
        <v/>
      </c>
    </row>
    <row r="1174" spans="1:17" x14ac:dyDescent="0.2">
      <c r="A1174" s="118" t="str">
        <f>IF(B1174="","",COUNT('Diário 1º PA'!$A$5:$A$1982)+COUNT('Diário 2º PA'!$A$5:$A$2027)+ROW()-4)</f>
        <v/>
      </c>
      <c r="B1174" s="104"/>
      <c r="C1174" s="153"/>
      <c r="D1174" s="105"/>
      <c r="E1174" s="105"/>
      <c r="F1174" s="106"/>
      <c r="G1174" s="105"/>
      <c r="H1174" s="105"/>
      <c r="I1174" s="107"/>
      <c r="J1174" s="422"/>
      <c r="K1174" s="422"/>
      <c r="L1174" s="423"/>
      <c r="M1174" s="422"/>
      <c r="N1174" s="103"/>
      <c r="O1174" s="79">
        <f t="shared" si="62"/>
        <v>0</v>
      </c>
      <c r="P1174" s="79">
        <f t="shared" si="63"/>
        <v>0</v>
      </c>
      <c r="Q1174" s="152" t="str">
        <f t="shared" si="61"/>
        <v/>
      </c>
    </row>
    <row r="1175" spans="1:17" x14ac:dyDescent="0.2">
      <c r="A1175" s="118" t="str">
        <f>IF(B1175="","",COUNT('Diário 1º PA'!$A$5:$A$1982)+COUNT('Diário 2º PA'!$A$5:$A$2027)+ROW()-4)</f>
        <v/>
      </c>
      <c r="B1175" s="104"/>
      <c r="C1175" s="153"/>
      <c r="D1175" s="105"/>
      <c r="E1175" s="105"/>
      <c r="F1175" s="106"/>
      <c r="G1175" s="105"/>
      <c r="H1175" s="105"/>
      <c r="I1175" s="107"/>
      <c r="J1175" s="422"/>
      <c r="K1175" s="422"/>
      <c r="L1175" s="423"/>
      <c r="M1175" s="422"/>
      <c r="N1175" s="103"/>
      <c r="O1175" s="79">
        <f t="shared" si="62"/>
        <v>0</v>
      </c>
      <c r="P1175" s="79">
        <f t="shared" si="63"/>
        <v>0</v>
      </c>
      <c r="Q1175" s="102" t="str">
        <f t="shared" si="61"/>
        <v/>
      </c>
    </row>
    <row r="1176" spans="1:17" x14ac:dyDescent="0.2">
      <c r="A1176" s="118" t="str">
        <f>IF(B1176="","",COUNT('Diário 1º PA'!$A$5:$A$1982)+COUNT('Diário 2º PA'!$A$5:$A$2027)+ROW()-4)</f>
        <v/>
      </c>
      <c r="B1176" s="104"/>
      <c r="C1176" s="153"/>
      <c r="D1176" s="105"/>
      <c r="E1176" s="105"/>
      <c r="F1176" s="106"/>
      <c r="G1176" s="105"/>
      <c r="H1176" s="105"/>
      <c r="I1176" s="107"/>
      <c r="J1176" s="422"/>
      <c r="K1176" s="422"/>
      <c r="L1176" s="423"/>
      <c r="M1176" s="422"/>
      <c r="N1176" s="103"/>
      <c r="O1176" s="79">
        <f t="shared" si="62"/>
        <v>0</v>
      </c>
      <c r="P1176" s="79">
        <f t="shared" si="63"/>
        <v>0</v>
      </c>
      <c r="Q1176" s="102" t="str">
        <f t="shared" si="61"/>
        <v/>
      </c>
    </row>
    <row r="1177" spans="1:17" x14ac:dyDescent="0.2">
      <c r="A1177" s="118" t="str">
        <f>IF(B1177="","",COUNT('Diário 1º PA'!$A$5:$A$1982)+COUNT('Diário 2º PA'!$A$5:$A$2027)+ROW()-4)</f>
        <v/>
      </c>
      <c r="B1177" s="104"/>
      <c r="C1177" s="153"/>
      <c r="D1177" s="105"/>
      <c r="E1177" s="105"/>
      <c r="F1177" s="106"/>
      <c r="G1177" s="105"/>
      <c r="H1177" s="105"/>
      <c r="I1177" s="107"/>
      <c r="J1177" s="422"/>
      <c r="K1177" s="422"/>
      <c r="L1177" s="423"/>
      <c r="M1177" s="422"/>
      <c r="N1177" s="103"/>
      <c r="O1177" s="79">
        <f t="shared" si="62"/>
        <v>0</v>
      </c>
      <c r="P1177" s="79">
        <f t="shared" si="63"/>
        <v>0</v>
      </c>
      <c r="Q1177" s="152" t="str">
        <f t="shared" si="61"/>
        <v/>
      </c>
    </row>
    <row r="1178" spans="1:17" x14ac:dyDescent="0.2">
      <c r="A1178" s="118" t="str">
        <f>IF(B1178="","",COUNT('Diário 1º PA'!$A$5:$A$1982)+COUNT('Diário 2º PA'!$A$5:$A$2027)+ROW()-4)</f>
        <v/>
      </c>
      <c r="B1178" s="104"/>
      <c r="C1178" s="153"/>
      <c r="D1178" s="105"/>
      <c r="E1178" s="105"/>
      <c r="F1178" s="106"/>
      <c r="G1178" s="105"/>
      <c r="H1178" s="105"/>
      <c r="I1178" s="107"/>
      <c r="J1178" s="422"/>
      <c r="K1178" s="422"/>
      <c r="L1178" s="423"/>
      <c r="M1178" s="422"/>
      <c r="N1178" s="103"/>
      <c r="O1178" s="79">
        <f t="shared" si="62"/>
        <v>0</v>
      </c>
      <c r="P1178" s="79">
        <f t="shared" si="63"/>
        <v>0</v>
      </c>
      <c r="Q1178" s="102" t="str">
        <f t="shared" si="61"/>
        <v/>
      </c>
    </row>
    <row r="1179" spans="1:17" x14ac:dyDescent="0.2">
      <c r="A1179" s="118" t="str">
        <f>IF(B1179="","",COUNT('Diário 1º PA'!$A$5:$A$1982)+COUNT('Diário 2º PA'!$A$5:$A$2027)+ROW()-4)</f>
        <v/>
      </c>
      <c r="B1179" s="104"/>
      <c r="C1179" s="153"/>
      <c r="D1179" s="105"/>
      <c r="E1179" s="105"/>
      <c r="F1179" s="106"/>
      <c r="G1179" s="105"/>
      <c r="H1179" s="105"/>
      <c r="I1179" s="107"/>
      <c r="J1179" s="422"/>
      <c r="K1179" s="422"/>
      <c r="L1179" s="423"/>
      <c r="M1179" s="422"/>
      <c r="N1179" s="103"/>
      <c r="O1179" s="79">
        <f t="shared" si="62"/>
        <v>0</v>
      </c>
      <c r="P1179" s="79">
        <f t="shared" si="63"/>
        <v>0</v>
      </c>
      <c r="Q1179" s="102" t="str">
        <f t="shared" si="61"/>
        <v/>
      </c>
    </row>
    <row r="1180" spans="1:17" x14ac:dyDescent="0.2">
      <c r="A1180" s="118" t="str">
        <f>IF(B1180="","",COUNT('Diário 1º PA'!$A$5:$A$1982)+COUNT('Diário 2º PA'!$A$5:$A$2027)+ROW()-4)</f>
        <v/>
      </c>
      <c r="B1180" s="104"/>
      <c r="C1180" s="153"/>
      <c r="D1180" s="105"/>
      <c r="E1180" s="105"/>
      <c r="F1180" s="106"/>
      <c r="G1180" s="105"/>
      <c r="H1180" s="105"/>
      <c r="I1180" s="107"/>
      <c r="J1180" s="422"/>
      <c r="K1180" s="422"/>
      <c r="L1180" s="423"/>
      <c r="M1180" s="422"/>
      <c r="N1180" s="103"/>
      <c r="O1180" s="79">
        <f t="shared" si="62"/>
        <v>0</v>
      </c>
      <c r="P1180" s="79">
        <f t="shared" si="63"/>
        <v>0</v>
      </c>
      <c r="Q1180" s="152" t="str">
        <f t="shared" si="61"/>
        <v/>
      </c>
    </row>
    <row r="1181" spans="1:17" x14ac:dyDescent="0.2">
      <c r="A1181" s="118" t="str">
        <f>IF(B1181="","",COUNT('Diário 1º PA'!$A$5:$A$1982)+COUNT('Diário 2º PA'!$A$5:$A$2027)+ROW()-4)</f>
        <v/>
      </c>
      <c r="B1181" s="104"/>
      <c r="C1181" s="153"/>
      <c r="D1181" s="105"/>
      <c r="E1181" s="105"/>
      <c r="F1181" s="106"/>
      <c r="G1181" s="105"/>
      <c r="H1181" s="105"/>
      <c r="I1181" s="107"/>
      <c r="J1181" s="422"/>
      <c r="K1181" s="422"/>
      <c r="L1181" s="423"/>
      <c r="M1181" s="422"/>
      <c r="N1181" s="103"/>
      <c r="O1181" s="79">
        <f t="shared" si="62"/>
        <v>0</v>
      </c>
      <c r="P1181" s="79">
        <f t="shared" si="63"/>
        <v>0</v>
      </c>
      <c r="Q1181" s="102" t="str">
        <f t="shared" si="61"/>
        <v/>
      </c>
    </row>
    <row r="1182" spans="1:17" x14ac:dyDescent="0.2">
      <c r="A1182" s="118" t="str">
        <f>IF(B1182="","",COUNT('Diário 1º PA'!$A$5:$A$1982)+COUNT('Diário 2º PA'!$A$5:$A$2027)+ROW()-4)</f>
        <v/>
      </c>
      <c r="B1182" s="104"/>
      <c r="C1182" s="153"/>
      <c r="D1182" s="105"/>
      <c r="E1182" s="105"/>
      <c r="F1182" s="106"/>
      <c r="G1182" s="105"/>
      <c r="H1182" s="105"/>
      <c r="I1182" s="107"/>
      <c r="J1182" s="422"/>
      <c r="K1182" s="422"/>
      <c r="L1182" s="423"/>
      <c r="M1182" s="422"/>
      <c r="N1182" s="103"/>
      <c r="O1182" s="79">
        <f t="shared" si="62"/>
        <v>0</v>
      </c>
      <c r="P1182" s="79">
        <f t="shared" si="63"/>
        <v>0</v>
      </c>
      <c r="Q1182" s="102" t="str">
        <f t="shared" si="61"/>
        <v/>
      </c>
    </row>
    <row r="1183" spans="1:17" x14ac:dyDescent="0.2">
      <c r="A1183" s="118" t="str">
        <f>IF(B1183="","",COUNT('Diário 1º PA'!$A$5:$A$1982)+COUNT('Diário 2º PA'!$A$5:$A$2027)+ROW()-4)</f>
        <v/>
      </c>
      <c r="B1183" s="104"/>
      <c r="C1183" s="153"/>
      <c r="D1183" s="105"/>
      <c r="E1183" s="105"/>
      <c r="F1183" s="106"/>
      <c r="G1183" s="105"/>
      <c r="H1183" s="105"/>
      <c r="I1183" s="107"/>
      <c r="J1183" s="422"/>
      <c r="K1183" s="422"/>
      <c r="L1183" s="423"/>
      <c r="M1183" s="422"/>
      <c r="N1183" s="103"/>
      <c r="O1183" s="79">
        <f t="shared" si="62"/>
        <v>0</v>
      </c>
      <c r="P1183" s="79">
        <f t="shared" si="63"/>
        <v>0</v>
      </c>
      <c r="Q1183" s="152" t="str">
        <f t="shared" si="61"/>
        <v/>
      </c>
    </row>
    <row r="1184" spans="1:17" x14ac:dyDescent="0.2">
      <c r="A1184" s="118" t="str">
        <f>IF(B1184="","",COUNT('Diário 1º PA'!$A$5:$A$1982)+COUNT('Diário 2º PA'!$A$5:$A$2027)+ROW()-4)</f>
        <v/>
      </c>
      <c r="B1184" s="104"/>
      <c r="C1184" s="153"/>
      <c r="D1184" s="105"/>
      <c r="E1184" s="105"/>
      <c r="F1184" s="106"/>
      <c r="G1184" s="105"/>
      <c r="H1184" s="105"/>
      <c r="I1184" s="107"/>
      <c r="J1184" s="422"/>
      <c r="K1184" s="422"/>
      <c r="L1184" s="423"/>
      <c r="M1184" s="422"/>
      <c r="N1184" s="103"/>
      <c r="O1184" s="79">
        <f t="shared" si="62"/>
        <v>0</v>
      </c>
      <c r="P1184" s="79">
        <f t="shared" si="63"/>
        <v>0</v>
      </c>
      <c r="Q1184" s="102" t="str">
        <f t="shared" si="61"/>
        <v/>
      </c>
    </row>
    <row r="1185" spans="1:17" x14ac:dyDescent="0.2">
      <c r="A1185" s="118" t="str">
        <f>IF(B1185="","",COUNT('Diário 1º PA'!$A$5:$A$1982)+COUNT('Diário 2º PA'!$A$5:$A$2027)+ROW()-4)</f>
        <v/>
      </c>
      <c r="B1185" s="104"/>
      <c r="C1185" s="153"/>
      <c r="D1185" s="105"/>
      <c r="E1185" s="105"/>
      <c r="F1185" s="106"/>
      <c r="G1185" s="105"/>
      <c r="H1185" s="105"/>
      <c r="I1185" s="107"/>
      <c r="J1185" s="422"/>
      <c r="K1185" s="422"/>
      <c r="L1185" s="423"/>
      <c r="M1185" s="422"/>
      <c r="N1185" s="103"/>
      <c r="O1185" s="79">
        <f t="shared" si="62"/>
        <v>0</v>
      </c>
      <c r="P1185" s="79">
        <f t="shared" si="63"/>
        <v>0</v>
      </c>
      <c r="Q1185" s="102" t="str">
        <f t="shared" si="61"/>
        <v/>
      </c>
    </row>
    <row r="1186" spans="1:17" x14ac:dyDescent="0.2">
      <c r="A1186" s="118" t="str">
        <f>IF(B1186="","",COUNT('Diário 1º PA'!$A$5:$A$1982)+COUNT('Diário 2º PA'!$A$5:$A$2027)+ROW()-4)</f>
        <v/>
      </c>
      <c r="B1186" s="104"/>
      <c r="C1186" s="153"/>
      <c r="D1186" s="105"/>
      <c r="E1186" s="105"/>
      <c r="F1186" s="106"/>
      <c r="G1186" s="105"/>
      <c r="H1186" s="105"/>
      <c r="I1186" s="107"/>
      <c r="J1186" s="422"/>
      <c r="K1186" s="422"/>
      <c r="L1186" s="423"/>
      <c r="M1186" s="422"/>
      <c r="N1186" s="103"/>
      <c r="O1186" s="79">
        <f t="shared" si="62"/>
        <v>0</v>
      </c>
      <c r="P1186" s="79">
        <f t="shared" si="63"/>
        <v>0</v>
      </c>
      <c r="Q1186" s="152" t="str">
        <f t="shared" si="61"/>
        <v/>
      </c>
    </row>
    <row r="1187" spans="1:17" x14ac:dyDescent="0.2">
      <c r="A1187" s="118" t="str">
        <f>IF(B1187="","",COUNT('Diário 1º PA'!$A$5:$A$1982)+COUNT('Diário 2º PA'!$A$5:$A$2027)+ROW()-4)</f>
        <v/>
      </c>
      <c r="B1187" s="104"/>
      <c r="C1187" s="153"/>
      <c r="D1187" s="105"/>
      <c r="E1187" s="105"/>
      <c r="F1187" s="106"/>
      <c r="G1187" s="105"/>
      <c r="H1187" s="105"/>
      <c r="I1187" s="107"/>
      <c r="J1187" s="422"/>
      <c r="K1187" s="422"/>
      <c r="L1187" s="423"/>
      <c r="M1187" s="422"/>
      <c r="N1187" s="103"/>
      <c r="O1187" s="79">
        <f t="shared" si="62"/>
        <v>0</v>
      </c>
      <c r="P1187" s="79">
        <f t="shared" si="63"/>
        <v>0</v>
      </c>
      <c r="Q1187" s="102" t="str">
        <f t="shared" si="61"/>
        <v/>
      </c>
    </row>
    <row r="1188" spans="1:17" x14ac:dyDescent="0.2">
      <c r="A1188" s="118" t="str">
        <f>IF(B1188="","",COUNT('Diário 1º PA'!$A$5:$A$1982)+COUNT('Diário 2º PA'!$A$5:$A$2027)+ROW()-4)</f>
        <v/>
      </c>
      <c r="B1188" s="104"/>
      <c r="C1188" s="153"/>
      <c r="D1188" s="105"/>
      <c r="E1188" s="105"/>
      <c r="F1188" s="106"/>
      <c r="G1188" s="105"/>
      <c r="H1188" s="105"/>
      <c r="I1188" s="107"/>
      <c r="J1188" s="422"/>
      <c r="K1188" s="422"/>
      <c r="L1188" s="423"/>
      <c r="M1188" s="422"/>
      <c r="N1188" s="103"/>
      <c r="O1188" s="79">
        <f t="shared" si="62"/>
        <v>0</v>
      </c>
      <c r="P1188" s="79">
        <f t="shared" si="63"/>
        <v>0</v>
      </c>
      <c r="Q1188" s="102" t="str">
        <f t="shared" si="61"/>
        <v/>
      </c>
    </row>
    <row r="1189" spans="1:17" x14ac:dyDescent="0.2">
      <c r="A1189" s="118" t="str">
        <f>IF(B1189="","",COUNT('Diário 1º PA'!$A$5:$A$1982)+COUNT('Diário 2º PA'!$A$5:$A$2027)+ROW()-4)</f>
        <v/>
      </c>
      <c r="B1189" s="104"/>
      <c r="C1189" s="153"/>
      <c r="D1189" s="105"/>
      <c r="E1189" s="105"/>
      <c r="F1189" s="106"/>
      <c r="G1189" s="105"/>
      <c r="H1189" s="105"/>
      <c r="I1189" s="107"/>
      <c r="J1189" s="422"/>
      <c r="K1189" s="422"/>
      <c r="L1189" s="423"/>
      <c r="M1189" s="422"/>
      <c r="N1189" s="103"/>
      <c r="O1189" s="79">
        <f t="shared" si="62"/>
        <v>0</v>
      </c>
      <c r="P1189" s="79">
        <f t="shared" si="63"/>
        <v>0</v>
      </c>
      <c r="Q1189" s="152" t="str">
        <f t="shared" si="61"/>
        <v/>
      </c>
    </row>
    <row r="1190" spans="1:17" x14ac:dyDescent="0.2">
      <c r="A1190" s="118" t="str">
        <f>IF(B1190="","",COUNT('Diário 1º PA'!$A$5:$A$1982)+COUNT('Diário 2º PA'!$A$5:$A$2027)+ROW()-4)</f>
        <v/>
      </c>
      <c r="B1190" s="104"/>
      <c r="C1190" s="153"/>
      <c r="D1190" s="105"/>
      <c r="E1190" s="105"/>
      <c r="F1190" s="106"/>
      <c r="G1190" s="105"/>
      <c r="H1190" s="105"/>
      <c r="I1190" s="107"/>
      <c r="J1190" s="422"/>
      <c r="K1190" s="422"/>
      <c r="L1190" s="423"/>
      <c r="M1190" s="422"/>
      <c r="N1190" s="103"/>
      <c r="O1190" s="79">
        <f t="shared" si="62"/>
        <v>0</v>
      </c>
      <c r="P1190" s="79">
        <f t="shared" si="63"/>
        <v>0</v>
      </c>
      <c r="Q1190" s="102" t="str">
        <f t="shared" si="61"/>
        <v/>
      </c>
    </row>
    <row r="1191" spans="1:17" x14ac:dyDescent="0.2">
      <c r="A1191" s="118" t="str">
        <f>IF(B1191="","",COUNT('Diário 1º PA'!$A$5:$A$1982)+COUNT('Diário 2º PA'!$A$5:$A$2027)+ROW()-4)</f>
        <v/>
      </c>
      <c r="B1191" s="104"/>
      <c r="C1191" s="153"/>
      <c r="D1191" s="105"/>
      <c r="E1191" s="105"/>
      <c r="F1191" s="106"/>
      <c r="G1191" s="105"/>
      <c r="H1191" s="105"/>
      <c r="I1191" s="107"/>
      <c r="J1191" s="422"/>
      <c r="K1191" s="422"/>
      <c r="L1191" s="423"/>
      <c r="M1191" s="422"/>
      <c r="N1191" s="103"/>
      <c r="O1191" s="79">
        <f t="shared" si="62"/>
        <v>0</v>
      </c>
      <c r="P1191" s="79">
        <f t="shared" si="63"/>
        <v>0</v>
      </c>
      <c r="Q1191" s="102" t="str">
        <f t="shared" si="61"/>
        <v/>
      </c>
    </row>
    <row r="1192" spans="1:17" x14ac:dyDescent="0.2">
      <c r="A1192" s="118" t="str">
        <f>IF(B1192="","",COUNT('Diário 1º PA'!$A$5:$A$1982)+COUNT('Diário 2º PA'!$A$5:$A$2027)+ROW()-4)</f>
        <v/>
      </c>
      <c r="B1192" s="104"/>
      <c r="C1192" s="153"/>
      <c r="D1192" s="105"/>
      <c r="E1192" s="105"/>
      <c r="F1192" s="106"/>
      <c r="G1192" s="105"/>
      <c r="H1192" s="105"/>
      <c r="I1192" s="107"/>
      <c r="J1192" s="422"/>
      <c r="K1192" s="422"/>
      <c r="L1192" s="423"/>
      <c r="M1192" s="422"/>
      <c r="N1192" s="103"/>
      <c r="O1192" s="79">
        <f t="shared" si="62"/>
        <v>0</v>
      </c>
      <c r="P1192" s="79">
        <f t="shared" si="63"/>
        <v>0</v>
      </c>
      <c r="Q1192" s="152" t="str">
        <f t="shared" si="61"/>
        <v/>
      </c>
    </row>
    <row r="1193" spans="1:17" x14ac:dyDescent="0.2">
      <c r="A1193" s="118" t="str">
        <f>IF(B1193="","",COUNT('Diário 1º PA'!$A$5:$A$1982)+COUNT('Diário 2º PA'!$A$5:$A$2027)+ROW()-4)</f>
        <v/>
      </c>
      <c r="B1193" s="104"/>
      <c r="C1193" s="153"/>
      <c r="D1193" s="105"/>
      <c r="E1193" s="105"/>
      <c r="F1193" s="106"/>
      <c r="G1193" s="105"/>
      <c r="H1193" s="105"/>
      <c r="I1193" s="107"/>
      <c r="J1193" s="422"/>
      <c r="K1193" s="422"/>
      <c r="L1193" s="423"/>
      <c r="M1193" s="422"/>
      <c r="N1193" s="103"/>
      <c r="O1193" s="79">
        <f t="shared" si="62"/>
        <v>0</v>
      </c>
      <c r="P1193" s="79">
        <f t="shared" si="63"/>
        <v>0</v>
      </c>
      <c r="Q1193" s="102" t="str">
        <f t="shared" si="61"/>
        <v/>
      </c>
    </row>
    <row r="1194" spans="1:17" x14ac:dyDescent="0.2">
      <c r="A1194" s="118" t="str">
        <f>IF(B1194="","",COUNT('Diário 1º PA'!$A$5:$A$1982)+COUNT('Diário 2º PA'!$A$5:$A$2027)+ROW()-4)</f>
        <v/>
      </c>
      <c r="B1194" s="104"/>
      <c r="C1194" s="153"/>
      <c r="D1194" s="105"/>
      <c r="E1194" s="105"/>
      <c r="F1194" s="106"/>
      <c r="G1194" s="105"/>
      <c r="H1194" s="105"/>
      <c r="I1194" s="107"/>
      <c r="J1194" s="422"/>
      <c r="K1194" s="422"/>
      <c r="L1194" s="423"/>
      <c r="M1194" s="422"/>
      <c r="N1194" s="103"/>
      <c r="O1194" s="79">
        <f t="shared" si="62"/>
        <v>0</v>
      </c>
      <c r="P1194" s="79">
        <f t="shared" si="63"/>
        <v>0</v>
      </c>
      <c r="Q1194" s="102" t="str">
        <f t="shared" si="61"/>
        <v/>
      </c>
    </row>
    <row r="1195" spans="1:17" x14ac:dyDescent="0.2">
      <c r="A1195" s="118" t="str">
        <f>IF(B1195="","",COUNT('Diário 1º PA'!$A$5:$A$1982)+COUNT('Diário 2º PA'!$A$5:$A$2027)+ROW()-4)</f>
        <v/>
      </c>
      <c r="B1195" s="104"/>
      <c r="C1195" s="153"/>
      <c r="D1195" s="105"/>
      <c r="E1195" s="105"/>
      <c r="F1195" s="106"/>
      <c r="G1195" s="105"/>
      <c r="H1195" s="105"/>
      <c r="I1195" s="107"/>
      <c r="J1195" s="422"/>
      <c r="K1195" s="422"/>
      <c r="L1195" s="423"/>
      <c r="M1195" s="422"/>
      <c r="N1195" s="103"/>
      <c r="O1195" s="79">
        <f t="shared" si="62"/>
        <v>0</v>
      </c>
      <c r="P1195" s="79">
        <f t="shared" si="63"/>
        <v>0</v>
      </c>
      <c r="Q1195" s="152" t="str">
        <f t="shared" si="61"/>
        <v/>
      </c>
    </row>
    <row r="1196" spans="1:17" x14ac:dyDescent="0.2">
      <c r="A1196" s="118" t="str">
        <f>IF(B1196="","",COUNT('Diário 1º PA'!$A$5:$A$1982)+COUNT('Diário 2º PA'!$A$5:$A$2027)+ROW()-4)</f>
        <v/>
      </c>
      <c r="B1196" s="104"/>
      <c r="C1196" s="153"/>
      <c r="D1196" s="105"/>
      <c r="E1196" s="105"/>
      <c r="F1196" s="106"/>
      <c r="G1196" s="105"/>
      <c r="H1196" s="105"/>
      <c r="I1196" s="107"/>
      <c r="J1196" s="422"/>
      <c r="K1196" s="422"/>
      <c r="L1196" s="423"/>
      <c r="M1196" s="422"/>
      <c r="N1196" s="103"/>
      <c r="O1196" s="79">
        <f t="shared" si="62"/>
        <v>0</v>
      </c>
      <c r="P1196" s="79">
        <f t="shared" si="63"/>
        <v>0</v>
      </c>
      <c r="Q1196" s="102" t="str">
        <f t="shared" si="61"/>
        <v/>
      </c>
    </row>
    <row r="1197" spans="1:17" x14ac:dyDescent="0.2">
      <c r="A1197" s="118" t="str">
        <f>IF(B1197="","",COUNT('Diário 1º PA'!$A$5:$A$1982)+COUNT('Diário 2º PA'!$A$5:$A$2027)+ROW()-4)</f>
        <v/>
      </c>
      <c r="B1197" s="104"/>
      <c r="C1197" s="153"/>
      <c r="D1197" s="105"/>
      <c r="E1197" s="105"/>
      <c r="F1197" s="106"/>
      <c r="G1197" s="105"/>
      <c r="H1197" s="105"/>
      <c r="I1197" s="107"/>
      <c r="J1197" s="422"/>
      <c r="K1197" s="422"/>
      <c r="L1197" s="423"/>
      <c r="M1197" s="422"/>
      <c r="N1197" s="103"/>
      <c r="O1197" s="79">
        <f t="shared" si="62"/>
        <v>0</v>
      </c>
      <c r="P1197" s="79">
        <f t="shared" si="63"/>
        <v>0</v>
      </c>
      <c r="Q1197" s="102" t="str">
        <f t="shared" si="61"/>
        <v/>
      </c>
    </row>
    <row r="1198" spans="1:17" x14ac:dyDescent="0.2">
      <c r="A1198" s="118" t="str">
        <f>IF(B1198="","",COUNT('Diário 1º PA'!$A$5:$A$1982)+COUNT('Diário 2º PA'!$A$5:$A$2027)+ROW()-4)</f>
        <v/>
      </c>
      <c r="B1198" s="104"/>
      <c r="C1198" s="153"/>
      <c r="D1198" s="105"/>
      <c r="E1198" s="105"/>
      <c r="F1198" s="106"/>
      <c r="G1198" s="105"/>
      <c r="H1198" s="105"/>
      <c r="I1198" s="107"/>
      <c r="J1198" s="422"/>
      <c r="K1198" s="422"/>
      <c r="L1198" s="423"/>
      <c r="M1198" s="422"/>
      <c r="N1198" s="103"/>
      <c r="O1198" s="79">
        <f t="shared" si="62"/>
        <v>0</v>
      </c>
      <c r="P1198" s="79">
        <f t="shared" si="63"/>
        <v>0</v>
      </c>
      <c r="Q1198" s="152" t="str">
        <f t="shared" si="61"/>
        <v/>
      </c>
    </row>
    <row r="1199" spans="1:17" x14ac:dyDescent="0.2">
      <c r="A1199" s="118" t="str">
        <f>IF(B1199="","",COUNT('Diário 1º PA'!$A$5:$A$1982)+COUNT('Diário 2º PA'!$A$5:$A$2027)+ROW()-4)</f>
        <v/>
      </c>
      <c r="B1199" s="104"/>
      <c r="C1199" s="153"/>
      <c r="D1199" s="105"/>
      <c r="E1199" s="105"/>
      <c r="F1199" s="106"/>
      <c r="G1199" s="105"/>
      <c r="H1199" s="105"/>
      <c r="I1199" s="107"/>
      <c r="J1199" s="422"/>
      <c r="K1199" s="422"/>
      <c r="L1199" s="423"/>
      <c r="M1199" s="422"/>
      <c r="N1199" s="103"/>
      <c r="O1199" s="79">
        <f t="shared" si="62"/>
        <v>0</v>
      </c>
      <c r="P1199" s="79">
        <f t="shared" si="63"/>
        <v>0</v>
      </c>
      <c r="Q1199" s="102" t="str">
        <f t="shared" si="61"/>
        <v/>
      </c>
    </row>
    <row r="1200" spans="1:17" x14ac:dyDescent="0.2">
      <c r="A1200" s="118" t="str">
        <f>IF(B1200="","",COUNT('Diário 1º PA'!$A$5:$A$1982)+COUNT('Diário 2º PA'!$A$5:$A$2027)+ROW()-4)</f>
        <v/>
      </c>
      <c r="B1200" s="104"/>
      <c r="C1200" s="153"/>
      <c r="D1200" s="105"/>
      <c r="E1200" s="105"/>
      <c r="F1200" s="106"/>
      <c r="G1200" s="105"/>
      <c r="H1200" s="105"/>
      <c r="I1200" s="107"/>
      <c r="J1200" s="422"/>
      <c r="K1200" s="422"/>
      <c r="L1200" s="423"/>
      <c r="M1200" s="422"/>
      <c r="N1200" s="103"/>
      <c r="O1200" s="79">
        <f t="shared" si="62"/>
        <v>0</v>
      </c>
      <c r="P1200" s="79">
        <f t="shared" si="63"/>
        <v>0</v>
      </c>
      <c r="Q1200" s="102" t="str">
        <f t="shared" si="61"/>
        <v/>
      </c>
    </row>
    <row r="1201" spans="1:17" x14ac:dyDescent="0.2">
      <c r="A1201" s="118" t="str">
        <f>IF(B1201="","",COUNT('Diário 1º PA'!$A$5:$A$1982)+COUNT('Diário 2º PA'!$A$5:$A$2027)+ROW()-4)</f>
        <v/>
      </c>
      <c r="B1201" s="104"/>
      <c r="C1201" s="153"/>
      <c r="D1201" s="105"/>
      <c r="E1201" s="105"/>
      <c r="F1201" s="106"/>
      <c r="G1201" s="105"/>
      <c r="H1201" s="105"/>
      <c r="I1201" s="107"/>
      <c r="J1201" s="422"/>
      <c r="K1201" s="422"/>
      <c r="L1201" s="423"/>
      <c r="M1201" s="422"/>
      <c r="N1201" s="103"/>
      <c r="O1201" s="79">
        <f t="shared" si="62"/>
        <v>0</v>
      </c>
      <c r="P1201" s="79">
        <f t="shared" si="63"/>
        <v>0</v>
      </c>
      <c r="Q1201" s="152" t="str">
        <f t="shared" si="61"/>
        <v/>
      </c>
    </row>
    <row r="1202" spans="1:17" x14ac:dyDescent="0.2">
      <c r="A1202" s="118" t="str">
        <f>IF(B1202="","",COUNT('Diário 1º PA'!$A$5:$A$1982)+COUNT('Diário 2º PA'!$A$5:$A$2027)+ROW()-4)</f>
        <v/>
      </c>
      <c r="B1202" s="104"/>
      <c r="C1202" s="153"/>
      <c r="D1202" s="105"/>
      <c r="E1202" s="105"/>
      <c r="F1202" s="106"/>
      <c r="G1202" s="105"/>
      <c r="H1202" s="105"/>
      <c r="I1202" s="107"/>
      <c r="J1202" s="422"/>
      <c r="K1202" s="422"/>
      <c r="L1202" s="423"/>
      <c r="M1202" s="422"/>
      <c r="N1202" s="103"/>
      <c r="O1202" s="79">
        <f t="shared" si="62"/>
        <v>0</v>
      </c>
      <c r="P1202" s="79">
        <f t="shared" si="63"/>
        <v>0</v>
      </c>
      <c r="Q1202" s="102" t="str">
        <f t="shared" si="61"/>
        <v/>
      </c>
    </row>
    <row r="1203" spans="1:17" x14ac:dyDescent="0.2">
      <c r="A1203" s="118" t="str">
        <f>IF(B1203="","",COUNT('Diário 1º PA'!$A$5:$A$1982)+COUNT('Diário 2º PA'!$A$5:$A$2027)+ROW()-4)</f>
        <v/>
      </c>
      <c r="B1203" s="104"/>
      <c r="C1203" s="153"/>
      <c r="D1203" s="105"/>
      <c r="E1203" s="105"/>
      <c r="F1203" s="106"/>
      <c r="G1203" s="105"/>
      <c r="H1203" s="105"/>
      <c r="I1203" s="107"/>
      <c r="J1203" s="422"/>
      <c r="K1203" s="422"/>
      <c r="L1203" s="423"/>
      <c r="M1203" s="422"/>
      <c r="N1203" s="103"/>
      <c r="O1203" s="79">
        <f t="shared" si="62"/>
        <v>0</v>
      </c>
      <c r="P1203" s="79">
        <f t="shared" si="63"/>
        <v>0</v>
      </c>
      <c r="Q1203" s="102" t="str">
        <f t="shared" si="61"/>
        <v/>
      </c>
    </row>
    <row r="1204" spans="1:17" x14ac:dyDescent="0.2">
      <c r="A1204" s="118" t="str">
        <f>IF(B1204="","",COUNT('Diário 1º PA'!$A$5:$A$1982)+COUNT('Diário 2º PA'!$A$5:$A$2027)+ROW()-4)</f>
        <v/>
      </c>
      <c r="B1204" s="104"/>
      <c r="C1204" s="153"/>
      <c r="D1204" s="105"/>
      <c r="E1204" s="105"/>
      <c r="F1204" s="106"/>
      <c r="G1204" s="105"/>
      <c r="H1204" s="105"/>
      <c r="I1204" s="107"/>
      <c r="J1204" s="422"/>
      <c r="K1204" s="422"/>
      <c r="L1204" s="423"/>
      <c r="M1204" s="422"/>
      <c r="N1204" s="103"/>
      <c r="O1204" s="79">
        <f t="shared" si="62"/>
        <v>0</v>
      </c>
      <c r="P1204" s="79">
        <f t="shared" si="63"/>
        <v>0</v>
      </c>
      <c r="Q1204" s="152" t="str">
        <f t="shared" si="61"/>
        <v/>
      </c>
    </row>
    <row r="1205" spans="1:17" x14ac:dyDescent="0.2">
      <c r="A1205" s="118" t="str">
        <f>IF(B1205="","",COUNT('Diário 1º PA'!$A$5:$A$1982)+COUNT('Diário 2º PA'!$A$5:$A$2027)+ROW()-4)</f>
        <v/>
      </c>
      <c r="B1205" s="104"/>
      <c r="C1205" s="153"/>
      <c r="D1205" s="105"/>
      <c r="E1205" s="105"/>
      <c r="F1205" s="106"/>
      <c r="G1205" s="105"/>
      <c r="H1205" s="105"/>
      <c r="I1205" s="107"/>
      <c r="J1205" s="422"/>
      <c r="K1205" s="422"/>
      <c r="L1205" s="423"/>
      <c r="M1205" s="422"/>
      <c r="N1205" s="103"/>
      <c r="O1205" s="79">
        <f t="shared" si="62"/>
        <v>0</v>
      </c>
      <c r="P1205" s="79">
        <f t="shared" si="63"/>
        <v>0</v>
      </c>
      <c r="Q1205" s="102" t="str">
        <f t="shared" si="61"/>
        <v/>
      </c>
    </row>
    <row r="1206" spans="1:17" x14ac:dyDescent="0.2">
      <c r="A1206" s="118" t="str">
        <f>IF(B1206="","",COUNT('Diário 1º PA'!$A$5:$A$1982)+COUNT('Diário 2º PA'!$A$5:$A$2027)+ROW()-4)</f>
        <v/>
      </c>
      <c r="B1206" s="104"/>
      <c r="C1206" s="153"/>
      <c r="D1206" s="105"/>
      <c r="E1206" s="105"/>
      <c r="F1206" s="106"/>
      <c r="G1206" s="105"/>
      <c r="H1206" s="105"/>
      <c r="I1206" s="107"/>
      <c r="J1206" s="422"/>
      <c r="K1206" s="422"/>
      <c r="L1206" s="423"/>
      <c r="M1206" s="422"/>
      <c r="N1206" s="103"/>
      <c r="O1206" s="79">
        <f t="shared" si="62"/>
        <v>0</v>
      </c>
      <c r="P1206" s="79">
        <f t="shared" si="63"/>
        <v>0</v>
      </c>
      <c r="Q1206" s="102" t="str">
        <f t="shared" si="61"/>
        <v/>
      </c>
    </row>
    <row r="1207" spans="1:17" x14ac:dyDescent="0.2">
      <c r="A1207" s="118" t="str">
        <f>IF(B1207="","",COUNT('Diário 1º PA'!$A$5:$A$1982)+COUNT('Diário 2º PA'!$A$5:$A$2027)+ROW()-4)</f>
        <v/>
      </c>
      <c r="B1207" s="104"/>
      <c r="C1207" s="153"/>
      <c r="D1207" s="105"/>
      <c r="E1207" s="105"/>
      <c r="F1207" s="106"/>
      <c r="G1207" s="105"/>
      <c r="H1207" s="105"/>
      <c r="I1207" s="107"/>
      <c r="J1207" s="422"/>
      <c r="K1207" s="422"/>
      <c r="L1207" s="423"/>
      <c r="M1207" s="422"/>
      <c r="N1207" s="103"/>
      <c r="O1207" s="79">
        <f t="shared" si="62"/>
        <v>0</v>
      </c>
      <c r="P1207" s="79">
        <f t="shared" si="63"/>
        <v>0</v>
      </c>
      <c r="Q1207" s="152" t="str">
        <f t="shared" si="61"/>
        <v/>
      </c>
    </row>
    <row r="1208" spans="1:17" x14ac:dyDescent="0.2">
      <c r="A1208" s="118" t="str">
        <f>IF(B1208="","",COUNT('Diário 1º PA'!$A$5:$A$1982)+COUNT('Diário 2º PA'!$A$5:$A$2027)+ROW()-4)</f>
        <v/>
      </c>
      <c r="B1208" s="104"/>
      <c r="C1208" s="153"/>
      <c r="D1208" s="105"/>
      <c r="E1208" s="105"/>
      <c r="F1208" s="106"/>
      <c r="G1208" s="105"/>
      <c r="H1208" s="105"/>
      <c r="I1208" s="107"/>
      <c r="J1208" s="422"/>
      <c r="K1208" s="422"/>
      <c r="L1208" s="423"/>
      <c r="M1208" s="422"/>
      <c r="N1208" s="103"/>
      <c r="O1208" s="79">
        <f t="shared" si="62"/>
        <v>0</v>
      </c>
      <c r="P1208" s="79">
        <f t="shared" si="63"/>
        <v>0</v>
      </c>
      <c r="Q1208" s="102" t="str">
        <f t="shared" si="61"/>
        <v/>
      </c>
    </row>
    <row r="1209" spans="1:17" x14ac:dyDescent="0.2">
      <c r="A1209" s="118" t="str">
        <f>IF(B1209="","",COUNT('Diário 1º PA'!$A$5:$A$1982)+COUNT('Diário 2º PA'!$A$5:$A$2027)+ROW()-4)</f>
        <v/>
      </c>
      <c r="B1209" s="104"/>
      <c r="C1209" s="153"/>
      <c r="D1209" s="105"/>
      <c r="E1209" s="105"/>
      <c r="F1209" s="106"/>
      <c r="G1209" s="105"/>
      <c r="H1209" s="105"/>
      <c r="I1209" s="107"/>
      <c r="J1209" s="422"/>
      <c r="K1209" s="422"/>
      <c r="L1209" s="423"/>
      <c r="M1209" s="422"/>
      <c r="N1209" s="103"/>
      <c r="O1209" s="79">
        <f t="shared" si="62"/>
        <v>0</v>
      </c>
      <c r="P1209" s="79">
        <f t="shared" si="63"/>
        <v>0</v>
      </c>
      <c r="Q1209" s="102" t="str">
        <f t="shared" si="61"/>
        <v/>
      </c>
    </row>
    <row r="1210" spans="1:17" x14ac:dyDescent="0.2">
      <c r="A1210" s="118" t="str">
        <f>IF(B1210="","",COUNT('Diário 1º PA'!$A$5:$A$1982)+COUNT('Diário 2º PA'!$A$5:$A$2027)+ROW()-4)</f>
        <v/>
      </c>
      <c r="B1210" s="104"/>
      <c r="C1210" s="153"/>
      <c r="D1210" s="105"/>
      <c r="E1210" s="105"/>
      <c r="F1210" s="106"/>
      <c r="G1210" s="105"/>
      <c r="H1210" s="105"/>
      <c r="I1210" s="107"/>
      <c r="J1210" s="422"/>
      <c r="K1210" s="422"/>
      <c r="L1210" s="423"/>
      <c r="M1210" s="422"/>
      <c r="N1210" s="103"/>
      <c r="O1210" s="79">
        <f t="shared" si="62"/>
        <v>0</v>
      </c>
      <c r="P1210" s="79">
        <f t="shared" si="63"/>
        <v>0</v>
      </c>
      <c r="Q1210" s="152" t="str">
        <f t="shared" si="61"/>
        <v/>
      </c>
    </row>
    <row r="1211" spans="1:17" x14ac:dyDescent="0.2">
      <c r="A1211" s="118" t="str">
        <f>IF(B1211="","",COUNT('Diário 1º PA'!$A$5:$A$1982)+COUNT('Diário 2º PA'!$A$5:$A$2027)+ROW()-4)</f>
        <v/>
      </c>
      <c r="B1211" s="104"/>
      <c r="C1211" s="153"/>
      <c r="D1211" s="105"/>
      <c r="E1211" s="105"/>
      <c r="F1211" s="106"/>
      <c r="G1211" s="105"/>
      <c r="H1211" s="105"/>
      <c r="I1211" s="107"/>
      <c r="J1211" s="422"/>
      <c r="K1211" s="422"/>
      <c r="L1211" s="423"/>
      <c r="M1211" s="422"/>
      <c r="N1211" s="103"/>
      <c r="O1211" s="79">
        <f t="shared" si="62"/>
        <v>0</v>
      </c>
      <c r="P1211" s="79">
        <f t="shared" si="63"/>
        <v>0</v>
      </c>
      <c r="Q1211" s="102" t="str">
        <f t="shared" si="61"/>
        <v/>
      </c>
    </row>
    <row r="1212" spans="1:17" x14ac:dyDescent="0.2">
      <c r="A1212" s="118" t="str">
        <f>IF(B1212="","",COUNT('Diário 1º PA'!$A$5:$A$1982)+COUNT('Diário 2º PA'!$A$5:$A$2027)+ROW()-4)</f>
        <v/>
      </c>
      <c r="B1212" s="104"/>
      <c r="C1212" s="153"/>
      <c r="D1212" s="105"/>
      <c r="E1212" s="105"/>
      <c r="F1212" s="106"/>
      <c r="G1212" s="105"/>
      <c r="H1212" s="105"/>
      <c r="I1212" s="107"/>
      <c r="J1212" s="422"/>
      <c r="K1212" s="422"/>
      <c r="L1212" s="423"/>
      <c r="M1212" s="422"/>
      <c r="N1212" s="103"/>
      <c r="O1212" s="79">
        <f t="shared" si="62"/>
        <v>0</v>
      </c>
      <c r="P1212" s="79">
        <f t="shared" si="63"/>
        <v>0</v>
      </c>
      <c r="Q1212" s="102" t="str">
        <f t="shared" si="61"/>
        <v/>
      </c>
    </row>
    <row r="1213" spans="1:17" x14ac:dyDescent="0.2">
      <c r="A1213" s="118" t="str">
        <f>IF(B1213="","",COUNT('Diário 1º PA'!$A$5:$A$1982)+COUNT('Diário 2º PA'!$A$5:$A$2027)+ROW()-4)</f>
        <v/>
      </c>
      <c r="B1213" s="104"/>
      <c r="C1213" s="153"/>
      <c r="D1213" s="105"/>
      <c r="E1213" s="105"/>
      <c r="F1213" s="106"/>
      <c r="G1213" s="105"/>
      <c r="H1213" s="105"/>
      <c r="I1213" s="107"/>
      <c r="J1213" s="422"/>
      <c r="K1213" s="422"/>
      <c r="L1213" s="423"/>
      <c r="M1213" s="422"/>
      <c r="N1213" s="103"/>
      <c r="O1213" s="79">
        <f t="shared" si="62"/>
        <v>0</v>
      </c>
      <c r="P1213" s="79">
        <f t="shared" si="63"/>
        <v>0</v>
      </c>
      <c r="Q1213" s="152" t="str">
        <f t="shared" si="61"/>
        <v/>
      </c>
    </row>
    <row r="1214" spans="1:17" x14ac:dyDescent="0.2">
      <c r="A1214" s="118" t="str">
        <f>IF(B1214="","",COUNT('Diário 1º PA'!$A$5:$A$1982)+COUNT('Diário 2º PA'!$A$5:$A$2027)+ROW()-4)</f>
        <v/>
      </c>
      <c r="B1214" s="104"/>
      <c r="C1214" s="153"/>
      <c r="D1214" s="105"/>
      <c r="E1214" s="105"/>
      <c r="F1214" s="106"/>
      <c r="G1214" s="105"/>
      <c r="H1214" s="105"/>
      <c r="I1214" s="107"/>
      <c r="J1214" s="422"/>
      <c r="K1214" s="422"/>
      <c r="L1214" s="423"/>
      <c r="M1214" s="422"/>
      <c r="N1214" s="103"/>
      <c r="O1214" s="79">
        <f t="shared" si="62"/>
        <v>0</v>
      </c>
      <c r="P1214" s="79">
        <f t="shared" si="63"/>
        <v>0</v>
      </c>
      <c r="Q1214" s="102" t="str">
        <f t="shared" si="61"/>
        <v/>
      </c>
    </row>
    <row r="1215" spans="1:17" x14ac:dyDescent="0.2">
      <c r="A1215" s="118" t="str">
        <f>IF(B1215="","",COUNT('Diário 1º PA'!$A$5:$A$1982)+COUNT('Diário 2º PA'!$A$5:$A$2027)+ROW()-4)</f>
        <v/>
      </c>
      <c r="B1215" s="104"/>
      <c r="C1215" s="153"/>
      <c r="D1215" s="105"/>
      <c r="E1215" s="105"/>
      <c r="F1215" s="106"/>
      <c r="G1215" s="105"/>
      <c r="H1215" s="105"/>
      <c r="I1215" s="107"/>
      <c r="J1215" s="422"/>
      <c r="K1215" s="422"/>
      <c r="L1215" s="423"/>
      <c r="M1215" s="422"/>
      <c r="N1215" s="103"/>
      <c r="O1215" s="79">
        <f t="shared" si="62"/>
        <v>0</v>
      </c>
      <c r="P1215" s="79">
        <f t="shared" si="63"/>
        <v>0</v>
      </c>
      <c r="Q1215" s="102" t="str">
        <f t="shared" si="61"/>
        <v/>
      </c>
    </row>
    <row r="1216" spans="1:17" x14ac:dyDescent="0.2">
      <c r="A1216" s="118" t="str">
        <f>IF(B1216="","",COUNT('Diário 1º PA'!$A$5:$A$1982)+COUNT('Diário 2º PA'!$A$5:$A$2027)+ROW()-4)</f>
        <v/>
      </c>
      <c r="B1216" s="104"/>
      <c r="C1216" s="153"/>
      <c r="D1216" s="105"/>
      <c r="E1216" s="105"/>
      <c r="F1216" s="106"/>
      <c r="G1216" s="105"/>
      <c r="H1216" s="105"/>
      <c r="I1216" s="107"/>
      <c r="J1216" s="422"/>
      <c r="K1216" s="422"/>
      <c r="L1216" s="423"/>
      <c r="M1216" s="422"/>
      <c r="N1216" s="103"/>
      <c r="O1216" s="79">
        <f t="shared" si="62"/>
        <v>0</v>
      </c>
      <c r="P1216" s="79">
        <f t="shared" si="63"/>
        <v>0</v>
      </c>
      <c r="Q1216" s="152" t="str">
        <f t="shared" si="61"/>
        <v/>
      </c>
    </row>
    <row r="1217" spans="1:17" x14ac:dyDescent="0.2">
      <c r="A1217" s="118" t="str">
        <f>IF(B1217="","",COUNT('Diário 1º PA'!$A$5:$A$1982)+COUNT('Diário 2º PA'!$A$5:$A$2027)+ROW()-4)</f>
        <v/>
      </c>
      <c r="B1217" s="104"/>
      <c r="C1217" s="153"/>
      <c r="D1217" s="105"/>
      <c r="E1217" s="105"/>
      <c r="F1217" s="106"/>
      <c r="G1217" s="105"/>
      <c r="H1217" s="105"/>
      <c r="I1217" s="107"/>
      <c r="J1217" s="422"/>
      <c r="K1217" s="422"/>
      <c r="L1217" s="423"/>
      <c r="M1217" s="422"/>
      <c r="N1217" s="103"/>
      <c r="O1217" s="79">
        <f t="shared" si="62"/>
        <v>0</v>
      </c>
      <c r="P1217" s="79">
        <f t="shared" si="63"/>
        <v>0</v>
      </c>
      <c r="Q1217" s="102" t="str">
        <f t="shared" si="61"/>
        <v/>
      </c>
    </row>
    <row r="1218" spans="1:17" x14ac:dyDescent="0.2">
      <c r="A1218" s="118" t="str">
        <f>IF(B1218="","",COUNT('Diário 1º PA'!$A$5:$A$1982)+COUNT('Diário 2º PA'!$A$5:$A$2027)+ROW()-4)</f>
        <v/>
      </c>
      <c r="B1218" s="104"/>
      <c r="C1218" s="153"/>
      <c r="D1218" s="105"/>
      <c r="E1218" s="105"/>
      <c r="F1218" s="106"/>
      <c r="G1218" s="105"/>
      <c r="H1218" s="105"/>
      <c r="I1218" s="107"/>
      <c r="J1218" s="422"/>
      <c r="K1218" s="422"/>
      <c r="L1218" s="423"/>
      <c r="M1218" s="422"/>
      <c r="N1218" s="103"/>
      <c r="O1218" s="79">
        <f t="shared" si="62"/>
        <v>0</v>
      </c>
      <c r="P1218" s="79">
        <f t="shared" si="63"/>
        <v>0</v>
      </c>
      <c r="Q1218" s="102" t="str">
        <f t="shared" si="61"/>
        <v/>
      </c>
    </row>
    <row r="1219" spans="1:17" x14ac:dyDescent="0.2">
      <c r="A1219" s="118" t="str">
        <f>IF(B1219="","",COUNT('Diário 1º PA'!$A$5:$A$1982)+COUNT('Diário 2º PA'!$A$5:$A$2027)+ROW()-4)</f>
        <v/>
      </c>
      <c r="B1219" s="104"/>
      <c r="C1219" s="153"/>
      <c r="D1219" s="105"/>
      <c r="E1219" s="105"/>
      <c r="F1219" s="106"/>
      <c r="G1219" s="105"/>
      <c r="H1219" s="105"/>
      <c r="I1219" s="107"/>
      <c r="J1219" s="422"/>
      <c r="K1219" s="422"/>
      <c r="L1219" s="423"/>
      <c r="M1219" s="422"/>
      <c r="N1219" s="103"/>
      <c r="O1219" s="79">
        <f t="shared" si="62"/>
        <v>0</v>
      </c>
      <c r="P1219" s="79">
        <f t="shared" si="63"/>
        <v>0</v>
      </c>
      <c r="Q1219" s="152" t="str">
        <f t="shared" si="61"/>
        <v/>
      </c>
    </row>
    <row r="1220" spans="1:17" x14ac:dyDescent="0.2">
      <c r="A1220" s="118" t="str">
        <f>IF(B1220="","",COUNT('Diário 1º PA'!$A$5:$A$1982)+COUNT('Diário 2º PA'!$A$5:$A$2027)+ROW()-4)</f>
        <v/>
      </c>
      <c r="B1220" s="104"/>
      <c r="C1220" s="153"/>
      <c r="D1220" s="105"/>
      <c r="E1220" s="105"/>
      <c r="F1220" s="106"/>
      <c r="G1220" s="105"/>
      <c r="H1220" s="105"/>
      <c r="I1220" s="107"/>
      <c r="J1220" s="422"/>
      <c r="K1220" s="422"/>
      <c r="L1220" s="423"/>
      <c r="M1220" s="422"/>
      <c r="N1220" s="103"/>
      <c r="O1220" s="79">
        <f t="shared" si="62"/>
        <v>0</v>
      </c>
      <c r="P1220" s="79">
        <f t="shared" si="63"/>
        <v>0</v>
      </c>
      <c r="Q1220" s="102" t="str">
        <f t="shared" si="61"/>
        <v/>
      </c>
    </row>
    <row r="1221" spans="1:17" x14ac:dyDescent="0.2">
      <c r="A1221" s="118" t="str">
        <f>IF(B1221="","",COUNT('Diário 1º PA'!$A$5:$A$1982)+COUNT('Diário 2º PA'!$A$5:$A$2027)+ROW()-4)</f>
        <v/>
      </c>
      <c r="B1221" s="104"/>
      <c r="C1221" s="153"/>
      <c r="D1221" s="105"/>
      <c r="E1221" s="105"/>
      <c r="F1221" s="106"/>
      <c r="G1221" s="105"/>
      <c r="H1221" s="105"/>
      <c r="I1221" s="107"/>
      <c r="J1221" s="422"/>
      <c r="K1221" s="422"/>
      <c r="L1221" s="423"/>
      <c r="M1221" s="422"/>
      <c r="N1221" s="103"/>
      <c r="O1221" s="79">
        <f t="shared" si="62"/>
        <v>0</v>
      </c>
      <c r="P1221" s="79">
        <f t="shared" si="63"/>
        <v>0</v>
      </c>
      <c r="Q1221" s="102" t="str">
        <f t="shared" si="61"/>
        <v/>
      </c>
    </row>
    <row r="1222" spans="1:17" x14ac:dyDescent="0.2">
      <c r="A1222" s="118" t="str">
        <f>IF(B1222="","",COUNT('Diário 1º PA'!$A$5:$A$1982)+COUNT('Diário 2º PA'!$A$5:$A$2027)+ROW()-4)</f>
        <v/>
      </c>
      <c r="B1222" s="104"/>
      <c r="C1222" s="153"/>
      <c r="D1222" s="105"/>
      <c r="E1222" s="105"/>
      <c r="F1222" s="106"/>
      <c r="G1222" s="105"/>
      <c r="H1222" s="105"/>
      <c r="I1222" s="107"/>
      <c r="J1222" s="422"/>
      <c r="K1222" s="422"/>
      <c r="L1222" s="423"/>
      <c r="M1222" s="422"/>
      <c r="N1222" s="103"/>
      <c r="O1222" s="79">
        <f t="shared" si="62"/>
        <v>0</v>
      </c>
      <c r="P1222" s="79">
        <f t="shared" si="63"/>
        <v>0</v>
      </c>
      <c r="Q1222" s="152" t="str">
        <f t="shared" si="61"/>
        <v/>
      </c>
    </row>
    <row r="1223" spans="1:17" x14ac:dyDescent="0.2">
      <c r="A1223" s="118" t="str">
        <f>IF(B1223="","",COUNT('Diário 1º PA'!$A$5:$A$1982)+COUNT('Diário 2º PA'!$A$5:$A$2027)+ROW()-4)</f>
        <v/>
      </c>
      <c r="B1223" s="104"/>
      <c r="C1223" s="153"/>
      <c r="D1223" s="105"/>
      <c r="E1223" s="105"/>
      <c r="F1223" s="106"/>
      <c r="G1223" s="105"/>
      <c r="H1223" s="105"/>
      <c r="I1223" s="107"/>
      <c r="J1223" s="422"/>
      <c r="K1223" s="422"/>
      <c r="L1223" s="423"/>
      <c r="M1223" s="422"/>
      <c r="N1223" s="103"/>
      <c r="O1223" s="79">
        <f t="shared" si="62"/>
        <v>0</v>
      </c>
      <c r="P1223" s="79">
        <f t="shared" si="63"/>
        <v>0</v>
      </c>
      <c r="Q1223" s="102" t="str">
        <f t="shared" si="61"/>
        <v/>
      </c>
    </row>
    <row r="1224" spans="1:17" x14ac:dyDescent="0.2">
      <c r="A1224" s="118" t="str">
        <f>IF(B1224="","",COUNT('Diário 1º PA'!$A$5:$A$1982)+COUNT('Diário 2º PA'!$A$5:$A$2027)+ROW()-4)</f>
        <v/>
      </c>
      <c r="B1224" s="104"/>
      <c r="C1224" s="153"/>
      <c r="D1224" s="105"/>
      <c r="E1224" s="105"/>
      <c r="F1224" s="106"/>
      <c r="G1224" s="105"/>
      <c r="H1224" s="105"/>
      <c r="I1224" s="107"/>
      <c r="J1224" s="422"/>
      <c r="K1224" s="422"/>
      <c r="L1224" s="423"/>
      <c r="M1224" s="422"/>
      <c r="N1224" s="103"/>
      <c r="O1224" s="79">
        <f t="shared" si="62"/>
        <v>0</v>
      </c>
      <c r="P1224" s="79">
        <f t="shared" si="63"/>
        <v>0</v>
      </c>
      <c r="Q1224" s="102" t="str">
        <f t="shared" si="61"/>
        <v/>
      </c>
    </row>
    <row r="1225" spans="1:17" x14ac:dyDescent="0.2">
      <c r="A1225" s="118" t="str">
        <f>IF(B1225="","",COUNT('Diário 1º PA'!$A$5:$A$1982)+COUNT('Diário 2º PA'!$A$5:$A$2027)+ROW()-4)</f>
        <v/>
      </c>
      <c r="B1225" s="104"/>
      <c r="C1225" s="153"/>
      <c r="D1225" s="105"/>
      <c r="E1225" s="105"/>
      <c r="F1225" s="106"/>
      <c r="G1225" s="105"/>
      <c r="H1225" s="105"/>
      <c r="I1225" s="107"/>
      <c r="J1225" s="422"/>
      <c r="K1225" s="422"/>
      <c r="L1225" s="423"/>
      <c r="M1225" s="422"/>
      <c r="N1225" s="103"/>
      <c r="O1225" s="79">
        <f t="shared" si="62"/>
        <v>0</v>
      </c>
      <c r="P1225" s="79">
        <f t="shared" si="63"/>
        <v>0</v>
      </c>
      <c r="Q1225" s="152" t="str">
        <f t="shared" si="61"/>
        <v/>
      </c>
    </row>
    <row r="1226" spans="1:17" x14ac:dyDescent="0.2">
      <c r="A1226" s="118" t="str">
        <f>IF(B1226="","",COUNT('Diário 1º PA'!$A$5:$A$1982)+COUNT('Diário 2º PA'!$A$5:$A$2027)+ROW()-4)</f>
        <v/>
      </c>
      <c r="B1226" s="104"/>
      <c r="C1226" s="153"/>
      <c r="D1226" s="105"/>
      <c r="E1226" s="105"/>
      <c r="F1226" s="106"/>
      <c r="G1226" s="105"/>
      <c r="H1226" s="105"/>
      <c r="I1226" s="107"/>
      <c r="J1226" s="422"/>
      <c r="K1226" s="422"/>
      <c r="L1226" s="423"/>
      <c r="M1226" s="422"/>
      <c r="N1226" s="103"/>
      <c r="O1226" s="79">
        <f t="shared" si="62"/>
        <v>0</v>
      </c>
      <c r="P1226" s="79">
        <f t="shared" si="63"/>
        <v>0</v>
      </c>
      <c r="Q1226" s="102" t="str">
        <f t="shared" si="61"/>
        <v/>
      </c>
    </row>
    <row r="1227" spans="1:17" x14ac:dyDescent="0.2">
      <c r="A1227" s="118" t="str">
        <f>IF(B1227="","",COUNT('Diário 1º PA'!$A$5:$A$1982)+COUNT('Diário 2º PA'!$A$5:$A$2027)+ROW()-4)</f>
        <v/>
      </c>
      <c r="B1227" s="104"/>
      <c r="C1227" s="153"/>
      <c r="D1227" s="105"/>
      <c r="E1227" s="105"/>
      <c r="F1227" s="106"/>
      <c r="G1227" s="105"/>
      <c r="H1227" s="105"/>
      <c r="I1227" s="107"/>
      <c r="J1227" s="422"/>
      <c r="K1227" s="422"/>
      <c r="L1227" s="423"/>
      <c r="M1227" s="422"/>
      <c r="N1227" s="103"/>
      <c r="O1227" s="79">
        <f t="shared" si="62"/>
        <v>0</v>
      </c>
      <c r="P1227" s="79">
        <f t="shared" si="63"/>
        <v>0</v>
      </c>
      <c r="Q1227" s="102" t="str">
        <f t="shared" si="61"/>
        <v/>
      </c>
    </row>
    <row r="1228" spans="1:17" x14ac:dyDescent="0.2">
      <c r="A1228" s="118" t="str">
        <f>IF(B1228="","",COUNT('Diário 1º PA'!$A$5:$A$1982)+COUNT('Diário 2º PA'!$A$5:$A$2027)+ROW()-4)</f>
        <v/>
      </c>
      <c r="B1228" s="104"/>
      <c r="C1228" s="153"/>
      <c r="D1228" s="105"/>
      <c r="E1228" s="105"/>
      <c r="F1228" s="106"/>
      <c r="G1228" s="105"/>
      <c r="H1228" s="105"/>
      <c r="I1228" s="107"/>
      <c r="J1228" s="422"/>
      <c r="K1228" s="422"/>
      <c r="L1228" s="423"/>
      <c r="M1228" s="422"/>
      <c r="N1228" s="103"/>
      <c r="O1228" s="79">
        <f t="shared" si="62"/>
        <v>0</v>
      </c>
      <c r="P1228" s="79">
        <f t="shared" si="63"/>
        <v>0</v>
      </c>
      <c r="Q1228" s="152" t="str">
        <f t="shared" si="61"/>
        <v/>
      </c>
    </row>
    <row r="1229" spans="1:17" x14ac:dyDescent="0.2">
      <c r="A1229" s="118" t="str">
        <f>IF(B1229="","",COUNT('Diário 1º PA'!$A$5:$A$1982)+COUNT('Diário 2º PA'!$A$5:$A$2027)+ROW()-4)</f>
        <v/>
      </c>
      <c r="B1229" s="104"/>
      <c r="C1229" s="153"/>
      <c r="D1229" s="105"/>
      <c r="E1229" s="105"/>
      <c r="F1229" s="106"/>
      <c r="G1229" s="105"/>
      <c r="H1229" s="105"/>
      <c r="I1229" s="107"/>
      <c r="J1229" s="422"/>
      <c r="K1229" s="422"/>
      <c r="L1229" s="423"/>
      <c r="M1229" s="422"/>
      <c r="N1229" s="103"/>
      <c r="O1229" s="79">
        <f t="shared" si="62"/>
        <v>0</v>
      </c>
      <c r="P1229" s="79">
        <f t="shared" si="63"/>
        <v>0</v>
      </c>
      <c r="Q1229" s="102" t="str">
        <f t="shared" si="61"/>
        <v/>
      </c>
    </row>
    <row r="1230" spans="1:17" x14ac:dyDescent="0.2">
      <c r="A1230" s="118" t="str">
        <f>IF(B1230="","",COUNT('Diário 1º PA'!$A$5:$A$1982)+COUNT('Diário 2º PA'!$A$5:$A$2027)+ROW()-4)</f>
        <v/>
      </c>
      <c r="B1230" s="104"/>
      <c r="C1230" s="153"/>
      <c r="D1230" s="105"/>
      <c r="E1230" s="105"/>
      <c r="F1230" s="106"/>
      <c r="G1230" s="105"/>
      <c r="H1230" s="105"/>
      <c r="I1230" s="107"/>
      <c r="J1230" s="422"/>
      <c r="K1230" s="422"/>
      <c r="L1230" s="423"/>
      <c r="M1230" s="422"/>
      <c r="N1230" s="103"/>
      <c r="O1230" s="79">
        <f t="shared" si="62"/>
        <v>0</v>
      </c>
      <c r="P1230" s="79">
        <f t="shared" si="63"/>
        <v>0</v>
      </c>
      <c r="Q1230" s="102" t="str">
        <f t="shared" si="61"/>
        <v/>
      </c>
    </row>
    <row r="1231" spans="1:17" x14ac:dyDescent="0.2">
      <c r="A1231" s="118" t="str">
        <f>IF(B1231="","",COUNT('Diário 1º PA'!$A$5:$A$1982)+COUNT('Diário 2º PA'!$A$5:$A$2027)+ROW()-4)</f>
        <v/>
      </c>
      <c r="B1231" s="104"/>
      <c r="C1231" s="153"/>
      <c r="D1231" s="105"/>
      <c r="E1231" s="105"/>
      <c r="F1231" s="106"/>
      <c r="G1231" s="105"/>
      <c r="H1231" s="105"/>
      <c r="I1231" s="107"/>
      <c r="J1231" s="422"/>
      <c r="K1231" s="422"/>
      <c r="L1231" s="423"/>
      <c r="M1231" s="422"/>
      <c r="N1231" s="103"/>
      <c r="O1231" s="79">
        <f t="shared" si="62"/>
        <v>0</v>
      </c>
      <c r="P1231" s="79">
        <f t="shared" si="63"/>
        <v>0</v>
      </c>
      <c r="Q1231" s="152" t="str">
        <f t="shared" si="61"/>
        <v/>
      </c>
    </row>
    <row r="1232" spans="1:17" x14ac:dyDescent="0.2">
      <c r="A1232" s="118" t="str">
        <f>IF(B1232="","",COUNT('Diário 1º PA'!$A$5:$A$1982)+COUNT('Diário 2º PA'!$A$5:$A$2027)+ROW()-4)</f>
        <v/>
      </c>
      <c r="B1232" s="104"/>
      <c r="C1232" s="153"/>
      <c r="D1232" s="105"/>
      <c r="E1232" s="105"/>
      <c r="F1232" s="106"/>
      <c r="G1232" s="105"/>
      <c r="H1232" s="105"/>
      <c r="I1232" s="107"/>
      <c r="J1232" s="422"/>
      <c r="K1232" s="422"/>
      <c r="L1232" s="423"/>
      <c r="M1232" s="422"/>
      <c r="N1232" s="103"/>
      <c r="O1232" s="79">
        <f t="shared" si="62"/>
        <v>0</v>
      </c>
      <c r="P1232" s="79">
        <f t="shared" si="63"/>
        <v>0</v>
      </c>
      <c r="Q1232" s="102" t="str">
        <f t="shared" ref="Q1232:Q1295" si="64">SUBSTITUTE(D1232," ","_")</f>
        <v/>
      </c>
    </row>
    <row r="1233" spans="1:17" x14ac:dyDescent="0.2">
      <c r="A1233" s="118" t="str">
        <f>IF(B1233="","",COUNT('Diário 1º PA'!$A$5:$A$1982)+COUNT('Diário 2º PA'!$A$5:$A$2027)+ROW()-4)</f>
        <v/>
      </c>
      <c r="B1233" s="104"/>
      <c r="C1233" s="153"/>
      <c r="D1233" s="105"/>
      <c r="E1233" s="105"/>
      <c r="F1233" s="106"/>
      <c r="G1233" s="105"/>
      <c r="H1233" s="105"/>
      <c r="I1233" s="107"/>
      <c r="J1233" s="422"/>
      <c r="K1233" s="422"/>
      <c r="L1233" s="423"/>
      <c r="M1233" s="422"/>
      <c r="N1233" s="103"/>
      <c r="O1233" s="79">
        <f t="shared" ref="O1233:O1295" si="65">IF(B1233=0,0,IF(YEAR(B1233)=$P$1,MONTH(B1233)-$O$1+1,(YEAR(B1233)-$P$1)*12-$O$1+1+MONTH(B1233)))</f>
        <v>0</v>
      </c>
      <c r="P1233" s="79">
        <f t="shared" ref="P1233:P1295" si="66">IF(C1233=0,0,IF(YEAR(C1233)=$P$1,MONTH(C1233)-$O$1+1,(YEAR(C1233)-$P$1)*12-$O$1+1+MONTH(C1233)))</f>
        <v>0</v>
      </c>
      <c r="Q1233" s="102" t="str">
        <f t="shared" si="64"/>
        <v/>
      </c>
    </row>
    <row r="1234" spans="1:17" x14ac:dyDescent="0.2">
      <c r="A1234" s="118" t="str">
        <f>IF(B1234="","",COUNT('Diário 1º PA'!$A$5:$A$1982)+COUNT('Diário 2º PA'!$A$5:$A$2027)+ROW()-4)</f>
        <v/>
      </c>
      <c r="B1234" s="104"/>
      <c r="C1234" s="153"/>
      <c r="D1234" s="105"/>
      <c r="E1234" s="105"/>
      <c r="F1234" s="106"/>
      <c r="G1234" s="105"/>
      <c r="H1234" s="105"/>
      <c r="I1234" s="107"/>
      <c r="J1234" s="422"/>
      <c r="K1234" s="422"/>
      <c r="L1234" s="423"/>
      <c r="M1234" s="422"/>
      <c r="N1234" s="103"/>
      <c r="O1234" s="79">
        <f t="shared" si="65"/>
        <v>0</v>
      </c>
      <c r="P1234" s="79">
        <f t="shared" si="66"/>
        <v>0</v>
      </c>
      <c r="Q1234" s="152" t="str">
        <f t="shared" si="64"/>
        <v/>
      </c>
    </row>
    <row r="1235" spans="1:17" x14ac:dyDescent="0.2">
      <c r="A1235" s="118" t="str">
        <f>IF(B1235="","",COUNT('Diário 1º PA'!$A$5:$A$1982)+COUNT('Diário 2º PA'!$A$5:$A$2027)+ROW()-4)</f>
        <v/>
      </c>
      <c r="B1235" s="104"/>
      <c r="C1235" s="153"/>
      <c r="D1235" s="105"/>
      <c r="E1235" s="105"/>
      <c r="F1235" s="106"/>
      <c r="G1235" s="105"/>
      <c r="H1235" s="105"/>
      <c r="I1235" s="107"/>
      <c r="J1235" s="422"/>
      <c r="K1235" s="422"/>
      <c r="L1235" s="423"/>
      <c r="M1235" s="422"/>
      <c r="N1235" s="103"/>
      <c r="O1235" s="79">
        <f t="shared" si="65"/>
        <v>0</v>
      </c>
      <c r="P1235" s="79">
        <f t="shared" si="66"/>
        <v>0</v>
      </c>
      <c r="Q1235" s="102" t="str">
        <f t="shared" si="64"/>
        <v/>
      </c>
    </row>
    <row r="1236" spans="1:17" x14ac:dyDescent="0.2">
      <c r="A1236" s="118" t="str">
        <f>IF(B1236="","",COUNT('Diário 1º PA'!$A$5:$A$1982)+COUNT('Diário 2º PA'!$A$5:$A$2027)+ROW()-4)</f>
        <v/>
      </c>
      <c r="B1236" s="104"/>
      <c r="C1236" s="153"/>
      <c r="D1236" s="105"/>
      <c r="E1236" s="105"/>
      <c r="F1236" s="106"/>
      <c r="G1236" s="105"/>
      <c r="H1236" s="105"/>
      <c r="I1236" s="107"/>
      <c r="J1236" s="422"/>
      <c r="K1236" s="422"/>
      <c r="L1236" s="423"/>
      <c r="M1236" s="422"/>
      <c r="N1236" s="103"/>
      <c r="O1236" s="79">
        <f t="shared" si="65"/>
        <v>0</v>
      </c>
      <c r="P1236" s="79">
        <f t="shared" si="66"/>
        <v>0</v>
      </c>
      <c r="Q1236" s="102" t="str">
        <f t="shared" si="64"/>
        <v/>
      </c>
    </row>
    <row r="1237" spans="1:17" x14ac:dyDescent="0.2">
      <c r="A1237" s="118" t="str">
        <f>IF(B1237="","",COUNT('Diário 1º PA'!$A$5:$A$1982)+COUNT('Diário 2º PA'!$A$5:$A$2027)+ROW()-4)</f>
        <v/>
      </c>
      <c r="B1237" s="104"/>
      <c r="C1237" s="153"/>
      <c r="D1237" s="105"/>
      <c r="E1237" s="105"/>
      <c r="F1237" s="106"/>
      <c r="G1237" s="105"/>
      <c r="H1237" s="105"/>
      <c r="I1237" s="107"/>
      <c r="J1237" s="422"/>
      <c r="K1237" s="422"/>
      <c r="L1237" s="423"/>
      <c r="M1237" s="422"/>
      <c r="N1237" s="103"/>
      <c r="O1237" s="79">
        <f t="shared" si="65"/>
        <v>0</v>
      </c>
      <c r="P1237" s="79">
        <f t="shared" si="66"/>
        <v>0</v>
      </c>
      <c r="Q1237" s="152" t="str">
        <f t="shared" si="64"/>
        <v/>
      </c>
    </row>
    <row r="1238" spans="1:17" x14ac:dyDescent="0.2">
      <c r="A1238" s="118" t="str">
        <f>IF(B1238="","",COUNT('Diário 1º PA'!$A$5:$A$1982)+COUNT('Diário 2º PA'!$A$5:$A$2027)+ROW()-4)</f>
        <v/>
      </c>
      <c r="B1238" s="104"/>
      <c r="C1238" s="153"/>
      <c r="D1238" s="105"/>
      <c r="E1238" s="105"/>
      <c r="F1238" s="106"/>
      <c r="G1238" s="105"/>
      <c r="H1238" s="105"/>
      <c r="I1238" s="107"/>
      <c r="J1238" s="422"/>
      <c r="K1238" s="422"/>
      <c r="L1238" s="423"/>
      <c r="M1238" s="422"/>
      <c r="N1238" s="103"/>
      <c r="O1238" s="79">
        <f t="shared" si="65"/>
        <v>0</v>
      </c>
      <c r="P1238" s="79">
        <f t="shared" si="66"/>
        <v>0</v>
      </c>
      <c r="Q1238" s="102" t="str">
        <f t="shared" si="64"/>
        <v/>
      </c>
    </row>
    <row r="1239" spans="1:17" x14ac:dyDescent="0.2">
      <c r="A1239" s="118" t="str">
        <f>IF(B1239="","",COUNT('Diário 1º PA'!$A$5:$A$1982)+COUNT('Diário 2º PA'!$A$5:$A$2027)+ROW()-4)</f>
        <v/>
      </c>
      <c r="B1239" s="104"/>
      <c r="C1239" s="153"/>
      <c r="D1239" s="105"/>
      <c r="E1239" s="105"/>
      <c r="F1239" s="106"/>
      <c r="G1239" s="105"/>
      <c r="H1239" s="105"/>
      <c r="I1239" s="107"/>
      <c r="J1239" s="422"/>
      <c r="K1239" s="422"/>
      <c r="L1239" s="423"/>
      <c r="M1239" s="422"/>
      <c r="N1239" s="103"/>
      <c r="O1239" s="79">
        <f t="shared" si="65"/>
        <v>0</v>
      </c>
      <c r="P1239" s="79">
        <f t="shared" si="66"/>
        <v>0</v>
      </c>
      <c r="Q1239" s="102" t="str">
        <f t="shared" si="64"/>
        <v/>
      </c>
    </row>
    <row r="1240" spans="1:17" x14ac:dyDescent="0.2">
      <c r="A1240" s="118" t="str">
        <f>IF(B1240="","",COUNT('Diário 1º PA'!$A$5:$A$1982)+COUNT('Diário 2º PA'!$A$5:$A$2027)+ROW()-4)</f>
        <v/>
      </c>
      <c r="B1240" s="104"/>
      <c r="C1240" s="153"/>
      <c r="D1240" s="105"/>
      <c r="E1240" s="105"/>
      <c r="F1240" s="106"/>
      <c r="G1240" s="105"/>
      <c r="H1240" s="105"/>
      <c r="I1240" s="107"/>
      <c r="J1240" s="422"/>
      <c r="K1240" s="422"/>
      <c r="L1240" s="423"/>
      <c r="M1240" s="422"/>
      <c r="N1240" s="103"/>
      <c r="O1240" s="79">
        <f t="shared" si="65"/>
        <v>0</v>
      </c>
      <c r="P1240" s="79">
        <f t="shared" si="66"/>
        <v>0</v>
      </c>
      <c r="Q1240" s="152" t="str">
        <f t="shared" si="64"/>
        <v/>
      </c>
    </row>
    <row r="1241" spans="1:17" x14ac:dyDescent="0.2">
      <c r="A1241" s="118" t="str">
        <f>IF(B1241="","",COUNT('Diário 1º PA'!$A$5:$A$1982)+COUNT('Diário 2º PA'!$A$5:$A$2027)+ROW()-4)</f>
        <v/>
      </c>
      <c r="B1241" s="104"/>
      <c r="C1241" s="153"/>
      <c r="D1241" s="105"/>
      <c r="E1241" s="105"/>
      <c r="F1241" s="106"/>
      <c r="G1241" s="105"/>
      <c r="H1241" s="105"/>
      <c r="I1241" s="107"/>
      <c r="J1241" s="422"/>
      <c r="K1241" s="422"/>
      <c r="L1241" s="423"/>
      <c r="M1241" s="422"/>
      <c r="N1241" s="103"/>
      <c r="O1241" s="79">
        <f t="shared" si="65"/>
        <v>0</v>
      </c>
      <c r="P1241" s="79">
        <f t="shared" si="66"/>
        <v>0</v>
      </c>
      <c r="Q1241" s="102" t="str">
        <f t="shared" si="64"/>
        <v/>
      </c>
    </row>
    <row r="1242" spans="1:17" x14ac:dyDescent="0.2">
      <c r="A1242" s="118" t="str">
        <f>IF(B1242="","",COUNT('Diário 1º PA'!$A$5:$A$1982)+COUNT('Diário 2º PA'!$A$5:$A$2027)+ROW()-4)</f>
        <v/>
      </c>
      <c r="B1242" s="104"/>
      <c r="C1242" s="153"/>
      <c r="D1242" s="105"/>
      <c r="E1242" s="105"/>
      <c r="F1242" s="106"/>
      <c r="G1242" s="105"/>
      <c r="H1242" s="105"/>
      <c r="I1242" s="107"/>
      <c r="J1242" s="422"/>
      <c r="K1242" s="422"/>
      <c r="L1242" s="423"/>
      <c r="M1242" s="422"/>
      <c r="N1242" s="103"/>
      <c r="O1242" s="79">
        <f t="shared" si="65"/>
        <v>0</v>
      </c>
      <c r="P1242" s="79">
        <f t="shared" si="66"/>
        <v>0</v>
      </c>
      <c r="Q1242" s="102" t="str">
        <f t="shared" si="64"/>
        <v/>
      </c>
    </row>
    <row r="1243" spans="1:17" x14ac:dyDescent="0.2">
      <c r="A1243" s="118" t="str">
        <f>IF(B1243="","",COUNT('Diário 1º PA'!$A$5:$A$1982)+COUNT('Diário 2º PA'!$A$5:$A$2027)+ROW()-4)</f>
        <v/>
      </c>
      <c r="B1243" s="104"/>
      <c r="C1243" s="153"/>
      <c r="D1243" s="105"/>
      <c r="E1243" s="105"/>
      <c r="F1243" s="106"/>
      <c r="G1243" s="105"/>
      <c r="H1243" s="105"/>
      <c r="I1243" s="107"/>
      <c r="J1243" s="422"/>
      <c r="K1243" s="422"/>
      <c r="L1243" s="423"/>
      <c r="M1243" s="422"/>
      <c r="N1243" s="103"/>
      <c r="O1243" s="79">
        <f t="shared" si="65"/>
        <v>0</v>
      </c>
      <c r="P1243" s="79">
        <f t="shared" si="66"/>
        <v>0</v>
      </c>
      <c r="Q1243" s="152" t="str">
        <f t="shared" si="64"/>
        <v/>
      </c>
    </row>
    <row r="1244" spans="1:17" x14ac:dyDescent="0.2">
      <c r="A1244" s="118" t="str">
        <f>IF(B1244="","",COUNT('Diário 1º PA'!$A$5:$A$1982)+COUNT('Diário 2º PA'!$A$5:$A$2027)+ROW()-4)</f>
        <v/>
      </c>
      <c r="B1244" s="104"/>
      <c r="C1244" s="153"/>
      <c r="D1244" s="105"/>
      <c r="E1244" s="105"/>
      <c r="F1244" s="106"/>
      <c r="G1244" s="105"/>
      <c r="H1244" s="105"/>
      <c r="I1244" s="107"/>
      <c r="J1244" s="422"/>
      <c r="K1244" s="422"/>
      <c r="L1244" s="423"/>
      <c r="M1244" s="422"/>
      <c r="N1244" s="103"/>
      <c r="O1244" s="79">
        <f t="shared" si="65"/>
        <v>0</v>
      </c>
      <c r="P1244" s="79">
        <f t="shared" si="66"/>
        <v>0</v>
      </c>
      <c r="Q1244" s="102" t="str">
        <f t="shared" si="64"/>
        <v/>
      </c>
    </row>
    <row r="1245" spans="1:17" x14ac:dyDescent="0.2">
      <c r="A1245" s="118" t="str">
        <f>IF(B1245="","",COUNT('Diário 1º PA'!$A$5:$A$1982)+COUNT('Diário 2º PA'!$A$5:$A$2027)+ROW()-4)</f>
        <v/>
      </c>
      <c r="B1245" s="104"/>
      <c r="C1245" s="153"/>
      <c r="D1245" s="105"/>
      <c r="E1245" s="105"/>
      <c r="F1245" s="106"/>
      <c r="G1245" s="105"/>
      <c r="H1245" s="105"/>
      <c r="I1245" s="107"/>
      <c r="J1245" s="422"/>
      <c r="K1245" s="422"/>
      <c r="L1245" s="423"/>
      <c r="M1245" s="422"/>
      <c r="N1245" s="103"/>
      <c r="O1245" s="79">
        <f t="shared" si="65"/>
        <v>0</v>
      </c>
      <c r="P1245" s="79">
        <f t="shared" si="66"/>
        <v>0</v>
      </c>
      <c r="Q1245" s="102" t="str">
        <f t="shared" si="64"/>
        <v/>
      </c>
    </row>
    <row r="1246" spans="1:17" x14ac:dyDescent="0.2">
      <c r="A1246" s="118" t="str">
        <f>IF(B1246="","",COUNT('Diário 1º PA'!$A$5:$A$1982)+COUNT('Diário 2º PA'!$A$5:$A$2027)+ROW()-4)</f>
        <v/>
      </c>
      <c r="B1246" s="104"/>
      <c r="C1246" s="153"/>
      <c r="D1246" s="105"/>
      <c r="E1246" s="105"/>
      <c r="F1246" s="106"/>
      <c r="G1246" s="105"/>
      <c r="H1246" s="105"/>
      <c r="I1246" s="107"/>
      <c r="J1246" s="422"/>
      <c r="K1246" s="422"/>
      <c r="L1246" s="423"/>
      <c r="M1246" s="422"/>
      <c r="N1246" s="103"/>
      <c r="O1246" s="79">
        <f t="shared" si="65"/>
        <v>0</v>
      </c>
      <c r="P1246" s="79">
        <f t="shared" si="66"/>
        <v>0</v>
      </c>
      <c r="Q1246" s="152" t="str">
        <f t="shared" si="64"/>
        <v/>
      </c>
    </row>
    <row r="1247" spans="1:17" x14ac:dyDescent="0.2">
      <c r="A1247" s="118" t="str">
        <f>IF(B1247="","",COUNT('Diário 1º PA'!$A$5:$A$1982)+COUNT('Diário 2º PA'!$A$5:$A$2027)+ROW()-4)</f>
        <v/>
      </c>
      <c r="B1247" s="104"/>
      <c r="C1247" s="153"/>
      <c r="D1247" s="105"/>
      <c r="E1247" s="105"/>
      <c r="F1247" s="106"/>
      <c r="G1247" s="105"/>
      <c r="H1247" s="105"/>
      <c r="I1247" s="107"/>
      <c r="J1247" s="422"/>
      <c r="K1247" s="422"/>
      <c r="L1247" s="423"/>
      <c r="M1247" s="422"/>
      <c r="N1247" s="103"/>
      <c r="O1247" s="79">
        <f t="shared" si="65"/>
        <v>0</v>
      </c>
      <c r="P1247" s="79">
        <f t="shared" si="66"/>
        <v>0</v>
      </c>
      <c r="Q1247" s="102" t="str">
        <f t="shared" si="64"/>
        <v/>
      </c>
    </row>
    <row r="1248" spans="1:17" x14ac:dyDescent="0.2">
      <c r="A1248" s="118" t="str">
        <f>IF(B1248="","",COUNT('Diário 1º PA'!$A$5:$A$1982)+COUNT('Diário 2º PA'!$A$5:$A$2027)+ROW()-4)</f>
        <v/>
      </c>
      <c r="B1248" s="104"/>
      <c r="C1248" s="153"/>
      <c r="D1248" s="105"/>
      <c r="E1248" s="105"/>
      <c r="F1248" s="106"/>
      <c r="G1248" s="105"/>
      <c r="H1248" s="105"/>
      <c r="I1248" s="107"/>
      <c r="J1248" s="422"/>
      <c r="K1248" s="422"/>
      <c r="L1248" s="423"/>
      <c r="M1248" s="422"/>
      <c r="N1248" s="103"/>
      <c r="O1248" s="79">
        <f t="shared" si="65"/>
        <v>0</v>
      </c>
      <c r="P1248" s="79">
        <f t="shared" si="66"/>
        <v>0</v>
      </c>
      <c r="Q1248" s="102" t="str">
        <f t="shared" si="64"/>
        <v/>
      </c>
    </row>
    <row r="1249" spans="1:17" x14ac:dyDescent="0.2">
      <c r="A1249" s="118" t="str">
        <f>IF(B1249="","",COUNT('Diário 1º PA'!$A$5:$A$1982)+COUNT('Diário 2º PA'!$A$5:$A$2027)+ROW()-4)</f>
        <v/>
      </c>
      <c r="B1249" s="104"/>
      <c r="C1249" s="153"/>
      <c r="D1249" s="105"/>
      <c r="E1249" s="105"/>
      <c r="F1249" s="106"/>
      <c r="G1249" s="105"/>
      <c r="H1249" s="105"/>
      <c r="I1249" s="107"/>
      <c r="J1249" s="422"/>
      <c r="K1249" s="422"/>
      <c r="L1249" s="423"/>
      <c r="M1249" s="422"/>
      <c r="N1249" s="103"/>
      <c r="O1249" s="79">
        <f t="shared" si="65"/>
        <v>0</v>
      </c>
      <c r="P1249" s="79">
        <f t="shared" si="66"/>
        <v>0</v>
      </c>
      <c r="Q1249" s="152" t="str">
        <f t="shared" si="64"/>
        <v/>
      </c>
    </row>
    <row r="1250" spans="1:17" x14ac:dyDescent="0.2">
      <c r="A1250" s="118" t="str">
        <f>IF(B1250="","",COUNT('Diário 1º PA'!$A$5:$A$1982)+COUNT('Diário 2º PA'!$A$5:$A$2027)+ROW()-4)</f>
        <v/>
      </c>
      <c r="B1250" s="104"/>
      <c r="C1250" s="153"/>
      <c r="D1250" s="105"/>
      <c r="E1250" s="105"/>
      <c r="F1250" s="106"/>
      <c r="G1250" s="105"/>
      <c r="H1250" s="105"/>
      <c r="I1250" s="107"/>
      <c r="J1250" s="422"/>
      <c r="K1250" s="422"/>
      <c r="L1250" s="423"/>
      <c r="M1250" s="422"/>
      <c r="N1250" s="103"/>
      <c r="O1250" s="79">
        <f t="shared" si="65"/>
        <v>0</v>
      </c>
      <c r="P1250" s="79">
        <f t="shared" si="66"/>
        <v>0</v>
      </c>
      <c r="Q1250" s="102" t="str">
        <f t="shared" si="64"/>
        <v/>
      </c>
    </row>
    <row r="1251" spans="1:17" x14ac:dyDescent="0.2">
      <c r="A1251" s="118" t="str">
        <f>IF(B1251="","",COUNT('Diário 1º PA'!$A$5:$A$1982)+COUNT('Diário 2º PA'!$A$5:$A$2027)+ROW()-4)</f>
        <v/>
      </c>
      <c r="B1251" s="104"/>
      <c r="C1251" s="153"/>
      <c r="D1251" s="105"/>
      <c r="E1251" s="105"/>
      <c r="F1251" s="106"/>
      <c r="G1251" s="105"/>
      <c r="H1251" s="105"/>
      <c r="I1251" s="107"/>
      <c r="J1251" s="422"/>
      <c r="K1251" s="422"/>
      <c r="L1251" s="423"/>
      <c r="M1251" s="422"/>
      <c r="N1251" s="103"/>
      <c r="O1251" s="79">
        <f t="shared" si="65"/>
        <v>0</v>
      </c>
      <c r="P1251" s="79">
        <f t="shared" si="66"/>
        <v>0</v>
      </c>
      <c r="Q1251" s="102" t="str">
        <f t="shared" si="64"/>
        <v/>
      </c>
    </row>
    <row r="1252" spans="1:17" x14ac:dyDescent="0.2">
      <c r="A1252" s="118" t="str">
        <f>IF(B1252="","",COUNT('Diário 1º PA'!$A$5:$A$1982)+COUNT('Diário 2º PA'!$A$5:$A$2027)+ROW()-4)</f>
        <v/>
      </c>
      <c r="B1252" s="104"/>
      <c r="C1252" s="153"/>
      <c r="D1252" s="105"/>
      <c r="E1252" s="105"/>
      <c r="F1252" s="106"/>
      <c r="G1252" s="105"/>
      <c r="H1252" s="105"/>
      <c r="I1252" s="107"/>
      <c r="J1252" s="422"/>
      <c r="K1252" s="422"/>
      <c r="L1252" s="423"/>
      <c r="M1252" s="422"/>
      <c r="N1252" s="103"/>
      <c r="O1252" s="79">
        <f t="shared" si="65"/>
        <v>0</v>
      </c>
      <c r="P1252" s="79">
        <f t="shared" si="66"/>
        <v>0</v>
      </c>
      <c r="Q1252" s="152" t="str">
        <f t="shared" si="64"/>
        <v/>
      </c>
    </row>
    <row r="1253" spans="1:17" x14ac:dyDescent="0.2">
      <c r="A1253" s="118" t="str">
        <f>IF(B1253="","",COUNT('Diário 1º PA'!$A$5:$A$1982)+COUNT('Diário 2º PA'!$A$5:$A$2027)+ROW()-4)</f>
        <v/>
      </c>
      <c r="B1253" s="104"/>
      <c r="C1253" s="153"/>
      <c r="D1253" s="105"/>
      <c r="E1253" s="105"/>
      <c r="F1253" s="106"/>
      <c r="G1253" s="105"/>
      <c r="H1253" s="105"/>
      <c r="I1253" s="107"/>
      <c r="J1253" s="422"/>
      <c r="K1253" s="422"/>
      <c r="L1253" s="423"/>
      <c r="M1253" s="422"/>
      <c r="N1253" s="103"/>
      <c r="O1253" s="79">
        <f t="shared" si="65"/>
        <v>0</v>
      </c>
      <c r="P1253" s="79">
        <f t="shared" si="66"/>
        <v>0</v>
      </c>
      <c r="Q1253" s="102" t="str">
        <f t="shared" si="64"/>
        <v/>
      </c>
    </row>
    <row r="1254" spans="1:17" x14ac:dyDescent="0.2">
      <c r="A1254" s="118" t="str">
        <f>IF(B1254="","",COUNT('Diário 1º PA'!$A$5:$A$1982)+COUNT('Diário 2º PA'!$A$5:$A$2027)+ROW()-4)</f>
        <v/>
      </c>
      <c r="B1254" s="104"/>
      <c r="C1254" s="153"/>
      <c r="D1254" s="105"/>
      <c r="E1254" s="105"/>
      <c r="F1254" s="106"/>
      <c r="G1254" s="105"/>
      <c r="H1254" s="105"/>
      <c r="I1254" s="107"/>
      <c r="J1254" s="422"/>
      <c r="K1254" s="422"/>
      <c r="L1254" s="423"/>
      <c r="M1254" s="422"/>
      <c r="N1254" s="103"/>
      <c r="O1254" s="79">
        <f t="shared" si="65"/>
        <v>0</v>
      </c>
      <c r="P1254" s="79">
        <f t="shared" si="66"/>
        <v>0</v>
      </c>
      <c r="Q1254" s="102" t="str">
        <f t="shared" si="64"/>
        <v/>
      </c>
    </row>
    <row r="1255" spans="1:17" x14ac:dyDescent="0.2">
      <c r="A1255" s="118" t="str">
        <f>IF(B1255="","",COUNT('Diário 1º PA'!$A$5:$A$1982)+COUNT('Diário 2º PA'!$A$5:$A$2027)+ROW()-4)</f>
        <v/>
      </c>
      <c r="B1255" s="104"/>
      <c r="C1255" s="153"/>
      <c r="D1255" s="105"/>
      <c r="E1255" s="105"/>
      <c r="F1255" s="106"/>
      <c r="G1255" s="105"/>
      <c r="H1255" s="105"/>
      <c r="I1255" s="107"/>
      <c r="J1255" s="422"/>
      <c r="K1255" s="422"/>
      <c r="L1255" s="423"/>
      <c r="M1255" s="422"/>
      <c r="N1255" s="103"/>
      <c r="O1255" s="79">
        <f t="shared" si="65"/>
        <v>0</v>
      </c>
      <c r="P1255" s="79">
        <f t="shared" si="66"/>
        <v>0</v>
      </c>
      <c r="Q1255" s="152" t="str">
        <f t="shared" si="64"/>
        <v/>
      </c>
    </row>
    <row r="1256" spans="1:17" x14ac:dyDescent="0.2">
      <c r="A1256" s="118" t="str">
        <f>IF(B1256="","",COUNT('Diário 1º PA'!$A$5:$A$1982)+COUNT('Diário 2º PA'!$A$5:$A$2027)+ROW()-4)</f>
        <v/>
      </c>
      <c r="B1256" s="104"/>
      <c r="C1256" s="153"/>
      <c r="D1256" s="105"/>
      <c r="E1256" s="105"/>
      <c r="F1256" s="106"/>
      <c r="G1256" s="105"/>
      <c r="H1256" s="105"/>
      <c r="I1256" s="107"/>
      <c r="J1256" s="422"/>
      <c r="K1256" s="422"/>
      <c r="L1256" s="423"/>
      <c r="M1256" s="422"/>
      <c r="N1256" s="103"/>
      <c r="O1256" s="79">
        <f t="shared" si="65"/>
        <v>0</v>
      </c>
      <c r="P1256" s="79">
        <f t="shared" si="66"/>
        <v>0</v>
      </c>
      <c r="Q1256" s="102" t="str">
        <f t="shared" si="64"/>
        <v/>
      </c>
    </row>
    <row r="1257" spans="1:17" x14ac:dyDescent="0.2">
      <c r="A1257" s="118" t="str">
        <f>IF(B1257="","",COUNT('Diário 1º PA'!$A$5:$A$1982)+COUNT('Diário 2º PA'!$A$5:$A$2027)+ROW()-4)</f>
        <v/>
      </c>
      <c r="B1257" s="104"/>
      <c r="C1257" s="153"/>
      <c r="D1257" s="105"/>
      <c r="E1257" s="105"/>
      <c r="F1257" s="106"/>
      <c r="G1257" s="105"/>
      <c r="H1257" s="105"/>
      <c r="I1257" s="107"/>
      <c r="J1257" s="422"/>
      <c r="K1257" s="422"/>
      <c r="L1257" s="423"/>
      <c r="M1257" s="422"/>
      <c r="N1257" s="103"/>
      <c r="O1257" s="79">
        <f t="shared" si="65"/>
        <v>0</v>
      </c>
      <c r="P1257" s="79">
        <f t="shared" si="66"/>
        <v>0</v>
      </c>
      <c r="Q1257" s="102" t="str">
        <f t="shared" si="64"/>
        <v/>
      </c>
    </row>
    <row r="1258" spans="1:17" x14ac:dyDescent="0.2">
      <c r="A1258" s="118" t="str">
        <f>IF(B1258="","",COUNT('Diário 1º PA'!$A$5:$A$1982)+COUNT('Diário 2º PA'!$A$5:$A$2027)+ROW()-4)</f>
        <v/>
      </c>
      <c r="B1258" s="104"/>
      <c r="C1258" s="153"/>
      <c r="D1258" s="105"/>
      <c r="E1258" s="105"/>
      <c r="F1258" s="106"/>
      <c r="G1258" s="105"/>
      <c r="H1258" s="105"/>
      <c r="I1258" s="107"/>
      <c r="J1258" s="422"/>
      <c r="K1258" s="422"/>
      <c r="L1258" s="423"/>
      <c r="M1258" s="422"/>
      <c r="N1258" s="103"/>
      <c r="O1258" s="79">
        <f t="shared" si="65"/>
        <v>0</v>
      </c>
      <c r="P1258" s="79">
        <f t="shared" si="66"/>
        <v>0</v>
      </c>
      <c r="Q1258" s="152" t="str">
        <f t="shared" si="64"/>
        <v/>
      </c>
    </row>
    <row r="1259" spans="1:17" x14ac:dyDescent="0.2">
      <c r="A1259" s="118" t="str">
        <f>IF(B1259="","",COUNT('Diário 1º PA'!$A$5:$A$1982)+COUNT('Diário 2º PA'!$A$5:$A$2027)+ROW()-4)</f>
        <v/>
      </c>
      <c r="B1259" s="104"/>
      <c r="C1259" s="153"/>
      <c r="D1259" s="105"/>
      <c r="E1259" s="105"/>
      <c r="F1259" s="106"/>
      <c r="G1259" s="105"/>
      <c r="H1259" s="105"/>
      <c r="I1259" s="107"/>
      <c r="J1259" s="422"/>
      <c r="K1259" s="422"/>
      <c r="L1259" s="423"/>
      <c r="M1259" s="422"/>
      <c r="N1259" s="103"/>
      <c r="O1259" s="79">
        <f t="shared" si="65"/>
        <v>0</v>
      </c>
      <c r="P1259" s="79">
        <f t="shared" si="66"/>
        <v>0</v>
      </c>
      <c r="Q1259" s="102" t="str">
        <f t="shared" si="64"/>
        <v/>
      </c>
    </row>
    <row r="1260" spans="1:17" x14ac:dyDescent="0.2">
      <c r="A1260" s="118" t="str">
        <f>IF(B1260="","",COUNT('Diário 1º PA'!$A$5:$A$1982)+COUNT('Diário 2º PA'!$A$5:$A$2027)+ROW()-4)</f>
        <v/>
      </c>
      <c r="B1260" s="104"/>
      <c r="C1260" s="153"/>
      <c r="D1260" s="105"/>
      <c r="E1260" s="105"/>
      <c r="F1260" s="106"/>
      <c r="G1260" s="105"/>
      <c r="H1260" s="105"/>
      <c r="I1260" s="107"/>
      <c r="J1260" s="422"/>
      <c r="K1260" s="422"/>
      <c r="L1260" s="423"/>
      <c r="M1260" s="422"/>
      <c r="N1260" s="103"/>
      <c r="O1260" s="79">
        <f t="shared" si="65"/>
        <v>0</v>
      </c>
      <c r="P1260" s="79">
        <f t="shared" si="66"/>
        <v>0</v>
      </c>
      <c r="Q1260" s="102" t="str">
        <f t="shared" si="64"/>
        <v/>
      </c>
    </row>
    <row r="1261" spans="1:17" x14ac:dyDescent="0.2">
      <c r="A1261" s="118" t="str">
        <f>IF(B1261="","",COUNT('Diário 1º PA'!$A$5:$A$1982)+COUNT('Diário 2º PA'!$A$5:$A$2027)+ROW()-4)</f>
        <v/>
      </c>
      <c r="B1261" s="104"/>
      <c r="C1261" s="153"/>
      <c r="D1261" s="105"/>
      <c r="E1261" s="105"/>
      <c r="F1261" s="106"/>
      <c r="G1261" s="105"/>
      <c r="H1261" s="105"/>
      <c r="I1261" s="107"/>
      <c r="J1261" s="422"/>
      <c r="K1261" s="422"/>
      <c r="L1261" s="423"/>
      <c r="M1261" s="422"/>
      <c r="N1261" s="103"/>
      <c r="O1261" s="79">
        <f t="shared" si="65"/>
        <v>0</v>
      </c>
      <c r="P1261" s="79">
        <f t="shared" si="66"/>
        <v>0</v>
      </c>
      <c r="Q1261" s="152" t="str">
        <f t="shared" si="64"/>
        <v/>
      </c>
    </row>
    <row r="1262" spans="1:17" x14ac:dyDescent="0.2">
      <c r="A1262" s="118" t="str">
        <f>IF(B1262="","",COUNT('Diário 1º PA'!$A$5:$A$1982)+COUNT('Diário 2º PA'!$A$5:$A$2027)+ROW()-4)</f>
        <v/>
      </c>
      <c r="B1262" s="104"/>
      <c r="C1262" s="153"/>
      <c r="D1262" s="105"/>
      <c r="E1262" s="105"/>
      <c r="F1262" s="106"/>
      <c r="G1262" s="105"/>
      <c r="H1262" s="105"/>
      <c r="I1262" s="107"/>
      <c r="J1262" s="422"/>
      <c r="K1262" s="422"/>
      <c r="L1262" s="423"/>
      <c r="M1262" s="422"/>
      <c r="N1262" s="103"/>
      <c r="O1262" s="79">
        <f t="shared" si="65"/>
        <v>0</v>
      </c>
      <c r="P1262" s="79">
        <f t="shared" si="66"/>
        <v>0</v>
      </c>
      <c r="Q1262" s="102" t="str">
        <f t="shared" si="64"/>
        <v/>
      </c>
    </row>
    <row r="1263" spans="1:17" x14ac:dyDescent="0.2">
      <c r="A1263" s="118" t="str">
        <f>IF(B1263="","",COUNT('Diário 1º PA'!$A$5:$A$1982)+COUNT('Diário 2º PA'!$A$5:$A$2027)+ROW()-4)</f>
        <v/>
      </c>
      <c r="B1263" s="104"/>
      <c r="C1263" s="153"/>
      <c r="D1263" s="105"/>
      <c r="E1263" s="105"/>
      <c r="F1263" s="106"/>
      <c r="G1263" s="105"/>
      <c r="H1263" s="105"/>
      <c r="I1263" s="107"/>
      <c r="J1263" s="422"/>
      <c r="K1263" s="422"/>
      <c r="L1263" s="423"/>
      <c r="M1263" s="422"/>
      <c r="N1263" s="103"/>
      <c r="O1263" s="79">
        <f t="shared" si="65"/>
        <v>0</v>
      </c>
      <c r="P1263" s="79">
        <f t="shared" si="66"/>
        <v>0</v>
      </c>
      <c r="Q1263" s="102" t="str">
        <f t="shared" si="64"/>
        <v/>
      </c>
    </row>
    <row r="1264" spans="1:17" x14ac:dyDescent="0.2">
      <c r="A1264" s="118" t="str">
        <f>IF(B1264="","",COUNT('Diário 1º PA'!$A$5:$A$1982)+COUNT('Diário 2º PA'!$A$5:$A$2027)+ROW()-4)</f>
        <v/>
      </c>
      <c r="B1264" s="104"/>
      <c r="C1264" s="153"/>
      <c r="D1264" s="105"/>
      <c r="E1264" s="105"/>
      <c r="F1264" s="106"/>
      <c r="G1264" s="105"/>
      <c r="H1264" s="105"/>
      <c r="I1264" s="107"/>
      <c r="J1264" s="422"/>
      <c r="K1264" s="422"/>
      <c r="L1264" s="423"/>
      <c r="M1264" s="422"/>
      <c r="N1264" s="103"/>
      <c r="O1264" s="79">
        <f t="shared" si="65"/>
        <v>0</v>
      </c>
      <c r="P1264" s="79">
        <f t="shared" si="66"/>
        <v>0</v>
      </c>
      <c r="Q1264" s="152" t="str">
        <f t="shared" si="64"/>
        <v/>
      </c>
    </row>
    <row r="1265" spans="1:17" x14ac:dyDescent="0.2">
      <c r="A1265" s="118" t="str">
        <f>IF(B1265="","",COUNT('Diário 1º PA'!$A$5:$A$1982)+COUNT('Diário 2º PA'!$A$5:$A$2027)+ROW()-4)</f>
        <v/>
      </c>
      <c r="B1265" s="104"/>
      <c r="C1265" s="153"/>
      <c r="D1265" s="105"/>
      <c r="E1265" s="105"/>
      <c r="F1265" s="106"/>
      <c r="G1265" s="105"/>
      <c r="H1265" s="105"/>
      <c r="I1265" s="107"/>
      <c r="J1265" s="422"/>
      <c r="K1265" s="422"/>
      <c r="L1265" s="423"/>
      <c r="M1265" s="422"/>
      <c r="N1265" s="103"/>
      <c r="O1265" s="79">
        <f t="shared" si="65"/>
        <v>0</v>
      </c>
      <c r="P1265" s="79">
        <f t="shared" si="66"/>
        <v>0</v>
      </c>
      <c r="Q1265" s="102" t="str">
        <f t="shared" si="64"/>
        <v/>
      </c>
    </row>
    <row r="1266" spans="1:17" x14ac:dyDescent="0.2">
      <c r="A1266" s="118" t="str">
        <f>IF(B1266="","",COUNT('Diário 1º PA'!$A$5:$A$1982)+COUNT('Diário 2º PA'!$A$5:$A$2027)+ROW()-4)</f>
        <v/>
      </c>
      <c r="B1266" s="104"/>
      <c r="C1266" s="153"/>
      <c r="D1266" s="105"/>
      <c r="E1266" s="105"/>
      <c r="F1266" s="106"/>
      <c r="G1266" s="105"/>
      <c r="H1266" s="105"/>
      <c r="I1266" s="107"/>
      <c r="J1266" s="422"/>
      <c r="K1266" s="422"/>
      <c r="L1266" s="423"/>
      <c r="M1266" s="422"/>
      <c r="N1266" s="103"/>
      <c r="O1266" s="79">
        <f t="shared" si="65"/>
        <v>0</v>
      </c>
      <c r="P1266" s="79">
        <f t="shared" si="66"/>
        <v>0</v>
      </c>
      <c r="Q1266" s="102" t="str">
        <f t="shared" si="64"/>
        <v/>
      </c>
    </row>
    <row r="1267" spans="1:17" x14ac:dyDescent="0.2">
      <c r="A1267" s="118" t="str">
        <f>IF(B1267="","",COUNT('Diário 1º PA'!$A$5:$A$1982)+COUNT('Diário 2º PA'!$A$5:$A$2027)+ROW()-4)</f>
        <v/>
      </c>
      <c r="B1267" s="104"/>
      <c r="C1267" s="153"/>
      <c r="D1267" s="105"/>
      <c r="E1267" s="105"/>
      <c r="F1267" s="106"/>
      <c r="G1267" s="105"/>
      <c r="H1267" s="105"/>
      <c r="I1267" s="107"/>
      <c r="J1267" s="422"/>
      <c r="K1267" s="422"/>
      <c r="L1267" s="423"/>
      <c r="M1267" s="422"/>
      <c r="N1267" s="103"/>
      <c r="O1267" s="79">
        <f t="shared" si="65"/>
        <v>0</v>
      </c>
      <c r="P1267" s="79">
        <f t="shared" si="66"/>
        <v>0</v>
      </c>
      <c r="Q1267" s="152" t="str">
        <f t="shared" si="64"/>
        <v/>
      </c>
    </row>
    <row r="1268" spans="1:17" x14ac:dyDescent="0.2">
      <c r="A1268" s="118" t="str">
        <f>IF(B1268="","",COUNT('Diário 1º PA'!$A$5:$A$1982)+COUNT('Diário 2º PA'!$A$5:$A$2027)+ROW()-4)</f>
        <v/>
      </c>
      <c r="B1268" s="104"/>
      <c r="C1268" s="153"/>
      <c r="D1268" s="105"/>
      <c r="E1268" s="105"/>
      <c r="F1268" s="106"/>
      <c r="G1268" s="105"/>
      <c r="H1268" s="105"/>
      <c r="I1268" s="107"/>
      <c r="J1268" s="422"/>
      <c r="K1268" s="422"/>
      <c r="L1268" s="423"/>
      <c r="M1268" s="422"/>
      <c r="N1268" s="103"/>
      <c r="O1268" s="79">
        <f t="shared" si="65"/>
        <v>0</v>
      </c>
      <c r="P1268" s="79">
        <f t="shared" si="66"/>
        <v>0</v>
      </c>
      <c r="Q1268" s="102" t="str">
        <f t="shared" si="64"/>
        <v/>
      </c>
    </row>
    <row r="1269" spans="1:17" x14ac:dyDescent="0.2">
      <c r="A1269" s="118" t="str">
        <f>IF(B1269="","",COUNT('Diário 1º PA'!$A$5:$A$1982)+COUNT('Diário 2º PA'!$A$5:$A$2027)+ROW()-4)</f>
        <v/>
      </c>
      <c r="B1269" s="104"/>
      <c r="C1269" s="153"/>
      <c r="D1269" s="105"/>
      <c r="E1269" s="105"/>
      <c r="F1269" s="106"/>
      <c r="G1269" s="105"/>
      <c r="H1269" s="105"/>
      <c r="I1269" s="107"/>
      <c r="J1269" s="422"/>
      <c r="K1269" s="422"/>
      <c r="L1269" s="423"/>
      <c r="M1269" s="422"/>
      <c r="N1269" s="103"/>
      <c r="O1269" s="79">
        <f t="shared" si="65"/>
        <v>0</v>
      </c>
      <c r="P1269" s="79">
        <f t="shared" si="66"/>
        <v>0</v>
      </c>
      <c r="Q1269" s="102" t="str">
        <f t="shared" si="64"/>
        <v/>
      </c>
    </row>
    <row r="1270" spans="1:17" x14ac:dyDescent="0.2">
      <c r="A1270" s="118" t="str">
        <f>IF(B1270="","",COUNT('Diário 1º PA'!$A$5:$A$1982)+COUNT('Diário 2º PA'!$A$5:$A$2027)+ROW()-4)</f>
        <v/>
      </c>
      <c r="B1270" s="104"/>
      <c r="C1270" s="153"/>
      <c r="D1270" s="105"/>
      <c r="E1270" s="105"/>
      <c r="F1270" s="106"/>
      <c r="G1270" s="105"/>
      <c r="H1270" s="105"/>
      <c r="I1270" s="107"/>
      <c r="J1270" s="422"/>
      <c r="K1270" s="422"/>
      <c r="L1270" s="423"/>
      <c r="M1270" s="422"/>
      <c r="N1270" s="103"/>
      <c r="O1270" s="79">
        <f t="shared" si="65"/>
        <v>0</v>
      </c>
      <c r="P1270" s="79">
        <f t="shared" si="66"/>
        <v>0</v>
      </c>
      <c r="Q1270" s="152" t="str">
        <f t="shared" si="64"/>
        <v/>
      </c>
    </row>
    <row r="1271" spans="1:17" x14ac:dyDescent="0.2">
      <c r="A1271" s="118" t="str">
        <f>IF(B1271="","",COUNT('Diário 1º PA'!$A$5:$A$1982)+COUNT('Diário 2º PA'!$A$5:$A$2027)+ROW()-4)</f>
        <v/>
      </c>
      <c r="B1271" s="104"/>
      <c r="C1271" s="153"/>
      <c r="D1271" s="105"/>
      <c r="E1271" s="105"/>
      <c r="F1271" s="106"/>
      <c r="G1271" s="105"/>
      <c r="H1271" s="105"/>
      <c r="I1271" s="107"/>
      <c r="J1271" s="422"/>
      <c r="K1271" s="422"/>
      <c r="L1271" s="423"/>
      <c r="M1271" s="422"/>
      <c r="N1271" s="103"/>
      <c r="O1271" s="79">
        <f t="shared" si="65"/>
        <v>0</v>
      </c>
      <c r="P1271" s="79">
        <f t="shared" si="66"/>
        <v>0</v>
      </c>
      <c r="Q1271" s="102" t="str">
        <f t="shared" si="64"/>
        <v/>
      </c>
    </row>
    <row r="1272" spans="1:17" x14ac:dyDescent="0.2">
      <c r="A1272" s="118" t="str">
        <f>IF(B1272="","",COUNT('Diário 1º PA'!$A$5:$A$1982)+COUNT('Diário 2º PA'!$A$5:$A$2027)+ROW()-4)</f>
        <v/>
      </c>
      <c r="B1272" s="104"/>
      <c r="C1272" s="153"/>
      <c r="D1272" s="105"/>
      <c r="E1272" s="105"/>
      <c r="F1272" s="106"/>
      <c r="G1272" s="105"/>
      <c r="H1272" s="105"/>
      <c r="I1272" s="107"/>
      <c r="J1272" s="422"/>
      <c r="K1272" s="422"/>
      <c r="L1272" s="423"/>
      <c r="M1272" s="422"/>
      <c r="N1272" s="103"/>
      <c r="O1272" s="79">
        <f t="shared" si="65"/>
        <v>0</v>
      </c>
      <c r="P1272" s="79">
        <f t="shared" si="66"/>
        <v>0</v>
      </c>
      <c r="Q1272" s="102" t="str">
        <f t="shared" si="64"/>
        <v/>
      </c>
    </row>
    <row r="1273" spans="1:17" x14ac:dyDescent="0.2">
      <c r="A1273" s="118" t="str">
        <f>IF(B1273="","",COUNT('Diário 1º PA'!$A$5:$A$1982)+COUNT('Diário 2º PA'!$A$5:$A$2027)+ROW()-4)</f>
        <v/>
      </c>
      <c r="B1273" s="104"/>
      <c r="C1273" s="153"/>
      <c r="D1273" s="105"/>
      <c r="E1273" s="105"/>
      <c r="F1273" s="106"/>
      <c r="G1273" s="105"/>
      <c r="H1273" s="105"/>
      <c r="I1273" s="107"/>
      <c r="J1273" s="422"/>
      <c r="K1273" s="422"/>
      <c r="L1273" s="423"/>
      <c r="M1273" s="422"/>
      <c r="N1273" s="103"/>
      <c r="O1273" s="79">
        <f t="shared" si="65"/>
        <v>0</v>
      </c>
      <c r="P1273" s="79">
        <f t="shared" si="66"/>
        <v>0</v>
      </c>
      <c r="Q1273" s="152" t="str">
        <f t="shared" si="64"/>
        <v/>
      </c>
    </row>
    <row r="1274" spans="1:17" x14ac:dyDescent="0.2">
      <c r="A1274" s="118" t="str">
        <f>IF(B1274="","",COUNT('Diário 1º PA'!$A$5:$A$1982)+COUNT('Diário 2º PA'!$A$5:$A$2027)+ROW()-4)</f>
        <v/>
      </c>
      <c r="B1274" s="104"/>
      <c r="C1274" s="153"/>
      <c r="D1274" s="105"/>
      <c r="E1274" s="105"/>
      <c r="F1274" s="106"/>
      <c r="G1274" s="105"/>
      <c r="H1274" s="105"/>
      <c r="I1274" s="107"/>
      <c r="J1274" s="422"/>
      <c r="K1274" s="422"/>
      <c r="L1274" s="423"/>
      <c r="M1274" s="422"/>
      <c r="N1274" s="103"/>
      <c r="O1274" s="79">
        <f t="shared" si="65"/>
        <v>0</v>
      </c>
      <c r="P1274" s="79">
        <f t="shared" si="66"/>
        <v>0</v>
      </c>
      <c r="Q1274" s="102" t="str">
        <f t="shared" si="64"/>
        <v/>
      </c>
    </row>
    <row r="1275" spans="1:17" x14ac:dyDescent="0.2">
      <c r="A1275" s="118" t="str">
        <f>IF(B1275="","",COUNT('Diário 1º PA'!$A$5:$A$1982)+COUNT('Diário 2º PA'!$A$5:$A$2027)+ROW()-4)</f>
        <v/>
      </c>
      <c r="B1275" s="104"/>
      <c r="C1275" s="153"/>
      <c r="D1275" s="105"/>
      <c r="E1275" s="105"/>
      <c r="F1275" s="106"/>
      <c r="G1275" s="105"/>
      <c r="H1275" s="105"/>
      <c r="I1275" s="107"/>
      <c r="J1275" s="422"/>
      <c r="K1275" s="422"/>
      <c r="L1275" s="423"/>
      <c r="M1275" s="422"/>
      <c r="N1275" s="103"/>
      <c r="O1275" s="79">
        <f t="shared" si="65"/>
        <v>0</v>
      </c>
      <c r="P1275" s="79">
        <f t="shared" si="66"/>
        <v>0</v>
      </c>
      <c r="Q1275" s="102" t="str">
        <f t="shared" si="64"/>
        <v/>
      </c>
    </row>
    <row r="1276" spans="1:17" x14ac:dyDescent="0.2">
      <c r="A1276" s="118" t="str">
        <f>IF(B1276="","",COUNT('Diário 1º PA'!$A$5:$A$1982)+COUNT('Diário 2º PA'!$A$5:$A$2027)+ROW()-4)</f>
        <v/>
      </c>
      <c r="B1276" s="104"/>
      <c r="C1276" s="153"/>
      <c r="D1276" s="105"/>
      <c r="E1276" s="105"/>
      <c r="F1276" s="106"/>
      <c r="G1276" s="105"/>
      <c r="H1276" s="105"/>
      <c r="I1276" s="107"/>
      <c r="J1276" s="422"/>
      <c r="K1276" s="422"/>
      <c r="L1276" s="423"/>
      <c r="M1276" s="422"/>
      <c r="N1276" s="103"/>
      <c r="O1276" s="79">
        <f t="shared" si="65"/>
        <v>0</v>
      </c>
      <c r="P1276" s="79">
        <f t="shared" si="66"/>
        <v>0</v>
      </c>
      <c r="Q1276" s="152" t="str">
        <f t="shared" si="64"/>
        <v/>
      </c>
    </row>
    <row r="1277" spans="1:17" x14ac:dyDescent="0.2">
      <c r="A1277" s="118" t="str">
        <f>IF(B1277="","",COUNT('Diário 1º PA'!$A$5:$A$1982)+COUNT('Diário 2º PA'!$A$5:$A$2027)+ROW()-4)</f>
        <v/>
      </c>
      <c r="B1277" s="104"/>
      <c r="C1277" s="153"/>
      <c r="D1277" s="105"/>
      <c r="E1277" s="105"/>
      <c r="F1277" s="106"/>
      <c r="G1277" s="105"/>
      <c r="H1277" s="105"/>
      <c r="I1277" s="107"/>
      <c r="J1277" s="422"/>
      <c r="K1277" s="422"/>
      <c r="L1277" s="423"/>
      <c r="M1277" s="422"/>
      <c r="N1277" s="103"/>
      <c r="O1277" s="79">
        <f t="shared" si="65"/>
        <v>0</v>
      </c>
      <c r="P1277" s="79">
        <f t="shared" si="66"/>
        <v>0</v>
      </c>
      <c r="Q1277" s="102" t="str">
        <f t="shared" si="64"/>
        <v/>
      </c>
    </row>
    <row r="1278" spans="1:17" x14ac:dyDescent="0.2">
      <c r="A1278" s="118" t="str">
        <f>IF(B1278="","",COUNT('Diário 1º PA'!$A$5:$A$1982)+COUNT('Diário 2º PA'!$A$5:$A$2027)+ROW()-4)</f>
        <v/>
      </c>
      <c r="B1278" s="104"/>
      <c r="C1278" s="153"/>
      <c r="D1278" s="105"/>
      <c r="E1278" s="105"/>
      <c r="F1278" s="106"/>
      <c r="G1278" s="105"/>
      <c r="H1278" s="105"/>
      <c r="I1278" s="107"/>
      <c r="J1278" s="422"/>
      <c r="K1278" s="422"/>
      <c r="L1278" s="423"/>
      <c r="M1278" s="422"/>
      <c r="N1278" s="103"/>
      <c r="O1278" s="79">
        <f t="shared" si="65"/>
        <v>0</v>
      </c>
      <c r="P1278" s="79">
        <f t="shared" si="66"/>
        <v>0</v>
      </c>
      <c r="Q1278" s="102" t="str">
        <f t="shared" si="64"/>
        <v/>
      </c>
    </row>
    <row r="1279" spans="1:17" x14ac:dyDescent="0.2">
      <c r="A1279" s="118" t="str">
        <f>IF(B1279="","",COUNT('Diário 1º PA'!$A$5:$A$1982)+COUNT('Diário 2º PA'!$A$5:$A$2027)+ROW()-4)</f>
        <v/>
      </c>
      <c r="B1279" s="104"/>
      <c r="C1279" s="153"/>
      <c r="D1279" s="105"/>
      <c r="E1279" s="105"/>
      <c r="F1279" s="106"/>
      <c r="G1279" s="105"/>
      <c r="H1279" s="105"/>
      <c r="I1279" s="107"/>
      <c r="J1279" s="422"/>
      <c r="K1279" s="422"/>
      <c r="L1279" s="423"/>
      <c r="M1279" s="422"/>
      <c r="N1279" s="103"/>
      <c r="O1279" s="79">
        <f t="shared" si="65"/>
        <v>0</v>
      </c>
      <c r="P1279" s="79">
        <f t="shared" si="66"/>
        <v>0</v>
      </c>
      <c r="Q1279" s="152" t="str">
        <f t="shared" si="64"/>
        <v/>
      </c>
    </row>
    <row r="1280" spans="1:17" x14ac:dyDescent="0.2">
      <c r="A1280" s="118" t="str">
        <f>IF(B1280="","",COUNT('Diário 1º PA'!$A$5:$A$1982)+COUNT('Diário 2º PA'!$A$5:$A$2027)+ROW()-4)</f>
        <v/>
      </c>
      <c r="B1280" s="104"/>
      <c r="C1280" s="153"/>
      <c r="D1280" s="105"/>
      <c r="E1280" s="105"/>
      <c r="F1280" s="106"/>
      <c r="G1280" s="105"/>
      <c r="H1280" s="105"/>
      <c r="I1280" s="107"/>
      <c r="J1280" s="422"/>
      <c r="K1280" s="422"/>
      <c r="L1280" s="423"/>
      <c r="M1280" s="422"/>
      <c r="N1280" s="103"/>
      <c r="O1280" s="79">
        <f t="shared" si="65"/>
        <v>0</v>
      </c>
      <c r="P1280" s="79">
        <f t="shared" si="66"/>
        <v>0</v>
      </c>
      <c r="Q1280" s="102" t="str">
        <f t="shared" si="64"/>
        <v/>
      </c>
    </row>
    <row r="1281" spans="1:17" x14ac:dyDescent="0.2">
      <c r="A1281" s="118" t="str">
        <f>IF(B1281="","",COUNT('Diário 1º PA'!$A$5:$A$1982)+COUNT('Diário 2º PA'!$A$5:$A$2027)+ROW()-4)</f>
        <v/>
      </c>
      <c r="B1281" s="104"/>
      <c r="C1281" s="153"/>
      <c r="D1281" s="105"/>
      <c r="E1281" s="105"/>
      <c r="F1281" s="106"/>
      <c r="G1281" s="105"/>
      <c r="H1281" s="105"/>
      <c r="I1281" s="107"/>
      <c r="J1281" s="422"/>
      <c r="K1281" s="422"/>
      <c r="L1281" s="423"/>
      <c r="M1281" s="422"/>
      <c r="N1281" s="103"/>
      <c r="O1281" s="79">
        <f t="shared" si="65"/>
        <v>0</v>
      </c>
      <c r="P1281" s="79">
        <f t="shared" si="66"/>
        <v>0</v>
      </c>
      <c r="Q1281" s="102" t="str">
        <f t="shared" si="64"/>
        <v/>
      </c>
    </row>
    <row r="1282" spans="1:17" x14ac:dyDescent="0.2">
      <c r="A1282" s="118" t="str">
        <f>IF(B1282="","",COUNT('Diário 1º PA'!$A$5:$A$1982)+COUNT('Diário 2º PA'!$A$5:$A$2027)+ROW()-4)</f>
        <v/>
      </c>
      <c r="B1282" s="104"/>
      <c r="C1282" s="153"/>
      <c r="D1282" s="105"/>
      <c r="E1282" s="105"/>
      <c r="F1282" s="106"/>
      <c r="G1282" s="105"/>
      <c r="H1282" s="105"/>
      <c r="I1282" s="107"/>
      <c r="J1282" s="422"/>
      <c r="K1282" s="422"/>
      <c r="L1282" s="423"/>
      <c r="M1282" s="422"/>
      <c r="N1282" s="103"/>
      <c r="O1282" s="79">
        <f t="shared" si="65"/>
        <v>0</v>
      </c>
      <c r="P1282" s="79">
        <f t="shared" si="66"/>
        <v>0</v>
      </c>
      <c r="Q1282" s="152" t="str">
        <f t="shared" si="64"/>
        <v/>
      </c>
    </row>
    <row r="1283" spans="1:17" x14ac:dyDescent="0.2">
      <c r="A1283" s="118" t="str">
        <f>IF(B1283="","",COUNT('Diário 1º PA'!$A$5:$A$1982)+COUNT('Diário 2º PA'!$A$5:$A$2027)+ROW()-4)</f>
        <v/>
      </c>
      <c r="B1283" s="104"/>
      <c r="C1283" s="153"/>
      <c r="D1283" s="105"/>
      <c r="E1283" s="105"/>
      <c r="F1283" s="106"/>
      <c r="G1283" s="105"/>
      <c r="H1283" s="105"/>
      <c r="I1283" s="107"/>
      <c r="J1283" s="422"/>
      <c r="K1283" s="422"/>
      <c r="L1283" s="423"/>
      <c r="M1283" s="422"/>
      <c r="N1283" s="103"/>
      <c r="O1283" s="79">
        <f t="shared" si="65"/>
        <v>0</v>
      </c>
      <c r="P1283" s="79">
        <f t="shared" si="66"/>
        <v>0</v>
      </c>
      <c r="Q1283" s="102" t="str">
        <f t="shared" si="64"/>
        <v/>
      </c>
    </row>
    <row r="1284" spans="1:17" x14ac:dyDescent="0.2">
      <c r="A1284" s="118" t="str">
        <f>IF(B1284="","",COUNT('Diário 1º PA'!$A$5:$A$1982)+COUNT('Diário 2º PA'!$A$5:$A$2027)+ROW()-4)</f>
        <v/>
      </c>
      <c r="B1284" s="104"/>
      <c r="C1284" s="153"/>
      <c r="D1284" s="105"/>
      <c r="E1284" s="105"/>
      <c r="F1284" s="106"/>
      <c r="G1284" s="105"/>
      <c r="H1284" s="105"/>
      <c r="I1284" s="107"/>
      <c r="J1284" s="422"/>
      <c r="K1284" s="422"/>
      <c r="L1284" s="423"/>
      <c r="M1284" s="422"/>
      <c r="N1284" s="103"/>
      <c r="O1284" s="79">
        <f t="shared" si="65"/>
        <v>0</v>
      </c>
      <c r="P1284" s="79">
        <f t="shared" si="66"/>
        <v>0</v>
      </c>
      <c r="Q1284" s="102" t="str">
        <f t="shared" si="64"/>
        <v/>
      </c>
    </row>
    <row r="1285" spans="1:17" x14ac:dyDescent="0.2">
      <c r="A1285" s="118" t="str">
        <f>IF(B1285="","",COUNT('Diário 1º PA'!$A$5:$A$1982)+COUNT('Diário 2º PA'!$A$5:$A$2027)+ROW()-4)</f>
        <v/>
      </c>
      <c r="B1285" s="104"/>
      <c r="C1285" s="153"/>
      <c r="D1285" s="105"/>
      <c r="E1285" s="105"/>
      <c r="F1285" s="106"/>
      <c r="G1285" s="105"/>
      <c r="H1285" s="105"/>
      <c r="I1285" s="107"/>
      <c r="J1285" s="422"/>
      <c r="K1285" s="422"/>
      <c r="L1285" s="423"/>
      <c r="M1285" s="422"/>
      <c r="N1285" s="103"/>
      <c r="O1285" s="79">
        <f t="shared" si="65"/>
        <v>0</v>
      </c>
      <c r="P1285" s="79">
        <f t="shared" si="66"/>
        <v>0</v>
      </c>
      <c r="Q1285" s="152" t="str">
        <f t="shared" si="64"/>
        <v/>
      </c>
    </row>
    <row r="1286" spans="1:17" x14ac:dyDescent="0.2">
      <c r="A1286" s="118" t="str">
        <f>IF(B1286="","",COUNT('Diário 1º PA'!$A$5:$A$1982)+COUNT('Diário 2º PA'!$A$5:$A$2027)+ROW()-4)</f>
        <v/>
      </c>
      <c r="B1286" s="104"/>
      <c r="C1286" s="153"/>
      <c r="D1286" s="105"/>
      <c r="E1286" s="105"/>
      <c r="F1286" s="106"/>
      <c r="G1286" s="105"/>
      <c r="H1286" s="105"/>
      <c r="I1286" s="107"/>
      <c r="J1286" s="422"/>
      <c r="K1286" s="422"/>
      <c r="L1286" s="423"/>
      <c r="M1286" s="422"/>
      <c r="N1286" s="103"/>
      <c r="O1286" s="79">
        <f t="shared" si="65"/>
        <v>0</v>
      </c>
      <c r="P1286" s="79">
        <f t="shared" si="66"/>
        <v>0</v>
      </c>
      <c r="Q1286" s="102" t="str">
        <f t="shared" si="64"/>
        <v/>
      </c>
    </row>
    <row r="1287" spans="1:17" x14ac:dyDescent="0.2">
      <c r="A1287" s="118" t="str">
        <f>IF(B1287="","",COUNT('Diário 1º PA'!$A$5:$A$1982)+COUNT('Diário 2º PA'!$A$5:$A$2027)+ROW()-4)</f>
        <v/>
      </c>
      <c r="B1287" s="104"/>
      <c r="C1287" s="153"/>
      <c r="D1287" s="105"/>
      <c r="E1287" s="105"/>
      <c r="F1287" s="106"/>
      <c r="G1287" s="105"/>
      <c r="H1287" s="105"/>
      <c r="I1287" s="107"/>
      <c r="J1287" s="422"/>
      <c r="K1287" s="422"/>
      <c r="L1287" s="423"/>
      <c r="M1287" s="422"/>
      <c r="N1287" s="103"/>
      <c r="O1287" s="79">
        <f t="shared" si="65"/>
        <v>0</v>
      </c>
      <c r="P1287" s="79">
        <f t="shared" si="66"/>
        <v>0</v>
      </c>
      <c r="Q1287" s="102" t="str">
        <f t="shared" si="64"/>
        <v/>
      </c>
    </row>
    <row r="1288" spans="1:17" x14ac:dyDescent="0.2">
      <c r="A1288" s="118" t="str">
        <f>IF(B1288="","",COUNT('Diário 1º PA'!$A$5:$A$1982)+COUNT('Diário 2º PA'!$A$5:$A$2027)+ROW()-4)</f>
        <v/>
      </c>
      <c r="B1288" s="104"/>
      <c r="C1288" s="153"/>
      <c r="D1288" s="105"/>
      <c r="E1288" s="105"/>
      <c r="F1288" s="106"/>
      <c r="G1288" s="105"/>
      <c r="H1288" s="105"/>
      <c r="I1288" s="107"/>
      <c r="J1288" s="422"/>
      <c r="K1288" s="422"/>
      <c r="L1288" s="423"/>
      <c r="M1288" s="422"/>
      <c r="N1288" s="103"/>
      <c r="O1288" s="79">
        <f t="shared" si="65"/>
        <v>0</v>
      </c>
      <c r="P1288" s="79">
        <f t="shared" si="66"/>
        <v>0</v>
      </c>
      <c r="Q1288" s="152" t="str">
        <f t="shared" si="64"/>
        <v/>
      </c>
    </row>
    <row r="1289" spans="1:17" x14ac:dyDescent="0.2">
      <c r="A1289" s="118" t="str">
        <f>IF(B1289="","",COUNT('Diário 1º PA'!$A$5:$A$1982)+COUNT('Diário 2º PA'!$A$5:$A$2027)+ROW()-4)</f>
        <v/>
      </c>
      <c r="B1289" s="104"/>
      <c r="C1289" s="153"/>
      <c r="D1289" s="105"/>
      <c r="E1289" s="105"/>
      <c r="F1289" s="106"/>
      <c r="G1289" s="105"/>
      <c r="H1289" s="105"/>
      <c r="I1289" s="107"/>
      <c r="J1289" s="422"/>
      <c r="K1289" s="422"/>
      <c r="L1289" s="423"/>
      <c r="M1289" s="422"/>
      <c r="N1289" s="103"/>
      <c r="O1289" s="79">
        <f t="shared" si="65"/>
        <v>0</v>
      </c>
      <c r="P1289" s="79">
        <f t="shared" si="66"/>
        <v>0</v>
      </c>
      <c r="Q1289" s="102" t="str">
        <f t="shared" si="64"/>
        <v/>
      </c>
    </row>
    <row r="1290" spans="1:17" x14ac:dyDescent="0.2">
      <c r="A1290" s="118" t="str">
        <f>IF(B1290="","",COUNT('Diário 1º PA'!$A$5:$A$1982)+COUNT('Diário 2º PA'!$A$5:$A$2027)+ROW()-4)</f>
        <v/>
      </c>
      <c r="B1290" s="104"/>
      <c r="C1290" s="153"/>
      <c r="D1290" s="105"/>
      <c r="E1290" s="105"/>
      <c r="F1290" s="106"/>
      <c r="G1290" s="105"/>
      <c r="H1290" s="105"/>
      <c r="I1290" s="107"/>
      <c r="J1290" s="422"/>
      <c r="K1290" s="422"/>
      <c r="L1290" s="423"/>
      <c r="M1290" s="422"/>
      <c r="N1290" s="103"/>
      <c r="O1290" s="79">
        <f t="shared" si="65"/>
        <v>0</v>
      </c>
      <c r="P1290" s="79">
        <f t="shared" si="66"/>
        <v>0</v>
      </c>
      <c r="Q1290" s="102" t="str">
        <f t="shared" si="64"/>
        <v/>
      </c>
    </row>
    <row r="1291" spans="1:17" x14ac:dyDescent="0.2">
      <c r="A1291" s="118" t="str">
        <f>IF(B1291="","",COUNT('Diário 1º PA'!$A$5:$A$1982)+COUNT('Diário 2º PA'!$A$5:$A$2027)+ROW()-4)</f>
        <v/>
      </c>
      <c r="B1291" s="104"/>
      <c r="C1291" s="153"/>
      <c r="D1291" s="105"/>
      <c r="E1291" s="105"/>
      <c r="F1291" s="106"/>
      <c r="G1291" s="105"/>
      <c r="H1291" s="105"/>
      <c r="I1291" s="107"/>
      <c r="J1291" s="422"/>
      <c r="K1291" s="422"/>
      <c r="L1291" s="423"/>
      <c r="M1291" s="422"/>
      <c r="N1291" s="103"/>
      <c r="O1291" s="79">
        <f t="shared" si="65"/>
        <v>0</v>
      </c>
      <c r="P1291" s="79">
        <f t="shared" si="66"/>
        <v>0</v>
      </c>
      <c r="Q1291" s="152" t="str">
        <f t="shared" si="64"/>
        <v/>
      </c>
    </row>
    <row r="1292" spans="1:17" x14ac:dyDescent="0.2">
      <c r="A1292" s="118" t="str">
        <f>IF(B1292="","",COUNT('Diário 1º PA'!$A$5:$A$1982)+COUNT('Diário 2º PA'!$A$5:$A$2027)+ROW()-4)</f>
        <v/>
      </c>
      <c r="B1292" s="104"/>
      <c r="C1292" s="153"/>
      <c r="D1292" s="105"/>
      <c r="E1292" s="105"/>
      <c r="F1292" s="106"/>
      <c r="G1292" s="105"/>
      <c r="H1292" s="105"/>
      <c r="I1292" s="107"/>
      <c r="J1292" s="422"/>
      <c r="K1292" s="422"/>
      <c r="L1292" s="423"/>
      <c r="M1292" s="422"/>
      <c r="N1292" s="103"/>
      <c r="O1292" s="79">
        <f t="shared" si="65"/>
        <v>0</v>
      </c>
      <c r="P1292" s="79">
        <f t="shared" si="66"/>
        <v>0</v>
      </c>
      <c r="Q1292" s="102" t="str">
        <f t="shared" si="64"/>
        <v/>
      </c>
    </row>
    <row r="1293" spans="1:17" x14ac:dyDescent="0.2">
      <c r="A1293" s="118" t="str">
        <f>IF(B1293="","",COUNT('Diário 1º PA'!$A$5:$A$1982)+COUNT('Diário 2º PA'!$A$5:$A$2027)+ROW()-4)</f>
        <v/>
      </c>
      <c r="B1293" s="104"/>
      <c r="C1293" s="153"/>
      <c r="D1293" s="105"/>
      <c r="E1293" s="105"/>
      <c r="F1293" s="106"/>
      <c r="G1293" s="105"/>
      <c r="H1293" s="105"/>
      <c r="I1293" s="107"/>
      <c r="J1293" s="422"/>
      <c r="K1293" s="422"/>
      <c r="L1293" s="423"/>
      <c r="M1293" s="422"/>
      <c r="N1293" s="103"/>
      <c r="O1293" s="79">
        <f t="shared" si="65"/>
        <v>0</v>
      </c>
      <c r="P1293" s="79">
        <f t="shared" si="66"/>
        <v>0</v>
      </c>
      <c r="Q1293" s="102" t="str">
        <f t="shared" si="64"/>
        <v/>
      </c>
    </row>
    <row r="1294" spans="1:17" x14ac:dyDescent="0.2">
      <c r="A1294" s="118" t="str">
        <f>IF(B1294="","",COUNT('Diário 1º PA'!$A$5:$A$1982)+COUNT('Diário 2º PA'!$A$5:$A$2027)+ROW()-4)</f>
        <v/>
      </c>
      <c r="B1294" s="104"/>
      <c r="C1294" s="153"/>
      <c r="D1294" s="105"/>
      <c r="E1294" s="105"/>
      <c r="F1294" s="106"/>
      <c r="G1294" s="105"/>
      <c r="H1294" s="105"/>
      <c r="I1294" s="107"/>
      <c r="J1294" s="422"/>
      <c r="K1294" s="422"/>
      <c r="L1294" s="423"/>
      <c r="M1294" s="422"/>
      <c r="N1294" s="103"/>
      <c r="O1294" s="79">
        <f t="shared" si="65"/>
        <v>0</v>
      </c>
      <c r="P1294" s="79">
        <f t="shared" si="66"/>
        <v>0</v>
      </c>
      <c r="Q1294" s="152" t="str">
        <f t="shared" si="64"/>
        <v/>
      </c>
    </row>
    <row r="1295" spans="1:17" x14ac:dyDescent="0.2">
      <c r="A1295" s="118" t="str">
        <f>IF(B1295="","",COUNT('Diário 1º PA'!$A$5:$A$1982)+COUNT('Diário 2º PA'!$A$5:$A$2027)+ROW()-4)</f>
        <v/>
      </c>
      <c r="B1295" s="104"/>
      <c r="C1295" s="153"/>
      <c r="D1295" s="105"/>
      <c r="E1295" s="105"/>
      <c r="F1295" s="106"/>
      <c r="G1295" s="105"/>
      <c r="H1295" s="105"/>
      <c r="I1295" s="107"/>
      <c r="J1295" s="422"/>
      <c r="K1295" s="422"/>
      <c r="L1295" s="423"/>
      <c r="M1295" s="422"/>
      <c r="N1295" s="103"/>
      <c r="O1295" s="79">
        <f t="shared" si="65"/>
        <v>0</v>
      </c>
      <c r="P1295" s="79">
        <f t="shared" si="66"/>
        <v>0</v>
      </c>
      <c r="Q1295" s="102" t="str">
        <f t="shared" si="64"/>
        <v/>
      </c>
    </row>
    <row r="1296" spans="1:17" x14ac:dyDescent="0.2">
      <c r="A1296" s="118" t="str">
        <f>IF(B1296="","",COUNT('Diário 1º PA'!$A$5:$A$1982)+COUNT('Diário 2º PA'!$A$5:$A$2027)+ROW()-4)</f>
        <v/>
      </c>
      <c r="B1296" s="104"/>
      <c r="C1296" s="153"/>
      <c r="D1296" s="105"/>
      <c r="E1296" s="105"/>
      <c r="F1296" s="106"/>
      <c r="G1296" s="105"/>
      <c r="H1296" s="105"/>
      <c r="I1296" s="107"/>
      <c r="J1296" s="422"/>
      <c r="K1296" s="422"/>
      <c r="L1296" s="423"/>
      <c r="M1296" s="422"/>
      <c r="N1296" s="103"/>
      <c r="O1296" s="79">
        <f t="shared" ref="O1296:P1322" si="67">IF(B1296=0,0,IF(YEAR(B1296)=$P$1,MONTH(B1296)-$O$1+1,(YEAR(B1296)-$P$1)*12-$O$1+1+MONTH(B1296)))</f>
        <v>0</v>
      </c>
      <c r="P1296" s="79">
        <f t="shared" si="67"/>
        <v>0</v>
      </c>
      <c r="Q1296" s="102" t="str">
        <f t="shared" ref="Q1296:Q1321" si="68">SUBSTITUTE(D1296," ","_")</f>
        <v/>
      </c>
    </row>
    <row r="1297" spans="1:17" x14ac:dyDescent="0.2">
      <c r="A1297" s="118" t="str">
        <f>IF(B1297="","",COUNT('Diário 1º PA'!$A$5:$A$1982)+COUNT('Diário 2º PA'!$A$5:$A$2027)+ROW()-4)</f>
        <v/>
      </c>
      <c r="B1297" s="104"/>
      <c r="C1297" s="153"/>
      <c r="D1297" s="105"/>
      <c r="E1297" s="105"/>
      <c r="F1297" s="106"/>
      <c r="G1297" s="105"/>
      <c r="H1297" s="105"/>
      <c r="I1297" s="107"/>
      <c r="J1297" s="422"/>
      <c r="K1297" s="422"/>
      <c r="L1297" s="423"/>
      <c r="M1297" s="422"/>
      <c r="N1297" s="103"/>
      <c r="O1297" s="79">
        <f t="shared" si="67"/>
        <v>0</v>
      </c>
      <c r="P1297" s="79">
        <f t="shared" si="67"/>
        <v>0</v>
      </c>
      <c r="Q1297" s="102" t="str">
        <f t="shared" si="68"/>
        <v/>
      </c>
    </row>
    <row r="1298" spans="1:17" x14ac:dyDescent="0.2">
      <c r="A1298" s="118" t="str">
        <f>IF(B1298="","",COUNT('Diário 1º PA'!$A$5:$A$1982)+COUNT('Diário 2º PA'!$A$5:$A$2027)+ROW()-4)</f>
        <v/>
      </c>
      <c r="B1298" s="104"/>
      <c r="C1298" s="153"/>
      <c r="D1298" s="105"/>
      <c r="E1298" s="105"/>
      <c r="F1298" s="106"/>
      <c r="G1298" s="105"/>
      <c r="H1298" s="105"/>
      <c r="I1298" s="107"/>
      <c r="J1298" s="422"/>
      <c r="K1298" s="422"/>
      <c r="L1298" s="423"/>
      <c r="M1298" s="422"/>
      <c r="N1298" s="103"/>
      <c r="O1298" s="79">
        <f t="shared" si="67"/>
        <v>0</v>
      </c>
      <c r="P1298" s="79">
        <f t="shared" si="67"/>
        <v>0</v>
      </c>
      <c r="Q1298" s="102" t="str">
        <f t="shared" si="68"/>
        <v/>
      </c>
    </row>
    <row r="1299" spans="1:17" x14ac:dyDescent="0.2">
      <c r="A1299" s="118" t="str">
        <f>IF(B1299="","",COUNT('Diário 1º PA'!$A$5:$A$1982)+COUNT('Diário 2º PA'!$A$5:$A$2027)+ROW()-4)</f>
        <v/>
      </c>
      <c r="B1299" s="104"/>
      <c r="C1299" s="153"/>
      <c r="D1299" s="105"/>
      <c r="E1299" s="105"/>
      <c r="F1299" s="106"/>
      <c r="G1299" s="105"/>
      <c r="H1299" s="105"/>
      <c r="I1299" s="107"/>
      <c r="J1299" s="422"/>
      <c r="K1299" s="422"/>
      <c r="L1299" s="423"/>
      <c r="M1299" s="422"/>
      <c r="N1299" s="103"/>
      <c r="O1299" s="79">
        <f t="shared" si="67"/>
        <v>0</v>
      </c>
      <c r="P1299" s="79">
        <f t="shared" si="67"/>
        <v>0</v>
      </c>
      <c r="Q1299" s="102" t="str">
        <f t="shared" si="68"/>
        <v/>
      </c>
    </row>
    <row r="1300" spans="1:17" x14ac:dyDescent="0.2">
      <c r="A1300" s="118" t="str">
        <f>IF(B1300="","",COUNT('Diário 1º PA'!$A$5:$A$1982)+COUNT('Diário 2º PA'!$A$5:$A$2027)+ROW()-4)</f>
        <v/>
      </c>
      <c r="B1300" s="104"/>
      <c r="C1300" s="153"/>
      <c r="D1300" s="105"/>
      <c r="E1300" s="105"/>
      <c r="F1300" s="106"/>
      <c r="G1300" s="105"/>
      <c r="H1300" s="105"/>
      <c r="I1300" s="107"/>
      <c r="J1300" s="422"/>
      <c r="K1300" s="422"/>
      <c r="L1300" s="423"/>
      <c r="M1300" s="422"/>
      <c r="N1300" s="103"/>
      <c r="O1300" s="79">
        <f t="shared" si="67"/>
        <v>0</v>
      </c>
      <c r="P1300" s="79">
        <f t="shared" si="67"/>
        <v>0</v>
      </c>
      <c r="Q1300" s="102" t="str">
        <f t="shared" si="68"/>
        <v/>
      </c>
    </row>
    <row r="1301" spans="1:17" x14ac:dyDescent="0.2">
      <c r="A1301" s="118" t="str">
        <f>IF(B1301="","",COUNT('Diário 1º PA'!$A$5:$A$1982)+COUNT('Diário 2º PA'!$A$5:$A$2027)+ROW()-4)</f>
        <v/>
      </c>
      <c r="B1301" s="104"/>
      <c r="C1301" s="153"/>
      <c r="D1301" s="105"/>
      <c r="E1301" s="105"/>
      <c r="F1301" s="106"/>
      <c r="G1301" s="105"/>
      <c r="H1301" s="105"/>
      <c r="I1301" s="107"/>
      <c r="J1301" s="422"/>
      <c r="K1301" s="422"/>
      <c r="L1301" s="423"/>
      <c r="M1301" s="422"/>
      <c r="N1301" s="103"/>
      <c r="O1301" s="79">
        <f t="shared" si="67"/>
        <v>0</v>
      </c>
      <c r="P1301" s="79">
        <f t="shared" si="67"/>
        <v>0</v>
      </c>
      <c r="Q1301" s="102" t="str">
        <f t="shared" si="68"/>
        <v/>
      </c>
    </row>
    <row r="1302" spans="1:17" x14ac:dyDescent="0.2">
      <c r="A1302" s="118" t="str">
        <f>IF(B1302="","",COUNT('Diário 1º PA'!$A$5:$A$1982)+COUNT('Diário 2º PA'!$A$5:$A$2027)+ROW()-4)</f>
        <v/>
      </c>
      <c r="B1302" s="104"/>
      <c r="C1302" s="153"/>
      <c r="D1302" s="105"/>
      <c r="E1302" s="105"/>
      <c r="F1302" s="106"/>
      <c r="G1302" s="105"/>
      <c r="H1302" s="105"/>
      <c r="I1302" s="107"/>
      <c r="J1302" s="422"/>
      <c r="K1302" s="422"/>
      <c r="L1302" s="423"/>
      <c r="M1302" s="422"/>
      <c r="N1302" s="103"/>
      <c r="O1302" s="79">
        <f t="shared" si="67"/>
        <v>0</v>
      </c>
      <c r="P1302" s="79">
        <f t="shared" si="67"/>
        <v>0</v>
      </c>
      <c r="Q1302" s="102" t="str">
        <f t="shared" si="68"/>
        <v/>
      </c>
    </row>
    <row r="1303" spans="1:17" x14ac:dyDescent="0.2">
      <c r="A1303" s="118" t="str">
        <f>IF(B1303="","",COUNT('Diário 1º PA'!$A$5:$A$1982)+COUNT('Diário 2º PA'!$A$5:$A$2027)+ROW()-4)</f>
        <v/>
      </c>
      <c r="B1303" s="104"/>
      <c r="C1303" s="153"/>
      <c r="D1303" s="105"/>
      <c r="E1303" s="105"/>
      <c r="F1303" s="106"/>
      <c r="G1303" s="105"/>
      <c r="H1303" s="105"/>
      <c r="I1303" s="107"/>
      <c r="J1303" s="422"/>
      <c r="K1303" s="422"/>
      <c r="L1303" s="423"/>
      <c r="M1303" s="422"/>
      <c r="N1303" s="103"/>
      <c r="O1303" s="79">
        <f t="shared" si="67"/>
        <v>0</v>
      </c>
      <c r="P1303" s="79">
        <f t="shared" si="67"/>
        <v>0</v>
      </c>
      <c r="Q1303" s="102" t="str">
        <f t="shared" si="68"/>
        <v/>
      </c>
    </row>
    <row r="1304" spans="1:17" x14ac:dyDescent="0.2">
      <c r="A1304" s="118" t="str">
        <f>IF(B1304="","",COUNT('Diário 1º PA'!$A$5:$A$1982)+COUNT('Diário 2º PA'!$A$5:$A$2027)+ROW()-4)</f>
        <v/>
      </c>
      <c r="B1304" s="104"/>
      <c r="C1304" s="153"/>
      <c r="D1304" s="105"/>
      <c r="E1304" s="105"/>
      <c r="F1304" s="106"/>
      <c r="G1304" s="105"/>
      <c r="H1304" s="105"/>
      <c r="I1304" s="107"/>
      <c r="J1304" s="422"/>
      <c r="K1304" s="422"/>
      <c r="L1304" s="423"/>
      <c r="M1304" s="422"/>
      <c r="N1304" s="103"/>
      <c r="O1304" s="79">
        <f t="shared" si="67"/>
        <v>0</v>
      </c>
      <c r="P1304" s="79">
        <f t="shared" si="67"/>
        <v>0</v>
      </c>
      <c r="Q1304" s="102" t="str">
        <f t="shared" si="68"/>
        <v/>
      </c>
    </row>
    <row r="1305" spans="1:17" x14ac:dyDescent="0.2">
      <c r="A1305" s="118" t="str">
        <f>IF(B1305="","",COUNT('Diário 1º PA'!$A$5:$A$1982)+COUNT('Diário 2º PA'!$A$5:$A$2027)+ROW()-4)</f>
        <v/>
      </c>
      <c r="B1305" s="104"/>
      <c r="C1305" s="153"/>
      <c r="D1305" s="105"/>
      <c r="E1305" s="105"/>
      <c r="F1305" s="106"/>
      <c r="G1305" s="105"/>
      <c r="H1305" s="105"/>
      <c r="I1305" s="107"/>
      <c r="J1305" s="422"/>
      <c r="K1305" s="422"/>
      <c r="L1305" s="423"/>
      <c r="M1305" s="422"/>
      <c r="N1305" s="103"/>
      <c r="O1305" s="79">
        <f t="shared" si="67"/>
        <v>0</v>
      </c>
      <c r="P1305" s="79">
        <f t="shared" si="67"/>
        <v>0</v>
      </c>
      <c r="Q1305" s="102" t="str">
        <f t="shared" si="68"/>
        <v/>
      </c>
    </row>
    <row r="1306" spans="1:17" x14ac:dyDescent="0.2">
      <c r="A1306" s="118" t="str">
        <f>IF(B1306="","",COUNT('Diário 1º PA'!$A$5:$A$1982)+COUNT('Diário 2º PA'!$A$5:$A$2027)+ROW()-4)</f>
        <v/>
      </c>
      <c r="B1306" s="104"/>
      <c r="C1306" s="153"/>
      <c r="D1306" s="105"/>
      <c r="E1306" s="105"/>
      <c r="F1306" s="106"/>
      <c r="G1306" s="105"/>
      <c r="H1306" s="105"/>
      <c r="I1306" s="107"/>
      <c r="J1306" s="422"/>
      <c r="K1306" s="422"/>
      <c r="L1306" s="423"/>
      <c r="M1306" s="422"/>
      <c r="N1306" s="103"/>
      <c r="O1306" s="79">
        <f t="shared" si="67"/>
        <v>0</v>
      </c>
      <c r="P1306" s="79">
        <f t="shared" si="67"/>
        <v>0</v>
      </c>
      <c r="Q1306" s="102" t="str">
        <f t="shared" si="68"/>
        <v/>
      </c>
    </row>
    <row r="1307" spans="1:17" x14ac:dyDescent="0.2">
      <c r="A1307" s="118" t="str">
        <f>IF(B1307="","",COUNT('Diário 1º PA'!$A$5:$A$1982)+COUNT('Diário 2º PA'!$A$5:$A$2027)+ROW()-4)</f>
        <v/>
      </c>
      <c r="B1307" s="104"/>
      <c r="C1307" s="153"/>
      <c r="D1307" s="105"/>
      <c r="E1307" s="105"/>
      <c r="F1307" s="106"/>
      <c r="G1307" s="105"/>
      <c r="H1307" s="105"/>
      <c r="I1307" s="107"/>
      <c r="J1307" s="422"/>
      <c r="K1307" s="422"/>
      <c r="L1307" s="423"/>
      <c r="M1307" s="422"/>
      <c r="N1307" s="103"/>
      <c r="O1307" s="79">
        <f t="shared" si="67"/>
        <v>0</v>
      </c>
      <c r="P1307" s="79">
        <f t="shared" si="67"/>
        <v>0</v>
      </c>
      <c r="Q1307" s="102" t="str">
        <f t="shared" si="68"/>
        <v/>
      </c>
    </row>
    <row r="1308" spans="1:17" x14ac:dyDescent="0.2">
      <c r="A1308" s="118" t="str">
        <f>IF(B1308="","",COUNT('Diário 1º PA'!$A$5:$A$1982)+COUNT('Diário 2º PA'!$A$5:$A$2027)+ROW()-4)</f>
        <v/>
      </c>
      <c r="B1308" s="104"/>
      <c r="C1308" s="153"/>
      <c r="D1308" s="105"/>
      <c r="E1308" s="105"/>
      <c r="F1308" s="106"/>
      <c r="G1308" s="105"/>
      <c r="H1308" s="105"/>
      <c r="I1308" s="107"/>
      <c r="J1308" s="422"/>
      <c r="K1308" s="422"/>
      <c r="L1308" s="423"/>
      <c r="M1308" s="422"/>
      <c r="N1308" s="103"/>
      <c r="O1308" s="79">
        <f t="shared" si="67"/>
        <v>0</v>
      </c>
      <c r="P1308" s="79">
        <f t="shared" si="67"/>
        <v>0</v>
      </c>
      <c r="Q1308" s="102" t="str">
        <f t="shared" si="68"/>
        <v/>
      </c>
    </row>
    <row r="1309" spans="1:17" x14ac:dyDescent="0.2">
      <c r="A1309" s="118" t="str">
        <f>IF(B1309="","",COUNT('Diário 1º PA'!$A$5:$A$1982)+COUNT('Diário 2º PA'!$A$5:$A$2027)+ROW()-4)</f>
        <v/>
      </c>
      <c r="B1309" s="104"/>
      <c r="C1309" s="153"/>
      <c r="D1309" s="105"/>
      <c r="E1309" s="105"/>
      <c r="F1309" s="106"/>
      <c r="G1309" s="105"/>
      <c r="H1309" s="105"/>
      <c r="I1309" s="107"/>
      <c r="J1309" s="422"/>
      <c r="K1309" s="422"/>
      <c r="L1309" s="423"/>
      <c r="M1309" s="422"/>
      <c r="N1309" s="103"/>
      <c r="O1309" s="79">
        <f t="shared" si="67"/>
        <v>0</v>
      </c>
      <c r="P1309" s="79">
        <f t="shared" si="67"/>
        <v>0</v>
      </c>
      <c r="Q1309" s="102" t="str">
        <f t="shared" si="68"/>
        <v/>
      </c>
    </row>
    <row r="1310" spans="1:17" x14ac:dyDescent="0.2">
      <c r="A1310" s="118" t="str">
        <f>IF(B1310="","",COUNT('Diário 1º PA'!$A$5:$A$1982)+COUNT('Diário 2º PA'!$A$5:$A$2027)+ROW()-4)</f>
        <v/>
      </c>
      <c r="B1310" s="104"/>
      <c r="C1310" s="153"/>
      <c r="D1310" s="105"/>
      <c r="E1310" s="105"/>
      <c r="F1310" s="106"/>
      <c r="G1310" s="105"/>
      <c r="H1310" s="105"/>
      <c r="I1310" s="107"/>
      <c r="J1310" s="422"/>
      <c r="K1310" s="422"/>
      <c r="L1310" s="423"/>
      <c r="M1310" s="422"/>
      <c r="N1310" s="103"/>
      <c r="O1310" s="79">
        <f t="shared" si="67"/>
        <v>0</v>
      </c>
      <c r="P1310" s="79">
        <f t="shared" si="67"/>
        <v>0</v>
      </c>
      <c r="Q1310" s="102" t="str">
        <f t="shared" si="68"/>
        <v/>
      </c>
    </row>
    <row r="1311" spans="1:17" x14ac:dyDescent="0.2">
      <c r="A1311" s="118" t="str">
        <f>IF(B1311="","",COUNT('Diário 1º PA'!$A$5:$A$1982)+COUNT('Diário 2º PA'!$A$5:$A$2027)+ROW()-4)</f>
        <v/>
      </c>
      <c r="B1311" s="104"/>
      <c r="C1311" s="153"/>
      <c r="D1311" s="105"/>
      <c r="E1311" s="105"/>
      <c r="F1311" s="106"/>
      <c r="G1311" s="105"/>
      <c r="H1311" s="105"/>
      <c r="I1311" s="107"/>
      <c r="J1311" s="422"/>
      <c r="K1311" s="422"/>
      <c r="L1311" s="423"/>
      <c r="M1311" s="422"/>
      <c r="N1311" s="103"/>
      <c r="O1311" s="79">
        <f t="shared" si="67"/>
        <v>0</v>
      </c>
      <c r="P1311" s="79">
        <f t="shared" si="67"/>
        <v>0</v>
      </c>
      <c r="Q1311" s="102" t="str">
        <f t="shared" si="68"/>
        <v/>
      </c>
    </row>
    <row r="1312" spans="1:17" x14ac:dyDescent="0.2">
      <c r="A1312" s="118" t="str">
        <f>IF(B1312="","",COUNT('Diário 1º PA'!$A$5:$A$1982)+COUNT('Diário 2º PA'!$A$5:$A$2027)+ROW()-4)</f>
        <v/>
      </c>
      <c r="B1312" s="104"/>
      <c r="C1312" s="153"/>
      <c r="D1312" s="105"/>
      <c r="E1312" s="105"/>
      <c r="F1312" s="106"/>
      <c r="G1312" s="105"/>
      <c r="H1312" s="105"/>
      <c r="I1312" s="107"/>
      <c r="J1312" s="422"/>
      <c r="K1312" s="422"/>
      <c r="L1312" s="423"/>
      <c r="M1312" s="422"/>
      <c r="N1312" s="103"/>
      <c r="O1312" s="79">
        <f t="shared" si="67"/>
        <v>0</v>
      </c>
      <c r="P1312" s="79">
        <f t="shared" si="67"/>
        <v>0</v>
      </c>
      <c r="Q1312" s="102" t="str">
        <f t="shared" si="68"/>
        <v/>
      </c>
    </row>
    <row r="1313" spans="1:17" x14ac:dyDescent="0.2">
      <c r="A1313" s="118" t="str">
        <f>IF(B1313="","",COUNT('Diário 1º PA'!$A$5:$A$1982)+COUNT('Diário 2º PA'!$A$5:$A$2027)+ROW()-4)</f>
        <v/>
      </c>
      <c r="B1313" s="104"/>
      <c r="C1313" s="153"/>
      <c r="D1313" s="105"/>
      <c r="E1313" s="105"/>
      <c r="F1313" s="106"/>
      <c r="G1313" s="105"/>
      <c r="H1313" s="105"/>
      <c r="I1313" s="107"/>
      <c r="J1313" s="422"/>
      <c r="K1313" s="422"/>
      <c r="L1313" s="423"/>
      <c r="M1313" s="422"/>
      <c r="N1313" s="103"/>
      <c r="O1313" s="79">
        <f t="shared" si="67"/>
        <v>0</v>
      </c>
      <c r="P1313" s="79">
        <f t="shared" si="67"/>
        <v>0</v>
      </c>
      <c r="Q1313" s="102" t="str">
        <f t="shared" si="68"/>
        <v/>
      </c>
    </row>
    <row r="1314" spans="1:17" x14ac:dyDescent="0.2">
      <c r="A1314" s="118" t="str">
        <f>IF(B1314="","",COUNT('Diário 1º PA'!$A$5:$A$1982)+COUNT('Diário 2º PA'!$A$5:$A$2027)+ROW()-4)</f>
        <v/>
      </c>
      <c r="B1314" s="104"/>
      <c r="C1314" s="153"/>
      <c r="D1314" s="105"/>
      <c r="E1314" s="105"/>
      <c r="F1314" s="106"/>
      <c r="G1314" s="105"/>
      <c r="H1314" s="105"/>
      <c r="I1314" s="107"/>
      <c r="J1314" s="422"/>
      <c r="K1314" s="422"/>
      <c r="L1314" s="423"/>
      <c r="M1314" s="422"/>
      <c r="N1314" s="103"/>
      <c r="O1314" s="79">
        <f t="shared" si="67"/>
        <v>0</v>
      </c>
      <c r="P1314" s="79">
        <f t="shared" si="67"/>
        <v>0</v>
      </c>
      <c r="Q1314" s="102" t="str">
        <f t="shared" si="68"/>
        <v/>
      </c>
    </row>
    <row r="1315" spans="1:17" x14ac:dyDescent="0.2">
      <c r="A1315" s="118" t="str">
        <f>IF(B1315="","",COUNT('Diário 1º PA'!$A$5:$A$1982)+COUNT('Diário 2º PA'!$A$5:$A$2027)+ROW()-4)</f>
        <v/>
      </c>
      <c r="B1315" s="104"/>
      <c r="C1315" s="153"/>
      <c r="D1315" s="105"/>
      <c r="E1315" s="105"/>
      <c r="F1315" s="106"/>
      <c r="G1315" s="105"/>
      <c r="H1315" s="105"/>
      <c r="I1315" s="107"/>
      <c r="J1315" s="422"/>
      <c r="K1315" s="422"/>
      <c r="L1315" s="423"/>
      <c r="M1315" s="422"/>
      <c r="N1315" s="103"/>
      <c r="O1315" s="79">
        <f t="shared" si="67"/>
        <v>0</v>
      </c>
      <c r="P1315" s="79">
        <f t="shared" si="67"/>
        <v>0</v>
      </c>
      <c r="Q1315" s="102" t="str">
        <f t="shared" si="68"/>
        <v/>
      </c>
    </row>
    <row r="1316" spans="1:17" x14ac:dyDescent="0.2">
      <c r="A1316" s="118" t="str">
        <f>IF(B1316="","",COUNT('Diário 1º PA'!$A$5:$A$1982)+COUNT('Diário 2º PA'!$A$5:$A$2027)+ROW()-4)</f>
        <v/>
      </c>
      <c r="B1316" s="104"/>
      <c r="C1316" s="153"/>
      <c r="D1316" s="105"/>
      <c r="E1316" s="105"/>
      <c r="F1316" s="106"/>
      <c r="G1316" s="105"/>
      <c r="H1316" s="105"/>
      <c r="I1316" s="107"/>
      <c r="J1316" s="422"/>
      <c r="K1316" s="422"/>
      <c r="L1316" s="423"/>
      <c r="M1316" s="422"/>
      <c r="N1316" s="103"/>
      <c r="O1316" s="79">
        <f t="shared" si="67"/>
        <v>0</v>
      </c>
      <c r="P1316" s="79">
        <f t="shared" si="67"/>
        <v>0</v>
      </c>
      <c r="Q1316" s="102" t="str">
        <f t="shared" si="68"/>
        <v/>
      </c>
    </row>
    <row r="1317" spans="1:17" x14ac:dyDescent="0.2">
      <c r="A1317" s="118" t="str">
        <f>IF(B1317="","",COUNT('Diário 1º PA'!$A$5:$A$1982)+COUNT('Diário 2º PA'!$A$5:$A$2027)+ROW()-4)</f>
        <v/>
      </c>
      <c r="B1317" s="104"/>
      <c r="C1317" s="153"/>
      <c r="D1317" s="105"/>
      <c r="E1317" s="105"/>
      <c r="F1317" s="106"/>
      <c r="G1317" s="105"/>
      <c r="H1317" s="105"/>
      <c r="I1317" s="107"/>
      <c r="J1317" s="422"/>
      <c r="K1317" s="422"/>
      <c r="L1317" s="423"/>
      <c r="M1317" s="422"/>
      <c r="N1317" s="103"/>
      <c r="O1317" s="79">
        <f t="shared" si="67"/>
        <v>0</v>
      </c>
      <c r="P1317" s="79">
        <f t="shared" si="67"/>
        <v>0</v>
      </c>
      <c r="Q1317" s="102" t="str">
        <f t="shared" si="68"/>
        <v/>
      </c>
    </row>
    <row r="1318" spans="1:17" x14ac:dyDescent="0.2">
      <c r="A1318" s="118" t="str">
        <f>IF(B1318="","",COUNT('Diário 1º PA'!$A$5:$A$1982)+COUNT('Diário 2º PA'!$A$5:$A$2027)+ROW()-4)</f>
        <v/>
      </c>
      <c r="B1318" s="104"/>
      <c r="C1318" s="153"/>
      <c r="D1318" s="105"/>
      <c r="E1318" s="105"/>
      <c r="F1318" s="106"/>
      <c r="G1318" s="105"/>
      <c r="H1318" s="105"/>
      <c r="I1318" s="107"/>
      <c r="J1318" s="422"/>
      <c r="K1318" s="422"/>
      <c r="L1318" s="423"/>
      <c r="M1318" s="422"/>
      <c r="N1318" s="103"/>
      <c r="O1318" s="79">
        <f t="shared" si="67"/>
        <v>0</v>
      </c>
      <c r="P1318" s="79">
        <f t="shared" si="67"/>
        <v>0</v>
      </c>
      <c r="Q1318" s="102" t="str">
        <f t="shared" si="68"/>
        <v/>
      </c>
    </row>
    <row r="1319" spans="1:17" x14ac:dyDescent="0.2">
      <c r="A1319" s="118" t="str">
        <f>IF(B1319="","",COUNT('Diário 1º PA'!$A$5:$A$1982)+COUNT('Diário 2º PA'!$A$5:$A$2027)+ROW()-4)</f>
        <v/>
      </c>
      <c r="B1319" s="104"/>
      <c r="C1319" s="153"/>
      <c r="D1319" s="105"/>
      <c r="E1319" s="105"/>
      <c r="F1319" s="106"/>
      <c r="G1319" s="105"/>
      <c r="H1319" s="105"/>
      <c r="I1319" s="107"/>
      <c r="J1319" s="422"/>
      <c r="K1319" s="422"/>
      <c r="L1319" s="423"/>
      <c r="M1319" s="422"/>
      <c r="N1319" s="103"/>
      <c r="O1319" s="79">
        <f t="shared" si="67"/>
        <v>0</v>
      </c>
      <c r="P1319" s="79">
        <f t="shared" si="67"/>
        <v>0</v>
      </c>
      <c r="Q1319" s="102" t="str">
        <f t="shared" si="68"/>
        <v/>
      </c>
    </row>
    <row r="1320" spans="1:17" x14ac:dyDescent="0.2">
      <c r="A1320" s="118" t="str">
        <f>IF(B1320="","",COUNT('Diário 1º PA'!$A$5:$A$1982)+COUNT('Diário 2º PA'!$A$5:$A$2027)+ROW()-4)</f>
        <v/>
      </c>
      <c r="B1320" s="104"/>
      <c r="C1320" s="153"/>
      <c r="D1320" s="105"/>
      <c r="E1320" s="105"/>
      <c r="F1320" s="106"/>
      <c r="G1320" s="105"/>
      <c r="H1320" s="105"/>
      <c r="I1320" s="107"/>
      <c r="J1320" s="422"/>
      <c r="K1320" s="422"/>
      <c r="L1320" s="423"/>
      <c r="M1320" s="422"/>
      <c r="N1320" s="103"/>
      <c r="O1320" s="79">
        <f t="shared" si="67"/>
        <v>0</v>
      </c>
      <c r="P1320" s="79">
        <f t="shared" si="67"/>
        <v>0</v>
      </c>
      <c r="Q1320" s="102" t="str">
        <f t="shared" si="68"/>
        <v/>
      </c>
    </row>
    <row r="1321" spans="1:17" x14ac:dyDescent="0.2">
      <c r="A1321" s="118" t="str">
        <f>IF(B1321="","",COUNT('Diário 1º PA'!$A$5:$A$1982)+COUNT('Diário 2º PA'!$A$5:$A$2027)+ROW()-4)</f>
        <v/>
      </c>
      <c r="B1321" s="104"/>
      <c r="C1321" s="153"/>
      <c r="D1321" s="105"/>
      <c r="E1321" s="105"/>
      <c r="F1321" s="106"/>
      <c r="G1321" s="105"/>
      <c r="H1321" s="105"/>
      <c r="I1321" s="107"/>
      <c r="J1321" s="422"/>
      <c r="K1321" s="422"/>
      <c r="L1321" s="423"/>
      <c r="M1321" s="422"/>
      <c r="N1321" s="103"/>
      <c r="O1321" s="79">
        <f t="shared" si="67"/>
        <v>0</v>
      </c>
      <c r="P1321" s="79">
        <f t="shared" si="67"/>
        <v>0</v>
      </c>
      <c r="Q1321" s="102" t="str">
        <f t="shared" si="68"/>
        <v/>
      </c>
    </row>
    <row r="1322" spans="1:17" x14ac:dyDescent="0.2">
      <c r="A1322" s="118" t="str">
        <f>IF(B1322="","",COUNT('Diário 1º PA'!$A$5:$A$1982)+COUNT('Diário 2º PA'!$A$5:$A$2027)+ROW()-4)</f>
        <v/>
      </c>
      <c r="B1322" s="104"/>
      <c r="C1322" s="153"/>
      <c r="D1322" s="105"/>
      <c r="E1322" s="105"/>
      <c r="F1322" s="106"/>
      <c r="G1322" s="105"/>
      <c r="H1322" s="105"/>
      <c r="I1322" s="107"/>
      <c r="J1322" s="422"/>
      <c r="K1322" s="422"/>
      <c r="L1322" s="423"/>
      <c r="M1322" s="422"/>
      <c r="N1322" s="103"/>
      <c r="O1322" s="79">
        <f t="shared" si="67"/>
        <v>0</v>
      </c>
      <c r="P1322" s="79">
        <f t="shared" si="67"/>
        <v>0</v>
      </c>
      <c r="Q1322" s="102" t="str">
        <f t="shared" ref="Q1322:Q1385" si="69">SUBSTITUTE(D1322," ","_")</f>
        <v/>
      </c>
    </row>
    <row r="1323" spans="1:17" x14ac:dyDescent="0.2">
      <c r="A1323" s="118" t="str">
        <f>IF(B1323="","",COUNT('Diário 1º PA'!$A$5:$A$1982)+COUNT('Diário 2º PA'!$A$5:$A$2027)+ROW()-4)</f>
        <v/>
      </c>
      <c r="B1323" s="104"/>
      <c r="C1323" s="153"/>
      <c r="D1323" s="105"/>
      <c r="E1323" s="105"/>
      <c r="F1323" s="106"/>
      <c r="G1323" s="105"/>
      <c r="H1323" s="105"/>
      <c r="I1323" s="107"/>
      <c r="J1323" s="422"/>
      <c r="K1323" s="422"/>
      <c r="L1323" s="423"/>
      <c r="M1323" s="422"/>
      <c r="N1323" s="103"/>
      <c r="O1323" s="79">
        <f t="shared" ref="O1323:P1386" si="70">IF(B1323=0,0,IF(YEAR(B1323)=$P$1,MONTH(B1323)-$O$1+1,(YEAR(B1323)-$P$1)*12-$O$1+1+MONTH(B1323)))</f>
        <v>0</v>
      </c>
      <c r="P1323" s="79">
        <f t="shared" si="70"/>
        <v>0</v>
      </c>
      <c r="Q1323" s="102" t="str">
        <f t="shared" si="69"/>
        <v/>
      </c>
    </row>
    <row r="1324" spans="1:17" x14ac:dyDescent="0.2">
      <c r="A1324" s="118" t="str">
        <f>IF(B1324="","",COUNT('Diário 1º PA'!$A$5:$A$1982)+COUNT('Diário 2º PA'!$A$5:$A$2027)+ROW()-4)</f>
        <v/>
      </c>
      <c r="B1324" s="104"/>
      <c r="C1324" s="153"/>
      <c r="D1324" s="105"/>
      <c r="E1324" s="105"/>
      <c r="F1324" s="106"/>
      <c r="G1324" s="105"/>
      <c r="H1324" s="105"/>
      <c r="I1324" s="107"/>
      <c r="J1324" s="422"/>
      <c r="K1324" s="422"/>
      <c r="L1324" s="423"/>
      <c r="M1324" s="422"/>
      <c r="N1324" s="103"/>
      <c r="O1324" s="79">
        <f t="shared" si="70"/>
        <v>0</v>
      </c>
      <c r="P1324" s="79">
        <f t="shared" si="70"/>
        <v>0</v>
      </c>
      <c r="Q1324" s="102" t="str">
        <f t="shared" si="69"/>
        <v/>
      </c>
    </row>
    <row r="1325" spans="1:17" x14ac:dyDescent="0.2">
      <c r="A1325" s="118" t="str">
        <f>IF(B1325="","",COUNT('Diário 1º PA'!$A$5:$A$1982)+COUNT('Diário 2º PA'!$A$5:$A$2027)+ROW()-4)</f>
        <v/>
      </c>
      <c r="B1325" s="104"/>
      <c r="C1325" s="153"/>
      <c r="D1325" s="105"/>
      <c r="E1325" s="105"/>
      <c r="F1325" s="106"/>
      <c r="G1325" s="105"/>
      <c r="H1325" s="105"/>
      <c r="I1325" s="107"/>
      <c r="J1325" s="422"/>
      <c r="K1325" s="422"/>
      <c r="L1325" s="423"/>
      <c r="M1325" s="422"/>
      <c r="N1325" s="103"/>
      <c r="O1325" s="79">
        <f t="shared" si="70"/>
        <v>0</v>
      </c>
      <c r="P1325" s="79">
        <f t="shared" si="70"/>
        <v>0</v>
      </c>
      <c r="Q1325" s="102" t="str">
        <f t="shared" si="69"/>
        <v/>
      </c>
    </row>
    <row r="1326" spans="1:17" x14ac:dyDescent="0.2">
      <c r="A1326" s="118" t="str">
        <f>IF(B1326="","",COUNT('Diário 1º PA'!$A$5:$A$1982)+COUNT('Diário 2º PA'!$A$5:$A$2027)+ROW()-4)</f>
        <v/>
      </c>
      <c r="B1326" s="104"/>
      <c r="C1326" s="153"/>
      <c r="D1326" s="105"/>
      <c r="E1326" s="105"/>
      <c r="F1326" s="106"/>
      <c r="G1326" s="105"/>
      <c r="H1326" s="105"/>
      <c r="I1326" s="107"/>
      <c r="J1326" s="422"/>
      <c r="K1326" s="422"/>
      <c r="L1326" s="423"/>
      <c r="M1326" s="422"/>
      <c r="N1326" s="103"/>
      <c r="O1326" s="79">
        <f t="shared" si="70"/>
        <v>0</v>
      </c>
      <c r="P1326" s="79">
        <f t="shared" si="70"/>
        <v>0</v>
      </c>
      <c r="Q1326" s="102" t="str">
        <f t="shared" si="69"/>
        <v/>
      </c>
    </row>
    <row r="1327" spans="1:17" x14ac:dyDescent="0.2">
      <c r="A1327" s="118" t="str">
        <f>IF(B1327="","",COUNT('Diário 1º PA'!$A$5:$A$1982)+COUNT('Diário 2º PA'!$A$5:$A$2027)+ROW()-4)</f>
        <v/>
      </c>
      <c r="B1327" s="104"/>
      <c r="C1327" s="153"/>
      <c r="D1327" s="105"/>
      <c r="E1327" s="105"/>
      <c r="F1327" s="106"/>
      <c r="G1327" s="105"/>
      <c r="H1327" s="105"/>
      <c r="I1327" s="107"/>
      <c r="J1327" s="422"/>
      <c r="K1327" s="422"/>
      <c r="L1327" s="423"/>
      <c r="M1327" s="422"/>
      <c r="N1327" s="103"/>
      <c r="O1327" s="79">
        <f t="shared" si="70"/>
        <v>0</v>
      </c>
      <c r="P1327" s="79">
        <f t="shared" si="70"/>
        <v>0</v>
      </c>
      <c r="Q1327" s="102" t="str">
        <f t="shared" si="69"/>
        <v/>
      </c>
    </row>
    <row r="1328" spans="1:17" x14ac:dyDescent="0.2">
      <c r="A1328" s="118" t="str">
        <f>IF(B1328="","",COUNT('Diário 1º PA'!$A$5:$A$1982)+COUNT('Diário 2º PA'!$A$5:$A$2027)+ROW()-4)</f>
        <v/>
      </c>
      <c r="B1328" s="104"/>
      <c r="C1328" s="153"/>
      <c r="D1328" s="105"/>
      <c r="E1328" s="105"/>
      <c r="F1328" s="106"/>
      <c r="G1328" s="105"/>
      <c r="H1328" s="105"/>
      <c r="I1328" s="107"/>
      <c r="J1328" s="422"/>
      <c r="K1328" s="422"/>
      <c r="L1328" s="423"/>
      <c r="M1328" s="422"/>
      <c r="N1328" s="103"/>
      <c r="O1328" s="79">
        <f t="shared" si="70"/>
        <v>0</v>
      </c>
      <c r="P1328" s="79">
        <f t="shared" si="70"/>
        <v>0</v>
      </c>
      <c r="Q1328" s="102" t="str">
        <f t="shared" si="69"/>
        <v/>
      </c>
    </row>
    <row r="1329" spans="1:17" x14ac:dyDescent="0.2">
      <c r="A1329" s="118" t="str">
        <f>IF(B1329="","",COUNT('Diário 1º PA'!$A$5:$A$1982)+COUNT('Diário 2º PA'!$A$5:$A$2027)+ROW()-4)</f>
        <v/>
      </c>
      <c r="B1329" s="104"/>
      <c r="C1329" s="153"/>
      <c r="D1329" s="105"/>
      <c r="E1329" s="105"/>
      <c r="F1329" s="106"/>
      <c r="G1329" s="105"/>
      <c r="H1329" s="105"/>
      <c r="I1329" s="107"/>
      <c r="J1329" s="422"/>
      <c r="K1329" s="422"/>
      <c r="L1329" s="423"/>
      <c r="M1329" s="422"/>
      <c r="N1329" s="103"/>
      <c r="O1329" s="79">
        <f t="shared" si="70"/>
        <v>0</v>
      </c>
      <c r="P1329" s="79">
        <f t="shared" si="70"/>
        <v>0</v>
      </c>
      <c r="Q1329" s="102" t="str">
        <f t="shared" si="69"/>
        <v/>
      </c>
    </row>
    <row r="1330" spans="1:17" x14ac:dyDescent="0.2">
      <c r="A1330" s="118" t="str">
        <f>IF(B1330="","",COUNT('Diário 1º PA'!$A$5:$A$1982)+COUNT('Diário 2º PA'!$A$5:$A$2027)+ROW()-4)</f>
        <v/>
      </c>
      <c r="B1330" s="104"/>
      <c r="C1330" s="153"/>
      <c r="D1330" s="105"/>
      <c r="E1330" s="105"/>
      <c r="F1330" s="106"/>
      <c r="G1330" s="105"/>
      <c r="H1330" s="105"/>
      <c r="I1330" s="107"/>
      <c r="J1330" s="422"/>
      <c r="K1330" s="422"/>
      <c r="L1330" s="423"/>
      <c r="M1330" s="422"/>
      <c r="N1330" s="103"/>
      <c r="O1330" s="79">
        <f t="shared" si="70"/>
        <v>0</v>
      </c>
      <c r="P1330" s="79">
        <f t="shared" si="70"/>
        <v>0</v>
      </c>
      <c r="Q1330" s="102" t="str">
        <f t="shared" si="69"/>
        <v/>
      </c>
    </row>
    <row r="1331" spans="1:17" x14ac:dyDescent="0.2">
      <c r="A1331" s="118" t="str">
        <f>IF(B1331="","",COUNT('Diário 1º PA'!$A$5:$A$1982)+COUNT('Diário 2º PA'!$A$5:$A$2027)+ROW()-4)</f>
        <v/>
      </c>
      <c r="B1331" s="104"/>
      <c r="C1331" s="153"/>
      <c r="D1331" s="105"/>
      <c r="E1331" s="105"/>
      <c r="F1331" s="106"/>
      <c r="G1331" s="105"/>
      <c r="H1331" s="105"/>
      <c r="I1331" s="107"/>
      <c r="J1331" s="422"/>
      <c r="K1331" s="422"/>
      <c r="L1331" s="423"/>
      <c r="M1331" s="422"/>
      <c r="N1331" s="103"/>
      <c r="O1331" s="79">
        <f t="shared" si="70"/>
        <v>0</v>
      </c>
      <c r="P1331" s="79">
        <f t="shared" si="70"/>
        <v>0</v>
      </c>
      <c r="Q1331" s="102" t="str">
        <f t="shared" si="69"/>
        <v/>
      </c>
    </row>
    <row r="1332" spans="1:17" x14ac:dyDescent="0.2">
      <c r="A1332" s="118" t="str">
        <f>IF(B1332="","",COUNT('Diário 1º PA'!$A$5:$A$1982)+COUNT('Diário 2º PA'!$A$5:$A$2027)+ROW()-4)</f>
        <v/>
      </c>
      <c r="B1332" s="104"/>
      <c r="C1332" s="153"/>
      <c r="D1332" s="105"/>
      <c r="E1332" s="105"/>
      <c r="F1332" s="106"/>
      <c r="G1332" s="105"/>
      <c r="H1332" s="105"/>
      <c r="I1332" s="107"/>
      <c r="J1332" s="422"/>
      <c r="K1332" s="422"/>
      <c r="L1332" s="423"/>
      <c r="M1332" s="422"/>
      <c r="N1332" s="103"/>
      <c r="O1332" s="79">
        <f t="shared" si="70"/>
        <v>0</v>
      </c>
      <c r="P1332" s="79">
        <f t="shared" si="70"/>
        <v>0</v>
      </c>
      <c r="Q1332" s="102" t="str">
        <f t="shared" si="69"/>
        <v/>
      </c>
    </row>
    <row r="1333" spans="1:17" x14ac:dyDescent="0.2">
      <c r="A1333" s="118" t="str">
        <f>IF(B1333="","",COUNT('Diário 1º PA'!$A$5:$A$1982)+COUNT('Diário 2º PA'!$A$5:$A$2027)+ROW()-4)</f>
        <v/>
      </c>
      <c r="B1333" s="104"/>
      <c r="C1333" s="153"/>
      <c r="D1333" s="105"/>
      <c r="E1333" s="105"/>
      <c r="F1333" s="106"/>
      <c r="G1333" s="105"/>
      <c r="H1333" s="105"/>
      <c r="I1333" s="107"/>
      <c r="J1333" s="422"/>
      <c r="K1333" s="422"/>
      <c r="L1333" s="423"/>
      <c r="M1333" s="422"/>
      <c r="N1333" s="103"/>
      <c r="O1333" s="79">
        <f t="shared" si="70"/>
        <v>0</v>
      </c>
      <c r="P1333" s="79">
        <f t="shared" si="70"/>
        <v>0</v>
      </c>
      <c r="Q1333" s="102" t="str">
        <f t="shared" si="69"/>
        <v/>
      </c>
    </row>
    <row r="1334" spans="1:17" x14ac:dyDescent="0.2">
      <c r="A1334" s="118" t="str">
        <f>IF(B1334="","",COUNT('Diário 1º PA'!$A$5:$A$1982)+COUNT('Diário 2º PA'!$A$5:$A$2027)+ROW()-4)</f>
        <v/>
      </c>
      <c r="B1334" s="104"/>
      <c r="C1334" s="153"/>
      <c r="D1334" s="105"/>
      <c r="E1334" s="105"/>
      <c r="F1334" s="106"/>
      <c r="G1334" s="105"/>
      <c r="H1334" s="105"/>
      <c r="I1334" s="107"/>
      <c r="J1334" s="422"/>
      <c r="K1334" s="422"/>
      <c r="L1334" s="423"/>
      <c r="M1334" s="422"/>
      <c r="N1334" s="103"/>
      <c r="O1334" s="79">
        <f t="shared" si="70"/>
        <v>0</v>
      </c>
      <c r="P1334" s="79">
        <f t="shared" si="70"/>
        <v>0</v>
      </c>
      <c r="Q1334" s="102" t="str">
        <f t="shared" si="69"/>
        <v/>
      </c>
    </row>
    <row r="1335" spans="1:17" x14ac:dyDescent="0.2">
      <c r="A1335" s="118" t="str">
        <f>IF(B1335="","",COUNT('Diário 1º PA'!$A$5:$A$1982)+COUNT('Diário 2º PA'!$A$5:$A$2027)+ROW()-4)</f>
        <v/>
      </c>
      <c r="B1335" s="104"/>
      <c r="C1335" s="153"/>
      <c r="D1335" s="105"/>
      <c r="E1335" s="105"/>
      <c r="F1335" s="106"/>
      <c r="G1335" s="105"/>
      <c r="H1335" s="105"/>
      <c r="I1335" s="107"/>
      <c r="J1335" s="422"/>
      <c r="K1335" s="422"/>
      <c r="L1335" s="423"/>
      <c r="M1335" s="422"/>
      <c r="N1335" s="103"/>
      <c r="O1335" s="79">
        <f t="shared" si="70"/>
        <v>0</v>
      </c>
      <c r="P1335" s="79">
        <f t="shared" si="70"/>
        <v>0</v>
      </c>
      <c r="Q1335" s="102" t="str">
        <f t="shared" si="69"/>
        <v/>
      </c>
    </row>
    <row r="1336" spans="1:17" x14ac:dyDescent="0.2">
      <c r="A1336" s="118" t="str">
        <f>IF(B1336="","",COUNT('Diário 1º PA'!$A$5:$A$1982)+COUNT('Diário 2º PA'!$A$5:$A$2027)+ROW()-4)</f>
        <v/>
      </c>
      <c r="B1336" s="104"/>
      <c r="C1336" s="153"/>
      <c r="D1336" s="105"/>
      <c r="E1336" s="105"/>
      <c r="F1336" s="106"/>
      <c r="G1336" s="105"/>
      <c r="H1336" s="105"/>
      <c r="I1336" s="107"/>
      <c r="J1336" s="422"/>
      <c r="K1336" s="422"/>
      <c r="L1336" s="423"/>
      <c r="M1336" s="422"/>
      <c r="N1336" s="103"/>
      <c r="O1336" s="79">
        <f t="shared" si="70"/>
        <v>0</v>
      </c>
      <c r="P1336" s="79">
        <f t="shared" si="70"/>
        <v>0</v>
      </c>
      <c r="Q1336" s="102" t="str">
        <f t="shared" si="69"/>
        <v/>
      </c>
    </row>
    <row r="1337" spans="1:17" x14ac:dyDescent="0.2">
      <c r="A1337" s="118" t="str">
        <f>IF(B1337="","",COUNT('Diário 1º PA'!$A$5:$A$1982)+COUNT('Diário 2º PA'!$A$5:$A$2027)+ROW()-4)</f>
        <v/>
      </c>
      <c r="B1337" s="104"/>
      <c r="C1337" s="153"/>
      <c r="D1337" s="105"/>
      <c r="E1337" s="105"/>
      <c r="F1337" s="106"/>
      <c r="G1337" s="105"/>
      <c r="H1337" s="105"/>
      <c r="I1337" s="107"/>
      <c r="J1337" s="422"/>
      <c r="K1337" s="422"/>
      <c r="L1337" s="423"/>
      <c r="M1337" s="422"/>
      <c r="N1337" s="103"/>
      <c r="O1337" s="79">
        <f t="shared" si="70"/>
        <v>0</v>
      </c>
      <c r="P1337" s="79">
        <f t="shared" si="70"/>
        <v>0</v>
      </c>
      <c r="Q1337" s="102" t="str">
        <f t="shared" si="69"/>
        <v/>
      </c>
    </row>
    <row r="1338" spans="1:17" x14ac:dyDescent="0.2">
      <c r="A1338" s="118" t="str">
        <f>IF(B1338="","",COUNT('Diário 1º PA'!$A$5:$A$1982)+COUNT('Diário 2º PA'!$A$5:$A$2027)+ROW()-4)</f>
        <v/>
      </c>
      <c r="B1338" s="104"/>
      <c r="C1338" s="153"/>
      <c r="D1338" s="105"/>
      <c r="E1338" s="105"/>
      <c r="F1338" s="106"/>
      <c r="G1338" s="105"/>
      <c r="H1338" s="105"/>
      <c r="I1338" s="107"/>
      <c r="J1338" s="422"/>
      <c r="K1338" s="422"/>
      <c r="L1338" s="423"/>
      <c r="M1338" s="422"/>
      <c r="N1338" s="103"/>
      <c r="O1338" s="79">
        <f t="shared" si="70"/>
        <v>0</v>
      </c>
      <c r="P1338" s="79">
        <f t="shared" si="70"/>
        <v>0</v>
      </c>
      <c r="Q1338" s="102" t="str">
        <f t="shared" si="69"/>
        <v/>
      </c>
    </row>
    <row r="1339" spans="1:17" x14ac:dyDescent="0.2">
      <c r="A1339" s="118" t="str">
        <f>IF(B1339="","",COUNT('Diário 1º PA'!$A$5:$A$1982)+COUNT('Diário 2º PA'!$A$5:$A$2027)+ROW()-4)</f>
        <v/>
      </c>
      <c r="B1339" s="104"/>
      <c r="C1339" s="153"/>
      <c r="D1339" s="105"/>
      <c r="E1339" s="105"/>
      <c r="F1339" s="106"/>
      <c r="G1339" s="105"/>
      <c r="H1339" s="105"/>
      <c r="I1339" s="107"/>
      <c r="J1339" s="422"/>
      <c r="K1339" s="422"/>
      <c r="L1339" s="423"/>
      <c r="M1339" s="422"/>
      <c r="N1339" s="103"/>
      <c r="O1339" s="79">
        <f t="shared" si="70"/>
        <v>0</v>
      </c>
      <c r="P1339" s="79">
        <f t="shared" si="70"/>
        <v>0</v>
      </c>
      <c r="Q1339" s="102" t="str">
        <f t="shared" si="69"/>
        <v/>
      </c>
    </row>
    <row r="1340" spans="1:17" x14ac:dyDescent="0.2">
      <c r="A1340" s="118" t="str">
        <f>IF(B1340="","",COUNT('Diário 1º PA'!$A$5:$A$1982)+COUNT('Diário 2º PA'!$A$5:$A$2027)+ROW()-4)</f>
        <v/>
      </c>
      <c r="B1340" s="104"/>
      <c r="C1340" s="153"/>
      <c r="D1340" s="105"/>
      <c r="E1340" s="105"/>
      <c r="F1340" s="106"/>
      <c r="G1340" s="105"/>
      <c r="H1340" s="105"/>
      <c r="I1340" s="107"/>
      <c r="J1340" s="422"/>
      <c r="K1340" s="422"/>
      <c r="L1340" s="423"/>
      <c r="M1340" s="422"/>
      <c r="N1340" s="103"/>
      <c r="O1340" s="79">
        <f t="shared" si="70"/>
        <v>0</v>
      </c>
      <c r="P1340" s="79">
        <f t="shared" si="70"/>
        <v>0</v>
      </c>
      <c r="Q1340" s="102" t="str">
        <f t="shared" si="69"/>
        <v/>
      </c>
    </row>
    <row r="1341" spans="1:17" x14ac:dyDescent="0.2">
      <c r="A1341" s="118" t="str">
        <f>IF(B1341="","",COUNT('Diário 1º PA'!$A$5:$A$1982)+COUNT('Diário 2º PA'!$A$5:$A$2027)+ROW()-4)</f>
        <v/>
      </c>
      <c r="B1341" s="104"/>
      <c r="C1341" s="153"/>
      <c r="D1341" s="105"/>
      <c r="E1341" s="105"/>
      <c r="F1341" s="106"/>
      <c r="G1341" s="105"/>
      <c r="H1341" s="105"/>
      <c r="I1341" s="107"/>
      <c r="J1341" s="422"/>
      <c r="K1341" s="422"/>
      <c r="L1341" s="423"/>
      <c r="M1341" s="422"/>
      <c r="N1341" s="103"/>
      <c r="O1341" s="79">
        <f t="shared" si="70"/>
        <v>0</v>
      </c>
      <c r="P1341" s="79">
        <f t="shared" si="70"/>
        <v>0</v>
      </c>
      <c r="Q1341" s="102" t="str">
        <f t="shared" si="69"/>
        <v/>
      </c>
    </row>
    <row r="1342" spans="1:17" x14ac:dyDescent="0.2">
      <c r="A1342" s="118" t="str">
        <f>IF(B1342="","",COUNT('Diário 1º PA'!$A$5:$A$1982)+COUNT('Diário 2º PA'!$A$5:$A$2027)+ROW()-4)</f>
        <v/>
      </c>
      <c r="B1342" s="104"/>
      <c r="C1342" s="153"/>
      <c r="D1342" s="105"/>
      <c r="E1342" s="105"/>
      <c r="F1342" s="106"/>
      <c r="G1342" s="105"/>
      <c r="H1342" s="105"/>
      <c r="I1342" s="107"/>
      <c r="J1342" s="422"/>
      <c r="K1342" s="422"/>
      <c r="L1342" s="423"/>
      <c r="M1342" s="422"/>
      <c r="N1342" s="103"/>
      <c r="O1342" s="79">
        <f t="shared" si="70"/>
        <v>0</v>
      </c>
      <c r="P1342" s="79">
        <f t="shared" si="70"/>
        <v>0</v>
      </c>
      <c r="Q1342" s="102" t="str">
        <f t="shared" si="69"/>
        <v/>
      </c>
    </row>
    <row r="1343" spans="1:17" x14ac:dyDescent="0.2">
      <c r="A1343" s="118" t="str">
        <f>IF(B1343="","",COUNT('Diário 1º PA'!$A$5:$A$1982)+COUNT('Diário 2º PA'!$A$5:$A$2027)+ROW()-4)</f>
        <v/>
      </c>
      <c r="B1343" s="104"/>
      <c r="C1343" s="153"/>
      <c r="D1343" s="105"/>
      <c r="E1343" s="105"/>
      <c r="F1343" s="106"/>
      <c r="G1343" s="105"/>
      <c r="H1343" s="105"/>
      <c r="I1343" s="107"/>
      <c r="J1343" s="422"/>
      <c r="K1343" s="422"/>
      <c r="L1343" s="423"/>
      <c r="M1343" s="422"/>
      <c r="N1343" s="103"/>
      <c r="O1343" s="79">
        <f t="shared" si="70"/>
        <v>0</v>
      </c>
      <c r="P1343" s="79">
        <f t="shared" si="70"/>
        <v>0</v>
      </c>
      <c r="Q1343" s="102" t="str">
        <f t="shared" si="69"/>
        <v/>
      </c>
    </row>
    <row r="1344" spans="1:17" x14ac:dyDescent="0.2">
      <c r="A1344" s="118" t="str">
        <f>IF(B1344="","",COUNT('Diário 1º PA'!$A$5:$A$1982)+COUNT('Diário 2º PA'!$A$5:$A$2027)+ROW()-4)</f>
        <v/>
      </c>
      <c r="B1344" s="104"/>
      <c r="C1344" s="153"/>
      <c r="D1344" s="105"/>
      <c r="E1344" s="105"/>
      <c r="F1344" s="106"/>
      <c r="G1344" s="105"/>
      <c r="H1344" s="105"/>
      <c r="I1344" s="107"/>
      <c r="J1344" s="422"/>
      <c r="K1344" s="422"/>
      <c r="L1344" s="423"/>
      <c r="M1344" s="422"/>
      <c r="N1344" s="103"/>
      <c r="O1344" s="79">
        <f t="shared" si="70"/>
        <v>0</v>
      </c>
      <c r="P1344" s="79">
        <f t="shared" si="70"/>
        <v>0</v>
      </c>
      <c r="Q1344" s="102" t="str">
        <f t="shared" si="69"/>
        <v/>
      </c>
    </row>
    <row r="1345" spans="1:17" x14ac:dyDescent="0.2">
      <c r="A1345" s="118" t="str">
        <f>IF(B1345="","",COUNT('Diário 1º PA'!$A$5:$A$1982)+COUNT('Diário 2º PA'!$A$5:$A$2027)+ROW()-4)</f>
        <v/>
      </c>
      <c r="B1345" s="104"/>
      <c r="C1345" s="153"/>
      <c r="D1345" s="105"/>
      <c r="E1345" s="105"/>
      <c r="F1345" s="106"/>
      <c r="G1345" s="105"/>
      <c r="H1345" s="105"/>
      <c r="I1345" s="107"/>
      <c r="J1345" s="422"/>
      <c r="K1345" s="422"/>
      <c r="L1345" s="423"/>
      <c r="M1345" s="422"/>
      <c r="N1345" s="103"/>
      <c r="O1345" s="79">
        <f t="shared" si="70"/>
        <v>0</v>
      </c>
      <c r="P1345" s="79">
        <f t="shared" si="70"/>
        <v>0</v>
      </c>
      <c r="Q1345" s="102" t="str">
        <f t="shared" si="69"/>
        <v/>
      </c>
    </row>
    <row r="1346" spans="1:17" x14ac:dyDescent="0.2">
      <c r="A1346" s="118" t="str">
        <f>IF(B1346="","",COUNT('Diário 1º PA'!$A$5:$A$1982)+COUNT('Diário 2º PA'!$A$5:$A$2027)+ROW()-4)</f>
        <v/>
      </c>
      <c r="B1346" s="104"/>
      <c r="C1346" s="153"/>
      <c r="D1346" s="105"/>
      <c r="E1346" s="105"/>
      <c r="F1346" s="106"/>
      <c r="G1346" s="105"/>
      <c r="H1346" s="105"/>
      <c r="I1346" s="107"/>
      <c r="J1346" s="422"/>
      <c r="K1346" s="422"/>
      <c r="L1346" s="423"/>
      <c r="M1346" s="422"/>
      <c r="N1346" s="103"/>
      <c r="O1346" s="79">
        <f t="shared" si="70"/>
        <v>0</v>
      </c>
      <c r="P1346" s="79">
        <f t="shared" si="70"/>
        <v>0</v>
      </c>
      <c r="Q1346" s="102" t="str">
        <f t="shared" si="69"/>
        <v/>
      </c>
    </row>
    <row r="1347" spans="1:17" x14ac:dyDescent="0.2">
      <c r="A1347" s="118" t="str">
        <f>IF(B1347="","",COUNT('Diário 1º PA'!$A$5:$A$1982)+COUNT('Diário 2º PA'!$A$5:$A$2027)+ROW()-4)</f>
        <v/>
      </c>
      <c r="B1347" s="104"/>
      <c r="C1347" s="153"/>
      <c r="D1347" s="105"/>
      <c r="E1347" s="105"/>
      <c r="F1347" s="106"/>
      <c r="G1347" s="105"/>
      <c r="H1347" s="105"/>
      <c r="I1347" s="107"/>
      <c r="J1347" s="422"/>
      <c r="K1347" s="422"/>
      <c r="L1347" s="423"/>
      <c r="M1347" s="422"/>
      <c r="N1347" s="103"/>
      <c r="O1347" s="79">
        <f t="shared" si="70"/>
        <v>0</v>
      </c>
      <c r="P1347" s="79">
        <f t="shared" si="70"/>
        <v>0</v>
      </c>
      <c r="Q1347" s="102" t="str">
        <f t="shared" si="69"/>
        <v/>
      </c>
    </row>
    <row r="1348" spans="1:17" x14ac:dyDescent="0.2">
      <c r="A1348" s="118" t="str">
        <f>IF(B1348="","",COUNT('Diário 1º PA'!$A$5:$A$1982)+COUNT('Diário 2º PA'!$A$5:$A$2027)+ROW()-4)</f>
        <v/>
      </c>
      <c r="B1348" s="104"/>
      <c r="C1348" s="153"/>
      <c r="D1348" s="105"/>
      <c r="E1348" s="105"/>
      <c r="F1348" s="106"/>
      <c r="G1348" s="105"/>
      <c r="H1348" s="105"/>
      <c r="I1348" s="107"/>
      <c r="J1348" s="422"/>
      <c r="K1348" s="422"/>
      <c r="L1348" s="423"/>
      <c r="M1348" s="422"/>
      <c r="N1348" s="103"/>
      <c r="O1348" s="79">
        <f t="shared" si="70"/>
        <v>0</v>
      </c>
      <c r="P1348" s="79">
        <f t="shared" si="70"/>
        <v>0</v>
      </c>
      <c r="Q1348" s="102" t="str">
        <f t="shared" si="69"/>
        <v/>
      </c>
    </row>
    <row r="1349" spans="1:17" x14ac:dyDescent="0.2">
      <c r="A1349" s="118" t="str">
        <f>IF(B1349="","",COUNT('Diário 1º PA'!$A$5:$A$1982)+COUNT('Diário 2º PA'!$A$5:$A$2027)+ROW()-4)</f>
        <v/>
      </c>
      <c r="B1349" s="104"/>
      <c r="C1349" s="153"/>
      <c r="D1349" s="105"/>
      <c r="E1349" s="105"/>
      <c r="F1349" s="106"/>
      <c r="G1349" s="105"/>
      <c r="H1349" s="105"/>
      <c r="I1349" s="107"/>
      <c r="J1349" s="422"/>
      <c r="K1349" s="422"/>
      <c r="L1349" s="423"/>
      <c r="M1349" s="422"/>
      <c r="N1349" s="103"/>
      <c r="O1349" s="79">
        <f t="shared" si="70"/>
        <v>0</v>
      </c>
      <c r="P1349" s="79">
        <f t="shared" si="70"/>
        <v>0</v>
      </c>
      <c r="Q1349" s="102" t="str">
        <f t="shared" si="69"/>
        <v/>
      </c>
    </row>
    <row r="1350" spans="1:17" x14ac:dyDescent="0.2">
      <c r="A1350" s="118" t="str">
        <f>IF(B1350="","",COUNT('Diário 1º PA'!$A$5:$A$1982)+COUNT('Diário 2º PA'!$A$5:$A$2027)+ROW()-4)</f>
        <v/>
      </c>
      <c r="B1350" s="104"/>
      <c r="C1350" s="153"/>
      <c r="D1350" s="105"/>
      <c r="E1350" s="105"/>
      <c r="F1350" s="106"/>
      <c r="G1350" s="105"/>
      <c r="H1350" s="105"/>
      <c r="I1350" s="107"/>
      <c r="J1350" s="422"/>
      <c r="K1350" s="422"/>
      <c r="L1350" s="423"/>
      <c r="M1350" s="422"/>
      <c r="N1350" s="103"/>
      <c r="O1350" s="79">
        <f t="shared" si="70"/>
        <v>0</v>
      </c>
      <c r="P1350" s="79">
        <f t="shared" si="70"/>
        <v>0</v>
      </c>
      <c r="Q1350" s="102" t="str">
        <f t="shared" si="69"/>
        <v/>
      </c>
    </row>
    <row r="1351" spans="1:17" x14ac:dyDescent="0.2">
      <c r="A1351" s="118" t="str">
        <f>IF(B1351="","",COUNT('Diário 1º PA'!$A$5:$A$1982)+COUNT('Diário 2º PA'!$A$5:$A$2027)+ROW()-4)</f>
        <v/>
      </c>
      <c r="B1351" s="104"/>
      <c r="C1351" s="153"/>
      <c r="D1351" s="105"/>
      <c r="E1351" s="105"/>
      <c r="F1351" s="106"/>
      <c r="G1351" s="105"/>
      <c r="H1351" s="105"/>
      <c r="I1351" s="107"/>
      <c r="J1351" s="422"/>
      <c r="K1351" s="422"/>
      <c r="L1351" s="423"/>
      <c r="M1351" s="422"/>
      <c r="N1351" s="103"/>
      <c r="O1351" s="79">
        <f t="shared" si="70"/>
        <v>0</v>
      </c>
      <c r="P1351" s="79">
        <f t="shared" si="70"/>
        <v>0</v>
      </c>
      <c r="Q1351" s="102" t="str">
        <f t="shared" si="69"/>
        <v/>
      </c>
    </row>
    <row r="1352" spans="1:17" x14ac:dyDescent="0.2">
      <c r="A1352" s="118" t="str">
        <f>IF(B1352="","",COUNT('Diário 1º PA'!$A$5:$A$1982)+COUNT('Diário 2º PA'!$A$5:$A$2027)+ROW()-4)</f>
        <v/>
      </c>
      <c r="B1352" s="104"/>
      <c r="C1352" s="153"/>
      <c r="D1352" s="105"/>
      <c r="E1352" s="105"/>
      <c r="F1352" s="106"/>
      <c r="G1352" s="105"/>
      <c r="H1352" s="105"/>
      <c r="I1352" s="107"/>
      <c r="J1352" s="422"/>
      <c r="K1352" s="422"/>
      <c r="L1352" s="423"/>
      <c r="M1352" s="422"/>
      <c r="N1352" s="103"/>
      <c r="O1352" s="79">
        <f t="shared" si="70"/>
        <v>0</v>
      </c>
      <c r="P1352" s="79">
        <f t="shared" si="70"/>
        <v>0</v>
      </c>
      <c r="Q1352" s="102" t="str">
        <f t="shared" si="69"/>
        <v/>
      </c>
    </row>
    <row r="1353" spans="1:17" x14ac:dyDescent="0.2">
      <c r="A1353" s="118" t="str">
        <f>IF(B1353="","",COUNT('Diário 1º PA'!$A$5:$A$1982)+COUNT('Diário 2º PA'!$A$5:$A$2027)+ROW()-4)</f>
        <v/>
      </c>
      <c r="B1353" s="104"/>
      <c r="C1353" s="153"/>
      <c r="D1353" s="105"/>
      <c r="E1353" s="105"/>
      <c r="F1353" s="106"/>
      <c r="G1353" s="105"/>
      <c r="H1353" s="105"/>
      <c r="I1353" s="107"/>
      <c r="J1353" s="422"/>
      <c r="K1353" s="422"/>
      <c r="L1353" s="423"/>
      <c r="M1353" s="422"/>
      <c r="N1353" s="103"/>
      <c r="O1353" s="79">
        <f t="shared" si="70"/>
        <v>0</v>
      </c>
      <c r="P1353" s="79">
        <f t="shared" si="70"/>
        <v>0</v>
      </c>
      <c r="Q1353" s="102" t="str">
        <f t="shared" si="69"/>
        <v/>
      </c>
    </row>
    <row r="1354" spans="1:17" x14ac:dyDescent="0.2">
      <c r="A1354" s="118" t="str">
        <f>IF(B1354="","",COUNT('Diário 1º PA'!$A$5:$A$1982)+COUNT('Diário 2º PA'!$A$5:$A$2027)+ROW()-4)</f>
        <v/>
      </c>
      <c r="B1354" s="104"/>
      <c r="C1354" s="153"/>
      <c r="D1354" s="105"/>
      <c r="E1354" s="105"/>
      <c r="F1354" s="106"/>
      <c r="G1354" s="105"/>
      <c r="H1354" s="105"/>
      <c r="I1354" s="107"/>
      <c r="J1354" s="422"/>
      <c r="K1354" s="422"/>
      <c r="L1354" s="423"/>
      <c r="M1354" s="422"/>
      <c r="N1354" s="103"/>
      <c r="O1354" s="79">
        <f t="shared" si="70"/>
        <v>0</v>
      </c>
      <c r="P1354" s="79">
        <f t="shared" si="70"/>
        <v>0</v>
      </c>
      <c r="Q1354" s="102" t="str">
        <f t="shared" si="69"/>
        <v/>
      </c>
    </row>
    <row r="1355" spans="1:17" x14ac:dyDescent="0.2">
      <c r="A1355" s="118" t="str">
        <f>IF(B1355="","",COUNT('Diário 1º PA'!$A$5:$A$1982)+COUNT('Diário 2º PA'!$A$5:$A$2027)+ROW()-4)</f>
        <v/>
      </c>
      <c r="B1355" s="104"/>
      <c r="C1355" s="153"/>
      <c r="D1355" s="105"/>
      <c r="E1355" s="105"/>
      <c r="F1355" s="106"/>
      <c r="G1355" s="105"/>
      <c r="H1355" s="105"/>
      <c r="I1355" s="107"/>
      <c r="J1355" s="422"/>
      <c r="K1355" s="422"/>
      <c r="L1355" s="423"/>
      <c r="M1355" s="422"/>
      <c r="N1355" s="103"/>
      <c r="O1355" s="79">
        <f t="shared" si="70"/>
        <v>0</v>
      </c>
      <c r="P1355" s="79">
        <f t="shared" si="70"/>
        <v>0</v>
      </c>
      <c r="Q1355" s="102" t="str">
        <f t="shared" si="69"/>
        <v/>
      </c>
    </row>
    <row r="1356" spans="1:17" x14ac:dyDescent="0.2">
      <c r="A1356" s="118" t="str">
        <f>IF(B1356="","",COUNT('Diário 1º PA'!$A$5:$A$1982)+COUNT('Diário 2º PA'!$A$5:$A$2027)+ROW()-4)</f>
        <v/>
      </c>
      <c r="B1356" s="104"/>
      <c r="C1356" s="153"/>
      <c r="D1356" s="105"/>
      <c r="E1356" s="105"/>
      <c r="F1356" s="106"/>
      <c r="G1356" s="105"/>
      <c r="H1356" s="105"/>
      <c r="I1356" s="107"/>
      <c r="J1356" s="422"/>
      <c r="K1356" s="422"/>
      <c r="L1356" s="423"/>
      <c r="M1356" s="422"/>
      <c r="N1356" s="103"/>
      <c r="O1356" s="79">
        <f t="shared" si="70"/>
        <v>0</v>
      </c>
      <c r="P1356" s="79">
        <f t="shared" si="70"/>
        <v>0</v>
      </c>
      <c r="Q1356" s="102" t="str">
        <f t="shared" si="69"/>
        <v/>
      </c>
    </row>
    <row r="1357" spans="1:17" x14ac:dyDescent="0.2">
      <c r="A1357" s="118" t="str">
        <f>IF(B1357="","",COUNT('Diário 1º PA'!$A$5:$A$1982)+COUNT('Diário 2º PA'!$A$5:$A$2027)+ROW()-4)</f>
        <v/>
      </c>
      <c r="B1357" s="104"/>
      <c r="C1357" s="153"/>
      <c r="D1357" s="105"/>
      <c r="E1357" s="105"/>
      <c r="F1357" s="106"/>
      <c r="G1357" s="105"/>
      <c r="H1357" s="105"/>
      <c r="I1357" s="107"/>
      <c r="J1357" s="422"/>
      <c r="K1357" s="422"/>
      <c r="L1357" s="423"/>
      <c r="M1357" s="422"/>
      <c r="N1357" s="103"/>
      <c r="O1357" s="79">
        <f t="shared" si="70"/>
        <v>0</v>
      </c>
      <c r="P1357" s="79">
        <f t="shared" si="70"/>
        <v>0</v>
      </c>
      <c r="Q1357" s="102" t="str">
        <f t="shared" si="69"/>
        <v/>
      </c>
    </row>
    <row r="1358" spans="1:17" x14ac:dyDescent="0.2">
      <c r="A1358" s="118" t="str">
        <f>IF(B1358="","",COUNT('Diário 1º PA'!$A$5:$A$1982)+COUNT('Diário 2º PA'!$A$5:$A$2027)+ROW()-4)</f>
        <v/>
      </c>
      <c r="B1358" s="104"/>
      <c r="C1358" s="153"/>
      <c r="D1358" s="105"/>
      <c r="E1358" s="105"/>
      <c r="F1358" s="106"/>
      <c r="G1358" s="105"/>
      <c r="H1358" s="105"/>
      <c r="I1358" s="107"/>
      <c r="J1358" s="422"/>
      <c r="K1358" s="422"/>
      <c r="L1358" s="423"/>
      <c r="M1358" s="422"/>
      <c r="N1358" s="103"/>
      <c r="O1358" s="79">
        <f t="shared" si="70"/>
        <v>0</v>
      </c>
      <c r="P1358" s="79">
        <f t="shared" si="70"/>
        <v>0</v>
      </c>
      <c r="Q1358" s="102" t="str">
        <f t="shared" si="69"/>
        <v/>
      </c>
    </row>
    <row r="1359" spans="1:17" x14ac:dyDescent="0.2">
      <c r="A1359" s="118" t="str">
        <f>IF(B1359="","",COUNT('Diário 1º PA'!$A$5:$A$1982)+COUNT('Diário 2º PA'!$A$5:$A$2027)+ROW()-4)</f>
        <v/>
      </c>
      <c r="B1359" s="104"/>
      <c r="C1359" s="153"/>
      <c r="D1359" s="105"/>
      <c r="E1359" s="105"/>
      <c r="F1359" s="106"/>
      <c r="G1359" s="105"/>
      <c r="H1359" s="105"/>
      <c r="I1359" s="107"/>
      <c r="J1359" s="422"/>
      <c r="K1359" s="422"/>
      <c r="L1359" s="423"/>
      <c r="M1359" s="422"/>
      <c r="N1359" s="103"/>
      <c r="O1359" s="79">
        <f t="shared" si="70"/>
        <v>0</v>
      </c>
      <c r="P1359" s="79">
        <f t="shared" si="70"/>
        <v>0</v>
      </c>
      <c r="Q1359" s="102" t="str">
        <f t="shared" si="69"/>
        <v/>
      </c>
    </row>
    <row r="1360" spans="1:17" x14ac:dyDescent="0.2">
      <c r="A1360" s="118" t="str">
        <f>IF(B1360="","",COUNT('Diário 1º PA'!$A$5:$A$1982)+COUNT('Diário 2º PA'!$A$5:$A$2027)+ROW()-4)</f>
        <v/>
      </c>
      <c r="B1360" s="104"/>
      <c r="C1360" s="153"/>
      <c r="D1360" s="105"/>
      <c r="E1360" s="105"/>
      <c r="F1360" s="106"/>
      <c r="G1360" s="105"/>
      <c r="H1360" s="105"/>
      <c r="I1360" s="107"/>
      <c r="J1360" s="422"/>
      <c r="K1360" s="422"/>
      <c r="L1360" s="423"/>
      <c r="M1360" s="422"/>
      <c r="N1360" s="103"/>
      <c r="O1360" s="79">
        <f t="shared" si="70"/>
        <v>0</v>
      </c>
      <c r="P1360" s="79">
        <f t="shared" si="70"/>
        <v>0</v>
      </c>
      <c r="Q1360" s="102" t="str">
        <f t="shared" si="69"/>
        <v/>
      </c>
    </row>
    <row r="1361" spans="1:17" x14ac:dyDescent="0.2">
      <c r="A1361" s="118" t="str">
        <f>IF(B1361="","",COUNT('Diário 1º PA'!$A$5:$A$1982)+COUNT('Diário 2º PA'!$A$5:$A$2027)+ROW()-4)</f>
        <v/>
      </c>
      <c r="B1361" s="104"/>
      <c r="C1361" s="153"/>
      <c r="D1361" s="105"/>
      <c r="E1361" s="105"/>
      <c r="F1361" s="106"/>
      <c r="G1361" s="105"/>
      <c r="H1361" s="105"/>
      <c r="I1361" s="107"/>
      <c r="J1361" s="422"/>
      <c r="K1361" s="422"/>
      <c r="L1361" s="423"/>
      <c r="M1361" s="422"/>
      <c r="N1361" s="103"/>
      <c r="O1361" s="79">
        <f t="shared" si="70"/>
        <v>0</v>
      </c>
      <c r="P1361" s="79">
        <f t="shared" si="70"/>
        <v>0</v>
      </c>
      <c r="Q1361" s="102" t="str">
        <f t="shared" si="69"/>
        <v/>
      </c>
    </row>
    <row r="1362" spans="1:17" x14ac:dyDescent="0.2">
      <c r="A1362" s="118" t="str">
        <f>IF(B1362="","",COUNT('Diário 1º PA'!$A$5:$A$1982)+COUNT('Diário 2º PA'!$A$5:$A$2027)+ROW()-4)</f>
        <v/>
      </c>
      <c r="B1362" s="104"/>
      <c r="C1362" s="153"/>
      <c r="D1362" s="105"/>
      <c r="E1362" s="105"/>
      <c r="F1362" s="106"/>
      <c r="G1362" s="105"/>
      <c r="H1362" s="105"/>
      <c r="I1362" s="107"/>
      <c r="J1362" s="422"/>
      <c r="K1362" s="422"/>
      <c r="L1362" s="423"/>
      <c r="M1362" s="422"/>
      <c r="N1362" s="103"/>
      <c r="O1362" s="79">
        <f t="shared" si="70"/>
        <v>0</v>
      </c>
      <c r="P1362" s="79">
        <f t="shared" si="70"/>
        <v>0</v>
      </c>
      <c r="Q1362" s="102" t="str">
        <f t="shared" si="69"/>
        <v/>
      </c>
    </row>
    <row r="1363" spans="1:17" x14ac:dyDescent="0.2">
      <c r="A1363" s="118" t="str">
        <f>IF(B1363="","",COUNT('Diário 1º PA'!$A$5:$A$1982)+COUNT('Diário 2º PA'!$A$5:$A$2027)+ROW()-4)</f>
        <v/>
      </c>
      <c r="B1363" s="104"/>
      <c r="C1363" s="153"/>
      <c r="D1363" s="105"/>
      <c r="E1363" s="105"/>
      <c r="F1363" s="106"/>
      <c r="G1363" s="105"/>
      <c r="H1363" s="105"/>
      <c r="I1363" s="107"/>
      <c r="J1363" s="422"/>
      <c r="K1363" s="422"/>
      <c r="L1363" s="423"/>
      <c r="M1363" s="422"/>
      <c r="N1363" s="103"/>
      <c r="O1363" s="79">
        <f t="shared" si="70"/>
        <v>0</v>
      </c>
      <c r="P1363" s="79">
        <f t="shared" si="70"/>
        <v>0</v>
      </c>
      <c r="Q1363" s="102" t="str">
        <f t="shared" si="69"/>
        <v/>
      </c>
    </row>
    <row r="1364" spans="1:17" x14ac:dyDescent="0.2">
      <c r="A1364" s="118" t="str">
        <f>IF(B1364="","",COUNT('Diário 1º PA'!$A$5:$A$1982)+COUNT('Diário 2º PA'!$A$5:$A$2027)+ROW()-4)</f>
        <v/>
      </c>
      <c r="B1364" s="104"/>
      <c r="C1364" s="153"/>
      <c r="D1364" s="105"/>
      <c r="E1364" s="105"/>
      <c r="F1364" s="106"/>
      <c r="G1364" s="105"/>
      <c r="H1364" s="105"/>
      <c r="I1364" s="107"/>
      <c r="J1364" s="422"/>
      <c r="K1364" s="422"/>
      <c r="L1364" s="423"/>
      <c r="M1364" s="422"/>
      <c r="N1364" s="103"/>
      <c r="O1364" s="79">
        <f t="shared" si="70"/>
        <v>0</v>
      </c>
      <c r="P1364" s="79">
        <f t="shared" si="70"/>
        <v>0</v>
      </c>
      <c r="Q1364" s="102" t="str">
        <f t="shared" si="69"/>
        <v/>
      </c>
    </row>
    <row r="1365" spans="1:17" x14ac:dyDescent="0.2">
      <c r="A1365" s="118" t="str">
        <f>IF(B1365="","",COUNT('Diário 1º PA'!$A$5:$A$1982)+COUNT('Diário 2º PA'!$A$5:$A$2027)+ROW()-4)</f>
        <v/>
      </c>
      <c r="B1365" s="104"/>
      <c r="C1365" s="153"/>
      <c r="D1365" s="105"/>
      <c r="E1365" s="105"/>
      <c r="F1365" s="106"/>
      <c r="G1365" s="105"/>
      <c r="H1365" s="105"/>
      <c r="I1365" s="107"/>
      <c r="J1365" s="422"/>
      <c r="K1365" s="422"/>
      <c r="L1365" s="423"/>
      <c r="M1365" s="422"/>
      <c r="N1365" s="103"/>
      <c r="O1365" s="79">
        <f t="shared" si="70"/>
        <v>0</v>
      </c>
      <c r="P1365" s="79">
        <f t="shared" si="70"/>
        <v>0</v>
      </c>
      <c r="Q1365" s="102" t="str">
        <f t="shared" si="69"/>
        <v/>
      </c>
    </row>
    <row r="1366" spans="1:17" x14ac:dyDescent="0.2">
      <c r="A1366" s="118" t="str">
        <f>IF(B1366="","",COUNT('Diário 1º PA'!$A$5:$A$1982)+COUNT('Diário 2º PA'!$A$5:$A$2027)+ROW()-4)</f>
        <v/>
      </c>
      <c r="B1366" s="104"/>
      <c r="C1366" s="153"/>
      <c r="D1366" s="105"/>
      <c r="E1366" s="105"/>
      <c r="F1366" s="106"/>
      <c r="G1366" s="105"/>
      <c r="H1366" s="105"/>
      <c r="I1366" s="107"/>
      <c r="J1366" s="422"/>
      <c r="K1366" s="422"/>
      <c r="L1366" s="423"/>
      <c r="M1366" s="422"/>
      <c r="N1366" s="103"/>
      <c r="O1366" s="79">
        <f t="shared" si="70"/>
        <v>0</v>
      </c>
      <c r="P1366" s="79">
        <f t="shared" si="70"/>
        <v>0</v>
      </c>
      <c r="Q1366" s="102" t="str">
        <f t="shared" si="69"/>
        <v/>
      </c>
    </row>
    <row r="1367" spans="1:17" x14ac:dyDescent="0.2">
      <c r="A1367" s="118" t="str">
        <f>IF(B1367="","",COUNT('Diário 1º PA'!$A$5:$A$1982)+COUNT('Diário 2º PA'!$A$5:$A$2027)+ROW()-4)</f>
        <v/>
      </c>
      <c r="B1367" s="104"/>
      <c r="C1367" s="153"/>
      <c r="D1367" s="105"/>
      <c r="E1367" s="105"/>
      <c r="F1367" s="106"/>
      <c r="G1367" s="105"/>
      <c r="H1367" s="105"/>
      <c r="I1367" s="107"/>
      <c r="J1367" s="422"/>
      <c r="K1367" s="422"/>
      <c r="L1367" s="423"/>
      <c r="M1367" s="422"/>
      <c r="N1367" s="103"/>
      <c r="O1367" s="79">
        <f t="shared" si="70"/>
        <v>0</v>
      </c>
      <c r="P1367" s="79">
        <f t="shared" si="70"/>
        <v>0</v>
      </c>
      <c r="Q1367" s="102" t="str">
        <f t="shared" si="69"/>
        <v/>
      </c>
    </row>
    <row r="1368" spans="1:17" x14ac:dyDescent="0.2">
      <c r="A1368" s="118" t="str">
        <f>IF(B1368="","",COUNT('Diário 1º PA'!$A$5:$A$1982)+COUNT('Diário 2º PA'!$A$5:$A$2027)+ROW()-4)</f>
        <v/>
      </c>
      <c r="B1368" s="104"/>
      <c r="C1368" s="153"/>
      <c r="D1368" s="105"/>
      <c r="E1368" s="105"/>
      <c r="F1368" s="106"/>
      <c r="G1368" s="105"/>
      <c r="H1368" s="105"/>
      <c r="I1368" s="107"/>
      <c r="J1368" s="422"/>
      <c r="K1368" s="422"/>
      <c r="L1368" s="423"/>
      <c r="M1368" s="422"/>
      <c r="N1368" s="103"/>
      <c r="O1368" s="79">
        <f t="shared" si="70"/>
        <v>0</v>
      </c>
      <c r="P1368" s="79">
        <f t="shared" si="70"/>
        <v>0</v>
      </c>
      <c r="Q1368" s="102" t="str">
        <f t="shared" si="69"/>
        <v/>
      </c>
    </row>
    <row r="1369" spans="1:17" x14ac:dyDescent="0.2">
      <c r="A1369" s="118" t="str">
        <f>IF(B1369="","",COUNT('Diário 1º PA'!$A$5:$A$1982)+COUNT('Diário 2º PA'!$A$5:$A$2027)+ROW()-4)</f>
        <v/>
      </c>
      <c r="B1369" s="104"/>
      <c r="C1369" s="153"/>
      <c r="D1369" s="105"/>
      <c r="E1369" s="105"/>
      <c r="F1369" s="106"/>
      <c r="G1369" s="105"/>
      <c r="H1369" s="105"/>
      <c r="I1369" s="107"/>
      <c r="J1369" s="422"/>
      <c r="K1369" s="422"/>
      <c r="L1369" s="423"/>
      <c r="M1369" s="422"/>
      <c r="N1369" s="103"/>
      <c r="O1369" s="79">
        <f t="shared" si="70"/>
        <v>0</v>
      </c>
      <c r="P1369" s="79">
        <f t="shared" si="70"/>
        <v>0</v>
      </c>
      <c r="Q1369" s="102" t="str">
        <f t="shared" si="69"/>
        <v/>
      </c>
    </row>
    <row r="1370" spans="1:17" x14ac:dyDescent="0.2">
      <c r="A1370" s="118" t="str">
        <f>IF(B1370="","",COUNT('Diário 1º PA'!$A$5:$A$1982)+COUNT('Diário 2º PA'!$A$5:$A$2027)+ROW()-4)</f>
        <v/>
      </c>
      <c r="B1370" s="104"/>
      <c r="C1370" s="153"/>
      <c r="D1370" s="105"/>
      <c r="E1370" s="105"/>
      <c r="F1370" s="106"/>
      <c r="G1370" s="105"/>
      <c r="H1370" s="105"/>
      <c r="I1370" s="107"/>
      <c r="J1370" s="422"/>
      <c r="K1370" s="422"/>
      <c r="L1370" s="423"/>
      <c r="M1370" s="422"/>
      <c r="N1370" s="103"/>
      <c r="O1370" s="79">
        <f t="shared" si="70"/>
        <v>0</v>
      </c>
      <c r="P1370" s="79">
        <f t="shared" si="70"/>
        <v>0</v>
      </c>
      <c r="Q1370" s="102" t="str">
        <f t="shared" si="69"/>
        <v/>
      </c>
    </row>
    <row r="1371" spans="1:17" x14ac:dyDescent="0.2">
      <c r="A1371" s="118" t="str">
        <f>IF(B1371="","",COUNT('Diário 1º PA'!$A$5:$A$1982)+COUNT('Diário 2º PA'!$A$5:$A$2027)+ROW()-4)</f>
        <v/>
      </c>
      <c r="B1371" s="104"/>
      <c r="C1371" s="153"/>
      <c r="D1371" s="105"/>
      <c r="E1371" s="105"/>
      <c r="F1371" s="106"/>
      <c r="G1371" s="105"/>
      <c r="H1371" s="105"/>
      <c r="I1371" s="107"/>
      <c r="J1371" s="422"/>
      <c r="K1371" s="422"/>
      <c r="L1371" s="423"/>
      <c r="M1371" s="422"/>
      <c r="N1371" s="103"/>
      <c r="O1371" s="79">
        <f t="shared" si="70"/>
        <v>0</v>
      </c>
      <c r="P1371" s="79">
        <f t="shared" si="70"/>
        <v>0</v>
      </c>
      <c r="Q1371" s="102" t="str">
        <f t="shared" si="69"/>
        <v/>
      </c>
    </row>
    <row r="1372" spans="1:17" x14ac:dyDescent="0.2">
      <c r="A1372" s="118" t="str">
        <f>IF(B1372="","",COUNT('Diário 1º PA'!$A$5:$A$1982)+COUNT('Diário 2º PA'!$A$5:$A$2027)+ROW()-4)</f>
        <v/>
      </c>
      <c r="B1372" s="104"/>
      <c r="C1372" s="153"/>
      <c r="D1372" s="105"/>
      <c r="E1372" s="105"/>
      <c r="F1372" s="106"/>
      <c r="G1372" s="105"/>
      <c r="H1372" s="105"/>
      <c r="I1372" s="107"/>
      <c r="J1372" s="422"/>
      <c r="K1372" s="422"/>
      <c r="L1372" s="423"/>
      <c r="M1372" s="422"/>
      <c r="N1372" s="103"/>
      <c r="O1372" s="79">
        <f t="shared" si="70"/>
        <v>0</v>
      </c>
      <c r="P1372" s="79">
        <f t="shared" si="70"/>
        <v>0</v>
      </c>
      <c r="Q1372" s="102" t="str">
        <f t="shared" si="69"/>
        <v/>
      </c>
    </row>
    <row r="1373" spans="1:17" x14ac:dyDescent="0.2">
      <c r="A1373" s="118" t="str">
        <f>IF(B1373="","",COUNT('Diário 1º PA'!$A$5:$A$1982)+COUNT('Diário 2º PA'!$A$5:$A$2027)+ROW()-4)</f>
        <v/>
      </c>
      <c r="B1373" s="104"/>
      <c r="C1373" s="153"/>
      <c r="D1373" s="105"/>
      <c r="E1373" s="105"/>
      <c r="F1373" s="106"/>
      <c r="G1373" s="105"/>
      <c r="H1373" s="105"/>
      <c r="I1373" s="107"/>
      <c r="J1373" s="422"/>
      <c r="K1373" s="422"/>
      <c r="L1373" s="423"/>
      <c r="M1373" s="422"/>
      <c r="N1373" s="103"/>
      <c r="O1373" s="79">
        <f t="shared" si="70"/>
        <v>0</v>
      </c>
      <c r="P1373" s="79">
        <f t="shared" si="70"/>
        <v>0</v>
      </c>
      <c r="Q1373" s="102" t="str">
        <f t="shared" si="69"/>
        <v/>
      </c>
    </row>
    <row r="1374" spans="1:17" x14ac:dyDescent="0.2">
      <c r="A1374" s="118" t="str">
        <f>IF(B1374="","",COUNT('Diário 1º PA'!$A$5:$A$1982)+COUNT('Diário 2º PA'!$A$5:$A$2027)+ROW()-4)</f>
        <v/>
      </c>
      <c r="B1374" s="104"/>
      <c r="C1374" s="153"/>
      <c r="D1374" s="105"/>
      <c r="E1374" s="105"/>
      <c r="F1374" s="106"/>
      <c r="G1374" s="105"/>
      <c r="H1374" s="105"/>
      <c r="I1374" s="107"/>
      <c r="J1374" s="422"/>
      <c r="K1374" s="422"/>
      <c r="L1374" s="423"/>
      <c r="M1374" s="422"/>
      <c r="N1374" s="103"/>
      <c r="O1374" s="79">
        <f t="shared" si="70"/>
        <v>0</v>
      </c>
      <c r="P1374" s="79">
        <f t="shared" si="70"/>
        <v>0</v>
      </c>
      <c r="Q1374" s="102" t="str">
        <f t="shared" si="69"/>
        <v/>
      </c>
    </row>
    <row r="1375" spans="1:17" x14ac:dyDescent="0.2">
      <c r="A1375" s="118" t="str">
        <f>IF(B1375="","",COUNT('Diário 1º PA'!$A$5:$A$1982)+COUNT('Diário 2º PA'!$A$5:$A$2027)+ROW()-4)</f>
        <v/>
      </c>
      <c r="B1375" s="104"/>
      <c r="C1375" s="153"/>
      <c r="D1375" s="105"/>
      <c r="E1375" s="105"/>
      <c r="F1375" s="106"/>
      <c r="G1375" s="105"/>
      <c r="H1375" s="105"/>
      <c r="I1375" s="107"/>
      <c r="J1375" s="422"/>
      <c r="K1375" s="422"/>
      <c r="L1375" s="423"/>
      <c r="M1375" s="422"/>
      <c r="N1375" s="103"/>
      <c r="O1375" s="79">
        <f t="shared" si="70"/>
        <v>0</v>
      </c>
      <c r="P1375" s="79">
        <f t="shared" si="70"/>
        <v>0</v>
      </c>
      <c r="Q1375" s="102" t="str">
        <f t="shared" si="69"/>
        <v/>
      </c>
    </row>
    <row r="1376" spans="1:17" x14ac:dyDescent="0.2">
      <c r="A1376" s="118" t="str">
        <f>IF(B1376="","",COUNT('Diário 1º PA'!$A$5:$A$1982)+COUNT('Diário 2º PA'!$A$5:$A$2027)+ROW()-4)</f>
        <v/>
      </c>
      <c r="B1376" s="104"/>
      <c r="C1376" s="153"/>
      <c r="D1376" s="105"/>
      <c r="E1376" s="105"/>
      <c r="F1376" s="106"/>
      <c r="G1376" s="105"/>
      <c r="H1376" s="105"/>
      <c r="I1376" s="107"/>
      <c r="J1376" s="422"/>
      <c r="K1376" s="422"/>
      <c r="L1376" s="423"/>
      <c r="M1376" s="422"/>
      <c r="N1376" s="103"/>
      <c r="O1376" s="79">
        <f t="shared" si="70"/>
        <v>0</v>
      </c>
      <c r="P1376" s="79">
        <f t="shared" si="70"/>
        <v>0</v>
      </c>
      <c r="Q1376" s="102" t="str">
        <f t="shared" si="69"/>
        <v/>
      </c>
    </row>
    <row r="1377" spans="1:17" x14ac:dyDescent="0.2">
      <c r="A1377" s="118" t="str">
        <f>IF(B1377="","",COUNT('Diário 1º PA'!$A$5:$A$1982)+COUNT('Diário 2º PA'!$A$5:$A$2027)+ROW()-4)</f>
        <v/>
      </c>
      <c r="B1377" s="104"/>
      <c r="C1377" s="153"/>
      <c r="D1377" s="105"/>
      <c r="E1377" s="105"/>
      <c r="F1377" s="106"/>
      <c r="G1377" s="105"/>
      <c r="H1377" s="105"/>
      <c r="I1377" s="107"/>
      <c r="J1377" s="422"/>
      <c r="K1377" s="422"/>
      <c r="L1377" s="423"/>
      <c r="M1377" s="422"/>
      <c r="N1377" s="103"/>
      <c r="O1377" s="79">
        <f t="shared" si="70"/>
        <v>0</v>
      </c>
      <c r="P1377" s="79">
        <f t="shared" si="70"/>
        <v>0</v>
      </c>
      <c r="Q1377" s="102" t="str">
        <f t="shared" si="69"/>
        <v/>
      </c>
    </row>
    <row r="1378" spans="1:17" x14ac:dyDescent="0.2">
      <c r="A1378" s="118" t="str">
        <f>IF(B1378="","",COUNT('Diário 1º PA'!$A$5:$A$1982)+COUNT('Diário 2º PA'!$A$5:$A$2027)+ROW()-4)</f>
        <v/>
      </c>
      <c r="B1378" s="104"/>
      <c r="C1378" s="153"/>
      <c r="D1378" s="105"/>
      <c r="E1378" s="105"/>
      <c r="F1378" s="106"/>
      <c r="G1378" s="105"/>
      <c r="H1378" s="105"/>
      <c r="I1378" s="107"/>
      <c r="J1378" s="422"/>
      <c r="K1378" s="422"/>
      <c r="L1378" s="423"/>
      <c r="M1378" s="422"/>
      <c r="N1378" s="103"/>
      <c r="O1378" s="79">
        <f t="shared" si="70"/>
        <v>0</v>
      </c>
      <c r="P1378" s="79">
        <f t="shared" si="70"/>
        <v>0</v>
      </c>
      <c r="Q1378" s="102" t="str">
        <f t="shared" si="69"/>
        <v/>
      </c>
    </row>
    <row r="1379" spans="1:17" x14ac:dyDescent="0.2">
      <c r="A1379" s="118" t="str">
        <f>IF(B1379="","",COUNT('Diário 1º PA'!$A$5:$A$1982)+COUNT('Diário 2º PA'!$A$5:$A$2027)+ROW()-4)</f>
        <v/>
      </c>
      <c r="B1379" s="104"/>
      <c r="C1379" s="153"/>
      <c r="D1379" s="105"/>
      <c r="E1379" s="105"/>
      <c r="F1379" s="106"/>
      <c r="G1379" s="105"/>
      <c r="H1379" s="105"/>
      <c r="I1379" s="107"/>
      <c r="J1379" s="422"/>
      <c r="K1379" s="422"/>
      <c r="L1379" s="423"/>
      <c r="M1379" s="422"/>
      <c r="N1379" s="103"/>
      <c r="O1379" s="79">
        <f t="shared" si="70"/>
        <v>0</v>
      </c>
      <c r="P1379" s="79">
        <f t="shared" si="70"/>
        <v>0</v>
      </c>
      <c r="Q1379" s="102" t="str">
        <f t="shared" si="69"/>
        <v/>
      </c>
    </row>
    <row r="1380" spans="1:17" x14ac:dyDescent="0.2">
      <c r="A1380" s="118" t="str">
        <f>IF(B1380="","",COUNT('Diário 1º PA'!$A$5:$A$1982)+COUNT('Diário 2º PA'!$A$5:$A$2027)+ROW()-4)</f>
        <v/>
      </c>
      <c r="B1380" s="104"/>
      <c r="C1380" s="153"/>
      <c r="D1380" s="105"/>
      <c r="E1380" s="105"/>
      <c r="F1380" s="106"/>
      <c r="G1380" s="105"/>
      <c r="H1380" s="105"/>
      <c r="I1380" s="107"/>
      <c r="J1380" s="422"/>
      <c r="K1380" s="422"/>
      <c r="L1380" s="423"/>
      <c r="M1380" s="422"/>
      <c r="N1380" s="103"/>
      <c r="O1380" s="79">
        <f t="shared" si="70"/>
        <v>0</v>
      </c>
      <c r="P1380" s="79">
        <f t="shared" si="70"/>
        <v>0</v>
      </c>
      <c r="Q1380" s="102" t="str">
        <f t="shared" si="69"/>
        <v/>
      </c>
    </row>
    <row r="1381" spans="1:17" x14ac:dyDescent="0.2">
      <c r="A1381" s="118" t="str">
        <f>IF(B1381="","",COUNT('Diário 1º PA'!$A$5:$A$1982)+COUNT('Diário 2º PA'!$A$5:$A$2027)+ROW()-4)</f>
        <v/>
      </c>
      <c r="B1381" s="104"/>
      <c r="C1381" s="153"/>
      <c r="D1381" s="105"/>
      <c r="E1381" s="105"/>
      <c r="F1381" s="106"/>
      <c r="G1381" s="105"/>
      <c r="H1381" s="105"/>
      <c r="I1381" s="107"/>
      <c r="J1381" s="422"/>
      <c r="K1381" s="422"/>
      <c r="L1381" s="423"/>
      <c r="M1381" s="422"/>
      <c r="N1381" s="103"/>
      <c r="O1381" s="79">
        <f t="shared" si="70"/>
        <v>0</v>
      </c>
      <c r="P1381" s="79">
        <f t="shared" si="70"/>
        <v>0</v>
      </c>
      <c r="Q1381" s="102" t="str">
        <f t="shared" si="69"/>
        <v/>
      </c>
    </row>
    <row r="1382" spans="1:17" x14ac:dyDescent="0.2">
      <c r="A1382" s="118" t="str">
        <f>IF(B1382="","",COUNT('Diário 1º PA'!$A$5:$A$1982)+COUNT('Diário 2º PA'!$A$5:$A$2027)+ROW()-4)</f>
        <v/>
      </c>
      <c r="B1382" s="104"/>
      <c r="C1382" s="153"/>
      <c r="D1382" s="105"/>
      <c r="E1382" s="105"/>
      <c r="F1382" s="106"/>
      <c r="G1382" s="105"/>
      <c r="H1382" s="105"/>
      <c r="I1382" s="107"/>
      <c r="J1382" s="422"/>
      <c r="K1382" s="422"/>
      <c r="L1382" s="423"/>
      <c r="M1382" s="422"/>
      <c r="N1382" s="103"/>
      <c r="O1382" s="79">
        <f t="shared" si="70"/>
        <v>0</v>
      </c>
      <c r="P1382" s="79">
        <f t="shared" si="70"/>
        <v>0</v>
      </c>
      <c r="Q1382" s="102" t="str">
        <f t="shared" si="69"/>
        <v/>
      </c>
    </row>
    <row r="1383" spans="1:17" x14ac:dyDescent="0.2">
      <c r="A1383" s="118" t="str">
        <f>IF(B1383="","",COUNT('Diário 1º PA'!$A$5:$A$1982)+COUNT('Diário 2º PA'!$A$5:$A$2027)+ROW()-4)</f>
        <v/>
      </c>
      <c r="B1383" s="104"/>
      <c r="C1383" s="153"/>
      <c r="D1383" s="105"/>
      <c r="E1383" s="105"/>
      <c r="F1383" s="106"/>
      <c r="G1383" s="105"/>
      <c r="H1383" s="105"/>
      <c r="I1383" s="107"/>
      <c r="J1383" s="422"/>
      <c r="K1383" s="422"/>
      <c r="L1383" s="423"/>
      <c r="M1383" s="422"/>
      <c r="N1383" s="103"/>
      <c r="O1383" s="79">
        <f t="shared" si="70"/>
        <v>0</v>
      </c>
      <c r="P1383" s="79">
        <f t="shared" si="70"/>
        <v>0</v>
      </c>
      <c r="Q1383" s="102" t="str">
        <f t="shared" si="69"/>
        <v/>
      </c>
    </row>
    <row r="1384" spans="1:17" x14ac:dyDescent="0.2">
      <c r="A1384" s="118" t="str">
        <f>IF(B1384="","",COUNT('Diário 1º PA'!$A$5:$A$1982)+COUNT('Diário 2º PA'!$A$5:$A$2027)+ROW()-4)</f>
        <v/>
      </c>
      <c r="B1384" s="104"/>
      <c r="C1384" s="153"/>
      <c r="D1384" s="105"/>
      <c r="E1384" s="105"/>
      <c r="F1384" s="106"/>
      <c r="G1384" s="105"/>
      <c r="H1384" s="105"/>
      <c r="I1384" s="107"/>
      <c r="J1384" s="422"/>
      <c r="K1384" s="422"/>
      <c r="L1384" s="423"/>
      <c r="M1384" s="422"/>
      <c r="N1384" s="103"/>
      <c r="O1384" s="79">
        <f t="shared" si="70"/>
        <v>0</v>
      </c>
      <c r="P1384" s="79">
        <f t="shared" si="70"/>
        <v>0</v>
      </c>
      <c r="Q1384" s="102" t="str">
        <f t="shared" si="69"/>
        <v/>
      </c>
    </row>
    <row r="1385" spans="1:17" x14ac:dyDescent="0.2">
      <c r="A1385" s="118" t="str">
        <f>IF(B1385="","",COUNT('Diário 1º PA'!$A$5:$A$1982)+COUNT('Diário 2º PA'!$A$5:$A$2027)+ROW()-4)</f>
        <v/>
      </c>
      <c r="B1385" s="104"/>
      <c r="C1385" s="153"/>
      <c r="D1385" s="105"/>
      <c r="E1385" s="105"/>
      <c r="F1385" s="106"/>
      <c r="G1385" s="105"/>
      <c r="H1385" s="105"/>
      <c r="I1385" s="107"/>
      <c r="J1385" s="422"/>
      <c r="K1385" s="422"/>
      <c r="L1385" s="423"/>
      <c r="M1385" s="422"/>
      <c r="N1385" s="103"/>
      <c r="O1385" s="79">
        <f t="shared" si="70"/>
        <v>0</v>
      </c>
      <c r="P1385" s="79">
        <f t="shared" si="70"/>
        <v>0</v>
      </c>
      <c r="Q1385" s="102" t="str">
        <f t="shared" si="69"/>
        <v/>
      </c>
    </row>
    <row r="1386" spans="1:17" x14ac:dyDescent="0.2">
      <c r="A1386" s="118" t="str">
        <f>IF(B1386="","",COUNT('Diário 1º PA'!$A$5:$A$1982)+COUNT('Diário 2º PA'!$A$5:$A$2027)+ROW()-4)</f>
        <v/>
      </c>
      <c r="B1386" s="104"/>
      <c r="C1386" s="153"/>
      <c r="D1386" s="105"/>
      <c r="E1386" s="105"/>
      <c r="F1386" s="106"/>
      <c r="G1386" s="105"/>
      <c r="H1386" s="105"/>
      <c r="I1386" s="107"/>
      <c r="J1386" s="422"/>
      <c r="K1386" s="422"/>
      <c r="L1386" s="423"/>
      <c r="M1386" s="422"/>
      <c r="N1386" s="103"/>
      <c r="O1386" s="79">
        <f t="shared" si="70"/>
        <v>0</v>
      </c>
      <c r="P1386" s="79">
        <f t="shared" si="70"/>
        <v>0</v>
      </c>
      <c r="Q1386" s="102" t="str">
        <f t="shared" ref="Q1386:Q1449" si="71">SUBSTITUTE(D1386," ","_")</f>
        <v/>
      </c>
    </row>
    <row r="1387" spans="1:17" x14ac:dyDescent="0.2">
      <c r="A1387" s="118" t="str">
        <f>IF(B1387="","",COUNT('Diário 1º PA'!$A$5:$A$1982)+COUNT('Diário 2º PA'!$A$5:$A$2027)+ROW()-4)</f>
        <v/>
      </c>
      <c r="B1387" s="104"/>
      <c r="C1387" s="153"/>
      <c r="D1387" s="105"/>
      <c r="E1387" s="105"/>
      <c r="F1387" s="106"/>
      <c r="G1387" s="105"/>
      <c r="H1387" s="105"/>
      <c r="I1387" s="107"/>
      <c r="J1387" s="422"/>
      <c r="K1387" s="422"/>
      <c r="L1387" s="423"/>
      <c r="M1387" s="422"/>
      <c r="N1387" s="103"/>
      <c r="O1387" s="79">
        <f t="shared" ref="O1387:P1450" si="72">IF(B1387=0,0,IF(YEAR(B1387)=$P$1,MONTH(B1387)-$O$1+1,(YEAR(B1387)-$P$1)*12-$O$1+1+MONTH(B1387)))</f>
        <v>0</v>
      </c>
      <c r="P1387" s="79">
        <f t="shared" si="72"/>
        <v>0</v>
      </c>
      <c r="Q1387" s="102" t="str">
        <f t="shared" si="71"/>
        <v/>
      </c>
    </row>
    <row r="1388" spans="1:17" x14ac:dyDescent="0.2">
      <c r="A1388" s="118" t="str">
        <f>IF(B1388="","",COUNT('Diário 1º PA'!$A$5:$A$1982)+COUNT('Diário 2º PA'!$A$5:$A$2027)+ROW()-4)</f>
        <v/>
      </c>
      <c r="B1388" s="104"/>
      <c r="C1388" s="153"/>
      <c r="D1388" s="105"/>
      <c r="E1388" s="105"/>
      <c r="F1388" s="106"/>
      <c r="G1388" s="105"/>
      <c r="H1388" s="105"/>
      <c r="I1388" s="107"/>
      <c r="J1388" s="422"/>
      <c r="K1388" s="422"/>
      <c r="L1388" s="423"/>
      <c r="M1388" s="422"/>
      <c r="N1388" s="103"/>
      <c r="O1388" s="79">
        <f t="shared" si="72"/>
        <v>0</v>
      </c>
      <c r="P1388" s="79">
        <f t="shared" si="72"/>
        <v>0</v>
      </c>
      <c r="Q1388" s="102" t="str">
        <f t="shared" si="71"/>
        <v/>
      </c>
    </row>
    <row r="1389" spans="1:17" x14ac:dyDescent="0.2">
      <c r="A1389" s="118" t="str">
        <f>IF(B1389="","",COUNT('Diário 1º PA'!$A$5:$A$1982)+COUNT('Diário 2º PA'!$A$5:$A$2027)+ROW()-4)</f>
        <v/>
      </c>
      <c r="B1389" s="104"/>
      <c r="C1389" s="153"/>
      <c r="D1389" s="105"/>
      <c r="E1389" s="105"/>
      <c r="F1389" s="106"/>
      <c r="G1389" s="105"/>
      <c r="H1389" s="105"/>
      <c r="I1389" s="107"/>
      <c r="J1389" s="422"/>
      <c r="K1389" s="422"/>
      <c r="L1389" s="423"/>
      <c r="M1389" s="422"/>
      <c r="N1389" s="103"/>
      <c r="O1389" s="79">
        <f t="shared" si="72"/>
        <v>0</v>
      </c>
      <c r="P1389" s="79">
        <f t="shared" si="72"/>
        <v>0</v>
      </c>
      <c r="Q1389" s="102" t="str">
        <f t="shared" si="71"/>
        <v/>
      </c>
    </row>
    <row r="1390" spans="1:17" x14ac:dyDescent="0.2">
      <c r="A1390" s="118" t="str">
        <f>IF(B1390="","",COUNT('Diário 1º PA'!$A$5:$A$1982)+COUNT('Diário 2º PA'!$A$5:$A$2027)+ROW()-4)</f>
        <v/>
      </c>
      <c r="B1390" s="104"/>
      <c r="C1390" s="153"/>
      <c r="D1390" s="105"/>
      <c r="E1390" s="105"/>
      <c r="F1390" s="106"/>
      <c r="G1390" s="105"/>
      <c r="H1390" s="105"/>
      <c r="I1390" s="107"/>
      <c r="J1390" s="422"/>
      <c r="K1390" s="422"/>
      <c r="L1390" s="423"/>
      <c r="M1390" s="422"/>
      <c r="N1390" s="103"/>
      <c r="O1390" s="79">
        <f t="shared" si="72"/>
        <v>0</v>
      </c>
      <c r="P1390" s="79">
        <f t="shared" si="72"/>
        <v>0</v>
      </c>
      <c r="Q1390" s="102" t="str">
        <f t="shared" si="71"/>
        <v/>
      </c>
    </row>
    <row r="1391" spans="1:17" x14ac:dyDescent="0.2">
      <c r="A1391" s="118" t="str">
        <f>IF(B1391="","",COUNT('Diário 1º PA'!$A$5:$A$1982)+COUNT('Diário 2º PA'!$A$5:$A$2027)+ROW()-4)</f>
        <v/>
      </c>
      <c r="B1391" s="104"/>
      <c r="C1391" s="153"/>
      <c r="D1391" s="105"/>
      <c r="E1391" s="105"/>
      <c r="F1391" s="106"/>
      <c r="G1391" s="105"/>
      <c r="H1391" s="105"/>
      <c r="I1391" s="107"/>
      <c r="J1391" s="422"/>
      <c r="K1391" s="422"/>
      <c r="L1391" s="423"/>
      <c r="M1391" s="422"/>
      <c r="N1391" s="103"/>
      <c r="O1391" s="79">
        <f t="shared" si="72"/>
        <v>0</v>
      </c>
      <c r="P1391" s="79">
        <f t="shared" si="72"/>
        <v>0</v>
      </c>
      <c r="Q1391" s="102" t="str">
        <f t="shared" si="71"/>
        <v/>
      </c>
    </row>
    <row r="1392" spans="1:17" x14ac:dyDescent="0.2">
      <c r="A1392" s="118" t="str">
        <f>IF(B1392="","",COUNT('Diário 1º PA'!$A$5:$A$1982)+COUNT('Diário 2º PA'!$A$5:$A$2027)+ROW()-4)</f>
        <v/>
      </c>
      <c r="B1392" s="104"/>
      <c r="C1392" s="153"/>
      <c r="D1392" s="105"/>
      <c r="E1392" s="105"/>
      <c r="F1392" s="106"/>
      <c r="G1392" s="105"/>
      <c r="H1392" s="105"/>
      <c r="I1392" s="107"/>
      <c r="J1392" s="422"/>
      <c r="K1392" s="422"/>
      <c r="L1392" s="423"/>
      <c r="M1392" s="422"/>
      <c r="N1392" s="103"/>
      <c r="O1392" s="79">
        <f t="shared" si="72"/>
        <v>0</v>
      </c>
      <c r="P1392" s="79">
        <f t="shared" si="72"/>
        <v>0</v>
      </c>
      <c r="Q1392" s="102" t="str">
        <f t="shared" si="71"/>
        <v/>
      </c>
    </row>
    <row r="1393" spans="1:17" x14ac:dyDescent="0.2">
      <c r="A1393" s="118" t="str">
        <f>IF(B1393="","",COUNT('Diário 1º PA'!$A$5:$A$1982)+COUNT('Diário 2º PA'!$A$5:$A$2027)+ROW()-4)</f>
        <v/>
      </c>
      <c r="B1393" s="104"/>
      <c r="C1393" s="153"/>
      <c r="D1393" s="105"/>
      <c r="E1393" s="105"/>
      <c r="F1393" s="106"/>
      <c r="G1393" s="105"/>
      <c r="H1393" s="105"/>
      <c r="I1393" s="107"/>
      <c r="J1393" s="422"/>
      <c r="K1393" s="422"/>
      <c r="L1393" s="423"/>
      <c r="M1393" s="422"/>
      <c r="N1393" s="103"/>
      <c r="O1393" s="79">
        <f t="shared" si="72"/>
        <v>0</v>
      </c>
      <c r="P1393" s="79">
        <f t="shared" si="72"/>
        <v>0</v>
      </c>
      <c r="Q1393" s="102" t="str">
        <f t="shared" si="71"/>
        <v/>
      </c>
    </row>
    <row r="1394" spans="1:17" x14ac:dyDescent="0.2">
      <c r="A1394" s="118" t="str">
        <f>IF(B1394="","",COUNT('Diário 1º PA'!$A$5:$A$1982)+COUNT('Diário 2º PA'!$A$5:$A$2027)+ROW()-4)</f>
        <v/>
      </c>
      <c r="B1394" s="104"/>
      <c r="C1394" s="153"/>
      <c r="D1394" s="105"/>
      <c r="E1394" s="105"/>
      <c r="F1394" s="106"/>
      <c r="G1394" s="105"/>
      <c r="H1394" s="105"/>
      <c r="I1394" s="107"/>
      <c r="J1394" s="422"/>
      <c r="K1394" s="422"/>
      <c r="L1394" s="423"/>
      <c r="M1394" s="422"/>
      <c r="N1394" s="103"/>
      <c r="O1394" s="79">
        <f t="shared" si="72"/>
        <v>0</v>
      </c>
      <c r="P1394" s="79">
        <f t="shared" si="72"/>
        <v>0</v>
      </c>
      <c r="Q1394" s="102" t="str">
        <f t="shared" si="71"/>
        <v/>
      </c>
    </row>
    <row r="1395" spans="1:17" x14ac:dyDescent="0.2">
      <c r="A1395" s="118" t="str">
        <f>IF(B1395="","",COUNT('Diário 1º PA'!$A$5:$A$1982)+COUNT('Diário 2º PA'!$A$5:$A$2027)+ROW()-4)</f>
        <v/>
      </c>
      <c r="B1395" s="104"/>
      <c r="C1395" s="153"/>
      <c r="D1395" s="105"/>
      <c r="E1395" s="105"/>
      <c r="F1395" s="106"/>
      <c r="G1395" s="105"/>
      <c r="H1395" s="105"/>
      <c r="I1395" s="107"/>
      <c r="J1395" s="422"/>
      <c r="K1395" s="422"/>
      <c r="L1395" s="423"/>
      <c r="M1395" s="422"/>
      <c r="N1395" s="103"/>
      <c r="O1395" s="79">
        <f t="shared" si="72"/>
        <v>0</v>
      </c>
      <c r="P1395" s="79">
        <f t="shared" si="72"/>
        <v>0</v>
      </c>
      <c r="Q1395" s="102" t="str">
        <f t="shared" si="71"/>
        <v/>
      </c>
    </row>
    <row r="1396" spans="1:17" x14ac:dyDescent="0.2">
      <c r="A1396" s="118" t="str">
        <f>IF(B1396="","",COUNT('Diário 1º PA'!$A$5:$A$1982)+COUNT('Diário 2º PA'!$A$5:$A$2027)+ROW()-4)</f>
        <v/>
      </c>
      <c r="B1396" s="104"/>
      <c r="C1396" s="153"/>
      <c r="D1396" s="105"/>
      <c r="E1396" s="105"/>
      <c r="F1396" s="106"/>
      <c r="G1396" s="105"/>
      <c r="H1396" s="105"/>
      <c r="I1396" s="107"/>
      <c r="J1396" s="422"/>
      <c r="K1396" s="422"/>
      <c r="L1396" s="423"/>
      <c r="M1396" s="422"/>
      <c r="N1396" s="103"/>
      <c r="O1396" s="79">
        <f t="shared" si="72"/>
        <v>0</v>
      </c>
      <c r="P1396" s="79">
        <f t="shared" si="72"/>
        <v>0</v>
      </c>
      <c r="Q1396" s="102" t="str">
        <f t="shared" si="71"/>
        <v/>
      </c>
    </row>
    <row r="1397" spans="1:17" x14ac:dyDescent="0.2">
      <c r="A1397" s="118" t="str">
        <f>IF(B1397="","",COUNT('Diário 1º PA'!$A$5:$A$1982)+COUNT('Diário 2º PA'!$A$5:$A$2027)+ROW()-4)</f>
        <v/>
      </c>
      <c r="B1397" s="104"/>
      <c r="C1397" s="153"/>
      <c r="D1397" s="105"/>
      <c r="E1397" s="105"/>
      <c r="F1397" s="106"/>
      <c r="G1397" s="105"/>
      <c r="H1397" s="105"/>
      <c r="I1397" s="107"/>
      <c r="J1397" s="422"/>
      <c r="K1397" s="422"/>
      <c r="L1397" s="423"/>
      <c r="M1397" s="422"/>
      <c r="N1397" s="103"/>
      <c r="O1397" s="79">
        <f t="shared" si="72"/>
        <v>0</v>
      </c>
      <c r="P1397" s="79">
        <f t="shared" si="72"/>
        <v>0</v>
      </c>
      <c r="Q1397" s="102" t="str">
        <f t="shared" si="71"/>
        <v/>
      </c>
    </row>
    <row r="1398" spans="1:17" x14ac:dyDescent="0.2">
      <c r="A1398" s="118" t="str">
        <f>IF(B1398="","",COUNT('Diário 1º PA'!$A$5:$A$1982)+COUNT('Diário 2º PA'!$A$5:$A$2027)+ROW()-4)</f>
        <v/>
      </c>
      <c r="B1398" s="104"/>
      <c r="C1398" s="153"/>
      <c r="D1398" s="105"/>
      <c r="E1398" s="105"/>
      <c r="F1398" s="106"/>
      <c r="G1398" s="105"/>
      <c r="H1398" s="105"/>
      <c r="I1398" s="107"/>
      <c r="J1398" s="422"/>
      <c r="K1398" s="422"/>
      <c r="L1398" s="423"/>
      <c r="M1398" s="422"/>
      <c r="N1398" s="103"/>
      <c r="O1398" s="79">
        <f t="shared" si="72"/>
        <v>0</v>
      </c>
      <c r="P1398" s="79">
        <f t="shared" si="72"/>
        <v>0</v>
      </c>
      <c r="Q1398" s="102" t="str">
        <f t="shared" si="71"/>
        <v/>
      </c>
    </row>
    <row r="1399" spans="1:17" x14ac:dyDescent="0.2">
      <c r="A1399" s="118" t="str">
        <f>IF(B1399="","",COUNT('Diário 1º PA'!$A$5:$A$1982)+COUNT('Diário 2º PA'!$A$5:$A$2027)+ROW()-4)</f>
        <v/>
      </c>
      <c r="B1399" s="104"/>
      <c r="C1399" s="153"/>
      <c r="D1399" s="105"/>
      <c r="E1399" s="105"/>
      <c r="F1399" s="106"/>
      <c r="G1399" s="105"/>
      <c r="H1399" s="105"/>
      <c r="I1399" s="107"/>
      <c r="J1399" s="422"/>
      <c r="K1399" s="422"/>
      <c r="L1399" s="423"/>
      <c r="M1399" s="422"/>
      <c r="N1399" s="103"/>
      <c r="O1399" s="79">
        <f t="shared" si="72"/>
        <v>0</v>
      </c>
      <c r="P1399" s="79">
        <f t="shared" si="72"/>
        <v>0</v>
      </c>
      <c r="Q1399" s="102" t="str">
        <f t="shared" si="71"/>
        <v/>
      </c>
    </row>
    <row r="1400" spans="1:17" x14ac:dyDescent="0.2">
      <c r="A1400" s="118" t="str">
        <f>IF(B1400="","",COUNT('Diário 1º PA'!$A$5:$A$1982)+COUNT('Diário 2º PA'!$A$5:$A$2027)+ROW()-4)</f>
        <v/>
      </c>
      <c r="B1400" s="104"/>
      <c r="C1400" s="153"/>
      <c r="D1400" s="105"/>
      <c r="E1400" s="105"/>
      <c r="F1400" s="106"/>
      <c r="G1400" s="105"/>
      <c r="H1400" s="105"/>
      <c r="I1400" s="107"/>
      <c r="J1400" s="422"/>
      <c r="K1400" s="422"/>
      <c r="L1400" s="423"/>
      <c r="M1400" s="422"/>
      <c r="N1400" s="103"/>
      <c r="O1400" s="79">
        <f t="shared" si="72"/>
        <v>0</v>
      </c>
      <c r="P1400" s="79">
        <f t="shared" si="72"/>
        <v>0</v>
      </c>
      <c r="Q1400" s="102" t="str">
        <f t="shared" si="71"/>
        <v/>
      </c>
    </row>
    <row r="1401" spans="1:17" x14ac:dyDescent="0.2">
      <c r="A1401" s="118" t="str">
        <f>IF(B1401="","",COUNT('Diário 1º PA'!$A$5:$A$1982)+COUNT('Diário 2º PA'!$A$5:$A$2027)+ROW()-4)</f>
        <v/>
      </c>
      <c r="B1401" s="104"/>
      <c r="C1401" s="153"/>
      <c r="D1401" s="105"/>
      <c r="E1401" s="105"/>
      <c r="F1401" s="106"/>
      <c r="G1401" s="105"/>
      <c r="H1401" s="105"/>
      <c r="I1401" s="107"/>
      <c r="J1401" s="422"/>
      <c r="K1401" s="422"/>
      <c r="L1401" s="423"/>
      <c r="M1401" s="422"/>
      <c r="N1401" s="103"/>
      <c r="O1401" s="79">
        <f t="shared" si="72"/>
        <v>0</v>
      </c>
      <c r="P1401" s="79">
        <f t="shared" si="72"/>
        <v>0</v>
      </c>
      <c r="Q1401" s="102" t="str">
        <f t="shared" si="71"/>
        <v/>
      </c>
    </row>
    <row r="1402" spans="1:17" x14ac:dyDescent="0.2">
      <c r="A1402" s="118" t="str">
        <f>IF(B1402="","",COUNT('Diário 1º PA'!$A$5:$A$1982)+COUNT('Diário 2º PA'!$A$5:$A$2027)+ROW()-4)</f>
        <v/>
      </c>
      <c r="B1402" s="104"/>
      <c r="C1402" s="153"/>
      <c r="D1402" s="105"/>
      <c r="E1402" s="105"/>
      <c r="F1402" s="106"/>
      <c r="G1402" s="105"/>
      <c r="H1402" s="105"/>
      <c r="I1402" s="107"/>
      <c r="J1402" s="422"/>
      <c r="K1402" s="422"/>
      <c r="L1402" s="423"/>
      <c r="M1402" s="422"/>
      <c r="N1402" s="103"/>
      <c r="O1402" s="79">
        <f t="shared" si="72"/>
        <v>0</v>
      </c>
      <c r="P1402" s="79">
        <f t="shared" si="72"/>
        <v>0</v>
      </c>
      <c r="Q1402" s="102" t="str">
        <f t="shared" si="71"/>
        <v/>
      </c>
    </row>
    <row r="1403" spans="1:17" x14ac:dyDescent="0.2">
      <c r="A1403" s="118" t="str">
        <f>IF(B1403="","",COUNT('Diário 1º PA'!$A$5:$A$1982)+COUNT('Diário 2º PA'!$A$5:$A$2027)+ROW()-4)</f>
        <v/>
      </c>
      <c r="B1403" s="104"/>
      <c r="C1403" s="153"/>
      <c r="D1403" s="105"/>
      <c r="E1403" s="105"/>
      <c r="F1403" s="106"/>
      <c r="G1403" s="105"/>
      <c r="H1403" s="105"/>
      <c r="I1403" s="107"/>
      <c r="J1403" s="422"/>
      <c r="K1403" s="422"/>
      <c r="L1403" s="423"/>
      <c r="M1403" s="422"/>
      <c r="N1403" s="103"/>
      <c r="O1403" s="79">
        <f t="shared" si="72"/>
        <v>0</v>
      </c>
      <c r="P1403" s="79">
        <f t="shared" si="72"/>
        <v>0</v>
      </c>
      <c r="Q1403" s="102" t="str">
        <f t="shared" si="71"/>
        <v/>
      </c>
    </row>
    <row r="1404" spans="1:17" x14ac:dyDescent="0.2">
      <c r="A1404" s="118" t="str">
        <f>IF(B1404="","",COUNT('Diário 1º PA'!$A$5:$A$1982)+COUNT('Diário 2º PA'!$A$5:$A$2027)+ROW()-4)</f>
        <v/>
      </c>
      <c r="B1404" s="104"/>
      <c r="C1404" s="153"/>
      <c r="D1404" s="105"/>
      <c r="E1404" s="105"/>
      <c r="F1404" s="106"/>
      <c r="G1404" s="105"/>
      <c r="H1404" s="105"/>
      <c r="I1404" s="107"/>
      <c r="J1404" s="422"/>
      <c r="K1404" s="422"/>
      <c r="L1404" s="423"/>
      <c r="M1404" s="422"/>
      <c r="N1404" s="103"/>
      <c r="O1404" s="79">
        <f t="shared" si="72"/>
        <v>0</v>
      </c>
      <c r="P1404" s="79">
        <f t="shared" si="72"/>
        <v>0</v>
      </c>
      <c r="Q1404" s="102" t="str">
        <f t="shared" si="71"/>
        <v/>
      </c>
    </row>
    <row r="1405" spans="1:17" x14ac:dyDescent="0.2">
      <c r="A1405" s="118" t="str">
        <f>IF(B1405="","",COUNT('Diário 1º PA'!$A$5:$A$1982)+COUNT('Diário 2º PA'!$A$5:$A$2027)+ROW()-4)</f>
        <v/>
      </c>
      <c r="B1405" s="104"/>
      <c r="C1405" s="153"/>
      <c r="D1405" s="105"/>
      <c r="E1405" s="105"/>
      <c r="F1405" s="106"/>
      <c r="G1405" s="105"/>
      <c r="H1405" s="105"/>
      <c r="I1405" s="107"/>
      <c r="J1405" s="422"/>
      <c r="K1405" s="422"/>
      <c r="L1405" s="423"/>
      <c r="M1405" s="422"/>
      <c r="N1405" s="103"/>
      <c r="O1405" s="79">
        <f t="shared" si="72"/>
        <v>0</v>
      </c>
      <c r="P1405" s="79">
        <f t="shared" si="72"/>
        <v>0</v>
      </c>
      <c r="Q1405" s="102" t="str">
        <f t="shared" si="71"/>
        <v/>
      </c>
    </row>
    <row r="1406" spans="1:17" x14ac:dyDescent="0.2">
      <c r="A1406" s="118" t="str">
        <f>IF(B1406="","",COUNT('Diário 1º PA'!$A$5:$A$1982)+COUNT('Diário 2º PA'!$A$5:$A$2027)+ROW()-4)</f>
        <v/>
      </c>
      <c r="B1406" s="104"/>
      <c r="C1406" s="153"/>
      <c r="D1406" s="105"/>
      <c r="E1406" s="105"/>
      <c r="F1406" s="106"/>
      <c r="G1406" s="105"/>
      <c r="H1406" s="105"/>
      <c r="I1406" s="107"/>
      <c r="J1406" s="422"/>
      <c r="K1406" s="422"/>
      <c r="L1406" s="423"/>
      <c r="M1406" s="422"/>
      <c r="N1406" s="103"/>
      <c r="O1406" s="79">
        <f t="shared" si="72"/>
        <v>0</v>
      </c>
      <c r="P1406" s="79">
        <f t="shared" si="72"/>
        <v>0</v>
      </c>
      <c r="Q1406" s="102" t="str">
        <f t="shared" si="71"/>
        <v/>
      </c>
    </row>
    <row r="1407" spans="1:17" x14ac:dyDescent="0.2">
      <c r="A1407" s="118" t="str">
        <f>IF(B1407="","",COUNT('Diário 1º PA'!$A$5:$A$1982)+COUNT('Diário 2º PA'!$A$5:$A$2027)+ROW()-4)</f>
        <v/>
      </c>
      <c r="B1407" s="104"/>
      <c r="C1407" s="153"/>
      <c r="D1407" s="105"/>
      <c r="E1407" s="105"/>
      <c r="F1407" s="106"/>
      <c r="G1407" s="105"/>
      <c r="H1407" s="105"/>
      <c r="I1407" s="107"/>
      <c r="J1407" s="422"/>
      <c r="K1407" s="422"/>
      <c r="L1407" s="423"/>
      <c r="M1407" s="422"/>
      <c r="N1407" s="103"/>
      <c r="O1407" s="79">
        <f t="shared" si="72"/>
        <v>0</v>
      </c>
      <c r="P1407" s="79">
        <f t="shared" si="72"/>
        <v>0</v>
      </c>
      <c r="Q1407" s="102" t="str">
        <f t="shared" si="71"/>
        <v/>
      </c>
    </row>
    <row r="1408" spans="1:17" x14ac:dyDescent="0.2">
      <c r="A1408" s="118" t="str">
        <f>IF(B1408="","",COUNT('Diário 1º PA'!$A$5:$A$1982)+COUNT('Diário 2º PA'!$A$5:$A$2027)+ROW()-4)</f>
        <v/>
      </c>
      <c r="B1408" s="104"/>
      <c r="C1408" s="153"/>
      <c r="D1408" s="105"/>
      <c r="E1408" s="105"/>
      <c r="F1408" s="106"/>
      <c r="G1408" s="105"/>
      <c r="H1408" s="105"/>
      <c r="I1408" s="107"/>
      <c r="J1408" s="422"/>
      <c r="K1408" s="422"/>
      <c r="L1408" s="423"/>
      <c r="M1408" s="422"/>
      <c r="N1408" s="103"/>
      <c r="O1408" s="79">
        <f t="shared" si="72"/>
        <v>0</v>
      </c>
      <c r="P1408" s="79">
        <f t="shared" si="72"/>
        <v>0</v>
      </c>
      <c r="Q1408" s="102" t="str">
        <f t="shared" si="71"/>
        <v/>
      </c>
    </row>
    <row r="1409" spans="1:17" x14ac:dyDescent="0.2">
      <c r="A1409" s="118" t="str">
        <f>IF(B1409="","",COUNT('Diário 1º PA'!$A$5:$A$1982)+COUNT('Diário 2º PA'!$A$5:$A$2027)+ROW()-4)</f>
        <v/>
      </c>
      <c r="B1409" s="104"/>
      <c r="C1409" s="153"/>
      <c r="D1409" s="105"/>
      <c r="E1409" s="105"/>
      <c r="F1409" s="106"/>
      <c r="G1409" s="105"/>
      <c r="H1409" s="105"/>
      <c r="I1409" s="107"/>
      <c r="J1409" s="422"/>
      <c r="K1409" s="422"/>
      <c r="L1409" s="423"/>
      <c r="M1409" s="422"/>
      <c r="N1409" s="103"/>
      <c r="O1409" s="79">
        <f t="shared" si="72"/>
        <v>0</v>
      </c>
      <c r="P1409" s="79">
        <f t="shared" si="72"/>
        <v>0</v>
      </c>
      <c r="Q1409" s="102" t="str">
        <f t="shared" si="71"/>
        <v/>
      </c>
    </row>
    <row r="1410" spans="1:17" x14ac:dyDescent="0.2">
      <c r="A1410" s="118" t="str">
        <f>IF(B1410="","",COUNT('Diário 1º PA'!$A$5:$A$1982)+COUNT('Diário 2º PA'!$A$5:$A$2027)+ROW()-4)</f>
        <v/>
      </c>
      <c r="B1410" s="104"/>
      <c r="C1410" s="153"/>
      <c r="D1410" s="105"/>
      <c r="E1410" s="105"/>
      <c r="F1410" s="106"/>
      <c r="G1410" s="105"/>
      <c r="H1410" s="105"/>
      <c r="I1410" s="107"/>
      <c r="J1410" s="422"/>
      <c r="K1410" s="422"/>
      <c r="L1410" s="423"/>
      <c r="M1410" s="422"/>
      <c r="N1410" s="103"/>
      <c r="O1410" s="79">
        <f t="shared" si="72"/>
        <v>0</v>
      </c>
      <c r="P1410" s="79">
        <f t="shared" si="72"/>
        <v>0</v>
      </c>
      <c r="Q1410" s="102" t="str">
        <f t="shared" si="71"/>
        <v/>
      </c>
    </row>
    <row r="1411" spans="1:17" x14ac:dyDescent="0.2">
      <c r="A1411" s="118" t="str">
        <f>IF(B1411="","",COUNT('Diário 1º PA'!$A$5:$A$1982)+COUNT('Diário 2º PA'!$A$5:$A$2027)+ROW()-4)</f>
        <v/>
      </c>
      <c r="B1411" s="104"/>
      <c r="C1411" s="153"/>
      <c r="D1411" s="105"/>
      <c r="E1411" s="105"/>
      <c r="F1411" s="106"/>
      <c r="G1411" s="105"/>
      <c r="H1411" s="105"/>
      <c r="I1411" s="107"/>
      <c r="J1411" s="422"/>
      <c r="K1411" s="422"/>
      <c r="L1411" s="423"/>
      <c r="M1411" s="422"/>
      <c r="N1411" s="103"/>
      <c r="O1411" s="79">
        <f t="shared" si="72"/>
        <v>0</v>
      </c>
      <c r="P1411" s="79">
        <f t="shared" si="72"/>
        <v>0</v>
      </c>
      <c r="Q1411" s="102" t="str">
        <f t="shared" si="71"/>
        <v/>
      </c>
    </row>
    <row r="1412" spans="1:17" x14ac:dyDescent="0.2">
      <c r="A1412" s="118" t="str">
        <f>IF(B1412="","",COUNT('Diário 1º PA'!$A$5:$A$1982)+COUNT('Diário 2º PA'!$A$5:$A$2027)+ROW()-4)</f>
        <v/>
      </c>
      <c r="B1412" s="104"/>
      <c r="C1412" s="153"/>
      <c r="D1412" s="105"/>
      <c r="E1412" s="105"/>
      <c r="F1412" s="106"/>
      <c r="G1412" s="105"/>
      <c r="H1412" s="105"/>
      <c r="I1412" s="107"/>
      <c r="J1412" s="422"/>
      <c r="K1412" s="422"/>
      <c r="L1412" s="423"/>
      <c r="M1412" s="422"/>
      <c r="N1412" s="103"/>
      <c r="O1412" s="79">
        <f t="shared" si="72"/>
        <v>0</v>
      </c>
      <c r="P1412" s="79">
        <f t="shared" si="72"/>
        <v>0</v>
      </c>
      <c r="Q1412" s="102" t="str">
        <f t="shared" si="71"/>
        <v/>
      </c>
    </row>
    <row r="1413" spans="1:17" x14ac:dyDescent="0.2">
      <c r="A1413" s="118" t="str">
        <f>IF(B1413="","",COUNT('Diário 1º PA'!$A$5:$A$1982)+COUNT('Diário 2º PA'!$A$5:$A$2027)+ROW()-4)</f>
        <v/>
      </c>
      <c r="B1413" s="104"/>
      <c r="C1413" s="153"/>
      <c r="D1413" s="105"/>
      <c r="E1413" s="105"/>
      <c r="F1413" s="106"/>
      <c r="G1413" s="105"/>
      <c r="H1413" s="105"/>
      <c r="I1413" s="107"/>
      <c r="J1413" s="422"/>
      <c r="K1413" s="422"/>
      <c r="L1413" s="423"/>
      <c r="M1413" s="422"/>
      <c r="N1413" s="103"/>
      <c r="O1413" s="79">
        <f t="shared" si="72"/>
        <v>0</v>
      </c>
      <c r="P1413" s="79">
        <f t="shared" si="72"/>
        <v>0</v>
      </c>
      <c r="Q1413" s="102" t="str">
        <f t="shared" si="71"/>
        <v/>
      </c>
    </row>
    <row r="1414" spans="1:17" x14ac:dyDescent="0.2">
      <c r="A1414" s="118" t="str">
        <f>IF(B1414="","",COUNT('Diário 1º PA'!$A$5:$A$1982)+COUNT('Diário 2º PA'!$A$5:$A$2027)+ROW()-4)</f>
        <v/>
      </c>
      <c r="B1414" s="104"/>
      <c r="C1414" s="153"/>
      <c r="D1414" s="105"/>
      <c r="E1414" s="105"/>
      <c r="F1414" s="106"/>
      <c r="G1414" s="105"/>
      <c r="H1414" s="105"/>
      <c r="I1414" s="107"/>
      <c r="J1414" s="422"/>
      <c r="K1414" s="422"/>
      <c r="L1414" s="423"/>
      <c r="M1414" s="422"/>
      <c r="N1414" s="103"/>
      <c r="O1414" s="79">
        <f t="shared" si="72"/>
        <v>0</v>
      </c>
      <c r="P1414" s="79">
        <f t="shared" si="72"/>
        <v>0</v>
      </c>
      <c r="Q1414" s="102" t="str">
        <f t="shared" si="71"/>
        <v/>
      </c>
    </row>
    <row r="1415" spans="1:17" x14ac:dyDescent="0.2">
      <c r="A1415" s="118" t="str">
        <f>IF(B1415="","",COUNT('Diário 1º PA'!$A$5:$A$1982)+COUNT('Diário 2º PA'!$A$5:$A$2027)+ROW()-4)</f>
        <v/>
      </c>
      <c r="B1415" s="104"/>
      <c r="C1415" s="153"/>
      <c r="D1415" s="105"/>
      <c r="E1415" s="105"/>
      <c r="F1415" s="106"/>
      <c r="G1415" s="105"/>
      <c r="H1415" s="105"/>
      <c r="I1415" s="107"/>
      <c r="J1415" s="422"/>
      <c r="K1415" s="422"/>
      <c r="L1415" s="423"/>
      <c r="M1415" s="422"/>
      <c r="N1415" s="103"/>
      <c r="O1415" s="79">
        <f t="shared" si="72"/>
        <v>0</v>
      </c>
      <c r="P1415" s="79">
        <f t="shared" si="72"/>
        <v>0</v>
      </c>
      <c r="Q1415" s="102" t="str">
        <f t="shared" si="71"/>
        <v/>
      </c>
    </row>
    <row r="1416" spans="1:17" x14ac:dyDescent="0.2">
      <c r="A1416" s="118" t="str">
        <f>IF(B1416="","",COUNT('Diário 1º PA'!$A$5:$A$1982)+COUNT('Diário 2º PA'!$A$5:$A$2027)+ROW()-4)</f>
        <v/>
      </c>
      <c r="B1416" s="104"/>
      <c r="C1416" s="153"/>
      <c r="D1416" s="105"/>
      <c r="E1416" s="105"/>
      <c r="F1416" s="106"/>
      <c r="G1416" s="105"/>
      <c r="H1416" s="105"/>
      <c r="I1416" s="107"/>
      <c r="J1416" s="422"/>
      <c r="K1416" s="422"/>
      <c r="L1416" s="423"/>
      <c r="M1416" s="422"/>
      <c r="N1416" s="103"/>
      <c r="O1416" s="79">
        <f t="shared" si="72"/>
        <v>0</v>
      </c>
      <c r="P1416" s="79">
        <f t="shared" si="72"/>
        <v>0</v>
      </c>
      <c r="Q1416" s="102" t="str">
        <f t="shared" si="71"/>
        <v/>
      </c>
    </row>
    <row r="1417" spans="1:17" x14ac:dyDescent="0.2">
      <c r="A1417" s="118" t="str">
        <f>IF(B1417="","",COUNT('Diário 1º PA'!$A$5:$A$1982)+COUNT('Diário 2º PA'!$A$5:$A$2027)+ROW()-4)</f>
        <v/>
      </c>
      <c r="B1417" s="104"/>
      <c r="C1417" s="153"/>
      <c r="D1417" s="105"/>
      <c r="E1417" s="105"/>
      <c r="F1417" s="106"/>
      <c r="G1417" s="105"/>
      <c r="H1417" s="105"/>
      <c r="I1417" s="107"/>
      <c r="J1417" s="422"/>
      <c r="K1417" s="422"/>
      <c r="L1417" s="423"/>
      <c r="M1417" s="422"/>
      <c r="N1417" s="103"/>
      <c r="O1417" s="79">
        <f t="shared" si="72"/>
        <v>0</v>
      </c>
      <c r="P1417" s="79">
        <f t="shared" si="72"/>
        <v>0</v>
      </c>
      <c r="Q1417" s="102" t="str">
        <f t="shared" si="71"/>
        <v/>
      </c>
    </row>
    <row r="1418" spans="1:17" x14ac:dyDescent="0.2">
      <c r="A1418" s="118" t="str">
        <f>IF(B1418="","",COUNT('Diário 1º PA'!$A$5:$A$1982)+COUNT('Diário 2º PA'!$A$5:$A$2027)+ROW()-4)</f>
        <v/>
      </c>
      <c r="B1418" s="104"/>
      <c r="C1418" s="153"/>
      <c r="D1418" s="105"/>
      <c r="E1418" s="105"/>
      <c r="F1418" s="106"/>
      <c r="G1418" s="105"/>
      <c r="H1418" s="105"/>
      <c r="I1418" s="107"/>
      <c r="J1418" s="422"/>
      <c r="K1418" s="422"/>
      <c r="L1418" s="423"/>
      <c r="M1418" s="422"/>
      <c r="N1418" s="103"/>
      <c r="O1418" s="79">
        <f t="shared" si="72"/>
        <v>0</v>
      </c>
      <c r="P1418" s="79">
        <f t="shared" si="72"/>
        <v>0</v>
      </c>
      <c r="Q1418" s="102" t="str">
        <f t="shared" si="71"/>
        <v/>
      </c>
    </row>
    <row r="1419" spans="1:17" x14ac:dyDescent="0.2">
      <c r="A1419" s="118" t="str">
        <f>IF(B1419="","",COUNT('Diário 1º PA'!$A$5:$A$1982)+COUNT('Diário 2º PA'!$A$5:$A$2027)+ROW()-4)</f>
        <v/>
      </c>
      <c r="B1419" s="104"/>
      <c r="C1419" s="153"/>
      <c r="D1419" s="105"/>
      <c r="E1419" s="105"/>
      <c r="F1419" s="106"/>
      <c r="G1419" s="105"/>
      <c r="H1419" s="105"/>
      <c r="I1419" s="107"/>
      <c r="J1419" s="422"/>
      <c r="K1419" s="422"/>
      <c r="L1419" s="423"/>
      <c r="M1419" s="422"/>
      <c r="N1419" s="103"/>
      <c r="O1419" s="79">
        <f t="shared" si="72"/>
        <v>0</v>
      </c>
      <c r="P1419" s="79">
        <f t="shared" si="72"/>
        <v>0</v>
      </c>
      <c r="Q1419" s="102" t="str">
        <f t="shared" si="71"/>
        <v/>
      </c>
    </row>
    <row r="1420" spans="1:17" x14ac:dyDescent="0.2">
      <c r="A1420" s="118" t="str">
        <f>IF(B1420="","",COUNT('Diário 1º PA'!$A$5:$A$1982)+COUNT('Diário 2º PA'!$A$5:$A$2027)+ROW()-4)</f>
        <v/>
      </c>
      <c r="B1420" s="104"/>
      <c r="C1420" s="153"/>
      <c r="D1420" s="105"/>
      <c r="E1420" s="105"/>
      <c r="F1420" s="106"/>
      <c r="G1420" s="105"/>
      <c r="H1420" s="105"/>
      <c r="I1420" s="107"/>
      <c r="J1420" s="422"/>
      <c r="K1420" s="422"/>
      <c r="L1420" s="423"/>
      <c r="M1420" s="422"/>
      <c r="N1420" s="103"/>
      <c r="O1420" s="79">
        <f t="shared" si="72"/>
        <v>0</v>
      </c>
      <c r="P1420" s="79">
        <f t="shared" si="72"/>
        <v>0</v>
      </c>
      <c r="Q1420" s="102" t="str">
        <f t="shared" si="71"/>
        <v/>
      </c>
    </row>
    <row r="1421" spans="1:17" x14ac:dyDescent="0.2">
      <c r="A1421" s="118" t="str">
        <f>IF(B1421="","",COUNT('Diário 1º PA'!$A$5:$A$1982)+COUNT('Diário 2º PA'!$A$5:$A$2027)+ROW()-4)</f>
        <v/>
      </c>
      <c r="B1421" s="104"/>
      <c r="C1421" s="153"/>
      <c r="D1421" s="105"/>
      <c r="E1421" s="105"/>
      <c r="F1421" s="106"/>
      <c r="G1421" s="105"/>
      <c r="H1421" s="105"/>
      <c r="I1421" s="107"/>
      <c r="J1421" s="422"/>
      <c r="K1421" s="422"/>
      <c r="L1421" s="423"/>
      <c r="M1421" s="422"/>
      <c r="N1421" s="103"/>
      <c r="O1421" s="79">
        <f t="shared" si="72"/>
        <v>0</v>
      </c>
      <c r="P1421" s="79">
        <f t="shared" si="72"/>
        <v>0</v>
      </c>
      <c r="Q1421" s="102" t="str">
        <f t="shared" si="71"/>
        <v/>
      </c>
    </row>
    <row r="1422" spans="1:17" x14ac:dyDescent="0.2">
      <c r="A1422" s="118" t="str">
        <f>IF(B1422="","",COUNT('Diário 1º PA'!$A$5:$A$1982)+COUNT('Diário 2º PA'!$A$5:$A$2027)+ROW()-4)</f>
        <v/>
      </c>
      <c r="B1422" s="104"/>
      <c r="C1422" s="153"/>
      <c r="D1422" s="105"/>
      <c r="E1422" s="105"/>
      <c r="F1422" s="106"/>
      <c r="G1422" s="105"/>
      <c r="H1422" s="105"/>
      <c r="I1422" s="107"/>
      <c r="J1422" s="422"/>
      <c r="K1422" s="422"/>
      <c r="L1422" s="423"/>
      <c r="M1422" s="422"/>
      <c r="N1422" s="103"/>
      <c r="O1422" s="79">
        <f t="shared" si="72"/>
        <v>0</v>
      </c>
      <c r="P1422" s="79">
        <f t="shared" si="72"/>
        <v>0</v>
      </c>
      <c r="Q1422" s="102" t="str">
        <f t="shared" si="71"/>
        <v/>
      </c>
    </row>
    <row r="1423" spans="1:17" x14ac:dyDescent="0.2">
      <c r="A1423" s="118" t="str">
        <f>IF(B1423="","",COUNT('Diário 1º PA'!$A$5:$A$1982)+COUNT('Diário 2º PA'!$A$5:$A$2027)+ROW()-4)</f>
        <v/>
      </c>
      <c r="B1423" s="104"/>
      <c r="C1423" s="153"/>
      <c r="D1423" s="105"/>
      <c r="E1423" s="105"/>
      <c r="F1423" s="106"/>
      <c r="G1423" s="105"/>
      <c r="H1423" s="105"/>
      <c r="I1423" s="107"/>
      <c r="J1423" s="422"/>
      <c r="K1423" s="422"/>
      <c r="L1423" s="423"/>
      <c r="M1423" s="422"/>
      <c r="N1423" s="103"/>
      <c r="O1423" s="79">
        <f t="shared" si="72"/>
        <v>0</v>
      </c>
      <c r="P1423" s="79">
        <f t="shared" si="72"/>
        <v>0</v>
      </c>
      <c r="Q1423" s="102" t="str">
        <f t="shared" si="71"/>
        <v/>
      </c>
    </row>
    <row r="1424" spans="1:17" x14ac:dyDescent="0.2">
      <c r="A1424" s="118" t="str">
        <f>IF(B1424="","",COUNT('Diário 1º PA'!$A$5:$A$1982)+COUNT('Diário 2º PA'!$A$5:$A$2027)+ROW()-4)</f>
        <v/>
      </c>
      <c r="B1424" s="104"/>
      <c r="C1424" s="153"/>
      <c r="D1424" s="105"/>
      <c r="E1424" s="105"/>
      <c r="F1424" s="106"/>
      <c r="G1424" s="105"/>
      <c r="H1424" s="105"/>
      <c r="I1424" s="107"/>
      <c r="J1424" s="422"/>
      <c r="K1424" s="422"/>
      <c r="L1424" s="423"/>
      <c r="M1424" s="422"/>
      <c r="N1424" s="103"/>
      <c r="O1424" s="79">
        <f t="shared" si="72"/>
        <v>0</v>
      </c>
      <c r="P1424" s="79">
        <f t="shared" si="72"/>
        <v>0</v>
      </c>
      <c r="Q1424" s="102" t="str">
        <f t="shared" si="71"/>
        <v/>
      </c>
    </row>
    <row r="1425" spans="1:17" x14ac:dyDescent="0.2">
      <c r="A1425" s="118" t="str">
        <f>IF(B1425="","",COUNT('Diário 1º PA'!$A$5:$A$1982)+COUNT('Diário 2º PA'!$A$5:$A$2027)+ROW()-4)</f>
        <v/>
      </c>
      <c r="B1425" s="104"/>
      <c r="C1425" s="153"/>
      <c r="D1425" s="105"/>
      <c r="E1425" s="105"/>
      <c r="F1425" s="106"/>
      <c r="G1425" s="105"/>
      <c r="H1425" s="105"/>
      <c r="I1425" s="107"/>
      <c r="J1425" s="422"/>
      <c r="K1425" s="422"/>
      <c r="L1425" s="423"/>
      <c r="M1425" s="422"/>
      <c r="N1425" s="103"/>
      <c r="O1425" s="79">
        <f t="shared" si="72"/>
        <v>0</v>
      </c>
      <c r="P1425" s="79">
        <f t="shared" si="72"/>
        <v>0</v>
      </c>
      <c r="Q1425" s="102" t="str">
        <f t="shared" si="71"/>
        <v/>
      </c>
    </row>
    <row r="1426" spans="1:17" x14ac:dyDescent="0.2">
      <c r="A1426" s="118" t="str">
        <f>IF(B1426="","",COUNT('Diário 1º PA'!$A$5:$A$1982)+COUNT('Diário 2º PA'!$A$5:$A$2027)+ROW()-4)</f>
        <v/>
      </c>
      <c r="B1426" s="104"/>
      <c r="C1426" s="153"/>
      <c r="D1426" s="105"/>
      <c r="E1426" s="105"/>
      <c r="F1426" s="106"/>
      <c r="G1426" s="105"/>
      <c r="H1426" s="105"/>
      <c r="I1426" s="107"/>
      <c r="J1426" s="422"/>
      <c r="K1426" s="422"/>
      <c r="L1426" s="423"/>
      <c r="M1426" s="422"/>
      <c r="N1426" s="103"/>
      <c r="O1426" s="79">
        <f t="shared" si="72"/>
        <v>0</v>
      </c>
      <c r="P1426" s="79">
        <f t="shared" si="72"/>
        <v>0</v>
      </c>
      <c r="Q1426" s="102" t="str">
        <f t="shared" si="71"/>
        <v/>
      </c>
    </row>
    <row r="1427" spans="1:17" x14ac:dyDescent="0.2">
      <c r="A1427" s="118" t="str">
        <f>IF(B1427="","",COUNT('Diário 1º PA'!$A$5:$A$1982)+COUNT('Diário 2º PA'!$A$5:$A$2027)+ROW()-4)</f>
        <v/>
      </c>
      <c r="B1427" s="104"/>
      <c r="C1427" s="153"/>
      <c r="D1427" s="105"/>
      <c r="E1427" s="105"/>
      <c r="F1427" s="106"/>
      <c r="G1427" s="105"/>
      <c r="H1427" s="105"/>
      <c r="I1427" s="107"/>
      <c r="J1427" s="422"/>
      <c r="K1427" s="422"/>
      <c r="L1427" s="423"/>
      <c r="M1427" s="422"/>
      <c r="N1427" s="103"/>
      <c r="O1427" s="79">
        <f t="shared" si="72"/>
        <v>0</v>
      </c>
      <c r="P1427" s="79">
        <f t="shared" si="72"/>
        <v>0</v>
      </c>
      <c r="Q1427" s="102" t="str">
        <f t="shared" si="71"/>
        <v/>
      </c>
    </row>
    <row r="1428" spans="1:17" x14ac:dyDescent="0.2">
      <c r="A1428" s="118" t="str">
        <f>IF(B1428="","",COUNT('Diário 1º PA'!$A$5:$A$1982)+COUNT('Diário 2º PA'!$A$5:$A$2027)+ROW()-4)</f>
        <v/>
      </c>
      <c r="B1428" s="104"/>
      <c r="C1428" s="153"/>
      <c r="D1428" s="105"/>
      <c r="E1428" s="105"/>
      <c r="F1428" s="106"/>
      <c r="G1428" s="105"/>
      <c r="H1428" s="105"/>
      <c r="I1428" s="107"/>
      <c r="J1428" s="422"/>
      <c r="K1428" s="422"/>
      <c r="L1428" s="423"/>
      <c r="M1428" s="422"/>
      <c r="N1428" s="103"/>
      <c r="O1428" s="79">
        <f t="shared" si="72"/>
        <v>0</v>
      </c>
      <c r="P1428" s="79">
        <f t="shared" si="72"/>
        <v>0</v>
      </c>
      <c r="Q1428" s="102" t="str">
        <f t="shared" si="71"/>
        <v/>
      </c>
    </row>
    <row r="1429" spans="1:17" x14ac:dyDescent="0.2">
      <c r="A1429" s="118" t="str">
        <f>IF(B1429="","",COUNT('Diário 1º PA'!$A$5:$A$1982)+COUNT('Diário 2º PA'!$A$5:$A$2027)+ROW()-4)</f>
        <v/>
      </c>
      <c r="B1429" s="104"/>
      <c r="C1429" s="153"/>
      <c r="D1429" s="105"/>
      <c r="E1429" s="105"/>
      <c r="F1429" s="106"/>
      <c r="G1429" s="105"/>
      <c r="H1429" s="105"/>
      <c r="I1429" s="107"/>
      <c r="J1429" s="422"/>
      <c r="K1429" s="422"/>
      <c r="L1429" s="423"/>
      <c r="M1429" s="422"/>
      <c r="N1429" s="103"/>
      <c r="O1429" s="79">
        <f t="shared" si="72"/>
        <v>0</v>
      </c>
      <c r="P1429" s="79">
        <f t="shared" si="72"/>
        <v>0</v>
      </c>
      <c r="Q1429" s="102" t="str">
        <f t="shared" si="71"/>
        <v/>
      </c>
    </row>
    <row r="1430" spans="1:17" x14ac:dyDescent="0.2">
      <c r="A1430" s="118" t="str">
        <f>IF(B1430="","",COUNT('Diário 1º PA'!$A$5:$A$1982)+COUNT('Diário 2º PA'!$A$5:$A$2027)+ROW()-4)</f>
        <v/>
      </c>
      <c r="B1430" s="104"/>
      <c r="C1430" s="153"/>
      <c r="D1430" s="105"/>
      <c r="E1430" s="105"/>
      <c r="F1430" s="106"/>
      <c r="G1430" s="105"/>
      <c r="H1430" s="105"/>
      <c r="I1430" s="107"/>
      <c r="J1430" s="422"/>
      <c r="K1430" s="422"/>
      <c r="L1430" s="423"/>
      <c r="M1430" s="422"/>
      <c r="N1430" s="103"/>
      <c r="O1430" s="79">
        <f t="shared" si="72"/>
        <v>0</v>
      </c>
      <c r="P1430" s="79">
        <f t="shared" si="72"/>
        <v>0</v>
      </c>
      <c r="Q1430" s="102" t="str">
        <f t="shared" si="71"/>
        <v/>
      </c>
    </row>
    <row r="1431" spans="1:17" x14ac:dyDescent="0.2">
      <c r="A1431" s="118" t="str">
        <f>IF(B1431="","",COUNT('Diário 1º PA'!$A$5:$A$1982)+COUNT('Diário 2º PA'!$A$5:$A$2027)+ROW()-4)</f>
        <v/>
      </c>
      <c r="B1431" s="104"/>
      <c r="C1431" s="153"/>
      <c r="D1431" s="105"/>
      <c r="E1431" s="105"/>
      <c r="F1431" s="106"/>
      <c r="G1431" s="105"/>
      <c r="H1431" s="105"/>
      <c r="I1431" s="107"/>
      <c r="J1431" s="422"/>
      <c r="K1431" s="422"/>
      <c r="L1431" s="423"/>
      <c r="M1431" s="422"/>
      <c r="N1431" s="103"/>
      <c r="O1431" s="79">
        <f t="shared" si="72"/>
        <v>0</v>
      </c>
      <c r="P1431" s="79">
        <f t="shared" si="72"/>
        <v>0</v>
      </c>
      <c r="Q1431" s="102" t="str">
        <f t="shared" si="71"/>
        <v/>
      </c>
    </row>
    <row r="1432" spans="1:17" x14ac:dyDescent="0.2">
      <c r="A1432" s="118" t="str">
        <f>IF(B1432="","",COUNT('Diário 1º PA'!$A$5:$A$1982)+COUNT('Diário 2º PA'!$A$5:$A$2027)+ROW()-4)</f>
        <v/>
      </c>
      <c r="B1432" s="104"/>
      <c r="C1432" s="153"/>
      <c r="D1432" s="105"/>
      <c r="E1432" s="105"/>
      <c r="F1432" s="106"/>
      <c r="G1432" s="105"/>
      <c r="H1432" s="105"/>
      <c r="I1432" s="107"/>
      <c r="J1432" s="422"/>
      <c r="K1432" s="422"/>
      <c r="L1432" s="423"/>
      <c r="M1432" s="422"/>
      <c r="N1432" s="103"/>
      <c r="O1432" s="79">
        <f t="shared" si="72"/>
        <v>0</v>
      </c>
      <c r="P1432" s="79">
        <f t="shared" si="72"/>
        <v>0</v>
      </c>
      <c r="Q1432" s="102" t="str">
        <f t="shared" si="71"/>
        <v/>
      </c>
    </row>
    <row r="1433" spans="1:17" x14ac:dyDescent="0.2">
      <c r="A1433" s="118" t="str">
        <f>IF(B1433="","",COUNT('Diário 1º PA'!$A$5:$A$1982)+COUNT('Diário 2º PA'!$A$5:$A$2027)+ROW()-4)</f>
        <v/>
      </c>
      <c r="B1433" s="104"/>
      <c r="C1433" s="153"/>
      <c r="D1433" s="105"/>
      <c r="E1433" s="105"/>
      <c r="F1433" s="106"/>
      <c r="G1433" s="105"/>
      <c r="H1433" s="105"/>
      <c r="I1433" s="107"/>
      <c r="J1433" s="422"/>
      <c r="K1433" s="422"/>
      <c r="L1433" s="423"/>
      <c r="M1433" s="422"/>
      <c r="N1433" s="103"/>
      <c r="O1433" s="79">
        <f t="shared" si="72"/>
        <v>0</v>
      </c>
      <c r="P1433" s="79">
        <f t="shared" si="72"/>
        <v>0</v>
      </c>
      <c r="Q1433" s="102" t="str">
        <f t="shared" si="71"/>
        <v/>
      </c>
    </row>
    <row r="1434" spans="1:17" x14ac:dyDescent="0.2">
      <c r="A1434" s="118" t="str">
        <f>IF(B1434="","",COUNT('Diário 1º PA'!$A$5:$A$1982)+COUNT('Diário 2º PA'!$A$5:$A$2027)+ROW()-4)</f>
        <v/>
      </c>
      <c r="B1434" s="104"/>
      <c r="C1434" s="153"/>
      <c r="D1434" s="105"/>
      <c r="E1434" s="105"/>
      <c r="F1434" s="106"/>
      <c r="G1434" s="105"/>
      <c r="H1434" s="105"/>
      <c r="I1434" s="107"/>
      <c r="J1434" s="422"/>
      <c r="K1434" s="422"/>
      <c r="L1434" s="423"/>
      <c r="M1434" s="422"/>
      <c r="N1434" s="103"/>
      <c r="O1434" s="79">
        <f t="shared" si="72"/>
        <v>0</v>
      </c>
      <c r="P1434" s="79">
        <f t="shared" si="72"/>
        <v>0</v>
      </c>
      <c r="Q1434" s="102" t="str">
        <f t="shared" si="71"/>
        <v/>
      </c>
    </row>
    <row r="1435" spans="1:17" x14ac:dyDescent="0.2">
      <c r="A1435" s="118" t="str">
        <f>IF(B1435="","",COUNT('Diário 1º PA'!$A$5:$A$1982)+COUNT('Diário 2º PA'!$A$5:$A$2027)+ROW()-4)</f>
        <v/>
      </c>
      <c r="B1435" s="104"/>
      <c r="C1435" s="153"/>
      <c r="D1435" s="105"/>
      <c r="E1435" s="105"/>
      <c r="F1435" s="106"/>
      <c r="G1435" s="105"/>
      <c r="H1435" s="105"/>
      <c r="I1435" s="107"/>
      <c r="J1435" s="422"/>
      <c r="K1435" s="422"/>
      <c r="L1435" s="423"/>
      <c r="M1435" s="422"/>
      <c r="N1435" s="103"/>
      <c r="O1435" s="79">
        <f t="shared" si="72"/>
        <v>0</v>
      </c>
      <c r="P1435" s="79">
        <f t="shared" si="72"/>
        <v>0</v>
      </c>
      <c r="Q1435" s="102" t="str">
        <f t="shared" si="71"/>
        <v/>
      </c>
    </row>
    <row r="1436" spans="1:17" x14ac:dyDescent="0.2">
      <c r="A1436" s="118" t="str">
        <f>IF(B1436="","",COUNT('Diário 1º PA'!$A$5:$A$1982)+COUNT('Diário 2º PA'!$A$5:$A$2027)+ROW()-4)</f>
        <v/>
      </c>
      <c r="B1436" s="104"/>
      <c r="C1436" s="153"/>
      <c r="D1436" s="105"/>
      <c r="E1436" s="105"/>
      <c r="F1436" s="106"/>
      <c r="G1436" s="105"/>
      <c r="H1436" s="105"/>
      <c r="I1436" s="107"/>
      <c r="J1436" s="422"/>
      <c r="K1436" s="422"/>
      <c r="L1436" s="423"/>
      <c r="M1436" s="422"/>
      <c r="N1436" s="103"/>
      <c r="O1436" s="79">
        <f t="shared" si="72"/>
        <v>0</v>
      </c>
      <c r="P1436" s="79">
        <f t="shared" si="72"/>
        <v>0</v>
      </c>
      <c r="Q1436" s="102" t="str">
        <f t="shared" si="71"/>
        <v/>
      </c>
    </row>
    <row r="1437" spans="1:17" x14ac:dyDescent="0.2">
      <c r="A1437" s="118" t="str">
        <f>IF(B1437="","",COUNT('Diário 1º PA'!$A$5:$A$1982)+COUNT('Diário 2º PA'!$A$5:$A$2027)+ROW()-4)</f>
        <v/>
      </c>
      <c r="B1437" s="104"/>
      <c r="C1437" s="153"/>
      <c r="D1437" s="105"/>
      <c r="E1437" s="105"/>
      <c r="F1437" s="106"/>
      <c r="G1437" s="105"/>
      <c r="H1437" s="105"/>
      <c r="I1437" s="107"/>
      <c r="J1437" s="422"/>
      <c r="K1437" s="422"/>
      <c r="L1437" s="423"/>
      <c r="M1437" s="422"/>
      <c r="N1437" s="103"/>
      <c r="O1437" s="79">
        <f t="shared" si="72"/>
        <v>0</v>
      </c>
      <c r="P1437" s="79">
        <f t="shared" si="72"/>
        <v>0</v>
      </c>
      <c r="Q1437" s="102" t="str">
        <f t="shared" si="71"/>
        <v/>
      </c>
    </row>
    <row r="1438" spans="1:17" x14ac:dyDescent="0.2">
      <c r="A1438" s="118" t="str">
        <f>IF(B1438="","",COUNT('Diário 1º PA'!$A$5:$A$1982)+COUNT('Diário 2º PA'!$A$5:$A$2027)+ROW()-4)</f>
        <v/>
      </c>
      <c r="B1438" s="104"/>
      <c r="C1438" s="153"/>
      <c r="D1438" s="105"/>
      <c r="E1438" s="105"/>
      <c r="F1438" s="106"/>
      <c r="G1438" s="105"/>
      <c r="H1438" s="105"/>
      <c r="I1438" s="107"/>
      <c r="J1438" s="422"/>
      <c r="K1438" s="422"/>
      <c r="L1438" s="423"/>
      <c r="M1438" s="422"/>
      <c r="N1438" s="103"/>
      <c r="O1438" s="79">
        <f t="shared" si="72"/>
        <v>0</v>
      </c>
      <c r="P1438" s="79">
        <f t="shared" si="72"/>
        <v>0</v>
      </c>
      <c r="Q1438" s="102" t="str">
        <f t="shared" si="71"/>
        <v/>
      </c>
    </row>
    <row r="1439" spans="1:17" x14ac:dyDescent="0.2">
      <c r="A1439" s="118" t="str">
        <f>IF(B1439="","",COUNT('Diário 1º PA'!$A$5:$A$1982)+COUNT('Diário 2º PA'!$A$5:$A$2027)+ROW()-4)</f>
        <v/>
      </c>
      <c r="B1439" s="104"/>
      <c r="C1439" s="153"/>
      <c r="D1439" s="105"/>
      <c r="E1439" s="105"/>
      <c r="F1439" s="106"/>
      <c r="G1439" s="105"/>
      <c r="H1439" s="105"/>
      <c r="I1439" s="107"/>
      <c r="J1439" s="422"/>
      <c r="K1439" s="422"/>
      <c r="L1439" s="423"/>
      <c r="M1439" s="422"/>
      <c r="N1439" s="103"/>
      <c r="O1439" s="79">
        <f t="shared" si="72"/>
        <v>0</v>
      </c>
      <c r="P1439" s="79">
        <f t="shared" si="72"/>
        <v>0</v>
      </c>
      <c r="Q1439" s="102" t="str">
        <f t="shared" si="71"/>
        <v/>
      </c>
    </row>
    <row r="1440" spans="1:17" x14ac:dyDescent="0.2">
      <c r="A1440" s="118" t="str">
        <f>IF(B1440="","",COUNT('Diário 1º PA'!$A$5:$A$1982)+COUNT('Diário 2º PA'!$A$5:$A$2027)+ROW()-4)</f>
        <v/>
      </c>
      <c r="B1440" s="104"/>
      <c r="C1440" s="153"/>
      <c r="D1440" s="105"/>
      <c r="E1440" s="105"/>
      <c r="F1440" s="106"/>
      <c r="G1440" s="105"/>
      <c r="H1440" s="105"/>
      <c r="I1440" s="107"/>
      <c r="J1440" s="422"/>
      <c r="K1440" s="422"/>
      <c r="L1440" s="423"/>
      <c r="M1440" s="422"/>
      <c r="N1440" s="103"/>
      <c r="O1440" s="79">
        <f t="shared" si="72"/>
        <v>0</v>
      </c>
      <c r="P1440" s="79">
        <f t="shared" si="72"/>
        <v>0</v>
      </c>
      <c r="Q1440" s="102" t="str">
        <f t="shared" si="71"/>
        <v/>
      </c>
    </row>
    <row r="1441" spans="1:17" x14ac:dyDescent="0.2">
      <c r="A1441" s="118" t="str">
        <f>IF(B1441="","",COUNT('Diário 1º PA'!$A$5:$A$1982)+COUNT('Diário 2º PA'!$A$5:$A$2027)+ROW()-4)</f>
        <v/>
      </c>
      <c r="B1441" s="104"/>
      <c r="C1441" s="153"/>
      <c r="D1441" s="105"/>
      <c r="E1441" s="105"/>
      <c r="F1441" s="106"/>
      <c r="G1441" s="105"/>
      <c r="H1441" s="105"/>
      <c r="I1441" s="107"/>
      <c r="J1441" s="422"/>
      <c r="K1441" s="422"/>
      <c r="L1441" s="423"/>
      <c r="M1441" s="422"/>
      <c r="N1441" s="103"/>
      <c r="O1441" s="79">
        <f t="shared" si="72"/>
        <v>0</v>
      </c>
      <c r="P1441" s="79">
        <f t="shared" si="72"/>
        <v>0</v>
      </c>
      <c r="Q1441" s="102" t="str">
        <f t="shared" si="71"/>
        <v/>
      </c>
    </row>
    <row r="1442" spans="1:17" x14ac:dyDescent="0.2">
      <c r="A1442" s="118" t="str">
        <f>IF(B1442="","",COUNT('Diário 1º PA'!$A$5:$A$1982)+COUNT('Diário 2º PA'!$A$5:$A$2027)+ROW()-4)</f>
        <v/>
      </c>
      <c r="B1442" s="104"/>
      <c r="C1442" s="153"/>
      <c r="D1442" s="105"/>
      <c r="E1442" s="105"/>
      <c r="F1442" s="106"/>
      <c r="G1442" s="105"/>
      <c r="H1442" s="105"/>
      <c r="I1442" s="107"/>
      <c r="J1442" s="422"/>
      <c r="K1442" s="422"/>
      <c r="L1442" s="423"/>
      <c r="M1442" s="422"/>
      <c r="N1442" s="103"/>
      <c r="O1442" s="79">
        <f t="shared" si="72"/>
        <v>0</v>
      </c>
      <c r="P1442" s="79">
        <f t="shared" si="72"/>
        <v>0</v>
      </c>
      <c r="Q1442" s="102" t="str">
        <f t="shared" si="71"/>
        <v/>
      </c>
    </row>
    <row r="1443" spans="1:17" x14ac:dyDescent="0.2">
      <c r="A1443" s="118" t="str">
        <f>IF(B1443="","",COUNT('Diário 1º PA'!$A$5:$A$1982)+COUNT('Diário 2º PA'!$A$5:$A$2027)+ROW()-4)</f>
        <v/>
      </c>
      <c r="B1443" s="104"/>
      <c r="C1443" s="153"/>
      <c r="D1443" s="105"/>
      <c r="E1443" s="105"/>
      <c r="F1443" s="106"/>
      <c r="G1443" s="105"/>
      <c r="H1443" s="105"/>
      <c r="I1443" s="107"/>
      <c r="J1443" s="422"/>
      <c r="K1443" s="422"/>
      <c r="L1443" s="423"/>
      <c r="M1443" s="422"/>
      <c r="N1443" s="103"/>
      <c r="O1443" s="79">
        <f t="shared" si="72"/>
        <v>0</v>
      </c>
      <c r="P1443" s="79">
        <f t="shared" si="72"/>
        <v>0</v>
      </c>
      <c r="Q1443" s="102" t="str">
        <f t="shared" si="71"/>
        <v/>
      </c>
    </row>
    <row r="1444" spans="1:17" x14ac:dyDescent="0.2">
      <c r="A1444" s="118" t="str">
        <f>IF(B1444="","",COUNT('Diário 1º PA'!$A$5:$A$1982)+COUNT('Diário 2º PA'!$A$5:$A$2027)+ROW()-4)</f>
        <v/>
      </c>
      <c r="B1444" s="104"/>
      <c r="C1444" s="153"/>
      <c r="D1444" s="105"/>
      <c r="E1444" s="105"/>
      <c r="F1444" s="106"/>
      <c r="G1444" s="105"/>
      <c r="H1444" s="105"/>
      <c r="I1444" s="107"/>
      <c r="J1444" s="422"/>
      <c r="K1444" s="422"/>
      <c r="L1444" s="423"/>
      <c r="M1444" s="422"/>
      <c r="N1444" s="103"/>
      <c r="O1444" s="79">
        <f t="shared" si="72"/>
        <v>0</v>
      </c>
      <c r="P1444" s="79">
        <f t="shared" si="72"/>
        <v>0</v>
      </c>
      <c r="Q1444" s="102" t="str">
        <f t="shared" si="71"/>
        <v/>
      </c>
    </row>
    <row r="1445" spans="1:17" x14ac:dyDescent="0.2">
      <c r="A1445" s="118" t="str">
        <f>IF(B1445="","",COUNT('Diário 1º PA'!$A$5:$A$1982)+COUNT('Diário 2º PA'!$A$5:$A$2027)+ROW()-4)</f>
        <v/>
      </c>
      <c r="B1445" s="104"/>
      <c r="C1445" s="153"/>
      <c r="D1445" s="105"/>
      <c r="E1445" s="105"/>
      <c r="F1445" s="106"/>
      <c r="G1445" s="105"/>
      <c r="H1445" s="105"/>
      <c r="I1445" s="107"/>
      <c r="J1445" s="422"/>
      <c r="K1445" s="422"/>
      <c r="L1445" s="423"/>
      <c r="M1445" s="422"/>
      <c r="N1445" s="103"/>
      <c r="O1445" s="79">
        <f t="shared" si="72"/>
        <v>0</v>
      </c>
      <c r="P1445" s="79">
        <f t="shared" si="72"/>
        <v>0</v>
      </c>
      <c r="Q1445" s="102" t="str">
        <f t="shared" si="71"/>
        <v/>
      </c>
    </row>
    <row r="1446" spans="1:17" x14ac:dyDescent="0.2">
      <c r="A1446" s="118" t="str">
        <f>IF(B1446="","",COUNT('Diário 1º PA'!$A$5:$A$1982)+COUNT('Diário 2º PA'!$A$5:$A$2027)+ROW()-4)</f>
        <v/>
      </c>
      <c r="B1446" s="104"/>
      <c r="C1446" s="153"/>
      <c r="D1446" s="105"/>
      <c r="E1446" s="105"/>
      <c r="F1446" s="106"/>
      <c r="G1446" s="105"/>
      <c r="H1446" s="105"/>
      <c r="I1446" s="107"/>
      <c r="J1446" s="422"/>
      <c r="K1446" s="422"/>
      <c r="L1446" s="423"/>
      <c r="M1446" s="422"/>
      <c r="N1446" s="103"/>
      <c r="O1446" s="79">
        <f t="shared" si="72"/>
        <v>0</v>
      </c>
      <c r="P1446" s="79">
        <f t="shared" si="72"/>
        <v>0</v>
      </c>
      <c r="Q1446" s="102" t="str">
        <f t="shared" si="71"/>
        <v/>
      </c>
    </row>
    <row r="1447" spans="1:17" x14ac:dyDescent="0.2">
      <c r="A1447" s="118" t="str">
        <f>IF(B1447="","",COUNT('Diário 1º PA'!$A$5:$A$1982)+COUNT('Diário 2º PA'!$A$5:$A$2027)+ROW()-4)</f>
        <v/>
      </c>
      <c r="B1447" s="104"/>
      <c r="C1447" s="153"/>
      <c r="D1447" s="105"/>
      <c r="E1447" s="105"/>
      <c r="F1447" s="106"/>
      <c r="G1447" s="105"/>
      <c r="H1447" s="105"/>
      <c r="I1447" s="107"/>
      <c r="J1447" s="422"/>
      <c r="K1447" s="422"/>
      <c r="L1447" s="423"/>
      <c r="M1447" s="422"/>
      <c r="N1447" s="103"/>
      <c r="O1447" s="79">
        <f t="shared" si="72"/>
        <v>0</v>
      </c>
      <c r="P1447" s="79">
        <f t="shared" si="72"/>
        <v>0</v>
      </c>
      <c r="Q1447" s="102" t="str">
        <f t="shared" si="71"/>
        <v/>
      </c>
    </row>
    <row r="1448" spans="1:17" x14ac:dyDescent="0.2">
      <c r="A1448" s="118" t="str">
        <f>IF(B1448="","",COUNT('Diário 1º PA'!$A$5:$A$1982)+COUNT('Diário 2º PA'!$A$5:$A$2027)+ROW()-4)</f>
        <v/>
      </c>
      <c r="B1448" s="104"/>
      <c r="C1448" s="153"/>
      <c r="D1448" s="105"/>
      <c r="E1448" s="105"/>
      <c r="F1448" s="106"/>
      <c r="G1448" s="105"/>
      <c r="H1448" s="105"/>
      <c r="I1448" s="107"/>
      <c r="J1448" s="422"/>
      <c r="K1448" s="422"/>
      <c r="L1448" s="423"/>
      <c r="M1448" s="422"/>
      <c r="N1448" s="103"/>
      <c r="O1448" s="79">
        <f t="shared" si="72"/>
        <v>0</v>
      </c>
      <c r="P1448" s="79">
        <f t="shared" si="72"/>
        <v>0</v>
      </c>
      <c r="Q1448" s="102" t="str">
        <f t="shared" si="71"/>
        <v/>
      </c>
    </row>
    <row r="1449" spans="1:17" x14ac:dyDescent="0.2">
      <c r="A1449" s="118" t="str">
        <f>IF(B1449="","",COUNT('Diário 1º PA'!$A$5:$A$1982)+COUNT('Diário 2º PA'!$A$5:$A$2027)+ROW()-4)</f>
        <v/>
      </c>
      <c r="B1449" s="104"/>
      <c r="C1449" s="153"/>
      <c r="D1449" s="105"/>
      <c r="E1449" s="105"/>
      <c r="F1449" s="106"/>
      <c r="G1449" s="105"/>
      <c r="H1449" s="105"/>
      <c r="I1449" s="107"/>
      <c r="J1449" s="422"/>
      <c r="K1449" s="422"/>
      <c r="L1449" s="423"/>
      <c r="M1449" s="422"/>
      <c r="N1449" s="103"/>
      <c r="O1449" s="79">
        <f t="shared" si="72"/>
        <v>0</v>
      </c>
      <c r="P1449" s="79">
        <f t="shared" si="72"/>
        <v>0</v>
      </c>
      <c r="Q1449" s="102" t="str">
        <f t="shared" si="71"/>
        <v/>
      </c>
    </row>
    <row r="1450" spans="1:17" x14ac:dyDescent="0.2">
      <c r="A1450" s="118" t="str">
        <f>IF(B1450="","",COUNT('Diário 1º PA'!$A$5:$A$1982)+COUNT('Diário 2º PA'!$A$5:$A$2027)+ROW()-4)</f>
        <v/>
      </c>
      <c r="B1450" s="104"/>
      <c r="C1450" s="153"/>
      <c r="D1450" s="105"/>
      <c r="E1450" s="105"/>
      <c r="F1450" s="106"/>
      <c r="G1450" s="105"/>
      <c r="H1450" s="105"/>
      <c r="I1450" s="107"/>
      <c r="J1450" s="422"/>
      <c r="K1450" s="422"/>
      <c r="L1450" s="423"/>
      <c r="M1450" s="422"/>
      <c r="N1450" s="103"/>
      <c r="O1450" s="79">
        <f t="shared" si="72"/>
        <v>0</v>
      </c>
      <c r="P1450" s="79">
        <f t="shared" si="72"/>
        <v>0</v>
      </c>
      <c r="Q1450" s="102" t="str">
        <f t="shared" ref="Q1450:Q1513" si="73">SUBSTITUTE(D1450," ","_")</f>
        <v/>
      </c>
    </row>
    <row r="1451" spans="1:17" x14ac:dyDescent="0.2">
      <c r="A1451" s="118" t="str">
        <f>IF(B1451="","",COUNT('Diário 1º PA'!$A$5:$A$1982)+COUNT('Diário 2º PA'!$A$5:$A$2027)+ROW()-4)</f>
        <v/>
      </c>
      <c r="B1451" s="104"/>
      <c r="C1451" s="153"/>
      <c r="D1451" s="105"/>
      <c r="E1451" s="105"/>
      <c r="F1451" s="106"/>
      <c r="G1451" s="105"/>
      <c r="H1451" s="105"/>
      <c r="I1451" s="107"/>
      <c r="J1451" s="422"/>
      <c r="K1451" s="422"/>
      <c r="L1451" s="423"/>
      <c r="M1451" s="422"/>
      <c r="N1451" s="103"/>
      <c r="O1451" s="79">
        <f t="shared" ref="O1451:P1514" si="74">IF(B1451=0,0,IF(YEAR(B1451)=$P$1,MONTH(B1451)-$O$1+1,(YEAR(B1451)-$P$1)*12-$O$1+1+MONTH(B1451)))</f>
        <v>0</v>
      </c>
      <c r="P1451" s="79">
        <f t="shared" si="74"/>
        <v>0</v>
      </c>
      <c r="Q1451" s="102" t="str">
        <f t="shared" si="73"/>
        <v/>
      </c>
    </row>
    <row r="1452" spans="1:17" x14ac:dyDescent="0.2">
      <c r="A1452" s="118" t="str">
        <f>IF(B1452="","",COUNT('Diário 1º PA'!$A$5:$A$1982)+COUNT('Diário 2º PA'!$A$5:$A$2027)+ROW()-4)</f>
        <v/>
      </c>
      <c r="B1452" s="104"/>
      <c r="C1452" s="153"/>
      <c r="D1452" s="105"/>
      <c r="E1452" s="105"/>
      <c r="F1452" s="106"/>
      <c r="G1452" s="105"/>
      <c r="H1452" s="105"/>
      <c r="I1452" s="107"/>
      <c r="J1452" s="422"/>
      <c r="K1452" s="422"/>
      <c r="L1452" s="423"/>
      <c r="M1452" s="422"/>
      <c r="N1452" s="103"/>
      <c r="O1452" s="79">
        <f t="shared" si="74"/>
        <v>0</v>
      </c>
      <c r="P1452" s="79">
        <f t="shared" si="74"/>
        <v>0</v>
      </c>
      <c r="Q1452" s="102" t="str">
        <f t="shared" si="73"/>
        <v/>
      </c>
    </row>
    <row r="1453" spans="1:17" x14ac:dyDescent="0.2">
      <c r="A1453" s="118" t="str">
        <f>IF(B1453="","",COUNT('Diário 1º PA'!$A$5:$A$1982)+COUNT('Diário 2º PA'!$A$5:$A$2027)+ROW()-4)</f>
        <v/>
      </c>
      <c r="B1453" s="104"/>
      <c r="C1453" s="153"/>
      <c r="D1453" s="105"/>
      <c r="E1453" s="105"/>
      <c r="F1453" s="106"/>
      <c r="G1453" s="105"/>
      <c r="H1453" s="105"/>
      <c r="I1453" s="107"/>
      <c r="J1453" s="422"/>
      <c r="K1453" s="422"/>
      <c r="L1453" s="423"/>
      <c r="M1453" s="422"/>
      <c r="N1453" s="103"/>
      <c r="O1453" s="79">
        <f t="shared" si="74"/>
        <v>0</v>
      </c>
      <c r="P1453" s="79">
        <f t="shared" si="74"/>
        <v>0</v>
      </c>
      <c r="Q1453" s="102" t="str">
        <f t="shared" si="73"/>
        <v/>
      </c>
    </row>
    <row r="1454" spans="1:17" x14ac:dyDescent="0.2">
      <c r="A1454" s="118" t="str">
        <f>IF(B1454="","",COUNT('Diário 1º PA'!$A$5:$A$1982)+COUNT('Diário 2º PA'!$A$5:$A$2027)+ROW()-4)</f>
        <v/>
      </c>
      <c r="B1454" s="104"/>
      <c r="C1454" s="153"/>
      <c r="D1454" s="105"/>
      <c r="E1454" s="105"/>
      <c r="F1454" s="106"/>
      <c r="G1454" s="105"/>
      <c r="H1454" s="105"/>
      <c r="I1454" s="107"/>
      <c r="J1454" s="422"/>
      <c r="K1454" s="422"/>
      <c r="L1454" s="423"/>
      <c r="M1454" s="422"/>
      <c r="N1454" s="103"/>
      <c r="O1454" s="79">
        <f t="shared" si="74"/>
        <v>0</v>
      </c>
      <c r="P1454" s="79">
        <f t="shared" si="74"/>
        <v>0</v>
      </c>
      <c r="Q1454" s="102" t="str">
        <f t="shared" si="73"/>
        <v/>
      </c>
    </row>
    <row r="1455" spans="1:17" x14ac:dyDescent="0.2">
      <c r="A1455" s="118" t="str">
        <f>IF(B1455="","",COUNT('Diário 1º PA'!$A$5:$A$1982)+COUNT('Diário 2º PA'!$A$5:$A$2027)+ROW()-4)</f>
        <v/>
      </c>
      <c r="B1455" s="104"/>
      <c r="C1455" s="153"/>
      <c r="D1455" s="105"/>
      <c r="E1455" s="105"/>
      <c r="F1455" s="106"/>
      <c r="G1455" s="105"/>
      <c r="H1455" s="105"/>
      <c r="I1455" s="107"/>
      <c r="J1455" s="422"/>
      <c r="K1455" s="422"/>
      <c r="L1455" s="423"/>
      <c r="M1455" s="422"/>
      <c r="N1455" s="103"/>
      <c r="O1455" s="79">
        <f t="shared" si="74"/>
        <v>0</v>
      </c>
      <c r="P1455" s="79">
        <f t="shared" si="74"/>
        <v>0</v>
      </c>
      <c r="Q1455" s="102" t="str">
        <f t="shared" si="73"/>
        <v/>
      </c>
    </row>
    <row r="1456" spans="1:17" x14ac:dyDescent="0.2">
      <c r="A1456" s="118" t="str">
        <f>IF(B1456="","",COUNT('Diário 1º PA'!$A$5:$A$1982)+COUNT('Diário 2º PA'!$A$5:$A$2027)+ROW()-4)</f>
        <v/>
      </c>
      <c r="B1456" s="104"/>
      <c r="C1456" s="153"/>
      <c r="D1456" s="105"/>
      <c r="E1456" s="105"/>
      <c r="F1456" s="106"/>
      <c r="G1456" s="105"/>
      <c r="H1456" s="105"/>
      <c r="I1456" s="107"/>
      <c r="J1456" s="422"/>
      <c r="K1456" s="422"/>
      <c r="L1456" s="423"/>
      <c r="M1456" s="422"/>
      <c r="N1456" s="103"/>
      <c r="O1456" s="79">
        <f t="shared" si="74"/>
        <v>0</v>
      </c>
      <c r="P1456" s="79">
        <f t="shared" si="74"/>
        <v>0</v>
      </c>
      <c r="Q1456" s="102" t="str">
        <f t="shared" si="73"/>
        <v/>
      </c>
    </row>
    <row r="1457" spans="1:17" x14ac:dyDescent="0.2">
      <c r="A1457" s="118" t="str">
        <f>IF(B1457="","",COUNT('Diário 1º PA'!$A$5:$A$1982)+COUNT('Diário 2º PA'!$A$5:$A$2027)+ROW()-4)</f>
        <v/>
      </c>
      <c r="B1457" s="104"/>
      <c r="C1457" s="153"/>
      <c r="D1457" s="105"/>
      <c r="E1457" s="105"/>
      <c r="F1457" s="106"/>
      <c r="G1457" s="105"/>
      <c r="H1457" s="105"/>
      <c r="I1457" s="107"/>
      <c r="J1457" s="422"/>
      <c r="K1457" s="422"/>
      <c r="L1457" s="423"/>
      <c r="M1457" s="422"/>
      <c r="N1457" s="103"/>
      <c r="O1457" s="79">
        <f t="shared" si="74"/>
        <v>0</v>
      </c>
      <c r="P1457" s="79">
        <f t="shared" si="74"/>
        <v>0</v>
      </c>
      <c r="Q1457" s="102" t="str">
        <f t="shared" si="73"/>
        <v/>
      </c>
    </row>
    <row r="1458" spans="1:17" x14ac:dyDescent="0.2">
      <c r="A1458" s="118" t="str">
        <f>IF(B1458="","",COUNT('Diário 1º PA'!$A$5:$A$1982)+COUNT('Diário 2º PA'!$A$5:$A$2027)+ROW()-4)</f>
        <v/>
      </c>
      <c r="B1458" s="104"/>
      <c r="C1458" s="153"/>
      <c r="D1458" s="105"/>
      <c r="E1458" s="105"/>
      <c r="F1458" s="106"/>
      <c r="G1458" s="105"/>
      <c r="H1458" s="105"/>
      <c r="I1458" s="107"/>
      <c r="J1458" s="422"/>
      <c r="K1458" s="422"/>
      <c r="L1458" s="423"/>
      <c r="M1458" s="422"/>
      <c r="N1458" s="103"/>
      <c r="O1458" s="79">
        <f t="shared" si="74"/>
        <v>0</v>
      </c>
      <c r="P1458" s="79">
        <f t="shared" si="74"/>
        <v>0</v>
      </c>
      <c r="Q1458" s="102" t="str">
        <f t="shared" si="73"/>
        <v/>
      </c>
    </row>
    <row r="1459" spans="1:17" x14ac:dyDescent="0.2">
      <c r="A1459" s="118" t="str">
        <f>IF(B1459="","",COUNT('Diário 1º PA'!$A$5:$A$1982)+COUNT('Diário 2º PA'!$A$5:$A$2027)+ROW()-4)</f>
        <v/>
      </c>
      <c r="B1459" s="104"/>
      <c r="C1459" s="153"/>
      <c r="D1459" s="105"/>
      <c r="E1459" s="105"/>
      <c r="F1459" s="106"/>
      <c r="G1459" s="105"/>
      <c r="H1459" s="105"/>
      <c r="I1459" s="107"/>
      <c r="J1459" s="422"/>
      <c r="K1459" s="422"/>
      <c r="L1459" s="423"/>
      <c r="M1459" s="422"/>
      <c r="N1459" s="103"/>
      <c r="O1459" s="79">
        <f t="shared" si="74"/>
        <v>0</v>
      </c>
      <c r="P1459" s="79">
        <f t="shared" si="74"/>
        <v>0</v>
      </c>
      <c r="Q1459" s="102" t="str">
        <f t="shared" si="73"/>
        <v/>
      </c>
    </row>
    <row r="1460" spans="1:17" x14ac:dyDescent="0.2">
      <c r="A1460" s="118" t="str">
        <f>IF(B1460="","",COUNT('Diário 1º PA'!$A$5:$A$1982)+COUNT('Diário 2º PA'!$A$5:$A$2027)+ROW()-4)</f>
        <v/>
      </c>
      <c r="B1460" s="104"/>
      <c r="C1460" s="153"/>
      <c r="D1460" s="105"/>
      <c r="E1460" s="105"/>
      <c r="F1460" s="106"/>
      <c r="G1460" s="105"/>
      <c r="H1460" s="105"/>
      <c r="I1460" s="107"/>
      <c r="J1460" s="422"/>
      <c r="K1460" s="422"/>
      <c r="L1460" s="423"/>
      <c r="M1460" s="422"/>
      <c r="N1460" s="103"/>
      <c r="O1460" s="79">
        <f t="shared" si="74"/>
        <v>0</v>
      </c>
      <c r="P1460" s="79">
        <f t="shared" si="74"/>
        <v>0</v>
      </c>
      <c r="Q1460" s="102" t="str">
        <f t="shared" si="73"/>
        <v/>
      </c>
    </row>
    <row r="1461" spans="1:17" x14ac:dyDescent="0.2">
      <c r="A1461" s="118" t="str">
        <f>IF(B1461="","",COUNT('Diário 1º PA'!$A$5:$A$1982)+COUNT('Diário 2º PA'!$A$5:$A$2027)+ROW()-4)</f>
        <v/>
      </c>
      <c r="B1461" s="104"/>
      <c r="C1461" s="153"/>
      <c r="D1461" s="105"/>
      <c r="E1461" s="105"/>
      <c r="F1461" s="106"/>
      <c r="G1461" s="105"/>
      <c r="H1461" s="105"/>
      <c r="I1461" s="107"/>
      <c r="J1461" s="422"/>
      <c r="K1461" s="422"/>
      <c r="L1461" s="423"/>
      <c r="M1461" s="422"/>
      <c r="N1461" s="103"/>
      <c r="O1461" s="79">
        <f t="shared" si="74"/>
        <v>0</v>
      </c>
      <c r="P1461" s="79">
        <f t="shared" si="74"/>
        <v>0</v>
      </c>
      <c r="Q1461" s="102" t="str">
        <f t="shared" si="73"/>
        <v/>
      </c>
    </row>
    <row r="1462" spans="1:17" x14ac:dyDescent="0.2">
      <c r="A1462" s="118" t="str">
        <f>IF(B1462="","",COUNT('Diário 1º PA'!$A$5:$A$1982)+COUNT('Diário 2º PA'!$A$5:$A$2027)+ROW()-4)</f>
        <v/>
      </c>
      <c r="B1462" s="104"/>
      <c r="C1462" s="153"/>
      <c r="D1462" s="105"/>
      <c r="E1462" s="105"/>
      <c r="F1462" s="106"/>
      <c r="G1462" s="105"/>
      <c r="H1462" s="105"/>
      <c r="I1462" s="107"/>
      <c r="J1462" s="422"/>
      <c r="K1462" s="422"/>
      <c r="L1462" s="423"/>
      <c r="M1462" s="422"/>
      <c r="N1462" s="103"/>
      <c r="O1462" s="79">
        <f t="shared" si="74"/>
        <v>0</v>
      </c>
      <c r="P1462" s="79">
        <f t="shared" si="74"/>
        <v>0</v>
      </c>
      <c r="Q1462" s="102" t="str">
        <f t="shared" si="73"/>
        <v/>
      </c>
    </row>
    <row r="1463" spans="1:17" x14ac:dyDescent="0.2">
      <c r="A1463" s="118" t="str">
        <f>IF(B1463="","",COUNT('Diário 1º PA'!$A$5:$A$1982)+COUNT('Diário 2º PA'!$A$5:$A$2027)+ROW()-4)</f>
        <v/>
      </c>
      <c r="B1463" s="104"/>
      <c r="C1463" s="153"/>
      <c r="D1463" s="105"/>
      <c r="E1463" s="105"/>
      <c r="F1463" s="106"/>
      <c r="G1463" s="105"/>
      <c r="H1463" s="105"/>
      <c r="I1463" s="107"/>
      <c r="J1463" s="422"/>
      <c r="K1463" s="422"/>
      <c r="L1463" s="423"/>
      <c r="M1463" s="422"/>
      <c r="N1463" s="103"/>
      <c r="O1463" s="79">
        <f t="shared" si="74"/>
        <v>0</v>
      </c>
      <c r="P1463" s="79">
        <f t="shared" si="74"/>
        <v>0</v>
      </c>
      <c r="Q1463" s="102" t="str">
        <f t="shared" si="73"/>
        <v/>
      </c>
    </row>
    <row r="1464" spans="1:17" x14ac:dyDescent="0.2">
      <c r="A1464" s="118" t="str">
        <f>IF(B1464="","",COUNT('Diário 1º PA'!$A$5:$A$1982)+COUNT('Diário 2º PA'!$A$5:$A$2027)+ROW()-4)</f>
        <v/>
      </c>
      <c r="B1464" s="104"/>
      <c r="C1464" s="153"/>
      <c r="D1464" s="105"/>
      <c r="E1464" s="105"/>
      <c r="F1464" s="106"/>
      <c r="G1464" s="105"/>
      <c r="H1464" s="105"/>
      <c r="I1464" s="107"/>
      <c r="J1464" s="422"/>
      <c r="K1464" s="422"/>
      <c r="L1464" s="423"/>
      <c r="M1464" s="422"/>
      <c r="N1464" s="103"/>
      <c r="O1464" s="79">
        <f t="shared" si="74"/>
        <v>0</v>
      </c>
      <c r="P1464" s="79">
        <f t="shared" si="74"/>
        <v>0</v>
      </c>
      <c r="Q1464" s="102" t="str">
        <f t="shared" si="73"/>
        <v/>
      </c>
    </row>
    <row r="1465" spans="1:17" x14ac:dyDescent="0.2">
      <c r="A1465" s="118" t="str">
        <f>IF(B1465="","",COUNT('Diário 1º PA'!$A$5:$A$1982)+COUNT('Diário 2º PA'!$A$5:$A$2027)+ROW()-4)</f>
        <v/>
      </c>
      <c r="B1465" s="104"/>
      <c r="C1465" s="153"/>
      <c r="D1465" s="105"/>
      <c r="E1465" s="105"/>
      <c r="F1465" s="106"/>
      <c r="G1465" s="105"/>
      <c r="H1465" s="105"/>
      <c r="I1465" s="107"/>
      <c r="J1465" s="422"/>
      <c r="K1465" s="422"/>
      <c r="L1465" s="423"/>
      <c r="M1465" s="422"/>
      <c r="N1465" s="103"/>
      <c r="O1465" s="79">
        <f t="shared" si="74"/>
        <v>0</v>
      </c>
      <c r="P1465" s="79">
        <f t="shared" si="74"/>
        <v>0</v>
      </c>
      <c r="Q1465" s="102" t="str">
        <f t="shared" si="73"/>
        <v/>
      </c>
    </row>
    <row r="1466" spans="1:17" x14ac:dyDescent="0.2">
      <c r="A1466" s="118" t="str">
        <f>IF(B1466="","",COUNT('Diário 1º PA'!$A$5:$A$1982)+COUNT('Diário 2º PA'!$A$5:$A$2027)+ROW()-4)</f>
        <v/>
      </c>
      <c r="B1466" s="104"/>
      <c r="C1466" s="153"/>
      <c r="D1466" s="105"/>
      <c r="E1466" s="105"/>
      <c r="F1466" s="106"/>
      <c r="G1466" s="105"/>
      <c r="H1466" s="105"/>
      <c r="I1466" s="107"/>
      <c r="J1466" s="422"/>
      <c r="K1466" s="422"/>
      <c r="L1466" s="423"/>
      <c r="M1466" s="422"/>
      <c r="N1466" s="103"/>
      <c r="O1466" s="79">
        <f t="shared" si="74"/>
        <v>0</v>
      </c>
      <c r="P1466" s="79">
        <f t="shared" si="74"/>
        <v>0</v>
      </c>
      <c r="Q1466" s="102" t="str">
        <f t="shared" si="73"/>
        <v/>
      </c>
    </row>
    <row r="1467" spans="1:17" x14ac:dyDescent="0.2">
      <c r="A1467" s="118" t="str">
        <f>IF(B1467="","",COUNT('Diário 1º PA'!$A$5:$A$1982)+COUNT('Diário 2º PA'!$A$5:$A$2027)+ROW()-4)</f>
        <v/>
      </c>
      <c r="B1467" s="104"/>
      <c r="C1467" s="153"/>
      <c r="D1467" s="105"/>
      <c r="E1467" s="105"/>
      <c r="F1467" s="106"/>
      <c r="G1467" s="105"/>
      <c r="H1467" s="105"/>
      <c r="I1467" s="107"/>
      <c r="J1467" s="422"/>
      <c r="K1467" s="422"/>
      <c r="L1467" s="423"/>
      <c r="M1467" s="422"/>
      <c r="N1467" s="103"/>
      <c r="O1467" s="79">
        <f t="shared" si="74"/>
        <v>0</v>
      </c>
      <c r="P1467" s="79">
        <f t="shared" si="74"/>
        <v>0</v>
      </c>
      <c r="Q1467" s="102" t="str">
        <f t="shared" si="73"/>
        <v/>
      </c>
    </row>
    <row r="1468" spans="1:17" x14ac:dyDescent="0.2">
      <c r="A1468" s="118" t="str">
        <f>IF(B1468="","",COUNT('Diário 1º PA'!$A$5:$A$1982)+COUNT('Diário 2º PA'!$A$5:$A$2027)+ROW()-4)</f>
        <v/>
      </c>
      <c r="B1468" s="104"/>
      <c r="C1468" s="153"/>
      <c r="D1468" s="105"/>
      <c r="E1468" s="105"/>
      <c r="F1468" s="106"/>
      <c r="G1468" s="105"/>
      <c r="H1468" s="105"/>
      <c r="I1468" s="107"/>
      <c r="J1468" s="422"/>
      <c r="K1468" s="422"/>
      <c r="L1468" s="423"/>
      <c r="M1468" s="422"/>
      <c r="N1468" s="103"/>
      <c r="O1468" s="79">
        <f t="shared" si="74"/>
        <v>0</v>
      </c>
      <c r="P1468" s="79">
        <f t="shared" si="74"/>
        <v>0</v>
      </c>
      <c r="Q1468" s="102" t="str">
        <f t="shared" si="73"/>
        <v/>
      </c>
    </row>
    <row r="1469" spans="1:17" x14ac:dyDescent="0.2">
      <c r="A1469" s="118" t="str">
        <f>IF(B1469="","",COUNT('Diário 1º PA'!$A$5:$A$1982)+COUNT('Diário 2º PA'!$A$5:$A$2027)+ROW()-4)</f>
        <v/>
      </c>
      <c r="B1469" s="104"/>
      <c r="C1469" s="153"/>
      <c r="D1469" s="105"/>
      <c r="E1469" s="105"/>
      <c r="F1469" s="106"/>
      <c r="G1469" s="105"/>
      <c r="H1469" s="105"/>
      <c r="I1469" s="107"/>
      <c r="J1469" s="422"/>
      <c r="K1469" s="422"/>
      <c r="L1469" s="423"/>
      <c r="M1469" s="422"/>
      <c r="N1469" s="103"/>
      <c r="O1469" s="79">
        <f t="shared" si="74"/>
        <v>0</v>
      </c>
      <c r="P1469" s="79">
        <f t="shared" si="74"/>
        <v>0</v>
      </c>
      <c r="Q1469" s="102" t="str">
        <f t="shared" si="73"/>
        <v/>
      </c>
    </row>
    <row r="1470" spans="1:17" x14ac:dyDescent="0.2">
      <c r="A1470" s="118" t="str">
        <f>IF(B1470="","",COUNT('Diário 1º PA'!$A$5:$A$1982)+COUNT('Diário 2º PA'!$A$5:$A$2027)+ROW()-4)</f>
        <v/>
      </c>
      <c r="B1470" s="104"/>
      <c r="C1470" s="153"/>
      <c r="D1470" s="105"/>
      <c r="E1470" s="105"/>
      <c r="F1470" s="106"/>
      <c r="G1470" s="105"/>
      <c r="H1470" s="105"/>
      <c r="I1470" s="107"/>
      <c r="J1470" s="422"/>
      <c r="K1470" s="422"/>
      <c r="L1470" s="423"/>
      <c r="M1470" s="422"/>
      <c r="N1470" s="103"/>
      <c r="O1470" s="79">
        <f t="shared" si="74"/>
        <v>0</v>
      </c>
      <c r="P1470" s="79">
        <f t="shared" si="74"/>
        <v>0</v>
      </c>
      <c r="Q1470" s="102" t="str">
        <f t="shared" si="73"/>
        <v/>
      </c>
    </row>
    <row r="1471" spans="1:17" x14ac:dyDescent="0.2">
      <c r="A1471" s="118" t="str">
        <f>IF(B1471="","",COUNT('Diário 1º PA'!$A$5:$A$1982)+COUNT('Diário 2º PA'!$A$5:$A$2027)+ROW()-4)</f>
        <v/>
      </c>
      <c r="B1471" s="104"/>
      <c r="C1471" s="153"/>
      <c r="D1471" s="105"/>
      <c r="E1471" s="105"/>
      <c r="F1471" s="106"/>
      <c r="G1471" s="105"/>
      <c r="H1471" s="105"/>
      <c r="I1471" s="107"/>
      <c r="J1471" s="422"/>
      <c r="K1471" s="422"/>
      <c r="L1471" s="423"/>
      <c r="M1471" s="422"/>
      <c r="N1471" s="103"/>
      <c r="O1471" s="79">
        <f t="shared" si="74"/>
        <v>0</v>
      </c>
      <c r="P1471" s="79">
        <f t="shared" si="74"/>
        <v>0</v>
      </c>
      <c r="Q1471" s="102" t="str">
        <f t="shared" si="73"/>
        <v/>
      </c>
    </row>
    <row r="1472" spans="1:17" x14ac:dyDescent="0.2">
      <c r="A1472" s="118" t="str">
        <f>IF(B1472="","",COUNT('Diário 1º PA'!$A$5:$A$1982)+COUNT('Diário 2º PA'!$A$5:$A$2027)+ROW()-4)</f>
        <v/>
      </c>
      <c r="B1472" s="104"/>
      <c r="C1472" s="153"/>
      <c r="D1472" s="105"/>
      <c r="E1472" s="105"/>
      <c r="F1472" s="106"/>
      <c r="G1472" s="105"/>
      <c r="H1472" s="105"/>
      <c r="I1472" s="107"/>
      <c r="J1472" s="422"/>
      <c r="K1472" s="422"/>
      <c r="L1472" s="423"/>
      <c r="M1472" s="422"/>
      <c r="N1472" s="103"/>
      <c r="O1472" s="79">
        <f t="shared" si="74"/>
        <v>0</v>
      </c>
      <c r="P1472" s="79">
        <f t="shared" si="74"/>
        <v>0</v>
      </c>
      <c r="Q1472" s="102" t="str">
        <f t="shared" si="73"/>
        <v/>
      </c>
    </row>
    <row r="1473" spans="1:17" x14ac:dyDescent="0.2">
      <c r="A1473" s="118" t="str">
        <f>IF(B1473="","",COUNT('Diário 1º PA'!$A$5:$A$1982)+COUNT('Diário 2º PA'!$A$5:$A$2027)+ROW()-4)</f>
        <v/>
      </c>
      <c r="B1473" s="104"/>
      <c r="C1473" s="153"/>
      <c r="D1473" s="105"/>
      <c r="E1473" s="105"/>
      <c r="F1473" s="106"/>
      <c r="G1473" s="105"/>
      <c r="H1473" s="105"/>
      <c r="I1473" s="107"/>
      <c r="J1473" s="422"/>
      <c r="K1473" s="422"/>
      <c r="L1473" s="423"/>
      <c r="M1473" s="422"/>
      <c r="N1473" s="103"/>
      <c r="O1473" s="79">
        <f t="shared" si="74"/>
        <v>0</v>
      </c>
      <c r="P1473" s="79">
        <f t="shared" si="74"/>
        <v>0</v>
      </c>
      <c r="Q1473" s="102" t="str">
        <f t="shared" si="73"/>
        <v/>
      </c>
    </row>
    <row r="1474" spans="1:17" x14ac:dyDescent="0.2">
      <c r="A1474" s="118" t="str">
        <f>IF(B1474="","",COUNT('Diário 1º PA'!$A$5:$A$1982)+COUNT('Diário 2º PA'!$A$5:$A$2027)+ROW()-4)</f>
        <v/>
      </c>
      <c r="B1474" s="104"/>
      <c r="C1474" s="153"/>
      <c r="D1474" s="105"/>
      <c r="E1474" s="105"/>
      <c r="F1474" s="106"/>
      <c r="G1474" s="105"/>
      <c r="H1474" s="105"/>
      <c r="I1474" s="107"/>
      <c r="J1474" s="422"/>
      <c r="K1474" s="422"/>
      <c r="L1474" s="423"/>
      <c r="M1474" s="422"/>
      <c r="N1474" s="103"/>
      <c r="O1474" s="79">
        <f t="shared" si="74"/>
        <v>0</v>
      </c>
      <c r="P1474" s="79">
        <f t="shared" si="74"/>
        <v>0</v>
      </c>
      <c r="Q1474" s="102" t="str">
        <f t="shared" si="73"/>
        <v/>
      </c>
    </row>
    <row r="1475" spans="1:17" x14ac:dyDescent="0.2">
      <c r="A1475" s="118" t="str">
        <f>IF(B1475="","",COUNT('Diário 1º PA'!$A$5:$A$1982)+COUNT('Diário 2º PA'!$A$5:$A$2027)+ROW()-4)</f>
        <v/>
      </c>
      <c r="B1475" s="104"/>
      <c r="C1475" s="153"/>
      <c r="D1475" s="105"/>
      <c r="E1475" s="105"/>
      <c r="F1475" s="106"/>
      <c r="G1475" s="105"/>
      <c r="H1475" s="105"/>
      <c r="I1475" s="107"/>
      <c r="J1475" s="422"/>
      <c r="K1475" s="422"/>
      <c r="L1475" s="423"/>
      <c r="M1475" s="422"/>
      <c r="N1475" s="103"/>
      <c r="O1475" s="79">
        <f t="shared" si="74"/>
        <v>0</v>
      </c>
      <c r="P1475" s="79">
        <f t="shared" si="74"/>
        <v>0</v>
      </c>
      <c r="Q1475" s="102" t="str">
        <f t="shared" si="73"/>
        <v/>
      </c>
    </row>
    <row r="1476" spans="1:17" x14ac:dyDescent="0.2">
      <c r="A1476" s="118" t="str">
        <f>IF(B1476="","",COUNT('Diário 1º PA'!$A$5:$A$1982)+COUNT('Diário 2º PA'!$A$5:$A$2027)+ROW()-4)</f>
        <v/>
      </c>
      <c r="B1476" s="104"/>
      <c r="C1476" s="153"/>
      <c r="D1476" s="105"/>
      <c r="E1476" s="105"/>
      <c r="F1476" s="106"/>
      <c r="G1476" s="105"/>
      <c r="H1476" s="105"/>
      <c r="I1476" s="107"/>
      <c r="J1476" s="422"/>
      <c r="K1476" s="422"/>
      <c r="L1476" s="423"/>
      <c r="M1476" s="422"/>
      <c r="N1476" s="103"/>
      <c r="O1476" s="79">
        <f t="shared" si="74"/>
        <v>0</v>
      </c>
      <c r="P1476" s="79">
        <f t="shared" si="74"/>
        <v>0</v>
      </c>
      <c r="Q1476" s="102" t="str">
        <f t="shared" si="73"/>
        <v/>
      </c>
    </row>
    <row r="1477" spans="1:17" x14ac:dyDescent="0.2">
      <c r="A1477" s="118" t="str">
        <f>IF(B1477="","",COUNT('Diário 1º PA'!$A$5:$A$1982)+COUNT('Diário 2º PA'!$A$5:$A$2027)+ROW()-4)</f>
        <v/>
      </c>
      <c r="B1477" s="104"/>
      <c r="C1477" s="153"/>
      <c r="D1477" s="105"/>
      <c r="E1477" s="105"/>
      <c r="F1477" s="106"/>
      <c r="G1477" s="105"/>
      <c r="H1477" s="105"/>
      <c r="I1477" s="107"/>
      <c r="J1477" s="422"/>
      <c r="K1477" s="422"/>
      <c r="L1477" s="423"/>
      <c r="M1477" s="422"/>
      <c r="N1477" s="103"/>
      <c r="O1477" s="79">
        <f t="shared" si="74"/>
        <v>0</v>
      </c>
      <c r="P1477" s="79">
        <f t="shared" si="74"/>
        <v>0</v>
      </c>
      <c r="Q1477" s="102" t="str">
        <f t="shared" si="73"/>
        <v/>
      </c>
    </row>
    <row r="1478" spans="1:17" x14ac:dyDescent="0.2">
      <c r="A1478" s="118" t="str">
        <f>IF(B1478="","",COUNT('Diário 1º PA'!$A$5:$A$1982)+COUNT('Diário 2º PA'!$A$5:$A$2027)+ROW()-4)</f>
        <v/>
      </c>
      <c r="B1478" s="104"/>
      <c r="C1478" s="153"/>
      <c r="D1478" s="105"/>
      <c r="E1478" s="105"/>
      <c r="F1478" s="106"/>
      <c r="G1478" s="105"/>
      <c r="H1478" s="105"/>
      <c r="I1478" s="107"/>
      <c r="J1478" s="422"/>
      <c r="K1478" s="422"/>
      <c r="L1478" s="423"/>
      <c r="M1478" s="422"/>
      <c r="N1478" s="103"/>
      <c r="O1478" s="79">
        <f t="shared" si="74"/>
        <v>0</v>
      </c>
      <c r="P1478" s="79">
        <f t="shared" si="74"/>
        <v>0</v>
      </c>
      <c r="Q1478" s="102" t="str">
        <f t="shared" si="73"/>
        <v/>
      </c>
    </row>
    <row r="1479" spans="1:17" x14ac:dyDescent="0.2">
      <c r="A1479" s="118" t="str">
        <f>IF(B1479="","",COUNT('Diário 1º PA'!$A$5:$A$1982)+COUNT('Diário 2º PA'!$A$5:$A$2027)+ROW()-4)</f>
        <v/>
      </c>
      <c r="B1479" s="104"/>
      <c r="C1479" s="153"/>
      <c r="D1479" s="105"/>
      <c r="E1479" s="105"/>
      <c r="F1479" s="106"/>
      <c r="G1479" s="105"/>
      <c r="H1479" s="105"/>
      <c r="I1479" s="107"/>
      <c r="J1479" s="422"/>
      <c r="K1479" s="422"/>
      <c r="L1479" s="423"/>
      <c r="M1479" s="422"/>
      <c r="N1479" s="103"/>
      <c r="O1479" s="79">
        <f t="shared" si="74"/>
        <v>0</v>
      </c>
      <c r="P1479" s="79">
        <f t="shared" si="74"/>
        <v>0</v>
      </c>
      <c r="Q1479" s="102" t="str">
        <f t="shared" si="73"/>
        <v/>
      </c>
    </row>
    <row r="1480" spans="1:17" x14ac:dyDescent="0.2">
      <c r="A1480" s="118" t="str">
        <f>IF(B1480="","",COUNT('Diário 1º PA'!$A$5:$A$1982)+COUNT('Diário 2º PA'!$A$5:$A$2027)+ROW()-4)</f>
        <v/>
      </c>
      <c r="B1480" s="104"/>
      <c r="C1480" s="153"/>
      <c r="D1480" s="105"/>
      <c r="E1480" s="105"/>
      <c r="F1480" s="106"/>
      <c r="G1480" s="105"/>
      <c r="H1480" s="105"/>
      <c r="I1480" s="107"/>
      <c r="J1480" s="422"/>
      <c r="K1480" s="422"/>
      <c r="L1480" s="423"/>
      <c r="M1480" s="422"/>
      <c r="N1480" s="103"/>
      <c r="O1480" s="79">
        <f t="shared" si="74"/>
        <v>0</v>
      </c>
      <c r="P1480" s="79">
        <f t="shared" si="74"/>
        <v>0</v>
      </c>
      <c r="Q1480" s="102" t="str">
        <f t="shared" si="73"/>
        <v/>
      </c>
    </row>
    <row r="1481" spans="1:17" x14ac:dyDescent="0.2">
      <c r="A1481" s="118" t="str">
        <f>IF(B1481="","",COUNT('Diário 1º PA'!$A$5:$A$1982)+COUNT('Diário 2º PA'!$A$5:$A$2027)+ROW()-4)</f>
        <v/>
      </c>
      <c r="B1481" s="104"/>
      <c r="C1481" s="153"/>
      <c r="D1481" s="105"/>
      <c r="E1481" s="105"/>
      <c r="F1481" s="106"/>
      <c r="G1481" s="105"/>
      <c r="H1481" s="105"/>
      <c r="I1481" s="107"/>
      <c r="J1481" s="422"/>
      <c r="K1481" s="422"/>
      <c r="L1481" s="423"/>
      <c r="M1481" s="422"/>
      <c r="N1481" s="103"/>
      <c r="O1481" s="79">
        <f t="shared" si="74"/>
        <v>0</v>
      </c>
      <c r="P1481" s="79">
        <f t="shared" si="74"/>
        <v>0</v>
      </c>
      <c r="Q1481" s="102" t="str">
        <f t="shared" si="73"/>
        <v/>
      </c>
    </row>
    <row r="1482" spans="1:17" x14ac:dyDescent="0.2">
      <c r="A1482" s="118" t="str">
        <f>IF(B1482="","",COUNT('Diário 1º PA'!$A$5:$A$1982)+COUNT('Diário 2º PA'!$A$5:$A$2027)+ROW()-4)</f>
        <v/>
      </c>
      <c r="B1482" s="104"/>
      <c r="C1482" s="153"/>
      <c r="D1482" s="105"/>
      <c r="E1482" s="105"/>
      <c r="F1482" s="106"/>
      <c r="G1482" s="105"/>
      <c r="H1482" s="105"/>
      <c r="I1482" s="107"/>
      <c r="J1482" s="422"/>
      <c r="K1482" s="422"/>
      <c r="L1482" s="423"/>
      <c r="M1482" s="422"/>
      <c r="N1482" s="103"/>
      <c r="O1482" s="79">
        <f t="shared" si="74"/>
        <v>0</v>
      </c>
      <c r="P1482" s="79">
        <f t="shared" si="74"/>
        <v>0</v>
      </c>
      <c r="Q1482" s="102" t="str">
        <f t="shared" si="73"/>
        <v/>
      </c>
    </row>
    <row r="1483" spans="1:17" x14ac:dyDescent="0.2">
      <c r="A1483" s="118" t="str">
        <f>IF(B1483="","",COUNT('Diário 1º PA'!$A$5:$A$1982)+COUNT('Diário 2º PA'!$A$5:$A$2027)+ROW()-4)</f>
        <v/>
      </c>
      <c r="B1483" s="104"/>
      <c r="C1483" s="153"/>
      <c r="D1483" s="105"/>
      <c r="E1483" s="105"/>
      <c r="F1483" s="106"/>
      <c r="G1483" s="105"/>
      <c r="H1483" s="105"/>
      <c r="I1483" s="107"/>
      <c r="J1483" s="422"/>
      <c r="K1483" s="422"/>
      <c r="L1483" s="423"/>
      <c r="M1483" s="422"/>
      <c r="N1483" s="103"/>
      <c r="O1483" s="79">
        <f t="shared" si="74"/>
        <v>0</v>
      </c>
      <c r="P1483" s="79">
        <f t="shared" si="74"/>
        <v>0</v>
      </c>
      <c r="Q1483" s="102" t="str">
        <f t="shared" si="73"/>
        <v/>
      </c>
    </row>
    <row r="1484" spans="1:17" x14ac:dyDescent="0.2">
      <c r="A1484" s="118" t="str">
        <f>IF(B1484="","",COUNT('Diário 1º PA'!$A$5:$A$1982)+COUNT('Diário 2º PA'!$A$5:$A$2027)+ROW()-4)</f>
        <v/>
      </c>
      <c r="B1484" s="104"/>
      <c r="C1484" s="153"/>
      <c r="D1484" s="105"/>
      <c r="E1484" s="105"/>
      <c r="F1484" s="106"/>
      <c r="G1484" s="105"/>
      <c r="H1484" s="105"/>
      <c r="I1484" s="107"/>
      <c r="J1484" s="422"/>
      <c r="K1484" s="422"/>
      <c r="L1484" s="423"/>
      <c r="M1484" s="422"/>
      <c r="N1484" s="103"/>
      <c r="O1484" s="79">
        <f t="shared" si="74"/>
        <v>0</v>
      </c>
      <c r="P1484" s="79">
        <f t="shared" si="74"/>
        <v>0</v>
      </c>
      <c r="Q1484" s="102" t="str">
        <f t="shared" si="73"/>
        <v/>
      </c>
    </row>
    <row r="1485" spans="1:17" x14ac:dyDescent="0.2">
      <c r="A1485" s="118" t="str">
        <f>IF(B1485="","",COUNT('Diário 1º PA'!$A$5:$A$1982)+COUNT('Diário 2º PA'!$A$5:$A$2027)+ROW()-4)</f>
        <v/>
      </c>
      <c r="B1485" s="104"/>
      <c r="C1485" s="153"/>
      <c r="D1485" s="105"/>
      <c r="E1485" s="105"/>
      <c r="F1485" s="106"/>
      <c r="G1485" s="105"/>
      <c r="H1485" s="105"/>
      <c r="I1485" s="107"/>
      <c r="J1485" s="422"/>
      <c r="K1485" s="422"/>
      <c r="L1485" s="423"/>
      <c r="M1485" s="422"/>
      <c r="N1485" s="103"/>
      <c r="O1485" s="79">
        <f t="shared" si="74"/>
        <v>0</v>
      </c>
      <c r="P1485" s="79">
        <f t="shared" si="74"/>
        <v>0</v>
      </c>
      <c r="Q1485" s="102" t="str">
        <f t="shared" si="73"/>
        <v/>
      </c>
    </row>
    <row r="1486" spans="1:17" x14ac:dyDescent="0.2">
      <c r="A1486" s="118" t="str">
        <f>IF(B1486="","",COUNT('Diário 1º PA'!$A$5:$A$1982)+COUNT('Diário 2º PA'!$A$5:$A$2027)+ROW()-4)</f>
        <v/>
      </c>
      <c r="B1486" s="104"/>
      <c r="C1486" s="153"/>
      <c r="D1486" s="105"/>
      <c r="E1486" s="105"/>
      <c r="F1486" s="106"/>
      <c r="G1486" s="105"/>
      <c r="H1486" s="105"/>
      <c r="I1486" s="107"/>
      <c r="J1486" s="422"/>
      <c r="K1486" s="422"/>
      <c r="L1486" s="423"/>
      <c r="M1486" s="422"/>
      <c r="N1486" s="103"/>
      <c r="O1486" s="79">
        <f t="shared" si="74"/>
        <v>0</v>
      </c>
      <c r="P1486" s="79">
        <f t="shared" si="74"/>
        <v>0</v>
      </c>
      <c r="Q1486" s="102" t="str">
        <f t="shared" si="73"/>
        <v/>
      </c>
    </row>
    <row r="1487" spans="1:17" x14ac:dyDescent="0.2">
      <c r="A1487" s="118" t="str">
        <f>IF(B1487="","",COUNT('Diário 1º PA'!$A$5:$A$1982)+COUNT('Diário 2º PA'!$A$5:$A$2027)+ROW()-4)</f>
        <v/>
      </c>
      <c r="B1487" s="104"/>
      <c r="C1487" s="153"/>
      <c r="D1487" s="105"/>
      <c r="E1487" s="105"/>
      <c r="F1487" s="106"/>
      <c r="G1487" s="105"/>
      <c r="H1487" s="105"/>
      <c r="I1487" s="107"/>
      <c r="J1487" s="422"/>
      <c r="K1487" s="422"/>
      <c r="L1487" s="423"/>
      <c r="M1487" s="422"/>
      <c r="N1487" s="103"/>
      <c r="O1487" s="79">
        <f t="shared" si="74"/>
        <v>0</v>
      </c>
      <c r="P1487" s="79">
        <f t="shared" si="74"/>
        <v>0</v>
      </c>
      <c r="Q1487" s="102" t="str">
        <f t="shared" si="73"/>
        <v/>
      </c>
    </row>
    <row r="1488" spans="1:17" x14ac:dyDescent="0.2">
      <c r="A1488" s="118" t="str">
        <f>IF(B1488="","",COUNT('Diário 1º PA'!$A$5:$A$1982)+COUNT('Diário 2º PA'!$A$5:$A$2027)+ROW()-4)</f>
        <v/>
      </c>
      <c r="B1488" s="104"/>
      <c r="C1488" s="153"/>
      <c r="D1488" s="105"/>
      <c r="E1488" s="105"/>
      <c r="F1488" s="106"/>
      <c r="G1488" s="105"/>
      <c r="H1488" s="105"/>
      <c r="I1488" s="107"/>
      <c r="J1488" s="422"/>
      <c r="K1488" s="422"/>
      <c r="L1488" s="423"/>
      <c r="M1488" s="422"/>
      <c r="N1488" s="103"/>
      <c r="O1488" s="79">
        <f t="shared" si="74"/>
        <v>0</v>
      </c>
      <c r="P1488" s="79">
        <f t="shared" si="74"/>
        <v>0</v>
      </c>
      <c r="Q1488" s="102" t="str">
        <f t="shared" si="73"/>
        <v/>
      </c>
    </row>
    <row r="1489" spans="1:17" x14ac:dyDescent="0.2">
      <c r="A1489" s="118" t="str">
        <f>IF(B1489="","",COUNT('Diário 1º PA'!$A$5:$A$1982)+COUNT('Diário 2º PA'!$A$5:$A$2027)+ROW()-4)</f>
        <v/>
      </c>
      <c r="B1489" s="104"/>
      <c r="C1489" s="153"/>
      <c r="D1489" s="105"/>
      <c r="E1489" s="105"/>
      <c r="F1489" s="106"/>
      <c r="G1489" s="105"/>
      <c r="H1489" s="105"/>
      <c r="I1489" s="107"/>
      <c r="J1489" s="422"/>
      <c r="K1489" s="422"/>
      <c r="L1489" s="423"/>
      <c r="M1489" s="422"/>
      <c r="N1489" s="103"/>
      <c r="O1489" s="79">
        <f t="shared" si="74"/>
        <v>0</v>
      </c>
      <c r="P1489" s="79">
        <f t="shared" si="74"/>
        <v>0</v>
      </c>
      <c r="Q1489" s="102" t="str">
        <f t="shared" si="73"/>
        <v/>
      </c>
    </row>
    <row r="1490" spans="1:17" x14ac:dyDescent="0.2">
      <c r="A1490" s="118" t="str">
        <f>IF(B1490="","",COUNT('Diário 1º PA'!$A$5:$A$1982)+COUNT('Diário 2º PA'!$A$5:$A$2027)+ROW()-4)</f>
        <v/>
      </c>
      <c r="B1490" s="104"/>
      <c r="C1490" s="153"/>
      <c r="D1490" s="105"/>
      <c r="E1490" s="105"/>
      <c r="F1490" s="106"/>
      <c r="G1490" s="105"/>
      <c r="H1490" s="105"/>
      <c r="I1490" s="107"/>
      <c r="J1490" s="422"/>
      <c r="K1490" s="422"/>
      <c r="L1490" s="423"/>
      <c r="M1490" s="422"/>
      <c r="N1490" s="103"/>
      <c r="O1490" s="79">
        <f t="shared" si="74"/>
        <v>0</v>
      </c>
      <c r="P1490" s="79">
        <f t="shared" si="74"/>
        <v>0</v>
      </c>
      <c r="Q1490" s="102" t="str">
        <f t="shared" si="73"/>
        <v/>
      </c>
    </row>
    <row r="1491" spans="1:17" x14ac:dyDescent="0.2">
      <c r="A1491" s="118" t="str">
        <f>IF(B1491="","",COUNT('Diário 1º PA'!$A$5:$A$1982)+COUNT('Diário 2º PA'!$A$5:$A$2027)+ROW()-4)</f>
        <v/>
      </c>
      <c r="B1491" s="104"/>
      <c r="C1491" s="153"/>
      <c r="D1491" s="105"/>
      <c r="E1491" s="105"/>
      <c r="F1491" s="106"/>
      <c r="G1491" s="105"/>
      <c r="H1491" s="105"/>
      <c r="I1491" s="107"/>
      <c r="J1491" s="422"/>
      <c r="K1491" s="422"/>
      <c r="L1491" s="423"/>
      <c r="M1491" s="422"/>
      <c r="N1491" s="103"/>
      <c r="O1491" s="79">
        <f t="shared" si="74"/>
        <v>0</v>
      </c>
      <c r="P1491" s="79">
        <f t="shared" si="74"/>
        <v>0</v>
      </c>
      <c r="Q1491" s="102" t="str">
        <f t="shared" si="73"/>
        <v/>
      </c>
    </row>
    <row r="1492" spans="1:17" x14ac:dyDescent="0.2">
      <c r="A1492" s="118" t="str">
        <f>IF(B1492="","",COUNT('Diário 1º PA'!$A$5:$A$1982)+COUNT('Diário 2º PA'!$A$5:$A$2027)+ROW()-4)</f>
        <v/>
      </c>
      <c r="B1492" s="104"/>
      <c r="C1492" s="153"/>
      <c r="D1492" s="105"/>
      <c r="E1492" s="105"/>
      <c r="F1492" s="106"/>
      <c r="G1492" s="105"/>
      <c r="H1492" s="105"/>
      <c r="I1492" s="107"/>
      <c r="J1492" s="422"/>
      <c r="K1492" s="422"/>
      <c r="L1492" s="423"/>
      <c r="M1492" s="422"/>
      <c r="N1492" s="103"/>
      <c r="O1492" s="79">
        <f t="shared" si="74"/>
        <v>0</v>
      </c>
      <c r="P1492" s="79">
        <f t="shared" si="74"/>
        <v>0</v>
      </c>
      <c r="Q1492" s="102" t="str">
        <f t="shared" si="73"/>
        <v/>
      </c>
    </row>
    <row r="1493" spans="1:17" x14ac:dyDescent="0.2">
      <c r="A1493" s="118" t="str">
        <f>IF(B1493="","",COUNT('Diário 1º PA'!$A$5:$A$1982)+COUNT('Diário 2º PA'!$A$5:$A$2027)+ROW()-4)</f>
        <v/>
      </c>
      <c r="B1493" s="104"/>
      <c r="C1493" s="153"/>
      <c r="D1493" s="105"/>
      <c r="E1493" s="105"/>
      <c r="F1493" s="106"/>
      <c r="G1493" s="105"/>
      <c r="H1493" s="105"/>
      <c r="I1493" s="107"/>
      <c r="J1493" s="422"/>
      <c r="K1493" s="422"/>
      <c r="L1493" s="423"/>
      <c r="M1493" s="422"/>
      <c r="N1493" s="103"/>
      <c r="O1493" s="79">
        <f t="shared" si="74"/>
        <v>0</v>
      </c>
      <c r="P1493" s="79">
        <f t="shared" si="74"/>
        <v>0</v>
      </c>
      <c r="Q1493" s="102" t="str">
        <f t="shared" si="73"/>
        <v/>
      </c>
    </row>
    <row r="1494" spans="1:17" x14ac:dyDescent="0.2">
      <c r="A1494" s="118" t="str">
        <f>IF(B1494="","",COUNT('Diário 1º PA'!$A$5:$A$1982)+COUNT('Diário 2º PA'!$A$5:$A$2027)+ROW()-4)</f>
        <v/>
      </c>
      <c r="B1494" s="104"/>
      <c r="C1494" s="153"/>
      <c r="D1494" s="105"/>
      <c r="E1494" s="105"/>
      <c r="F1494" s="106"/>
      <c r="G1494" s="105"/>
      <c r="H1494" s="105"/>
      <c r="I1494" s="107"/>
      <c r="J1494" s="422"/>
      <c r="K1494" s="422"/>
      <c r="L1494" s="423"/>
      <c r="M1494" s="422"/>
      <c r="N1494" s="103"/>
      <c r="O1494" s="79">
        <f t="shared" si="74"/>
        <v>0</v>
      </c>
      <c r="P1494" s="79">
        <f t="shared" si="74"/>
        <v>0</v>
      </c>
      <c r="Q1494" s="102" t="str">
        <f t="shared" si="73"/>
        <v/>
      </c>
    </row>
    <row r="1495" spans="1:17" x14ac:dyDescent="0.2">
      <c r="A1495" s="118" t="str">
        <f>IF(B1495="","",COUNT('Diário 1º PA'!$A$5:$A$1982)+COUNT('Diário 2º PA'!$A$5:$A$2027)+ROW()-4)</f>
        <v/>
      </c>
      <c r="B1495" s="104"/>
      <c r="C1495" s="153"/>
      <c r="D1495" s="105"/>
      <c r="E1495" s="105"/>
      <c r="F1495" s="106"/>
      <c r="G1495" s="105"/>
      <c r="H1495" s="105"/>
      <c r="I1495" s="107"/>
      <c r="J1495" s="422"/>
      <c r="K1495" s="422"/>
      <c r="L1495" s="423"/>
      <c r="M1495" s="422"/>
      <c r="N1495" s="103"/>
      <c r="O1495" s="79">
        <f t="shared" si="74"/>
        <v>0</v>
      </c>
      <c r="P1495" s="79">
        <f t="shared" si="74"/>
        <v>0</v>
      </c>
      <c r="Q1495" s="102" t="str">
        <f t="shared" si="73"/>
        <v/>
      </c>
    </row>
    <row r="1496" spans="1:17" x14ac:dyDescent="0.2">
      <c r="A1496" s="118" t="str">
        <f>IF(B1496="","",COUNT('Diário 1º PA'!$A$5:$A$1982)+COUNT('Diário 2º PA'!$A$5:$A$2027)+ROW()-4)</f>
        <v/>
      </c>
      <c r="B1496" s="104"/>
      <c r="C1496" s="153"/>
      <c r="D1496" s="105"/>
      <c r="E1496" s="105"/>
      <c r="F1496" s="106"/>
      <c r="G1496" s="105"/>
      <c r="H1496" s="105"/>
      <c r="I1496" s="107"/>
      <c r="J1496" s="422"/>
      <c r="K1496" s="422"/>
      <c r="L1496" s="423"/>
      <c r="M1496" s="422"/>
      <c r="N1496" s="103"/>
      <c r="O1496" s="79">
        <f t="shared" si="74"/>
        <v>0</v>
      </c>
      <c r="P1496" s="79">
        <f t="shared" si="74"/>
        <v>0</v>
      </c>
      <c r="Q1496" s="102" t="str">
        <f t="shared" si="73"/>
        <v/>
      </c>
    </row>
    <row r="1497" spans="1:17" x14ac:dyDescent="0.2">
      <c r="A1497" s="118" t="str">
        <f>IF(B1497="","",COUNT('Diário 1º PA'!$A$5:$A$1982)+COUNT('Diário 2º PA'!$A$5:$A$2027)+ROW()-4)</f>
        <v/>
      </c>
      <c r="B1497" s="104"/>
      <c r="C1497" s="153"/>
      <c r="D1497" s="105"/>
      <c r="E1497" s="105"/>
      <c r="F1497" s="106"/>
      <c r="G1497" s="105"/>
      <c r="H1497" s="105"/>
      <c r="I1497" s="107"/>
      <c r="J1497" s="422"/>
      <c r="K1497" s="422"/>
      <c r="L1497" s="423"/>
      <c r="M1497" s="422"/>
      <c r="N1497" s="103"/>
      <c r="O1497" s="79">
        <f t="shared" si="74"/>
        <v>0</v>
      </c>
      <c r="P1497" s="79">
        <f t="shared" si="74"/>
        <v>0</v>
      </c>
      <c r="Q1497" s="102" t="str">
        <f t="shared" si="73"/>
        <v/>
      </c>
    </row>
    <row r="1498" spans="1:17" x14ac:dyDescent="0.2">
      <c r="A1498" s="118" t="str">
        <f>IF(B1498="","",COUNT('Diário 1º PA'!$A$5:$A$1982)+COUNT('Diário 2º PA'!$A$5:$A$2027)+ROW()-4)</f>
        <v/>
      </c>
      <c r="B1498" s="104"/>
      <c r="C1498" s="153"/>
      <c r="D1498" s="105"/>
      <c r="E1498" s="105"/>
      <c r="F1498" s="106"/>
      <c r="G1498" s="105"/>
      <c r="H1498" s="105"/>
      <c r="I1498" s="107"/>
      <c r="J1498" s="422"/>
      <c r="K1498" s="422"/>
      <c r="L1498" s="423"/>
      <c r="M1498" s="422"/>
      <c r="N1498" s="103"/>
      <c r="O1498" s="79">
        <f t="shared" si="74"/>
        <v>0</v>
      </c>
      <c r="P1498" s="79">
        <f t="shared" si="74"/>
        <v>0</v>
      </c>
      <c r="Q1498" s="102" t="str">
        <f t="shared" si="73"/>
        <v/>
      </c>
    </row>
    <row r="1499" spans="1:17" x14ac:dyDescent="0.2">
      <c r="A1499" s="118" t="str">
        <f>IF(B1499="","",COUNT('Diário 1º PA'!$A$5:$A$1982)+COUNT('Diário 2º PA'!$A$5:$A$2027)+ROW()-4)</f>
        <v/>
      </c>
      <c r="B1499" s="104"/>
      <c r="C1499" s="153"/>
      <c r="D1499" s="105"/>
      <c r="E1499" s="105"/>
      <c r="F1499" s="106"/>
      <c r="G1499" s="105"/>
      <c r="H1499" s="105"/>
      <c r="I1499" s="107"/>
      <c r="J1499" s="422"/>
      <c r="K1499" s="422"/>
      <c r="L1499" s="423"/>
      <c r="M1499" s="422"/>
      <c r="N1499" s="103"/>
      <c r="O1499" s="79">
        <f t="shared" si="74"/>
        <v>0</v>
      </c>
      <c r="P1499" s="79">
        <f t="shared" si="74"/>
        <v>0</v>
      </c>
      <c r="Q1499" s="102" t="str">
        <f t="shared" si="73"/>
        <v/>
      </c>
    </row>
    <row r="1500" spans="1:17" x14ac:dyDescent="0.2">
      <c r="A1500" s="118" t="str">
        <f>IF(B1500="","",COUNT('Diário 1º PA'!$A$5:$A$1982)+COUNT('Diário 2º PA'!$A$5:$A$2027)+ROW()-4)</f>
        <v/>
      </c>
      <c r="B1500" s="104"/>
      <c r="C1500" s="153"/>
      <c r="D1500" s="105"/>
      <c r="E1500" s="105"/>
      <c r="F1500" s="106"/>
      <c r="G1500" s="105"/>
      <c r="H1500" s="105"/>
      <c r="I1500" s="107"/>
      <c r="J1500" s="422"/>
      <c r="K1500" s="422"/>
      <c r="L1500" s="423"/>
      <c r="M1500" s="422"/>
      <c r="N1500" s="103"/>
      <c r="O1500" s="79">
        <f t="shared" si="74"/>
        <v>0</v>
      </c>
      <c r="P1500" s="79">
        <f t="shared" si="74"/>
        <v>0</v>
      </c>
      <c r="Q1500" s="102" t="str">
        <f t="shared" si="73"/>
        <v/>
      </c>
    </row>
    <row r="1501" spans="1:17" x14ac:dyDescent="0.2">
      <c r="A1501" s="118" t="str">
        <f>IF(B1501="","",COUNT('Diário 1º PA'!$A$5:$A$1982)+COUNT('Diário 2º PA'!$A$5:$A$2027)+ROW()-4)</f>
        <v/>
      </c>
      <c r="B1501" s="104"/>
      <c r="C1501" s="153"/>
      <c r="D1501" s="105"/>
      <c r="E1501" s="105"/>
      <c r="F1501" s="106"/>
      <c r="G1501" s="105"/>
      <c r="H1501" s="105"/>
      <c r="I1501" s="107"/>
      <c r="J1501" s="422"/>
      <c r="K1501" s="422"/>
      <c r="L1501" s="423"/>
      <c r="M1501" s="422"/>
      <c r="N1501" s="103"/>
      <c r="O1501" s="79">
        <f t="shared" si="74"/>
        <v>0</v>
      </c>
      <c r="P1501" s="79">
        <f t="shared" si="74"/>
        <v>0</v>
      </c>
      <c r="Q1501" s="102" t="str">
        <f t="shared" si="73"/>
        <v/>
      </c>
    </row>
    <row r="1502" spans="1:17" x14ac:dyDescent="0.2">
      <c r="A1502" s="118" t="str">
        <f>IF(B1502="","",COUNT('Diário 1º PA'!$A$5:$A$1982)+COUNT('Diário 2º PA'!$A$5:$A$2027)+ROW()-4)</f>
        <v/>
      </c>
      <c r="B1502" s="104"/>
      <c r="C1502" s="153"/>
      <c r="D1502" s="105"/>
      <c r="E1502" s="105"/>
      <c r="F1502" s="106"/>
      <c r="G1502" s="105"/>
      <c r="H1502" s="105"/>
      <c r="I1502" s="107"/>
      <c r="J1502" s="422"/>
      <c r="K1502" s="422"/>
      <c r="L1502" s="423"/>
      <c r="M1502" s="422"/>
      <c r="N1502" s="103"/>
      <c r="O1502" s="79">
        <f t="shared" si="74"/>
        <v>0</v>
      </c>
      <c r="P1502" s="79">
        <f t="shared" si="74"/>
        <v>0</v>
      </c>
      <c r="Q1502" s="102" t="str">
        <f t="shared" si="73"/>
        <v/>
      </c>
    </row>
    <row r="1503" spans="1:17" x14ac:dyDescent="0.2">
      <c r="A1503" s="118" t="str">
        <f>IF(B1503="","",COUNT('Diário 1º PA'!$A$5:$A$1982)+COUNT('Diário 2º PA'!$A$5:$A$2027)+ROW()-4)</f>
        <v/>
      </c>
      <c r="B1503" s="104"/>
      <c r="C1503" s="153"/>
      <c r="D1503" s="105"/>
      <c r="E1503" s="105"/>
      <c r="F1503" s="106"/>
      <c r="G1503" s="105"/>
      <c r="H1503" s="105"/>
      <c r="I1503" s="107"/>
      <c r="J1503" s="422"/>
      <c r="K1503" s="422"/>
      <c r="L1503" s="423"/>
      <c r="M1503" s="422"/>
      <c r="N1503" s="103"/>
      <c r="O1503" s="79">
        <f t="shared" si="74"/>
        <v>0</v>
      </c>
      <c r="P1503" s="79">
        <f t="shared" si="74"/>
        <v>0</v>
      </c>
      <c r="Q1503" s="102" t="str">
        <f t="shared" si="73"/>
        <v/>
      </c>
    </row>
    <row r="1504" spans="1:17" x14ac:dyDescent="0.2">
      <c r="A1504" s="118" t="str">
        <f>IF(B1504="","",COUNT('Diário 1º PA'!$A$5:$A$1982)+COUNT('Diário 2º PA'!$A$5:$A$2027)+ROW()-4)</f>
        <v/>
      </c>
      <c r="B1504" s="104"/>
      <c r="C1504" s="153"/>
      <c r="D1504" s="105"/>
      <c r="E1504" s="105"/>
      <c r="F1504" s="106"/>
      <c r="G1504" s="105"/>
      <c r="H1504" s="105"/>
      <c r="I1504" s="107"/>
      <c r="J1504" s="422"/>
      <c r="K1504" s="422"/>
      <c r="L1504" s="423"/>
      <c r="M1504" s="422"/>
      <c r="N1504" s="103"/>
      <c r="O1504" s="79">
        <f t="shared" si="74"/>
        <v>0</v>
      </c>
      <c r="P1504" s="79">
        <f t="shared" si="74"/>
        <v>0</v>
      </c>
      <c r="Q1504" s="102" t="str">
        <f t="shared" si="73"/>
        <v/>
      </c>
    </row>
    <row r="1505" spans="1:17" x14ac:dyDescent="0.2">
      <c r="A1505" s="118" t="str">
        <f>IF(B1505="","",COUNT('Diário 1º PA'!$A$5:$A$1982)+COUNT('Diário 2º PA'!$A$5:$A$2027)+ROW()-4)</f>
        <v/>
      </c>
      <c r="B1505" s="104"/>
      <c r="C1505" s="153"/>
      <c r="D1505" s="105"/>
      <c r="E1505" s="105"/>
      <c r="F1505" s="106"/>
      <c r="G1505" s="105"/>
      <c r="H1505" s="105"/>
      <c r="I1505" s="107"/>
      <c r="J1505" s="422"/>
      <c r="K1505" s="422"/>
      <c r="L1505" s="423"/>
      <c r="M1505" s="422"/>
      <c r="N1505" s="103"/>
      <c r="O1505" s="79">
        <f t="shared" si="74"/>
        <v>0</v>
      </c>
      <c r="P1505" s="79">
        <f t="shared" si="74"/>
        <v>0</v>
      </c>
      <c r="Q1505" s="102" t="str">
        <f t="shared" si="73"/>
        <v/>
      </c>
    </row>
    <row r="1506" spans="1:17" x14ac:dyDescent="0.2">
      <c r="A1506" s="118" t="str">
        <f>IF(B1506="","",COUNT('Diário 1º PA'!$A$5:$A$1982)+COUNT('Diário 2º PA'!$A$5:$A$2027)+ROW()-4)</f>
        <v/>
      </c>
      <c r="B1506" s="104"/>
      <c r="C1506" s="153"/>
      <c r="D1506" s="105"/>
      <c r="E1506" s="105"/>
      <c r="F1506" s="106"/>
      <c r="G1506" s="105"/>
      <c r="H1506" s="105"/>
      <c r="I1506" s="107"/>
      <c r="J1506" s="422"/>
      <c r="K1506" s="422"/>
      <c r="L1506" s="423"/>
      <c r="M1506" s="422"/>
      <c r="N1506" s="103"/>
      <c r="O1506" s="79">
        <f t="shared" si="74"/>
        <v>0</v>
      </c>
      <c r="P1506" s="79">
        <f t="shared" si="74"/>
        <v>0</v>
      </c>
      <c r="Q1506" s="102" t="str">
        <f t="shared" si="73"/>
        <v/>
      </c>
    </row>
    <row r="1507" spans="1:17" x14ac:dyDescent="0.2">
      <c r="A1507" s="118" t="str">
        <f>IF(B1507="","",COUNT('Diário 1º PA'!$A$5:$A$1982)+COUNT('Diário 2º PA'!$A$5:$A$2027)+ROW()-4)</f>
        <v/>
      </c>
      <c r="B1507" s="104"/>
      <c r="C1507" s="153"/>
      <c r="D1507" s="105"/>
      <c r="E1507" s="105"/>
      <c r="F1507" s="106"/>
      <c r="G1507" s="105"/>
      <c r="H1507" s="105"/>
      <c r="I1507" s="107"/>
      <c r="J1507" s="422"/>
      <c r="K1507" s="422"/>
      <c r="L1507" s="423"/>
      <c r="M1507" s="422"/>
      <c r="N1507" s="103"/>
      <c r="O1507" s="79">
        <f t="shared" si="74"/>
        <v>0</v>
      </c>
      <c r="P1507" s="79">
        <f t="shared" si="74"/>
        <v>0</v>
      </c>
      <c r="Q1507" s="102" t="str">
        <f t="shared" si="73"/>
        <v/>
      </c>
    </row>
    <row r="1508" spans="1:17" x14ac:dyDescent="0.2">
      <c r="A1508" s="118" t="str">
        <f>IF(B1508="","",COUNT('Diário 1º PA'!$A$5:$A$1982)+COUNT('Diário 2º PA'!$A$5:$A$2027)+ROW()-4)</f>
        <v/>
      </c>
      <c r="B1508" s="104"/>
      <c r="C1508" s="153"/>
      <c r="D1508" s="105"/>
      <c r="E1508" s="105"/>
      <c r="F1508" s="106"/>
      <c r="G1508" s="105"/>
      <c r="H1508" s="105"/>
      <c r="I1508" s="107"/>
      <c r="J1508" s="422"/>
      <c r="K1508" s="422"/>
      <c r="L1508" s="423"/>
      <c r="M1508" s="422"/>
      <c r="N1508" s="103"/>
      <c r="O1508" s="79">
        <f t="shared" si="74"/>
        <v>0</v>
      </c>
      <c r="P1508" s="79">
        <f t="shared" si="74"/>
        <v>0</v>
      </c>
      <c r="Q1508" s="102" t="str">
        <f t="shared" si="73"/>
        <v/>
      </c>
    </row>
    <row r="1509" spans="1:17" x14ac:dyDescent="0.2">
      <c r="A1509" s="118" t="str">
        <f>IF(B1509="","",COUNT('Diário 1º PA'!$A$5:$A$1982)+COUNT('Diário 2º PA'!$A$5:$A$2027)+ROW()-4)</f>
        <v/>
      </c>
      <c r="B1509" s="104"/>
      <c r="C1509" s="153"/>
      <c r="D1509" s="105"/>
      <c r="E1509" s="105"/>
      <c r="F1509" s="106"/>
      <c r="G1509" s="105"/>
      <c r="H1509" s="105"/>
      <c r="I1509" s="107"/>
      <c r="J1509" s="422"/>
      <c r="K1509" s="422"/>
      <c r="L1509" s="423"/>
      <c r="M1509" s="422"/>
      <c r="N1509" s="103"/>
      <c r="O1509" s="79">
        <f t="shared" si="74"/>
        <v>0</v>
      </c>
      <c r="P1509" s="79">
        <f t="shared" si="74"/>
        <v>0</v>
      </c>
      <c r="Q1509" s="102" t="str">
        <f t="shared" si="73"/>
        <v/>
      </c>
    </row>
    <row r="1510" spans="1:17" x14ac:dyDescent="0.2">
      <c r="A1510" s="118" t="str">
        <f>IF(B1510="","",COUNT('Diário 1º PA'!$A$5:$A$1982)+COUNT('Diário 2º PA'!$A$5:$A$2027)+ROW()-4)</f>
        <v/>
      </c>
      <c r="B1510" s="104"/>
      <c r="C1510" s="153"/>
      <c r="D1510" s="105"/>
      <c r="E1510" s="105"/>
      <c r="F1510" s="106"/>
      <c r="G1510" s="105"/>
      <c r="H1510" s="105"/>
      <c r="I1510" s="107"/>
      <c r="J1510" s="422"/>
      <c r="K1510" s="422"/>
      <c r="L1510" s="423"/>
      <c r="M1510" s="422"/>
      <c r="N1510" s="103"/>
      <c r="O1510" s="79">
        <f t="shared" si="74"/>
        <v>0</v>
      </c>
      <c r="P1510" s="79">
        <f t="shared" si="74"/>
        <v>0</v>
      </c>
      <c r="Q1510" s="102" t="str">
        <f t="shared" si="73"/>
        <v/>
      </c>
    </row>
    <row r="1511" spans="1:17" x14ac:dyDescent="0.2">
      <c r="A1511" s="118" t="str">
        <f>IF(B1511="","",COUNT('Diário 1º PA'!$A$5:$A$1982)+COUNT('Diário 2º PA'!$A$5:$A$2027)+ROW()-4)</f>
        <v/>
      </c>
      <c r="B1511" s="104"/>
      <c r="C1511" s="153"/>
      <c r="D1511" s="105"/>
      <c r="E1511" s="105"/>
      <c r="F1511" s="106"/>
      <c r="G1511" s="105"/>
      <c r="H1511" s="105"/>
      <c r="I1511" s="107"/>
      <c r="J1511" s="422"/>
      <c r="K1511" s="422"/>
      <c r="L1511" s="423"/>
      <c r="M1511" s="422"/>
      <c r="N1511" s="103"/>
      <c r="O1511" s="79">
        <f t="shared" si="74"/>
        <v>0</v>
      </c>
      <c r="P1511" s="79">
        <f t="shared" si="74"/>
        <v>0</v>
      </c>
      <c r="Q1511" s="102" t="str">
        <f t="shared" si="73"/>
        <v/>
      </c>
    </row>
    <row r="1512" spans="1:17" x14ac:dyDescent="0.2">
      <c r="A1512" s="118" t="str">
        <f>IF(B1512="","",COUNT('Diário 1º PA'!$A$5:$A$1982)+COUNT('Diário 2º PA'!$A$5:$A$2027)+ROW()-4)</f>
        <v/>
      </c>
      <c r="B1512" s="104"/>
      <c r="C1512" s="153"/>
      <c r="D1512" s="105"/>
      <c r="E1512" s="105"/>
      <c r="F1512" s="106"/>
      <c r="G1512" s="105"/>
      <c r="H1512" s="105"/>
      <c r="I1512" s="107"/>
      <c r="J1512" s="422"/>
      <c r="K1512" s="422"/>
      <c r="L1512" s="423"/>
      <c r="M1512" s="422"/>
      <c r="N1512" s="103"/>
      <c r="O1512" s="79">
        <f t="shared" si="74"/>
        <v>0</v>
      </c>
      <c r="P1512" s="79">
        <f t="shared" si="74"/>
        <v>0</v>
      </c>
      <c r="Q1512" s="102" t="str">
        <f t="shared" si="73"/>
        <v/>
      </c>
    </row>
    <row r="1513" spans="1:17" x14ac:dyDescent="0.2">
      <c r="A1513" s="118" t="str">
        <f>IF(B1513="","",COUNT('Diário 1º PA'!$A$5:$A$1982)+COUNT('Diário 2º PA'!$A$5:$A$2027)+ROW()-4)</f>
        <v/>
      </c>
      <c r="B1513" s="104"/>
      <c r="C1513" s="153"/>
      <c r="D1513" s="105"/>
      <c r="E1513" s="105"/>
      <c r="F1513" s="106"/>
      <c r="G1513" s="105"/>
      <c r="H1513" s="105"/>
      <c r="I1513" s="107"/>
      <c r="J1513" s="422"/>
      <c r="K1513" s="422"/>
      <c r="L1513" s="423"/>
      <c r="M1513" s="422"/>
      <c r="N1513" s="103"/>
      <c r="O1513" s="79">
        <f t="shared" si="74"/>
        <v>0</v>
      </c>
      <c r="P1513" s="79">
        <f t="shared" si="74"/>
        <v>0</v>
      </c>
      <c r="Q1513" s="102" t="str">
        <f t="shared" si="73"/>
        <v/>
      </c>
    </row>
    <row r="1514" spans="1:17" x14ac:dyDescent="0.2">
      <c r="A1514" s="118" t="str">
        <f>IF(B1514="","",COUNT('Diário 1º PA'!$A$5:$A$1982)+COUNT('Diário 2º PA'!$A$5:$A$2027)+ROW()-4)</f>
        <v/>
      </c>
      <c r="B1514" s="104"/>
      <c r="C1514" s="153"/>
      <c r="D1514" s="105"/>
      <c r="E1514" s="105"/>
      <c r="F1514" s="106"/>
      <c r="G1514" s="105"/>
      <c r="H1514" s="105"/>
      <c r="I1514" s="107"/>
      <c r="J1514" s="422"/>
      <c r="K1514" s="422"/>
      <c r="L1514" s="423"/>
      <c r="M1514" s="422"/>
      <c r="N1514" s="103"/>
      <c r="O1514" s="79">
        <f t="shared" si="74"/>
        <v>0</v>
      </c>
      <c r="P1514" s="79">
        <f t="shared" si="74"/>
        <v>0</v>
      </c>
      <c r="Q1514" s="102" t="str">
        <f t="shared" ref="Q1514:Q1577" si="75">SUBSTITUTE(D1514," ","_")</f>
        <v/>
      </c>
    </row>
    <row r="1515" spans="1:17" x14ac:dyDescent="0.2">
      <c r="A1515" s="118" t="str">
        <f>IF(B1515="","",COUNT('Diário 1º PA'!$A$5:$A$1982)+COUNT('Diário 2º PA'!$A$5:$A$2027)+ROW()-4)</f>
        <v/>
      </c>
      <c r="B1515" s="104"/>
      <c r="C1515" s="153"/>
      <c r="D1515" s="105"/>
      <c r="E1515" s="105"/>
      <c r="F1515" s="106"/>
      <c r="G1515" s="105"/>
      <c r="H1515" s="105"/>
      <c r="I1515" s="107"/>
      <c r="J1515" s="422"/>
      <c r="K1515" s="422"/>
      <c r="L1515" s="423"/>
      <c r="M1515" s="422"/>
      <c r="N1515" s="103"/>
      <c r="O1515" s="79">
        <f t="shared" ref="O1515:P1578" si="76">IF(B1515=0,0,IF(YEAR(B1515)=$P$1,MONTH(B1515)-$O$1+1,(YEAR(B1515)-$P$1)*12-$O$1+1+MONTH(B1515)))</f>
        <v>0</v>
      </c>
      <c r="P1515" s="79">
        <f t="shared" si="76"/>
        <v>0</v>
      </c>
      <c r="Q1515" s="102" t="str">
        <f t="shared" si="75"/>
        <v/>
      </c>
    </row>
    <row r="1516" spans="1:17" x14ac:dyDescent="0.2">
      <c r="A1516" s="118" t="str">
        <f>IF(B1516="","",COUNT('Diário 1º PA'!$A$5:$A$1982)+COUNT('Diário 2º PA'!$A$5:$A$2027)+ROW()-4)</f>
        <v/>
      </c>
      <c r="B1516" s="104"/>
      <c r="C1516" s="153"/>
      <c r="D1516" s="105"/>
      <c r="E1516" s="105"/>
      <c r="F1516" s="106"/>
      <c r="G1516" s="105"/>
      <c r="H1516" s="105"/>
      <c r="I1516" s="107"/>
      <c r="J1516" s="422"/>
      <c r="K1516" s="422"/>
      <c r="L1516" s="423"/>
      <c r="M1516" s="422"/>
      <c r="N1516" s="103"/>
      <c r="O1516" s="79">
        <f t="shared" si="76"/>
        <v>0</v>
      </c>
      <c r="P1516" s="79">
        <f t="shared" si="76"/>
        <v>0</v>
      </c>
      <c r="Q1516" s="102" t="str">
        <f t="shared" si="75"/>
        <v/>
      </c>
    </row>
    <row r="1517" spans="1:17" x14ac:dyDescent="0.2">
      <c r="A1517" s="118" t="str">
        <f>IF(B1517="","",COUNT('Diário 1º PA'!$A$5:$A$1982)+COUNT('Diário 2º PA'!$A$5:$A$2027)+ROW()-4)</f>
        <v/>
      </c>
      <c r="B1517" s="104"/>
      <c r="C1517" s="153"/>
      <c r="D1517" s="105"/>
      <c r="E1517" s="105"/>
      <c r="F1517" s="106"/>
      <c r="G1517" s="105"/>
      <c r="H1517" s="105"/>
      <c r="I1517" s="107"/>
      <c r="J1517" s="422"/>
      <c r="K1517" s="422"/>
      <c r="L1517" s="423"/>
      <c r="M1517" s="422"/>
      <c r="N1517" s="103"/>
      <c r="O1517" s="79">
        <f t="shared" si="76"/>
        <v>0</v>
      </c>
      <c r="P1517" s="79">
        <f t="shared" si="76"/>
        <v>0</v>
      </c>
      <c r="Q1517" s="102" t="str">
        <f t="shared" si="75"/>
        <v/>
      </c>
    </row>
    <row r="1518" spans="1:17" x14ac:dyDescent="0.2">
      <c r="A1518" s="118" t="str">
        <f>IF(B1518="","",COUNT('Diário 1º PA'!$A$5:$A$1982)+COUNT('Diário 2º PA'!$A$5:$A$2027)+ROW()-4)</f>
        <v/>
      </c>
      <c r="B1518" s="104"/>
      <c r="C1518" s="153"/>
      <c r="D1518" s="105"/>
      <c r="E1518" s="105"/>
      <c r="F1518" s="106"/>
      <c r="G1518" s="105"/>
      <c r="H1518" s="105"/>
      <c r="I1518" s="107"/>
      <c r="J1518" s="422"/>
      <c r="K1518" s="422"/>
      <c r="L1518" s="423"/>
      <c r="M1518" s="422"/>
      <c r="N1518" s="103"/>
      <c r="O1518" s="79">
        <f t="shared" si="76"/>
        <v>0</v>
      </c>
      <c r="P1518" s="79">
        <f t="shared" si="76"/>
        <v>0</v>
      </c>
      <c r="Q1518" s="102" t="str">
        <f t="shared" si="75"/>
        <v/>
      </c>
    </row>
    <row r="1519" spans="1:17" x14ac:dyDescent="0.2">
      <c r="A1519" s="118" t="str">
        <f>IF(B1519="","",COUNT('Diário 1º PA'!$A$5:$A$1982)+COUNT('Diário 2º PA'!$A$5:$A$2027)+ROW()-4)</f>
        <v/>
      </c>
      <c r="B1519" s="104"/>
      <c r="C1519" s="153"/>
      <c r="D1519" s="105"/>
      <c r="E1519" s="105"/>
      <c r="F1519" s="106"/>
      <c r="G1519" s="105"/>
      <c r="H1519" s="105"/>
      <c r="I1519" s="107"/>
      <c r="J1519" s="422"/>
      <c r="K1519" s="422"/>
      <c r="L1519" s="423"/>
      <c r="M1519" s="422"/>
      <c r="N1519" s="103"/>
      <c r="O1519" s="79">
        <f t="shared" si="76"/>
        <v>0</v>
      </c>
      <c r="P1519" s="79">
        <f t="shared" si="76"/>
        <v>0</v>
      </c>
      <c r="Q1519" s="102" t="str">
        <f t="shared" si="75"/>
        <v/>
      </c>
    </row>
    <row r="1520" spans="1:17" x14ac:dyDescent="0.2">
      <c r="A1520" s="118" t="str">
        <f>IF(B1520="","",COUNT('Diário 1º PA'!$A$5:$A$1982)+COUNT('Diário 2º PA'!$A$5:$A$2027)+ROW()-4)</f>
        <v/>
      </c>
      <c r="B1520" s="104"/>
      <c r="C1520" s="153"/>
      <c r="D1520" s="105"/>
      <c r="E1520" s="105"/>
      <c r="F1520" s="106"/>
      <c r="G1520" s="105"/>
      <c r="H1520" s="105"/>
      <c r="I1520" s="107"/>
      <c r="J1520" s="422"/>
      <c r="K1520" s="422"/>
      <c r="L1520" s="423"/>
      <c r="M1520" s="422"/>
      <c r="N1520" s="103"/>
      <c r="O1520" s="79">
        <f t="shared" si="76"/>
        <v>0</v>
      </c>
      <c r="P1520" s="79">
        <f t="shared" si="76"/>
        <v>0</v>
      </c>
      <c r="Q1520" s="102" t="str">
        <f t="shared" si="75"/>
        <v/>
      </c>
    </row>
    <row r="1521" spans="1:17" x14ac:dyDescent="0.2">
      <c r="A1521" s="118" t="str">
        <f>IF(B1521="","",COUNT('Diário 1º PA'!$A$5:$A$1982)+COUNT('Diário 2º PA'!$A$5:$A$2027)+ROW()-4)</f>
        <v/>
      </c>
      <c r="B1521" s="104"/>
      <c r="C1521" s="153"/>
      <c r="D1521" s="105"/>
      <c r="E1521" s="105"/>
      <c r="F1521" s="106"/>
      <c r="G1521" s="105"/>
      <c r="H1521" s="105"/>
      <c r="I1521" s="107"/>
      <c r="J1521" s="422"/>
      <c r="K1521" s="422"/>
      <c r="L1521" s="423"/>
      <c r="M1521" s="422"/>
      <c r="N1521" s="103"/>
      <c r="O1521" s="79">
        <f t="shared" si="76"/>
        <v>0</v>
      </c>
      <c r="P1521" s="79">
        <f t="shared" si="76"/>
        <v>0</v>
      </c>
      <c r="Q1521" s="102" t="str">
        <f t="shared" si="75"/>
        <v/>
      </c>
    </row>
    <row r="1522" spans="1:17" x14ac:dyDescent="0.2">
      <c r="A1522" s="118" t="str">
        <f>IF(B1522="","",COUNT('Diário 1º PA'!$A$5:$A$1982)+COUNT('Diário 2º PA'!$A$5:$A$2027)+ROW()-4)</f>
        <v/>
      </c>
      <c r="B1522" s="104"/>
      <c r="C1522" s="153"/>
      <c r="D1522" s="105"/>
      <c r="E1522" s="105"/>
      <c r="F1522" s="106"/>
      <c r="G1522" s="105"/>
      <c r="H1522" s="105"/>
      <c r="I1522" s="107"/>
      <c r="J1522" s="422"/>
      <c r="K1522" s="422"/>
      <c r="L1522" s="423"/>
      <c r="M1522" s="422"/>
      <c r="N1522" s="103"/>
      <c r="O1522" s="79">
        <f t="shared" si="76"/>
        <v>0</v>
      </c>
      <c r="P1522" s="79">
        <f t="shared" si="76"/>
        <v>0</v>
      </c>
      <c r="Q1522" s="102" t="str">
        <f t="shared" si="75"/>
        <v/>
      </c>
    </row>
    <row r="1523" spans="1:17" x14ac:dyDescent="0.2">
      <c r="A1523" s="118" t="str">
        <f>IF(B1523="","",COUNT('Diário 1º PA'!$A$5:$A$1982)+COUNT('Diário 2º PA'!$A$5:$A$2027)+ROW()-4)</f>
        <v/>
      </c>
      <c r="B1523" s="104"/>
      <c r="C1523" s="153"/>
      <c r="D1523" s="105"/>
      <c r="E1523" s="105"/>
      <c r="F1523" s="106"/>
      <c r="G1523" s="105"/>
      <c r="H1523" s="105"/>
      <c r="I1523" s="107"/>
      <c r="J1523" s="422"/>
      <c r="K1523" s="422"/>
      <c r="L1523" s="423"/>
      <c r="M1523" s="422"/>
      <c r="N1523" s="103"/>
      <c r="O1523" s="79">
        <f t="shared" si="76"/>
        <v>0</v>
      </c>
      <c r="P1523" s="79">
        <f t="shared" si="76"/>
        <v>0</v>
      </c>
      <c r="Q1523" s="102" t="str">
        <f t="shared" si="75"/>
        <v/>
      </c>
    </row>
    <row r="1524" spans="1:17" x14ac:dyDescent="0.2">
      <c r="A1524" s="118" t="str">
        <f>IF(B1524="","",COUNT('Diário 1º PA'!$A$5:$A$1982)+COUNT('Diário 2º PA'!$A$5:$A$2027)+ROW()-4)</f>
        <v/>
      </c>
      <c r="B1524" s="104"/>
      <c r="C1524" s="153"/>
      <c r="D1524" s="105"/>
      <c r="E1524" s="105"/>
      <c r="F1524" s="106"/>
      <c r="G1524" s="105"/>
      <c r="H1524" s="105"/>
      <c r="I1524" s="107"/>
      <c r="J1524" s="422"/>
      <c r="K1524" s="422"/>
      <c r="L1524" s="423"/>
      <c r="M1524" s="422"/>
      <c r="N1524" s="103"/>
      <c r="O1524" s="79">
        <f t="shared" si="76"/>
        <v>0</v>
      </c>
      <c r="P1524" s="79">
        <f t="shared" si="76"/>
        <v>0</v>
      </c>
      <c r="Q1524" s="102" t="str">
        <f t="shared" si="75"/>
        <v/>
      </c>
    </row>
    <row r="1525" spans="1:17" x14ac:dyDescent="0.2">
      <c r="A1525" s="118" t="str">
        <f>IF(B1525="","",COUNT('Diário 1º PA'!$A$5:$A$1982)+COUNT('Diário 2º PA'!$A$5:$A$2027)+ROW()-4)</f>
        <v/>
      </c>
      <c r="B1525" s="104"/>
      <c r="C1525" s="153"/>
      <c r="D1525" s="105"/>
      <c r="E1525" s="105"/>
      <c r="F1525" s="106"/>
      <c r="G1525" s="105"/>
      <c r="H1525" s="105"/>
      <c r="I1525" s="107"/>
      <c r="J1525" s="422"/>
      <c r="K1525" s="422"/>
      <c r="L1525" s="423"/>
      <c r="M1525" s="422"/>
      <c r="N1525" s="103"/>
      <c r="O1525" s="79">
        <f t="shared" si="76"/>
        <v>0</v>
      </c>
      <c r="P1525" s="79">
        <f t="shared" si="76"/>
        <v>0</v>
      </c>
      <c r="Q1525" s="102" t="str">
        <f t="shared" si="75"/>
        <v/>
      </c>
    </row>
    <row r="1526" spans="1:17" x14ac:dyDescent="0.2">
      <c r="A1526" s="118" t="str">
        <f>IF(B1526="","",COUNT('Diário 1º PA'!$A$5:$A$1982)+COUNT('Diário 2º PA'!$A$5:$A$2027)+ROW()-4)</f>
        <v/>
      </c>
      <c r="B1526" s="104"/>
      <c r="C1526" s="153"/>
      <c r="D1526" s="105"/>
      <c r="E1526" s="105"/>
      <c r="F1526" s="106"/>
      <c r="G1526" s="105"/>
      <c r="H1526" s="105"/>
      <c r="I1526" s="107"/>
      <c r="J1526" s="422"/>
      <c r="K1526" s="422"/>
      <c r="L1526" s="423"/>
      <c r="M1526" s="422"/>
      <c r="N1526" s="103"/>
      <c r="O1526" s="79">
        <f t="shared" si="76"/>
        <v>0</v>
      </c>
      <c r="P1526" s="79">
        <f t="shared" si="76"/>
        <v>0</v>
      </c>
      <c r="Q1526" s="102" t="str">
        <f t="shared" si="75"/>
        <v/>
      </c>
    </row>
    <row r="1527" spans="1:17" x14ac:dyDescent="0.2">
      <c r="A1527" s="118" t="str">
        <f>IF(B1527="","",COUNT('Diário 1º PA'!$A$5:$A$1982)+COUNT('Diário 2º PA'!$A$5:$A$2027)+ROW()-4)</f>
        <v/>
      </c>
      <c r="B1527" s="104"/>
      <c r="C1527" s="153"/>
      <c r="D1527" s="105"/>
      <c r="E1527" s="105"/>
      <c r="F1527" s="106"/>
      <c r="G1527" s="105"/>
      <c r="H1527" s="105"/>
      <c r="I1527" s="107"/>
      <c r="J1527" s="422"/>
      <c r="K1527" s="422"/>
      <c r="L1527" s="423"/>
      <c r="M1527" s="422"/>
      <c r="N1527" s="103"/>
      <c r="O1527" s="79">
        <f t="shared" si="76"/>
        <v>0</v>
      </c>
      <c r="P1527" s="79">
        <f t="shared" si="76"/>
        <v>0</v>
      </c>
      <c r="Q1527" s="102" t="str">
        <f t="shared" si="75"/>
        <v/>
      </c>
    </row>
    <row r="1528" spans="1:17" x14ac:dyDescent="0.2">
      <c r="A1528" s="118" t="str">
        <f>IF(B1528="","",COUNT('Diário 1º PA'!$A$5:$A$1982)+COUNT('Diário 2º PA'!$A$5:$A$2027)+ROW()-4)</f>
        <v/>
      </c>
      <c r="B1528" s="104"/>
      <c r="C1528" s="153"/>
      <c r="D1528" s="105"/>
      <c r="E1528" s="105"/>
      <c r="F1528" s="106"/>
      <c r="G1528" s="105"/>
      <c r="H1528" s="105"/>
      <c r="I1528" s="107"/>
      <c r="J1528" s="422"/>
      <c r="K1528" s="422"/>
      <c r="L1528" s="423"/>
      <c r="M1528" s="422"/>
      <c r="N1528" s="103"/>
      <c r="O1528" s="79">
        <f t="shared" si="76"/>
        <v>0</v>
      </c>
      <c r="P1528" s="79">
        <f t="shared" si="76"/>
        <v>0</v>
      </c>
      <c r="Q1528" s="102" t="str">
        <f t="shared" si="75"/>
        <v/>
      </c>
    </row>
    <row r="1529" spans="1:17" x14ac:dyDescent="0.2">
      <c r="A1529" s="118" t="str">
        <f>IF(B1529="","",COUNT('Diário 1º PA'!$A$5:$A$1982)+COUNT('Diário 2º PA'!$A$5:$A$2027)+ROW()-4)</f>
        <v/>
      </c>
      <c r="B1529" s="104"/>
      <c r="C1529" s="153"/>
      <c r="D1529" s="105"/>
      <c r="E1529" s="105"/>
      <c r="F1529" s="106"/>
      <c r="G1529" s="105"/>
      <c r="H1529" s="105"/>
      <c r="I1529" s="107"/>
      <c r="J1529" s="422"/>
      <c r="K1529" s="422"/>
      <c r="L1529" s="423"/>
      <c r="M1529" s="422"/>
      <c r="N1529" s="103"/>
      <c r="O1529" s="79">
        <f t="shared" si="76"/>
        <v>0</v>
      </c>
      <c r="P1529" s="79">
        <f t="shared" si="76"/>
        <v>0</v>
      </c>
      <c r="Q1529" s="102" t="str">
        <f t="shared" si="75"/>
        <v/>
      </c>
    </row>
    <row r="1530" spans="1:17" x14ac:dyDescent="0.2">
      <c r="A1530" s="118" t="str">
        <f>IF(B1530="","",COUNT('Diário 1º PA'!$A$5:$A$1982)+COUNT('Diário 2º PA'!$A$5:$A$2027)+ROW()-4)</f>
        <v/>
      </c>
      <c r="B1530" s="104"/>
      <c r="C1530" s="153"/>
      <c r="D1530" s="105"/>
      <c r="E1530" s="105"/>
      <c r="F1530" s="106"/>
      <c r="G1530" s="105"/>
      <c r="H1530" s="105"/>
      <c r="I1530" s="107"/>
      <c r="J1530" s="422"/>
      <c r="K1530" s="422"/>
      <c r="L1530" s="423"/>
      <c r="M1530" s="422"/>
      <c r="N1530" s="103"/>
      <c r="O1530" s="79">
        <f t="shared" si="76"/>
        <v>0</v>
      </c>
      <c r="P1530" s="79">
        <f t="shared" si="76"/>
        <v>0</v>
      </c>
      <c r="Q1530" s="102" t="str">
        <f t="shared" si="75"/>
        <v/>
      </c>
    </row>
    <row r="1531" spans="1:17" x14ac:dyDescent="0.2">
      <c r="A1531" s="118" t="str">
        <f>IF(B1531="","",COUNT('Diário 1º PA'!$A$5:$A$1982)+COUNT('Diário 2º PA'!$A$5:$A$2027)+ROW()-4)</f>
        <v/>
      </c>
      <c r="B1531" s="104"/>
      <c r="C1531" s="153"/>
      <c r="D1531" s="105"/>
      <c r="E1531" s="105"/>
      <c r="F1531" s="106"/>
      <c r="G1531" s="105"/>
      <c r="H1531" s="105"/>
      <c r="I1531" s="107"/>
      <c r="J1531" s="422"/>
      <c r="K1531" s="422"/>
      <c r="L1531" s="423"/>
      <c r="M1531" s="422"/>
      <c r="N1531" s="103"/>
      <c r="O1531" s="79">
        <f t="shared" si="76"/>
        <v>0</v>
      </c>
      <c r="P1531" s="79">
        <f t="shared" si="76"/>
        <v>0</v>
      </c>
      <c r="Q1531" s="102" t="str">
        <f t="shared" si="75"/>
        <v/>
      </c>
    </row>
    <row r="1532" spans="1:17" x14ac:dyDescent="0.2">
      <c r="A1532" s="118" t="str">
        <f>IF(B1532="","",COUNT('Diário 1º PA'!$A$5:$A$1982)+COUNT('Diário 2º PA'!$A$5:$A$2027)+ROW()-4)</f>
        <v/>
      </c>
      <c r="B1532" s="104"/>
      <c r="C1532" s="153"/>
      <c r="D1532" s="105"/>
      <c r="E1532" s="105"/>
      <c r="F1532" s="106"/>
      <c r="G1532" s="105"/>
      <c r="H1532" s="105"/>
      <c r="I1532" s="107"/>
      <c r="J1532" s="422"/>
      <c r="K1532" s="422"/>
      <c r="L1532" s="423"/>
      <c r="M1532" s="422"/>
      <c r="N1532" s="103"/>
      <c r="O1532" s="79">
        <f t="shared" si="76"/>
        <v>0</v>
      </c>
      <c r="P1532" s="79">
        <f t="shared" si="76"/>
        <v>0</v>
      </c>
      <c r="Q1532" s="102" t="str">
        <f t="shared" si="75"/>
        <v/>
      </c>
    </row>
    <row r="1533" spans="1:17" x14ac:dyDescent="0.2">
      <c r="A1533" s="118" t="str">
        <f>IF(B1533="","",COUNT('Diário 1º PA'!$A$5:$A$1982)+COUNT('Diário 2º PA'!$A$5:$A$2027)+ROW()-4)</f>
        <v/>
      </c>
      <c r="B1533" s="104"/>
      <c r="C1533" s="153"/>
      <c r="D1533" s="105"/>
      <c r="E1533" s="105"/>
      <c r="F1533" s="106"/>
      <c r="G1533" s="105"/>
      <c r="H1533" s="105"/>
      <c r="I1533" s="107"/>
      <c r="J1533" s="422"/>
      <c r="K1533" s="422"/>
      <c r="L1533" s="423"/>
      <c r="M1533" s="422"/>
      <c r="N1533" s="103"/>
      <c r="O1533" s="79">
        <f t="shared" si="76"/>
        <v>0</v>
      </c>
      <c r="P1533" s="79">
        <f t="shared" si="76"/>
        <v>0</v>
      </c>
      <c r="Q1533" s="102" t="str">
        <f t="shared" si="75"/>
        <v/>
      </c>
    </row>
    <row r="1534" spans="1:17" x14ac:dyDescent="0.2">
      <c r="A1534" s="118" t="str">
        <f>IF(B1534="","",COUNT('Diário 1º PA'!$A$5:$A$1982)+COUNT('Diário 2º PA'!$A$5:$A$2027)+ROW()-4)</f>
        <v/>
      </c>
      <c r="B1534" s="104"/>
      <c r="C1534" s="153"/>
      <c r="D1534" s="105"/>
      <c r="E1534" s="105"/>
      <c r="F1534" s="106"/>
      <c r="G1534" s="105"/>
      <c r="H1534" s="105"/>
      <c r="I1534" s="107"/>
      <c r="J1534" s="422"/>
      <c r="K1534" s="422"/>
      <c r="L1534" s="423"/>
      <c r="M1534" s="422"/>
      <c r="N1534" s="103"/>
      <c r="O1534" s="79">
        <f t="shared" si="76"/>
        <v>0</v>
      </c>
      <c r="P1534" s="79">
        <f t="shared" si="76"/>
        <v>0</v>
      </c>
      <c r="Q1534" s="102" t="str">
        <f t="shared" si="75"/>
        <v/>
      </c>
    </row>
    <row r="1535" spans="1:17" x14ac:dyDescent="0.2">
      <c r="A1535" s="118" t="str">
        <f>IF(B1535="","",COUNT('Diário 1º PA'!$A$5:$A$1982)+COUNT('Diário 2º PA'!$A$5:$A$2027)+ROW()-4)</f>
        <v/>
      </c>
      <c r="B1535" s="104"/>
      <c r="C1535" s="153"/>
      <c r="D1535" s="105"/>
      <c r="E1535" s="105"/>
      <c r="F1535" s="106"/>
      <c r="G1535" s="105"/>
      <c r="H1535" s="105"/>
      <c r="I1535" s="107"/>
      <c r="J1535" s="422"/>
      <c r="K1535" s="422"/>
      <c r="L1535" s="423"/>
      <c r="M1535" s="422"/>
      <c r="N1535" s="103"/>
      <c r="O1535" s="79">
        <f t="shared" si="76"/>
        <v>0</v>
      </c>
      <c r="P1535" s="79">
        <f t="shared" si="76"/>
        <v>0</v>
      </c>
      <c r="Q1535" s="102" t="str">
        <f t="shared" si="75"/>
        <v/>
      </c>
    </row>
    <row r="1536" spans="1:17" x14ac:dyDescent="0.2">
      <c r="A1536" s="118" t="str">
        <f>IF(B1536="","",COUNT('Diário 1º PA'!$A$5:$A$1982)+COUNT('Diário 2º PA'!$A$5:$A$2027)+ROW()-4)</f>
        <v/>
      </c>
      <c r="B1536" s="104"/>
      <c r="C1536" s="153"/>
      <c r="D1536" s="105"/>
      <c r="E1536" s="105"/>
      <c r="F1536" s="106"/>
      <c r="G1536" s="105"/>
      <c r="H1536" s="105"/>
      <c r="I1536" s="107"/>
      <c r="J1536" s="422"/>
      <c r="K1536" s="422"/>
      <c r="L1536" s="423"/>
      <c r="M1536" s="422"/>
      <c r="N1536" s="103"/>
      <c r="O1536" s="79">
        <f t="shared" si="76"/>
        <v>0</v>
      </c>
      <c r="P1536" s="79">
        <f t="shared" si="76"/>
        <v>0</v>
      </c>
      <c r="Q1536" s="102" t="str">
        <f t="shared" si="75"/>
        <v/>
      </c>
    </row>
    <row r="1537" spans="1:17" x14ac:dyDescent="0.2">
      <c r="A1537" s="118" t="str">
        <f>IF(B1537="","",COUNT('Diário 1º PA'!$A$5:$A$1982)+COUNT('Diário 2º PA'!$A$5:$A$2027)+ROW()-4)</f>
        <v/>
      </c>
      <c r="B1537" s="104"/>
      <c r="C1537" s="153"/>
      <c r="D1537" s="105"/>
      <c r="E1537" s="105"/>
      <c r="F1537" s="106"/>
      <c r="G1537" s="105"/>
      <c r="H1537" s="105"/>
      <c r="I1537" s="107"/>
      <c r="J1537" s="422"/>
      <c r="K1537" s="422"/>
      <c r="L1537" s="423"/>
      <c r="M1537" s="422"/>
      <c r="N1537" s="103"/>
      <c r="O1537" s="79">
        <f t="shared" si="76"/>
        <v>0</v>
      </c>
      <c r="P1537" s="79">
        <f t="shared" si="76"/>
        <v>0</v>
      </c>
      <c r="Q1537" s="102" t="str">
        <f t="shared" si="75"/>
        <v/>
      </c>
    </row>
    <row r="1538" spans="1:17" x14ac:dyDescent="0.2">
      <c r="A1538" s="118" t="str">
        <f>IF(B1538="","",COUNT('Diário 1º PA'!$A$5:$A$1982)+COUNT('Diário 2º PA'!$A$5:$A$2027)+ROW()-4)</f>
        <v/>
      </c>
      <c r="B1538" s="104"/>
      <c r="C1538" s="153"/>
      <c r="D1538" s="105"/>
      <c r="E1538" s="105"/>
      <c r="F1538" s="106"/>
      <c r="G1538" s="105"/>
      <c r="H1538" s="105"/>
      <c r="I1538" s="107"/>
      <c r="J1538" s="422"/>
      <c r="K1538" s="422"/>
      <c r="L1538" s="423"/>
      <c r="M1538" s="422"/>
      <c r="N1538" s="103"/>
      <c r="O1538" s="79">
        <f t="shared" si="76"/>
        <v>0</v>
      </c>
      <c r="P1538" s="79">
        <f t="shared" si="76"/>
        <v>0</v>
      </c>
      <c r="Q1538" s="102" t="str">
        <f t="shared" si="75"/>
        <v/>
      </c>
    </row>
    <row r="1539" spans="1:17" x14ac:dyDescent="0.2">
      <c r="A1539" s="118" t="str">
        <f>IF(B1539="","",COUNT('Diário 1º PA'!$A$5:$A$1982)+COUNT('Diário 2º PA'!$A$5:$A$2027)+ROW()-4)</f>
        <v/>
      </c>
      <c r="B1539" s="104"/>
      <c r="C1539" s="153"/>
      <c r="D1539" s="105"/>
      <c r="E1539" s="105"/>
      <c r="F1539" s="106"/>
      <c r="G1539" s="105"/>
      <c r="H1539" s="105"/>
      <c r="I1539" s="107"/>
      <c r="J1539" s="422"/>
      <c r="K1539" s="422"/>
      <c r="L1539" s="423"/>
      <c r="M1539" s="422"/>
      <c r="N1539" s="103"/>
      <c r="O1539" s="79">
        <f t="shared" si="76"/>
        <v>0</v>
      </c>
      <c r="P1539" s="79">
        <f t="shared" si="76"/>
        <v>0</v>
      </c>
      <c r="Q1539" s="102" t="str">
        <f t="shared" si="75"/>
        <v/>
      </c>
    </row>
    <row r="1540" spans="1:17" x14ac:dyDescent="0.2">
      <c r="A1540" s="118" t="str">
        <f>IF(B1540="","",COUNT('Diário 1º PA'!$A$5:$A$1982)+COUNT('Diário 2º PA'!$A$5:$A$2027)+ROW()-4)</f>
        <v/>
      </c>
      <c r="B1540" s="104"/>
      <c r="C1540" s="153"/>
      <c r="D1540" s="105"/>
      <c r="E1540" s="105"/>
      <c r="F1540" s="106"/>
      <c r="G1540" s="105"/>
      <c r="H1540" s="105"/>
      <c r="I1540" s="107"/>
      <c r="J1540" s="422"/>
      <c r="K1540" s="422"/>
      <c r="L1540" s="423"/>
      <c r="M1540" s="422"/>
      <c r="N1540" s="103"/>
      <c r="O1540" s="79">
        <f t="shared" si="76"/>
        <v>0</v>
      </c>
      <c r="P1540" s="79">
        <f t="shared" si="76"/>
        <v>0</v>
      </c>
      <c r="Q1540" s="102" t="str">
        <f t="shared" si="75"/>
        <v/>
      </c>
    </row>
    <row r="1541" spans="1:17" x14ac:dyDescent="0.2">
      <c r="A1541" s="118" t="str">
        <f>IF(B1541="","",COUNT('Diário 1º PA'!$A$5:$A$1982)+COUNT('Diário 2º PA'!$A$5:$A$2027)+ROW()-4)</f>
        <v/>
      </c>
      <c r="B1541" s="104"/>
      <c r="C1541" s="153"/>
      <c r="D1541" s="105"/>
      <c r="E1541" s="105"/>
      <c r="F1541" s="106"/>
      <c r="G1541" s="105"/>
      <c r="H1541" s="105"/>
      <c r="I1541" s="107"/>
      <c r="J1541" s="422"/>
      <c r="K1541" s="422"/>
      <c r="L1541" s="423"/>
      <c r="M1541" s="422"/>
      <c r="N1541" s="103"/>
      <c r="O1541" s="79">
        <f t="shared" si="76"/>
        <v>0</v>
      </c>
      <c r="P1541" s="79">
        <f t="shared" si="76"/>
        <v>0</v>
      </c>
      <c r="Q1541" s="102" t="str">
        <f t="shared" si="75"/>
        <v/>
      </c>
    </row>
    <row r="1542" spans="1:17" x14ac:dyDescent="0.2">
      <c r="A1542" s="118" t="str">
        <f>IF(B1542="","",COUNT('Diário 1º PA'!$A$5:$A$1982)+COUNT('Diário 2º PA'!$A$5:$A$2027)+ROW()-4)</f>
        <v/>
      </c>
      <c r="B1542" s="104"/>
      <c r="C1542" s="153"/>
      <c r="D1542" s="105"/>
      <c r="E1542" s="105"/>
      <c r="F1542" s="106"/>
      <c r="G1542" s="105"/>
      <c r="H1542" s="105"/>
      <c r="I1542" s="107"/>
      <c r="J1542" s="422"/>
      <c r="K1542" s="422"/>
      <c r="L1542" s="423"/>
      <c r="M1542" s="422"/>
      <c r="N1542" s="103"/>
      <c r="O1542" s="79">
        <f t="shared" si="76"/>
        <v>0</v>
      </c>
      <c r="P1542" s="79">
        <f t="shared" si="76"/>
        <v>0</v>
      </c>
      <c r="Q1542" s="102" t="str">
        <f t="shared" si="75"/>
        <v/>
      </c>
    </row>
    <row r="1543" spans="1:17" x14ac:dyDescent="0.2">
      <c r="A1543" s="118" t="str">
        <f>IF(B1543="","",COUNT('Diário 1º PA'!$A$5:$A$1982)+COUNT('Diário 2º PA'!$A$5:$A$2027)+ROW()-4)</f>
        <v/>
      </c>
      <c r="B1543" s="104"/>
      <c r="C1543" s="153"/>
      <c r="D1543" s="105"/>
      <c r="E1543" s="105"/>
      <c r="F1543" s="106"/>
      <c r="G1543" s="105"/>
      <c r="H1543" s="105"/>
      <c r="I1543" s="107"/>
      <c r="J1543" s="422"/>
      <c r="K1543" s="422"/>
      <c r="L1543" s="423"/>
      <c r="M1543" s="422"/>
      <c r="N1543" s="103"/>
      <c r="O1543" s="79">
        <f t="shared" si="76"/>
        <v>0</v>
      </c>
      <c r="P1543" s="79">
        <f t="shared" si="76"/>
        <v>0</v>
      </c>
      <c r="Q1543" s="102" t="str">
        <f t="shared" si="75"/>
        <v/>
      </c>
    </row>
    <row r="1544" spans="1:17" x14ac:dyDescent="0.2">
      <c r="A1544" s="118" t="str">
        <f>IF(B1544="","",COUNT('Diário 1º PA'!$A$5:$A$1982)+COUNT('Diário 2º PA'!$A$5:$A$2027)+ROW()-4)</f>
        <v/>
      </c>
      <c r="B1544" s="104"/>
      <c r="C1544" s="153"/>
      <c r="D1544" s="105"/>
      <c r="E1544" s="105"/>
      <c r="F1544" s="106"/>
      <c r="G1544" s="105"/>
      <c r="H1544" s="105"/>
      <c r="I1544" s="107"/>
      <c r="J1544" s="422"/>
      <c r="K1544" s="422"/>
      <c r="L1544" s="423"/>
      <c r="M1544" s="422"/>
      <c r="N1544" s="103"/>
      <c r="O1544" s="79">
        <f t="shared" si="76"/>
        <v>0</v>
      </c>
      <c r="P1544" s="79">
        <f t="shared" si="76"/>
        <v>0</v>
      </c>
      <c r="Q1544" s="102" t="str">
        <f t="shared" si="75"/>
        <v/>
      </c>
    </row>
    <row r="1545" spans="1:17" x14ac:dyDescent="0.2">
      <c r="A1545" s="118" t="str">
        <f>IF(B1545="","",COUNT('Diário 1º PA'!$A$5:$A$1982)+COUNT('Diário 2º PA'!$A$5:$A$2027)+ROW()-4)</f>
        <v/>
      </c>
      <c r="B1545" s="104"/>
      <c r="C1545" s="153"/>
      <c r="D1545" s="105"/>
      <c r="E1545" s="105"/>
      <c r="F1545" s="106"/>
      <c r="G1545" s="105"/>
      <c r="H1545" s="105"/>
      <c r="I1545" s="107"/>
      <c r="J1545" s="422"/>
      <c r="K1545" s="422"/>
      <c r="L1545" s="423"/>
      <c r="M1545" s="422"/>
      <c r="N1545" s="103"/>
      <c r="O1545" s="79">
        <f t="shared" si="76"/>
        <v>0</v>
      </c>
      <c r="P1545" s="79">
        <f t="shared" si="76"/>
        <v>0</v>
      </c>
      <c r="Q1545" s="102" t="str">
        <f t="shared" si="75"/>
        <v/>
      </c>
    </row>
    <row r="1546" spans="1:17" x14ac:dyDescent="0.2">
      <c r="A1546" s="118" t="str">
        <f>IF(B1546="","",COUNT('Diário 1º PA'!$A$5:$A$1982)+COUNT('Diário 2º PA'!$A$5:$A$2027)+ROW()-4)</f>
        <v/>
      </c>
      <c r="B1546" s="104"/>
      <c r="C1546" s="153"/>
      <c r="D1546" s="105"/>
      <c r="E1546" s="105"/>
      <c r="F1546" s="106"/>
      <c r="G1546" s="105"/>
      <c r="H1546" s="105"/>
      <c r="I1546" s="107"/>
      <c r="J1546" s="422"/>
      <c r="K1546" s="422"/>
      <c r="L1546" s="423"/>
      <c r="M1546" s="422"/>
      <c r="N1546" s="103"/>
      <c r="O1546" s="79">
        <f t="shared" si="76"/>
        <v>0</v>
      </c>
      <c r="P1546" s="79">
        <f t="shared" si="76"/>
        <v>0</v>
      </c>
      <c r="Q1546" s="102" t="str">
        <f t="shared" si="75"/>
        <v/>
      </c>
    </row>
    <row r="1547" spans="1:17" x14ac:dyDescent="0.2">
      <c r="A1547" s="118" t="str">
        <f>IF(B1547="","",COUNT('Diário 1º PA'!$A$5:$A$1982)+COUNT('Diário 2º PA'!$A$5:$A$2027)+ROW()-4)</f>
        <v/>
      </c>
      <c r="B1547" s="104"/>
      <c r="C1547" s="153"/>
      <c r="D1547" s="105"/>
      <c r="E1547" s="105"/>
      <c r="F1547" s="106"/>
      <c r="G1547" s="105"/>
      <c r="H1547" s="105"/>
      <c r="I1547" s="107"/>
      <c r="J1547" s="422"/>
      <c r="K1547" s="422"/>
      <c r="L1547" s="423"/>
      <c r="M1547" s="422"/>
      <c r="N1547" s="103"/>
      <c r="O1547" s="79">
        <f t="shared" si="76"/>
        <v>0</v>
      </c>
      <c r="P1547" s="79">
        <f t="shared" si="76"/>
        <v>0</v>
      </c>
      <c r="Q1547" s="102" t="str">
        <f t="shared" si="75"/>
        <v/>
      </c>
    </row>
    <row r="1548" spans="1:17" x14ac:dyDescent="0.2">
      <c r="A1548" s="118" t="str">
        <f>IF(B1548="","",COUNT('Diário 1º PA'!$A$5:$A$1982)+COUNT('Diário 2º PA'!$A$5:$A$2027)+ROW()-4)</f>
        <v/>
      </c>
      <c r="B1548" s="104"/>
      <c r="C1548" s="153"/>
      <c r="D1548" s="105"/>
      <c r="E1548" s="105"/>
      <c r="F1548" s="106"/>
      <c r="G1548" s="105"/>
      <c r="H1548" s="105"/>
      <c r="I1548" s="107"/>
      <c r="J1548" s="422"/>
      <c r="K1548" s="422"/>
      <c r="L1548" s="423"/>
      <c r="M1548" s="422"/>
      <c r="N1548" s="103"/>
      <c r="O1548" s="79">
        <f t="shared" si="76"/>
        <v>0</v>
      </c>
      <c r="P1548" s="79">
        <f t="shared" si="76"/>
        <v>0</v>
      </c>
      <c r="Q1548" s="102" t="str">
        <f t="shared" si="75"/>
        <v/>
      </c>
    </row>
    <row r="1549" spans="1:17" x14ac:dyDescent="0.2">
      <c r="A1549" s="118" t="str">
        <f>IF(B1549="","",COUNT('Diário 1º PA'!$A$5:$A$1982)+COUNT('Diário 2º PA'!$A$5:$A$2027)+ROW()-4)</f>
        <v/>
      </c>
      <c r="B1549" s="104"/>
      <c r="C1549" s="153"/>
      <c r="D1549" s="105"/>
      <c r="E1549" s="105"/>
      <c r="F1549" s="106"/>
      <c r="G1549" s="105"/>
      <c r="H1549" s="105"/>
      <c r="I1549" s="107"/>
      <c r="J1549" s="422"/>
      <c r="K1549" s="422"/>
      <c r="L1549" s="423"/>
      <c r="M1549" s="422"/>
      <c r="N1549" s="103"/>
      <c r="O1549" s="79">
        <f t="shared" si="76"/>
        <v>0</v>
      </c>
      <c r="P1549" s="79">
        <f t="shared" si="76"/>
        <v>0</v>
      </c>
      <c r="Q1549" s="102" t="str">
        <f t="shared" si="75"/>
        <v/>
      </c>
    </row>
    <row r="1550" spans="1:17" x14ac:dyDescent="0.2">
      <c r="A1550" s="118" t="str">
        <f>IF(B1550="","",COUNT('Diário 1º PA'!$A$5:$A$1982)+COUNT('Diário 2º PA'!$A$5:$A$2027)+ROW()-4)</f>
        <v/>
      </c>
      <c r="B1550" s="104"/>
      <c r="C1550" s="153"/>
      <c r="D1550" s="105"/>
      <c r="E1550" s="105"/>
      <c r="F1550" s="106"/>
      <c r="G1550" s="105"/>
      <c r="H1550" s="105"/>
      <c r="I1550" s="107"/>
      <c r="J1550" s="422"/>
      <c r="K1550" s="422"/>
      <c r="L1550" s="423"/>
      <c r="M1550" s="422"/>
      <c r="N1550" s="103"/>
      <c r="O1550" s="79">
        <f t="shared" si="76"/>
        <v>0</v>
      </c>
      <c r="P1550" s="79">
        <f t="shared" si="76"/>
        <v>0</v>
      </c>
      <c r="Q1550" s="102" t="str">
        <f t="shared" si="75"/>
        <v/>
      </c>
    </row>
    <row r="1551" spans="1:17" x14ac:dyDescent="0.2">
      <c r="A1551" s="118" t="str">
        <f>IF(B1551="","",COUNT('Diário 1º PA'!$A$5:$A$1982)+COUNT('Diário 2º PA'!$A$5:$A$2027)+ROW()-4)</f>
        <v/>
      </c>
      <c r="B1551" s="104"/>
      <c r="C1551" s="153"/>
      <c r="D1551" s="105"/>
      <c r="E1551" s="105"/>
      <c r="F1551" s="106"/>
      <c r="G1551" s="105"/>
      <c r="H1551" s="105"/>
      <c r="I1551" s="107"/>
      <c r="J1551" s="422"/>
      <c r="K1551" s="422"/>
      <c r="L1551" s="423"/>
      <c r="M1551" s="422"/>
      <c r="N1551" s="103"/>
      <c r="O1551" s="79">
        <f t="shared" si="76"/>
        <v>0</v>
      </c>
      <c r="P1551" s="79">
        <f t="shared" si="76"/>
        <v>0</v>
      </c>
      <c r="Q1551" s="102" t="str">
        <f t="shared" si="75"/>
        <v/>
      </c>
    </row>
    <row r="1552" spans="1:17" x14ac:dyDescent="0.2">
      <c r="A1552" s="118" t="str">
        <f>IF(B1552="","",COUNT('Diário 1º PA'!$A$5:$A$1982)+COUNT('Diário 2º PA'!$A$5:$A$2027)+ROW()-4)</f>
        <v/>
      </c>
      <c r="B1552" s="104"/>
      <c r="C1552" s="153"/>
      <c r="D1552" s="105"/>
      <c r="E1552" s="105"/>
      <c r="F1552" s="106"/>
      <c r="G1552" s="105"/>
      <c r="H1552" s="105"/>
      <c r="I1552" s="107"/>
      <c r="J1552" s="422"/>
      <c r="K1552" s="422"/>
      <c r="L1552" s="423"/>
      <c r="M1552" s="422"/>
      <c r="N1552" s="103"/>
      <c r="O1552" s="79">
        <f t="shared" si="76"/>
        <v>0</v>
      </c>
      <c r="P1552" s="79">
        <f t="shared" si="76"/>
        <v>0</v>
      </c>
      <c r="Q1552" s="102" t="str">
        <f t="shared" si="75"/>
        <v/>
      </c>
    </row>
    <row r="1553" spans="1:17" x14ac:dyDescent="0.2">
      <c r="A1553" s="118" t="str">
        <f>IF(B1553="","",COUNT('Diário 1º PA'!$A$5:$A$1982)+COUNT('Diário 2º PA'!$A$5:$A$2027)+ROW()-4)</f>
        <v/>
      </c>
      <c r="B1553" s="104"/>
      <c r="C1553" s="153"/>
      <c r="D1553" s="105"/>
      <c r="E1553" s="105"/>
      <c r="F1553" s="106"/>
      <c r="G1553" s="105"/>
      <c r="H1553" s="105"/>
      <c r="I1553" s="107"/>
      <c r="J1553" s="422"/>
      <c r="K1553" s="422"/>
      <c r="L1553" s="423"/>
      <c r="M1553" s="422"/>
      <c r="N1553" s="103"/>
      <c r="O1553" s="79">
        <f t="shared" si="76"/>
        <v>0</v>
      </c>
      <c r="P1553" s="79">
        <f t="shared" si="76"/>
        <v>0</v>
      </c>
      <c r="Q1553" s="102" t="str">
        <f t="shared" si="75"/>
        <v/>
      </c>
    </row>
    <row r="1554" spans="1:17" x14ac:dyDescent="0.2">
      <c r="A1554" s="118" t="str">
        <f>IF(B1554="","",COUNT('Diário 1º PA'!$A$5:$A$1982)+COUNT('Diário 2º PA'!$A$5:$A$2027)+ROW()-4)</f>
        <v/>
      </c>
      <c r="B1554" s="104"/>
      <c r="C1554" s="153"/>
      <c r="D1554" s="105"/>
      <c r="E1554" s="105"/>
      <c r="F1554" s="106"/>
      <c r="G1554" s="105"/>
      <c r="H1554" s="105"/>
      <c r="I1554" s="107"/>
      <c r="J1554" s="422"/>
      <c r="K1554" s="422"/>
      <c r="L1554" s="423"/>
      <c r="M1554" s="422"/>
      <c r="N1554" s="103"/>
      <c r="O1554" s="79">
        <f t="shared" si="76"/>
        <v>0</v>
      </c>
      <c r="P1554" s="79">
        <f t="shared" si="76"/>
        <v>0</v>
      </c>
      <c r="Q1554" s="102" t="str">
        <f t="shared" si="75"/>
        <v/>
      </c>
    </row>
    <row r="1555" spans="1:17" x14ac:dyDescent="0.2">
      <c r="A1555" s="118" t="str">
        <f>IF(B1555="","",COUNT('Diário 1º PA'!$A$5:$A$1982)+COUNT('Diário 2º PA'!$A$5:$A$2027)+ROW()-4)</f>
        <v/>
      </c>
      <c r="B1555" s="104"/>
      <c r="C1555" s="153"/>
      <c r="D1555" s="105"/>
      <c r="E1555" s="105"/>
      <c r="F1555" s="106"/>
      <c r="G1555" s="105"/>
      <c r="H1555" s="105"/>
      <c r="I1555" s="107"/>
      <c r="J1555" s="422"/>
      <c r="K1555" s="422"/>
      <c r="L1555" s="423"/>
      <c r="M1555" s="422"/>
      <c r="N1555" s="103"/>
      <c r="O1555" s="79">
        <f t="shared" si="76"/>
        <v>0</v>
      </c>
      <c r="P1555" s="79">
        <f t="shared" si="76"/>
        <v>0</v>
      </c>
      <c r="Q1555" s="102" t="str">
        <f t="shared" si="75"/>
        <v/>
      </c>
    </row>
    <row r="1556" spans="1:17" x14ac:dyDescent="0.2">
      <c r="A1556" s="118" t="str">
        <f>IF(B1556="","",COUNT('Diário 1º PA'!$A$5:$A$1982)+COUNT('Diário 2º PA'!$A$5:$A$2027)+ROW()-4)</f>
        <v/>
      </c>
      <c r="B1556" s="104"/>
      <c r="C1556" s="153"/>
      <c r="D1556" s="105"/>
      <c r="E1556" s="105"/>
      <c r="F1556" s="106"/>
      <c r="G1556" s="105"/>
      <c r="H1556" s="105"/>
      <c r="I1556" s="107"/>
      <c r="J1556" s="422"/>
      <c r="K1556" s="422"/>
      <c r="L1556" s="423"/>
      <c r="M1556" s="422"/>
      <c r="N1556" s="103"/>
      <c r="O1556" s="79">
        <f t="shared" si="76"/>
        <v>0</v>
      </c>
      <c r="P1556" s="79">
        <f t="shared" si="76"/>
        <v>0</v>
      </c>
      <c r="Q1556" s="102" t="str">
        <f t="shared" si="75"/>
        <v/>
      </c>
    </row>
    <row r="1557" spans="1:17" x14ac:dyDescent="0.2">
      <c r="A1557" s="118" t="str">
        <f>IF(B1557="","",COUNT('Diário 1º PA'!$A$5:$A$1982)+COUNT('Diário 2º PA'!$A$5:$A$2027)+ROW()-4)</f>
        <v/>
      </c>
      <c r="B1557" s="104"/>
      <c r="C1557" s="153"/>
      <c r="D1557" s="105"/>
      <c r="E1557" s="105"/>
      <c r="F1557" s="106"/>
      <c r="G1557" s="105"/>
      <c r="H1557" s="105"/>
      <c r="I1557" s="107"/>
      <c r="J1557" s="422"/>
      <c r="K1557" s="422"/>
      <c r="L1557" s="423"/>
      <c r="M1557" s="422"/>
      <c r="N1557" s="103"/>
      <c r="O1557" s="79">
        <f t="shared" si="76"/>
        <v>0</v>
      </c>
      <c r="P1557" s="79">
        <f t="shared" si="76"/>
        <v>0</v>
      </c>
      <c r="Q1557" s="102" t="str">
        <f t="shared" si="75"/>
        <v/>
      </c>
    </row>
    <row r="1558" spans="1:17" x14ac:dyDescent="0.2">
      <c r="A1558" s="118" t="str">
        <f>IF(B1558="","",COUNT('Diário 1º PA'!$A$5:$A$1982)+COUNT('Diário 2º PA'!$A$5:$A$2027)+ROW()-4)</f>
        <v/>
      </c>
      <c r="B1558" s="104"/>
      <c r="C1558" s="153"/>
      <c r="D1558" s="105"/>
      <c r="E1558" s="105"/>
      <c r="F1558" s="106"/>
      <c r="G1558" s="105"/>
      <c r="H1558" s="105"/>
      <c r="I1558" s="107"/>
      <c r="J1558" s="422"/>
      <c r="K1558" s="422"/>
      <c r="L1558" s="423"/>
      <c r="M1558" s="422"/>
      <c r="N1558" s="103"/>
      <c r="O1558" s="79">
        <f t="shared" si="76"/>
        <v>0</v>
      </c>
      <c r="P1558" s="79">
        <f t="shared" si="76"/>
        <v>0</v>
      </c>
      <c r="Q1558" s="102" t="str">
        <f t="shared" si="75"/>
        <v/>
      </c>
    </row>
    <row r="1559" spans="1:17" x14ac:dyDescent="0.2">
      <c r="A1559" s="118" t="str">
        <f>IF(B1559="","",COUNT('Diário 1º PA'!$A$5:$A$1982)+COUNT('Diário 2º PA'!$A$5:$A$2027)+ROW()-4)</f>
        <v/>
      </c>
      <c r="B1559" s="104"/>
      <c r="C1559" s="153"/>
      <c r="D1559" s="105"/>
      <c r="E1559" s="105"/>
      <c r="F1559" s="106"/>
      <c r="G1559" s="105"/>
      <c r="H1559" s="105"/>
      <c r="I1559" s="107"/>
      <c r="J1559" s="422"/>
      <c r="K1559" s="422"/>
      <c r="L1559" s="423"/>
      <c r="M1559" s="422"/>
      <c r="N1559" s="103"/>
      <c r="O1559" s="79">
        <f t="shared" si="76"/>
        <v>0</v>
      </c>
      <c r="P1559" s="79">
        <f t="shared" si="76"/>
        <v>0</v>
      </c>
      <c r="Q1559" s="102" t="str">
        <f t="shared" si="75"/>
        <v/>
      </c>
    </row>
    <row r="1560" spans="1:17" x14ac:dyDescent="0.2">
      <c r="A1560" s="118" t="str">
        <f>IF(B1560="","",COUNT('Diário 1º PA'!$A$5:$A$1982)+COUNT('Diário 2º PA'!$A$5:$A$2027)+ROW()-4)</f>
        <v/>
      </c>
      <c r="B1560" s="104"/>
      <c r="C1560" s="153"/>
      <c r="D1560" s="105"/>
      <c r="E1560" s="105"/>
      <c r="F1560" s="106"/>
      <c r="G1560" s="105"/>
      <c r="H1560" s="105"/>
      <c r="I1560" s="107"/>
      <c r="J1560" s="422"/>
      <c r="K1560" s="422"/>
      <c r="L1560" s="423"/>
      <c r="M1560" s="422"/>
      <c r="N1560" s="103"/>
      <c r="O1560" s="79">
        <f t="shared" si="76"/>
        <v>0</v>
      </c>
      <c r="P1560" s="79">
        <f t="shared" si="76"/>
        <v>0</v>
      </c>
      <c r="Q1560" s="102" t="str">
        <f t="shared" si="75"/>
        <v/>
      </c>
    </row>
    <row r="1561" spans="1:17" x14ac:dyDescent="0.2">
      <c r="A1561" s="118" t="str">
        <f>IF(B1561="","",COUNT('Diário 1º PA'!$A$5:$A$1982)+COUNT('Diário 2º PA'!$A$5:$A$2027)+ROW()-4)</f>
        <v/>
      </c>
      <c r="B1561" s="104"/>
      <c r="C1561" s="153"/>
      <c r="D1561" s="105"/>
      <c r="E1561" s="105"/>
      <c r="F1561" s="106"/>
      <c r="G1561" s="105"/>
      <c r="H1561" s="105"/>
      <c r="I1561" s="107"/>
      <c r="J1561" s="422"/>
      <c r="K1561" s="422"/>
      <c r="L1561" s="423"/>
      <c r="M1561" s="422"/>
      <c r="N1561" s="103"/>
      <c r="O1561" s="79">
        <f t="shared" si="76"/>
        <v>0</v>
      </c>
      <c r="P1561" s="79">
        <f t="shared" si="76"/>
        <v>0</v>
      </c>
      <c r="Q1561" s="102" t="str">
        <f t="shared" si="75"/>
        <v/>
      </c>
    </row>
    <row r="1562" spans="1:17" x14ac:dyDescent="0.2">
      <c r="A1562" s="118" t="str">
        <f>IF(B1562="","",COUNT('Diário 1º PA'!$A$5:$A$1982)+COUNT('Diário 2º PA'!$A$5:$A$2027)+ROW()-4)</f>
        <v/>
      </c>
      <c r="B1562" s="104"/>
      <c r="C1562" s="153"/>
      <c r="D1562" s="105"/>
      <c r="E1562" s="105"/>
      <c r="F1562" s="106"/>
      <c r="G1562" s="105"/>
      <c r="H1562" s="105"/>
      <c r="I1562" s="107"/>
      <c r="J1562" s="422"/>
      <c r="K1562" s="422"/>
      <c r="L1562" s="423"/>
      <c r="M1562" s="422"/>
      <c r="N1562" s="103"/>
      <c r="O1562" s="79">
        <f t="shared" si="76"/>
        <v>0</v>
      </c>
      <c r="P1562" s="79">
        <f t="shared" si="76"/>
        <v>0</v>
      </c>
      <c r="Q1562" s="102" t="str">
        <f t="shared" si="75"/>
        <v/>
      </c>
    </row>
    <row r="1563" spans="1:17" x14ac:dyDescent="0.2">
      <c r="A1563" s="118" t="str">
        <f>IF(B1563="","",COUNT('Diário 1º PA'!$A$5:$A$1982)+COUNT('Diário 2º PA'!$A$5:$A$2027)+ROW()-4)</f>
        <v/>
      </c>
      <c r="B1563" s="104"/>
      <c r="C1563" s="153"/>
      <c r="D1563" s="105"/>
      <c r="E1563" s="105"/>
      <c r="F1563" s="106"/>
      <c r="G1563" s="105"/>
      <c r="H1563" s="105"/>
      <c r="I1563" s="107"/>
      <c r="J1563" s="422"/>
      <c r="K1563" s="422"/>
      <c r="L1563" s="423"/>
      <c r="M1563" s="422"/>
      <c r="N1563" s="103"/>
      <c r="O1563" s="79">
        <f t="shared" si="76"/>
        <v>0</v>
      </c>
      <c r="P1563" s="79">
        <f t="shared" si="76"/>
        <v>0</v>
      </c>
      <c r="Q1563" s="102" t="str">
        <f t="shared" si="75"/>
        <v/>
      </c>
    </row>
    <row r="1564" spans="1:17" x14ac:dyDescent="0.2">
      <c r="A1564" s="118" t="str">
        <f>IF(B1564="","",COUNT('Diário 1º PA'!$A$5:$A$1982)+COUNT('Diário 2º PA'!$A$5:$A$2027)+ROW()-4)</f>
        <v/>
      </c>
      <c r="B1564" s="104"/>
      <c r="C1564" s="153"/>
      <c r="D1564" s="105"/>
      <c r="E1564" s="105"/>
      <c r="F1564" s="106"/>
      <c r="G1564" s="105"/>
      <c r="H1564" s="105"/>
      <c r="I1564" s="107"/>
      <c r="J1564" s="422"/>
      <c r="K1564" s="422"/>
      <c r="L1564" s="423"/>
      <c r="M1564" s="422"/>
      <c r="N1564" s="103"/>
      <c r="O1564" s="79">
        <f t="shared" si="76"/>
        <v>0</v>
      </c>
      <c r="P1564" s="79">
        <f t="shared" si="76"/>
        <v>0</v>
      </c>
      <c r="Q1564" s="102" t="str">
        <f t="shared" si="75"/>
        <v/>
      </c>
    </row>
    <row r="1565" spans="1:17" x14ac:dyDescent="0.2">
      <c r="A1565" s="118" t="str">
        <f>IF(B1565="","",COUNT('Diário 1º PA'!$A$5:$A$1982)+COUNT('Diário 2º PA'!$A$5:$A$2027)+ROW()-4)</f>
        <v/>
      </c>
      <c r="B1565" s="104"/>
      <c r="C1565" s="153"/>
      <c r="D1565" s="105"/>
      <c r="E1565" s="105"/>
      <c r="F1565" s="106"/>
      <c r="G1565" s="105"/>
      <c r="H1565" s="105"/>
      <c r="I1565" s="107"/>
      <c r="J1565" s="422"/>
      <c r="K1565" s="422"/>
      <c r="L1565" s="423"/>
      <c r="M1565" s="422"/>
      <c r="N1565" s="103"/>
      <c r="O1565" s="79">
        <f t="shared" si="76"/>
        <v>0</v>
      </c>
      <c r="P1565" s="79">
        <f t="shared" si="76"/>
        <v>0</v>
      </c>
      <c r="Q1565" s="102" t="str">
        <f t="shared" si="75"/>
        <v/>
      </c>
    </row>
    <row r="1566" spans="1:17" x14ac:dyDescent="0.2">
      <c r="A1566" s="118" t="str">
        <f>IF(B1566="","",COUNT('Diário 1º PA'!$A$5:$A$1982)+COUNT('Diário 2º PA'!$A$5:$A$2027)+ROW()-4)</f>
        <v/>
      </c>
      <c r="B1566" s="104"/>
      <c r="C1566" s="153"/>
      <c r="D1566" s="105"/>
      <c r="E1566" s="105"/>
      <c r="F1566" s="106"/>
      <c r="G1566" s="105"/>
      <c r="H1566" s="105"/>
      <c r="I1566" s="107"/>
      <c r="J1566" s="422"/>
      <c r="K1566" s="422"/>
      <c r="L1566" s="423"/>
      <c r="M1566" s="422"/>
      <c r="N1566" s="103"/>
      <c r="O1566" s="79">
        <f t="shared" si="76"/>
        <v>0</v>
      </c>
      <c r="P1566" s="79">
        <f t="shared" si="76"/>
        <v>0</v>
      </c>
      <c r="Q1566" s="102" t="str">
        <f t="shared" si="75"/>
        <v/>
      </c>
    </row>
    <row r="1567" spans="1:17" x14ac:dyDescent="0.2">
      <c r="A1567" s="118" t="str">
        <f>IF(B1567="","",COUNT('Diário 1º PA'!$A$5:$A$1982)+COUNT('Diário 2º PA'!$A$5:$A$2027)+ROW()-4)</f>
        <v/>
      </c>
      <c r="B1567" s="104"/>
      <c r="C1567" s="153"/>
      <c r="D1567" s="105"/>
      <c r="E1567" s="105"/>
      <c r="F1567" s="106"/>
      <c r="G1567" s="105"/>
      <c r="H1567" s="105"/>
      <c r="I1567" s="107"/>
      <c r="J1567" s="422"/>
      <c r="K1567" s="422"/>
      <c r="L1567" s="423"/>
      <c r="M1567" s="422"/>
      <c r="N1567" s="103"/>
      <c r="O1567" s="79">
        <f t="shared" si="76"/>
        <v>0</v>
      </c>
      <c r="P1567" s="79">
        <f t="shared" si="76"/>
        <v>0</v>
      </c>
      <c r="Q1567" s="102" t="str">
        <f t="shared" si="75"/>
        <v/>
      </c>
    </row>
    <row r="1568" spans="1:17" x14ac:dyDescent="0.2">
      <c r="A1568" s="118" t="str">
        <f>IF(B1568="","",COUNT('Diário 1º PA'!$A$5:$A$1982)+COUNT('Diário 2º PA'!$A$5:$A$2027)+ROW()-4)</f>
        <v/>
      </c>
      <c r="B1568" s="104"/>
      <c r="C1568" s="153"/>
      <c r="D1568" s="105"/>
      <c r="E1568" s="105"/>
      <c r="F1568" s="106"/>
      <c r="G1568" s="105"/>
      <c r="H1568" s="105"/>
      <c r="I1568" s="107"/>
      <c r="J1568" s="422"/>
      <c r="K1568" s="422"/>
      <c r="L1568" s="423"/>
      <c r="M1568" s="422"/>
      <c r="N1568" s="103"/>
      <c r="O1568" s="79">
        <f t="shared" si="76"/>
        <v>0</v>
      </c>
      <c r="P1568" s="79">
        <f t="shared" si="76"/>
        <v>0</v>
      </c>
      <c r="Q1568" s="102" t="str">
        <f t="shared" si="75"/>
        <v/>
      </c>
    </row>
    <row r="1569" spans="1:17" x14ac:dyDescent="0.2">
      <c r="A1569" s="118" t="str">
        <f>IF(B1569="","",COUNT('Diário 1º PA'!$A$5:$A$1982)+COUNT('Diário 2º PA'!$A$5:$A$2027)+ROW()-4)</f>
        <v/>
      </c>
      <c r="B1569" s="104"/>
      <c r="C1569" s="153"/>
      <c r="D1569" s="105"/>
      <c r="E1569" s="105"/>
      <c r="F1569" s="106"/>
      <c r="G1569" s="105"/>
      <c r="H1569" s="105"/>
      <c r="I1569" s="107"/>
      <c r="J1569" s="422"/>
      <c r="K1569" s="422"/>
      <c r="L1569" s="423"/>
      <c r="M1569" s="422"/>
      <c r="N1569" s="103"/>
      <c r="O1569" s="79">
        <f t="shared" si="76"/>
        <v>0</v>
      </c>
      <c r="P1569" s="79">
        <f t="shared" si="76"/>
        <v>0</v>
      </c>
      <c r="Q1569" s="102" t="str">
        <f t="shared" si="75"/>
        <v/>
      </c>
    </row>
    <row r="1570" spans="1:17" x14ac:dyDescent="0.2">
      <c r="A1570" s="118" t="str">
        <f>IF(B1570="","",COUNT('Diário 1º PA'!$A$5:$A$1982)+COUNT('Diário 2º PA'!$A$5:$A$2027)+ROW()-4)</f>
        <v/>
      </c>
      <c r="B1570" s="104"/>
      <c r="C1570" s="153"/>
      <c r="D1570" s="105"/>
      <c r="E1570" s="105"/>
      <c r="F1570" s="106"/>
      <c r="G1570" s="105"/>
      <c r="H1570" s="105"/>
      <c r="I1570" s="107"/>
      <c r="J1570" s="422"/>
      <c r="K1570" s="422"/>
      <c r="L1570" s="423"/>
      <c r="M1570" s="422"/>
      <c r="N1570" s="103"/>
      <c r="O1570" s="79">
        <f t="shared" si="76"/>
        <v>0</v>
      </c>
      <c r="P1570" s="79">
        <f t="shared" si="76"/>
        <v>0</v>
      </c>
      <c r="Q1570" s="102" t="str">
        <f t="shared" si="75"/>
        <v/>
      </c>
    </row>
    <row r="1571" spans="1:17" x14ac:dyDescent="0.2">
      <c r="A1571" s="118" t="str">
        <f>IF(B1571="","",COUNT('Diário 1º PA'!$A$5:$A$1982)+COUNT('Diário 2º PA'!$A$5:$A$2027)+ROW()-4)</f>
        <v/>
      </c>
      <c r="B1571" s="104"/>
      <c r="C1571" s="153"/>
      <c r="D1571" s="105"/>
      <c r="E1571" s="105"/>
      <c r="F1571" s="106"/>
      <c r="G1571" s="105"/>
      <c r="H1571" s="105"/>
      <c r="I1571" s="107"/>
      <c r="J1571" s="422"/>
      <c r="K1571" s="422"/>
      <c r="L1571" s="423"/>
      <c r="M1571" s="422"/>
      <c r="N1571" s="103"/>
      <c r="O1571" s="79">
        <f t="shared" si="76"/>
        <v>0</v>
      </c>
      <c r="P1571" s="79">
        <f t="shared" si="76"/>
        <v>0</v>
      </c>
      <c r="Q1571" s="102" t="str">
        <f t="shared" si="75"/>
        <v/>
      </c>
    </row>
    <row r="1572" spans="1:17" x14ac:dyDescent="0.2">
      <c r="A1572" s="118" t="str">
        <f>IF(B1572="","",COUNT('Diário 1º PA'!$A$5:$A$1982)+COUNT('Diário 2º PA'!$A$5:$A$2027)+ROW()-4)</f>
        <v/>
      </c>
      <c r="B1572" s="104"/>
      <c r="C1572" s="153"/>
      <c r="D1572" s="105"/>
      <c r="E1572" s="105"/>
      <c r="F1572" s="106"/>
      <c r="G1572" s="105"/>
      <c r="H1572" s="105"/>
      <c r="I1572" s="107"/>
      <c r="J1572" s="422"/>
      <c r="K1572" s="422"/>
      <c r="L1572" s="423"/>
      <c r="M1572" s="422"/>
      <c r="N1572" s="103"/>
      <c r="O1572" s="79">
        <f t="shared" si="76"/>
        <v>0</v>
      </c>
      <c r="P1572" s="79">
        <f t="shared" si="76"/>
        <v>0</v>
      </c>
      <c r="Q1572" s="102" t="str">
        <f t="shared" si="75"/>
        <v/>
      </c>
    </row>
    <row r="1573" spans="1:17" x14ac:dyDescent="0.2">
      <c r="A1573" s="118" t="str">
        <f>IF(B1573="","",COUNT('Diário 1º PA'!$A$5:$A$1982)+COUNT('Diário 2º PA'!$A$5:$A$2027)+ROW()-4)</f>
        <v/>
      </c>
      <c r="B1573" s="104"/>
      <c r="C1573" s="153"/>
      <c r="D1573" s="105"/>
      <c r="E1573" s="105"/>
      <c r="F1573" s="106"/>
      <c r="G1573" s="105"/>
      <c r="H1573" s="105"/>
      <c r="I1573" s="107"/>
      <c r="J1573" s="422"/>
      <c r="K1573" s="422"/>
      <c r="L1573" s="423"/>
      <c r="M1573" s="422"/>
      <c r="N1573" s="103"/>
      <c r="O1573" s="79">
        <f t="shared" si="76"/>
        <v>0</v>
      </c>
      <c r="P1573" s="79">
        <f t="shared" si="76"/>
        <v>0</v>
      </c>
      <c r="Q1573" s="102" t="str">
        <f t="shared" si="75"/>
        <v/>
      </c>
    </row>
    <row r="1574" spans="1:17" x14ac:dyDescent="0.2">
      <c r="A1574" s="118" t="str">
        <f>IF(B1574="","",COUNT('Diário 1º PA'!$A$5:$A$1982)+COUNT('Diário 2º PA'!$A$5:$A$2027)+ROW()-4)</f>
        <v/>
      </c>
      <c r="B1574" s="104"/>
      <c r="C1574" s="153"/>
      <c r="D1574" s="105"/>
      <c r="E1574" s="105"/>
      <c r="F1574" s="106"/>
      <c r="G1574" s="105"/>
      <c r="H1574" s="105"/>
      <c r="I1574" s="107"/>
      <c r="J1574" s="422"/>
      <c r="K1574" s="422"/>
      <c r="L1574" s="423"/>
      <c r="M1574" s="422"/>
      <c r="N1574" s="103"/>
      <c r="O1574" s="79">
        <f t="shared" si="76"/>
        <v>0</v>
      </c>
      <c r="P1574" s="79">
        <f t="shared" si="76"/>
        <v>0</v>
      </c>
      <c r="Q1574" s="102" t="str">
        <f t="shared" si="75"/>
        <v/>
      </c>
    </row>
    <row r="1575" spans="1:17" x14ac:dyDescent="0.2">
      <c r="A1575" s="118" t="str">
        <f>IF(B1575="","",COUNT('Diário 1º PA'!$A$5:$A$1982)+COUNT('Diário 2º PA'!$A$5:$A$2027)+ROW()-4)</f>
        <v/>
      </c>
      <c r="B1575" s="104"/>
      <c r="C1575" s="153"/>
      <c r="D1575" s="105"/>
      <c r="E1575" s="105"/>
      <c r="F1575" s="106"/>
      <c r="G1575" s="105"/>
      <c r="H1575" s="105"/>
      <c r="I1575" s="107"/>
      <c r="J1575" s="422"/>
      <c r="K1575" s="422"/>
      <c r="L1575" s="423"/>
      <c r="M1575" s="422"/>
      <c r="N1575" s="103"/>
      <c r="O1575" s="79">
        <f t="shared" si="76"/>
        <v>0</v>
      </c>
      <c r="P1575" s="79">
        <f t="shared" si="76"/>
        <v>0</v>
      </c>
      <c r="Q1575" s="102" t="str">
        <f t="shared" si="75"/>
        <v/>
      </c>
    </row>
    <row r="1576" spans="1:17" x14ac:dyDescent="0.2">
      <c r="A1576" s="118" t="str">
        <f>IF(B1576="","",COUNT('Diário 1º PA'!$A$5:$A$1982)+COUNT('Diário 2º PA'!$A$5:$A$2027)+ROW()-4)</f>
        <v/>
      </c>
      <c r="B1576" s="104"/>
      <c r="C1576" s="153"/>
      <c r="D1576" s="105"/>
      <c r="E1576" s="105"/>
      <c r="F1576" s="106"/>
      <c r="G1576" s="105"/>
      <c r="H1576" s="105"/>
      <c r="I1576" s="107"/>
      <c r="J1576" s="422"/>
      <c r="K1576" s="422"/>
      <c r="L1576" s="423"/>
      <c r="M1576" s="422"/>
      <c r="N1576" s="103"/>
      <c r="O1576" s="79">
        <f t="shared" si="76"/>
        <v>0</v>
      </c>
      <c r="P1576" s="79">
        <f t="shared" si="76"/>
        <v>0</v>
      </c>
      <c r="Q1576" s="102" t="str">
        <f t="shared" si="75"/>
        <v/>
      </c>
    </row>
    <row r="1577" spans="1:17" x14ac:dyDescent="0.2">
      <c r="A1577" s="118" t="str">
        <f>IF(B1577="","",COUNT('Diário 1º PA'!$A$5:$A$1982)+COUNT('Diário 2º PA'!$A$5:$A$2027)+ROW()-4)</f>
        <v/>
      </c>
      <c r="B1577" s="104"/>
      <c r="C1577" s="153"/>
      <c r="D1577" s="105"/>
      <c r="E1577" s="105"/>
      <c r="F1577" s="106"/>
      <c r="G1577" s="105"/>
      <c r="H1577" s="105"/>
      <c r="I1577" s="107"/>
      <c r="J1577" s="422"/>
      <c r="K1577" s="422"/>
      <c r="L1577" s="423"/>
      <c r="M1577" s="422"/>
      <c r="N1577" s="103"/>
      <c r="O1577" s="79">
        <f t="shared" si="76"/>
        <v>0</v>
      </c>
      <c r="P1577" s="79">
        <f t="shared" si="76"/>
        <v>0</v>
      </c>
      <c r="Q1577" s="102" t="str">
        <f t="shared" si="75"/>
        <v/>
      </c>
    </row>
    <row r="1578" spans="1:17" x14ac:dyDescent="0.2">
      <c r="A1578" s="118" t="str">
        <f>IF(B1578="","",COUNT('Diário 1º PA'!$A$5:$A$1982)+COUNT('Diário 2º PA'!$A$5:$A$2027)+ROW()-4)</f>
        <v/>
      </c>
      <c r="B1578" s="104"/>
      <c r="C1578" s="153"/>
      <c r="D1578" s="105"/>
      <c r="E1578" s="105"/>
      <c r="F1578" s="106"/>
      <c r="G1578" s="105"/>
      <c r="H1578" s="105"/>
      <c r="I1578" s="107"/>
      <c r="J1578" s="422"/>
      <c r="K1578" s="422"/>
      <c r="L1578" s="423"/>
      <c r="M1578" s="422"/>
      <c r="N1578" s="103"/>
      <c r="O1578" s="79">
        <f t="shared" si="76"/>
        <v>0</v>
      </c>
      <c r="P1578" s="79">
        <f t="shared" si="76"/>
        <v>0</v>
      </c>
      <c r="Q1578" s="102" t="str">
        <f t="shared" ref="Q1578:Q1641" si="77">SUBSTITUTE(D1578," ","_")</f>
        <v/>
      </c>
    </row>
    <row r="1579" spans="1:17" x14ac:dyDescent="0.2">
      <c r="A1579" s="118" t="str">
        <f>IF(B1579="","",COUNT('Diário 1º PA'!$A$5:$A$1982)+COUNT('Diário 2º PA'!$A$5:$A$2027)+ROW()-4)</f>
        <v/>
      </c>
      <c r="B1579" s="104"/>
      <c r="C1579" s="153"/>
      <c r="D1579" s="105"/>
      <c r="E1579" s="105"/>
      <c r="F1579" s="106"/>
      <c r="G1579" s="105"/>
      <c r="H1579" s="105"/>
      <c r="I1579" s="107"/>
      <c r="J1579" s="422"/>
      <c r="K1579" s="422"/>
      <c r="L1579" s="423"/>
      <c r="M1579" s="422"/>
      <c r="N1579" s="103"/>
      <c r="O1579" s="79">
        <f t="shared" ref="O1579:P1642" si="78">IF(B1579=0,0,IF(YEAR(B1579)=$P$1,MONTH(B1579)-$O$1+1,(YEAR(B1579)-$P$1)*12-$O$1+1+MONTH(B1579)))</f>
        <v>0</v>
      </c>
      <c r="P1579" s="79">
        <f t="shared" si="78"/>
        <v>0</v>
      </c>
      <c r="Q1579" s="102" t="str">
        <f t="shared" si="77"/>
        <v/>
      </c>
    </row>
    <row r="1580" spans="1:17" x14ac:dyDescent="0.2">
      <c r="A1580" s="118" t="str">
        <f>IF(B1580="","",COUNT('Diário 1º PA'!$A$5:$A$1982)+COUNT('Diário 2º PA'!$A$5:$A$2027)+ROW()-4)</f>
        <v/>
      </c>
      <c r="B1580" s="104"/>
      <c r="C1580" s="153"/>
      <c r="D1580" s="105"/>
      <c r="E1580" s="105"/>
      <c r="F1580" s="106"/>
      <c r="G1580" s="105"/>
      <c r="H1580" s="105"/>
      <c r="I1580" s="107"/>
      <c r="J1580" s="422"/>
      <c r="K1580" s="422"/>
      <c r="L1580" s="423"/>
      <c r="M1580" s="422"/>
      <c r="N1580" s="103"/>
      <c r="O1580" s="79">
        <f t="shared" si="78"/>
        <v>0</v>
      </c>
      <c r="P1580" s="79">
        <f t="shared" si="78"/>
        <v>0</v>
      </c>
      <c r="Q1580" s="102" t="str">
        <f t="shared" si="77"/>
        <v/>
      </c>
    </row>
    <row r="1581" spans="1:17" x14ac:dyDescent="0.2">
      <c r="A1581" s="118" t="str">
        <f>IF(B1581="","",COUNT('Diário 1º PA'!$A$5:$A$1982)+COUNT('Diário 2º PA'!$A$5:$A$2027)+ROW()-4)</f>
        <v/>
      </c>
      <c r="B1581" s="104"/>
      <c r="C1581" s="153"/>
      <c r="D1581" s="105"/>
      <c r="E1581" s="105"/>
      <c r="F1581" s="106"/>
      <c r="G1581" s="105"/>
      <c r="H1581" s="105"/>
      <c r="I1581" s="107"/>
      <c r="J1581" s="422"/>
      <c r="K1581" s="422"/>
      <c r="L1581" s="423"/>
      <c r="M1581" s="422"/>
      <c r="N1581" s="103"/>
      <c r="O1581" s="79">
        <f t="shared" si="78"/>
        <v>0</v>
      </c>
      <c r="P1581" s="79">
        <f t="shared" si="78"/>
        <v>0</v>
      </c>
      <c r="Q1581" s="102" t="str">
        <f t="shared" si="77"/>
        <v/>
      </c>
    </row>
    <row r="1582" spans="1:17" x14ac:dyDescent="0.2">
      <c r="A1582" s="118" t="str">
        <f>IF(B1582="","",COUNT('Diário 1º PA'!$A$5:$A$1982)+COUNT('Diário 2º PA'!$A$5:$A$2027)+ROW()-4)</f>
        <v/>
      </c>
      <c r="B1582" s="104"/>
      <c r="C1582" s="153"/>
      <c r="D1582" s="105"/>
      <c r="E1582" s="105"/>
      <c r="F1582" s="106"/>
      <c r="G1582" s="105"/>
      <c r="H1582" s="105"/>
      <c r="I1582" s="107"/>
      <c r="J1582" s="422"/>
      <c r="K1582" s="422"/>
      <c r="L1582" s="423"/>
      <c r="M1582" s="422"/>
      <c r="N1582" s="103"/>
      <c r="O1582" s="79">
        <f t="shared" si="78"/>
        <v>0</v>
      </c>
      <c r="P1582" s="79">
        <f t="shared" si="78"/>
        <v>0</v>
      </c>
      <c r="Q1582" s="102" t="str">
        <f t="shared" si="77"/>
        <v/>
      </c>
    </row>
    <row r="1583" spans="1:17" x14ac:dyDescent="0.2">
      <c r="A1583" s="118" t="str">
        <f>IF(B1583="","",COUNT('Diário 1º PA'!$A$5:$A$1982)+COUNT('Diário 2º PA'!$A$5:$A$2027)+ROW()-4)</f>
        <v/>
      </c>
      <c r="B1583" s="104"/>
      <c r="C1583" s="153"/>
      <c r="D1583" s="105"/>
      <c r="E1583" s="105"/>
      <c r="F1583" s="106"/>
      <c r="G1583" s="105"/>
      <c r="H1583" s="105"/>
      <c r="I1583" s="107"/>
      <c r="J1583" s="422"/>
      <c r="K1583" s="422"/>
      <c r="L1583" s="423"/>
      <c r="M1583" s="422"/>
      <c r="N1583" s="103"/>
      <c r="O1583" s="79">
        <f t="shared" si="78"/>
        <v>0</v>
      </c>
      <c r="P1583" s="79">
        <f t="shared" si="78"/>
        <v>0</v>
      </c>
      <c r="Q1583" s="102" t="str">
        <f t="shared" si="77"/>
        <v/>
      </c>
    </row>
    <row r="1584" spans="1:17" x14ac:dyDescent="0.2">
      <c r="A1584" s="118" t="str">
        <f>IF(B1584="","",COUNT('Diário 1º PA'!$A$5:$A$1982)+COUNT('Diário 2º PA'!$A$5:$A$2027)+ROW()-4)</f>
        <v/>
      </c>
      <c r="B1584" s="104"/>
      <c r="C1584" s="153"/>
      <c r="D1584" s="105"/>
      <c r="E1584" s="105"/>
      <c r="F1584" s="106"/>
      <c r="G1584" s="105"/>
      <c r="H1584" s="105"/>
      <c r="I1584" s="107"/>
      <c r="J1584" s="422"/>
      <c r="K1584" s="422"/>
      <c r="L1584" s="423"/>
      <c r="M1584" s="422"/>
      <c r="N1584" s="103"/>
      <c r="O1584" s="79">
        <f t="shared" si="78"/>
        <v>0</v>
      </c>
      <c r="P1584" s="79">
        <f t="shared" si="78"/>
        <v>0</v>
      </c>
      <c r="Q1584" s="102" t="str">
        <f t="shared" si="77"/>
        <v/>
      </c>
    </row>
    <row r="1585" spans="1:17" x14ac:dyDescent="0.2">
      <c r="A1585" s="118" t="str">
        <f>IF(B1585="","",COUNT('Diário 1º PA'!$A$5:$A$1982)+COUNT('Diário 2º PA'!$A$5:$A$2027)+ROW()-4)</f>
        <v/>
      </c>
      <c r="B1585" s="104"/>
      <c r="C1585" s="153"/>
      <c r="D1585" s="105"/>
      <c r="E1585" s="105"/>
      <c r="F1585" s="106"/>
      <c r="G1585" s="105"/>
      <c r="H1585" s="105"/>
      <c r="I1585" s="107"/>
      <c r="J1585" s="422"/>
      <c r="K1585" s="422"/>
      <c r="L1585" s="423"/>
      <c r="M1585" s="422"/>
      <c r="N1585" s="103"/>
      <c r="O1585" s="79">
        <f t="shared" si="78"/>
        <v>0</v>
      </c>
      <c r="P1585" s="79">
        <f t="shared" si="78"/>
        <v>0</v>
      </c>
      <c r="Q1585" s="102" t="str">
        <f t="shared" si="77"/>
        <v/>
      </c>
    </row>
    <row r="1586" spans="1:17" x14ac:dyDescent="0.2">
      <c r="A1586" s="118" t="str">
        <f>IF(B1586="","",COUNT('Diário 1º PA'!$A$5:$A$1982)+COUNT('Diário 2º PA'!$A$5:$A$2027)+ROW()-4)</f>
        <v/>
      </c>
      <c r="B1586" s="104"/>
      <c r="C1586" s="153"/>
      <c r="D1586" s="105"/>
      <c r="E1586" s="105"/>
      <c r="F1586" s="106"/>
      <c r="G1586" s="105"/>
      <c r="H1586" s="105"/>
      <c r="I1586" s="107"/>
      <c r="J1586" s="422"/>
      <c r="K1586" s="422"/>
      <c r="L1586" s="423"/>
      <c r="M1586" s="422"/>
      <c r="N1586" s="103"/>
      <c r="O1586" s="79">
        <f t="shared" si="78"/>
        <v>0</v>
      </c>
      <c r="P1586" s="79">
        <f t="shared" si="78"/>
        <v>0</v>
      </c>
      <c r="Q1586" s="102" t="str">
        <f t="shared" si="77"/>
        <v/>
      </c>
    </row>
    <row r="1587" spans="1:17" x14ac:dyDescent="0.2">
      <c r="A1587" s="118" t="str">
        <f>IF(B1587="","",COUNT('Diário 1º PA'!$A$5:$A$1982)+COUNT('Diário 2º PA'!$A$5:$A$2027)+ROW()-4)</f>
        <v/>
      </c>
      <c r="B1587" s="104"/>
      <c r="C1587" s="153"/>
      <c r="D1587" s="105"/>
      <c r="E1587" s="105"/>
      <c r="F1587" s="106"/>
      <c r="G1587" s="105"/>
      <c r="H1587" s="105"/>
      <c r="I1587" s="107"/>
      <c r="J1587" s="422"/>
      <c r="K1587" s="422"/>
      <c r="L1587" s="423"/>
      <c r="M1587" s="422"/>
      <c r="N1587" s="103"/>
      <c r="O1587" s="79">
        <f t="shared" si="78"/>
        <v>0</v>
      </c>
      <c r="P1587" s="79">
        <f t="shared" si="78"/>
        <v>0</v>
      </c>
      <c r="Q1587" s="102" t="str">
        <f t="shared" si="77"/>
        <v/>
      </c>
    </row>
    <row r="1588" spans="1:17" x14ac:dyDescent="0.2">
      <c r="A1588" s="118" t="str">
        <f>IF(B1588="","",COUNT('Diário 1º PA'!$A$5:$A$1982)+COUNT('Diário 2º PA'!$A$5:$A$2027)+ROW()-4)</f>
        <v/>
      </c>
      <c r="B1588" s="104"/>
      <c r="C1588" s="153"/>
      <c r="D1588" s="105"/>
      <c r="E1588" s="105"/>
      <c r="F1588" s="106"/>
      <c r="G1588" s="105"/>
      <c r="H1588" s="105"/>
      <c r="I1588" s="107"/>
      <c r="J1588" s="422"/>
      <c r="K1588" s="422"/>
      <c r="L1588" s="423"/>
      <c r="M1588" s="422"/>
      <c r="N1588" s="103"/>
      <c r="O1588" s="79">
        <f t="shared" si="78"/>
        <v>0</v>
      </c>
      <c r="P1588" s="79">
        <f t="shared" si="78"/>
        <v>0</v>
      </c>
      <c r="Q1588" s="102" t="str">
        <f t="shared" si="77"/>
        <v/>
      </c>
    </row>
    <row r="1589" spans="1:17" x14ac:dyDescent="0.2">
      <c r="A1589" s="118" t="str">
        <f>IF(B1589="","",COUNT('Diário 1º PA'!$A$5:$A$1982)+COUNT('Diário 2º PA'!$A$5:$A$2027)+ROW()-4)</f>
        <v/>
      </c>
      <c r="B1589" s="104"/>
      <c r="C1589" s="153"/>
      <c r="D1589" s="105"/>
      <c r="E1589" s="105"/>
      <c r="F1589" s="106"/>
      <c r="G1589" s="105"/>
      <c r="H1589" s="105"/>
      <c r="I1589" s="107"/>
      <c r="J1589" s="422"/>
      <c r="K1589" s="422"/>
      <c r="L1589" s="423"/>
      <c r="M1589" s="422"/>
      <c r="N1589" s="103"/>
      <c r="O1589" s="79">
        <f t="shared" si="78"/>
        <v>0</v>
      </c>
      <c r="P1589" s="79">
        <f t="shared" si="78"/>
        <v>0</v>
      </c>
      <c r="Q1589" s="102" t="str">
        <f t="shared" si="77"/>
        <v/>
      </c>
    </row>
    <row r="1590" spans="1:17" x14ac:dyDescent="0.2">
      <c r="A1590" s="118" t="str">
        <f>IF(B1590="","",COUNT('Diário 1º PA'!$A$5:$A$1982)+COUNT('Diário 2º PA'!$A$5:$A$2027)+ROW()-4)</f>
        <v/>
      </c>
      <c r="B1590" s="104"/>
      <c r="C1590" s="153"/>
      <c r="D1590" s="105"/>
      <c r="E1590" s="105"/>
      <c r="F1590" s="106"/>
      <c r="G1590" s="105"/>
      <c r="H1590" s="105"/>
      <c r="I1590" s="107"/>
      <c r="J1590" s="422"/>
      <c r="K1590" s="422"/>
      <c r="L1590" s="423"/>
      <c r="M1590" s="422"/>
      <c r="N1590" s="103"/>
      <c r="O1590" s="79">
        <f t="shared" si="78"/>
        <v>0</v>
      </c>
      <c r="P1590" s="79">
        <f t="shared" si="78"/>
        <v>0</v>
      </c>
      <c r="Q1590" s="102" t="str">
        <f t="shared" si="77"/>
        <v/>
      </c>
    </row>
    <row r="1591" spans="1:17" x14ac:dyDescent="0.2">
      <c r="A1591" s="118" t="str">
        <f>IF(B1591="","",COUNT('Diário 1º PA'!$A$5:$A$1982)+COUNT('Diário 2º PA'!$A$5:$A$2027)+ROW()-4)</f>
        <v/>
      </c>
      <c r="B1591" s="104"/>
      <c r="C1591" s="153"/>
      <c r="D1591" s="105"/>
      <c r="E1591" s="105"/>
      <c r="F1591" s="106"/>
      <c r="G1591" s="105"/>
      <c r="H1591" s="105"/>
      <c r="I1591" s="107"/>
      <c r="J1591" s="422"/>
      <c r="K1591" s="422"/>
      <c r="L1591" s="423"/>
      <c r="M1591" s="422"/>
      <c r="N1591" s="103"/>
      <c r="O1591" s="79">
        <f t="shared" si="78"/>
        <v>0</v>
      </c>
      <c r="P1591" s="79">
        <f t="shared" si="78"/>
        <v>0</v>
      </c>
      <c r="Q1591" s="102" t="str">
        <f t="shared" si="77"/>
        <v/>
      </c>
    </row>
    <row r="1592" spans="1:17" x14ac:dyDescent="0.2">
      <c r="A1592" s="118" t="str">
        <f>IF(B1592="","",COUNT('Diário 1º PA'!$A$5:$A$1982)+COUNT('Diário 2º PA'!$A$5:$A$2027)+ROW()-4)</f>
        <v/>
      </c>
      <c r="B1592" s="104"/>
      <c r="C1592" s="153"/>
      <c r="D1592" s="105"/>
      <c r="E1592" s="105"/>
      <c r="F1592" s="106"/>
      <c r="G1592" s="105"/>
      <c r="H1592" s="105"/>
      <c r="I1592" s="107"/>
      <c r="J1592" s="422"/>
      <c r="K1592" s="422"/>
      <c r="L1592" s="423"/>
      <c r="M1592" s="422"/>
      <c r="N1592" s="103"/>
      <c r="O1592" s="79">
        <f t="shared" si="78"/>
        <v>0</v>
      </c>
      <c r="P1592" s="79">
        <f t="shared" si="78"/>
        <v>0</v>
      </c>
      <c r="Q1592" s="102" t="str">
        <f t="shared" si="77"/>
        <v/>
      </c>
    </row>
    <row r="1593" spans="1:17" x14ac:dyDescent="0.2">
      <c r="A1593" s="118" t="str">
        <f>IF(B1593="","",COUNT('Diário 1º PA'!$A$5:$A$1982)+COUNT('Diário 2º PA'!$A$5:$A$2027)+ROW()-4)</f>
        <v/>
      </c>
      <c r="B1593" s="104"/>
      <c r="C1593" s="153"/>
      <c r="D1593" s="105"/>
      <c r="E1593" s="105"/>
      <c r="F1593" s="106"/>
      <c r="G1593" s="105"/>
      <c r="H1593" s="105"/>
      <c r="I1593" s="107"/>
      <c r="J1593" s="422"/>
      <c r="K1593" s="422"/>
      <c r="L1593" s="423"/>
      <c r="M1593" s="422"/>
      <c r="N1593" s="103"/>
      <c r="O1593" s="79">
        <f t="shared" si="78"/>
        <v>0</v>
      </c>
      <c r="P1593" s="79">
        <f t="shared" si="78"/>
        <v>0</v>
      </c>
      <c r="Q1593" s="102" t="str">
        <f t="shared" si="77"/>
        <v/>
      </c>
    </row>
    <row r="1594" spans="1:17" x14ac:dyDescent="0.2">
      <c r="A1594" s="118" t="str">
        <f>IF(B1594="","",COUNT('Diário 1º PA'!$A$5:$A$1982)+COUNT('Diário 2º PA'!$A$5:$A$2027)+ROW()-4)</f>
        <v/>
      </c>
      <c r="B1594" s="104"/>
      <c r="C1594" s="153"/>
      <c r="D1594" s="105"/>
      <c r="E1594" s="105"/>
      <c r="F1594" s="106"/>
      <c r="G1594" s="105"/>
      <c r="H1594" s="105"/>
      <c r="I1594" s="107"/>
      <c r="J1594" s="422"/>
      <c r="K1594" s="422"/>
      <c r="L1594" s="423"/>
      <c r="M1594" s="422"/>
      <c r="N1594" s="103"/>
      <c r="O1594" s="79">
        <f t="shared" si="78"/>
        <v>0</v>
      </c>
      <c r="P1594" s="79">
        <f t="shared" si="78"/>
        <v>0</v>
      </c>
      <c r="Q1594" s="102" t="str">
        <f t="shared" si="77"/>
        <v/>
      </c>
    </row>
    <row r="1595" spans="1:17" x14ac:dyDescent="0.2">
      <c r="A1595" s="118" t="str">
        <f>IF(B1595="","",COUNT('Diário 1º PA'!$A$5:$A$1982)+COUNT('Diário 2º PA'!$A$5:$A$2027)+ROW()-4)</f>
        <v/>
      </c>
      <c r="B1595" s="104"/>
      <c r="C1595" s="153"/>
      <c r="D1595" s="105"/>
      <c r="E1595" s="105"/>
      <c r="F1595" s="106"/>
      <c r="G1595" s="105"/>
      <c r="H1595" s="105"/>
      <c r="I1595" s="107"/>
      <c r="J1595" s="422"/>
      <c r="K1595" s="422"/>
      <c r="L1595" s="423"/>
      <c r="M1595" s="422"/>
      <c r="N1595" s="103"/>
      <c r="O1595" s="79">
        <f t="shared" si="78"/>
        <v>0</v>
      </c>
      <c r="P1595" s="79">
        <f t="shared" si="78"/>
        <v>0</v>
      </c>
      <c r="Q1595" s="102" t="str">
        <f t="shared" si="77"/>
        <v/>
      </c>
    </row>
    <row r="1596" spans="1:17" x14ac:dyDescent="0.2">
      <c r="A1596" s="118" t="str">
        <f>IF(B1596="","",COUNT('Diário 1º PA'!$A$5:$A$1982)+COUNT('Diário 2º PA'!$A$5:$A$2027)+ROW()-4)</f>
        <v/>
      </c>
      <c r="B1596" s="104"/>
      <c r="C1596" s="153"/>
      <c r="D1596" s="105"/>
      <c r="E1596" s="105"/>
      <c r="F1596" s="106"/>
      <c r="G1596" s="105"/>
      <c r="H1596" s="105"/>
      <c r="I1596" s="107"/>
      <c r="J1596" s="422"/>
      <c r="K1596" s="422"/>
      <c r="L1596" s="423"/>
      <c r="M1596" s="422"/>
      <c r="N1596" s="103"/>
      <c r="O1596" s="79">
        <f t="shared" si="78"/>
        <v>0</v>
      </c>
      <c r="P1596" s="79">
        <f t="shared" si="78"/>
        <v>0</v>
      </c>
      <c r="Q1596" s="102" t="str">
        <f t="shared" si="77"/>
        <v/>
      </c>
    </row>
    <row r="1597" spans="1:17" x14ac:dyDescent="0.2">
      <c r="A1597" s="118" t="str">
        <f>IF(B1597="","",COUNT('Diário 1º PA'!$A$5:$A$1982)+COUNT('Diário 2º PA'!$A$5:$A$2027)+ROW()-4)</f>
        <v/>
      </c>
      <c r="B1597" s="104"/>
      <c r="C1597" s="153"/>
      <c r="D1597" s="105"/>
      <c r="E1597" s="105"/>
      <c r="F1597" s="106"/>
      <c r="G1597" s="105"/>
      <c r="H1597" s="105"/>
      <c r="I1597" s="107"/>
      <c r="J1597" s="422"/>
      <c r="K1597" s="422"/>
      <c r="L1597" s="423"/>
      <c r="M1597" s="422"/>
      <c r="N1597" s="103"/>
      <c r="O1597" s="79">
        <f t="shared" si="78"/>
        <v>0</v>
      </c>
      <c r="P1597" s="79">
        <f t="shared" si="78"/>
        <v>0</v>
      </c>
      <c r="Q1597" s="102" t="str">
        <f t="shared" si="77"/>
        <v/>
      </c>
    </row>
    <row r="1598" spans="1:17" x14ac:dyDescent="0.2">
      <c r="A1598" s="118" t="str">
        <f>IF(B1598="","",COUNT('Diário 1º PA'!$A$5:$A$1982)+COUNT('Diário 2º PA'!$A$5:$A$2027)+ROW()-4)</f>
        <v/>
      </c>
      <c r="B1598" s="104"/>
      <c r="C1598" s="153"/>
      <c r="D1598" s="105"/>
      <c r="E1598" s="105"/>
      <c r="F1598" s="106"/>
      <c r="G1598" s="105"/>
      <c r="H1598" s="105"/>
      <c r="I1598" s="107"/>
      <c r="J1598" s="422"/>
      <c r="K1598" s="422"/>
      <c r="L1598" s="423"/>
      <c r="M1598" s="422"/>
      <c r="N1598" s="103"/>
      <c r="O1598" s="79">
        <f t="shared" si="78"/>
        <v>0</v>
      </c>
      <c r="P1598" s="79">
        <f t="shared" si="78"/>
        <v>0</v>
      </c>
      <c r="Q1598" s="102" t="str">
        <f t="shared" si="77"/>
        <v/>
      </c>
    </row>
    <row r="1599" spans="1:17" x14ac:dyDescent="0.2">
      <c r="A1599" s="118" t="str">
        <f>IF(B1599="","",COUNT('Diário 1º PA'!$A$5:$A$1982)+COUNT('Diário 2º PA'!$A$5:$A$2027)+ROW()-4)</f>
        <v/>
      </c>
      <c r="B1599" s="104"/>
      <c r="C1599" s="153"/>
      <c r="D1599" s="105"/>
      <c r="E1599" s="105"/>
      <c r="F1599" s="106"/>
      <c r="G1599" s="105"/>
      <c r="H1599" s="105"/>
      <c r="I1599" s="107"/>
      <c r="J1599" s="422"/>
      <c r="K1599" s="422"/>
      <c r="L1599" s="423"/>
      <c r="M1599" s="422"/>
      <c r="N1599" s="103"/>
      <c r="O1599" s="79">
        <f t="shared" si="78"/>
        <v>0</v>
      </c>
      <c r="P1599" s="79">
        <f t="shared" si="78"/>
        <v>0</v>
      </c>
      <c r="Q1599" s="102" t="str">
        <f t="shared" si="77"/>
        <v/>
      </c>
    </row>
    <row r="1600" spans="1:17" x14ac:dyDescent="0.2">
      <c r="A1600" s="118" t="str">
        <f>IF(B1600="","",COUNT('Diário 1º PA'!$A$5:$A$1982)+COUNT('Diário 2º PA'!$A$5:$A$2027)+ROW()-4)</f>
        <v/>
      </c>
      <c r="B1600" s="104"/>
      <c r="C1600" s="153"/>
      <c r="D1600" s="105"/>
      <c r="E1600" s="105"/>
      <c r="F1600" s="106"/>
      <c r="G1600" s="105"/>
      <c r="H1600" s="105"/>
      <c r="I1600" s="107"/>
      <c r="J1600" s="422"/>
      <c r="K1600" s="422"/>
      <c r="L1600" s="423"/>
      <c r="M1600" s="422"/>
      <c r="N1600" s="103"/>
      <c r="O1600" s="79">
        <f t="shared" si="78"/>
        <v>0</v>
      </c>
      <c r="P1600" s="79">
        <f t="shared" si="78"/>
        <v>0</v>
      </c>
      <c r="Q1600" s="102" t="str">
        <f t="shared" si="77"/>
        <v/>
      </c>
    </row>
    <row r="1601" spans="1:17" x14ac:dyDescent="0.2">
      <c r="A1601" s="118" t="str">
        <f>IF(B1601="","",COUNT('Diário 1º PA'!$A$5:$A$1982)+COUNT('Diário 2º PA'!$A$5:$A$2027)+ROW()-4)</f>
        <v/>
      </c>
      <c r="B1601" s="104"/>
      <c r="C1601" s="153"/>
      <c r="D1601" s="105"/>
      <c r="E1601" s="105"/>
      <c r="F1601" s="106"/>
      <c r="G1601" s="105"/>
      <c r="H1601" s="105"/>
      <c r="I1601" s="107"/>
      <c r="J1601" s="422"/>
      <c r="K1601" s="422"/>
      <c r="L1601" s="423"/>
      <c r="M1601" s="422"/>
      <c r="N1601" s="103"/>
      <c r="O1601" s="79">
        <f t="shared" si="78"/>
        <v>0</v>
      </c>
      <c r="P1601" s="79">
        <f t="shared" si="78"/>
        <v>0</v>
      </c>
      <c r="Q1601" s="102" t="str">
        <f t="shared" si="77"/>
        <v/>
      </c>
    </row>
    <row r="1602" spans="1:17" x14ac:dyDescent="0.2">
      <c r="A1602" s="118" t="str">
        <f>IF(B1602="","",COUNT('Diário 1º PA'!$A$5:$A$1982)+COUNT('Diário 2º PA'!$A$5:$A$2027)+ROW()-4)</f>
        <v/>
      </c>
      <c r="B1602" s="104"/>
      <c r="C1602" s="153"/>
      <c r="D1602" s="105"/>
      <c r="E1602" s="105"/>
      <c r="F1602" s="106"/>
      <c r="G1602" s="105"/>
      <c r="H1602" s="105"/>
      <c r="I1602" s="107"/>
      <c r="J1602" s="422"/>
      <c r="K1602" s="422"/>
      <c r="L1602" s="423"/>
      <c r="M1602" s="422"/>
      <c r="N1602" s="103"/>
      <c r="O1602" s="79">
        <f t="shared" si="78"/>
        <v>0</v>
      </c>
      <c r="P1602" s="79">
        <f t="shared" si="78"/>
        <v>0</v>
      </c>
      <c r="Q1602" s="102" t="str">
        <f t="shared" si="77"/>
        <v/>
      </c>
    </row>
    <row r="1603" spans="1:17" x14ac:dyDescent="0.2">
      <c r="A1603" s="118" t="str">
        <f>IF(B1603="","",COUNT('Diário 1º PA'!$A$5:$A$1982)+COUNT('Diário 2º PA'!$A$5:$A$2027)+ROW()-4)</f>
        <v/>
      </c>
      <c r="B1603" s="104"/>
      <c r="C1603" s="153"/>
      <c r="D1603" s="105"/>
      <c r="E1603" s="105"/>
      <c r="F1603" s="106"/>
      <c r="G1603" s="105"/>
      <c r="H1603" s="105"/>
      <c r="I1603" s="107"/>
      <c r="J1603" s="422"/>
      <c r="K1603" s="422"/>
      <c r="L1603" s="423"/>
      <c r="M1603" s="422"/>
      <c r="N1603" s="103"/>
      <c r="O1603" s="79">
        <f t="shared" si="78"/>
        <v>0</v>
      </c>
      <c r="P1603" s="79">
        <f t="shared" si="78"/>
        <v>0</v>
      </c>
      <c r="Q1603" s="102" t="str">
        <f t="shared" si="77"/>
        <v/>
      </c>
    </row>
    <row r="1604" spans="1:17" x14ac:dyDescent="0.2">
      <c r="A1604" s="118" t="str">
        <f>IF(B1604="","",COUNT('Diário 1º PA'!$A$5:$A$1982)+COUNT('Diário 2º PA'!$A$5:$A$2027)+ROW()-4)</f>
        <v/>
      </c>
      <c r="B1604" s="104"/>
      <c r="C1604" s="153"/>
      <c r="D1604" s="105"/>
      <c r="E1604" s="105"/>
      <c r="F1604" s="106"/>
      <c r="G1604" s="105"/>
      <c r="H1604" s="105"/>
      <c r="I1604" s="107"/>
      <c r="J1604" s="422"/>
      <c r="K1604" s="422"/>
      <c r="L1604" s="423"/>
      <c r="M1604" s="422"/>
      <c r="N1604" s="103"/>
      <c r="O1604" s="79">
        <f t="shared" si="78"/>
        <v>0</v>
      </c>
      <c r="P1604" s="79">
        <f t="shared" si="78"/>
        <v>0</v>
      </c>
      <c r="Q1604" s="102" t="str">
        <f t="shared" si="77"/>
        <v/>
      </c>
    </row>
    <row r="1605" spans="1:17" x14ac:dyDescent="0.2">
      <c r="A1605" s="118" t="str">
        <f>IF(B1605="","",COUNT('Diário 1º PA'!$A$5:$A$1982)+COUNT('Diário 2º PA'!$A$5:$A$2027)+ROW()-4)</f>
        <v/>
      </c>
      <c r="B1605" s="104"/>
      <c r="C1605" s="153"/>
      <c r="D1605" s="105"/>
      <c r="E1605" s="105"/>
      <c r="F1605" s="106"/>
      <c r="G1605" s="105"/>
      <c r="H1605" s="105"/>
      <c r="I1605" s="107"/>
      <c r="J1605" s="422"/>
      <c r="K1605" s="422"/>
      <c r="L1605" s="423"/>
      <c r="M1605" s="422"/>
      <c r="N1605" s="103"/>
      <c r="O1605" s="79">
        <f t="shared" si="78"/>
        <v>0</v>
      </c>
      <c r="P1605" s="79">
        <f t="shared" si="78"/>
        <v>0</v>
      </c>
      <c r="Q1605" s="102" t="str">
        <f t="shared" si="77"/>
        <v/>
      </c>
    </row>
    <row r="1606" spans="1:17" x14ac:dyDescent="0.2">
      <c r="A1606" s="118" t="str">
        <f>IF(B1606="","",COUNT('Diário 1º PA'!$A$5:$A$1982)+COUNT('Diário 2º PA'!$A$5:$A$2027)+ROW()-4)</f>
        <v/>
      </c>
      <c r="B1606" s="104"/>
      <c r="C1606" s="153"/>
      <c r="D1606" s="105"/>
      <c r="E1606" s="105"/>
      <c r="F1606" s="106"/>
      <c r="G1606" s="105"/>
      <c r="H1606" s="105"/>
      <c r="I1606" s="107"/>
      <c r="J1606" s="422"/>
      <c r="K1606" s="422"/>
      <c r="L1606" s="423"/>
      <c r="M1606" s="422"/>
      <c r="N1606" s="103"/>
      <c r="O1606" s="79">
        <f t="shared" si="78"/>
        <v>0</v>
      </c>
      <c r="P1606" s="79">
        <f t="shared" si="78"/>
        <v>0</v>
      </c>
      <c r="Q1606" s="102" t="str">
        <f t="shared" si="77"/>
        <v/>
      </c>
    </row>
    <row r="1607" spans="1:17" x14ac:dyDescent="0.2">
      <c r="A1607" s="118" t="str">
        <f>IF(B1607="","",COUNT('Diário 1º PA'!$A$5:$A$1982)+COUNT('Diário 2º PA'!$A$5:$A$2027)+ROW()-4)</f>
        <v/>
      </c>
      <c r="B1607" s="104"/>
      <c r="C1607" s="153"/>
      <c r="D1607" s="105"/>
      <c r="E1607" s="105"/>
      <c r="F1607" s="106"/>
      <c r="G1607" s="105"/>
      <c r="H1607" s="105"/>
      <c r="I1607" s="107"/>
      <c r="J1607" s="422"/>
      <c r="K1607" s="422"/>
      <c r="L1607" s="423"/>
      <c r="M1607" s="422"/>
      <c r="N1607" s="103"/>
      <c r="O1607" s="79">
        <f t="shared" si="78"/>
        <v>0</v>
      </c>
      <c r="P1607" s="79">
        <f t="shared" si="78"/>
        <v>0</v>
      </c>
      <c r="Q1607" s="102" t="str">
        <f t="shared" si="77"/>
        <v/>
      </c>
    </row>
    <row r="1608" spans="1:17" x14ac:dyDescent="0.2">
      <c r="A1608" s="118" t="str">
        <f>IF(B1608="","",COUNT('Diário 1º PA'!$A$5:$A$1982)+COUNT('Diário 2º PA'!$A$5:$A$2027)+ROW()-4)</f>
        <v/>
      </c>
      <c r="B1608" s="104"/>
      <c r="C1608" s="153"/>
      <c r="D1608" s="105"/>
      <c r="E1608" s="105"/>
      <c r="F1608" s="106"/>
      <c r="G1608" s="105"/>
      <c r="H1608" s="105"/>
      <c r="I1608" s="107"/>
      <c r="J1608" s="422"/>
      <c r="K1608" s="422"/>
      <c r="L1608" s="423"/>
      <c r="M1608" s="422"/>
      <c r="N1608" s="103"/>
      <c r="O1608" s="79">
        <f t="shared" si="78"/>
        <v>0</v>
      </c>
      <c r="P1608" s="79">
        <f t="shared" si="78"/>
        <v>0</v>
      </c>
      <c r="Q1608" s="102" t="str">
        <f t="shared" si="77"/>
        <v/>
      </c>
    </row>
    <row r="1609" spans="1:17" x14ac:dyDescent="0.2">
      <c r="A1609" s="118" t="str">
        <f>IF(B1609="","",COUNT('Diário 1º PA'!$A$5:$A$1982)+COUNT('Diário 2º PA'!$A$5:$A$2027)+ROW()-4)</f>
        <v/>
      </c>
      <c r="B1609" s="104"/>
      <c r="C1609" s="153"/>
      <c r="D1609" s="105"/>
      <c r="E1609" s="105"/>
      <c r="F1609" s="106"/>
      <c r="G1609" s="105"/>
      <c r="H1609" s="105"/>
      <c r="I1609" s="107"/>
      <c r="J1609" s="422"/>
      <c r="K1609" s="422"/>
      <c r="L1609" s="423"/>
      <c r="M1609" s="422"/>
      <c r="N1609" s="103"/>
      <c r="O1609" s="79">
        <f t="shared" si="78"/>
        <v>0</v>
      </c>
      <c r="P1609" s="79">
        <f t="shared" si="78"/>
        <v>0</v>
      </c>
      <c r="Q1609" s="102" t="str">
        <f t="shared" si="77"/>
        <v/>
      </c>
    </row>
    <row r="1610" spans="1:17" x14ac:dyDescent="0.2">
      <c r="A1610" s="118" t="str">
        <f>IF(B1610="","",COUNT('Diário 1º PA'!$A$5:$A$1982)+COUNT('Diário 2º PA'!$A$5:$A$2027)+ROW()-4)</f>
        <v/>
      </c>
      <c r="B1610" s="104"/>
      <c r="C1610" s="153"/>
      <c r="D1610" s="105"/>
      <c r="E1610" s="105"/>
      <c r="F1610" s="106"/>
      <c r="G1610" s="105"/>
      <c r="H1610" s="105"/>
      <c r="I1610" s="107"/>
      <c r="J1610" s="422"/>
      <c r="K1610" s="422"/>
      <c r="L1610" s="423"/>
      <c r="M1610" s="422"/>
      <c r="N1610" s="103"/>
      <c r="O1610" s="79">
        <f t="shared" si="78"/>
        <v>0</v>
      </c>
      <c r="P1610" s="79">
        <f t="shared" si="78"/>
        <v>0</v>
      </c>
      <c r="Q1610" s="102" t="str">
        <f t="shared" si="77"/>
        <v/>
      </c>
    </row>
    <row r="1611" spans="1:17" x14ac:dyDescent="0.2">
      <c r="A1611" s="118" t="str">
        <f>IF(B1611="","",COUNT('Diário 1º PA'!$A$5:$A$1982)+COUNT('Diário 2º PA'!$A$5:$A$2027)+ROW()-4)</f>
        <v/>
      </c>
      <c r="B1611" s="104"/>
      <c r="C1611" s="153"/>
      <c r="D1611" s="105"/>
      <c r="E1611" s="105"/>
      <c r="F1611" s="106"/>
      <c r="G1611" s="105"/>
      <c r="H1611" s="105"/>
      <c r="I1611" s="107"/>
      <c r="J1611" s="422"/>
      <c r="K1611" s="422"/>
      <c r="L1611" s="423"/>
      <c r="M1611" s="422"/>
      <c r="N1611" s="103"/>
      <c r="O1611" s="79">
        <f t="shared" si="78"/>
        <v>0</v>
      </c>
      <c r="P1611" s="79">
        <f t="shared" si="78"/>
        <v>0</v>
      </c>
      <c r="Q1611" s="102" t="str">
        <f t="shared" si="77"/>
        <v/>
      </c>
    </row>
    <row r="1612" spans="1:17" x14ac:dyDescent="0.2">
      <c r="A1612" s="118" t="str">
        <f>IF(B1612="","",COUNT('Diário 1º PA'!$A$5:$A$1982)+COUNT('Diário 2º PA'!$A$5:$A$2027)+ROW()-4)</f>
        <v/>
      </c>
      <c r="B1612" s="104"/>
      <c r="C1612" s="153"/>
      <c r="D1612" s="105"/>
      <c r="E1612" s="105"/>
      <c r="F1612" s="106"/>
      <c r="G1612" s="105"/>
      <c r="H1612" s="105"/>
      <c r="I1612" s="107"/>
      <c r="J1612" s="422"/>
      <c r="K1612" s="422"/>
      <c r="L1612" s="423"/>
      <c r="M1612" s="422"/>
      <c r="N1612" s="103"/>
      <c r="O1612" s="79">
        <f t="shared" si="78"/>
        <v>0</v>
      </c>
      <c r="P1612" s="79">
        <f t="shared" si="78"/>
        <v>0</v>
      </c>
      <c r="Q1612" s="102" t="str">
        <f t="shared" si="77"/>
        <v/>
      </c>
    </row>
    <row r="1613" spans="1:17" x14ac:dyDescent="0.2">
      <c r="A1613" s="118" t="str">
        <f>IF(B1613="","",COUNT('Diário 1º PA'!$A$5:$A$1982)+COUNT('Diário 2º PA'!$A$5:$A$2027)+ROW()-4)</f>
        <v/>
      </c>
      <c r="B1613" s="104"/>
      <c r="C1613" s="153"/>
      <c r="D1613" s="105"/>
      <c r="E1613" s="105"/>
      <c r="F1613" s="106"/>
      <c r="G1613" s="105"/>
      <c r="H1613" s="105"/>
      <c r="I1613" s="107"/>
      <c r="J1613" s="422"/>
      <c r="K1613" s="422"/>
      <c r="L1613" s="423"/>
      <c r="M1613" s="422"/>
      <c r="N1613" s="103"/>
      <c r="O1613" s="79">
        <f t="shared" si="78"/>
        <v>0</v>
      </c>
      <c r="P1613" s="79">
        <f t="shared" si="78"/>
        <v>0</v>
      </c>
      <c r="Q1613" s="102" t="str">
        <f t="shared" si="77"/>
        <v/>
      </c>
    </row>
    <row r="1614" spans="1:17" x14ac:dyDescent="0.2">
      <c r="A1614" s="118" t="str">
        <f>IF(B1614="","",COUNT('Diário 1º PA'!$A$5:$A$1982)+COUNT('Diário 2º PA'!$A$5:$A$2027)+ROW()-4)</f>
        <v/>
      </c>
      <c r="B1614" s="104"/>
      <c r="C1614" s="153"/>
      <c r="D1614" s="105"/>
      <c r="E1614" s="105"/>
      <c r="F1614" s="106"/>
      <c r="G1614" s="105"/>
      <c r="H1614" s="105"/>
      <c r="I1614" s="107"/>
      <c r="J1614" s="422"/>
      <c r="K1614" s="422"/>
      <c r="L1614" s="423"/>
      <c r="M1614" s="422"/>
      <c r="N1614" s="103"/>
      <c r="O1614" s="79">
        <f t="shared" si="78"/>
        <v>0</v>
      </c>
      <c r="P1614" s="79">
        <f t="shared" si="78"/>
        <v>0</v>
      </c>
      <c r="Q1614" s="102" t="str">
        <f t="shared" si="77"/>
        <v/>
      </c>
    </row>
    <row r="1615" spans="1:17" x14ac:dyDescent="0.2">
      <c r="A1615" s="118" t="str">
        <f>IF(B1615="","",COUNT('Diário 1º PA'!$A$5:$A$1982)+COUNT('Diário 2º PA'!$A$5:$A$2027)+ROW()-4)</f>
        <v/>
      </c>
      <c r="B1615" s="104"/>
      <c r="C1615" s="153"/>
      <c r="D1615" s="105"/>
      <c r="E1615" s="105"/>
      <c r="F1615" s="106"/>
      <c r="G1615" s="105"/>
      <c r="H1615" s="105"/>
      <c r="I1615" s="107"/>
      <c r="J1615" s="422"/>
      <c r="K1615" s="422"/>
      <c r="L1615" s="423"/>
      <c r="M1615" s="422"/>
      <c r="N1615" s="103"/>
      <c r="O1615" s="79">
        <f t="shared" si="78"/>
        <v>0</v>
      </c>
      <c r="P1615" s="79">
        <f t="shared" si="78"/>
        <v>0</v>
      </c>
      <c r="Q1615" s="102" t="str">
        <f t="shared" si="77"/>
        <v/>
      </c>
    </row>
    <row r="1616" spans="1:17" x14ac:dyDescent="0.2">
      <c r="A1616" s="118" t="str">
        <f>IF(B1616="","",COUNT('Diário 1º PA'!$A$5:$A$1982)+COUNT('Diário 2º PA'!$A$5:$A$2027)+ROW()-4)</f>
        <v/>
      </c>
      <c r="B1616" s="104"/>
      <c r="C1616" s="153"/>
      <c r="D1616" s="105"/>
      <c r="E1616" s="105"/>
      <c r="F1616" s="106"/>
      <c r="G1616" s="105"/>
      <c r="H1616" s="105"/>
      <c r="I1616" s="107"/>
      <c r="J1616" s="422"/>
      <c r="K1616" s="422"/>
      <c r="L1616" s="423"/>
      <c r="M1616" s="422"/>
      <c r="N1616" s="103"/>
      <c r="O1616" s="79">
        <f t="shared" si="78"/>
        <v>0</v>
      </c>
      <c r="P1616" s="79">
        <f t="shared" si="78"/>
        <v>0</v>
      </c>
      <c r="Q1616" s="102" t="str">
        <f t="shared" si="77"/>
        <v/>
      </c>
    </row>
    <row r="1617" spans="1:17" x14ac:dyDescent="0.2">
      <c r="A1617" s="118" t="str">
        <f>IF(B1617="","",COUNT('Diário 1º PA'!$A$5:$A$1982)+COUNT('Diário 2º PA'!$A$5:$A$2027)+ROW()-4)</f>
        <v/>
      </c>
      <c r="B1617" s="104"/>
      <c r="C1617" s="153"/>
      <c r="D1617" s="105"/>
      <c r="E1617" s="105"/>
      <c r="F1617" s="106"/>
      <c r="G1617" s="105"/>
      <c r="H1617" s="105"/>
      <c r="I1617" s="107"/>
      <c r="J1617" s="422"/>
      <c r="K1617" s="422"/>
      <c r="L1617" s="423"/>
      <c r="M1617" s="422"/>
      <c r="N1617" s="103"/>
      <c r="O1617" s="79">
        <f t="shared" si="78"/>
        <v>0</v>
      </c>
      <c r="P1617" s="79">
        <f t="shared" si="78"/>
        <v>0</v>
      </c>
      <c r="Q1617" s="102" t="str">
        <f t="shared" si="77"/>
        <v/>
      </c>
    </row>
    <row r="1618" spans="1:17" x14ac:dyDescent="0.2">
      <c r="A1618" s="118" t="str">
        <f>IF(B1618="","",COUNT('Diário 1º PA'!$A$5:$A$1982)+COUNT('Diário 2º PA'!$A$5:$A$2027)+ROW()-4)</f>
        <v/>
      </c>
      <c r="B1618" s="104"/>
      <c r="C1618" s="153"/>
      <c r="D1618" s="105"/>
      <c r="E1618" s="105"/>
      <c r="F1618" s="106"/>
      <c r="G1618" s="105"/>
      <c r="H1618" s="105"/>
      <c r="I1618" s="107"/>
      <c r="J1618" s="422"/>
      <c r="K1618" s="422"/>
      <c r="L1618" s="423"/>
      <c r="M1618" s="422"/>
      <c r="N1618" s="103"/>
      <c r="O1618" s="79">
        <f t="shared" si="78"/>
        <v>0</v>
      </c>
      <c r="P1618" s="79">
        <f t="shared" si="78"/>
        <v>0</v>
      </c>
      <c r="Q1618" s="102" t="str">
        <f t="shared" si="77"/>
        <v/>
      </c>
    </row>
    <row r="1619" spans="1:17" x14ac:dyDescent="0.2">
      <c r="A1619" s="118" t="str">
        <f>IF(B1619="","",COUNT('Diário 1º PA'!$A$5:$A$1982)+COUNT('Diário 2º PA'!$A$5:$A$2027)+ROW()-4)</f>
        <v/>
      </c>
      <c r="B1619" s="104"/>
      <c r="C1619" s="153"/>
      <c r="D1619" s="105"/>
      <c r="E1619" s="105"/>
      <c r="F1619" s="106"/>
      <c r="G1619" s="105"/>
      <c r="H1619" s="105"/>
      <c r="I1619" s="107"/>
      <c r="J1619" s="422"/>
      <c r="K1619" s="422"/>
      <c r="L1619" s="423"/>
      <c r="M1619" s="422"/>
      <c r="N1619" s="103"/>
      <c r="O1619" s="79">
        <f t="shared" si="78"/>
        <v>0</v>
      </c>
      <c r="P1619" s="79">
        <f t="shared" si="78"/>
        <v>0</v>
      </c>
      <c r="Q1619" s="102" t="str">
        <f t="shared" si="77"/>
        <v/>
      </c>
    </row>
    <row r="1620" spans="1:17" x14ac:dyDescent="0.2">
      <c r="A1620" s="118" t="str">
        <f>IF(B1620="","",COUNT('Diário 1º PA'!$A$5:$A$1982)+COUNT('Diário 2º PA'!$A$5:$A$2027)+ROW()-4)</f>
        <v/>
      </c>
      <c r="B1620" s="104"/>
      <c r="C1620" s="153"/>
      <c r="D1620" s="105"/>
      <c r="E1620" s="105"/>
      <c r="F1620" s="106"/>
      <c r="G1620" s="105"/>
      <c r="H1620" s="105"/>
      <c r="I1620" s="107"/>
      <c r="J1620" s="422"/>
      <c r="K1620" s="422"/>
      <c r="L1620" s="423"/>
      <c r="M1620" s="422"/>
      <c r="N1620" s="103"/>
      <c r="O1620" s="79">
        <f t="shared" si="78"/>
        <v>0</v>
      </c>
      <c r="P1620" s="79">
        <f t="shared" si="78"/>
        <v>0</v>
      </c>
      <c r="Q1620" s="102" t="str">
        <f t="shared" si="77"/>
        <v/>
      </c>
    </row>
    <row r="1621" spans="1:17" x14ac:dyDescent="0.2">
      <c r="A1621" s="118" t="str">
        <f>IF(B1621="","",COUNT('Diário 1º PA'!$A$5:$A$1982)+COUNT('Diário 2º PA'!$A$5:$A$2027)+ROW()-4)</f>
        <v/>
      </c>
      <c r="B1621" s="104"/>
      <c r="C1621" s="153"/>
      <c r="D1621" s="105"/>
      <c r="E1621" s="105"/>
      <c r="F1621" s="106"/>
      <c r="G1621" s="105"/>
      <c r="H1621" s="105"/>
      <c r="I1621" s="107"/>
      <c r="J1621" s="422"/>
      <c r="K1621" s="422"/>
      <c r="L1621" s="423"/>
      <c r="M1621" s="422"/>
      <c r="N1621" s="103"/>
      <c r="O1621" s="79">
        <f t="shared" si="78"/>
        <v>0</v>
      </c>
      <c r="P1621" s="79">
        <f t="shared" si="78"/>
        <v>0</v>
      </c>
      <c r="Q1621" s="102" t="str">
        <f t="shared" si="77"/>
        <v/>
      </c>
    </row>
    <row r="1622" spans="1:17" x14ac:dyDescent="0.2">
      <c r="A1622" s="118" t="str">
        <f>IF(B1622="","",COUNT('Diário 1º PA'!$A$5:$A$1982)+COUNT('Diário 2º PA'!$A$5:$A$2027)+ROW()-4)</f>
        <v/>
      </c>
      <c r="B1622" s="104"/>
      <c r="C1622" s="153"/>
      <c r="D1622" s="105"/>
      <c r="E1622" s="105"/>
      <c r="F1622" s="106"/>
      <c r="G1622" s="105"/>
      <c r="H1622" s="105"/>
      <c r="I1622" s="107"/>
      <c r="J1622" s="422"/>
      <c r="K1622" s="422"/>
      <c r="L1622" s="423"/>
      <c r="M1622" s="422"/>
      <c r="N1622" s="103"/>
      <c r="O1622" s="79">
        <f t="shared" si="78"/>
        <v>0</v>
      </c>
      <c r="P1622" s="79">
        <f t="shared" si="78"/>
        <v>0</v>
      </c>
      <c r="Q1622" s="102" t="str">
        <f t="shared" si="77"/>
        <v/>
      </c>
    </row>
    <row r="1623" spans="1:17" x14ac:dyDescent="0.2">
      <c r="A1623" s="118" t="str">
        <f>IF(B1623="","",COUNT('Diário 1º PA'!$A$5:$A$1982)+COUNT('Diário 2º PA'!$A$5:$A$2027)+ROW()-4)</f>
        <v/>
      </c>
      <c r="B1623" s="104"/>
      <c r="C1623" s="153"/>
      <c r="D1623" s="105"/>
      <c r="E1623" s="105"/>
      <c r="F1623" s="106"/>
      <c r="G1623" s="105"/>
      <c r="H1623" s="105"/>
      <c r="I1623" s="107"/>
      <c r="J1623" s="422"/>
      <c r="K1623" s="422"/>
      <c r="L1623" s="423"/>
      <c r="M1623" s="422"/>
      <c r="N1623" s="103"/>
      <c r="O1623" s="79">
        <f t="shared" si="78"/>
        <v>0</v>
      </c>
      <c r="P1623" s="79">
        <f t="shared" si="78"/>
        <v>0</v>
      </c>
      <c r="Q1623" s="102" t="str">
        <f t="shared" si="77"/>
        <v/>
      </c>
    </row>
    <row r="1624" spans="1:17" x14ac:dyDescent="0.2">
      <c r="A1624" s="118" t="str">
        <f>IF(B1624="","",COUNT('Diário 1º PA'!$A$5:$A$1982)+COUNT('Diário 2º PA'!$A$5:$A$2027)+ROW()-4)</f>
        <v/>
      </c>
      <c r="B1624" s="104"/>
      <c r="C1624" s="153"/>
      <c r="D1624" s="105"/>
      <c r="E1624" s="105"/>
      <c r="F1624" s="106"/>
      <c r="G1624" s="105"/>
      <c r="H1624" s="105"/>
      <c r="I1624" s="107"/>
      <c r="J1624" s="422"/>
      <c r="K1624" s="422"/>
      <c r="L1624" s="423"/>
      <c r="M1624" s="422"/>
      <c r="N1624" s="103"/>
      <c r="O1624" s="79">
        <f t="shared" si="78"/>
        <v>0</v>
      </c>
      <c r="P1624" s="79">
        <f t="shared" si="78"/>
        <v>0</v>
      </c>
      <c r="Q1624" s="102" t="str">
        <f t="shared" si="77"/>
        <v/>
      </c>
    </row>
    <row r="1625" spans="1:17" x14ac:dyDescent="0.2">
      <c r="A1625" s="118" t="str">
        <f>IF(B1625="","",COUNT('Diário 1º PA'!$A$5:$A$1982)+COUNT('Diário 2º PA'!$A$5:$A$2027)+ROW()-4)</f>
        <v/>
      </c>
      <c r="B1625" s="104"/>
      <c r="C1625" s="153"/>
      <c r="D1625" s="105"/>
      <c r="E1625" s="105"/>
      <c r="F1625" s="106"/>
      <c r="G1625" s="105"/>
      <c r="H1625" s="105"/>
      <c r="I1625" s="107"/>
      <c r="J1625" s="422"/>
      <c r="K1625" s="422"/>
      <c r="L1625" s="423"/>
      <c r="M1625" s="422"/>
      <c r="N1625" s="103"/>
      <c r="O1625" s="79">
        <f t="shared" si="78"/>
        <v>0</v>
      </c>
      <c r="P1625" s="79">
        <f t="shared" si="78"/>
        <v>0</v>
      </c>
      <c r="Q1625" s="102" t="str">
        <f t="shared" si="77"/>
        <v/>
      </c>
    </row>
    <row r="1626" spans="1:17" x14ac:dyDescent="0.2">
      <c r="A1626" s="118" t="str">
        <f>IF(B1626="","",COUNT('Diário 1º PA'!$A$5:$A$1982)+COUNT('Diário 2º PA'!$A$5:$A$2027)+ROW()-4)</f>
        <v/>
      </c>
      <c r="B1626" s="104"/>
      <c r="C1626" s="153"/>
      <c r="D1626" s="105"/>
      <c r="E1626" s="105"/>
      <c r="F1626" s="106"/>
      <c r="G1626" s="105"/>
      <c r="H1626" s="105"/>
      <c r="I1626" s="107"/>
      <c r="J1626" s="422"/>
      <c r="K1626" s="422"/>
      <c r="L1626" s="423"/>
      <c r="M1626" s="422"/>
      <c r="N1626" s="103"/>
      <c r="O1626" s="79">
        <f t="shared" si="78"/>
        <v>0</v>
      </c>
      <c r="P1626" s="79">
        <f t="shared" si="78"/>
        <v>0</v>
      </c>
      <c r="Q1626" s="102" t="str">
        <f t="shared" si="77"/>
        <v/>
      </c>
    </row>
    <row r="1627" spans="1:17" x14ac:dyDescent="0.2">
      <c r="A1627" s="118" t="str">
        <f>IF(B1627="","",COUNT('Diário 1º PA'!$A$5:$A$1982)+COUNT('Diário 2º PA'!$A$5:$A$2027)+ROW()-4)</f>
        <v/>
      </c>
      <c r="B1627" s="104"/>
      <c r="C1627" s="153"/>
      <c r="D1627" s="105"/>
      <c r="E1627" s="105"/>
      <c r="F1627" s="106"/>
      <c r="G1627" s="105"/>
      <c r="H1627" s="105"/>
      <c r="I1627" s="107"/>
      <c r="J1627" s="422"/>
      <c r="K1627" s="422"/>
      <c r="L1627" s="423"/>
      <c r="M1627" s="422"/>
      <c r="N1627" s="103"/>
      <c r="O1627" s="79">
        <f t="shared" si="78"/>
        <v>0</v>
      </c>
      <c r="P1627" s="79">
        <f t="shared" si="78"/>
        <v>0</v>
      </c>
      <c r="Q1627" s="102" t="str">
        <f t="shared" si="77"/>
        <v/>
      </c>
    </row>
    <row r="1628" spans="1:17" x14ac:dyDescent="0.2">
      <c r="A1628" s="118" t="str">
        <f>IF(B1628="","",COUNT('Diário 1º PA'!$A$5:$A$1982)+COUNT('Diário 2º PA'!$A$5:$A$2027)+ROW()-4)</f>
        <v/>
      </c>
      <c r="B1628" s="104"/>
      <c r="C1628" s="153"/>
      <c r="D1628" s="105"/>
      <c r="E1628" s="105"/>
      <c r="F1628" s="106"/>
      <c r="G1628" s="105"/>
      <c r="H1628" s="105"/>
      <c r="I1628" s="107"/>
      <c r="J1628" s="422"/>
      <c r="K1628" s="422"/>
      <c r="L1628" s="423"/>
      <c r="M1628" s="422"/>
      <c r="N1628" s="103"/>
      <c r="O1628" s="79">
        <f t="shared" si="78"/>
        <v>0</v>
      </c>
      <c r="P1628" s="79">
        <f t="shared" si="78"/>
        <v>0</v>
      </c>
      <c r="Q1628" s="102" t="str">
        <f t="shared" si="77"/>
        <v/>
      </c>
    </row>
    <row r="1629" spans="1:17" x14ac:dyDescent="0.2">
      <c r="A1629" s="118" t="str">
        <f>IF(B1629="","",COUNT('Diário 1º PA'!$A$5:$A$1982)+COUNT('Diário 2º PA'!$A$5:$A$2027)+ROW()-4)</f>
        <v/>
      </c>
      <c r="B1629" s="104"/>
      <c r="C1629" s="153"/>
      <c r="D1629" s="105"/>
      <c r="E1629" s="105"/>
      <c r="F1629" s="106"/>
      <c r="G1629" s="105"/>
      <c r="H1629" s="105"/>
      <c r="I1629" s="107"/>
      <c r="J1629" s="422"/>
      <c r="K1629" s="422"/>
      <c r="L1629" s="423"/>
      <c r="M1629" s="422"/>
      <c r="N1629" s="103"/>
      <c r="O1629" s="79">
        <f t="shared" si="78"/>
        <v>0</v>
      </c>
      <c r="P1629" s="79">
        <f t="shared" si="78"/>
        <v>0</v>
      </c>
      <c r="Q1629" s="102" t="str">
        <f t="shared" si="77"/>
        <v/>
      </c>
    </row>
    <row r="1630" spans="1:17" x14ac:dyDescent="0.2">
      <c r="A1630" s="118" t="str">
        <f>IF(B1630="","",COUNT('Diário 1º PA'!$A$5:$A$1982)+COUNT('Diário 2º PA'!$A$5:$A$2027)+ROW()-4)</f>
        <v/>
      </c>
      <c r="B1630" s="104"/>
      <c r="C1630" s="153"/>
      <c r="D1630" s="105"/>
      <c r="E1630" s="105"/>
      <c r="F1630" s="106"/>
      <c r="G1630" s="105"/>
      <c r="H1630" s="105"/>
      <c r="I1630" s="107"/>
      <c r="J1630" s="422"/>
      <c r="K1630" s="422"/>
      <c r="L1630" s="423"/>
      <c r="M1630" s="422"/>
      <c r="N1630" s="103"/>
      <c r="O1630" s="79">
        <f t="shared" si="78"/>
        <v>0</v>
      </c>
      <c r="P1630" s="79">
        <f t="shared" si="78"/>
        <v>0</v>
      </c>
      <c r="Q1630" s="102" t="str">
        <f t="shared" si="77"/>
        <v/>
      </c>
    </row>
    <row r="1631" spans="1:17" x14ac:dyDescent="0.2">
      <c r="A1631" s="118" t="str">
        <f>IF(B1631="","",COUNT('Diário 1º PA'!$A$5:$A$1982)+COUNT('Diário 2º PA'!$A$5:$A$2027)+ROW()-4)</f>
        <v/>
      </c>
      <c r="B1631" s="104"/>
      <c r="C1631" s="153"/>
      <c r="D1631" s="105"/>
      <c r="E1631" s="105"/>
      <c r="F1631" s="106"/>
      <c r="G1631" s="105"/>
      <c r="H1631" s="105"/>
      <c r="I1631" s="107"/>
      <c r="J1631" s="422"/>
      <c r="K1631" s="422"/>
      <c r="L1631" s="423"/>
      <c r="M1631" s="422"/>
      <c r="N1631" s="103"/>
      <c r="O1631" s="79">
        <f t="shared" si="78"/>
        <v>0</v>
      </c>
      <c r="P1631" s="79">
        <f t="shared" si="78"/>
        <v>0</v>
      </c>
      <c r="Q1631" s="102" t="str">
        <f t="shared" si="77"/>
        <v/>
      </c>
    </row>
    <row r="1632" spans="1:17" x14ac:dyDescent="0.2">
      <c r="A1632" s="118" t="str">
        <f>IF(B1632="","",COUNT('Diário 1º PA'!$A$5:$A$1982)+COUNT('Diário 2º PA'!$A$5:$A$2027)+ROW()-4)</f>
        <v/>
      </c>
      <c r="B1632" s="104"/>
      <c r="C1632" s="153"/>
      <c r="D1632" s="105"/>
      <c r="E1632" s="105"/>
      <c r="F1632" s="106"/>
      <c r="G1632" s="105"/>
      <c r="H1632" s="105"/>
      <c r="I1632" s="107"/>
      <c r="J1632" s="422"/>
      <c r="K1632" s="422"/>
      <c r="L1632" s="423"/>
      <c r="M1632" s="422"/>
      <c r="N1632" s="103"/>
      <c r="O1632" s="79">
        <f t="shared" si="78"/>
        <v>0</v>
      </c>
      <c r="P1632" s="79">
        <f t="shared" si="78"/>
        <v>0</v>
      </c>
      <c r="Q1632" s="102" t="str">
        <f t="shared" si="77"/>
        <v/>
      </c>
    </row>
    <row r="1633" spans="1:17" x14ac:dyDescent="0.2">
      <c r="A1633" s="118" t="str">
        <f>IF(B1633="","",COUNT('Diário 1º PA'!$A$5:$A$1982)+COUNT('Diário 2º PA'!$A$5:$A$2027)+ROW()-4)</f>
        <v/>
      </c>
      <c r="B1633" s="104"/>
      <c r="C1633" s="153"/>
      <c r="D1633" s="105"/>
      <c r="E1633" s="105"/>
      <c r="F1633" s="106"/>
      <c r="G1633" s="105"/>
      <c r="H1633" s="105"/>
      <c r="I1633" s="107"/>
      <c r="J1633" s="422"/>
      <c r="K1633" s="422"/>
      <c r="L1633" s="423"/>
      <c r="M1633" s="422"/>
      <c r="N1633" s="103"/>
      <c r="O1633" s="79">
        <f t="shared" si="78"/>
        <v>0</v>
      </c>
      <c r="P1633" s="79">
        <f t="shared" si="78"/>
        <v>0</v>
      </c>
      <c r="Q1633" s="102" t="str">
        <f t="shared" si="77"/>
        <v/>
      </c>
    </row>
    <row r="1634" spans="1:17" x14ac:dyDescent="0.2">
      <c r="A1634" s="118" t="str">
        <f>IF(B1634="","",COUNT('Diário 1º PA'!$A$5:$A$1982)+COUNT('Diário 2º PA'!$A$5:$A$2027)+ROW()-4)</f>
        <v/>
      </c>
      <c r="B1634" s="104"/>
      <c r="C1634" s="153"/>
      <c r="D1634" s="105"/>
      <c r="E1634" s="105"/>
      <c r="F1634" s="106"/>
      <c r="G1634" s="105"/>
      <c r="H1634" s="105"/>
      <c r="I1634" s="107"/>
      <c r="J1634" s="422"/>
      <c r="K1634" s="422"/>
      <c r="L1634" s="423"/>
      <c r="M1634" s="422"/>
      <c r="N1634" s="103"/>
      <c r="O1634" s="79">
        <f t="shared" si="78"/>
        <v>0</v>
      </c>
      <c r="P1634" s="79">
        <f t="shared" si="78"/>
        <v>0</v>
      </c>
      <c r="Q1634" s="102" t="str">
        <f t="shared" si="77"/>
        <v/>
      </c>
    </row>
    <row r="1635" spans="1:17" x14ac:dyDescent="0.2">
      <c r="A1635" s="118" t="str">
        <f>IF(B1635="","",COUNT('Diário 1º PA'!$A$5:$A$1982)+COUNT('Diário 2º PA'!$A$5:$A$2027)+ROW()-4)</f>
        <v/>
      </c>
      <c r="B1635" s="104"/>
      <c r="C1635" s="153"/>
      <c r="D1635" s="105"/>
      <c r="E1635" s="105"/>
      <c r="F1635" s="106"/>
      <c r="G1635" s="105"/>
      <c r="H1635" s="105"/>
      <c r="I1635" s="107"/>
      <c r="J1635" s="422"/>
      <c r="K1635" s="422"/>
      <c r="L1635" s="423"/>
      <c r="M1635" s="422"/>
      <c r="N1635" s="103"/>
      <c r="O1635" s="79">
        <f t="shared" si="78"/>
        <v>0</v>
      </c>
      <c r="P1635" s="79">
        <f t="shared" si="78"/>
        <v>0</v>
      </c>
      <c r="Q1635" s="102" t="str">
        <f t="shared" si="77"/>
        <v/>
      </c>
    </row>
    <row r="1636" spans="1:17" x14ac:dyDescent="0.2">
      <c r="A1636" s="118" t="str">
        <f>IF(B1636="","",COUNT('Diário 1º PA'!$A$5:$A$1982)+COUNT('Diário 2º PA'!$A$5:$A$2027)+ROW()-4)</f>
        <v/>
      </c>
      <c r="B1636" s="104"/>
      <c r="C1636" s="153"/>
      <c r="D1636" s="105"/>
      <c r="E1636" s="105"/>
      <c r="F1636" s="106"/>
      <c r="G1636" s="105"/>
      <c r="H1636" s="105"/>
      <c r="I1636" s="107"/>
      <c r="J1636" s="422"/>
      <c r="K1636" s="422"/>
      <c r="L1636" s="423"/>
      <c r="M1636" s="422"/>
      <c r="N1636" s="103"/>
      <c r="O1636" s="79">
        <f t="shared" si="78"/>
        <v>0</v>
      </c>
      <c r="P1636" s="79">
        <f t="shared" si="78"/>
        <v>0</v>
      </c>
      <c r="Q1636" s="102" t="str">
        <f t="shared" si="77"/>
        <v/>
      </c>
    </row>
    <row r="1637" spans="1:17" x14ac:dyDescent="0.2">
      <c r="A1637" s="118" t="str">
        <f>IF(B1637="","",COUNT('Diário 1º PA'!$A$5:$A$1982)+COUNT('Diário 2º PA'!$A$5:$A$2027)+ROW()-4)</f>
        <v/>
      </c>
      <c r="B1637" s="104"/>
      <c r="C1637" s="153"/>
      <c r="D1637" s="105"/>
      <c r="E1637" s="105"/>
      <c r="F1637" s="106"/>
      <c r="G1637" s="105"/>
      <c r="H1637" s="105"/>
      <c r="I1637" s="107"/>
      <c r="J1637" s="422"/>
      <c r="K1637" s="422"/>
      <c r="L1637" s="423"/>
      <c r="M1637" s="422"/>
      <c r="N1637" s="103"/>
      <c r="O1637" s="79">
        <f t="shared" si="78"/>
        <v>0</v>
      </c>
      <c r="P1637" s="79">
        <f t="shared" si="78"/>
        <v>0</v>
      </c>
      <c r="Q1637" s="102" t="str">
        <f t="shared" si="77"/>
        <v/>
      </c>
    </row>
    <row r="1638" spans="1:17" x14ac:dyDescent="0.2">
      <c r="A1638" s="118" t="str">
        <f>IF(B1638="","",COUNT('Diário 1º PA'!$A$5:$A$1982)+COUNT('Diário 2º PA'!$A$5:$A$2027)+ROW()-4)</f>
        <v/>
      </c>
      <c r="B1638" s="104"/>
      <c r="C1638" s="153"/>
      <c r="D1638" s="105"/>
      <c r="E1638" s="105"/>
      <c r="F1638" s="106"/>
      <c r="G1638" s="105"/>
      <c r="H1638" s="105"/>
      <c r="I1638" s="107"/>
      <c r="J1638" s="422"/>
      <c r="K1638" s="422"/>
      <c r="L1638" s="423"/>
      <c r="M1638" s="422"/>
      <c r="N1638" s="103"/>
      <c r="O1638" s="79">
        <f t="shared" si="78"/>
        <v>0</v>
      </c>
      <c r="P1638" s="79">
        <f t="shared" si="78"/>
        <v>0</v>
      </c>
      <c r="Q1638" s="102" t="str">
        <f t="shared" si="77"/>
        <v/>
      </c>
    </row>
    <row r="1639" spans="1:17" x14ac:dyDescent="0.2">
      <c r="A1639" s="118" t="str">
        <f>IF(B1639="","",COUNT('Diário 1º PA'!$A$5:$A$1982)+COUNT('Diário 2º PA'!$A$5:$A$2027)+ROW()-4)</f>
        <v/>
      </c>
      <c r="B1639" s="104"/>
      <c r="C1639" s="153"/>
      <c r="D1639" s="105"/>
      <c r="E1639" s="105"/>
      <c r="F1639" s="106"/>
      <c r="G1639" s="105"/>
      <c r="H1639" s="105"/>
      <c r="I1639" s="107"/>
      <c r="J1639" s="422"/>
      <c r="K1639" s="422"/>
      <c r="L1639" s="423"/>
      <c r="M1639" s="422"/>
      <c r="N1639" s="103"/>
      <c r="O1639" s="79">
        <f t="shared" si="78"/>
        <v>0</v>
      </c>
      <c r="P1639" s="79">
        <f t="shared" si="78"/>
        <v>0</v>
      </c>
      <c r="Q1639" s="102" t="str">
        <f t="shared" si="77"/>
        <v/>
      </c>
    </row>
    <row r="1640" spans="1:17" x14ac:dyDescent="0.2">
      <c r="A1640" s="118" t="str">
        <f>IF(B1640="","",COUNT('Diário 1º PA'!$A$5:$A$1982)+COUNT('Diário 2º PA'!$A$5:$A$2027)+ROW()-4)</f>
        <v/>
      </c>
      <c r="B1640" s="104"/>
      <c r="C1640" s="153"/>
      <c r="D1640" s="105"/>
      <c r="E1640" s="105"/>
      <c r="F1640" s="106"/>
      <c r="G1640" s="105"/>
      <c r="H1640" s="105"/>
      <c r="I1640" s="107"/>
      <c r="J1640" s="422"/>
      <c r="K1640" s="422"/>
      <c r="L1640" s="423"/>
      <c r="M1640" s="422"/>
      <c r="N1640" s="103"/>
      <c r="O1640" s="79">
        <f t="shared" si="78"/>
        <v>0</v>
      </c>
      <c r="P1640" s="79">
        <f t="shared" si="78"/>
        <v>0</v>
      </c>
      <c r="Q1640" s="102" t="str">
        <f t="shared" si="77"/>
        <v/>
      </c>
    </row>
    <row r="1641" spans="1:17" x14ac:dyDescent="0.2">
      <c r="A1641" s="118" t="str">
        <f>IF(B1641="","",COUNT('Diário 1º PA'!$A$5:$A$1982)+COUNT('Diário 2º PA'!$A$5:$A$2027)+ROW()-4)</f>
        <v/>
      </c>
      <c r="B1641" s="104"/>
      <c r="C1641" s="153"/>
      <c r="D1641" s="105"/>
      <c r="E1641" s="105"/>
      <c r="F1641" s="106"/>
      <c r="G1641" s="105"/>
      <c r="H1641" s="105"/>
      <c r="I1641" s="107"/>
      <c r="J1641" s="422"/>
      <c r="K1641" s="422"/>
      <c r="L1641" s="423"/>
      <c r="M1641" s="422"/>
      <c r="N1641" s="103"/>
      <c r="O1641" s="79">
        <f t="shared" si="78"/>
        <v>0</v>
      </c>
      <c r="P1641" s="79">
        <f t="shared" si="78"/>
        <v>0</v>
      </c>
      <c r="Q1641" s="102" t="str">
        <f t="shared" si="77"/>
        <v/>
      </c>
    </row>
    <row r="1642" spans="1:17" x14ac:dyDescent="0.2">
      <c r="A1642" s="118" t="str">
        <f>IF(B1642="","",COUNT('Diário 1º PA'!$A$5:$A$1982)+COUNT('Diário 2º PA'!$A$5:$A$2027)+ROW()-4)</f>
        <v/>
      </c>
      <c r="B1642" s="104"/>
      <c r="C1642" s="153"/>
      <c r="D1642" s="105"/>
      <c r="E1642" s="105"/>
      <c r="F1642" s="106"/>
      <c r="G1642" s="105"/>
      <c r="H1642" s="105"/>
      <c r="I1642" s="107"/>
      <c r="J1642" s="422"/>
      <c r="K1642" s="422"/>
      <c r="L1642" s="423"/>
      <c r="M1642" s="422"/>
      <c r="N1642" s="103"/>
      <c r="O1642" s="79">
        <f t="shared" si="78"/>
        <v>0</v>
      </c>
      <c r="P1642" s="79">
        <f t="shared" si="78"/>
        <v>0</v>
      </c>
      <c r="Q1642" s="102" t="str">
        <f t="shared" ref="Q1642:Q1705" si="79">SUBSTITUTE(D1642," ","_")</f>
        <v/>
      </c>
    </row>
    <row r="1643" spans="1:17" x14ac:dyDescent="0.2">
      <c r="A1643" s="118" t="str">
        <f>IF(B1643="","",COUNT('Diário 1º PA'!$A$5:$A$1982)+COUNT('Diário 2º PA'!$A$5:$A$2027)+ROW()-4)</f>
        <v/>
      </c>
      <c r="B1643" s="104"/>
      <c r="C1643" s="153"/>
      <c r="D1643" s="105"/>
      <c r="E1643" s="105"/>
      <c r="F1643" s="106"/>
      <c r="G1643" s="105"/>
      <c r="H1643" s="105"/>
      <c r="I1643" s="107"/>
      <c r="J1643" s="422"/>
      <c r="K1643" s="422"/>
      <c r="L1643" s="423"/>
      <c r="M1643" s="422"/>
      <c r="N1643" s="103"/>
      <c r="O1643" s="79">
        <f t="shared" ref="O1643:P1706" si="80">IF(B1643=0,0,IF(YEAR(B1643)=$P$1,MONTH(B1643)-$O$1+1,(YEAR(B1643)-$P$1)*12-$O$1+1+MONTH(B1643)))</f>
        <v>0</v>
      </c>
      <c r="P1643" s="79">
        <f t="shared" si="80"/>
        <v>0</v>
      </c>
      <c r="Q1643" s="102" t="str">
        <f t="shared" si="79"/>
        <v/>
      </c>
    </row>
    <row r="1644" spans="1:17" x14ac:dyDescent="0.2">
      <c r="A1644" s="118" t="str">
        <f>IF(B1644="","",COUNT('Diário 1º PA'!$A$5:$A$1982)+COUNT('Diário 2º PA'!$A$5:$A$2027)+ROW()-4)</f>
        <v/>
      </c>
      <c r="B1644" s="104"/>
      <c r="C1644" s="153"/>
      <c r="D1644" s="105"/>
      <c r="E1644" s="105"/>
      <c r="F1644" s="106"/>
      <c r="G1644" s="105"/>
      <c r="H1644" s="105"/>
      <c r="I1644" s="107"/>
      <c r="J1644" s="422"/>
      <c r="K1644" s="422"/>
      <c r="L1644" s="423"/>
      <c r="M1644" s="422"/>
      <c r="N1644" s="103"/>
      <c r="O1644" s="79">
        <f t="shared" si="80"/>
        <v>0</v>
      </c>
      <c r="P1644" s="79">
        <f t="shared" si="80"/>
        <v>0</v>
      </c>
      <c r="Q1644" s="102" t="str">
        <f t="shared" si="79"/>
        <v/>
      </c>
    </row>
    <row r="1645" spans="1:17" x14ac:dyDescent="0.2">
      <c r="A1645" s="118" t="str">
        <f>IF(B1645="","",COUNT('Diário 1º PA'!$A$5:$A$1982)+COUNT('Diário 2º PA'!$A$5:$A$2027)+ROW()-4)</f>
        <v/>
      </c>
      <c r="B1645" s="104"/>
      <c r="C1645" s="153"/>
      <c r="D1645" s="105"/>
      <c r="E1645" s="105"/>
      <c r="F1645" s="106"/>
      <c r="G1645" s="105"/>
      <c r="H1645" s="105"/>
      <c r="I1645" s="107"/>
      <c r="J1645" s="422"/>
      <c r="K1645" s="422"/>
      <c r="L1645" s="423"/>
      <c r="M1645" s="422"/>
      <c r="N1645" s="103"/>
      <c r="O1645" s="79">
        <f t="shared" si="80"/>
        <v>0</v>
      </c>
      <c r="P1645" s="79">
        <f t="shared" si="80"/>
        <v>0</v>
      </c>
      <c r="Q1645" s="102" t="str">
        <f t="shared" si="79"/>
        <v/>
      </c>
    </row>
    <row r="1646" spans="1:17" x14ac:dyDescent="0.2">
      <c r="A1646" s="118" t="str">
        <f>IF(B1646="","",COUNT('Diário 1º PA'!$A$5:$A$1982)+COUNT('Diário 2º PA'!$A$5:$A$2027)+ROW()-4)</f>
        <v/>
      </c>
      <c r="B1646" s="104"/>
      <c r="C1646" s="153"/>
      <c r="D1646" s="105"/>
      <c r="E1646" s="105"/>
      <c r="F1646" s="106"/>
      <c r="G1646" s="105"/>
      <c r="H1646" s="105"/>
      <c r="I1646" s="107"/>
      <c r="J1646" s="422"/>
      <c r="K1646" s="422"/>
      <c r="L1646" s="423"/>
      <c r="M1646" s="422"/>
      <c r="N1646" s="103"/>
      <c r="O1646" s="79">
        <f t="shared" si="80"/>
        <v>0</v>
      </c>
      <c r="P1646" s="79">
        <f t="shared" si="80"/>
        <v>0</v>
      </c>
      <c r="Q1646" s="102" t="str">
        <f t="shared" si="79"/>
        <v/>
      </c>
    </row>
    <row r="1647" spans="1:17" x14ac:dyDescent="0.2">
      <c r="A1647" s="118" t="str">
        <f>IF(B1647="","",COUNT('Diário 1º PA'!$A$5:$A$1982)+COUNT('Diário 2º PA'!$A$5:$A$2027)+ROW()-4)</f>
        <v/>
      </c>
      <c r="B1647" s="104"/>
      <c r="C1647" s="153"/>
      <c r="D1647" s="105"/>
      <c r="E1647" s="105"/>
      <c r="F1647" s="106"/>
      <c r="G1647" s="105"/>
      <c r="H1647" s="105"/>
      <c r="I1647" s="107"/>
      <c r="J1647" s="422"/>
      <c r="K1647" s="422"/>
      <c r="L1647" s="423"/>
      <c r="M1647" s="422"/>
      <c r="N1647" s="103"/>
      <c r="O1647" s="79">
        <f t="shared" si="80"/>
        <v>0</v>
      </c>
      <c r="P1647" s="79">
        <f t="shared" si="80"/>
        <v>0</v>
      </c>
      <c r="Q1647" s="102" t="str">
        <f t="shared" si="79"/>
        <v/>
      </c>
    </row>
    <row r="1648" spans="1:17" x14ac:dyDescent="0.2">
      <c r="A1648" s="118" t="str">
        <f>IF(B1648="","",COUNT('Diário 1º PA'!$A$5:$A$1982)+COUNT('Diário 2º PA'!$A$5:$A$2027)+ROW()-4)</f>
        <v/>
      </c>
      <c r="B1648" s="104"/>
      <c r="C1648" s="153"/>
      <c r="D1648" s="105"/>
      <c r="E1648" s="105"/>
      <c r="F1648" s="106"/>
      <c r="G1648" s="105"/>
      <c r="H1648" s="105"/>
      <c r="I1648" s="107"/>
      <c r="J1648" s="422"/>
      <c r="K1648" s="422"/>
      <c r="L1648" s="423"/>
      <c r="M1648" s="422"/>
      <c r="N1648" s="103"/>
      <c r="O1648" s="79">
        <f t="shared" si="80"/>
        <v>0</v>
      </c>
      <c r="P1648" s="79">
        <f t="shared" si="80"/>
        <v>0</v>
      </c>
      <c r="Q1648" s="102" t="str">
        <f t="shared" si="79"/>
        <v/>
      </c>
    </row>
    <row r="1649" spans="1:17" x14ac:dyDescent="0.2">
      <c r="A1649" s="118" t="str">
        <f>IF(B1649="","",COUNT('Diário 1º PA'!$A$5:$A$1982)+COUNT('Diário 2º PA'!$A$5:$A$2027)+ROW()-4)</f>
        <v/>
      </c>
      <c r="B1649" s="104"/>
      <c r="C1649" s="153"/>
      <c r="D1649" s="105"/>
      <c r="E1649" s="105"/>
      <c r="F1649" s="106"/>
      <c r="G1649" s="105"/>
      <c r="H1649" s="105"/>
      <c r="I1649" s="107"/>
      <c r="J1649" s="422"/>
      <c r="K1649" s="422"/>
      <c r="L1649" s="423"/>
      <c r="M1649" s="422"/>
      <c r="N1649" s="103"/>
      <c r="O1649" s="79">
        <f t="shared" si="80"/>
        <v>0</v>
      </c>
      <c r="P1649" s="79">
        <f t="shared" si="80"/>
        <v>0</v>
      </c>
      <c r="Q1649" s="102" t="str">
        <f t="shared" si="79"/>
        <v/>
      </c>
    </row>
    <row r="1650" spans="1:17" x14ac:dyDescent="0.2">
      <c r="A1650" s="118" t="str">
        <f>IF(B1650="","",COUNT('Diário 1º PA'!$A$5:$A$1982)+COUNT('Diário 2º PA'!$A$5:$A$2027)+ROW()-4)</f>
        <v/>
      </c>
      <c r="B1650" s="104"/>
      <c r="C1650" s="153"/>
      <c r="D1650" s="105"/>
      <c r="E1650" s="105"/>
      <c r="F1650" s="106"/>
      <c r="G1650" s="105"/>
      <c r="H1650" s="105"/>
      <c r="I1650" s="107"/>
      <c r="J1650" s="422"/>
      <c r="K1650" s="422"/>
      <c r="L1650" s="423"/>
      <c r="M1650" s="422"/>
      <c r="N1650" s="103"/>
      <c r="O1650" s="79">
        <f t="shared" si="80"/>
        <v>0</v>
      </c>
      <c r="P1650" s="79">
        <f t="shared" si="80"/>
        <v>0</v>
      </c>
      <c r="Q1650" s="102" t="str">
        <f t="shared" si="79"/>
        <v/>
      </c>
    </row>
    <row r="1651" spans="1:17" x14ac:dyDescent="0.2">
      <c r="A1651" s="118" t="str">
        <f>IF(B1651="","",COUNT('Diário 1º PA'!$A$5:$A$1982)+COUNT('Diário 2º PA'!$A$5:$A$2027)+ROW()-4)</f>
        <v/>
      </c>
      <c r="B1651" s="104"/>
      <c r="C1651" s="153"/>
      <c r="D1651" s="105"/>
      <c r="E1651" s="105"/>
      <c r="F1651" s="106"/>
      <c r="G1651" s="105"/>
      <c r="H1651" s="105"/>
      <c r="I1651" s="107"/>
      <c r="J1651" s="422"/>
      <c r="K1651" s="422"/>
      <c r="L1651" s="423"/>
      <c r="M1651" s="422"/>
      <c r="N1651" s="103"/>
      <c r="O1651" s="79">
        <f t="shared" si="80"/>
        <v>0</v>
      </c>
      <c r="P1651" s="79">
        <f t="shared" si="80"/>
        <v>0</v>
      </c>
      <c r="Q1651" s="102" t="str">
        <f t="shared" si="79"/>
        <v/>
      </c>
    </row>
    <row r="1652" spans="1:17" x14ac:dyDescent="0.2">
      <c r="A1652" s="118" t="str">
        <f>IF(B1652="","",COUNT('Diário 1º PA'!$A$5:$A$1982)+COUNT('Diário 2º PA'!$A$5:$A$2027)+ROW()-4)</f>
        <v/>
      </c>
      <c r="B1652" s="104"/>
      <c r="C1652" s="153"/>
      <c r="D1652" s="105"/>
      <c r="E1652" s="105"/>
      <c r="F1652" s="106"/>
      <c r="G1652" s="105"/>
      <c r="H1652" s="105"/>
      <c r="I1652" s="107"/>
      <c r="J1652" s="422"/>
      <c r="K1652" s="422"/>
      <c r="L1652" s="423"/>
      <c r="M1652" s="422"/>
      <c r="N1652" s="103"/>
      <c r="O1652" s="79">
        <f t="shared" si="80"/>
        <v>0</v>
      </c>
      <c r="P1652" s="79">
        <f t="shared" si="80"/>
        <v>0</v>
      </c>
      <c r="Q1652" s="102" t="str">
        <f t="shared" si="79"/>
        <v/>
      </c>
    </row>
    <row r="1653" spans="1:17" x14ac:dyDescent="0.2">
      <c r="A1653" s="118" t="str">
        <f>IF(B1653="","",COUNT('Diário 1º PA'!$A$5:$A$1982)+COUNT('Diário 2º PA'!$A$5:$A$2027)+ROW()-4)</f>
        <v/>
      </c>
      <c r="B1653" s="104"/>
      <c r="C1653" s="153"/>
      <c r="D1653" s="105"/>
      <c r="E1653" s="105"/>
      <c r="F1653" s="106"/>
      <c r="G1653" s="105"/>
      <c r="H1653" s="105"/>
      <c r="I1653" s="107"/>
      <c r="J1653" s="422"/>
      <c r="K1653" s="422"/>
      <c r="L1653" s="423"/>
      <c r="M1653" s="422"/>
      <c r="N1653" s="103"/>
      <c r="O1653" s="79">
        <f t="shared" si="80"/>
        <v>0</v>
      </c>
      <c r="P1653" s="79">
        <f t="shared" si="80"/>
        <v>0</v>
      </c>
      <c r="Q1653" s="102" t="str">
        <f t="shared" si="79"/>
        <v/>
      </c>
    </row>
    <row r="1654" spans="1:17" x14ac:dyDescent="0.2">
      <c r="A1654" s="118" t="str">
        <f>IF(B1654="","",COUNT('Diário 1º PA'!$A$5:$A$1982)+COUNT('Diário 2º PA'!$A$5:$A$2027)+ROW()-4)</f>
        <v/>
      </c>
      <c r="B1654" s="104"/>
      <c r="C1654" s="153"/>
      <c r="D1654" s="105"/>
      <c r="E1654" s="105"/>
      <c r="F1654" s="106"/>
      <c r="G1654" s="105"/>
      <c r="H1654" s="105"/>
      <c r="I1654" s="107"/>
      <c r="J1654" s="422"/>
      <c r="K1654" s="422"/>
      <c r="L1654" s="423"/>
      <c r="M1654" s="422"/>
      <c r="N1654" s="103"/>
      <c r="O1654" s="79">
        <f t="shared" si="80"/>
        <v>0</v>
      </c>
      <c r="P1654" s="79">
        <f t="shared" si="80"/>
        <v>0</v>
      </c>
      <c r="Q1654" s="102" t="str">
        <f t="shared" si="79"/>
        <v/>
      </c>
    </row>
    <row r="1655" spans="1:17" x14ac:dyDescent="0.2">
      <c r="A1655" s="118" t="str">
        <f>IF(B1655="","",COUNT('Diário 1º PA'!$A$5:$A$1982)+COUNT('Diário 2º PA'!$A$5:$A$2027)+ROW()-4)</f>
        <v/>
      </c>
      <c r="B1655" s="104"/>
      <c r="C1655" s="153"/>
      <c r="D1655" s="105"/>
      <c r="E1655" s="105"/>
      <c r="F1655" s="106"/>
      <c r="G1655" s="105"/>
      <c r="H1655" s="105"/>
      <c r="I1655" s="107"/>
      <c r="J1655" s="422"/>
      <c r="K1655" s="422"/>
      <c r="L1655" s="423"/>
      <c r="M1655" s="422"/>
      <c r="N1655" s="103"/>
      <c r="O1655" s="79">
        <f t="shared" si="80"/>
        <v>0</v>
      </c>
      <c r="P1655" s="79">
        <f t="shared" si="80"/>
        <v>0</v>
      </c>
      <c r="Q1655" s="102" t="str">
        <f t="shared" si="79"/>
        <v/>
      </c>
    </row>
    <row r="1656" spans="1:17" x14ac:dyDescent="0.2">
      <c r="A1656" s="118" t="str">
        <f>IF(B1656="","",COUNT('Diário 1º PA'!$A$5:$A$1982)+COUNT('Diário 2º PA'!$A$5:$A$2027)+ROW()-4)</f>
        <v/>
      </c>
      <c r="B1656" s="104"/>
      <c r="C1656" s="153"/>
      <c r="D1656" s="105"/>
      <c r="E1656" s="105"/>
      <c r="F1656" s="106"/>
      <c r="G1656" s="105"/>
      <c r="H1656" s="105"/>
      <c r="I1656" s="107"/>
      <c r="J1656" s="422"/>
      <c r="K1656" s="422"/>
      <c r="L1656" s="423"/>
      <c r="M1656" s="422"/>
      <c r="N1656" s="103"/>
      <c r="O1656" s="79">
        <f t="shared" si="80"/>
        <v>0</v>
      </c>
      <c r="P1656" s="79">
        <f t="shared" si="80"/>
        <v>0</v>
      </c>
      <c r="Q1656" s="102" t="str">
        <f t="shared" si="79"/>
        <v/>
      </c>
    </row>
    <row r="1657" spans="1:17" x14ac:dyDescent="0.2">
      <c r="A1657" s="118" t="str">
        <f>IF(B1657="","",COUNT('Diário 1º PA'!$A$5:$A$1982)+COUNT('Diário 2º PA'!$A$5:$A$2027)+ROW()-4)</f>
        <v/>
      </c>
      <c r="B1657" s="104"/>
      <c r="C1657" s="153"/>
      <c r="D1657" s="105"/>
      <c r="E1657" s="105"/>
      <c r="F1657" s="106"/>
      <c r="G1657" s="105"/>
      <c r="H1657" s="105"/>
      <c r="I1657" s="107"/>
      <c r="J1657" s="422"/>
      <c r="K1657" s="422"/>
      <c r="L1657" s="423"/>
      <c r="M1657" s="422"/>
      <c r="N1657" s="103"/>
      <c r="O1657" s="79">
        <f t="shared" si="80"/>
        <v>0</v>
      </c>
      <c r="P1657" s="79">
        <f t="shared" si="80"/>
        <v>0</v>
      </c>
      <c r="Q1657" s="102" t="str">
        <f t="shared" si="79"/>
        <v/>
      </c>
    </row>
    <row r="1658" spans="1:17" x14ac:dyDescent="0.2">
      <c r="A1658" s="118" t="str">
        <f>IF(B1658="","",COUNT('Diário 1º PA'!$A$5:$A$1982)+COUNT('Diário 2º PA'!$A$5:$A$2027)+ROW()-4)</f>
        <v/>
      </c>
      <c r="B1658" s="104"/>
      <c r="C1658" s="153"/>
      <c r="D1658" s="105"/>
      <c r="E1658" s="105"/>
      <c r="F1658" s="106"/>
      <c r="G1658" s="105"/>
      <c r="H1658" s="105"/>
      <c r="I1658" s="107"/>
      <c r="J1658" s="422"/>
      <c r="K1658" s="422"/>
      <c r="L1658" s="423"/>
      <c r="M1658" s="422"/>
      <c r="N1658" s="103"/>
      <c r="O1658" s="79">
        <f t="shared" si="80"/>
        <v>0</v>
      </c>
      <c r="P1658" s="79">
        <f t="shared" si="80"/>
        <v>0</v>
      </c>
      <c r="Q1658" s="102" t="str">
        <f t="shared" si="79"/>
        <v/>
      </c>
    </row>
    <row r="1659" spans="1:17" x14ac:dyDescent="0.2">
      <c r="A1659" s="118" t="str">
        <f>IF(B1659="","",COUNT('Diário 1º PA'!$A$5:$A$1982)+COUNT('Diário 2º PA'!$A$5:$A$2027)+ROW()-4)</f>
        <v/>
      </c>
      <c r="B1659" s="104"/>
      <c r="C1659" s="153"/>
      <c r="D1659" s="105"/>
      <c r="E1659" s="105"/>
      <c r="F1659" s="106"/>
      <c r="G1659" s="105"/>
      <c r="H1659" s="105"/>
      <c r="I1659" s="107"/>
      <c r="J1659" s="422"/>
      <c r="K1659" s="422"/>
      <c r="L1659" s="423"/>
      <c r="M1659" s="422"/>
      <c r="N1659" s="103"/>
      <c r="O1659" s="79">
        <f t="shared" si="80"/>
        <v>0</v>
      </c>
      <c r="P1659" s="79">
        <f t="shared" si="80"/>
        <v>0</v>
      </c>
      <c r="Q1659" s="102" t="str">
        <f t="shared" si="79"/>
        <v/>
      </c>
    </row>
    <row r="1660" spans="1:17" x14ac:dyDescent="0.2">
      <c r="A1660" s="118" t="str">
        <f>IF(B1660="","",COUNT('Diário 1º PA'!$A$5:$A$1982)+COUNT('Diário 2º PA'!$A$5:$A$2027)+ROW()-4)</f>
        <v/>
      </c>
      <c r="B1660" s="104"/>
      <c r="C1660" s="153"/>
      <c r="D1660" s="105"/>
      <c r="E1660" s="105"/>
      <c r="F1660" s="106"/>
      <c r="G1660" s="105"/>
      <c r="H1660" s="105"/>
      <c r="I1660" s="107"/>
      <c r="J1660" s="422"/>
      <c r="K1660" s="422"/>
      <c r="L1660" s="423"/>
      <c r="M1660" s="422"/>
      <c r="N1660" s="103"/>
      <c r="O1660" s="79">
        <f t="shared" si="80"/>
        <v>0</v>
      </c>
      <c r="P1660" s="79">
        <f t="shared" si="80"/>
        <v>0</v>
      </c>
      <c r="Q1660" s="102" t="str">
        <f t="shared" si="79"/>
        <v/>
      </c>
    </row>
    <row r="1661" spans="1:17" x14ac:dyDescent="0.2">
      <c r="A1661" s="118" t="str">
        <f>IF(B1661="","",COUNT('Diário 1º PA'!$A$5:$A$1982)+COUNT('Diário 2º PA'!$A$5:$A$2027)+ROW()-4)</f>
        <v/>
      </c>
      <c r="B1661" s="104"/>
      <c r="C1661" s="153"/>
      <c r="D1661" s="105"/>
      <c r="E1661" s="105"/>
      <c r="F1661" s="106"/>
      <c r="G1661" s="105"/>
      <c r="H1661" s="105"/>
      <c r="I1661" s="107"/>
      <c r="J1661" s="422"/>
      <c r="K1661" s="422"/>
      <c r="L1661" s="423"/>
      <c r="M1661" s="422"/>
      <c r="N1661" s="103"/>
      <c r="O1661" s="79">
        <f t="shared" si="80"/>
        <v>0</v>
      </c>
      <c r="P1661" s="79">
        <f t="shared" si="80"/>
        <v>0</v>
      </c>
      <c r="Q1661" s="102" t="str">
        <f t="shared" si="79"/>
        <v/>
      </c>
    </row>
    <row r="1662" spans="1:17" x14ac:dyDescent="0.2">
      <c r="A1662" s="118" t="str">
        <f>IF(B1662="","",COUNT('Diário 1º PA'!$A$5:$A$1982)+COUNT('Diário 2º PA'!$A$5:$A$2027)+ROW()-4)</f>
        <v/>
      </c>
      <c r="B1662" s="104"/>
      <c r="C1662" s="153"/>
      <c r="D1662" s="105"/>
      <c r="E1662" s="105"/>
      <c r="F1662" s="106"/>
      <c r="G1662" s="105"/>
      <c r="H1662" s="105"/>
      <c r="I1662" s="107"/>
      <c r="J1662" s="422"/>
      <c r="K1662" s="422"/>
      <c r="L1662" s="423"/>
      <c r="M1662" s="422"/>
      <c r="N1662" s="103"/>
      <c r="O1662" s="79">
        <f t="shared" si="80"/>
        <v>0</v>
      </c>
      <c r="P1662" s="79">
        <f t="shared" si="80"/>
        <v>0</v>
      </c>
      <c r="Q1662" s="102" t="str">
        <f t="shared" si="79"/>
        <v/>
      </c>
    </row>
    <row r="1663" spans="1:17" x14ac:dyDescent="0.2">
      <c r="A1663" s="118" t="str">
        <f>IF(B1663="","",COUNT('Diário 1º PA'!$A$5:$A$1982)+COUNT('Diário 2º PA'!$A$5:$A$2027)+ROW()-4)</f>
        <v/>
      </c>
      <c r="B1663" s="104"/>
      <c r="C1663" s="153"/>
      <c r="D1663" s="105"/>
      <c r="E1663" s="105"/>
      <c r="F1663" s="106"/>
      <c r="G1663" s="105"/>
      <c r="H1663" s="105"/>
      <c r="I1663" s="107"/>
      <c r="J1663" s="422"/>
      <c r="K1663" s="422"/>
      <c r="L1663" s="423"/>
      <c r="M1663" s="422"/>
      <c r="N1663" s="103"/>
      <c r="O1663" s="79">
        <f t="shared" si="80"/>
        <v>0</v>
      </c>
      <c r="P1663" s="79">
        <f t="shared" si="80"/>
        <v>0</v>
      </c>
      <c r="Q1663" s="102" t="str">
        <f t="shared" si="79"/>
        <v/>
      </c>
    </row>
    <row r="1664" spans="1:17" x14ac:dyDescent="0.2">
      <c r="A1664" s="118" t="str">
        <f>IF(B1664="","",COUNT('Diário 1º PA'!$A$5:$A$1982)+COUNT('Diário 2º PA'!$A$5:$A$2027)+ROW()-4)</f>
        <v/>
      </c>
      <c r="B1664" s="104"/>
      <c r="C1664" s="153"/>
      <c r="D1664" s="105"/>
      <c r="E1664" s="105"/>
      <c r="F1664" s="106"/>
      <c r="G1664" s="105"/>
      <c r="H1664" s="105"/>
      <c r="I1664" s="107"/>
      <c r="J1664" s="422"/>
      <c r="K1664" s="422"/>
      <c r="L1664" s="423"/>
      <c r="M1664" s="422"/>
      <c r="N1664" s="103"/>
      <c r="O1664" s="79">
        <f t="shared" si="80"/>
        <v>0</v>
      </c>
      <c r="P1664" s="79">
        <f t="shared" si="80"/>
        <v>0</v>
      </c>
      <c r="Q1664" s="102" t="str">
        <f t="shared" si="79"/>
        <v/>
      </c>
    </row>
    <row r="1665" spans="1:17" x14ac:dyDescent="0.2">
      <c r="A1665" s="118" t="str">
        <f>IF(B1665="","",COUNT('Diário 1º PA'!$A$5:$A$1982)+COUNT('Diário 2º PA'!$A$5:$A$2027)+ROW()-4)</f>
        <v/>
      </c>
      <c r="B1665" s="104"/>
      <c r="C1665" s="153"/>
      <c r="D1665" s="105"/>
      <c r="E1665" s="105"/>
      <c r="F1665" s="106"/>
      <c r="G1665" s="105"/>
      <c r="H1665" s="105"/>
      <c r="I1665" s="107"/>
      <c r="J1665" s="422"/>
      <c r="K1665" s="422"/>
      <c r="L1665" s="423"/>
      <c r="M1665" s="422"/>
      <c r="N1665" s="103"/>
      <c r="O1665" s="79">
        <f t="shared" si="80"/>
        <v>0</v>
      </c>
      <c r="P1665" s="79">
        <f t="shared" si="80"/>
        <v>0</v>
      </c>
      <c r="Q1665" s="102" t="str">
        <f t="shared" si="79"/>
        <v/>
      </c>
    </row>
    <row r="1666" spans="1:17" x14ac:dyDescent="0.2">
      <c r="A1666" s="118" t="str">
        <f>IF(B1666="","",COUNT('Diário 1º PA'!$A$5:$A$1982)+COUNT('Diário 2º PA'!$A$5:$A$2027)+ROW()-4)</f>
        <v/>
      </c>
      <c r="B1666" s="104"/>
      <c r="C1666" s="153"/>
      <c r="D1666" s="105"/>
      <c r="E1666" s="105"/>
      <c r="F1666" s="106"/>
      <c r="G1666" s="105"/>
      <c r="H1666" s="105"/>
      <c r="I1666" s="107"/>
      <c r="J1666" s="422"/>
      <c r="K1666" s="422"/>
      <c r="L1666" s="423"/>
      <c r="M1666" s="422"/>
      <c r="N1666" s="103"/>
      <c r="O1666" s="79">
        <f t="shared" si="80"/>
        <v>0</v>
      </c>
      <c r="P1666" s="79">
        <f t="shared" si="80"/>
        <v>0</v>
      </c>
      <c r="Q1666" s="102" t="str">
        <f t="shared" si="79"/>
        <v/>
      </c>
    </row>
    <row r="1667" spans="1:17" x14ac:dyDescent="0.2">
      <c r="A1667" s="118" t="str">
        <f>IF(B1667="","",COUNT('Diário 1º PA'!$A$5:$A$1982)+COUNT('Diário 2º PA'!$A$5:$A$2027)+ROW()-4)</f>
        <v/>
      </c>
      <c r="B1667" s="104"/>
      <c r="C1667" s="153"/>
      <c r="D1667" s="105"/>
      <c r="E1667" s="105"/>
      <c r="F1667" s="106"/>
      <c r="G1667" s="105"/>
      <c r="H1667" s="105"/>
      <c r="I1667" s="107"/>
      <c r="J1667" s="422"/>
      <c r="K1667" s="422"/>
      <c r="L1667" s="423"/>
      <c r="M1667" s="422"/>
      <c r="N1667" s="103"/>
      <c r="O1667" s="79">
        <f t="shared" si="80"/>
        <v>0</v>
      </c>
      <c r="P1667" s="79">
        <f t="shared" si="80"/>
        <v>0</v>
      </c>
      <c r="Q1667" s="102" t="str">
        <f t="shared" si="79"/>
        <v/>
      </c>
    </row>
    <row r="1668" spans="1:17" x14ac:dyDescent="0.2">
      <c r="A1668" s="118" t="str">
        <f>IF(B1668="","",COUNT('Diário 1º PA'!$A$5:$A$1982)+COUNT('Diário 2º PA'!$A$5:$A$2027)+ROW()-4)</f>
        <v/>
      </c>
      <c r="B1668" s="104"/>
      <c r="C1668" s="153"/>
      <c r="D1668" s="105"/>
      <c r="E1668" s="105"/>
      <c r="F1668" s="106"/>
      <c r="G1668" s="105"/>
      <c r="H1668" s="105"/>
      <c r="I1668" s="107"/>
      <c r="J1668" s="422"/>
      <c r="K1668" s="422"/>
      <c r="L1668" s="423"/>
      <c r="M1668" s="422"/>
      <c r="N1668" s="103"/>
      <c r="O1668" s="79">
        <f t="shared" si="80"/>
        <v>0</v>
      </c>
      <c r="P1668" s="79">
        <f t="shared" si="80"/>
        <v>0</v>
      </c>
      <c r="Q1668" s="102" t="str">
        <f t="shared" si="79"/>
        <v/>
      </c>
    </row>
    <row r="1669" spans="1:17" x14ac:dyDescent="0.2">
      <c r="A1669" s="118" t="str">
        <f>IF(B1669="","",COUNT('Diário 1º PA'!$A$5:$A$1982)+COUNT('Diário 2º PA'!$A$5:$A$2027)+ROW()-4)</f>
        <v/>
      </c>
      <c r="B1669" s="104"/>
      <c r="C1669" s="153"/>
      <c r="D1669" s="105"/>
      <c r="E1669" s="105"/>
      <c r="F1669" s="106"/>
      <c r="G1669" s="105"/>
      <c r="H1669" s="105"/>
      <c r="I1669" s="107"/>
      <c r="J1669" s="422"/>
      <c r="K1669" s="422"/>
      <c r="L1669" s="423"/>
      <c r="M1669" s="422"/>
      <c r="N1669" s="103"/>
      <c r="O1669" s="79">
        <f t="shared" si="80"/>
        <v>0</v>
      </c>
      <c r="P1669" s="79">
        <f t="shared" si="80"/>
        <v>0</v>
      </c>
      <c r="Q1669" s="102" t="str">
        <f t="shared" si="79"/>
        <v/>
      </c>
    </row>
    <row r="1670" spans="1:17" x14ac:dyDescent="0.2">
      <c r="A1670" s="118" t="str">
        <f>IF(B1670="","",COUNT('Diário 1º PA'!$A$5:$A$1982)+COUNT('Diário 2º PA'!$A$5:$A$2027)+ROW()-4)</f>
        <v/>
      </c>
      <c r="B1670" s="104"/>
      <c r="C1670" s="153"/>
      <c r="D1670" s="105"/>
      <c r="E1670" s="105"/>
      <c r="F1670" s="106"/>
      <c r="G1670" s="105"/>
      <c r="H1670" s="105"/>
      <c r="I1670" s="107"/>
      <c r="J1670" s="422"/>
      <c r="K1670" s="422"/>
      <c r="L1670" s="423"/>
      <c r="M1670" s="422"/>
      <c r="N1670" s="103"/>
      <c r="O1670" s="79">
        <f t="shared" si="80"/>
        <v>0</v>
      </c>
      <c r="P1670" s="79">
        <f t="shared" si="80"/>
        <v>0</v>
      </c>
      <c r="Q1670" s="102" t="str">
        <f t="shared" si="79"/>
        <v/>
      </c>
    </row>
    <row r="1671" spans="1:17" x14ac:dyDescent="0.2">
      <c r="A1671" s="118" t="str">
        <f>IF(B1671="","",COUNT('Diário 1º PA'!$A$5:$A$1982)+COUNT('Diário 2º PA'!$A$5:$A$2027)+ROW()-4)</f>
        <v/>
      </c>
      <c r="B1671" s="104"/>
      <c r="C1671" s="153"/>
      <c r="D1671" s="105"/>
      <c r="E1671" s="105"/>
      <c r="F1671" s="106"/>
      <c r="G1671" s="105"/>
      <c r="H1671" s="105"/>
      <c r="I1671" s="107"/>
      <c r="J1671" s="422"/>
      <c r="K1671" s="422"/>
      <c r="L1671" s="423"/>
      <c r="M1671" s="422"/>
      <c r="N1671" s="103"/>
      <c r="O1671" s="79">
        <f t="shared" si="80"/>
        <v>0</v>
      </c>
      <c r="P1671" s="79">
        <f t="shared" si="80"/>
        <v>0</v>
      </c>
      <c r="Q1671" s="102" t="str">
        <f t="shared" si="79"/>
        <v/>
      </c>
    </row>
    <row r="1672" spans="1:17" x14ac:dyDescent="0.2">
      <c r="A1672" s="118" t="str">
        <f>IF(B1672="","",COUNT('Diário 1º PA'!$A$5:$A$1982)+COUNT('Diário 2º PA'!$A$5:$A$2027)+ROW()-4)</f>
        <v/>
      </c>
      <c r="B1672" s="104"/>
      <c r="C1672" s="153"/>
      <c r="D1672" s="105"/>
      <c r="E1672" s="105"/>
      <c r="F1672" s="106"/>
      <c r="G1672" s="105"/>
      <c r="H1672" s="105"/>
      <c r="I1672" s="107"/>
      <c r="J1672" s="422"/>
      <c r="K1672" s="422"/>
      <c r="L1672" s="423"/>
      <c r="M1672" s="422"/>
      <c r="N1672" s="103"/>
      <c r="O1672" s="79">
        <f t="shared" si="80"/>
        <v>0</v>
      </c>
      <c r="P1672" s="79">
        <f t="shared" si="80"/>
        <v>0</v>
      </c>
      <c r="Q1672" s="102" t="str">
        <f t="shared" si="79"/>
        <v/>
      </c>
    </row>
    <row r="1673" spans="1:17" x14ac:dyDescent="0.2">
      <c r="A1673" s="118" t="str">
        <f>IF(B1673="","",COUNT('Diário 1º PA'!$A$5:$A$1982)+COUNT('Diário 2º PA'!$A$5:$A$2027)+ROW()-4)</f>
        <v/>
      </c>
      <c r="B1673" s="104"/>
      <c r="C1673" s="153"/>
      <c r="D1673" s="105"/>
      <c r="E1673" s="105"/>
      <c r="F1673" s="106"/>
      <c r="G1673" s="105"/>
      <c r="H1673" s="105"/>
      <c r="I1673" s="107"/>
      <c r="J1673" s="422"/>
      <c r="K1673" s="422"/>
      <c r="L1673" s="423"/>
      <c r="M1673" s="422"/>
      <c r="N1673" s="103"/>
      <c r="O1673" s="79">
        <f t="shared" si="80"/>
        <v>0</v>
      </c>
      <c r="P1673" s="79">
        <f t="shared" si="80"/>
        <v>0</v>
      </c>
      <c r="Q1673" s="102" t="str">
        <f t="shared" si="79"/>
        <v/>
      </c>
    </row>
    <row r="1674" spans="1:17" x14ac:dyDescent="0.2">
      <c r="A1674" s="118" t="str">
        <f>IF(B1674="","",COUNT('Diário 1º PA'!$A$5:$A$1982)+COUNT('Diário 2º PA'!$A$5:$A$2027)+ROW()-4)</f>
        <v/>
      </c>
      <c r="B1674" s="104"/>
      <c r="C1674" s="153"/>
      <c r="D1674" s="105"/>
      <c r="E1674" s="105"/>
      <c r="F1674" s="106"/>
      <c r="G1674" s="105"/>
      <c r="H1674" s="105"/>
      <c r="I1674" s="107"/>
      <c r="J1674" s="422"/>
      <c r="K1674" s="422"/>
      <c r="L1674" s="423"/>
      <c r="M1674" s="422"/>
      <c r="N1674" s="103"/>
      <c r="O1674" s="79">
        <f t="shared" si="80"/>
        <v>0</v>
      </c>
      <c r="P1674" s="79">
        <f t="shared" si="80"/>
        <v>0</v>
      </c>
      <c r="Q1674" s="102" t="str">
        <f t="shared" si="79"/>
        <v/>
      </c>
    </row>
    <row r="1675" spans="1:17" x14ac:dyDescent="0.2">
      <c r="A1675" s="118" t="str">
        <f>IF(B1675="","",COUNT('Diário 1º PA'!$A$5:$A$1982)+COUNT('Diário 2º PA'!$A$5:$A$2027)+ROW()-4)</f>
        <v/>
      </c>
      <c r="B1675" s="104"/>
      <c r="C1675" s="153"/>
      <c r="D1675" s="105"/>
      <c r="E1675" s="105"/>
      <c r="F1675" s="106"/>
      <c r="G1675" s="105"/>
      <c r="H1675" s="105"/>
      <c r="I1675" s="107"/>
      <c r="J1675" s="422"/>
      <c r="K1675" s="422"/>
      <c r="L1675" s="423"/>
      <c r="M1675" s="422"/>
      <c r="N1675" s="103"/>
      <c r="O1675" s="79">
        <f t="shared" si="80"/>
        <v>0</v>
      </c>
      <c r="P1675" s="79">
        <f t="shared" si="80"/>
        <v>0</v>
      </c>
      <c r="Q1675" s="102" t="str">
        <f t="shared" si="79"/>
        <v/>
      </c>
    </row>
    <row r="1676" spans="1:17" x14ac:dyDescent="0.2">
      <c r="A1676" s="118" t="str">
        <f>IF(B1676="","",COUNT('Diário 1º PA'!$A$5:$A$1982)+COUNT('Diário 2º PA'!$A$5:$A$2027)+ROW()-4)</f>
        <v/>
      </c>
      <c r="B1676" s="104"/>
      <c r="C1676" s="153"/>
      <c r="D1676" s="105"/>
      <c r="E1676" s="105"/>
      <c r="F1676" s="106"/>
      <c r="G1676" s="105"/>
      <c r="H1676" s="105"/>
      <c r="I1676" s="107"/>
      <c r="J1676" s="422"/>
      <c r="K1676" s="422"/>
      <c r="L1676" s="423"/>
      <c r="M1676" s="422"/>
      <c r="N1676" s="103"/>
      <c r="O1676" s="79">
        <f t="shared" si="80"/>
        <v>0</v>
      </c>
      <c r="P1676" s="79">
        <f t="shared" si="80"/>
        <v>0</v>
      </c>
      <c r="Q1676" s="102" t="str">
        <f t="shared" si="79"/>
        <v/>
      </c>
    </row>
    <row r="1677" spans="1:17" x14ac:dyDescent="0.2">
      <c r="A1677" s="118" t="str">
        <f>IF(B1677="","",COUNT('Diário 1º PA'!$A$5:$A$1982)+COUNT('Diário 2º PA'!$A$5:$A$2027)+ROW()-4)</f>
        <v/>
      </c>
      <c r="B1677" s="104"/>
      <c r="C1677" s="153"/>
      <c r="D1677" s="105"/>
      <c r="E1677" s="105"/>
      <c r="F1677" s="106"/>
      <c r="G1677" s="105"/>
      <c r="H1677" s="105"/>
      <c r="I1677" s="107"/>
      <c r="J1677" s="422"/>
      <c r="K1677" s="422"/>
      <c r="L1677" s="423"/>
      <c r="M1677" s="422"/>
      <c r="N1677" s="103"/>
      <c r="O1677" s="79">
        <f t="shared" si="80"/>
        <v>0</v>
      </c>
      <c r="P1677" s="79">
        <f t="shared" si="80"/>
        <v>0</v>
      </c>
      <c r="Q1677" s="102" t="str">
        <f t="shared" si="79"/>
        <v/>
      </c>
    </row>
    <row r="1678" spans="1:17" x14ac:dyDescent="0.2">
      <c r="A1678" s="118" t="str">
        <f>IF(B1678="","",COUNT('Diário 1º PA'!$A$5:$A$1982)+COUNT('Diário 2º PA'!$A$5:$A$2027)+ROW()-4)</f>
        <v/>
      </c>
      <c r="B1678" s="104"/>
      <c r="C1678" s="153"/>
      <c r="D1678" s="105"/>
      <c r="E1678" s="105"/>
      <c r="F1678" s="106"/>
      <c r="G1678" s="105"/>
      <c r="H1678" s="105"/>
      <c r="I1678" s="107"/>
      <c r="J1678" s="422"/>
      <c r="K1678" s="422"/>
      <c r="L1678" s="423"/>
      <c r="M1678" s="422"/>
      <c r="N1678" s="103"/>
      <c r="O1678" s="79">
        <f t="shared" si="80"/>
        <v>0</v>
      </c>
      <c r="P1678" s="79">
        <f t="shared" si="80"/>
        <v>0</v>
      </c>
      <c r="Q1678" s="102" t="str">
        <f t="shared" si="79"/>
        <v/>
      </c>
    </row>
    <row r="1679" spans="1:17" x14ac:dyDescent="0.2">
      <c r="A1679" s="118" t="str">
        <f>IF(B1679="","",COUNT('Diário 1º PA'!$A$5:$A$1982)+COUNT('Diário 2º PA'!$A$5:$A$2027)+ROW()-4)</f>
        <v/>
      </c>
      <c r="B1679" s="104"/>
      <c r="C1679" s="153"/>
      <c r="D1679" s="105"/>
      <c r="E1679" s="105"/>
      <c r="F1679" s="106"/>
      <c r="G1679" s="105"/>
      <c r="H1679" s="105"/>
      <c r="I1679" s="107"/>
      <c r="J1679" s="422"/>
      <c r="K1679" s="422"/>
      <c r="L1679" s="423"/>
      <c r="M1679" s="422"/>
      <c r="N1679" s="103"/>
      <c r="O1679" s="79">
        <f t="shared" si="80"/>
        <v>0</v>
      </c>
      <c r="P1679" s="79">
        <f t="shared" si="80"/>
        <v>0</v>
      </c>
      <c r="Q1679" s="102" t="str">
        <f t="shared" si="79"/>
        <v/>
      </c>
    </row>
    <row r="1680" spans="1:17" x14ac:dyDescent="0.2">
      <c r="A1680" s="118" t="str">
        <f>IF(B1680="","",COUNT('Diário 1º PA'!$A$5:$A$1982)+COUNT('Diário 2º PA'!$A$5:$A$2027)+ROW()-4)</f>
        <v/>
      </c>
      <c r="B1680" s="104"/>
      <c r="C1680" s="153"/>
      <c r="D1680" s="105"/>
      <c r="E1680" s="105"/>
      <c r="F1680" s="106"/>
      <c r="G1680" s="105"/>
      <c r="H1680" s="105"/>
      <c r="I1680" s="107"/>
      <c r="J1680" s="422"/>
      <c r="K1680" s="422"/>
      <c r="L1680" s="423"/>
      <c r="M1680" s="422"/>
      <c r="N1680" s="103"/>
      <c r="O1680" s="79">
        <f t="shared" si="80"/>
        <v>0</v>
      </c>
      <c r="P1680" s="79">
        <f t="shared" si="80"/>
        <v>0</v>
      </c>
      <c r="Q1680" s="102" t="str">
        <f t="shared" si="79"/>
        <v/>
      </c>
    </row>
    <row r="1681" spans="1:17" x14ac:dyDescent="0.2">
      <c r="A1681" s="118" t="str">
        <f>IF(B1681="","",COUNT('Diário 1º PA'!$A$5:$A$1982)+COUNT('Diário 2º PA'!$A$5:$A$2027)+ROW()-4)</f>
        <v/>
      </c>
      <c r="B1681" s="104"/>
      <c r="C1681" s="153"/>
      <c r="D1681" s="105"/>
      <c r="E1681" s="105"/>
      <c r="F1681" s="106"/>
      <c r="G1681" s="105"/>
      <c r="H1681" s="105"/>
      <c r="I1681" s="107"/>
      <c r="J1681" s="422"/>
      <c r="K1681" s="422"/>
      <c r="L1681" s="423"/>
      <c r="M1681" s="422"/>
      <c r="N1681" s="103"/>
      <c r="O1681" s="79">
        <f t="shared" si="80"/>
        <v>0</v>
      </c>
      <c r="P1681" s="79">
        <f t="shared" si="80"/>
        <v>0</v>
      </c>
      <c r="Q1681" s="102" t="str">
        <f t="shared" si="79"/>
        <v/>
      </c>
    </row>
    <row r="1682" spans="1:17" x14ac:dyDescent="0.2">
      <c r="A1682" s="118" t="str">
        <f>IF(B1682="","",COUNT('Diário 1º PA'!$A$5:$A$1982)+COUNT('Diário 2º PA'!$A$5:$A$2027)+ROW()-4)</f>
        <v/>
      </c>
      <c r="B1682" s="104"/>
      <c r="C1682" s="153"/>
      <c r="D1682" s="105"/>
      <c r="E1682" s="105"/>
      <c r="F1682" s="106"/>
      <c r="G1682" s="105"/>
      <c r="H1682" s="105"/>
      <c r="I1682" s="107"/>
      <c r="J1682" s="422"/>
      <c r="K1682" s="422"/>
      <c r="L1682" s="423"/>
      <c r="M1682" s="422"/>
      <c r="N1682" s="103"/>
      <c r="O1682" s="79">
        <f t="shared" si="80"/>
        <v>0</v>
      </c>
      <c r="P1682" s="79">
        <f t="shared" si="80"/>
        <v>0</v>
      </c>
      <c r="Q1682" s="102" t="str">
        <f t="shared" si="79"/>
        <v/>
      </c>
    </row>
    <row r="1683" spans="1:17" x14ac:dyDescent="0.2">
      <c r="A1683" s="118" t="str">
        <f>IF(B1683="","",COUNT('Diário 1º PA'!$A$5:$A$1982)+COUNT('Diário 2º PA'!$A$5:$A$2027)+ROW()-4)</f>
        <v/>
      </c>
      <c r="B1683" s="104"/>
      <c r="C1683" s="153"/>
      <c r="D1683" s="105"/>
      <c r="E1683" s="105"/>
      <c r="F1683" s="106"/>
      <c r="G1683" s="105"/>
      <c r="H1683" s="105"/>
      <c r="I1683" s="107"/>
      <c r="J1683" s="422"/>
      <c r="K1683" s="422"/>
      <c r="L1683" s="423"/>
      <c r="M1683" s="422"/>
      <c r="N1683" s="103"/>
      <c r="O1683" s="79">
        <f t="shared" si="80"/>
        <v>0</v>
      </c>
      <c r="P1683" s="79">
        <f t="shared" si="80"/>
        <v>0</v>
      </c>
      <c r="Q1683" s="102" t="str">
        <f t="shared" si="79"/>
        <v/>
      </c>
    </row>
    <row r="1684" spans="1:17" x14ac:dyDescent="0.2">
      <c r="A1684" s="118" t="str">
        <f>IF(B1684="","",COUNT('Diário 1º PA'!$A$5:$A$1982)+COUNT('Diário 2º PA'!$A$5:$A$2027)+ROW()-4)</f>
        <v/>
      </c>
      <c r="B1684" s="104"/>
      <c r="C1684" s="153"/>
      <c r="D1684" s="105"/>
      <c r="E1684" s="105"/>
      <c r="F1684" s="106"/>
      <c r="G1684" s="105"/>
      <c r="H1684" s="105"/>
      <c r="I1684" s="107"/>
      <c r="J1684" s="422"/>
      <c r="K1684" s="422"/>
      <c r="L1684" s="423"/>
      <c r="M1684" s="422"/>
      <c r="N1684" s="103"/>
      <c r="O1684" s="79">
        <f t="shared" si="80"/>
        <v>0</v>
      </c>
      <c r="P1684" s="79">
        <f t="shared" si="80"/>
        <v>0</v>
      </c>
      <c r="Q1684" s="102" t="str">
        <f t="shared" si="79"/>
        <v/>
      </c>
    </row>
    <row r="1685" spans="1:17" x14ac:dyDescent="0.2">
      <c r="A1685" s="118" t="str">
        <f>IF(B1685="","",COUNT('Diário 1º PA'!$A$5:$A$1982)+COUNT('Diário 2º PA'!$A$5:$A$2027)+ROW()-4)</f>
        <v/>
      </c>
      <c r="B1685" s="104"/>
      <c r="C1685" s="153"/>
      <c r="D1685" s="105"/>
      <c r="E1685" s="105"/>
      <c r="F1685" s="106"/>
      <c r="G1685" s="105"/>
      <c r="H1685" s="105"/>
      <c r="I1685" s="107"/>
      <c r="J1685" s="422"/>
      <c r="K1685" s="422"/>
      <c r="L1685" s="423"/>
      <c r="M1685" s="422"/>
      <c r="N1685" s="103"/>
      <c r="O1685" s="79">
        <f t="shared" si="80"/>
        <v>0</v>
      </c>
      <c r="P1685" s="79">
        <f t="shared" si="80"/>
        <v>0</v>
      </c>
      <c r="Q1685" s="102" t="str">
        <f t="shared" si="79"/>
        <v/>
      </c>
    </row>
    <row r="1686" spans="1:17" x14ac:dyDescent="0.2">
      <c r="A1686" s="118" t="str">
        <f>IF(B1686="","",COUNT('Diário 1º PA'!$A$5:$A$1982)+COUNT('Diário 2º PA'!$A$5:$A$2027)+ROW()-4)</f>
        <v/>
      </c>
      <c r="B1686" s="104"/>
      <c r="C1686" s="153"/>
      <c r="D1686" s="105"/>
      <c r="E1686" s="105"/>
      <c r="F1686" s="106"/>
      <c r="G1686" s="105"/>
      <c r="H1686" s="105"/>
      <c r="I1686" s="107"/>
      <c r="J1686" s="422"/>
      <c r="K1686" s="422"/>
      <c r="L1686" s="423"/>
      <c r="M1686" s="422"/>
      <c r="N1686" s="103"/>
      <c r="O1686" s="79">
        <f t="shared" si="80"/>
        <v>0</v>
      </c>
      <c r="P1686" s="79">
        <f t="shared" si="80"/>
        <v>0</v>
      </c>
      <c r="Q1686" s="102" t="str">
        <f t="shared" si="79"/>
        <v/>
      </c>
    </row>
    <row r="1687" spans="1:17" x14ac:dyDescent="0.2">
      <c r="A1687" s="118" t="str">
        <f>IF(B1687="","",COUNT('Diário 1º PA'!$A$5:$A$1982)+COUNT('Diário 2º PA'!$A$5:$A$2027)+ROW()-4)</f>
        <v/>
      </c>
      <c r="B1687" s="104"/>
      <c r="C1687" s="153"/>
      <c r="D1687" s="105"/>
      <c r="E1687" s="105"/>
      <c r="F1687" s="106"/>
      <c r="G1687" s="105"/>
      <c r="H1687" s="105"/>
      <c r="I1687" s="107"/>
      <c r="J1687" s="422"/>
      <c r="K1687" s="422"/>
      <c r="L1687" s="423"/>
      <c r="M1687" s="422"/>
      <c r="N1687" s="103"/>
      <c r="O1687" s="79">
        <f t="shared" si="80"/>
        <v>0</v>
      </c>
      <c r="P1687" s="79">
        <f t="shared" si="80"/>
        <v>0</v>
      </c>
      <c r="Q1687" s="102" t="str">
        <f t="shared" si="79"/>
        <v/>
      </c>
    </row>
    <row r="1688" spans="1:17" x14ac:dyDescent="0.2">
      <c r="A1688" s="118" t="str">
        <f>IF(B1688="","",COUNT('Diário 1º PA'!$A$5:$A$1982)+COUNT('Diário 2º PA'!$A$5:$A$2027)+ROW()-4)</f>
        <v/>
      </c>
      <c r="B1688" s="104"/>
      <c r="C1688" s="153"/>
      <c r="D1688" s="105"/>
      <c r="E1688" s="105"/>
      <c r="F1688" s="106"/>
      <c r="G1688" s="105"/>
      <c r="H1688" s="105"/>
      <c r="I1688" s="107"/>
      <c r="J1688" s="422"/>
      <c r="K1688" s="422"/>
      <c r="L1688" s="423"/>
      <c r="M1688" s="422"/>
      <c r="N1688" s="103"/>
      <c r="O1688" s="79">
        <f t="shared" si="80"/>
        <v>0</v>
      </c>
      <c r="P1688" s="79">
        <f t="shared" si="80"/>
        <v>0</v>
      </c>
      <c r="Q1688" s="102" t="str">
        <f t="shared" si="79"/>
        <v/>
      </c>
    </row>
    <row r="1689" spans="1:17" x14ac:dyDescent="0.2">
      <c r="A1689" s="118" t="str">
        <f>IF(B1689="","",COUNT('Diário 1º PA'!$A$5:$A$1982)+COUNT('Diário 2º PA'!$A$5:$A$2027)+ROW()-4)</f>
        <v/>
      </c>
      <c r="B1689" s="104"/>
      <c r="C1689" s="153"/>
      <c r="D1689" s="105"/>
      <c r="E1689" s="105"/>
      <c r="F1689" s="106"/>
      <c r="G1689" s="105"/>
      <c r="H1689" s="105"/>
      <c r="I1689" s="107"/>
      <c r="J1689" s="422"/>
      <c r="K1689" s="422"/>
      <c r="L1689" s="423"/>
      <c r="M1689" s="422"/>
      <c r="N1689" s="103"/>
      <c r="O1689" s="79">
        <f t="shared" si="80"/>
        <v>0</v>
      </c>
      <c r="P1689" s="79">
        <f t="shared" si="80"/>
        <v>0</v>
      </c>
      <c r="Q1689" s="102" t="str">
        <f t="shared" si="79"/>
        <v/>
      </c>
    </row>
    <row r="1690" spans="1:17" x14ac:dyDescent="0.2">
      <c r="A1690" s="118" t="str">
        <f>IF(B1690="","",COUNT('Diário 1º PA'!$A$5:$A$1982)+COUNT('Diário 2º PA'!$A$5:$A$2027)+ROW()-4)</f>
        <v/>
      </c>
      <c r="B1690" s="104"/>
      <c r="C1690" s="153"/>
      <c r="D1690" s="105"/>
      <c r="E1690" s="105"/>
      <c r="F1690" s="106"/>
      <c r="G1690" s="105"/>
      <c r="H1690" s="105"/>
      <c r="I1690" s="107"/>
      <c r="J1690" s="422"/>
      <c r="K1690" s="422"/>
      <c r="L1690" s="423"/>
      <c r="M1690" s="422"/>
      <c r="N1690" s="103"/>
      <c r="O1690" s="79">
        <f t="shared" si="80"/>
        <v>0</v>
      </c>
      <c r="P1690" s="79">
        <f t="shared" si="80"/>
        <v>0</v>
      </c>
      <c r="Q1690" s="102" t="str">
        <f t="shared" si="79"/>
        <v/>
      </c>
    </row>
    <row r="1691" spans="1:17" x14ac:dyDescent="0.2">
      <c r="A1691" s="118" t="str">
        <f>IF(B1691="","",COUNT('Diário 1º PA'!$A$5:$A$1982)+COUNT('Diário 2º PA'!$A$5:$A$2027)+ROW()-4)</f>
        <v/>
      </c>
      <c r="B1691" s="104"/>
      <c r="C1691" s="153"/>
      <c r="D1691" s="105"/>
      <c r="E1691" s="105"/>
      <c r="F1691" s="106"/>
      <c r="G1691" s="105"/>
      <c r="H1691" s="105"/>
      <c r="I1691" s="107"/>
      <c r="J1691" s="422"/>
      <c r="K1691" s="422"/>
      <c r="L1691" s="423"/>
      <c r="M1691" s="422"/>
      <c r="N1691" s="103"/>
      <c r="O1691" s="79">
        <f t="shared" si="80"/>
        <v>0</v>
      </c>
      <c r="P1691" s="79">
        <f t="shared" si="80"/>
        <v>0</v>
      </c>
      <c r="Q1691" s="102" t="str">
        <f t="shared" si="79"/>
        <v/>
      </c>
    </row>
    <row r="1692" spans="1:17" x14ac:dyDescent="0.2">
      <c r="A1692" s="118" t="str">
        <f>IF(B1692="","",COUNT('Diário 1º PA'!$A$5:$A$1982)+COUNT('Diário 2º PA'!$A$5:$A$2027)+ROW()-4)</f>
        <v/>
      </c>
      <c r="B1692" s="104"/>
      <c r="C1692" s="153"/>
      <c r="D1692" s="105"/>
      <c r="E1692" s="105"/>
      <c r="F1692" s="106"/>
      <c r="G1692" s="105"/>
      <c r="H1692" s="105"/>
      <c r="I1692" s="107"/>
      <c r="J1692" s="422"/>
      <c r="K1692" s="422"/>
      <c r="L1692" s="423"/>
      <c r="M1692" s="422"/>
      <c r="N1692" s="103"/>
      <c r="O1692" s="79">
        <f t="shared" si="80"/>
        <v>0</v>
      </c>
      <c r="P1692" s="79">
        <f t="shared" si="80"/>
        <v>0</v>
      </c>
      <c r="Q1692" s="102" t="str">
        <f t="shared" si="79"/>
        <v/>
      </c>
    </row>
    <row r="1693" spans="1:17" x14ac:dyDescent="0.2">
      <c r="A1693" s="118" t="str">
        <f>IF(B1693="","",COUNT('Diário 1º PA'!$A$5:$A$1982)+COUNT('Diário 2º PA'!$A$5:$A$2027)+ROW()-4)</f>
        <v/>
      </c>
      <c r="B1693" s="104"/>
      <c r="C1693" s="153"/>
      <c r="D1693" s="105"/>
      <c r="E1693" s="105"/>
      <c r="F1693" s="106"/>
      <c r="G1693" s="105"/>
      <c r="H1693" s="105"/>
      <c r="I1693" s="107"/>
      <c r="J1693" s="422"/>
      <c r="K1693" s="422"/>
      <c r="L1693" s="423"/>
      <c r="M1693" s="422"/>
      <c r="N1693" s="103"/>
      <c r="O1693" s="79">
        <f t="shared" si="80"/>
        <v>0</v>
      </c>
      <c r="P1693" s="79">
        <f t="shared" si="80"/>
        <v>0</v>
      </c>
      <c r="Q1693" s="102" t="str">
        <f t="shared" si="79"/>
        <v/>
      </c>
    </row>
    <row r="1694" spans="1:17" x14ac:dyDescent="0.2">
      <c r="A1694" s="118" t="str">
        <f>IF(B1694="","",COUNT('Diário 1º PA'!$A$5:$A$1982)+COUNT('Diário 2º PA'!$A$5:$A$2027)+ROW()-4)</f>
        <v/>
      </c>
      <c r="B1694" s="104"/>
      <c r="C1694" s="153"/>
      <c r="D1694" s="105"/>
      <c r="E1694" s="105"/>
      <c r="F1694" s="106"/>
      <c r="G1694" s="105"/>
      <c r="H1694" s="105"/>
      <c r="I1694" s="107"/>
      <c r="J1694" s="422"/>
      <c r="K1694" s="422"/>
      <c r="L1694" s="423"/>
      <c r="M1694" s="422"/>
      <c r="N1694" s="103"/>
      <c r="O1694" s="79">
        <f t="shared" si="80"/>
        <v>0</v>
      </c>
      <c r="P1694" s="79">
        <f t="shared" si="80"/>
        <v>0</v>
      </c>
      <c r="Q1694" s="102" t="str">
        <f t="shared" si="79"/>
        <v/>
      </c>
    </row>
    <row r="1695" spans="1:17" x14ac:dyDescent="0.2">
      <c r="A1695" s="118" t="str">
        <f>IF(B1695="","",COUNT('Diário 1º PA'!$A$5:$A$1982)+COUNT('Diário 2º PA'!$A$5:$A$2027)+ROW()-4)</f>
        <v/>
      </c>
      <c r="B1695" s="104"/>
      <c r="C1695" s="153"/>
      <c r="D1695" s="105"/>
      <c r="E1695" s="105"/>
      <c r="F1695" s="106"/>
      <c r="G1695" s="105"/>
      <c r="H1695" s="105"/>
      <c r="I1695" s="107"/>
      <c r="J1695" s="422"/>
      <c r="K1695" s="422"/>
      <c r="L1695" s="423"/>
      <c r="M1695" s="422"/>
      <c r="N1695" s="103"/>
      <c r="O1695" s="79">
        <f t="shared" si="80"/>
        <v>0</v>
      </c>
      <c r="P1695" s="79">
        <f t="shared" si="80"/>
        <v>0</v>
      </c>
      <c r="Q1695" s="102" t="str">
        <f t="shared" si="79"/>
        <v/>
      </c>
    </row>
    <row r="1696" spans="1:17" x14ac:dyDescent="0.2">
      <c r="A1696" s="118" t="str">
        <f>IF(B1696="","",COUNT('Diário 1º PA'!$A$5:$A$1982)+COUNT('Diário 2º PA'!$A$5:$A$2027)+ROW()-4)</f>
        <v/>
      </c>
      <c r="B1696" s="104"/>
      <c r="C1696" s="153"/>
      <c r="D1696" s="105"/>
      <c r="E1696" s="105"/>
      <c r="F1696" s="106"/>
      <c r="G1696" s="105"/>
      <c r="H1696" s="105"/>
      <c r="I1696" s="107"/>
      <c r="J1696" s="422"/>
      <c r="K1696" s="422"/>
      <c r="L1696" s="423"/>
      <c r="M1696" s="422"/>
      <c r="N1696" s="103"/>
      <c r="O1696" s="79">
        <f t="shared" si="80"/>
        <v>0</v>
      </c>
      <c r="P1696" s="79">
        <f t="shared" si="80"/>
        <v>0</v>
      </c>
      <c r="Q1696" s="102" t="str">
        <f t="shared" si="79"/>
        <v/>
      </c>
    </row>
    <row r="1697" spans="1:17" x14ac:dyDescent="0.2">
      <c r="A1697" s="118" t="str">
        <f>IF(B1697="","",COUNT('Diário 1º PA'!$A$5:$A$1982)+COUNT('Diário 2º PA'!$A$5:$A$2027)+ROW()-4)</f>
        <v/>
      </c>
      <c r="B1697" s="104"/>
      <c r="C1697" s="153"/>
      <c r="D1697" s="105"/>
      <c r="E1697" s="105"/>
      <c r="F1697" s="106"/>
      <c r="G1697" s="105"/>
      <c r="H1697" s="105"/>
      <c r="I1697" s="107"/>
      <c r="J1697" s="422"/>
      <c r="K1697" s="422"/>
      <c r="L1697" s="423"/>
      <c r="M1697" s="422"/>
      <c r="N1697" s="103"/>
      <c r="O1697" s="79">
        <f t="shared" si="80"/>
        <v>0</v>
      </c>
      <c r="P1697" s="79">
        <f t="shared" si="80"/>
        <v>0</v>
      </c>
      <c r="Q1697" s="102" t="str">
        <f t="shared" si="79"/>
        <v/>
      </c>
    </row>
    <row r="1698" spans="1:17" x14ac:dyDescent="0.2">
      <c r="A1698" s="118" t="str">
        <f>IF(B1698="","",COUNT('Diário 1º PA'!$A$5:$A$1982)+COUNT('Diário 2º PA'!$A$5:$A$2027)+ROW()-4)</f>
        <v/>
      </c>
      <c r="B1698" s="104"/>
      <c r="C1698" s="153"/>
      <c r="D1698" s="105"/>
      <c r="E1698" s="105"/>
      <c r="F1698" s="106"/>
      <c r="G1698" s="105"/>
      <c r="H1698" s="105"/>
      <c r="I1698" s="107"/>
      <c r="J1698" s="422"/>
      <c r="K1698" s="422"/>
      <c r="L1698" s="423"/>
      <c r="M1698" s="422"/>
      <c r="N1698" s="103"/>
      <c r="O1698" s="79">
        <f t="shared" si="80"/>
        <v>0</v>
      </c>
      <c r="P1698" s="79">
        <f t="shared" si="80"/>
        <v>0</v>
      </c>
      <c r="Q1698" s="102" t="str">
        <f t="shared" si="79"/>
        <v/>
      </c>
    </row>
    <row r="1699" spans="1:17" x14ac:dyDescent="0.2">
      <c r="A1699" s="118" t="str">
        <f>IF(B1699="","",COUNT('Diário 1º PA'!$A$5:$A$1982)+COUNT('Diário 2º PA'!$A$5:$A$2027)+ROW()-4)</f>
        <v/>
      </c>
      <c r="B1699" s="104"/>
      <c r="C1699" s="153"/>
      <c r="D1699" s="105"/>
      <c r="E1699" s="105"/>
      <c r="F1699" s="106"/>
      <c r="G1699" s="105"/>
      <c r="H1699" s="105"/>
      <c r="I1699" s="107"/>
      <c r="J1699" s="422"/>
      <c r="K1699" s="422"/>
      <c r="L1699" s="423"/>
      <c r="M1699" s="422"/>
      <c r="N1699" s="103"/>
      <c r="O1699" s="79">
        <f t="shared" si="80"/>
        <v>0</v>
      </c>
      <c r="P1699" s="79">
        <f t="shared" si="80"/>
        <v>0</v>
      </c>
      <c r="Q1699" s="102" t="str">
        <f t="shared" si="79"/>
        <v/>
      </c>
    </row>
    <row r="1700" spans="1:17" x14ac:dyDescent="0.2">
      <c r="A1700" s="118" t="str">
        <f>IF(B1700="","",COUNT('Diário 1º PA'!$A$5:$A$1982)+COUNT('Diário 2º PA'!$A$5:$A$2027)+ROW()-4)</f>
        <v/>
      </c>
      <c r="B1700" s="104"/>
      <c r="C1700" s="153"/>
      <c r="D1700" s="105"/>
      <c r="E1700" s="105"/>
      <c r="F1700" s="106"/>
      <c r="G1700" s="105"/>
      <c r="H1700" s="105"/>
      <c r="I1700" s="107"/>
      <c r="J1700" s="422"/>
      <c r="K1700" s="422"/>
      <c r="L1700" s="423"/>
      <c r="M1700" s="422"/>
      <c r="N1700" s="103"/>
      <c r="O1700" s="79">
        <f t="shared" si="80"/>
        <v>0</v>
      </c>
      <c r="P1700" s="79">
        <f t="shared" si="80"/>
        <v>0</v>
      </c>
      <c r="Q1700" s="102" t="str">
        <f t="shared" si="79"/>
        <v/>
      </c>
    </row>
    <row r="1701" spans="1:17" x14ac:dyDescent="0.2">
      <c r="A1701" s="118" t="str">
        <f>IF(B1701="","",COUNT('Diário 1º PA'!$A$5:$A$1982)+COUNT('Diário 2º PA'!$A$5:$A$2027)+ROW()-4)</f>
        <v/>
      </c>
      <c r="B1701" s="104"/>
      <c r="C1701" s="153"/>
      <c r="D1701" s="105"/>
      <c r="E1701" s="105"/>
      <c r="F1701" s="106"/>
      <c r="G1701" s="105"/>
      <c r="H1701" s="105"/>
      <c r="I1701" s="107"/>
      <c r="J1701" s="422"/>
      <c r="K1701" s="422"/>
      <c r="L1701" s="423"/>
      <c r="M1701" s="422"/>
      <c r="N1701" s="103"/>
      <c r="O1701" s="79">
        <f t="shared" si="80"/>
        <v>0</v>
      </c>
      <c r="P1701" s="79">
        <f t="shared" si="80"/>
        <v>0</v>
      </c>
      <c r="Q1701" s="102" t="str">
        <f t="shared" si="79"/>
        <v/>
      </c>
    </row>
    <row r="1702" spans="1:17" x14ac:dyDescent="0.2">
      <c r="A1702" s="118" t="str">
        <f>IF(B1702="","",COUNT('Diário 1º PA'!$A$5:$A$1982)+COUNT('Diário 2º PA'!$A$5:$A$2027)+ROW()-4)</f>
        <v/>
      </c>
      <c r="B1702" s="104"/>
      <c r="C1702" s="153"/>
      <c r="D1702" s="105"/>
      <c r="E1702" s="105"/>
      <c r="F1702" s="106"/>
      <c r="G1702" s="105"/>
      <c r="H1702" s="105"/>
      <c r="I1702" s="107"/>
      <c r="J1702" s="422"/>
      <c r="K1702" s="422"/>
      <c r="L1702" s="423"/>
      <c r="M1702" s="422"/>
      <c r="N1702" s="103"/>
      <c r="O1702" s="79">
        <f t="shared" si="80"/>
        <v>0</v>
      </c>
      <c r="P1702" s="79">
        <f t="shared" si="80"/>
        <v>0</v>
      </c>
      <c r="Q1702" s="102" t="str">
        <f t="shared" si="79"/>
        <v/>
      </c>
    </row>
    <row r="1703" spans="1:17" x14ac:dyDescent="0.2">
      <c r="A1703" s="118" t="str">
        <f>IF(B1703="","",COUNT('Diário 1º PA'!$A$5:$A$1982)+COUNT('Diário 2º PA'!$A$5:$A$2027)+ROW()-4)</f>
        <v/>
      </c>
      <c r="B1703" s="104"/>
      <c r="C1703" s="153"/>
      <c r="D1703" s="105"/>
      <c r="E1703" s="105"/>
      <c r="F1703" s="106"/>
      <c r="G1703" s="105"/>
      <c r="H1703" s="105"/>
      <c r="I1703" s="107"/>
      <c r="J1703" s="422"/>
      <c r="K1703" s="422"/>
      <c r="L1703" s="423"/>
      <c r="M1703" s="422"/>
      <c r="N1703" s="103"/>
      <c r="O1703" s="79">
        <f t="shared" si="80"/>
        <v>0</v>
      </c>
      <c r="P1703" s="79">
        <f t="shared" si="80"/>
        <v>0</v>
      </c>
      <c r="Q1703" s="102" t="str">
        <f t="shared" si="79"/>
        <v/>
      </c>
    </row>
    <row r="1704" spans="1:17" x14ac:dyDescent="0.2">
      <c r="A1704" s="118" t="str">
        <f>IF(B1704="","",COUNT('Diário 1º PA'!$A$5:$A$1982)+COUNT('Diário 2º PA'!$A$5:$A$2027)+ROW()-4)</f>
        <v/>
      </c>
      <c r="B1704" s="104"/>
      <c r="C1704" s="153"/>
      <c r="D1704" s="105"/>
      <c r="E1704" s="105"/>
      <c r="F1704" s="106"/>
      <c r="G1704" s="105"/>
      <c r="H1704" s="105"/>
      <c r="I1704" s="107"/>
      <c r="J1704" s="422"/>
      <c r="K1704" s="422"/>
      <c r="L1704" s="423"/>
      <c r="M1704" s="422"/>
      <c r="N1704" s="103"/>
      <c r="O1704" s="79">
        <f t="shared" si="80"/>
        <v>0</v>
      </c>
      <c r="P1704" s="79">
        <f t="shared" si="80"/>
        <v>0</v>
      </c>
      <c r="Q1704" s="102" t="str">
        <f t="shared" si="79"/>
        <v/>
      </c>
    </row>
    <row r="1705" spans="1:17" x14ac:dyDescent="0.2">
      <c r="A1705" s="118" t="str">
        <f>IF(B1705="","",COUNT('Diário 1º PA'!$A$5:$A$1982)+COUNT('Diário 2º PA'!$A$5:$A$2027)+ROW()-4)</f>
        <v/>
      </c>
      <c r="B1705" s="104"/>
      <c r="C1705" s="153"/>
      <c r="D1705" s="105"/>
      <c r="E1705" s="105"/>
      <c r="F1705" s="106"/>
      <c r="G1705" s="105"/>
      <c r="H1705" s="105"/>
      <c r="I1705" s="107"/>
      <c r="J1705" s="422"/>
      <c r="K1705" s="422"/>
      <c r="L1705" s="423"/>
      <c r="M1705" s="422"/>
      <c r="N1705" s="103"/>
      <c r="O1705" s="79">
        <f t="shared" si="80"/>
        <v>0</v>
      </c>
      <c r="P1705" s="79">
        <f t="shared" si="80"/>
        <v>0</v>
      </c>
      <c r="Q1705" s="102" t="str">
        <f t="shared" si="79"/>
        <v/>
      </c>
    </row>
    <row r="1706" spans="1:17" x14ac:dyDescent="0.2">
      <c r="A1706" s="118" t="str">
        <f>IF(B1706="","",COUNT('Diário 1º PA'!$A$5:$A$1982)+COUNT('Diário 2º PA'!$A$5:$A$2027)+ROW()-4)</f>
        <v/>
      </c>
      <c r="B1706" s="104"/>
      <c r="C1706" s="153"/>
      <c r="D1706" s="105"/>
      <c r="E1706" s="105"/>
      <c r="F1706" s="106"/>
      <c r="G1706" s="105"/>
      <c r="H1706" s="105"/>
      <c r="I1706" s="107"/>
      <c r="J1706" s="422"/>
      <c r="K1706" s="422"/>
      <c r="L1706" s="423"/>
      <c r="M1706" s="422"/>
      <c r="N1706" s="103"/>
      <c r="O1706" s="79">
        <f t="shared" si="80"/>
        <v>0</v>
      </c>
      <c r="P1706" s="79">
        <f t="shared" si="80"/>
        <v>0</v>
      </c>
      <c r="Q1706" s="102" t="str">
        <f t="shared" ref="Q1706:Q1769" si="81">SUBSTITUTE(D1706," ","_")</f>
        <v/>
      </c>
    </row>
    <row r="1707" spans="1:17" x14ac:dyDescent="0.2">
      <c r="A1707" s="118" t="str">
        <f>IF(B1707="","",COUNT('Diário 1º PA'!$A$5:$A$1982)+COUNT('Diário 2º PA'!$A$5:$A$2027)+ROW()-4)</f>
        <v/>
      </c>
      <c r="B1707" s="104"/>
      <c r="C1707" s="153"/>
      <c r="D1707" s="105"/>
      <c r="E1707" s="105"/>
      <c r="F1707" s="106"/>
      <c r="G1707" s="105"/>
      <c r="H1707" s="105"/>
      <c r="I1707" s="107"/>
      <c r="J1707" s="422"/>
      <c r="K1707" s="422"/>
      <c r="L1707" s="423"/>
      <c r="M1707" s="422"/>
      <c r="N1707" s="103"/>
      <c r="O1707" s="79">
        <f t="shared" ref="O1707:P1770" si="82">IF(B1707=0,0,IF(YEAR(B1707)=$P$1,MONTH(B1707)-$O$1+1,(YEAR(B1707)-$P$1)*12-$O$1+1+MONTH(B1707)))</f>
        <v>0</v>
      </c>
      <c r="P1707" s="79">
        <f t="shared" si="82"/>
        <v>0</v>
      </c>
      <c r="Q1707" s="102" t="str">
        <f t="shared" si="81"/>
        <v/>
      </c>
    </row>
    <row r="1708" spans="1:17" x14ac:dyDescent="0.2">
      <c r="A1708" s="118" t="str">
        <f>IF(B1708="","",COUNT('Diário 1º PA'!$A$5:$A$1982)+COUNT('Diário 2º PA'!$A$5:$A$2027)+ROW()-4)</f>
        <v/>
      </c>
      <c r="B1708" s="104"/>
      <c r="C1708" s="153"/>
      <c r="D1708" s="105"/>
      <c r="E1708" s="105"/>
      <c r="F1708" s="106"/>
      <c r="G1708" s="105"/>
      <c r="H1708" s="105"/>
      <c r="I1708" s="107"/>
      <c r="J1708" s="422"/>
      <c r="K1708" s="422"/>
      <c r="L1708" s="423"/>
      <c r="M1708" s="422"/>
      <c r="N1708" s="103"/>
      <c r="O1708" s="79">
        <f t="shared" si="82"/>
        <v>0</v>
      </c>
      <c r="P1708" s="79">
        <f t="shared" si="82"/>
        <v>0</v>
      </c>
      <c r="Q1708" s="102" t="str">
        <f t="shared" si="81"/>
        <v/>
      </c>
    </row>
    <row r="1709" spans="1:17" x14ac:dyDescent="0.2">
      <c r="A1709" s="118" t="str">
        <f>IF(B1709="","",COUNT('Diário 1º PA'!$A$5:$A$1982)+COUNT('Diário 2º PA'!$A$5:$A$2027)+ROW()-4)</f>
        <v/>
      </c>
      <c r="B1709" s="104"/>
      <c r="C1709" s="153"/>
      <c r="D1709" s="105"/>
      <c r="E1709" s="105"/>
      <c r="F1709" s="106"/>
      <c r="G1709" s="105"/>
      <c r="H1709" s="105"/>
      <c r="I1709" s="107"/>
      <c r="J1709" s="422"/>
      <c r="K1709" s="422"/>
      <c r="L1709" s="423"/>
      <c r="M1709" s="422"/>
      <c r="N1709" s="103"/>
      <c r="O1709" s="79">
        <f t="shared" si="82"/>
        <v>0</v>
      </c>
      <c r="P1709" s="79">
        <f t="shared" si="82"/>
        <v>0</v>
      </c>
      <c r="Q1709" s="102" t="str">
        <f t="shared" si="81"/>
        <v/>
      </c>
    </row>
    <row r="1710" spans="1:17" x14ac:dyDescent="0.2">
      <c r="A1710" s="118" t="str">
        <f>IF(B1710="","",COUNT('Diário 1º PA'!$A$5:$A$1982)+COUNT('Diário 2º PA'!$A$5:$A$2027)+ROW()-4)</f>
        <v/>
      </c>
      <c r="B1710" s="104"/>
      <c r="C1710" s="153"/>
      <c r="D1710" s="105"/>
      <c r="E1710" s="105"/>
      <c r="F1710" s="106"/>
      <c r="G1710" s="105"/>
      <c r="H1710" s="105"/>
      <c r="I1710" s="107"/>
      <c r="J1710" s="422"/>
      <c r="K1710" s="422"/>
      <c r="L1710" s="423"/>
      <c r="M1710" s="422"/>
      <c r="N1710" s="103"/>
      <c r="O1710" s="79">
        <f t="shared" si="82"/>
        <v>0</v>
      </c>
      <c r="P1710" s="79">
        <f t="shared" si="82"/>
        <v>0</v>
      </c>
      <c r="Q1710" s="102" t="str">
        <f t="shared" si="81"/>
        <v/>
      </c>
    </row>
    <row r="1711" spans="1:17" x14ac:dyDescent="0.2">
      <c r="A1711" s="118" t="str">
        <f>IF(B1711="","",COUNT('Diário 1º PA'!$A$5:$A$1982)+COUNT('Diário 2º PA'!$A$5:$A$2027)+ROW()-4)</f>
        <v/>
      </c>
      <c r="B1711" s="104"/>
      <c r="C1711" s="153"/>
      <c r="D1711" s="105"/>
      <c r="E1711" s="105"/>
      <c r="F1711" s="106"/>
      <c r="G1711" s="105"/>
      <c r="H1711" s="105"/>
      <c r="I1711" s="107"/>
      <c r="J1711" s="422"/>
      <c r="K1711" s="422"/>
      <c r="L1711" s="423"/>
      <c r="M1711" s="422"/>
      <c r="N1711" s="103"/>
      <c r="O1711" s="79">
        <f t="shared" si="82"/>
        <v>0</v>
      </c>
      <c r="P1711" s="79">
        <f t="shared" si="82"/>
        <v>0</v>
      </c>
      <c r="Q1711" s="102" t="str">
        <f t="shared" si="81"/>
        <v/>
      </c>
    </row>
    <row r="1712" spans="1:17" x14ac:dyDescent="0.2">
      <c r="A1712" s="118" t="str">
        <f>IF(B1712="","",COUNT('Diário 1º PA'!$A$5:$A$1982)+COUNT('Diário 2º PA'!$A$5:$A$2027)+ROW()-4)</f>
        <v/>
      </c>
      <c r="B1712" s="104"/>
      <c r="C1712" s="153"/>
      <c r="D1712" s="105"/>
      <c r="E1712" s="105"/>
      <c r="F1712" s="106"/>
      <c r="G1712" s="105"/>
      <c r="H1712" s="105"/>
      <c r="I1712" s="107"/>
      <c r="J1712" s="422"/>
      <c r="K1712" s="422"/>
      <c r="L1712" s="423"/>
      <c r="M1712" s="422"/>
      <c r="N1712" s="103"/>
      <c r="O1712" s="79">
        <f t="shared" si="82"/>
        <v>0</v>
      </c>
      <c r="P1712" s="79">
        <f t="shared" si="82"/>
        <v>0</v>
      </c>
      <c r="Q1712" s="102" t="str">
        <f t="shared" si="81"/>
        <v/>
      </c>
    </row>
    <row r="1713" spans="1:17" x14ac:dyDescent="0.2">
      <c r="A1713" s="118" t="str">
        <f>IF(B1713="","",COUNT('Diário 1º PA'!$A$5:$A$1982)+COUNT('Diário 2º PA'!$A$5:$A$2027)+ROW()-4)</f>
        <v/>
      </c>
      <c r="B1713" s="104"/>
      <c r="C1713" s="153"/>
      <c r="D1713" s="105"/>
      <c r="E1713" s="105"/>
      <c r="F1713" s="106"/>
      <c r="G1713" s="105"/>
      <c r="H1713" s="105"/>
      <c r="I1713" s="107"/>
      <c r="J1713" s="422"/>
      <c r="K1713" s="422"/>
      <c r="L1713" s="423"/>
      <c r="M1713" s="422"/>
      <c r="N1713" s="103"/>
      <c r="O1713" s="79">
        <f t="shared" si="82"/>
        <v>0</v>
      </c>
      <c r="P1713" s="79">
        <f t="shared" si="82"/>
        <v>0</v>
      </c>
      <c r="Q1713" s="102" t="str">
        <f t="shared" si="81"/>
        <v/>
      </c>
    </row>
    <row r="1714" spans="1:17" x14ac:dyDescent="0.2">
      <c r="A1714" s="118" t="str">
        <f>IF(B1714="","",COUNT('Diário 1º PA'!$A$5:$A$1982)+COUNT('Diário 2º PA'!$A$5:$A$2027)+ROW()-4)</f>
        <v/>
      </c>
      <c r="B1714" s="104"/>
      <c r="C1714" s="153"/>
      <c r="D1714" s="105"/>
      <c r="E1714" s="105"/>
      <c r="F1714" s="106"/>
      <c r="G1714" s="105"/>
      <c r="H1714" s="105"/>
      <c r="I1714" s="107"/>
      <c r="J1714" s="422"/>
      <c r="K1714" s="422"/>
      <c r="L1714" s="423"/>
      <c r="M1714" s="422"/>
      <c r="N1714" s="103"/>
      <c r="O1714" s="79">
        <f t="shared" si="82"/>
        <v>0</v>
      </c>
      <c r="P1714" s="79">
        <f t="shared" si="82"/>
        <v>0</v>
      </c>
      <c r="Q1714" s="102" t="str">
        <f t="shared" si="81"/>
        <v/>
      </c>
    </row>
    <row r="1715" spans="1:17" x14ac:dyDescent="0.2">
      <c r="A1715" s="118" t="str">
        <f>IF(B1715="","",COUNT('Diário 1º PA'!$A$5:$A$1982)+COUNT('Diário 2º PA'!$A$5:$A$2027)+ROW()-4)</f>
        <v/>
      </c>
      <c r="B1715" s="104"/>
      <c r="C1715" s="153"/>
      <c r="D1715" s="105"/>
      <c r="E1715" s="105"/>
      <c r="F1715" s="106"/>
      <c r="G1715" s="105"/>
      <c r="H1715" s="105"/>
      <c r="I1715" s="107"/>
      <c r="J1715" s="422"/>
      <c r="K1715" s="422"/>
      <c r="L1715" s="423"/>
      <c r="M1715" s="422"/>
      <c r="N1715" s="103"/>
      <c r="O1715" s="79">
        <f t="shared" si="82"/>
        <v>0</v>
      </c>
      <c r="P1715" s="79">
        <f t="shared" si="82"/>
        <v>0</v>
      </c>
      <c r="Q1715" s="102" t="str">
        <f t="shared" si="81"/>
        <v/>
      </c>
    </row>
    <row r="1716" spans="1:17" x14ac:dyDescent="0.2">
      <c r="A1716" s="118" t="str">
        <f>IF(B1716="","",COUNT('Diário 1º PA'!$A$5:$A$1982)+COUNT('Diário 2º PA'!$A$5:$A$2027)+ROW()-4)</f>
        <v/>
      </c>
      <c r="B1716" s="104"/>
      <c r="C1716" s="153"/>
      <c r="D1716" s="105"/>
      <c r="E1716" s="105"/>
      <c r="F1716" s="106"/>
      <c r="G1716" s="105"/>
      <c r="H1716" s="105"/>
      <c r="I1716" s="107"/>
      <c r="J1716" s="422"/>
      <c r="K1716" s="422"/>
      <c r="L1716" s="423"/>
      <c r="M1716" s="422"/>
      <c r="N1716" s="103"/>
      <c r="O1716" s="79">
        <f t="shared" si="82"/>
        <v>0</v>
      </c>
      <c r="P1716" s="79">
        <f t="shared" si="82"/>
        <v>0</v>
      </c>
      <c r="Q1716" s="102" t="str">
        <f t="shared" si="81"/>
        <v/>
      </c>
    </row>
    <row r="1717" spans="1:17" x14ac:dyDescent="0.2">
      <c r="A1717" s="118" t="str">
        <f>IF(B1717="","",COUNT('Diário 1º PA'!$A$5:$A$1982)+COUNT('Diário 2º PA'!$A$5:$A$2027)+ROW()-4)</f>
        <v/>
      </c>
      <c r="B1717" s="104"/>
      <c r="C1717" s="153"/>
      <c r="D1717" s="105"/>
      <c r="E1717" s="105"/>
      <c r="F1717" s="106"/>
      <c r="G1717" s="105"/>
      <c r="H1717" s="105"/>
      <c r="I1717" s="107"/>
      <c r="J1717" s="422"/>
      <c r="K1717" s="422"/>
      <c r="L1717" s="423"/>
      <c r="M1717" s="422"/>
      <c r="N1717" s="103"/>
      <c r="O1717" s="79">
        <f t="shared" si="82"/>
        <v>0</v>
      </c>
      <c r="P1717" s="79">
        <f t="shared" si="82"/>
        <v>0</v>
      </c>
      <c r="Q1717" s="102" t="str">
        <f t="shared" si="81"/>
        <v/>
      </c>
    </row>
    <row r="1718" spans="1:17" x14ac:dyDescent="0.2">
      <c r="A1718" s="118" t="str">
        <f>IF(B1718="","",COUNT('Diário 1º PA'!$A$5:$A$1982)+COUNT('Diário 2º PA'!$A$5:$A$2027)+ROW()-4)</f>
        <v/>
      </c>
      <c r="B1718" s="104"/>
      <c r="C1718" s="153"/>
      <c r="D1718" s="105"/>
      <c r="E1718" s="105"/>
      <c r="F1718" s="106"/>
      <c r="G1718" s="105"/>
      <c r="H1718" s="105"/>
      <c r="I1718" s="107"/>
      <c r="J1718" s="422"/>
      <c r="K1718" s="422"/>
      <c r="L1718" s="423"/>
      <c r="M1718" s="422"/>
      <c r="N1718" s="103"/>
      <c r="O1718" s="79">
        <f t="shared" si="82"/>
        <v>0</v>
      </c>
      <c r="P1718" s="79">
        <f t="shared" si="82"/>
        <v>0</v>
      </c>
      <c r="Q1718" s="102" t="str">
        <f t="shared" si="81"/>
        <v/>
      </c>
    </row>
    <row r="1719" spans="1:17" x14ac:dyDescent="0.2">
      <c r="A1719" s="118" t="str">
        <f>IF(B1719="","",COUNT('Diário 1º PA'!$A$5:$A$1982)+COUNT('Diário 2º PA'!$A$5:$A$2027)+ROW()-4)</f>
        <v/>
      </c>
      <c r="B1719" s="104"/>
      <c r="C1719" s="153"/>
      <c r="D1719" s="105"/>
      <c r="E1719" s="105"/>
      <c r="F1719" s="106"/>
      <c r="G1719" s="105"/>
      <c r="H1719" s="105"/>
      <c r="I1719" s="107"/>
      <c r="J1719" s="422"/>
      <c r="K1719" s="422"/>
      <c r="L1719" s="423"/>
      <c r="M1719" s="422"/>
      <c r="N1719" s="103"/>
      <c r="O1719" s="79">
        <f t="shared" si="82"/>
        <v>0</v>
      </c>
      <c r="P1719" s="79">
        <f t="shared" si="82"/>
        <v>0</v>
      </c>
      <c r="Q1719" s="102" t="str">
        <f t="shared" si="81"/>
        <v/>
      </c>
    </row>
    <row r="1720" spans="1:17" x14ac:dyDescent="0.2">
      <c r="A1720" s="118" t="str">
        <f>IF(B1720="","",COUNT('Diário 1º PA'!$A$5:$A$1982)+COUNT('Diário 2º PA'!$A$5:$A$2027)+ROW()-4)</f>
        <v/>
      </c>
      <c r="B1720" s="104"/>
      <c r="C1720" s="153"/>
      <c r="D1720" s="105"/>
      <c r="E1720" s="105"/>
      <c r="F1720" s="106"/>
      <c r="G1720" s="105"/>
      <c r="H1720" s="105"/>
      <c r="I1720" s="107"/>
      <c r="J1720" s="422"/>
      <c r="K1720" s="422"/>
      <c r="L1720" s="423"/>
      <c r="M1720" s="422"/>
      <c r="N1720" s="103"/>
      <c r="O1720" s="79">
        <f t="shared" si="82"/>
        <v>0</v>
      </c>
      <c r="P1720" s="79">
        <f t="shared" si="82"/>
        <v>0</v>
      </c>
      <c r="Q1720" s="102" t="str">
        <f t="shared" si="81"/>
        <v/>
      </c>
    </row>
    <row r="1721" spans="1:17" x14ac:dyDescent="0.2">
      <c r="A1721" s="118" t="str">
        <f>IF(B1721="","",COUNT('Diário 1º PA'!$A$5:$A$1982)+COUNT('Diário 2º PA'!$A$5:$A$2027)+ROW()-4)</f>
        <v/>
      </c>
      <c r="B1721" s="104"/>
      <c r="C1721" s="153"/>
      <c r="D1721" s="105"/>
      <c r="E1721" s="105"/>
      <c r="F1721" s="106"/>
      <c r="G1721" s="105"/>
      <c r="H1721" s="105"/>
      <c r="I1721" s="107"/>
      <c r="J1721" s="422"/>
      <c r="K1721" s="422"/>
      <c r="L1721" s="423"/>
      <c r="M1721" s="422"/>
      <c r="N1721" s="103"/>
      <c r="O1721" s="79">
        <f t="shared" si="82"/>
        <v>0</v>
      </c>
      <c r="P1721" s="79">
        <f t="shared" si="82"/>
        <v>0</v>
      </c>
      <c r="Q1721" s="102" t="str">
        <f t="shared" si="81"/>
        <v/>
      </c>
    </row>
    <row r="1722" spans="1:17" x14ac:dyDescent="0.2">
      <c r="A1722" s="118" t="str">
        <f>IF(B1722="","",COUNT('Diário 1º PA'!$A$5:$A$1982)+COUNT('Diário 2º PA'!$A$5:$A$2027)+ROW()-4)</f>
        <v/>
      </c>
      <c r="B1722" s="104"/>
      <c r="C1722" s="153"/>
      <c r="D1722" s="105"/>
      <c r="E1722" s="105"/>
      <c r="F1722" s="106"/>
      <c r="G1722" s="105"/>
      <c r="H1722" s="105"/>
      <c r="I1722" s="107"/>
      <c r="J1722" s="422"/>
      <c r="K1722" s="422"/>
      <c r="L1722" s="423"/>
      <c r="M1722" s="422"/>
      <c r="N1722" s="103"/>
      <c r="O1722" s="79">
        <f t="shared" si="82"/>
        <v>0</v>
      </c>
      <c r="P1722" s="79">
        <f t="shared" si="82"/>
        <v>0</v>
      </c>
      <c r="Q1722" s="102" t="str">
        <f t="shared" si="81"/>
        <v/>
      </c>
    </row>
    <row r="1723" spans="1:17" x14ac:dyDescent="0.2">
      <c r="A1723" s="118" t="str">
        <f>IF(B1723="","",COUNT('Diário 1º PA'!$A$5:$A$1982)+COUNT('Diário 2º PA'!$A$5:$A$2027)+ROW()-4)</f>
        <v/>
      </c>
      <c r="B1723" s="104"/>
      <c r="C1723" s="153"/>
      <c r="D1723" s="105"/>
      <c r="E1723" s="105"/>
      <c r="F1723" s="106"/>
      <c r="G1723" s="105"/>
      <c r="H1723" s="105"/>
      <c r="I1723" s="107"/>
      <c r="J1723" s="422"/>
      <c r="K1723" s="422"/>
      <c r="L1723" s="423"/>
      <c r="M1723" s="422"/>
      <c r="N1723" s="103"/>
      <c r="O1723" s="79">
        <f t="shared" si="82"/>
        <v>0</v>
      </c>
      <c r="P1723" s="79">
        <f t="shared" si="82"/>
        <v>0</v>
      </c>
      <c r="Q1723" s="102" t="str">
        <f t="shared" si="81"/>
        <v/>
      </c>
    </row>
    <row r="1724" spans="1:17" x14ac:dyDescent="0.2">
      <c r="A1724" s="118" t="str">
        <f>IF(B1724="","",COUNT('Diário 1º PA'!$A$5:$A$1982)+COUNT('Diário 2º PA'!$A$5:$A$2027)+ROW()-4)</f>
        <v/>
      </c>
      <c r="B1724" s="104"/>
      <c r="C1724" s="153"/>
      <c r="D1724" s="105"/>
      <c r="E1724" s="105"/>
      <c r="F1724" s="106"/>
      <c r="G1724" s="105"/>
      <c r="H1724" s="105"/>
      <c r="I1724" s="107"/>
      <c r="J1724" s="422"/>
      <c r="K1724" s="422"/>
      <c r="L1724" s="423"/>
      <c r="M1724" s="422"/>
      <c r="N1724" s="103"/>
      <c r="O1724" s="79">
        <f t="shared" si="82"/>
        <v>0</v>
      </c>
      <c r="P1724" s="79">
        <f t="shared" si="82"/>
        <v>0</v>
      </c>
      <c r="Q1724" s="102" t="str">
        <f t="shared" si="81"/>
        <v/>
      </c>
    </row>
    <row r="1725" spans="1:17" x14ac:dyDescent="0.2">
      <c r="A1725" s="118" t="str">
        <f>IF(B1725="","",COUNT('Diário 1º PA'!$A$5:$A$1982)+COUNT('Diário 2º PA'!$A$5:$A$2027)+ROW()-4)</f>
        <v/>
      </c>
      <c r="B1725" s="104"/>
      <c r="C1725" s="153"/>
      <c r="D1725" s="105"/>
      <c r="E1725" s="105"/>
      <c r="F1725" s="106"/>
      <c r="G1725" s="105"/>
      <c r="H1725" s="105"/>
      <c r="I1725" s="107"/>
      <c r="J1725" s="422"/>
      <c r="K1725" s="422"/>
      <c r="L1725" s="423"/>
      <c r="M1725" s="422"/>
      <c r="N1725" s="103"/>
      <c r="O1725" s="79">
        <f t="shared" si="82"/>
        <v>0</v>
      </c>
      <c r="P1725" s="79">
        <f t="shared" si="82"/>
        <v>0</v>
      </c>
      <c r="Q1725" s="102" t="str">
        <f t="shared" si="81"/>
        <v/>
      </c>
    </row>
    <row r="1726" spans="1:17" x14ac:dyDescent="0.2">
      <c r="A1726" s="118" t="str">
        <f>IF(B1726="","",COUNT('Diário 1º PA'!$A$5:$A$1982)+COUNT('Diário 2º PA'!$A$5:$A$2027)+ROW()-4)</f>
        <v/>
      </c>
      <c r="B1726" s="104"/>
      <c r="C1726" s="153"/>
      <c r="D1726" s="105"/>
      <c r="E1726" s="105"/>
      <c r="F1726" s="106"/>
      <c r="G1726" s="105"/>
      <c r="H1726" s="105"/>
      <c r="I1726" s="107"/>
      <c r="J1726" s="422"/>
      <c r="K1726" s="422"/>
      <c r="L1726" s="423"/>
      <c r="M1726" s="422"/>
      <c r="N1726" s="103"/>
      <c r="O1726" s="79">
        <f t="shared" si="82"/>
        <v>0</v>
      </c>
      <c r="P1726" s="79">
        <f t="shared" si="82"/>
        <v>0</v>
      </c>
      <c r="Q1726" s="102" t="str">
        <f t="shared" si="81"/>
        <v/>
      </c>
    </row>
    <row r="1727" spans="1:17" x14ac:dyDescent="0.2">
      <c r="A1727" s="118" t="str">
        <f>IF(B1727="","",COUNT('Diário 1º PA'!$A$5:$A$1982)+COUNT('Diário 2º PA'!$A$5:$A$2027)+ROW()-4)</f>
        <v/>
      </c>
      <c r="B1727" s="104"/>
      <c r="C1727" s="153"/>
      <c r="D1727" s="105"/>
      <c r="E1727" s="105"/>
      <c r="F1727" s="106"/>
      <c r="G1727" s="105"/>
      <c r="H1727" s="105"/>
      <c r="I1727" s="107"/>
      <c r="J1727" s="422"/>
      <c r="K1727" s="422"/>
      <c r="L1727" s="423"/>
      <c r="M1727" s="422"/>
      <c r="N1727" s="103"/>
      <c r="O1727" s="79">
        <f t="shared" si="82"/>
        <v>0</v>
      </c>
      <c r="P1727" s="79">
        <f t="shared" si="82"/>
        <v>0</v>
      </c>
      <c r="Q1727" s="102" t="str">
        <f t="shared" si="81"/>
        <v/>
      </c>
    </row>
    <row r="1728" spans="1:17" x14ac:dyDescent="0.2">
      <c r="A1728" s="118" t="str">
        <f>IF(B1728="","",COUNT('Diário 1º PA'!$A$5:$A$1982)+COUNT('Diário 2º PA'!$A$5:$A$2027)+ROW()-4)</f>
        <v/>
      </c>
      <c r="B1728" s="104"/>
      <c r="C1728" s="153"/>
      <c r="D1728" s="105"/>
      <c r="E1728" s="105"/>
      <c r="F1728" s="106"/>
      <c r="G1728" s="105"/>
      <c r="H1728" s="105"/>
      <c r="I1728" s="107"/>
      <c r="J1728" s="422"/>
      <c r="K1728" s="422"/>
      <c r="L1728" s="423"/>
      <c r="M1728" s="422"/>
      <c r="N1728" s="103"/>
      <c r="O1728" s="79">
        <f t="shared" si="82"/>
        <v>0</v>
      </c>
      <c r="P1728" s="79">
        <f t="shared" si="82"/>
        <v>0</v>
      </c>
      <c r="Q1728" s="102" t="str">
        <f t="shared" si="81"/>
        <v/>
      </c>
    </row>
    <row r="1729" spans="1:17" x14ac:dyDescent="0.2">
      <c r="A1729" s="118" t="str">
        <f>IF(B1729="","",COUNT('Diário 1º PA'!$A$5:$A$1982)+COUNT('Diário 2º PA'!$A$5:$A$2027)+ROW()-4)</f>
        <v/>
      </c>
      <c r="B1729" s="104"/>
      <c r="C1729" s="153"/>
      <c r="D1729" s="105"/>
      <c r="E1729" s="105"/>
      <c r="F1729" s="106"/>
      <c r="G1729" s="105"/>
      <c r="H1729" s="105"/>
      <c r="I1729" s="107"/>
      <c r="J1729" s="422"/>
      <c r="K1729" s="422"/>
      <c r="L1729" s="423"/>
      <c r="M1729" s="422"/>
      <c r="N1729" s="103"/>
      <c r="O1729" s="79">
        <f t="shared" si="82"/>
        <v>0</v>
      </c>
      <c r="P1729" s="79">
        <f t="shared" si="82"/>
        <v>0</v>
      </c>
      <c r="Q1729" s="102" t="str">
        <f t="shared" si="81"/>
        <v/>
      </c>
    </row>
    <row r="1730" spans="1:17" x14ac:dyDescent="0.2">
      <c r="A1730" s="118" t="str">
        <f>IF(B1730="","",COUNT('Diário 1º PA'!$A$5:$A$1982)+COUNT('Diário 2º PA'!$A$5:$A$2027)+ROW()-4)</f>
        <v/>
      </c>
      <c r="B1730" s="104"/>
      <c r="C1730" s="153"/>
      <c r="D1730" s="105"/>
      <c r="E1730" s="105"/>
      <c r="F1730" s="106"/>
      <c r="G1730" s="105"/>
      <c r="H1730" s="105"/>
      <c r="I1730" s="107"/>
      <c r="J1730" s="422"/>
      <c r="K1730" s="422"/>
      <c r="L1730" s="423"/>
      <c r="M1730" s="422"/>
      <c r="N1730" s="103"/>
      <c r="O1730" s="79">
        <f t="shared" si="82"/>
        <v>0</v>
      </c>
      <c r="P1730" s="79">
        <f t="shared" si="82"/>
        <v>0</v>
      </c>
      <c r="Q1730" s="102" t="str">
        <f t="shared" si="81"/>
        <v/>
      </c>
    </row>
    <row r="1731" spans="1:17" x14ac:dyDescent="0.2">
      <c r="A1731" s="118" t="str">
        <f>IF(B1731="","",COUNT('Diário 1º PA'!$A$5:$A$1982)+COUNT('Diário 2º PA'!$A$5:$A$2027)+ROW()-4)</f>
        <v/>
      </c>
      <c r="B1731" s="104"/>
      <c r="C1731" s="153"/>
      <c r="D1731" s="105"/>
      <c r="E1731" s="105"/>
      <c r="F1731" s="106"/>
      <c r="G1731" s="105"/>
      <c r="H1731" s="105"/>
      <c r="I1731" s="107"/>
      <c r="J1731" s="422"/>
      <c r="K1731" s="422"/>
      <c r="L1731" s="423"/>
      <c r="M1731" s="422"/>
      <c r="N1731" s="103"/>
      <c r="O1731" s="79">
        <f t="shared" si="82"/>
        <v>0</v>
      </c>
      <c r="P1731" s="79">
        <f t="shared" si="82"/>
        <v>0</v>
      </c>
      <c r="Q1731" s="102" t="str">
        <f t="shared" si="81"/>
        <v/>
      </c>
    </row>
    <row r="1732" spans="1:17" x14ac:dyDescent="0.2">
      <c r="A1732" s="118" t="str">
        <f>IF(B1732="","",COUNT('Diário 1º PA'!$A$5:$A$1982)+COUNT('Diário 2º PA'!$A$5:$A$2027)+ROW()-4)</f>
        <v/>
      </c>
      <c r="B1732" s="104"/>
      <c r="C1732" s="153"/>
      <c r="D1732" s="105"/>
      <c r="E1732" s="105"/>
      <c r="F1732" s="106"/>
      <c r="G1732" s="105"/>
      <c r="H1732" s="105"/>
      <c r="I1732" s="107"/>
      <c r="J1732" s="422"/>
      <c r="K1732" s="422"/>
      <c r="L1732" s="423"/>
      <c r="M1732" s="422"/>
      <c r="N1732" s="103"/>
      <c r="O1732" s="79">
        <f t="shared" si="82"/>
        <v>0</v>
      </c>
      <c r="P1732" s="79">
        <f t="shared" si="82"/>
        <v>0</v>
      </c>
      <c r="Q1732" s="102" t="str">
        <f t="shared" si="81"/>
        <v/>
      </c>
    </row>
    <row r="1733" spans="1:17" x14ac:dyDescent="0.2">
      <c r="A1733" s="118" t="str">
        <f>IF(B1733="","",COUNT('Diário 1º PA'!$A$5:$A$1982)+COUNT('Diário 2º PA'!$A$5:$A$2027)+ROW()-4)</f>
        <v/>
      </c>
      <c r="B1733" s="104"/>
      <c r="C1733" s="153"/>
      <c r="D1733" s="105"/>
      <c r="E1733" s="105"/>
      <c r="F1733" s="106"/>
      <c r="G1733" s="105"/>
      <c r="H1733" s="105"/>
      <c r="I1733" s="107"/>
      <c r="J1733" s="422"/>
      <c r="K1733" s="422"/>
      <c r="L1733" s="423"/>
      <c r="M1733" s="422"/>
      <c r="N1733" s="103"/>
      <c r="O1733" s="79">
        <f t="shared" si="82"/>
        <v>0</v>
      </c>
      <c r="P1733" s="79">
        <f t="shared" si="82"/>
        <v>0</v>
      </c>
      <c r="Q1733" s="102" t="str">
        <f t="shared" si="81"/>
        <v/>
      </c>
    </row>
    <row r="1734" spans="1:17" x14ac:dyDescent="0.2">
      <c r="A1734" s="118" t="str">
        <f>IF(B1734="","",COUNT('Diário 1º PA'!$A$5:$A$1982)+COUNT('Diário 2º PA'!$A$5:$A$2027)+ROW()-4)</f>
        <v/>
      </c>
      <c r="B1734" s="104"/>
      <c r="C1734" s="153"/>
      <c r="D1734" s="105"/>
      <c r="E1734" s="105"/>
      <c r="F1734" s="106"/>
      <c r="G1734" s="105"/>
      <c r="H1734" s="105"/>
      <c r="I1734" s="107"/>
      <c r="J1734" s="422"/>
      <c r="K1734" s="422"/>
      <c r="L1734" s="423"/>
      <c r="M1734" s="422"/>
      <c r="N1734" s="103"/>
      <c r="O1734" s="79">
        <f t="shared" si="82"/>
        <v>0</v>
      </c>
      <c r="P1734" s="79">
        <f t="shared" si="82"/>
        <v>0</v>
      </c>
      <c r="Q1734" s="102" t="str">
        <f t="shared" si="81"/>
        <v/>
      </c>
    </row>
    <row r="1735" spans="1:17" x14ac:dyDescent="0.2">
      <c r="A1735" s="118" t="str">
        <f>IF(B1735="","",COUNT('Diário 1º PA'!$A$5:$A$1982)+COUNT('Diário 2º PA'!$A$5:$A$2027)+ROW()-4)</f>
        <v/>
      </c>
      <c r="B1735" s="104"/>
      <c r="C1735" s="153"/>
      <c r="D1735" s="105"/>
      <c r="E1735" s="105"/>
      <c r="F1735" s="106"/>
      <c r="G1735" s="105"/>
      <c r="H1735" s="105"/>
      <c r="I1735" s="107"/>
      <c r="J1735" s="422"/>
      <c r="K1735" s="422"/>
      <c r="L1735" s="423"/>
      <c r="M1735" s="422"/>
      <c r="N1735" s="103"/>
      <c r="O1735" s="79">
        <f t="shared" si="82"/>
        <v>0</v>
      </c>
      <c r="P1735" s="79">
        <f t="shared" si="82"/>
        <v>0</v>
      </c>
      <c r="Q1735" s="102" t="str">
        <f t="shared" si="81"/>
        <v/>
      </c>
    </row>
    <row r="1736" spans="1:17" x14ac:dyDescent="0.2">
      <c r="A1736" s="118" t="str">
        <f>IF(B1736="","",COUNT('Diário 1º PA'!$A$5:$A$1982)+COUNT('Diário 2º PA'!$A$5:$A$2027)+ROW()-4)</f>
        <v/>
      </c>
      <c r="B1736" s="104"/>
      <c r="C1736" s="153"/>
      <c r="D1736" s="105"/>
      <c r="E1736" s="105"/>
      <c r="F1736" s="106"/>
      <c r="G1736" s="105"/>
      <c r="H1736" s="105"/>
      <c r="I1736" s="107"/>
      <c r="J1736" s="422"/>
      <c r="K1736" s="422"/>
      <c r="L1736" s="423"/>
      <c r="M1736" s="422"/>
      <c r="N1736" s="103"/>
      <c r="O1736" s="79">
        <f t="shared" si="82"/>
        <v>0</v>
      </c>
      <c r="P1736" s="79">
        <f t="shared" si="82"/>
        <v>0</v>
      </c>
      <c r="Q1736" s="102" t="str">
        <f t="shared" si="81"/>
        <v/>
      </c>
    </row>
    <row r="1737" spans="1:17" x14ac:dyDescent="0.2">
      <c r="A1737" s="118" t="str">
        <f>IF(B1737="","",COUNT('Diário 1º PA'!$A$5:$A$1982)+COUNT('Diário 2º PA'!$A$5:$A$2027)+ROW()-4)</f>
        <v/>
      </c>
      <c r="B1737" s="104"/>
      <c r="C1737" s="153"/>
      <c r="D1737" s="105"/>
      <c r="E1737" s="105"/>
      <c r="F1737" s="106"/>
      <c r="G1737" s="105"/>
      <c r="H1737" s="105"/>
      <c r="I1737" s="107"/>
      <c r="J1737" s="422"/>
      <c r="K1737" s="422"/>
      <c r="L1737" s="423"/>
      <c r="M1737" s="422"/>
      <c r="N1737" s="103"/>
      <c r="O1737" s="79">
        <f t="shared" si="82"/>
        <v>0</v>
      </c>
      <c r="P1737" s="79">
        <f t="shared" si="82"/>
        <v>0</v>
      </c>
      <c r="Q1737" s="102" t="str">
        <f t="shared" si="81"/>
        <v/>
      </c>
    </row>
    <row r="1738" spans="1:17" x14ac:dyDescent="0.2">
      <c r="A1738" s="118" t="str">
        <f>IF(B1738="","",COUNT('Diário 1º PA'!$A$5:$A$1982)+COUNT('Diário 2º PA'!$A$5:$A$2027)+ROW()-4)</f>
        <v/>
      </c>
      <c r="B1738" s="104"/>
      <c r="C1738" s="153"/>
      <c r="D1738" s="105"/>
      <c r="E1738" s="105"/>
      <c r="F1738" s="106"/>
      <c r="G1738" s="105"/>
      <c r="H1738" s="105"/>
      <c r="I1738" s="107"/>
      <c r="J1738" s="422"/>
      <c r="K1738" s="422"/>
      <c r="L1738" s="423"/>
      <c r="M1738" s="422"/>
      <c r="N1738" s="103"/>
      <c r="O1738" s="79">
        <f t="shared" si="82"/>
        <v>0</v>
      </c>
      <c r="P1738" s="79">
        <f t="shared" si="82"/>
        <v>0</v>
      </c>
      <c r="Q1738" s="102" t="str">
        <f t="shared" si="81"/>
        <v/>
      </c>
    </row>
    <row r="1739" spans="1:17" x14ac:dyDescent="0.2">
      <c r="A1739" s="118" t="str">
        <f>IF(B1739="","",COUNT('Diário 1º PA'!$A$5:$A$1982)+COUNT('Diário 2º PA'!$A$5:$A$2027)+ROW()-4)</f>
        <v/>
      </c>
      <c r="B1739" s="104"/>
      <c r="C1739" s="153"/>
      <c r="D1739" s="105"/>
      <c r="E1739" s="105"/>
      <c r="F1739" s="106"/>
      <c r="G1739" s="105"/>
      <c r="H1739" s="105"/>
      <c r="I1739" s="107"/>
      <c r="J1739" s="422"/>
      <c r="K1739" s="422"/>
      <c r="L1739" s="423"/>
      <c r="M1739" s="422"/>
      <c r="N1739" s="103"/>
      <c r="O1739" s="79">
        <f t="shared" si="82"/>
        <v>0</v>
      </c>
      <c r="P1739" s="79">
        <f t="shared" si="82"/>
        <v>0</v>
      </c>
      <c r="Q1739" s="102" t="str">
        <f t="shared" si="81"/>
        <v/>
      </c>
    </row>
    <row r="1740" spans="1:17" x14ac:dyDescent="0.2">
      <c r="A1740" s="118" t="str">
        <f>IF(B1740="","",COUNT('Diário 1º PA'!$A$5:$A$1982)+COUNT('Diário 2º PA'!$A$5:$A$2027)+ROW()-4)</f>
        <v/>
      </c>
      <c r="B1740" s="104"/>
      <c r="C1740" s="153"/>
      <c r="D1740" s="105"/>
      <c r="E1740" s="105"/>
      <c r="F1740" s="106"/>
      <c r="G1740" s="105"/>
      <c r="H1740" s="105"/>
      <c r="I1740" s="107"/>
      <c r="J1740" s="422"/>
      <c r="K1740" s="422"/>
      <c r="L1740" s="423"/>
      <c r="M1740" s="422"/>
      <c r="N1740" s="103"/>
      <c r="O1740" s="79">
        <f t="shared" si="82"/>
        <v>0</v>
      </c>
      <c r="P1740" s="79">
        <f t="shared" si="82"/>
        <v>0</v>
      </c>
      <c r="Q1740" s="102" t="str">
        <f t="shared" si="81"/>
        <v/>
      </c>
    </row>
    <row r="1741" spans="1:17" x14ac:dyDescent="0.2">
      <c r="A1741" s="118" t="str">
        <f>IF(B1741="","",COUNT('Diário 1º PA'!$A$5:$A$1982)+COUNT('Diário 2º PA'!$A$5:$A$2027)+ROW()-4)</f>
        <v/>
      </c>
      <c r="B1741" s="104"/>
      <c r="C1741" s="153"/>
      <c r="D1741" s="105"/>
      <c r="E1741" s="105"/>
      <c r="F1741" s="106"/>
      <c r="G1741" s="105"/>
      <c r="H1741" s="105"/>
      <c r="I1741" s="107"/>
      <c r="J1741" s="422"/>
      <c r="K1741" s="422"/>
      <c r="L1741" s="423"/>
      <c r="M1741" s="422"/>
      <c r="N1741" s="103"/>
      <c r="O1741" s="79">
        <f t="shared" si="82"/>
        <v>0</v>
      </c>
      <c r="P1741" s="79">
        <f t="shared" si="82"/>
        <v>0</v>
      </c>
      <c r="Q1741" s="102" t="str">
        <f t="shared" si="81"/>
        <v/>
      </c>
    </row>
    <row r="1742" spans="1:17" x14ac:dyDescent="0.2">
      <c r="A1742" s="118" t="str">
        <f>IF(B1742="","",COUNT('Diário 1º PA'!$A$5:$A$1982)+COUNT('Diário 2º PA'!$A$5:$A$2027)+ROW()-4)</f>
        <v/>
      </c>
      <c r="B1742" s="104"/>
      <c r="C1742" s="153"/>
      <c r="D1742" s="105"/>
      <c r="E1742" s="105"/>
      <c r="F1742" s="106"/>
      <c r="G1742" s="105"/>
      <c r="H1742" s="105"/>
      <c r="I1742" s="107"/>
      <c r="J1742" s="422"/>
      <c r="K1742" s="422"/>
      <c r="L1742" s="423"/>
      <c r="M1742" s="422"/>
      <c r="N1742" s="103"/>
      <c r="O1742" s="79">
        <f t="shared" si="82"/>
        <v>0</v>
      </c>
      <c r="P1742" s="79">
        <f t="shared" si="82"/>
        <v>0</v>
      </c>
      <c r="Q1742" s="102" t="str">
        <f t="shared" si="81"/>
        <v/>
      </c>
    </row>
    <row r="1743" spans="1:17" x14ac:dyDescent="0.2">
      <c r="A1743" s="118" t="str">
        <f>IF(B1743="","",COUNT('Diário 1º PA'!$A$5:$A$1982)+COUNT('Diário 2º PA'!$A$5:$A$2027)+ROW()-4)</f>
        <v/>
      </c>
      <c r="B1743" s="104"/>
      <c r="C1743" s="153"/>
      <c r="D1743" s="105"/>
      <c r="E1743" s="105"/>
      <c r="F1743" s="106"/>
      <c r="G1743" s="105"/>
      <c r="H1743" s="105"/>
      <c r="I1743" s="107"/>
      <c r="J1743" s="422"/>
      <c r="K1743" s="422"/>
      <c r="L1743" s="423"/>
      <c r="M1743" s="422"/>
      <c r="N1743" s="103"/>
      <c r="O1743" s="79">
        <f t="shared" si="82"/>
        <v>0</v>
      </c>
      <c r="P1743" s="79">
        <f t="shared" si="82"/>
        <v>0</v>
      </c>
      <c r="Q1743" s="102" t="str">
        <f t="shared" si="81"/>
        <v/>
      </c>
    </row>
    <row r="1744" spans="1:17" x14ac:dyDescent="0.2">
      <c r="A1744" s="118" t="str">
        <f>IF(B1744="","",COUNT('Diário 1º PA'!$A$5:$A$1982)+COUNT('Diário 2º PA'!$A$5:$A$2027)+ROW()-4)</f>
        <v/>
      </c>
      <c r="B1744" s="104"/>
      <c r="C1744" s="153"/>
      <c r="D1744" s="105"/>
      <c r="E1744" s="105"/>
      <c r="F1744" s="106"/>
      <c r="G1744" s="105"/>
      <c r="H1744" s="105"/>
      <c r="I1744" s="107"/>
      <c r="J1744" s="422"/>
      <c r="K1744" s="422"/>
      <c r="L1744" s="423"/>
      <c r="M1744" s="422"/>
      <c r="N1744" s="103"/>
      <c r="O1744" s="79">
        <f t="shared" si="82"/>
        <v>0</v>
      </c>
      <c r="P1744" s="79">
        <f t="shared" si="82"/>
        <v>0</v>
      </c>
      <c r="Q1744" s="102" t="str">
        <f t="shared" si="81"/>
        <v/>
      </c>
    </row>
    <row r="1745" spans="1:17" x14ac:dyDescent="0.2">
      <c r="A1745" s="118" t="str">
        <f>IF(B1745="","",COUNT('Diário 1º PA'!$A$5:$A$1982)+COUNT('Diário 2º PA'!$A$5:$A$2027)+ROW()-4)</f>
        <v/>
      </c>
      <c r="B1745" s="104"/>
      <c r="C1745" s="153"/>
      <c r="D1745" s="105"/>
      <c r="E1745" s="105"/>
      <c r="F1745" s="106"/>
      <c r="G1745" s="105"/>
      <c r="H1745" s="105"/>
      <c r="I1745" s="107"/>
      <c r="J1745" s="422"/>
      <c r="K1745" s="422"/>
      <c r="L1745" s="423"/>
      <c r="M1745" s="422"/>
      <c r="N1745" s="103"/>
      <c r="O1745" s="79">
        <f t="shared" si="82"/>
        <v>0</v>
      </c>
      <c r="P1745" s="79">
        <f t="shared" si="82"/>
        <v>0</v>
      </c>
      <c r="Q1745" s="102" t="str">
        <f t="shared" si="81"/>
        <v/>
      </c>
    </row>
    <row r="1746" spans="1:17" x14ac:dyDescent="0.2">
      <c r="A1746" s="118" t="str">
        <f>IF(B1746="","",COUNT('Diário 1º PA'!$A$5:$A$1982)+COUNT('Diário 2º PA'!$A$5:$A$2027)+ROW()-4)</f>
        <v/>
      </c>
      <c r="B1746" s="104"/>
      <c r="C1746" s="153"/>
      <c r="D1746" s="105"/>
      <c r="E1746" s="105"/>
      <c r="F1746" s="106"/>
      <c r="G1746" s="105"/>
      <c r="H1746" s="105"/>
      <c r="I1746" s="107"/>
      <c r="J1746" s="422"/>
      <c r="K1746" s="422"/>
      <c r="L1746" s="423"/>
      <c r="M1746" s="422"/>
      <c r="N1746" s="103"/>
      <c r="O1746" s="79">
        <f t="shared" si="82"/>
        <v>0</v>
      </c>
      <c r="P1746" s="79">
        <f t="shared" si="82"/>
        <v>0</v>
      </c>
      <c r="Q1746" s="102" t="str">
        <f t="shared" si="81"/>
        <v/>
      </c>
    </row>
    <row r="1747" spans="1:17" x14ac:dyDescent="0.2">
      <c r="A1747" s="118" t="str">
        <f>IF(B1747="","",COUNT('Diário 1º PA'!$A$5:$A$1982)+COUNT('Diário 2º PA'!$A$5:$A$2027)+ROW()-4)</f>
        <v/>
      </c>
      <c r="B1747" s="104"/>
      <c r="C1747" s="153"/>
      <c r="D1747" s="105"/>
      <c r="E1747" s="105"/>
      <c r="F1747" s="106"/>
      <c r="G1747" s="105"/>
      <c r="H1747" s="105"/>
      <c r="I1747" s="107"/>
      <c r="J1747" s="422"/>
      <c r="K1747" s="422"/>
      <c r="L1747" s="423"/>
      <c r="M1747" s="422"/>
      <c r="N1747" s="103"/>
      <c r="O1747" s="79">
        <f t="shared" si="82"/>
        <v>0</v>
      </c>
      <c r="P1747" s="79">
        <f t="shared" si="82"/>
        <v>0</v>
      </c>
      <c r="Q1747" s="102" t="str">
        <f t="shared" si="81"/>
        <v/>
      </c>
    </row>
    <row r="1748" spans="1:17" x14ac:dyDescent="0.2">
      <c r="A1748" s="118" t="str">
        <f>IF(B1748="","",COUNT('Diário 1º PA'!$A$5:$A$1982)+COUNT('Diário 2º PA'!$A$5:$A$2027)+ROW()-4)</f>
        <v/>
      </c>
      <c r="B1748" s="104"/>
      <c r="C1748" s="153"/>
      <c r="D1748" s="105"/>
      <c r="E1748" s="105"/>
      <c r="F1748" s="106"/>
      <c r="G1748" s="105"/>
      <c r="H1748" s="105"/>
      <c r="I1748" s="107"/>
      <c r="J1748" s="422"/>
      <c r="K1748" s="422"/>
      <c r="L1748" s="423"/>
      <c r="M1748" s="422"/>
      <c r="N1748" s="103"/>
      <c r="O1748" s="79">
        <f t="shared" si="82"/>
        <v>0</v>
      </c>
      <c r="P1748" s="79">
        <f t="shared" si="82"/>
        <v>0</v>
      </c>
      <c r="Q1748" s="102" t="str">
        <f t="shared" si="81"/>
        <v/>
      </c>
    </row>
    <row r="1749" spans="1:17" x14ac:dyDescent="0.2">
      <c r="A1749" s="118" t="str">
        <f>IF(B1749="","",COUNT('Diário 1º PA'!$A$5:$A$1982)+COUNT('Diário 2º PA'!$A$5:$A$2027)+ROW()-4)</f>
        <v/>
      </c>
      <c r="B1749" s="104"/>
      <c r="C1749" s="153"/>
      <c r="D1749" s="105"/>
      <c r="E1749" s="105"/>
      <c r="F1749" s="106"/>
      <c r="G1749" s="105"/>
      <c r="H1749" s="105"/>
      <c r="I1749" s="107"/>
      <c r="J1749" s="422"/>
      <c r="K1749" s="422"/>
      <c r="L1749" s="423"/>
      <c r="M1749" s="422"/>
      <c r="N1749" s="103"/>
      <c r="O1749" s="79">
        <f t="shared" si="82"/>
        <v>0</v>
      </c>
      <c r="P1749" s="79">
        <f t="shared" si="82"/>
        <v>0</v>
      </c>
      <c r="Q1749" s="102" t="str">
        <f t="shared" si="81"/>
        <v/>
      </c>
    </row>
    <row r="1750" spans="1:17" x14ac:dyDescent="0.2">
      <c r="A1750" s="118" t="str">
        <f>IF(B1750="","",COUNT('Diário 1º PA'!$A$5:$A$1982)+COUNT('Diário 2º PA'!$A$5:$A$2027)+ROW()-4)</f>
        <v/>
      </c>
      <c r="B1750" s="104"/>
      <c r="C1750" s="153"/>
      <c r="D1750" s="105"/>
      <c r="E1750" s="105"/>
      <c r="F1750" s="106"/>
      <c r="G1750" s="105"/>
      <c r="H1750" s="105"/>
      <c r="I1750" s="107"/>
      <c r="J1750" s="422"/>
      <c r="K1750" s="422"/>
      <c r="L1750" s="423"/>
      <c r="M1750" s="422"/>
      <c r="N1750" s="103"/>
      <c r="O1750" s="79">
        <f t="shared" si="82"/>
        <v>0</v>
      </c>
      <c r="P1750" s="79">
        <f t="shared" si="82"/>
        <v>0</v>
      </c>
      <c r="Q1750" s="102" t="str">
        <f t="shared" si="81"/>
        <v/>
      </c>
    </row>
    <row r="1751" spans="1:17" x14ac:dyDescent="0.2">
      <c r="A1751" s="118" t="str">
        <f>IF(B1751="","",COUNT('Diário 1º PA'!$A$5:$A$1982)+COUNT('Diário 2º PA'!$A$5:$A$2027)+ROW()-4)</f>
        <v/>
      </c>
      <c r="B1751" s="104"/>
      <c r="C1751" s="153"/>
      <c r="D1751" s="105"/>
      <c r="E1751" s="105"/>
      <c r="F1751" s="106"/>
      <c r="G1751" s="105"/>
      <c r="H1751" s="105"/>
      <c r="I1751" s="107"/>
      <c r="J1751" s="422"/>
      <c r="K1751" s="422"/>
      <c r="L1751" s="423"/>
      <c r="M1751" s="422"/>
      <c r="N1751" s="103"/>
      <c r="O1751" s="79">
        <f t="shared" si="82"/>
        <v>0</v>
      </c>
      <c r="P1751" s="79">
        <f t="shared" si="82"/>
        <v>0</v>
      </c>
      <c r="Q1751" s="102" t="str">
        <f t="shared" si="81"/>
        <v/>
      </c>
    </row>
    <row r="1752" spans="1:17" x14ac:dyDescent="0.2">
      <c r="A1752" s="118" t="str">
        <f>IF(B1752="","",COUNT('Diário 1º PA'!$A$5:$A$1982)+COUNT('Diário 2º PA'!$A$5:$A$2027)+ROW()-4)</f>
        <v/>
      </c>
      <c r="B1752" s="104"/>
      <c r="C1752" s="153"/>
      <c r="D1752" s="105"/>
      <c r="E1752" s="105"/>
      <c r="F1752" s="106"/>
      <c r="G1752" s="105"/>
      <c r="H1752" s="105"/>
      <c r="I1752" s="107"/>
      <c r="J1752" s="422"/>
      <c r="K1752" s="422"/>
      <c r="L1752" s="423"/>
      <c r="M1752" s="422"/>
      <c r="N1752" s="103"/>
      <c r="O1752" s="79">
        <f t="shared" si="82"/>
        <v>0</v>
      </c>
      <c r="P1752" s="79">
        <f t="shared" si="82"/>
        <v>0</v>
      </c>
      <c r="Q1752" s="102" t="str">
        <f t="shared" si="81"/>
        <v/>
      </c>
    </row>
    <row r="1753" spans="1:17" x14ac:dyDescent="0.2">
      <c r="A1753" s="118" t="str">
        <f>IF(B1753="","",COUNT('Diário 1º PA'!$A$5:$A$1982)+COUNT('Diário 2º PA'!$A$5:$A$2027)+ROW()-4)</f>
        <v/>
      </c>
      <c r="B1753" s="104"/>
      <c r="C1753" s="153"/>
      <c r="D1753" s="105"/>
      <c r="E1753" s="105"/>
      <c r="F1753" s="106"/>
      <c r="G1753" s="105"/>
      <c r="H1753" s="105"/>
      <c r="I1753" s="107"/>
      <c r="J1753" s="422"/>
      <c r="K1753" s="422"/>
      <c r="L1753" s="423"/>
      <c r="M1753" s="422"/>
      <c r="N1753" s="103"/>
      <c r="O1753" s="79">
        <f t="shared" si="82"/>
        <v>0</v>
      </c>
      <c r="P1753" s="79">
        <f t="shared" si="82"/>
        <v>0</v>
      </c>
      <c r="Q1753" s="102" t="str">
        <f t="shared" si="81"/>
        <v/>
      </c>
    </row>
    <row r="1754" spans="1:17" x14ac:dyDescent="0.2">
      <c r="A1754" s="118" t="str">
        <f>IF(B1754="","",COUNT('Diário 1º PA'!$A$5:$A$1982)+COUNT('Diário 2º PA'!$A$5:$A$2027)+ROW()-4)</f>
        <v/>
      </c>
      <c r="B1754" s="104"/>
      <c r="C1754" s="153"/>
      <c r="D1754" s="105"/>
      <c r="E1754" s="105"/>
      <c r="F1754" s="106"/>
      <c r="G1754" s="105"/>
      <c r="H1754" s="105"/>
      <c r="I1754" s="107"/>
      <c r="J1754" s="422"/>
      <c r="K1754" s="422"/>
      <c r="L1754" s="423"/>
      <c r="M1754" s="422"/>
      <c r="N1754" s="103"/>
      <c r="O1754" s="79">
        <f t="shared" si="82"/>
        <v>0</v>
      </c>
      <c r="P1754" s="79">
        <f t="shared" si="82"/>
        <v>0</v>
      </c>
      <c r="Q1754" s="102" t="str">
        <f t="shared" si="81"/>
        <v/>
      </c>
    </row>
    <row r="1755" spans="1:17" x14ac:dyDescent="0.2">
      <c r="A1755" s="118" t="str">
        <f>IF(B1755="","",COUNT('Diário 1º PA'!$A$5:$A$1982)+COUNT('Diário 2º PA'!$A$5:$A$2027)+ROW()-4)</f>
        <v/>
      </c>
      <c r="B1755" s="104"/>
      <c r="C1755" s="153"/>
      <c r="D1755" s="105"/>
      <c r="E1755" s="105"/>
      <c r="F1755" s="106"/>
      <c r="G1755" s="105"/>
      <c r="H1755" s="105"/>
      <c r="I1755" s="107"/>
      <c r="J1755" s="422"/>
      <c r="K1755" s="422"/>
      <c r="L1755" s="423"/>
      <c r="M1755" s="422"/>
      <c r="N1755" s="103"/>
      <c r="O1755" s="79">
        <f t="shared" si="82"/>
        <v>0</v>
      </c>
      <c r="P1755" s="79">
        <f t="shared" si="82"/>
        <v>0</v>
      </c>
      <c r="Q1755" s="102" t="str">
        <f t="shared" si="81"/>
        <v/>
      </c>
    </row>
    <row r="1756" spans="1:17" x14ac:dyDescent="0.2">
      <c r="A1756" s="118" t="str">
        <f>IF(B1756="","",COUNT('Diário 1º PA'!$A$5:$A$1982)+COUNT('Diário 2º PA'!$A$5:$A$2027)+ROW()-4)</f>
        <v/>
      </c>
      <c r="B1756" s="104"/>
      <c r="C1756" s="153"/>
      <c r="D1756" s="105"/>
      <c r="E1756" s="105"/>
      <c r="F1756" s="106"/>
      <c r="G1756" s="105"/>
      <c r="H1756" s="105"/>
      <c r="I1756" s="107"/>
      <c r="J1756" s="422"/>
      <c r="K1756" s="422"/>
      <c r="L1756" s="423"/>
      <c r="M1756" s="422"/>
      <c r="N1756" s="103"/>
      <c r="O1756" s="79">
        <f t="shared" si="82"/>
        <v>0</v>
      </c>
      <c r="P1756" s="79">
        <f t="shared" si="82"/>
        <v>0</v>
      </c>
      <c r="Q1756" s="102" t="str">
        <f t="shared" si="81"/>
        <v/>
      </c>
    </row>
    <row r="1757" spans="1:17" x14ac:dyDescent="0.2">
      <c r="A1757" s="118" t="str">
        <f>IF(B1757="","",COUNT('Diário 1º PA'!$A$5:$A$1982)+COUNT('Diário 2º PA'!$A$5:$A$2027)+ROW()-4)</f>
        <v/>
      </c>
      <c r="B1757" s="104"/>
      <c r="C1757" s="153"/>
      <c r="D1757" s="105"/>
      <c r="E1757" s="105"/>
      <c r="F1757" s="106"/>
      <c r="G1757" s="105"/>
      <c r="H1757" s="105"/>
      <c r="I1757" s="107"/>
      <c r="J1757" s="422"/>
      <c r="K1757" s="422"/>
      <c r="L1757" s="423"/>
      <c r="M1757" s="422"/>
      <c r="N1757" s="103"/>
      <c r="O1757" s="79">
        <f t="shared" si="82"/>
        <v>0</v>
      </c>
      <c r="P1757" s="79">
        <f t="shared" si="82"/>
        <v>0</v>
      </c>
      <c r="Q1757" s="102" t="str">
        <f t="shared" si="81"/>
        <v/>
      </c>
    </row>
    <row r="1758" spans="1:17" x14ac:dyDescent="0.2">
      <c r="A1758" s="118" t="str">
        <f>IF(B1758="","",COUNT('Diário 1º PA'!$A$5:$A$1982)+COUNT('Diário 2º PA'!$A$5:$A$2027)+ROW()-4)</f>
        <v/>
      </c>
      <c r="B1758" s="104"/>
      <c r="C1758" s="153"/>
      <c r="D1758" s="105"/>
      <c r="E1758" s="105"/>
      <c r="F1758" s="106"/>
      <c r="G1758" s="105"/>
      <c r="H1758" s="105"/>
      <c r="I1758" s="107"/>
      <c r="J1758" s="422"/>
      <c r="K1758" s="422"/>
      <c r="L1758" s="423"/>
      <c r="M1758" s="422"/>
      <c r="N1758" s="103"/>
      <c r="O1758" s="79">
        <f t="shared" si="82"/>
        <v>0</v>
      </c>
      <c r="P1758" s="79">
        <f t="shared" si="82"/>
        <v>0</v>
      </c>
      <c r="Q1758" s="102" t="str">
        <f t="shared" si="81"/>
        <v/>
      </c>
    </row>
    <row r="1759" spans="1:17" x14ac:dyDescent="0.2">
      <c r="A1759" s="118" t="str">
        <f>IF(B1759="","",COUNT('Diário 1º PA'!$A$5:$A$1982)+COUNT('Diário 2º PA'!$A$5:$A$2027)+ROW()-4)</f>
        <v/>
      </c>
      <c r="B1759" s="104"/>
      <c r="C1759" s="153"/>
      <c r="D1759" s="105"/>
      <c r="E1759" s="105"/>
      <c r="F1759" s="106"/>
      <c r="G1759" s="105"/>
      <c r="H1759" s="105"/>
      <c r="I1759" s="107"/>
      <c r="J1759" s="422"/>
      <c r="K1759" s="422"/>
      <c r="L1759" s="423"/>
      <c r="M1759" s="422"/>
      <c r="N1759" s="103"/>
      <c r="O1759" s="79">
        <f t="shared" si="82"/>
        <v>0</v>
      </c>
      <c r="P1759" s="79">
        <f t="shared" si="82"/>
        <v>0</v>
      </c>
      <c r="Q1759" s="102" t="str">
        <f t="shared" si="81"/>
        <v/>
      </c>
    </row>
    <row r="1760" spans="1:17" x14ac:dyDescent="0.2">
      <c r="A1760" s="118" t="str">
        <f>IF(B1760="","",COUNT('Diário 1º PA'!$A$5:$A$1982)+COUNT('Diário 2º PA'!$A$5:$A$2027)+ROW()-4)</f>
        <v/>
      </c>
      <c r="B1760" s="104"/>
      <c r="C1760" s="153"/>
      <c r="D1760" s="105"/>
      <c r="E1760" s="105"/>
      <c r="F1760" s="106"/>
      <c r="G1760" s="105"/>
      <c r="H1760" s="105"/>
      <c r="I1760" s="107"/>
      <c r="J1760" s="422"/>
      <c r="K1760" s="422"/>
      <c r="L1760" s="423"/>
      <c r="M1760" s="422"/>
      <c r="N1760" s="103"/>
      <c r="O1760" s="79">
        <f t="shared" si="82"/>
        <v>0</v>
      </c>
      <c r="P1760" s="79">
        <f t="shared" si="82"/>
        <v>0</v>
      </c>
      <c r="Q1760" s="102" t="str">
        <f t="shared" si="81"/>
        <v/>
      </c>
    </row>
    <row r="1761" spans="1:17" x14ac:dyDescent="0.2">
      <c r="A1761" s="118" t="str">
        <f>IF(B1761="","",COUNT('Diário 1º PA'!$A$5:$A$1982)+COUNT('Diário 2º PA'!$A$5:$A$2027)+ROW()-4)</f>
        <v/>
      </c>
      <c r="B1761" s="104"/>
      <c r="C1761" s="153"/>
      <c r="D1761" s="105"/>
      <c r="E1761" s="105"/>
      <c r="F1761" s="106"/>
      <c r="G1761" s="105"/>
      <c r="H1761" s="105"/>
      <c r="I1761" s="107"/>
      <c r="J1761" s="422"/>
      <c r="K1761" s="422"/>
      <c r="L1761" s="423"/>
      <c r="M1761" s="422"/>
      <c r="N1761" s="103"/>
      <c r="O1761" s="79">
        <f t="shared" si="82"/>
        <v>0</v>
      </c>
      <c r="P1761" s="79">
        <f t="shared" si="82"/>
        <v>0</v>
      </c>
      <c r="Q1761" s="102" t="str">
        <f t="shared" si="81"/>
        <v/>
      </c>
    </row>
    <row r="1762" spans="1:17" x14ac:dyDescent="0.2">
      <c r="A1762" s="118" t="str">
        <f>IF(B1762="","",COUNT('Diário 1º PA'!$A$5:$A$1982)+COUNT('Diário 2º PA'!$A$5:$A$2027)+ROW()-4)</f>
        <v/>
      </c>
      <c r="B1762" s="104"/>
      <c r="C1762" s="153"/>
      <c r="D1762" s="105"/>
      <c r="E1762" s="105"/>
      <c r="F1762" s="106"/>
      <c r="G1762" s="105"/>
      <c r="H1762" s="105"/>
      <c r="I1762" s="107"/>
      <c r="J1762" s="422"/>
      <c r="K1762" s="422"/>
      <c r="L1762" s="423"/>
      <c r="M1762" s="422"/>
      <c r="N1762" s="103"/>
      <c r="O1762" s="79">
        <f t="shared" si="82"/>
        <v>0</v>
      </c>
      <c r="P1762" s="79">
        <f t="shared" si="82"/>
        <v>0</v>
      </c>
      <c r="Q1762" s="102" t="str">
        <f t="shared" si="81"/>
        <v/>
      </c>
    </row>
    <row r="1763" spans="1:17" x14ac:dyDescent="0.2">
      <c r="A1763" s="118" t="str">
        <f>IF(B1763="","",COUNT('Diário 1º PA'!$A$5:$A$1982)+COUNT('Diário 2º PA'!$A$5:$A$2027)+ROW()-4)</f>
        <v/>
      </c>
      <c r="B1763" s="104"/>
      <c r="C1763" s="153"/>
      <c r="D1763" s="105"/>
      <c r="E1763" s="105"/>
      <c r="F1763" s="106"/>
      <c r="G1763" s="105"/>
      <c r="H1763" s="105"/>
      <c r="I1763" s="107"/>
      <c r="J1763" s="422"/>
      <c r="K1763" s="422"/>
      <c r="L1763" s="423"/>
      <c r="M1763" s="422"/>
      <c r="N1763" s="103"/>
      <c r="O1763" s="79">
        <f t="shared" si="82"/>
        <v>0</v>
      </c>
      <c r="P1763" s="79">
        <f t="shared" si="82"/>
        <v>0</v>
      </c>
      <c r="Q1763" s="102" t="str">
        <f t="shared" si="81"/>
        <v/>
      </c>
    </row>
    <row r="1764" spans="1:17" x14ac:dyDescent="0.2">
      <c r="A1764" s="118" t="str">
        <f>IF(B1764="","",COUNT('Diário 1º PA'!$A$5:$A$1982)+COUNT('Diário 2º PA'!$A$5:$A$2027)+ROW()-4)</f>
        <v/>
      </c>
      <c r="B1764" s="104"/>
      <c r="C1764" s="153"/>
      <c r="D1764" s="105"/>
      <c r="E1764" s="105"/>
      <c r="F1764" s="106"/>
      <c r="G1764" s="105"/>
      <c r="H1764" s="105"/>
      <c r="I1764" s="107"/>
      <c r="J1764" s="422"/>
      <c r="K1764" s="422"/>
      <c r="L1764" s="423"/>
      <c r="M1764" s="422"/>
      <c r="N1764" s="103"/>
      <c r="O1764" s="79">
        <f t="shared" si="82"/>
        <v>0</v>
      </c>
      <c r="P1764" s="79">
        <f t="shared" si="82"/>
        <v>0</v>
      </c>
      <c r="Q1764" s="102" t="str">
        <f t="shared" si="81"/>
        <v/>
      </c>
    </row>
    <row r="1765" spans="1:17" x14ac:dyDescent="0.2">
      <c r="A1765" s="118" t="str">
        <f>IF(B1765="","",COUNT('Diário 1º PA'!$A$5:$A$1982)+COUNT('Diário 2º PA'!$A$5:$A$2027)+ROW()-4)</f>
        <v/>
      </c>
      <c r="B1765" s="104"/>
      <c r="C1765" s="153"/>
      <c r="D1765" s="105"/>
      <c r="E1765" s="105"/>
      <c r="F1765" s="106"/>
      <c r="G1765" s="105"/>
      <c r="H1765" s="105"/>
      <c r="I1765" s="107"/>
      <c r="J1765" s="422"/>
      <c r="K1765" s="422"/>
      <c r="L1765" s="423"/>
      <c r="M1765" s="422"/>
      <c r="N1765" s="103"/>
      <c r="O1765" s="79">
        <f t="shared" si="82"/>
        <v>0</v>
      </c>
      <c r="P1765" s="79">
        <f t="shared" si="82"/>
        <v>0</v>
      </c>
      <c r="Q1765" s="102" t="str">
        <f t="shared" si="81"/>
        <v/>
      </c>
    </row>
    <row r="1766" spans="1:17" x14ac:dyDescent="0.2">
      <c r="A1766" s="118" t="str">
        <f>IF(B1766="","",COUNT('Diário 1º PA'!$A$5:$A$1982)+COUNT('Diário 2º PA'!$A$5:$A$2027)+ROW()-4)</f>
        <v/>
      </c>
      <c r="B1766" s="104"/>
      <c r="C1766" s="153"/>
      <c r="D1766" s="105"/>
      <c r="E1766" s="105"/>
      <c r="F1766" s="106"/>
      <c r="G1766" s="105"/>
      <c r="H1766" s="105"/>
      <c r="I1766" s="107"/>
      <c r="J1766" s="422"/>
      <c r="K1766" s="422"/>
      <c r="L1766" s="423"/>
      <c r="M1766" s="422"/>
      <c r="N1766" s="103"/>
      <c r="O1766" s="79">
        <f t="shared" si="82"/>
        <v>0</v>
      </c>
      <c r="P1766" s="79">
        <f t="shared" si="82"/>
        <v>0</v>
      </c>
      <c r="Q1766" s="102" t="str">
        <f t="shared" si="81"/>
        <v/>
      </c>
    </row>
    <row r="1767" spans="1:17" x14ac:dyDescent="0.2">
      <c r="A1767" s="118" t="str">
        <f>IF(B1767="","",COUNT('Diário 1º PA'!$A$5:$A$1982)+COUNT('Diário 2º PA'!$A$5:$A$2027)+ROW()-4)</f>
        <v/>
      </c>
      <c r="B1767" s="104"/>
      <c r="C1767" s="153"/>
      <c r="D1767" s="105"/>
      <c r="E1767" s="105"/>
      <c r="F1767" s="106"/>
      <c r="G1767" s="105"/>
      <c r="H1767" s="105"/>
      <c r="I1767" s="107"/>
      <c r="J1767" s="422"/>
      <c r="K1767" s="422"/>
      <c r="L1767" s="423"/>
      <c r="M1767" s="422"/>
      <c r="N1767" s="103"/>
      <c r="O1767" s="79">
        <f t="shared" si="82"/>
        <v>0</v>
      </c>
      <c r="P1767" s="79">
        <f t="shared" si="82"/>
        <v>0</v>
      </c>
      <c r="Q1767" s="102" t="str">
        <f t="shared" si="81"/>
        <v/>
      </c>
    </row>
    <row r="1768" spans="1:17" x14ac:dyDescent="0.2">
      <c r="A1768" s="118" t="str">
        <f>IF(B1768="","",COUNT('Diário 1º PA'!$A$5:$A$1982)+COUNT('Diário 2º PA'!$A$5:$A$2027)+ROW()-4)</f>
        <v/>
      </c>
      <c r="B1768" s="104"/>
      <c r="C1768" s="153"/>
      <c r="D1768" s="105"/>
      <c r="E1768" s="105"/>
      <c r="F1768" s="106"/>
      <c r="G1768" s="105"/>
      <c r="H1768" s="105"/>
      <c r="I1768" s="107"/>
      <c r="J1768" s="422"/>
      <c r="K1768" s="422"/>
      <c r="L1768" s="423"/>
      <c r="M1768" s="422"/>
      <c r="N1768" s="103"/>
      <c r="O1768" s="79">
        <f t="shared" si="82"/>
        <v>0</v>
      </c>
      <c r="P1768" s="79">
        <f t="shared" si="82"/>
        <v>0</v>
      </c>
      <c r="Q1768" s="102" t="str">
        <f t="shared" si="81"/>
        <v/>
      </c>
    </row>
    <row r="1769" spans="1:17" x14ac:dyDescent="0.2">
      <c r="A1769" s="118" t="str">
        <f>IF(B1769="","",COUNT('Diário 1º PA'!$A$5:$A$1982)+COUNT('Diário 2º PA'!$A$5:$A$2027)+ROW()-4)</f>
        <v/>
      </c>
      <c r="B1769" s="104"/>
      <c r="C1769" s="153"/>
      <c r="D1769" s="105"/>
      <c r="E1769" s="105"/>
      <c r="F1769" s="106"/>
      <c r="G1769" s="105"/>
      <c r="H1769" s="105"/>
      <c r="I1769" s="107"/>
      <c r="J1769" s="422"/>
      <c r="K1769" s="422"/>
      <c r="L1769" s="423"/>
      <c r="M1769" s="422"/>
      <c r="N1769" s="103"/>
      <c r="O1769" s="79">
        <f t="shared" si="82"/>
        <v>0</v>
      </c>
      <c r="P1769" s="79">
        <f t="shared" si="82"/>
        <v>0</v>
      </c>
      <c r="Q1769" s="102" t="str">
        <f t="shared" si="81"/>
        <v/>
      </c>
    </row>
    <row r="1770" spans="1:17" x14ac:dyDescent="0.2">
      <c r="A1770" s="118" t="str">
        <f>IF(B1770="","",COUNT('Diário 1º PA'!$A$5:$A$1982)+COUNT('Diário 2º PA'!$A$5:$A$2027)+ROW()-4)</f>
        <v/>
      </c>
      <c r="B1770" s="104"/>
      <c r="C1770" s="153"/>
      <c r="D1770" s="105"/>
      <c r="E1770" s="105"/>
      <c r="F1770" s="106"/>
      <c r="G1770" s="105"/>
      <c r="H1770" s="105"/>
      <c r="I1770" s="107"/>
      <c r="J1770" s="422"/>
      <c r="K1770" s="422"/>
      <c r="L1770" s="423"/>
      <c r="M1770" s="422"/>
      <c r="N1770" s="103"/>
      <c r="O1770" s="79">
        <f t="shared" si="82"/>
        <v>0</v>
      </c>
      <c r="P1770" s="79">
        <f t="shared" si="82"/>
        <v>0</v>
      </c>
      <c r="Q1770" s="102" t="str">
        <f t="shared" ref="Q1770:Q1833" si="83">SUBSTITUTE(D1770," ","_")</f>
        <v/>
      </c>
    </row>
    <row r="1771" spans="1:17" x14ac:dyDescent="0.2">
      <c r="A1771" s="118" t="str">
        <f>IF(B1771="","",COUNT('Diário 1º PA'!$A$5:$A$1982)+COUNT('Diário 2º PA'!$A$5:$A$2027)+ROW()-4)</f>
        <v/>
      </c>
      <c r="B1771" s="104"/>
      <c r="C1771" s="153"/>
      <c r="D1771" s="105"/>
      <c r="E1771" s="105"/>
      <c r="F1771" s="106"/>
      <c r="G1771" s="105"/>
      <c r="H1771" s="105"/>
      <c r="I1771" s="107"/>
      <c r="J1771" s="422"/>
      <c r="K1771" s="422"/>
      <c r="L1771" s="423"/>
      <c r="M1771" s="422"/>
      <c r="N1771" s="103"/>
      <c r="O1771" s="79">
        <f t="shared" ref="O1771:P1834" si="84">IF(B1771=0,0,IF(YEAR(B1771)=$P$1,MONTH(B1771)-$O$1+1,(YEAR(B1771)-$P$1)*12-$O$1+1+MONTH(B1771)))</f>
        <v>0</v>
      </c>
      <c r="P1771" s="79">
        <f t="shared" si="84"/>
        <v>0</v>
      </c>
      <c r="Q1771" s="102" t="str">
        <f t="shared" si="83"/>
        <v/>
      </c>
    </row>
    <row r="1772" spans="1:17" x14ac:dyDescent="0.2">
      <c r="A1772" s="118" t="str">
        <f>IF(B1772="","",COUNT('Diário 1º PA'!$A$5:$A$1982)+COUNT('Diário 2º PA'!$A$5:$A$2027)+ROW()-4)</f>
        <v/>
      </c>
      <c r="B1772" s="104"/>
      <c r="C1772" s="153"/>
      <c r="D1772" s="105"/>
      <c r="E1772" s="105"/>
      <c r="F1772" s="106"/>
      <c r="G1772" s="105"/>
      <c r="H1772" s="105"/>
      <c r="I1772" s="107"/>
      <c r="J1772" s="422"/>
      <c r="K1772" s="422"/>
      <c r="L1772" s="423"/>
      <c r="M1772" s="422"/>
      <c r="N1772" s="103"/>
      <c r="O1772" s="79">
        <f t="shared" si="84"/>
        <v>0</v>
      </c>
      <c r="P1772" s="79">
        <f t="shared" si="84"/>
        <v>0</v>
      </c>
      <c r="Q1772" s="102" t="str">
        <f t="shared" si="83"/>
        <v/>
      </c>
    </row>
    <row r="1773" spans="1:17" x14ac:dyDescent="0.2">
      <c r="A1773" s="118" t="str">
        <f>IF(B1773="","",COUNT('Diário 1º PA'!$A$5:$A$1982)+COUNT('Diário 2º PA'!$A$5:$A$2027)+ROW()-4)</f>
        <v/>
      </c>
      <c r="B1773" s="104"/>
      <c r="C1773" s="153"/>
      <c r="D1773" s="105"/>
      <c r="E1773" s="105"/>
      <c r="F1773" s="106"/>
      <c r="G1773" s="105"/>
      <c r="H1773" s="105"/>
      <c r="I1773" s="107"/>
      <c r="J1773" s="422"/>
      <c r="K1773" s="422"/>
      <c r="L1773" s="423"/>
      <c r="M1773" s="422"/>
      <c r="N1773" s="103"/>
      <c r="O1773" s="79">
        <f t="shared" si="84"/>
        <v>0</v>
      </c>
      <c r="P1773" s="79">
        <f t="shared" si="84"/>
        <v>0</v>
      </c>
      <c r="Q1773" s="102" t="str">
        <f t="shared" si="83"/>
        <v/>
      </c>
    </row>
    <row r="1774" spans="1:17" x14ac:dyDescent="0.2">
      <c r="A1774" s="118" t="str">
        <f>IF(B1774="","",COUNT('Diário 1º PA'!$A$5:$A$1982)+COUNT('Diário 2º PA'!$A$5:$A$2027)+ROW()-4)</f>
        <v/>
      </c>
      <c r="B1774" s="104"/>
      <c r="C1774" s="153"/>
      <c r="D1774" s="105"/>
      <c r="E1774" s="105"/>
      <c r="F1774" s="106"/>
      <c r="G1774" s="105"/>
      <c r="H1774" s="105"/>
      <c r="I1774" s="107"/>
      <c r="J1774" s="422"/>
      <c r="K1774" s="422"/>
      <c r="L1774" s="423"/>
      <c r="M1774" s="422"/>
      <c r="N1774" s="103"/>
      <c r="O1774" s="79">
        <f t="shared" si="84"/>
        <v>0</v>
      </c>
      <c r="P1774" s="79">
        <f t="shared" si="84"/>
        <v>0</v>
      </c>
      <c r="Q1774" s="102" t="str">
        <f t="shared" si="83"/>
        <v/>
      </c>
    </row>
    <row r="1775" spans="1:17" x14ac:dyDescent="0.2">
      <c r="A1775" s="118" t="str">
        <f>IF(B1775="","",COUNT('Diário 1º PA'!$A$5:$A$1982)+COUNT('Diário 2º PA'!$A$5:$A$2027)+ROW()-4)</f>
        <v/>
      </c>
      <c r="B1775" s="104"/>
      <c r="C1775" s="153"/>
      <c r="D1775" s="105"/>
      <c r="E1775" s="105"/>
      <c r="F1775" s="106"/>
      <c r="G1775" s="105"/>
      <c r="H1775" s="105"/>
      <c r="I1775" s="107"/>
      <c r="J1775" s="422"/>
      <c r="K1775" s="422"/>
      <c r="L1775" s="423"/>
      <c r="M1775" s="422"/>
      <c r="N1775" s="103"/>
      <c r="O1775" s="79">
        <f t="shared" si="84"/>
        <v>0</v>
      </c>
      <c r="P1775" s="79">
        <f t="shared" si="84"/>
        <v>0</v>
      </c>
      <c r="Q1775" s="102" t="str">
        <f t="shared" si="83"/>
        <v/>
      </c>
    </row>
    <row r="1776" spans="1:17" x14ac:dyDescent="0.2">
      <c r="A1776" s="118" t="str">
        <f>IF(B1776="","",COUNT('Diário 1º PA'!$A$5:$A$1982)+COUNT('Diário 2º PA'!$A$5:$A$2027)+ROW()-4)</f>
        <v/>
      </c>
      <c r="B1776" s="104"/>
      <c r="C1776" s="153"/>
      <c r="D1776" s="105"/>
      <c r="E1776" s="105"/>
      <c r="F1776" s="106"/>
      <c r="G1776" s="105"/>
      <c r="H1776" s="105"/>
      <c r="I1776" s="107"/>
      <c r="J1776" s="422"/>
      <c r="K1776" s="422"/>
      <c r="L1776" s="423"/>
      <c r="M1776" s="422"/>
      <c r="N1776" s="103"/>
      <c r="O1776" s="79">
        <f t="shared" si="84"/>
        <v>0</v>
      </c>
      <c r="P1776" s="79">
        <f t="shared" si="84"/>
        <v>0</v>
      </c>
      <c r="Q1776" s="102" t="str">
        <f t="shared" si="83"/>
        <v/>
      </c>
    </row>
    <row r="1777" spans="1:17" x14ac:dyDescent="0.2">
      <c r="A1777" s="118" t="str">
        <f>IF(B1777="","",COUNT('Diário 1º PA'!$A$5:$A$1982)+COUNT('Diário 2º PA'!$A$5:$A$2027)+ROW()-4)</f>
        <v/>
      </c>
      <c r="B1777" s="104"/>
      <c r="C1777" s="153"/>
      <c r="D1777" s="105"/>
      <c r="E1777" s="105"/>
      <c r="F1777" s="106"/>
      <c r="G1777" s="105"/>
      <c r="H1777" s="105"/>
      <c r="I1777" s="107"/>
      <c r="J1777" s="422"/>
      <c r="K1777" s="422"/>
      <c r="L1777" s="423"/>
      <c r="M1777" s="422"/>
      <c r="N1777" s="103"/>
      <c r="O1777" s="79">
        <f t="shared" si="84"/>
        <v>0</v>
      </c>
      <c r="P1777" s="79">
        <f t="shared" si="84"/>
        <v>0</v>
      </c>
      <c r="Q1777" s="102" t="str">
        <f t="shared" si="83"/>
        <v/>
      </c>
    </row>
    <row r="1778" spans="1:17" x14ac:dyDescent="0.2">
      <c r="A1778" s="118" t="str">
        <f>IF(B1778="","",COUNT('Diário 1º PA'!$A$5:$A$1982)+COUNT('Diário 2º PA'!$A$5:$A$2027)+ROW()-4)</f>
        <v/>
      </c>
      <c r="B1778" s="104"/>
      <c r="C1778" s="153"/>
      <c r="D1778" s="105"/>
      <c r="E1778" s="105"/>
      <c r="F1778" s="106"/>
      <c r="G1778" s="105"/>
      <c r="H1778" s="105"/>
      <c r="I1778" s="107"/>
      <c r="J1778" s="422"/>
      <c r="K1778" s="422"/>
      <c r="L1778" s="423"/>
      <c r="M1778" s="422"/>
      <c r="N1778" s="103"/>
      <c r="O1778" s="79">
        <f t="shared" si="84"/>
        <v>0</v>
      </c>
      <c r="P1778" s="79">
        <f t="shared" si="84"/>
        <v>0</v>
      </c>
      <c r="Q1778" s="102" t="str">
        <f t="shared" si="83"/>
        <v/>
      </c>
    </row>
    <row r="1779" spans="1:17" x14ac:dyDescent="0.2">
      <c r="A1779" s="118" t="str">
        <f>IF(B1779="","",COUNT('Diário 1º PA'!$A$5:$A$1982)+COUNT('Diário 2º PA'!$A$5:$A$2027)+ROW()-4)</f>
        <v/>
      </c>
      <c r="B1779" s="104"/>
      <c r="C1779" s="153"/>
      <c r="D1779" s="105"/>
      <c r="E1779" s="105"/>
      <c r="F1779" s="106"/>
      <c r="G1779" s="105"/>
      <c r="H1779" s="105"/>
      <c r="I1779" s="107"/>
      <c r="J1779" s="422"/>
      <c r="K1779" s="422"/>
      <c r="L1779" s="423"/>
      <c r="M1779" s="422"/>
      <c r="N1779" s="103"/>
      <c r="O1779" s="79">
        <f t="shared" si="84"/>
        <v>0</v>
      </c>
      <c r="P1779" s="79">
        <f t="shared" si="84"/>
        <v>0</v>
      </c>
      <c r="Q1779" s="102" t="str">
        <f t="shared" si="83"/>
        <v/>
      </c>
    </row>
    <row r="1780" spans="1:17" x14ac:dyDescent="0.2">
      <c r="A1780" s="118" t="str">
        <f>IF(B1780="","",COUNT('Diário 1º PA'!$A$5:$A$1982)+COUNT('Diário 2º PA'!$A$5:$A$2027)+ROW()-4)</f>
        <v/>
      </c>
      <c r="B1780" s="104"/>
      <c r="C1780" s="153"/>
      <c r="D1780" s="105"/>
      <c r="E1780" s="105"/>
      <c r="F1780" s="106"/>
      <c r="G1780" s="105"/>
      <c r="H1780" s="105"/>
      <c r="I1780" s="107"/>
      <c r="J1780" s="422"/>
      <c r="K1780" s="422"/>
      <c r="L1780" s="423"/>
      <c r="M1780" s="422"/>
      <c r="N1780" s="103"/>
      <c r="O1780" s="79">
        <f t="shared" si="84"/>
        <v>0</v>
      </c>
      <c r="P1780" s="79">
        <f t="shared" si="84"/>
        <v>0</v>
      </c>
      <c r="Q1780" s="102" t="str">
        <f t="shared" si="83"/>
        <v/>
      </c>
    </row>
    <row r="1781" spans="1:17" x14ac:dyDescent="0.2">
      <c r="A1781" s="118" t="str">
        <f>IF(B1781="","",COUNT('Diário 1º PA'!$A$5:$A$1982)+COUNT('Diário 2º PA'!$A$5:$A$2027)+ROW()-4)</f>
        <v/>
      </c>
      <c r="B1781" s="104"/>
      <c r="C1781" s="153"/>
      <c r="D1781" s="105"/>
      <c r="E1781" s="105"/>
      <c r="F1781" s="106"/>
      <c r="G1781" s="105"/>
      <c r="H1781" s="105"/>
      <c r="I1781" s="107"/>
      <c r="J1781" s="422"/>
      <c r="K1781" s="422"/>
      <c r="L1781" s="423"/>
      <c r="M1781" s="422"/>
      <c r="N1781" s="103"/>
      <c r="O1781" s="79">
        <f t="shared" si="84"/>
        <v>0</v>
      </c>
      <c r="P1781" s="79">
        <f t="shared" si="84"/>
        <v>0</v>
      </c>
      <c r="Q1781" s="102" t="str">
        <f t="shared" si="83"/>
        <v/>
      </c>
    </row>
    <row r="1782" spans="1:17" x14ac:dyDescent="0.2">
      <c r="A1782" s="118" t="str">
        <f>IF(B1782="","",COUNT('Diário 1º PA'!$A$5:$A$1982)+COUNT('Diário 2º PA'!$A$5:$A$2027)+ROW()-4)</f>
        <v/>
      </c>
      <c r="B1782" s="104"/>
      <c r="C1782" s="153"/>
      <c r="D1782" s="105"/>
      <c r="E1782" s="105"/>
      <c r="F1782" s="106"/>
      <c r="G1782" s="105"/>
      <c r="H1782" s="105"/>
      <c r="I1782" s="107"/>
      <c r="J1782" s="422"/>
      <c r="K1782" s="422"/>
      <c r="L1782" s="423"/>
      <c r="M1782" s="422"/>
      <c r="N1782" s="103"/>
      <c r="O1782" s="79">
        <f t="shared" si="84"/>
        <v>0</v>
      </c>
      <c r="P1782" s="79">
        <f t="shared" si="84"/>
        <v>0</v>
      </c>
      <c r="Q1782" s="102" t="str">
        <f t="shared" si="83"/>
        <v/>
      </c>
    </row>
    <row r="1783" spans="1:17" x14ac:dyDescent="0.2">
      <c r="A1783" s="118" t="str">
        <f>IF(B1783="","",COUNT('Diário 1º PA'!$A$5:$A$1982)+COUNT('Diário 2º PA'!$A$5:$A$2027)+ROW()-4)</f>
        <v/>
      </c>
      <c r="B1783" s="104"/>
      <c r="C1783" s="153"/>
      <c r="D1783" s="105"/>
      <c r="E1783" s="105"/>
      <c r="F1783" s="106"/>
      <c r="G1783" s="105"/>
      <c r="H1783" s="105"/>
      <c r="I1783" s="107"/>
      <c r="J1783" s="422"/>
      <c r="K1783" s="422"/>
      <c r="L1783" s="423"/>
      <c r="M1783" s="422"/>
      <c r="N1783" s="103"/>
      <c r="O1783" s="79">
        <f t="shared" si="84"/>
        <v>0</v>
      </c>
      <c r="P1783" s="79">
        <f t="shared" si="84"/>
        <v>0</v>
      </c>
      <c r="Q1783" s="102" t="str">
        <f t="shared" si="83"/>
        <v/>
      </c>
    </row>
    <row r="1784" spans="1:17" x14ac:dyDescent="0.2">
      <c r="A1784" s="118" t="str">
        <f>IF(B1784="","",COUNT('Diário 1º PA'!$A$5:$A$1982)+COUNT('Diário 2º PA'!$A$5:$A$2027)+ROW()-4)</f>
        <v/>
      </c>
      <c r="B1784" s="104"/>
      <c r="C1784" s="153"/>
      <c r="D1784" s="105"/>
      <c r="E1784" s="105"/>
      <c r="F1784" s="106"/>
      <c r="G1784" s="105"/>
      <c r="H1784" s="105"/>
      <c r="I1784" s="107"/>
      <c r="J1784" s="422"/>
      <c r="K1784" s="422"/>
      <c r="L1784" s="423"/>
      <c r="M1784" s="422"/>
      <c r="N1784" s="103"/>
      <c r="O1784" s="79">
        <f t="shared" si="84"/>
        <v>0</v>
      </c>
      <c r="P1784" s="79">
        <f t="shared" si="84"/>
        <v>0</v>
      </c>
      <c r="Q1784" s="102" t="str">
        <f t="shared" si="83"/>
        <v/>
      </c>
    </row>
    <row r="1785" spans="1:17" x14ac:dyDescent="0.2">
      <c r="A1785" s="118" t="str">
        <f>IF(B1785="","",COUNT('Diário 1º PA'!$A$5:$A$1982)+COUNT('Diário 2º PA'!$A$5:$A$2027)+ROW()-4)</f>
        <v/>
      </c>
      <c r="B1785" s="104"/>
      <c r="C1785" s="153"/>
      <c r="D1785" s="105"/>
      <c r="E1785" s="105"/>
      <c r="F1785" s="106"/>
      <c r="G1785" s="105"/>
      <c r="H1785" s="105"/>
      <c r="I1785" s="107"/>
      <c r="J1785" s="422"/>
      <c r="K1785" s="422"/>
      <c r="L1785" s="423"/>
      <c r="M1785" s="422"/>
      <c r="N1785" s="103"/>
      <c r="O1785" s="79">
        <f t="shared" si="84"/>
        <v>0</v>
      </c>
      <c r="P1785" s="79">
        <f t="shared" si="84"/>
        <v>0</v>
      </c>
      <c r="Q1785" s="102" t="str">
        <f t="shared" si="83"/>
        <v/>
      </c>
    </row>
    <row r="1786" spans="1:17" x14ac:dyDescent="0.2">
      <c r="A1786" s="118" t="str">
        <f>IF(B1786="","",COUNT('Diário 1º PA'!$A$5:$A$1982)+COUNT('Diário 2º PA'!$A$5:$A$2027)+ROW()-4)</f>
        <v/>
      </c>
      <c r="B1786" s="104"/>
      <c r="C1786" s="153"/>
      <c r="D1786" s="105"/>
      <c r="E1786" s="105"/>
      <c r="F1786" s="106"/>
      <c r="G1786" s="105"/>
      <c r="H1786" s="105"/>
      <c r="I1786" s="107"/>
      <c r="J1786" s="422"/>
      <c r="K1786" s="422"/>
      <c r="L1786" s="423"/>
      <c r="M1786" s="422"/>
      <c r="N1786" s="103"/>
      <c r="O1786" s="79">
        <f t="shared" si="84"/>
        <v>0</v>
      </c>
      <c r="P1786" s="79">
        <f t="shared" si="84"/>
        <v>0</v>
      </c>
      <c r="Q1786" s="102" t="str">
        <f t="shared" si="83"/>
        <v/>
      </c>
    </row>
    <row r="1787" spans="1:17" x14ac:dyDescent="0.2">
      <c r="A1787" s="118" t="str">
        <f>IF(B1787="","",COUNT('Diário 1º PA'!$A$5:$A$1982)+COUNT('Diário 2º PA'!$A$5:$A$2027)+ROW()-4)</f>
        <v/>
      </c>
      <c r="B1787" s="104"/>
      <c r="C1787" s="153"/>
      <c r="D1787" s="105"/>
      <c r="E1787" s="105"/>
      <c r="F1787" s="106"/>
      <c r="G1787" s="105"/>
      <c r="H1787" s="105"/>
      <c r="I1787" s="107"/>
      <c r="J1787" s="422"/>
      <c r="K1787" s="422"/>
      <c r="L1787" s="423"/>
      <c r="M1787" s="422"/>
      <c r="N1787" s="103"/>
      <c r="O1787" s="79">
        <f t="shared" si="84"/>
        <v>0</v>
      </c>
      <c r="P1787" s="79">
        <f t="shared" si="84"/>
        <v>0</v>
      </c>
      <c r="Q1787" s="102" t="str">
        <f t="shared" si="83"/>
        <v/>
      </c>
    </row>
    <row r="1788" spans="1:17" x14ac:dyDescent="0.2">
      <c r="A1788" s="118" t="str">
        <f>IF(B1788="","",COUNT('Diário 1º PA'!$A$5:$A$1982)+COUNT('Diário 2º PA'!$A$5:$A$2027)+ROW()-4)</f>
        <v/>
      </c>
      <c r="B1788" s="104"/>
      <c r="C1788" s="153"/>
      <c r="D1788" s="105"/>
      <c r="E1788" s="105"/>
      <c r="F1788" s="106"/>
      <c r="G1788" s="105"/>
      <c r="H1788" s="105"/>
      <c r="I1788" s="107"/>
      <c r="J1788" s="422"/>
      <c r="K1788" s="422"/>
      <c r="L1788" s="423"/>
      <c r="M1788" s="422"/>
      <c r="N1788" s="103"/>
      <c r="O1788" s="79">
        <f t="shared" si="84"/>
        <v>0</v>
      </c>
      <c r="P1788" s="79">
        <f t="shared" si="84"/>
        <v>0</v>
      </c>
      <c r="Q1788" s="102" t="str">
        <f t="shared" si="83"/>
        <v/>
      </c>
    </row>
    <row r="1789" spans="1:17" x14ac:dyDescent="0.2">
      <c r="A1789" s="118" t="str">
        <f>IF(B1789="","",COUNT('Diário 1º PA'!$A$5:$A$1982)+COUNT('Diário 2º PA'!$A$5:$A$2027)+ROW()-4)</f>
        <v/>
      </c>
      <c r="B1789" s="104"/>
      <c r="C1789" s="153"/>
      <c r="D1789" s="105"/>
      <c r="E1789" s="105"/>
      <c r="F1789" s="106"/>
      <c r="G1789" s="105"/>
      <c r="H1789" s="105"/>
      <c r="I1789" s="107"/>
      <c r="J1789" s="422"/>
      <c r="K1789" s="422"/>
      <c r="L1789" s="423"/>
      <c r="M1789" s="422"/>
      <c r="N1789" s="103"/>
      <c r="O1789" s="79">
        <f t="shared" si="84"/>
        <v>0</v>
      </c>
      <c r="P1789" s="79">
        <f t="shared" si="84"/>
        <v>0</v>
      </c>
      <c r="Q1789" s="102" t="str">
        <f t="shared" si="83"/>
        <v/>
      </c>
    </row>
    <row r="1790" spans="1:17" x14ac:dyDescent="0.2">
      <c r="A1790" s="118" t="str">
        <f>IF(B1790="","",COUNT('Diário 1º PA'!$A$5:$A$1982)+COUNT('Diário 2º PA'!$A$5:$A$2027)+ROW()-4)</f>
        <v/>
      </c>
      <c r="B1790" s="104"/>
      <c r="C1790" s="153"/>
      <c r="D1790" s="105"/>
      <c r="E1790" s="105"/>
      <c r="F1790" s="106"/>
      <c r="G1790" s="105"/>
      <c r="H1790" s="105"/>
      <c r="I1790" s="107"/>
      <c r="J1790" s="422"/>
      <c r="K1790" s="422"/>
      <c r="L1790" s="423"/>
      <c r="M1790" s="422"/>
      <c r="N1790" s="103"/>
      <c r="O1790" s="79">
        <f t="shared" si="84"/>
        <v>0</v>
      </c>
      <c r="P1790" s="79">
        <f t="shared" si="84"/>
        <v>0</v>
      </c>
      <c r="Q1790" s="102" t="str">
        <f t="shared" si="83"/>
        <v/>
      </c>
    </row>
    <row r="1791" spans="1:17" x14ac:dyDescent="0.2">
      <c r="A1791" s="118" t="str">
        <f>IF(B1791="","",COUNT('Diário 1º PA'!$A$5:$A$1982)+COUNT('Diário 2º PA'!$A$5:$A$2027)+ROW()-4)</f>
        <v/>
      </c>
      <c r="B1791" s="104"/>
      <c r="C1791" s="153"/>
      <c r="D1791" s="105"/>
      <c r="E1791" s="105"/>
      <c r="F1791" s="106"/>
      <c r="G1791" s="105"/>
      <c r="H1791" s="105"/>
      <c r="I1791" s="107"/>
      <c r="J1791" s="422"/>
      <c r="K1791" s="422"/>
      <c r="L1791" s="423"/>
      <c r="M1791" s="422"/>
      <c r="N1791" s="103"/>
      <c r="O1791" s="79">
        <f t="shared" si="84"/>
        <v>0</v>
      </c>
      <c r="P1791" s="79">
        <f t="shared" si="84"/>
        <v>0</v>
      </c>
      <c r="Q1791" s="102" t="str">
        <f t="shared" si="83"/>
        <v/>
      </c>
    </row>
    <row r="1792" spans="1:17" x14ac:dyDescent="0.2">
      <c r="A1792" s="118" t="str">
        <f>IF(B1792="","",COUNT('Diário 1º PA'!$A$5:$A$1982)+COUNT('Diário 2º PA'!$A$5:$A$2027)+ROW()-4)</f>
        <v/>
      </c>
      <c r="B1792" s="104"/>
      <c r="C1792" s="153"/>
      <c r="D1792" s="105"/>
      <c r="E1792" s="105"/>
      <c r="F1792" s="106"/>
      <c r="G1792" s="105"/>
      <c r="H1792" s="105"/>
      <c r="I1792" s="107"/>
      <c r="J1792" s="422"/>
      <c r="K1792" s="422"/>
      <c r="L1792" s="423"/>
      <c r="M1792" s="422"/>
      <c r="N1792" s="103"/>
      <c r="O1792" s="79">
        <f t="shared" si="84"/>
        <v>0</v>
      </c>
      <c r="P1792" s="79">
        <f t="shared" si="84"/>
        <v>0</v>
      </c>
      <c r="Q1792" s="102" t="str">
        <f t="shared" si="83"/>
        <v/>
      </c>
    </row>
    <row r="1793" spans="1:17" x14ac:dyDescent="0.2">
      <c r="A1793" s="118" t="str">
        <f>IF(B1793="","",COUNT('Diário 1º PA'!$A$5:$A$1982)+COUNT('Diário 2º PA'!$A$5:$A$2027)+ROW()-4)</f>
        <v/>
      </c>
      <c r="B1793" s="104"/>
      <c r="C1793" s="153"/>
      <c r="D1793" s="105"/>
      <c r="E1793" s="105"/>
      <c r="F1793" s="106"/>
      <c r="G1793" s="105"/>
      <c r="H1793" s="105"/>
      <c r="I1793" s="107"/>
      <c r="J1793" s="422"/>
      <c r="K1793" s="422"/>
      <c r="L1793" s="423"/>
      <c r="M1793" s="422"/>
      <c r="N1793" s="103"/>
      <c r="O1793" s="79">
        <f t="shared" si="84"/>
        <v>0</v>
      </c>
      <c r="P1793" s="79">
        <f t="shared" si="84"/>
        <v>0</v>
      </c>
      <c r="Q1793" s="102" t="str">
        <f t="shared" si="83"/>
        <v/>
      </c>
    </row>
    <row r="1794" spans="1:17" x14ac:dyDescent="0.2">
      <c r="A1794" s="118" t="str">
        <f>IF(B1794="","",COUNT('Diário 1º PA'!$A$5:$A$1982)+COUNT('Diário 2º PA'!$A$5:$A$2027)+ROW()-4)</f>
        <v/>
      </c>
      <c r="B1794" s="104"/>
      <c r="C1794" s="153"/>
      <c r="D1794" s="105"/>
      <c r="E1794" s="105"/>
      <c r="F1794" s="106"/>
      <c r="G1794" s="105"/>
      <c r="H1794" s="105"/>
      <c r="I1794" s="107"/>
      <c r="J1794" s="422"/>
      <c r="K1794" s="422"/>
      <c r="L1794" s="423"/>
      <c r="M1794" s="422"/>
      <c r="N1794" s="103"/>
      <c r="O1794" s="79">
        <f t="shared" si="84"/>
        <v>0</v>
      </c>
      <c r="P1794" s="79">
        <f t="shared" si="84"/>
        <v>0</v>
      </c>
      <c r="Q1794" s="102" t="str">
        <f t="shared" si="83"/>
        <v/>
      </c>
    </row>
    <row r="1795" spans="1:17" x14ac:dyDescent="0.2">
      <c r="A1795" s="118" t="str">
        <f>IF(B1795="","",COUNT('Diário 1º PA'!$A$5:$A$1982)+COUNT('Diário 2º PA'!$A$5:$A$2027)+ROW()-4)</f>
        <v/>
      </c>
      <c r="B1795" s="104"/>
      <c r="C1795" s="153"/>
      <c r="D1795" s="105"/>
      <c r="E1795" s="105"/>
      <c r="F1795" s="106"/>
      <c r="G1795" s="105"/>
      <c r="H1795" s="105"/>
      <c r="I1795" s="107"/>
      <c r="J1795" s="422"/>
      <c r="K1795" s="422"/>
      <c r="L1795" s="423"/>
      <c r="M1795" s="422"/>
      <c r="N1795" s="103"/>
      <c r="O1795" s="79">
        <f t="shared" si="84"/>
        <v>0</v>
      </c>
      <c r="P1795" s="79">
        <f t="shared" si="84"/>
        <v>0</v>
      </c>
      <c r="Q1795" s="102" t="str">
        <f t="shared" si="83"/>
        <v/>
      </c>
    </row>
    <row r="1796" spans="1:17" x14ac:dyDescent="0.2">
      <c r="A1796" s="118" t="str">
        <f>IF(B1796="","",COUNT('Diário 1º PA'!$A$5:$A$1982)+COUNT('Diário 2º PA'!$A$5:$A$2027)+ROW()-4)</f>
        <v/>
      </c>
      <c r="B1796" s="104"/>
      <c r="C1796" s="153"/>
      <c r="D1796" s="105"/>
      <c r="E1796" s="105"/>
      <c r="F1796" s="106"/>
      <c r="G1796" s="105"/>
      <c r="H1796" s="105"/>
      <c r="I1796" s="107"/>
      <c r="J1796" s="422"/>
      <c r="K1796" s="422"/>
      <c r="L1796" s="423"/>
      <c r="M1796" s="422"/>
      <c r="N1796" s="103"/>
      <c r="O1796" s="79">
        <f t="shared" si="84"/>
        <v>0</v>
      </c>
      <c r="P1796" s="79">
        <f t="shared" si="84"/>
        <v>0</v>
      </c>
      <c r="Q1796" s="102" t="str">
        <f t="shared" si="83"/>
        <v/>
      </c>
    </row>
    <row r="1797" spans="1:17" x14ac:dyDescent="0.2">
      <c r="A1797" s="118" t="str">
        <f>IF(B1797="","",COUNT('Diário 1º PA'!$A$5:$A$1982)+COUNT('Diário 2º PA'!$A$5:$A$2027)+ROW()-4)</f>
        <v/>
      </c>
      <c r="B1797" s="104"/>
      <c r="C1797" s="153"/>
      <c r="D1797" s="105"/>
      <c r="E1797" s="105"/>
      <c r="F1797" s="106"/>
      <c r="G1797" s="105"/>
      <c r="H1797" s="105"/>
      <c r="I1797" s="107"/>
      <c r="J1797" s="422"/>
      <c r="K1797" s="422"/>
      <c r="L1797" s="423"/>
      <c r="M1797" s="422"/>
      <c r="N1797" s="103"/>
      <c r="O1797" s="79">
        <f t="shared" si="84"/>
        <v>0</v>
      </c>
      <c r="P1797" s="79">
        <f t="shared" si="84"/>
        <v>0</v>
      </c>
      <c r="Q1797" s="102" t="str">
        <f t="shared" si="83"/>
        <v/>
      </c>
    </row>
    <row r="1798" spans="1:17" x14ac:dyDescent="0.2">
      <c r="A1798" s="118" t="str">
        <f>IF(B1798="","",COUNT('Diário 1º PA'!$A$5:$A$1982)+COUNT('Diário 2º PA'!$A$5:$A$2027)+ROW()-4)</f>
        <v/>
      </c>
      <c r="B1798" s="104"/>
      <c r="C1798" s="153"/>
      <c r="D1798" s="105"/>
      <c r="E1798" s="105"/>
      <c r="F1798" s="106"/>
      <c r="G1798" s="105"/>
      <c r="H1798" s="105"/>
      <c r="I1798" s="107"/>
      <c r="J1798" s="422"/>
      <c r="K1798" s="422"/>
      <c r="L1798" s="423"/>
      <c r="M1798" s="422"/>
      <c r="N1798" s="103"/>
      <c r="O1798" s="79">
        <f t="shared" si="84"/>
        <v>0</v>
      </c>
      <c r="P1798" s="79">
        <f t="shared" si="84"/>
        <v>0</v>
      </c>
      <c r="Q1798" s="102" t="str">
        <f t="shared" si="83"/>
        <v/>
      </c>
    </row>
    <row r="1799" spans="1:17" x14ac:dyDescent="0.2">
      <c r="A1799" s="118" t="str">
        <f>IF(B1799="","",COUNT('Diário 1º PA'!$A$5:$A$1982)+COUNT('Diário 2º PA'!$A$5:$A$2027)+ROW()-4)</f>
        <v/>
      </c>
      <c r="B1799" s="104"/>
      <c r="C1799" s="153"/>
      <c r="D1799" s="105"/>
      <c r="E1799" s="105"/>
      <c r="F1799" s="106"/>
      <c r="G1799" s="105"/>
      <c r="H1799" s="105"/>
      <c r="I1799" s="107"/>
      <c r="J1799" s="422"/>
      <c r="K1799" s="422"/>
      <c r="L1799" s="423"/>
      <c r="M1799" s="422"/>
      <c r="N1799" s="103"/>
      <c r="O1799" s="79">
        <f t="shared" si="84"/>
        <v>0</v>
      </c>
      <c r="P1799" s="79">
        <f t="shared" si="84"/>
        <v>0</v>
      </c>
      <c r="Q1799" s="102" t="str">
        <f t="shared" si="83"/>
        <v/>
      </c>
    </row>
    <row r="1800" spans="1:17" x14ac:dyDescent="0.2">
      <c r="A1800" s="118" t="str">
        <f>IF(B1800="","",COUNT('Diário 1º PA'!$A$5:$A$1982)+COUNT('Diário 2º PA'!$A$5:$A$2027)+ROW()-4)</f>
        <v/>
      </c>
      <c r="B1800" s="104"/>
      <c r="C1800" s="153"/>
      <c r="D1800" s="105"/>
      <c r="E1800" s="105"/>
      <c r="F1800" s="106"/>
      <c r="G1800" s="105"/>
      <c r="H1800" s="105"/>
      <c r="I1800" s="107"/>
      <c r="J1800" s="422"/>
      <c r="K1800" s="422"/>
      <c r="L1800" s="423"/>
      <c r="M1800" s="422"/>
      <c r="N1800" s="103"/>
      <c r="O1800" s="79">
        <f t="shared" si="84"/>
        <v>0</v>
      </c>
      <c r="P1800" s="79">
        <f t="shared" si="84"/>
        <v>0</v>
      </c>
      <c r="Q1800" s="102" t="str">
        <f t="shared" si="83"/>
        <v/>
      </c>
    </row>
    <row r="1801" spans="1:17" x14ac:dyDescent="0.2">
      <c r="A1801" s="118" t="str">
        <f>IF(B1801="","",COUNT('Diário 1º PA'!$A$5:$A$1982)+COUNT('Diário 2º PA'!$A$5:$A$2027)+ROW()-4)</f>
        <v/>
      </c>
      <c r="B1801" s="104"/>
      <c r="C1801" s="153"/>
      <c r="D1801" s="105"/>
      <c r="E1801" s="105"/>
      <c r="F1801" s="106"/>
      <c r="G1801" s="105"/>
      <c r="H1801" s="105"/>
      <c r="I1801" s="107"/>
      <c r="J1801" s="422"/>
      <c r="K1801" s="422"/>
      <c r="L1801" s="423"/>
      <c r="M1801" s="422"/>
      <c r="N1801" s="103"/>
      <c r="O1801" s="79">
        <f t="shared" si="84"/>
        <v>0</v>
      </c>
      <c r="P1801" s="79">
        <f t="shared" si="84"/>
        <v>0</v>
      </c>
      <c r="Q1801" s="102" t="str">
        <f t="shared" si="83"/>
        <v/>
      </c>
    </row>
    <row r="1802" spans="1:17" x14ac:dyDescent="0.2">
      <c r="A1802" s="118" t="str">
        <f>IF(B1802="","",COUNT('Diário 1º PA'!$A$5:$A$1982)+COUNT('Diário 2º PA'!$A$5:$A$2027)+ROW()-4)</f>
        <v/>
      </c>
      <c r="B1802" s="104"/>
      <c r="C1802" s="153"/>
      <c r="D1802" s="105"/>
      <c r="E1802" s="105"/>
      <c r="F1802" s="106"/>
      <c r="G1802" s="105"/>
      <c r="H1802" s="105"/>
      <c r="I1802" s="107"/>
      <c r="J1802" s="422"/>
      <c r="K1802" s="422"/>
      <c r="L1802" s="423"/>
      <c r="M1802" s="422"/>
      <c r="N1802" s="103"/>
      <c r="O1802" s="79">
        <f t="shared" si="84"/>
        <v>0</v>
      </c>
      <c r="P1802" s="79">
        <f t="shared" si="84"/>
        <v>0</v>
      </c>
      <c r="Q1802" s="102" t="str">
        <f t="shared" si="83"/>
        <v/>
      </c>
    </row>
    <row r="1803" spans="1:17" x14ac:dyDescent="0.2">
      <c r="A1803" s="118" t="str">
        <f>IF(B1803="","",COUNT('Diário 1º PA'!$A$5:$A$1982)+COUNT('Diário 2º PA'!$A$5:$A$2027)+ROW()-4)</f>
        <v/>
      </c>
      <c r="B1803" s="104"/>
      <c r="C1803" s="153"/>
      <c r="D1803" s="105"/>
      <c r="E1803" s="105"/>
      <c r="F1803" s="106"/>
      <c r="G1803" s="105"/>
      <c r="H1803" s="105"/>
      <c r="I1803" s="107"/>
      <c r="J1803" s="422"/>
      <c r="K1803" s="422"/>
      <c r="L1803" s="423"/>
      <c r="M1803" s="422"/>
      <c r="N1803" s="103"/>
      <c r="O1803" s="79">
        <f t="shared" si="84"/>
        <v>0</v>
      </c>
      <c r="P1803" s="79">
        <f t="shared" si="84"/>
        <v>0</v>
      </c>
      <c r="Q1803" s="102" t="str">
        <f t="shared" si="83"/>
        <v/>
      </c>
    </row>
    <row r="1804" spans="1:17" x14ac:dyDescent="0.2">
      <c r="A1804" s="118" t="str">
        <f>IF(B1804="","",COUNT('Diário 1º PA'!$A$5:$A$1982)+COUNT('Diário 2º PA'!$A$5:$A$2027)+ROW()-4)</f>
        <v/>
      </c>
      <c r="B1804" s="104"/>
      <c r="C1804" s="153"/>
      <c r="D1804" s="105"/>
      <c r="E1804" s="105"/>
      <c r="F1804" s="106"/>
      <c r="G1804" s="105"/>
      <c r="H1804" s="105"/>
      <c r="I1804" s="107"/>
      <c r="J1804" s="422"/>
      <c r="K1804" s="422"/>
      <c r="L1804" s="423"/>
      <c r="M1804" s="422"/>
      <c r="N1804" s="103"/>
      <c r="O1804" s="79">
        <f t="shared" si="84"/>
        <v>0</v>
      </c>
      <c r="P1804" s="79">
        <f t="shared" si="84"/>
        <v>0</v>
      </c>
      <c r="Q1804" s="102" t="str">
        <f t="shared" si="83"/>
        <v/>
      </c>
    </row>
    <row r="1805" spans="1:17" x14ac:dyDescent="0.2">
      <c r="A1805" s="118" t="str">
        <f>IF(B1805="","",COUNT('Diário 1º PA'!$A$5:$A$1982)+COUNT('Diário 2º PA'!$A$5:$A$2027)+ROW()-4)</f>
        <v/>
      </c>
      <c r="B1805" s="104"/>
      <c r="C1805" s="153"/>
      <c r="D1805" s="105"/>
      <c r="E1805" s="105"/>
      <c r="F1805" s="106"/>
      <c r="G1805" s="105"/>
      <c r="H1805" s="105"/>
      <c r="I1805" s="107"/>
      <c r="J1805" s="422"/>
      <c r="K1805" s="422"/>
      <c r="L1805" s="423"/>
      <c r="M1805" s="422"/>
      <c r="N1805" s="103"/>
      <c r="O1805" s="79">
        <f t="shared" si="84"/>
        <v>0</v>
      </c>
      <c r="P1805" s="79">
        <f t="shared" si="84"/>
        <v>0</v>
      </c>
      <c r="Q1805" s="102" t="str">
        <f t="shared" si="83"/>
        <v/>
      </c>
    </row>
    <row r="1806" spans="1:17" x14ac:dyDescent="0.2">
      <c r="A1806" s="118" t="str">
        <f>IF(B1806="","",COUNT('Diário 1º PA'!$A$5:$A$1982)+COUNT('Diário 2º PA'!$A$5:$A$2027)+ROW()-4)</f>
        <v/>
      </c>
      <c r="B1806" s="104"/>
      <c r="C1806" s="153"/>
      <c r="D1806" s="105"/>
      <c r="E1806" s="105"/>
      <c r="F1806" s="106"/>
      <c r="G1806" s="105"/>
      <c r="H1806" s="105"/>
      <c r="I1806" s="107"/>
      <c r="J1806" s="422"/>
      <c r="K1806" s="422"/>
      <c r="L1806" s="423"/>
      <c r="M1806" s="422"/>
      <c r="N1806" s="103"/>
      <c r="O1806" s="79">
        <f t="shared" si="84"/>
        <v>0</v>
      </c>
      <c r="P1806" s="79">
        <f t="shared" si="84"/>
        <v>0</v>
      </c>
      <c r="Q1806" s="102" t="str">
        <f t="shared" si="83"/>
        <v/>
      </c>
    </row>
    <row r="1807" spans="1:17" x14ac:dyDescent="0.2">
      <c r="A1807" s="118" t="str">
        <f>IF(B1807="","",COUNT('Diário 1º PA'!$A$5:$A$1982)+COUNT('Diário 2º PA'!$A$5:$A$2027)+ROW()-4)</f>
        <v/>
      </c>
      <c r="B1807" s="104"/>
      <c r="C1807" s="153"/>
      <c r="D1807" s="105"/>
      <c r="E1807" s="105"/>
      <c r="F1807" s="106"/>
      <c r="G1807" s="105"/>
      <c r="H1807" s="105"/>
      <c r="I1807" s="107"/>
      <c r="J1807" s="422"/>
      <c r="K1807" s="422"/>
      <c r="L1807" s="423"/>
      <c r="M1807" s="422"/>
      <c r="N1807" s="103"/>
      <c r="O1807" s="79">
        <f t="shared" si="84"/>
        <v>0</v>
      </c>
      <c r="P1807" s="79">
        <f t="shared" si="84"/>
        <v>0</v>
      </c>
      <c r="Q1807" s="102" t="str">
        <f t="shared" si="83"/>
        <v/>
      </c>
    </row>
    <row r="1808" spans="1:17" x14ac:dyDescent="0.2">
      <c r="A1808" s="118" t="str">
        <f>IF(B1808="","",COUNT('Diário 1º PA'!$A$5:$A$1982)+COUNT('Diário 2º PA'!$A$5:$A$2027)+ROW()-4)</f>
        <v/>
      </c>
      <c r="B1808" s="104"/>
      <c r="C1808" s="153"/>
      <c r="D1808" s="105"/>
      <c r="E1808" s="105"/>
      <c r="F1808" s="106"/>
      <c r="G1808" s="105"/>
      <c r="H1808" s="105"/>
      <c r="I1808" s="107"/>
      <c r="J1808" s="422"/>
      <c r="K1808" s="422"/>
      <c r="L1808" s="423"/>
      <c r="M1808" s="422"/>
      <c r="N1808" s="103"/>
      <c r="O1808" s="79">
        <f t="shared" si="84"/>
        <v>0</v>
      </c>
      <c r="P1808" s="79">
        <f t="shared" si="84"/>
        <v>0</v>
      </c>
      <c r="Q1808" s="102" t="str">
        <f t="shared" si="83"/>
        <v/>
      </c>
    </row>
    <row r="1809" spans="1:17" x14ac:dyDescent="0.2">
      <c r="A1809" s="118" t="str">
        <f>IF(B1809="","",COUNT('Diário 1º PA'!$A$5:$A$1982)+COUNT('Diário 2º PA'!$A$5:$A$2027)+ROW()-4)</f>
        <v/>
      </c>
      <c r="B1809" s="104"/>
      <c r="C1809" s="153"/>
      <c r="D1809" s="105"/>
      <c r="E1809" s="105"/>
      <c r="F1809" s="106"/>
      <c r="G1809" s="105"/>
      <c r="H1809" s="105"/>
      <c r="I1809" s="107"/>
      <c r="J1809" s="422"/>
      <c r="K1809" s="422"/>
      <c r="L1809" s="423"/>
      <c r="M1809" s="422"/>
      <c r="N1809" s="103"/>
      <c r="O1809" s="79">
        <f t="shared" si="84"/>
        <v>0</v>
      </c>
      <c r="P1809" s="79">
        <f t="shared" si="84"/>
        <v>0</v>
      </c>
      <c r="Q1809" s="102" t="str">
        <f t="shared" si="83"/>
        <v/>
      </c>
    </row>
    <row r="1810" spans="1:17" x14ac:dyDescent="0.2">
      <c r="A1810" s="118" t="str">
        <f>IF(B1810="","",COUNT('Diário 1º PA'!$A$5:$A$1982)+COUNT('Diário 2º PA'!$A$5:$A$2027)+ROW()-4)</f>
        <v/>
      </c>
      <c r="B1810" s="104"/>
      <c r="C1810" s="153"/>
      <c r="D1810" s="105"/>
      <c r="E1810" s="105"/>
      <c r="F1810" s="106"/>
      <c r="G1810" s="105"/>
      <c r="H1810" s="105"/>
      <c r="I1810" s="107"/>
      <c r="J1810" s="422"/>
      <c r="K1810" s="422"/>
      <c r="L1810" s="423"/>
      <c r="M1810" s="422"/>
      <c r="N1810" s="103"/>
      <c r="O1810" s="79">
        <f t="shared" si="84"/>
        <v>0</v>
      </c>
      <c r="P1810" s="79">
        <f t="shared" si="84"/>
        <v>0</v>
      </c>
      <c r="Q1810" s="102" t="str">
        <f t="shared" si="83"/>
        <v/>
      </c>
    </row>
    <row r="1811" spans="1:17" x14ac:dyDescent="0.2">
      <c r="A1811" s="118" t="str">
        <f>IF(B1811="","",COUNT('Diário 1º PA'!$A$5:$A$1982)+COUNT('Diário 2º PA'!$A$5:$A$2027)+ROW()-4)</f>
        <v/>
      </c>
      <c r="B1811" s="104"/>
      <c r="C1811" s="153"/>
      <c r="D1811" s="105"/>
      <c r="E1811" s="105"/>
      <c r="F1811" s="106"/>
      <c r="G1811" s="105"/>
      <c r="H1811" s="105"/>
      <c r="I1811" s="107"/>
      <c r="J1811" s="422"/>
      <c r="K1811" s="422"/>
      <c r="L1811" s="423"/>
      <c r="M1811" s="422"/>
      <c r="N1811" s="103"/>
      <c r="O1811" s="79">
        <f t="shared" si="84"/>
        <v>0</v>
      </c>
      <c r="P1811" s="79">
        <f t="shared" si="84"/>
        <v>0</v>
      </c>
      <c r="Q1811" s="102" t="str">
        <f t="shared" si="83"/>
        <v/>
      </c>
    </row>
    <row r="1812" spans="1:17" x14ac:dyDescent="0.2">
      <c r="A1812" s="118" t="str">
        <f>IF(B1812="","",COUNT('Diário 1º PA'!$A$5:$A$1982)+COUNT('Diário 2º PA'!$A$5:$A$2027)+ROW()-4)</f>
        <v/>
      </c>
      <c r="B1812" s="104"/>
      <c r="C1812" s="153"/>
      <c r="D1812" s="105"/>
      <c r="E1812" s="105"/>
      <c r="F1812" s="106"/>
      <c r="G1812" s="105"/>
      <c r="H1812" s="105"/>
      <c r="I1812" s="107"/>
      <c r="J1812" s="422"/>
      <c r="K1812" s="422"/>
      <c r="L1812" s="423"/>
      <c r="M1812" s="422"/>
      <c r="N1812" s="103"/>
      <c r="O1812" s="79">
        <f t="shared" si="84"/>
        <v>0</v>
      </c>
      <c r="P1812" s="79">
        <f t="shared" si="84"/>
        <v>0</v>
      </c>
      <c r="Q1812" s="102" t="str">
        <f t="shared" si="83"/>
        <v/>
      </c>
    </row>
    <row r="1813" spans="1:17" x14ac:dyDescent="0.2">
      <c r="A1813" s="118" t="str">
        <f>IF(B1813="","",COUNT('Diário 1º PA'!$A$5:$A$1982)+COUNT('Diário 2º PA'!$A$5:$A$2027)+ROW()-4)</f>
        <v/>
      </c>
      <c r="B1813" s="104"/>
      <c r="C1813" s="153"/>
      <c r="D1813" s="105"/>
      <c r="E1813" s="105"/>
      <c r="F1813" s="106"/>
      <c r="G1813" s="105"/>
      <c r="H1813" s="105"/>
      <c r="I1813" s="107"/>
      <c r="J1813" s="422"/>
      <c r="K1813" s="422"/>
      <c r="L1813" s="423"/>
      <c r="M1813" s="422"/>
      <c r="N1813" s="103"/>
      <c r="O1813" s="79">
        <f t="shared" si="84"/>
        <v>0</v>
      </c>
      <c r="P1813" s="79">
        <f t="shared" si="84"/>
        <v>0</v>
      </c>
      <c r="Q1813" s="102" t="str">
        <f t="shared" si="83"/>
        <v/>
      </c>
    </row>
    <row r="1814" spans="1:17" x14ac:dyDescent="0.2">
      <c r="A1814" s="118" t="str">
        <f>IF(B1814="","",COUNT('Diário 1º PA'!$A$5:$A$1982)+COUNT('Diário 2º PA'!$A$5:$A$2027)+ROW()-4)</f>
        <v/>
      </c>
      <c r="B1814" s="104"/>
      <c r="C1814" s="153"/>
      <c r="D1814" s="105"/>
      <c r="E1814" s="105"/>
      <c r="F1814" s="106"/>
      <c r="G1814" s="105"/>
      <c r="H1814" s="105"/>
      <c r="I1814" s="107"/>
      <c r="J1814" s="422"/>
      <c r="K1814" s="422"/>
      <c r="L1814" s="423"/>
      <c r="M1814" s="422"/>
      <c r="N1814" s="103"/>
      <c r="O1814" s="79">
        <f t="shared" si="84"/>
        <v>0</v>
      </c>
      <c r="P1814" s="79">
        <f t="shared" si="84"/>
        <v>0</v>
      </c>
      <c r="Q1814" s="102" t="str">
        <f t="shared" si="83"/>
        <v/>
      </c>
    </row>
    <row r="1815" spans="1:17" x14ac:dyDescent="0.2">
      <c r="A1815" s="118" t="str">
        <f>IF(B1815="","",COUNT('Diário 1º PA'!$A$5:$A$1982)+COUNT('Diário 2º PA'!$A$5:$A$2027)+ROW()-4)</f>
        <v/>
      </c>
      <c r="B1815" s="104"/>
      <c r="C1815" s="153"/>
      <c r="D1815" s="105"/>
      <c r="E1815" s="105"/>
      <c r="F1815" s="106"/>
      <c r="G1815" s="105"/>
      <c r="H1815" s="105"/>
      <c r="I1815" s="107"/>
      <c r="J1815" s="422"/>
      <c r="K1815" s="422"/>
      <c r="L1815" s="423"/>
      <c r="M1815" s="422"/>
      <c r="N1815" s="103"/>
      <c r="O1815" s="79">
        <f t="shared" si="84"/>
        <v>0</v>
      </c>
      <c r="P1815" s="79">
        <f t="shared" si="84"/>
        <v>0</v>
      </c>
      <c r="Q1815" s="102" t="str">
        <f t="shared" si="83"/>
        <v/>
      </c>
    </row>
    <row r="1816" spans="1:17" x14ac:dyDescent="0.2">
      <c r="A1816" s="118" t="str">
        <f>IF(B1816="","",COUNT('Diário 1º PA'!$A$5:$A$1982)+COUNT('Diário 2º PA'!$A$5:$A$2027)+ROW()-4)</f>
        <v/>
      </c>
      <c r="B1816" s="104"/>
      <c r="C1816" s="153"/>
      <c r="D1816" s="105"/>
      <c r="E1816" s="105"/>
      <c r="F1816" s="106"/>
      <c r="G1816" s="105"/>
      <c r="H1816" s="105"/>
      <c r="I1816" s="107"/>
      <c r="J1816" s="422"/>
      <c r="K1816" s="422"/>
      <c r="L1816" s="423"/>
      <c r="M1816" s="422"/>
      <c r="N1816" s="103"/>
      <c r="O1816" s="79">
        <f t="shared" si="84"/>
        <v>0</v>
      </c>
      <c r="P1816" s="79">
        <f t="shared" si="84"/>
        <v>0</v>
      </c>
      <c r="Q1816" s="102" t="str">
        <f t="shared" si="83"/>
        <v/>
      </c>
    </row>
    <row r="1817" spans="1:17" x14ac:dyDescent="0.2">
      <c r="A1817" s="118" t="str">
        <f>IF(B1817="","",COUNT('Diário 1º PA'!$A$5:$A$1982)+COUNT('Diário 2º PA'!$A$5:$A$2027)+ROW()-4)</f>
        <v/>
      </c>
      <c r="B1817" s="104"/>
      <c r="C1817" s="153"/>
      <c r="D1817" s="105"/>
      <c r="E1817" s="105"/>
      <c r="F1817" s="106"/>
      <c r="G1817" s="105"/>
      <c r="H1817" s="105"/>
      <c r="I1817" s="107"/>
      <c r="J1817" s="422"/>
      <c r="K1817" s="422"/>
      <c r="L1817" s="423"/>
      <c r="M1817" s="422"/>
      <c r="N1817" s="103"/>
      <c r="O1817" s="79">
        <f t="shared" si="84"/>
        <v>0</v>
      </c>
      <c r="P1817" s="79">
        <f t="shared" si="84"/>
        <v>0</v>
      </c>
      <c r="Q1817" s="102" t="str">
        <f t="shared" si="83"/>
        <v/>
      </c>
    </row>
    <row r="1818" spans="1:17" x14ac:dyDescent="0.2">
      <c r="A1818" s="118" t="str">
        <f>IF(B1818="","",COUNT('Diário 1º PA'!$A$5:$A$1982)+COUNT('Diário 2º PA'!$A$5:$A$2027)+ROW()-4)</f>
        <v/>
      </c>
      <c r="B1818" s="104"/>
      <c r="C1818" s="153"/>
      <c r="D1818" s="105"/>
      <c r="E1818" s="105"/>
      <c r="F1818" s="106"/>
      <c r="G1818" s="105"/>
      <c r="H1818" s="105"/>
      <c r="I1818" s="107"/>
      <c r="J1818" s="422"/>
      <c r="K1818" s="422"/>
      <c r="L1818" s="423"/>
      <c r="M1818" s="422"/>
      <c r="N1818" s="103"/>
      <c r="O1818" s="79">
        <f t="shared" si="84"/>
        <v>0</v>
      </c>
      <c r="P1818" s="79">
        <f t="shared" si="84"/>
        <v>0</v>
      </c>
      <c r="Q1818" s="102" t="str">
        <f t="shared" si="83"/>
        <v/>
      </c>
    </row>
    <row r="1819" spans="1:17" x14ac:dyDescent="0.2">
      <c r="A1819" s="118" t="str">
        <f>IF(B1819="","",COUNT('Diário 1º PA'!$A$5:$A$1982)+COUNT('Diário 2º PA'!$A$5:$A$2027)+ROW()-4)</f>
        <v/>
      </c>
      <c r="B1819" s="104"/>
      <c r="C1819" s="153"/>
      <c r="D1819" s="105"/>
      <c r="E1819" s="105"/>
      <c r="F1819" s="106"/>
      <c r="G1819" s="105"/>
      <c r="H1819" s="105"/>
      <c r="I1819" s="107"/>
      <c r="J1819" s="422"/>
      <c r="K1819" s="422"/>
      <c r="L1819" s="423"/>
      <c r="M1819" s="422"/>
      <c r="N1819" s="103"/>
      <c r="O1819" s="79">
        <f t="shared" si="84"/>
        <v>0</v>
      </c>
      <c r="P1819" s="79">
        <f t="shared" si="84"/>
        <v>0</v>
      </c>
      <c r="Q1819" s="102" t="str">
        <f t="shared" si="83"/>
        <v/>
      </c>
    </row>
    <row r="1820" spans="1:17" x14ac:dyDescent="0.2">
      <c r="A1820" s="118" t="str">
        <f>IF(B1820="","",COUNT('Diário 1º PA'!$A$5:$A$1982)+COUNT('Diário 2º PA'!$A$5:$A$2027)+ROW()-4)</f>
        <v/>
      </c>
      <c r="B1820" s="104"/>
      <c r="C1820" s="153"/>
      <c r="D1820" s="105"/>
      <c r="E1820" s="105"/>
      <c r="F1820" s="106"/>
      <c r="G1820" s="105"/>
      <c r="H1820" s="105"/>
      <c r="I1820" s="107"/>
      <c r="J1820" s="422"/>
      <c r="K1820" s="422"/>
      <c r="L1820" s="423"/>
      <c r="M1820" s="422"/>
      <c r="N1820" s="103"/>
      <c r="O1820" s="79">
        <f t="shared" si="84"/>
        <v>0</v>
      </c>
      <c r="P1820" s="79">
        <f t="shared" si="84"/>
        <v>0</v>
      </c>
      <c r="Q1820" s="102" t="str">
        <f t="shared" si="83"/>
        <v/>
      </c>
    </row>
    <row r="1821" spans="1:17" x14ac:dyDescent="0.2">
      <c r="A1821" s="118" t="str">
        <f>IF(B1821="","",COUNT('Diário 1º PA'!$A$5:$A$1982)+COUNT('Diário 2º PA'!$A$5:$A$2027)+ROW()-4)</f>
        <v/>
      </c>
      <c r="B1821" s="104"/>
      <c r="C1821" s="153"/>
      <c r="D1821" s="105"/>
      <c r="E1821" s="105"/>
      <c r="F1821" s="106"/>
      <c r="G1821" s="105"/>
      <c r="H1821" s="105"/>
      <c r="I1821" s="107"/>
      <c r="J1821" s="422"/>
      <c r="K1821" s="422"/>
      <c r="L1821" s="423"/>
      <c r="M1821" s="422"/>
      <c r="N1821" s="103"/>
      <c r="O1821" s="79">
        <f t="shared" si="84"/>
        <v>0</v>
      </c>
      <c r="P1821" s="79">
        <f t="shared" si="84"/>
        <v>0</v>
      </c>
      <c r="Q1821" s="102" t="str">
        <f t="shared" si="83"/>
        <v/>
      </c>
    </row>
    <row r="1822" spans="1:17" x14ac:dyDescent="0.2">
      <c r="A1822" s="118" t="str">
        <f>IF(B1822="","",COUNT('Diário 1º PA'!$A$5:$A$1982)+COUNT('Diário 2º PA'!$A$5:$A$2027)+ROW()-4)</f>
        <v/>
      </c>
      <c r="B1822" s="104"/>
      <c r="C1822" s="153"/>
      <c r="D1822" s="105"/>
      <c r="E1822" s="105"/>
      <c r="F1822" s="106"/>
      <c r="G1822" s="105"/>
      <c r="H1822" s="105"/>
      <c r="I1822" s="107"/>
      <c r="J1822" s="422"/>
      <c r="K1822" s="422"/>
      <c r="L1822" s="423"/>
      <c r="M1822" s="422"/>
      <c r="N1822" s="103"/>
      <c r="O1822" s="79">
        <f t="shared" si="84"/>
        <v>0</v>
      </c>
      <c r="P1822" s="79">
        <f t="shared" si="84"/>
        <v>0</v>
      </c>
      <c r="Q1822" s="102" t="str">
        <f t="shared" si="83"/>
        <v/>
      </c>
    </row>
    <row r="1823" spans="1:17" x14ac:dyDescent="0.2">
      <c r="A1823" s="118" t="str">
        <f>IF(B1823="","",COUNT('Diário 1º PA'!$A$5:$A$1982)+COUNT('Diário 2º PA'!$A$5:$A$2027)+ROW()-4)</f>
        <v/>
      </c>
      <c r="B1823" s="104"/>
      <c r="C1823" s="153"/>
      <c r="D1823" s="105"/>
      <c r="E1823" s="105"/>
      <c r="F1823" s="106"/>
      <c r="G1823" s="105"/>
      <c r="H1823" s="105"/>
      <c r="I1823" s="107"/>
      <c r="J1823" s="422"/>
      <c r="K1823" s="422"/>
      <c r="L1823" s="423"/>
      <c r="M1823" s="422"/>
      <c r="N1823" s="103"/>
      <c r="O1823" s="79">
        <f t="shared" si="84"/>
        <v>0</v>
      </c>
      <c r="P1823" s="79">
        <f t="shared" si="84"/>
        <v>0</v>
      </c>
      <c r="Q1823" s="102" t="str">
        <f t="shared" si="83"/>
        <v/>
      </c>
    </row>
    <row r="1824" spans="1:17" x14ac:dyDescent="0.2">
      <c r="A1824" s="118" t="str">
        <f>IF(B1824="","",COUNT('Diário 1º PA'!$A$5:$A$1982)+COUNT('Diário 2º PA'!$A$5:$A$2027)+ROW()-4)</f>
        <v/>
      </c>
      <c r="B1824" s="104"/>
      <c r="C1824" s="153"/>
      <c r="D1824" s="105"/>
      <c r="E1824" s="105"/>
      <c r="F1824" s="106"/>
      <c r="G1824" s="105"/>
      <c r="H1824" s="105"/>
      <c r="I1824" s="107"/>
      <c r="J1824" s="422"/>
      <c r="K1824" s="422"/>
      <c r="L1824" s="423"/>
      <c r="M1824" s="422"/>
      <c r="N1824" s="103"/>
      <c r="O1824" s="79">
        <f t="shared" si="84"/>
        <v>0</v>
      </c>
      <c r="P1824" s="79">
        <f t="shared" si="84"/>
        <v>0</v>
      </c>
      <c r="Q1824" s="102" t="str">
        <f t="shared" si="83"/>
        <v/>
      </c>
    </row>
    <row r="1825" spans="1:17" x14ac:dyDescent="0.2">
      <c r="A1825" s="118" t="str">
        <f>IF(B1825="","",COUNT('Diário 1º PA'!$A$5:$A$1982)+COUNT('Diário 2º PA'!$A$5:$A$2027)+ROW()-4)</f>
        <v/>
      </c>
      <c r="B1825" s="104"/>
      <c r="C1825" s="153"/>
      <c r="D1825" s="105"/>
      <c r="E1825" s="105"/>
      <c r="F1825" s="106"/>
      <c r="G1825" s="105"/>
      <c r="H1825" s="105"/>
      <c r="I1825" s="107"/>
      <c r="J1825" s="422"/>
      <c r="K1825" s="422"/>
      <c r="L1825" s="423"/>
      <c r="M1825" s="422"/>
      <c r="N1825" s="103"/>
      <c r="O1825" s="79">
        <f t="shared" si="84"/>
        <v>0</v>
      </c>
      <c r="P1825" s="79">
        <f t="shared" si="84"/>
        <v>0</v>
      </c>
      <c r="Q1825" s="102" t="str">
        <f t="shared" si="83"/>
        <v/>
      </c>
    </row>
    <row r="1826" spans="1:17" x14ac:dyDescent="0.2">
      <c r="A1826" s="118" t="str">
        <f>IF(B1826="","",COUNT('Diário 1º PA'!$A$5:$A$1982)+COUNT('Diário 2º PA'!$A$5:$A$2027)+ROW()-4)</f>
        <v/>
      </c>
      <c r="B1826" s="104"/>
      <c r="C1826" s="153"/>
      <c r="D1826" s="105"/>
      <c r="E1826" s="105"/>
      <c r="F1826" s="106"/>
      <c r="G1826" s="105"/>
      <c r="H1826" s="105"/>
      <c r="I1826" s="107"/>
      <c r="J1826" s="422"/>
      <c r="K1826" s="422"/>
      <c r="L1826" s="423"/>
      <c r="M1826" s="422"/>
      <c r="N1826" s="103"/>
      <c r="O1826" s="79">
        <f t="shared" si="84"/>
        <v>0</v>
      </c>
      <c r="P1826" s="79">
        <f t="shared" si="84"/>
        <v>0</v>
      </c>
      <c r="Q1826" s="102" t="str">
        <f t="shared" si="83"/>
        <v/>
      </c>
    </row>
    <row r="1827" spans="1:17" x14ac:dyDescent="0.2">
      <c r="A1827" s="118" t="str">
        <f>IF(B1827="","",COUNT('Diário 1º PA'!$A$5:$A$1982)+COUNT('Diário 2º PA'!$A$5:$A$2027)+ROW()-4)</f>
        <v/>
      </c>
      <c r="B1827" s="104"/>
      <c r="C1827" s="153"/>
      <c r="D1827" s="105"/>
      <c r="E1827" s="105"/>
      <c r="F1827" s="106"/>
      <c r="G1827" s="105"/>
      <c r="H1827" s="105"/>
      <c r="I1827" s="107"/>
      <c r="J1827" s="422"/>
      <c r="K1827" s="422"/>
      <c r="L1827" s="423"/>
      <c r="M1827" s="422"/>
      <c r="N1827" s="103"/>
      <c r="O1827" s="79">
        <f t="shared" si="84"/>
        <v>0</v>
      </c>
      <c r="P1827" s="79">
        <f t="shared" si="84"/>
        <v>0</v>
      </c>
      <c r="Q1827" s="102" t="str">
        <f t="shared" si="83"/>
        <v/>
      </c>
    </row>
    <row r="1828" spans="1:17" x14ac:dyDescent="0.2">
      <c r="A1828" s="118" t="str">
        <f>IF(B1828="","",COUNT('Diário 1º PA'!$A$5:$A$1982)+COUNT('Diário 2º PA'!$A$5:$A$2027)+ROW()-4)</f>
        <v/>
      </c>
      <c r="B1828" s="104"/>
      <c r="C1828" s="153"/>
      <c r="D1828" s="105"/>
      <c r="E1828" s="105"/>
      <c r="F1828" s="106"/>
      <c r="G1828" s="105"/>
      <c r="H1828" s="105"/>
      <c r="I1828" s="107"/>
      <c r="J1828" s="422"/>
      <c r="K1828" s="422"/>
      <c r="L1828" s="423"/>
      <c r="M1828" s="422"/>
      <c r="N1828" s="103"/>
      <c r="O1828" s="79">
        <f t="shared" si="84"/>
        <v>0</v>
      </c>
      <c r="P1828" s="79">
        <f t="shared" si="84"/>
        <v>0</v>
      </c>
      <c r="Q1828" s="102" t="str">
        <f t="shared" si="83"/>
        <v/>
      </c>
    </row>
    <row r="1829" spans="1:17" x14ac:dyDescent="0.2">
      <c r="A1829" s="118" t="str">
        <f>IF(B1829="","",COUNT('Diário 1º PA'!$A$5:$A$1982)+COUNT('Diário 2º PA'!$A$5:$A$2027)+ROW()-4)</f>
        <v/>
      </c>
      <c r="B1829" s="104"/>
      <c r="C1829" s="153"/>
      <c r="D1829" s="105"/>
      <c r="E1829" s="105"/>
      <c r="F1829" s="106"/>
      <c r="G1829" s="105"/>
      <c r="H1829" s="105"/>
      <c r="I1829" s="107"/>
      <c r="J1829" s="422"/>
      <c r="K1829" s="422"/>
      <c r="L1829" s="423"/>
      <c r="M1829" s="422"/>
      <c r="N1829" s="103"/>
      <c r="O1829" s="79">
        <f t="shared" si="84"/>
        <v>0</v>
      </c>
      <c r="P1829" s="79">
        <f t="shared" si="84"/>
        <v>0</v>
      </c>
      <c r="Q1829" s="102" t="str">
        <f t="shared" si="83"/>
        <v/>
      </c>
    </row>
    <row r="1830" spans="1:17" x14ac:dyDescent="0.2">
      <c r="A1830" s="118" t="str">
        <f>IF(B1830="","",COUNT('Diário 1º PA'!$A$5:$A$1982)+COUNT('Diário 2º PA'!$A$5:$A$2027)+ROW()-4)</f>
        <v/>
      </c>
      <c r="B1830" s="104"/>
      <c r="C1830" s="153"/>
      <c r="D1830" s="105"/>
      <c r="E1830" s="105"/>
      <c r="F1830" s="106"/>
      <c r="G1830" s="105"/>
      <c r="H1830" s="105"/>
      <c r="I1830" s="107"/>
      <c r="J1830" s="422"/>
      <c r="K1830" s="422"/>
      <c r="L1830" s="423"/>
      <c r="M1830" s="422"/>
      <c r="N1830" s="103"/>
      <c r="O1830" s="79">
        <f t="shared" si="84"/>
        <v>0</v>
      </c>
      <c r="P1830" s="79">
        <f t="shared" si="84"/>
        <v>0</v>
      </c>
      <c r="Q1830" s="102" t="str">
        <f t="shared" si="83"/>
        <v/>
      </c>
    </row>
    <row r="1831" spans="1:17" x14ac:dyDescent="0.2">
      <c r="A1831" s="118" t="str">
        <f>IF(B1831="","",COUNT('Diário 1º PA'!$A$5:$A$1982)+COUNT('Diário 2º PA'!$A$5:$A$2027)+ROW()-4)</f>
        <v/>
      </c>
      <c r="B1831" s="104"/>
      <c r="C1831" s="153"/>
      <c r="D1831" s="105"/>
      <c r="E1831" s="105"/>
      <c r="F1831" s="106"/>
      <c r="G1831" s="105"/>
      <c r="H1831" s="105"/>
      <c r="I1831" s="107"/>
      <c r="J1831" s="422"/>
      <c r="K1831" s="422"/>
      <c r="L1831" s="423"/>
      <c r="M1831" s="422"/>
      <c r="N1831" s="103"/>
      <c r="O1831" s="79">
        <f t="shared" si="84"/>
        <v>0</v>
      </c>
      <c r="P1831" s="79">
        <f t="shared" si="84"/>
        <v>0</v>
      </c>
      <c r="Q1831" s="102" t="str">
        <f t="shared" si="83"/>
        <v/>
      </c>
    </row>
    <row r="1832" spans="1:17" x14ac:dyDescent="0.2">
      <c r="A1832" s="118" t="str">
        <f>IF(B1832="","",COUNT('Diário 1º PA'!$A$5:$A$1982)+COUNT('Diário 2º PA'!$A$5:$A$2027)+ROW()-4)</f>
        <v/>
      </c>
      <c r="B1832" s="104"/>
      <c r="C1832" s="153"/>
      <c r="D1832" s="105"/>
      <c r="E1832" s="105"/>
      <c r="F1832" s="106"/>
      <c r="G1832" s="105"/>
      <c r="H1832" s="105"/>
      <c r="I1832" s="107"/>
      <c r="J1832" s="422"/>
      <c r="K1832" s="422"/>
      <c r="L1832" s="423"/>
      <c r="M1832" s="422"/>
      <c r="N1832" s="103"/>
      <c r="O1832" s="79">
        <f t="shared" si="84"/>
        <v>0</v>
      </c>
      <c r="P1832" s="79">
        <f t="shared" si="84"/>
        <v>0</v>
      </c>
      <c r="Q1832" s="102" t="str">
        <f t="shared" si="83"/>
        <v/>
      </c>
    </row>
    <row r="1833" spans="1:17" x14ac:dyDescent="0.2">
      <c r="A1833" s="118" t="str">
        <f>IF(B1833="","",COUNT('Diário 1º PA'!$A$5:$A$1982)+COUNT('Diário 2º PA'!$A$5:$A$2027)+ROW()-4)</f>
        <v/>
      </c>
      <c r="B1833" s="104"/>
      <c r="C1833" s="153"/>
      <c r="D1833" s="105"/>
      <c r="E1833" s="105"/>
      <c r="F1833" s="106"/>
      <c r="G1833" s="105"/>
      <c r="H1833" s="105"/>
      <c r="I1833" s="107"/>
      <c r="J1833" s="422"/>
      <c r="K1833" s="422"/>
      <c r="L1833" s="423"/>
      <c r="M1833" s="422"/>
      <c r="N1833" s="103"/>
      <c r="O1833" s="79">
        <f t="shared" si="84"/>
        <v>0</v>
      </c>
      <c r="P1833" s="79">
        <f t="shared" si="84"/>
        <v>0</v>
      </c>
      <c r="Q1833" s="102" t="str">
        <f t="shared" si="83"/>
        <v/>
      </c>
    </row>
    <row r="1834" spans="1:17" x14ac:dyDescent="0.2">
      <c r="A1834" s="118" t="str">
        <f>IF(B1834="","",COUNT('Diário 1º PA'!$A$5:$A$1982)+COUNT('Diário 2º PA'!$A$5:$A$2027)+ROW()-4)</f>
        <v/>
      </c>
      <c r="B1834" s="104"/>
      <c r="C1834" s="153"/>
      <c r="D1834" s="105"/>
      <c r="E1834" s="105"/>
      <c r="F1834" s="106"/>
      <c r="G1834" s="105"/>
      <c r="H1834" s="105"/>
      <c r="I1834" s="107"/>
      <c r="J1834" s="422"/>
      <c r="K1834" s="422"/>
      <c r="L1834" s="423"/>
      <c r="M1834" s="422"/>
      <c r="N1834" s="103"/>
      <c r="O1834" s="79">
        <f t="shared" si="84"/>
        <v>0</v>
      </c>
      <c r="P1834" s="79">
        <f t="shared" si="84"/>
        <v>0</v>
      </c>
      <c r="Q1834" s="102" t="str">
        <f t="shared" ref="Q1834:Q1897" si="85">SUBSTITUTE(D1834," ","_")</f>
        <v/>
      </c>
    </row>
    <row r="1835" spans="1:17" x14ac:dyDescent="0.2">
      <c r="A1835" s="118" t="str">
        <f>IF(B1835="","",COUNT('Diário 1º PA'!$A$5:$A$1982)+COUNT('Diário 2º PA'!$A$5:$A$2027)+ROW()-4)</f>
        <v/>
      </c>
      <c r="B1835" s="104"/>
      <c r="C1835" s="153"/>
      <c r="D1835" s="105"/>
      <c r="E1835" s="105"/>
      <c r="F1835" s="106"/>
      <c r="G1835" s="105"/>
      <c r="H1835" s="105"/>
      <c r="I1835" s="107"/>
      <c r="J1835" s="422"/>
      <c r="K1835" s="422"/>
      <c r="L1835" s="423"/>
      <c r="M1835" s="422"/>
      <c r="N1835" s="103"/>
      <c r="O1835" s="79">
        <f t="shared" ref="O1835:P1898" si="86">IF(B1835=0,0,IF(YEAR(B1835)=$P$1,MONTH(B1835)-$O$1+1,(YEAR(B1835)-$P$1)*12-$O$1+1+MONTH(B1835)))</f>
        <v>0</v>
      </c>
      <c r="P1835" s="79">
        <f t="shared" si="86"/>
        <v>0</v>
      </c>
      <c r="Q1835" s="102" t="str">
        <f t="shared" si="85"/>
        <v/>
      </c>
    </row>
    <row r="1836" spans="1:17" x14ac:dyDescent="0.2">
      <c r="A1836" s="118" t="str">
        <f>IF(B1836="","",COUNT('Diário 1º PA'!$A$5:$A$1982)+COUNT('Diário 2º PA'!$A$5:$A$2027)+ROW()-4)</f>
        <v/>
      </c>
      <c r="B1836" s="104"/>
      <c r="C1836" s="153"/>
      <c r="D1836" s="105"/>
      <c r="E1836" s="105"/>
      <c r="F1836" s="106"/>
      <c r="G1836" s="105"/>
      <c r="H1836" s="105"/>
      <c r="I1836" s="107"/>
      <c r="J1836" s="422"/>
      <c r="K1836" s="422"/>
      <c r="L1836" s="423"/>
      <c r="M1836" s="422"/>
      <c r="N1836" s="103"/>
      <c r="O1836" s="79">
        <f t="shared" si="86"/>
        <v>0</v>
      </c>
      <c r="P1836" s="79">
        <f t="shared" si="86"/>
        <v>0</v>
      </c>
      <c r="Q1836" s="102" t="str">
        <f t="shared" si="85"/>
        <v/>
      </c>
    </row>
    <row r="1837" spans="1:17" x14ac:dyDescent="0.2">
      <c r="A1837" s="118" t="str">
        <f>IF(B1837="","",COUNT('Diário 1º PA'!$A$5:$A$1982)+COUNT('Diário 2º PA'!$A$5:$A$2027)+ROW()-4)</f>
        <v/>
      </c>
      <c r="B1837" s="104"/>
      <c r="C1837" s="153"/>
      <c r="D1837" s="105"/>
      <c r="E1837" s="105"/>
      <c r="F1837" s="106"/>
      <c r="G1837" s="105"/>
      <c r="H1837" s="105"/>
      <c r="I1837" s="107"/>
      <c r="J1837" s="422"/>
      <c r="K1837" s="422"/>
      <c r="L1837" s="423"/>
      <c r="M1837" s="422"/>
      <c r="N1837" s="103"/>
      <c r="O1837" s="79">
        <f t="shared" si="86"/>
        <v>0</v>
      </c>
      <c r="P1837" s="79">
        <f t="shared" si="86"/>
        <v>0</v>
      </c>
      <c r="Q1837" s="102" t="str">
        <f t="shared" si="85"/>
        <v/>
      </c>
    </row>
    <row r="1838" spans="1:17" x14ac:dyDescent="0.2">
      <c r="A1838" s="118" t="str">
        <f>IF(B1838="","",COUNT('Diário 1º PA'!$A$5:$A$1982)+COUNT('Diário 2º PA'!$A$5:$A$2027)+ROW()-4)</f>
        <v/>
      </c>
      <c r="B1838" s="104"/>
      <c r="C1838" s="153"/>
      <c r="D1838" s="105"/>
      <c r="E1838" s="105"/>
      <c r="F1838" s="106"/>
      <c r="G1838" s="105"/>
      <c r="H1838" s="105"/>
      <c r="I1838" s="107"/>
      <c r="J1838" s="422"/>
      <c r="K1838" s="422"/>
      <c r="L1838" s="423"/>
      <c r="M1838" s="422"/>
      <c r="N1838" s="103"/>
      <c r="O1838" s="79">
        <f t="shared" si="86"/>
        <v>0</v>
      </c>
      <c r="P1838" s="79">
        <f t="shared" si="86"/>
        <v>0</v>
      </c>
      <c r="Q1838" s="102" t="str">
        <f t="shared" si="85"/>
        <v/>
      </c>
    </row>
    <row r="1839" spans="1:17" x14ac:dyDescent="0.2">
      <c r="A1839" s="118" t="str">
        <f>IF(B1839="","",COUNT('Diário 1º PA'!$A$5:$A$1982)+COUNT('Diário 2º PA'!$A$5:$A$2027)+ROW()-4)</f>
        <v/>
      </c>
      <c r="B1839" s="104"/>
      <c r="C1839" s="153"/>
      <c r="D1839" s="105"/>
      <c r="E1839" s="105"/>
      <c r="F1839" s="106"/>
      <c r="G1839" s="105"/>
      <c r="H1839" s="105"/>
      <c r="I1839" s="107"/>
      <c r="J1839" s="422"/>
      <c r="K1839" s="422"/>
      <c r="L1839" s="423"/>
      <c r="M1839" s="422"/>
      <c r="N1839" s="103"/>
      <c r="O1839" s="79">
        <f t="shared" si="86"/>
        <v>0</v>
      </c>
      <c r="P1839" s="79">
        <f t="shared" si="86"/>
        <v>0</v>
      </c>
      <c r="Q1839" s="102" t="str">
        <f t="shared" si="85"/>
        <v/>
      </c>
    </row>
    <row r="1840" spans="1:17" x14ac:dyDescent="0.2">
      <c r="A1840" s="118" t="str">
        <f>IF(B1840="","",COUNT('Diário 1º PA'!$A$5:$A$1982)+COUNT('Diário 2º PA'!$A$5:$A$2027)+ROW()-4)</f>
        <v/>
      </c>
      <c r="B1840" s="104"/>
      <c r="C1840" s="153"/>
      <c r="D1840" s="105"/>
      <c r="E1840" s="105"/>
      <c r="F1840" s="106"/>
      <c r="G1840" s="105"/>
      <c r="H1840" s="105"/>
      <c r="I1840" s="107"/>
      <c r="J1840" s="422"/>
      <c r="K1840" s="422"/>
      <c r="L1840" s="423"/>
      <c r="M1840" s="422"/>
      <c r="N1840" s="103"/>
      <c r="O1840" s="79">
        <f t="shared" si="86"/>
        <v>0</v>
      </c>
      <c r="P1840" s="79">
        <f t="shared" si="86"/>
        <v>0</v>
      </c>
      <c r="Q1840" s="102" t="str">
        <f t="shared" si="85"/>
        <v/>
      </c>
    </row>
    <row r="1841" spans="1:17" x14ac:dyDescent="0.2">
      <c r="A1841" s="118" t="str">
        <f>IF(B1841="","",COUNT('Diário 1º PA'!$A$5:$A$1982)+COUNT('Diário 2º PA'!$A$5:$A$2027)+ROW()-4)</f>
        <v/>
      </c>
      <c r="B1841" s="104"/>
      <c r="C1841" s="153"/>
      <c r="D1841" s="105"/>
      <c r="E1841" s="105"/>
      <c r="F1841" s="106"/>
      <c r="G1841" s="105"/>
      <c r="H1841" s="105"/>
      <c r="I1841" s="107"/>
      <c r="J1841" s="422"/>
      <c r="K1841" s="422"/>
      <c r="L1841" s="423"/>
      <c r="M1841" s="422"/>
      <c r="N1841" s="103"/>
      <c r="O1841" s="79">
        <f t="shared" si="86"/>
        <v>0</v>
      </c>
      <c r="P1841" s="79">
        <f t="shared" si="86"/>
        <v>0</v>
      </c>
      <c r="Q1841" s="102" t="str">
        <f t="shared" si="85"/>
        <v/>
      </c>
    </row>
    <row r="1842" spans="1:17" x14ac:dyDescent="0.2">
      <c r="A1842" s="118" t="str">
        <f>IF(B1842="","",COUNT('Diário 1º PA'!$A$5:$A$1982)+COUNT('Diário 2º PA'!$A$5:$A$2027)+ROW()-4)</f>
        <v/>
      </c>
      <c r="B1842" s="104"/>
      <c r="C1842" s="153"/>
      <c r="D1842" s="105"/>
      <c r="E1842" s="105"/>
      <c r="F1842" s="106"/>
      <c r="G1842" s="105"/>
      <c r="H1842" s="105"/>
      <c r="I1842" s="107"/>
      <c r="J1842" s="422"/>
      <c r="K1842" s="422"/>
      <c r="L1842" s="423"/>
      <c r="M1842" s="422"/>
      <c r="N1842" s="103"/>
      <c r="O1842" s="79">
        <f t="shared" si="86"/>
        <v>0</v>
      </c>
      <c r="P1842" s="79">
        <f t="shared" si="86"/>
        <v>0</v>
      </c>
      <c r="Q1842" s="102" t="str">
        <f t="shared" si="85"/>
        <v/>
      </c>
    </row>
    <row r="1843" spans="1:17" x14ac:dyDescent="0.2">
      <c r="A1843" s="118" t="str">
        <f>IF(B1843="","",COUNT('Diário 1º PA'!$A$5:$A$1982)+COUNT('Diário 2º PA'!$A$5:$A$2027)+ROW()-4)</f>
        <v/>
      </c>
      <c r="B1843" s="104"/>
      <c r="C1843" s="153"/>
      <c r="D1843" s="105"/>
      <c r="E1843" s="105"/>
      <c r="F1843" s="106"/>
      <c r="G1843" s="105"/>
      <c r="H1843" s="105"/>
      <c r="I1843" s="107"/>
      <c r="J1843" s="422"/>
      <c r="K1843" s="422"/>
      <c r="L1843" s="423"/>
      <c r="M1843" s="422"/>
      <c r="N1843" s="103"/>
      <c r="O1843" s="79">
        <f t="shared" si="86"/>
        <v>0</v>
      </c>
      <c r="P1843" s="79">
        <f t="shared" si="86"/>
        <v>0</v>
      </c>
      <c r="Q1843" s="102" t="str">
        <f t="shared" si="85"/>
        <v/>
      </c>
    </row>
    <row r="1844" spans="1:17" x14ac:dyDescent="0.2">
      <c r="A1844" s="118" t="str">
        <f>IF(B1844="","",COUNT('Diário 1º PA'!$A$5:$A$1982)+COUNT('Diário 2º PA'!$A$5:$A$2027)+ROW()-4)</f>
        <v/>
      </c>
      <c r="B1844" s="104"/>
      <c r="C1844" s="153"/>
      <c r="D1844" s="105"/>
      <c r="E1844" s="105"/>
      <c r="F1844" s="106"/>
      <c r="G1844" s="105"/>
      <c r="H1844" s="105"/>
      <c r="I1844" s="107"/>
      <c r="J1844" s="422"/>
      <c r="K1844" s="422"/>
      <c r="L1844" s="423"/>
      <c r="M1844" s="422"/>
      <c r="N1844" s="103"/>
      <c r="O1844" s="79">
        <f t="shared" si="86"/>
        <v>0</v>
      </c>
      <c r="P1844" s="79">
        <f t="shared" si="86"/>
        <v>0</v>
      </c>
      <c r="Q1844" s="102" t="str">
        <f t="shared" si="85"/>
        <v/>
      </c>
    </row>
    <row r="1845" spans="1:17" x14ac:dyDescent="0.2">
      <c r="A1845" s="118" t="str">
        <f>IF(B1845="","",COUNT('Diário 1º PA'!$A$5:$A$1982)+COUNT('Diário 2º PA'!$A$5:$A$2027)+ROW()-4)</f>
        <v/>
      </c>
      <c r="B1845" s="104"/>
      <c r="C1845" s="153"/>
      <c r="D1845" s="105"/>
      <c r="E1845" s="105"/>
      <c r="F1845" s="106"/>
      <c r="G1845" s="105"/>
      <c r="H1845" s="105"/>
      <c r="I1845" s="107"/>
      <c r="J1845" s="422"/>
      <c r="K1845" s="422"/>
      <c r="L1845" s="423"/>
      <c r="M1845" s="422"/>
      <c r="N1845" s="103"/>
      <c r="O1845" s="79">
        <f t="shared" si="86"/>
        <v>0</v>
      </c>
      <c r="P1845" s="79">
        <f t="shared" si="86"/>
        <v>0</v>
      </c>
      <c r="Q1845" s="102" t="str">
        <f t="shared" si="85"/>
        <v/>
      </c>
    </row>
    <row r="1846" spans="1:17" x14ac:dyDescent="0.2">
      <c r="A1846" s="118" t="str">
        <f>IF(B1846="","",COUNT('Diário 1º PA'!$A$5:$A$1982)+COUNT('Diário 2º PA'!$A$5:$A$2027)+ROW()-4)</f>
        <v/>
      </c>
      <c r="B1846" s="104"/>
      <c r="C1846" s="153"/>
      <c r="D1846" s="105"/>
      <c r="E1846" s="105"/>
      <c r="F1846" s="106"/>
      <c r="G1846" s="105"/>
      <c r="H1846" s="105"/>
      <c r="I1846" s="107"/>
      <c r="J1846" s="422"/>
      <c r="K1846" s="422"/>
      <c r="L1846" s="423"/>
      <c r="M1846" s="422"/>
      <c r="N1846" s="103"/>
      <c r="O1846" s="79">
        <f t="shared" si="86"/>
        <v>0</v>
      </c>
      <c r="P1846" s="79">
        <f t="shared" si="86"/>
        <v>0</v>
      </c>
      <c r="Q1846" s="102" t="str">
        <f t="shared" si="85"/>
        <v/>
      </c>
    </row>
    <row r="1847" spans="1:17" x14ac:dyDescent="0.2">
      <c r="A1847" s="118" t="str">
        <f>IF(B1847="","",COUNT('Diário 1º PA'!$A$5:$A$1982)+COUNT('Diário 2º PA'!$A$5:$A$2027)+ROW()-4)</f>
        <v/>
      </c>
      <c r="B1847" s="104"/>
      <c r="C1847" s="153"/>
      <c r="D1847" s="105"/>
      <c r="E1847" s="105"/>
      <c r="F1847" s="106"/>
      <c r="G1847" s="105"/>
      <c r="H1847" s="105"/>
      <c r="I1847" s="107"/>
      <c r="J1847" s="422"/>
      <c r="K1847" s="422"/>
      <c r="L1847" s="423"/>
      <c r="M1847" s="422"/>
      <c r="N1847" s="103"/>
      <c r="O1847" s="79">
        <f t="shared" si="86"/>
        <v>0</v>
      </c>
      <c r="P1847" s="79">
        <f t="shared" si="86"/>
        <v>0</v>
      </c>
      <c r="Q1847" s="102" t="str">
        <f t="shared" si="85"/>
        <v/>
      </c>
    </row>
    <row r="1848" spans="1:17" x14ac:dyDescent="0.2">
      <c r="A1848" s="118" t="str">
        <f>IF(B1848="","",COUNT('Diário 1º PA'!$A$5:$A$1982)+COUNT('Diário 2º PA'!$A$5:$A$2027)+ROW()-4)</f>
        <v/>
      </c>
      <c r="B1848" s="104"/>
      <c r="C1848" s="153"/>
      <c r="D1848" s="105"/>
      <c r="E1848" s="105"/>
      <c r="F1848" s="106"/>
      <c r="G1848" s="105"/>
      <c r="H1848" s="105"/>
      <c r="I1848" s="107"/>
      <c r="J1848" s="422"/>
      <c r="K1848" s="422"/>
      <c r="L1848" s="423"/>
      <c r="M1848" s="422"/>
      <c r="N1848" s="103"/>
      <c r="O1848" s="79">
        <f t="shared" si="86"/>
        <v>0</v>
      </c>
      <c r="P1848" s="79">
        <f t="shared" si="86"/>
        <v>0</v>
      </c>
      <c r="Q1848" s="102" t="str">
        <f t="shared" si="85"/>
        <v/>
      </c>
    </row>
    <row r="1849" spans="1:17" x14ac:dyDescent="0.2">
      <c r="A1849" s="118" t="str">
        <f>IF(B1849="","",COUNT('Diário 1º PA'!$A$5:$A$1982)+COUNT('Diário 2º PA'!$A$5:$A$2027)+ROW()-4)</f>
        <v/>
      </c>
      <c r="B1849" s="104"/>
      <c r="C1849" s="153"/>
      <c r="D1849" s="105"/>
      <c r="E1849" s="105"/>
      <c r="F1849" s="106"/>
      <c r="G1849" s="105"/>
      <c r="H1849" s="105"/>
      <c r="I1849" s="107"/>
      <c r="J1849" s="422"/>
      <c r="K1849" s="422"/>
      <c r="L1849" s="423"/>
      <c r="M1849" s="422"/>
      <c r="N1849" s="103"/>
      <c r="O1849" s="79">
        <f t="shared" si="86"/>
        <v>0</v>
      </c>
      <c r="P1849" s="79">
        <f t="shared" si="86"/>
        <v>0</v>
      </c>
      <c r="Q1849" s="102" t="str">
        <f t="shared" si="85"/>
        <v/>
      </c>
    </row>
    <row r="1850" spans="1:17" x14ac:dyDescent="0.2">
      <c r="A1850" s="118" t="str">
        <f>IF(B1850="","",COUNT('Diário 1º PA'!$A$5:$A$1982)+COUNT('Diário 2º PA'!$A$5:$A$2027)+ROW()-4)</f>
        <v/>
      </c>
      <c r="B1850" s="104"/>
      <c r="C1850" s="153"/>
      <c r="D1850" s="105"/>
      <c r="E1850" s="105"/>
      <c r="F1850" s="106"/>
      <c r="G1850" s="105"/>
      <c r="H1850" s="105"/>
      <c r="I1850" s="107"/>
      <c r="J1850" s="422"/>
      <c r="K1850" s="422"/>
      <c r="L1850" s="423"/>
      <c r="M1850" s="422"/>
      <c r="N1850" s="103"/>
      <c r="O1850" s="79">
        <f t="shared" si="86"/>
        <v>0</v>
      </c>
      <c r="P1850" s="79">
        <f t="shared" si="86"/>
        <v>0</v>
      </c>
      <c r="Q1850" s="102" t="str">
        <f t="shared" si="85"/>
        <v/>
      </c>
    </row>
    <row r="1851" spans="1:17" x14ac:dyDescent="0.2">
      <c r="A1851" s="118" t="str">
        <f>IF(B1851="","",COUNT('Diário 1º PA'!$A$5:$A$1982)+COUNT('Diário 2º PA'!$A$5:$A$2027)+ROW()-4)</f>
        <v/>
      </c>
      <c r="B1851" s="104"/>
      <c r="C1851" s="153"/>
      <c r="D1851" s="105"/>
      <c r="E1851" s="105"/>
      <c r="F1851" s="106"/>
      <c r="G1851" s="105"/>
      <c r="H1851" s="105"/>
      <c r="I1851" s="107"/>
      <c r="J1851" s="422"/>
      <c r="K1851" s="422"/>
      <c r="L1851" s="423"/>
      <c r="M1851" s="422"/>
      <c r="N1851" s="103"/>
      <c r="O1851" s="79">
        <f t="shared" si="86"/>
        <v>0</v>
      </c>
      <c r="P1851" s="79">
        <f t="shared" si="86"/>
        <v>0</v>
      </c>
      <c r="Q1851" s="102" t="str">
        <f t="shared" si="85"/>
        <v/>
      </c>
    </row>
    <row r="1852" spans="1:17" x14ac:dyDescent="0.2">
      <c r="A1852" s="118" t="str">
        <f>IF(B1852="","",COUNT('Diário 1º PA'!$A$5:$A$1982)+COUNT('Diário 2º PA'!$A$5:$A$2027)+ROW()-4)</f>
        <v/>
      </c>
      <c r="B1852" s="104"/>
      <c r="C1852" s="153"/>
      <c r="D1852" s="105"/>
      <c r="E1852" s="105"/>
      <c r="F1852" s="106"/>
      <c r="G1852" s="105"/>
      <c r="H1852" s="105"/>
      <c r="I1852" s="107"/>
      <c r="J1852" s="422"/>
      <c r="K1852" s="422"/>
      <c r="L1852" s="423"/>
      <c r="M1852" s="422"/>
      <c r="N1852" s="103"/>
      <c r="O1852" s="79">
        <f t="shared" si="86"/>
        <v>0</v>
      </c>
      <c r="P1852" s="79">
        <f t="shared" si="86"/>
        <v>0</v>
      </c>
      <c r="Q1852" s="102" t="str">
        <f t="shared" si="85"/>
        <v/>
      </c>
    </row>
    <row r="1853" spans="1:17" x14ac:dyDescent="0.2">
      <c r="A1853" s="118" t="str">
        <f>IF(B1853="","",COUNT('Diário 1º PA'!$A$5:$A$1982)+COUNT('Diário 2º PA'!$A$5:$A$2027)+ROW()-4)</f>
        <v/>
      </c>
      <c r="B1853" s="104"/>
      <c r="C1853" s="153"/>
      <c r="D1853" s="105"/>
      <c r="E1853" s="105"/>
      <c r="F1853" s="106"/>
      <c r="G1853" s="105"/>
      <c r="H1853" s="105"/>
      <c r="I1853" s="107"/>
      <c r="J1853" s="422"/>
      <c r="K1853" s="422"/>
      <c r="L1853" s="423"/>
      <c r="M1853" s="422"/>
      <c r="N1853" s="103"/>
      <c r="O1853" s="79">
        <f t="shared" si="86"/>
        <v>0</v>
      </c>
      <c r="P1853" s="79">
        <f t="shared" si="86"/>
        <v>0</v>
      </c>
      <c r="Q1853" s="102" t="str">
        <f t="shared" si="85"/>
        <v/>
      </c>
    </row>
    <row r="1854" spans="1:17" x14ac:dyDescent="0.2">
      <c r="A1854" s="118" t="str">
        <f>IF(B1854="","",COUNT('Diário 1º PA'!$A$5:$A$1982)+COUNT('Diário 2º PA'!$A$5:$A$2027)+ROW()-4)</f>
        <v/>
      </c>
      <c r="B1854" s="104"/>
      <c r="C1854" s="153"/>
      <c r="D1854" s="105"/>
      <c r="E1854" s="105"/>
      <c r="F1854" s="106"/>
      <c r="G1854" s="105"/>
      <c r="H1854" s="105"/>
      <c r="I1854" s="107"/>
      <c r="J1854" s="422"/>
      <c r="K1854" s="422"/>
      <c r="L1854" s="423"/>
      <c r="M1854" s="422"/>
      <c r="N1854" s="103"/>
      <c r="O1854" s="79">
        <f t="shared" si="86"/>
        <v>0</v>
      </c>
      <c r="P1854" s="79">
        <f t="shared" si="86"/>
        <v>0</v>
      </c>
      <c r="Q1854" s="102" t="str">
        <f t="shared" si="85"/>
        <v/>
      </c>
    </row>
    <row r="1855" spans="1:17" x14ac:dyDescent="0.2">
      <c r="A1855" s="118" t="str">
        <f>IF(B1855="","",COUNT('Diário 1º PA'!$A$5:$A$1982)+COUNT('Diário 2º PA'!$A$5:$A$2027)+ROW()-4)</f>
        <v/>
      </c>
      <c r="B1855" s="104"/>
      <c r="C1855" s="153"/>
      <c r="D1855" s="105"/>
      <c r="E1855" s="105"/>
      <c r="F1855" s="106"/>
      <c r="G1855" s="105"/>
      <c r="H1855" s="105"/>
      <c r="I1855" s="107"/>
      <c r="J1855" s="422"/>
      <c r="K1855" s="422"/>
      <c r="L1855" s="423"/>
      <c r="M1855" s="422"/>
      <c r="N1855" s="103"/>
      <c r="O1855" s="79">
        <f t="shared" si="86"/>
        <v>0</v>
      </c>
      <c r="P1855" s="79">
        <f t="shared" si="86"/>
        <v>0</v>
      </c>
      <c r="Q1855" s="102" t="str">
        <f t="shared" si="85"/>
        <v/>
      </c>
    </row>
    <row r="1856" spans="1:17" x14ac:dyDescent="0.2">
      <c r="A1856" s="118" t="str">
        <f>IF(B1856="","",COUNT('Diário 1º PA'!$A$5:$A$1982)+COUNT('Diário 2º PA'!$A$5:$A$2027)+ROW()-4)</f>
        <v/>
      </c>
      <c r="B1856" s="104"/>
      <c r="C1856" s="153"/>
      <c r="D1856" s="105"/>
      <c r="E1856" s="105"/>
      <c r="F1856" s="106"/>
      <c r="G1856" s="105"/>
      <c r="H1856" s="105"/>
      <c r="I1856" s="107"/>
      <c r="J1856" s="422"/>
      <c r="K1856" s="422"/>
      <c r="L1856" s="423"/>
      <c r="M1856" s="422"/>
      <c r="N1856" s="103"/>
      <c r="O1856" s="79">
        <f t="shared" si="86"/>
        <v>0</v>
      </c>
      <c r="P1856" s="79">
        <f t="shared" si="86"/>
        <v>0</v>
      </c>
      <c r="Q1856" s="102" t="str">
        <f t="shared" si="85"/>
        <v/>
      </c>
    </row>
    <row r="1857" spans="1:17" x14ac:dyDescent="0.2">
      <c r="A1857" s="118" t="str">
        <f>IF(B1857="","",COUNT('Diário 1º PA'!$A$5:$A$1982)+COUNT('Diário 2º PA'!$A$5:$A$2027)+ROW()-4)</f>
        <v/>
      </c>
      <c r="B1857" s="104"/>
      <c r="C1857" s="153"/>
      <c r="D1857" s="105"/>
      <c r="E1857" s="105"/>
      <c r="F1857" s="106"/>
      <c r="G1857" s="105"/>
      <c r="H1857" s="105"/>
      <c r="I1857" s="107"/>
      <c r="J1857" s="422"/>
      <c r="K1857" s="422"/>
      <c r="L1857" s="423"/>
      <c r="M1857" s="422"/>
      <c r="N1857" s="103"/>
      <c r="O1857" s="79">
        <f t="shared" si="86"/>
        <v>0</v>
      </c>
      <c r="P1857" s="79">
        <f t="shared" si="86"/>
        <v>0</v>
      </c>
      <c r="Q1857" s="102" t="str">
        <f t="shared" si="85"/>
        <v/>
      </c>
    </row>
    <row r="1858" spans="1:17" x14ac:dyDescent="0.2">
      <c r="A1858" s="118" t="str">
        <f>IF(B1858="","",COUNT('Diário 1º PA'!$A$5:$A$1982)+COUNT('Diário 2º PA'!$A$5:$A$2027)+ROW()-4)</f>
        <v/>
      </c>
      <c r="B1858" s="104"/>
      <c r="C1858" s="153"/>
      <c r="D1858" s="105"/>
      <c r="E1858" s="105"/>
      <c r="F1858" s="106"/>
      <c r="G1858" s="105"/>
      <c r="H1858" s="105"/>
      <c r="I1858" s="107"/>
      <c r="J1858" s="422"/>
      <c r="K1858" s="422"/>
      <c r="L1858" s="423"/>
      <c r="M1858" s="422"/>
      <c r="N1858" s="103"/>
      <c r="O1858" s="79">
        <f t="shared" si="86"/>
        <v>0</v>
      </c>
      <c r="P1858" s="79">
        <f t="shared" si="86"/>
        <v>0</v>
      </c>
      <c r="Q1858" s="102" t="str">
        <f t="shared" si="85"/>
        <v/>
      </c>
    </row>
    <row r="1859" spans="1:17" x14ac:dyDescent="0.2">
      <c r="A1859" s="118" t="str">
        <f>IF(B1859="","",COUNT('Diário 1º PA'!$A$5:$A$1982)+COUNT('Diário 2º PA'!$A$5:$A$2027)+ROW()-4)</f>
        <v/>
      </c>
      <c r="B1859" s="104"/>
      <c r="C1859" s="153"/>
      <c r="D1859" s="105"/>
      <c r="E1859" s="105"/>
      <c r="F1859" s="106"/>
      <c r="G1859" s="105"/>
      <c r="H1859" s="105"/>
      <c r="I1859" s="107"/>
      <c r="J1859" s="422"/>
      <c r="K1859" s="422"/>
      <c r="L1859" s="423"/>
      <c r="M1859" s="422"/>
      <c r="N1859" s="103"/>
      <c r="O1859" s="79">
        <f t="shared" si="86"/>
        <v>0</v>
      </c>
      <c r="P1859" s="79">
        <f t="shared" si="86"/>
        <v>0</v>
      </c>
      <c r="Q1859" s="102" t="str">
        <f t="shared" si="85"/>
        <v/>
      </c>
    </row>
    <row r="1860" spans="1:17" x14ac:dyDescent="0.2">
      <c r="A1860" s="118" t="str">
        <f>IF(B1860="","",COUNT('Diário 1º PA'!$A$5:$A$1982)+COUNT('Diário 2º PA'!$A$5:$A$2027)+ROW()-4)</f>
        <v/>
      </c>
      <c r="B1860" s="104"/>
      <c r="C1860" s="153"/>
      <c r="D1860" s="105"/>
      <c r="E1860" s="105"/>
      <c r="F1860" s="106"/>
      <c r="G1860" s="105"/>
      <c r="H1860" s="105"/>
      <c r="I1860" s="107"/>
      <c r="J1860" s="422"/>
      <c r="K1860" s="422"/>
      <c r="L1860" s="423"/>
      <c r="M1860" s="422"/>
      <c r="N1860" s="103"/>
      <c r="O1860" s="79">
        <f t="shared" si="86"/>
        <v>0</v>
      </c>
      <c r="P1860" s="79">
        <f t="shared" si="86"/>
        <v>0</v>
      </c>
      <c r="Q1860" s="102" t="str">
        <f t="shared" si="85"/>
        <v/>
      </c>
    </row>
    <row r="1861" spans="1:17" x14ac:dyDescent="0.2">
      <c r="A1861" s="118" t="str">
        <f>IF(B1861="","",COUNT('Diário 1º PA'!$A$5:$A$1982)+COUNT('Diário 2º PA'!$A$5:$A$2027)+ROW()-4)</f>
        <v/>
      </c>
      <c r="B1861" s="104"/>
      <c r="C1861" s="153"/>
      <c r="D1861" s="105"/>
      <c r="E1861" s="105"/>
      <c r="F1861" s="106"/>
      <c r="G1861" s="105"/>
      <c r="H1861" s="105"/>
      <c r="I1861" s="107"/>
      <c r="J1861" s="422"/>
      <c r="K1861" s="422"/>
      <c r="L1861" s="423"/>
      <c r="M1861" s="422"/>
      <c r="N1861" s="103"/>
      <c r="O1861" s="79">
        <f t="shared" si="86"/>
        <v>0</v>
      </c>
      <c r="P1861" s="79">
        <f t="shared" si="86"/>
        <v>0</v>
      </c>
      <c r="Q1861" s="102" t="str">
        <f t="shared" si="85"/>
        <v/>
      </c>
    </row>
    <row r="1862" spans="1:17" x14ac:dyDescent="0.2">
      <c r="A1862" s="118" t="str">
        <f>IF(B1862="","",COUNT('Diário 1º PA'!$A$5:$A$1982)+COUNT('Diário 2º PA'!$A$5:$A$2027)+ROW()-4)</f>
        <v/>
      </c>
      <c r="B1862" s="104"/>
      <c r="C1862" s="153"/>
      <c r="D1862" s="105"/>
      <c r="E1862" s="105"/>
      <c r="F1862" s="106"/>
      <c r="G1862" s="105"/>
      <c r="H1862" s="105"/>
      <c r="I1862" s="107"/>
      <c r="J1862" s="422"/>
      <c r="K1862" s="422"/>
      <c r="L1862" s="423"/>
      <c r="M1862" s="422"/>
      <c r="N1862" s="103"/>
      <c r="O1862" s="79">
        <f t="shared" si="86"/>
        <v>0</v>
      </c>
      <c r="P1862" s="79">
        <f t="shared" si="86"/>
        <v>0</v>
      </c>
      <c r="Q1862" s="102" t="str">
        <f t="shared" si="85"/>
        <v/>
      </c>
    </row>
    <row r="1863" spans="1:17" x14ac:dyDescent="0.2">
      <c r="A1863" s="118" t="str">
        <f>IF(B1863="","",COUNT('Diário 1º PA'!$A$5:$A$1982)+COUNT('Diário 2º PA'!$A$5:$A$2027)+ROW()-4)</f>
        <v/>
      </c>
      <c r="B1863" s="104"/>
      <c r="C1863" s="153"/>
      <c r="D1863" s="105"/>
      <c r="E1863" s="105"/>
      <c r="F1863" s="106"/>
      <c r="G1863" s="105"/>
      <c r="H1863" s="105"/>
      <c r="I1863" s="107"/>
      <c r="J1863" s="422"/>
      <c r="K1863" s="422"/>
      <c r="L1863" s="423"/>
      <c r="M1863" s="422"/>
      <c r="N1863" s="103"/>
      <c r="O1863" s="79">
        <f t="shared" si="86"/>
        <v>0</v>
      </c>
      <c r="P1863" s="79">
        <f t="shared" si="86"/>
        <v>0</v>
      </c>
      <c r="Q1863" s="102" t="str">
        <f t="shared" si="85"/>
        <v/>
      </c>
    </row>
    <row r="1864" spans="1:17" x14ac:dyDescent="0.2">
      <c r="A1864" s="118" t="str">
        <f>IF(B1864="","",COUNT('Diário 1º PA'!$A$5:$A$1982)+COUNT('Diário 2º PA'!$A$5:$A$2027)+ROW()-4)</f>
        <v/>
      </c>
      <c r="B1864" s="104"/>
      <c r="C1864" s="153"/>
      <c r="D1864" s="105"/>
      <c r="E1864" s="105"/>
      <c r="F1864" s="106"/>
      <c r="G1864" s="105"/>
      <c r="H1864" s="105"/>
      <c r="I1864" s="107"/>
      <c r="J1864" s="422"/>
      <c r="K1864" s="422"/>
      <c r="L1864" s="423"/>
      <c r="M1864" s="422"/>
      <c r="N1864" s="103"/>
      <c r="O1864" s="79">
        <f t="shared" si="86"/>
        <v>0</v>
      </c>
      <c r="P1864" s="79">
        <f t="shared" si="86"/>
        <v>0</v>
      </c>
      <c r="Q1864" s="102" t="str">
        <f t="shared" si="85"/>
        <v/>
      </c>
    </row>
    <row r="1865" spans="1:17" x14ac:dyDescent="0.2">
      <c r="A1865" s="118" t="str">
        <f>IF(B1865="","",COUNT('Diário 1º PA'!$A$5:$A$1982)+COUNT('Diário 2º PA'!$A$5:$A$2027)+ROW()-4)</f>
        <v/>
      </c>
      <c r="B1865" s="104"/>
      <c r="C1865" s="153"/>
      <c r="D1865" s="105"/>
      <c r="E1865" s="105"/>
      <c r="F1865" s="106"/>
      <c r="G1865" s="105"/>
      <c r="H1865" s="105"/>
      <c r="I1865" s="107"/>
      <c r="J1865" s="422"/>
      <c r="K1865" s="422"/>
      <c r="L1865" s="423"/>
      <c r="M1865" s="422"/>
      <c r="N1865" s="103"/>
      <c r="O1865" s="79">
        <f t="shared" si="86"/>
        <v>0</v>
      </c>
      <c r="P1865" s="79">
        <f t="shared" si="86"/>
        <v>0</v>
      </c>
      <c r="Q1865" s="102" t="str">
        <f t="shared" si="85"/>
        <v/>
      </c>
    </row>
    <row r="1866" spans="1:17" x14ac:dyDescent="0.2">
      <c r="A1866" s="118" t="str">
        <f>IF(B1866="","",COUNT('Diário 1º PA'!$A$5:$A$1982)+COUNT('Diário 2º PA'!$A$5:$A$2027)+ROW()-4)</f>
        <v/>
      </c>
      <c r="B1866" s="104"/>
      <c r="C1866" s="153"/>
      <c r="D1866" s="105"/>
      <c r="E1866" s="105"/>
      <c r="F1866" s="106"/>
      <c r="G1866" s="105"/>
      <c r="H1866" s="105"/>
      <c r="I1866" s="107"/>
      <c r="J1866" s="422"/>
      <c r="K1866" s="422"/>
      <c r="L1866" s="423"/>
      <c r="M1866" s="422"/>
      <c r="N1866" s="103"/>
      <c r="O1866" s="79">
        <f t="shared" si="86"/>
        <v>0</v>
      </c>
      <c r="P1866" s="79">
        <f t="shared" si="86"/>
        <v>0</v>
      </c>
      <c r="Q1866" s="102" t="str">
        <f t="shared" si="85"/>
        <v/>
      </c>
    </row>
    <row r="1867" spans="1:17" x14ac:dyDescent="0.2">
      <c r="A1867" s="118" t="str">
        <f>IF(B1867="","",COUNT('Diário 1º PA'!$A$5:$A$1982)+COUNT('Diário 2º PA'!$A$5:$A$2027)+ROW()-4)</f>
        <v/>
      </c>
      <c r="B1867" s="104"/>
      <c r="C1867" s="153"/>
      <c r="D1867" s="105"/>
      <c r="E1867" s="105"/>
      <c r="F1867" s="106"/>
      <c r="G1867" s="105"/>
      <c r="H1867" s="105"/>
      <c r="I1867" s="107"/>
      <c r="J1867" s="422"/>
      <c r="K1867" s="422"/>
      <c r="L1867" s="423"/>
      <c r="M1867" s="422"/>
      <c r="N1867" s="103"/>
      <c r="O1867" s="79">
        <f t="shared" si="86"/>
        <v>0</v>
      </c>
      <c r="P1867" s="79">
        <f t="shared" si="86"/>
        <v>0</v>
      </c>
      <c r="Q1867" s="102" t="str">
        <f t="shared" si="85"/>
        <v/>
      </c>
    </row>
    <row r="1868" spans="1:17" x14ac:dyDescent="0.2">
      <c r="A1868" s="118" t="str">
        <f>IF(B1868="","",COUNT('Diário 1º PA'!$A$5:$A$1982)+COUNT('Diário 2º PA'!$A$5:$A$2027)+ROW()-4)</f>
        <v/>
      </c>
      <c r="B1868" s="104"/>
      <c r="C1868" s="153"/>
      <c r="D1868" s="105"/>
      <c r="E1868" s="105"/>
      <c r="F1868" s="106"/>
      <c r="G1868" s="105"/>
      <c r="H1868" s="105"/>
      <c r="I1868" s="107"/>
      <c r="J1868" s="422"/>
      <c r="K1868" s="422"/>
      <c r="L1868" s="423"/>
      <c r="M1868" s="422"/>
      <c r="N1868" s="103"/>
      <c r="O1868" s="79">
        <f t="shared" si="86"/>
        <v>0</v>
      </c>
      <c r="P1868" s="79">
        <f t="shared" si="86"/>
        <v>0</v>
      </c>
      <c r="Q1868" s="102" t="str">
        <f t="shared" si="85"/>
        <v/>
      </c>
    </row>
    <row r="1869" spans="1:17" x14ac:dyDescent="0.2">
      <c r="A1869" s="118" t="str">
        <f>IF(B1869="","",COUNT('Diário 1º PA'!$A$5:$A$1982)+COUNT('Diário 2º PA'!$A$5:$A$2027)+ROW()-4)</f>
        <v/>
      </c>
      <c r="B1869" s="104"/>
      <c r="C1869" s="153"/>
      <c r="D1869" s="105"/>
      <c r="E1869" s="105"/>
      <c r="F1869" s="106"/>
      <c r="G1869" s="105"/>
      <c r="H1869" s="105"/>
      <c r="I1869" s="107"/>
      <c r="J1869" s="422"/>
      <c r="K1869" s="422"/>
      <c r="L1869" s="423"/>
      <c r="M1869" s="422"/>
      <c r="N1869" s="103"/>
      <c r="O1869" s="79">
        <f t="shared" si="86"/>
        <v>0</v>
      </c>
      <c r="P1869" s="79">
        <f t="shared" si="86"/>
        <v>0</v>
      </c>
      <c r="Q1869" s="102" t="str">
        <f t="shared" si="85"/>
        <v/>
      </c>
    </row>
    <row r="1870" spans="1:17" x14ac:dyDescent="0.2">
      <c r="A1870" s="118" t="str">
        <f>IF(B1870="","",COUNT('Diário 1º PA'!$A$5:$A$1982)+COUNT('Diário 2º PA'!$A$5:$A$2027)+ROW()-4)</f>
        <v/>
      </c>
      <c r="B1870" s="104"/>
      <c r="C1870" s="153"/>
      <c r="D1870" s="105"/>
      <c r="E1870" s="105"/>
      <c r="F1870" s="106"/>
      <c r="G1870" s="105"/>
      <c r="H1870" s="105"/>
      <c r="I1870" s="107"/>
      <c r="J1870" s="422"/>
      <c r="K1870" s="422"/>
      <c r="L1870" s="423"/>
      <c r="M1870" s="422"/>
      <c r="N1870" s="103"/>
      <c r="O1870" s="79">
        <f t="shared" si="86"/>
        <v>0</v>
      </c>
      <c r="P1870" s="79">
        <f t="shared" si="86"/>
        <v>0</v>
      </c>
      <c r="Q1870" s="102" t="str">
        <f t="shared" si="85"/>
        <v/>
      </c>
    </row>
    <row r="1871" spans="1:17" x14ac:dyDescent="0.2">
      <c r="A1871" s="118" t="str">
        <f>IF(B1871="","",COUNT('Diário 1º PA'!$A$5:$A$1982)+COUNT('Diário 2º PA'!$A$5:$A$2027)+ROW()-4)</f>
        <v/>
      </c>
      <c r="B1871" s="104"/>
      <c r="C1871" s="153"/>
      <c r="D1871" s="105"/>
      <c r="E1871" s="105"/>
      <c r="F1871" s="106"/>
      <c r="G1871" s="105"/>
      <c r="H1871" s="105"/>
      <c r="I1871" s="107"/>
      <c r="J1871" s="422"/>
      <c r="K1871" s="422"/>
      <c r="L1871" s="423"/>
      <c r="M1871" s="422"/>
      <c r="N1871" s="103"/>
      <c r="O1871" s="79">
        <f t="shared" si="86"/>
        <v>0</v>
      </c>
      <c r="P1871" s="79">
        <f t="shared" si="86"/>
        <v>0</v>
      </c>
      <c r="Q1871" s="102" t="str">
        <f t="shared" si="85"/>
        <v/>
      </c>
    </row>
    <row r="1872" spans="1:17" x14ac:dyDescent="0.2">
      <c r="A1872" s="118" t="str">
        <f>IF(B1872="","",COUNT('Diário 1º PA'!$A$5:$A$1982)+COUNT('Diário 2º PA'!$A$5:$A$2027)+ROW()-4)</f>
        <v/>
      </c>
      <c r="B1872" s="104"/>
      <c r="C1872" s="153"/>
      <c r="D1872" s="105"/>
      <c r="E1872" s="105"/>
      <c r="F1872" s="106"/>
      <c r="G1872" s="105"/>
      <c r="H1872" s="105"/>
      <c r="I1872" s="107"/>
      <c r="J1872" s="422"/>
      <c r="K1872" s="422"/>
      <c r="L1872" s="423"/>
      <c r="M1872" s="422"/>
      <c r="N1872" s="103"/>
      <c r="O1872" s="79">
        <f t="shared" si="86"/>
        <v>0</v>
      </c>
      <c r="P1872" s="79">
        <f t="shared" si="86"/>
        <v>0</v>
      </c>
      <c r="Q1872" s="102" t="str">
        <f t="shared" si="85"/>
        <v/>
      </c>
    </row>
    <row r="1873" spans="1:17" x14ac:dyDescent="0.2">
      <c r="A1873" s="118" t="str">
        <f>IF(B1873="","",COUNT('Diário 1º PA'!$A$5:$A$1982)+COUNT('Diário 2º PA'!$A$5:$A$2027)+ROW()-4)</f>
        <v/>
      </c>
      <c r="B1873" s="104"/>
      <c r="C1873" s="153"/>
      <c r="D1873" s="105"/>
      <c r="E1873" s="105"/>
      <c r="F1873" s="106"/>
      <c r="G1873" s="105"/>
      <c r="H1873" s="105"/>
      <c r="I1873" s="107"/>
      <c r="J1873" s="422"/>
      <c r="K1873" s="422"/>
      <c r="L1873" s="423"/>
      <c r="M1873" s="422"/>
      <c r="N1873" s="103"/>
      <c r="O1873" s="79">
        <f t="shared" si="86"/>
        <v>0</v>
      </c>
      <c r="P1873" s="79">
        <f t="shared" si="86"/>
        <v>0</v>
      </c>
      <c r="Q1873" s="102" t="str">
        <f t="shared" si="85"/>
        <v/>
      </c>
    </row>
    <row r="1874" spans="1:17" x14ac:dyDescent="0.2">
      <c r="A1874" s="118" t="str">
        <f>IF(B1874="","",COUNT('Diário 1º PA'!$A$5:$A$1982)+COUNT('Diário 2º PA'!$A$5:$A$2027)+ROW()-4)</f>
        <v/>
      </c>
      <c r="B1874" s="104"/>
      <c r="C1874" s="153"/>
      <c r="D1874" s="105"/>
      <c r="E1874" s="105"/>
      <c r="F1874" s="106"/>
      <c r="G1874" s="105"/>
      <c r="H1874" s="105"/>
      <c r="I1874" s="107"/>
      <c r="J1874" s="422"/>
      <c r="K1874" s="422"/>
      <c r="L1874" s="423"/>
      <c r="M1874" s="422"/>
      <c r="N1874" s="103"/>
      <c r="O1874" s="79">
        <f t="shared" si="86"/>
        <v>0</v>
      </c>
      <c r="P1874" s="79">
        <f t="shared" si="86"/>
        <v>0</v>
      </c>
      <c r="Q1874" s="102" t="str">
        <f t="shared" si="85"/>
        <v/>
      </c>
    </row>
    <row r="1875" spans="1:17" x14ac:dyDescent="0.2">
      <c r="A1875" s="118" t="str">
        <f>IF(B1875="","",COUNT('Diário 1º PA'!$A$5:$A$1982)+COUNT('Diário 2º PA'!$A$5:$A$2027)+ROW()-4)</f>
        <v/>
      </c>
      <c r="B1875" s="104"/>
      <c r="C1875" s="153"/>
      <c r="D1875" s="105"/>
      <c r="E1875" s="105"/>
      <c r="F1875" s="106"/>
      <c r="G1875" s="105"/>
      <c r="H1875" s="105"/>
      <c r="I1875" s="107"/>
      <c r="J1875" s="422"/>
      <c r="K1875" s="422"/>
      <c r="L1875" s="423"/>
      <c r="M1875" s="422"/>
      <c r="N1875" s="103"/>
      <c r="O1875" s="79">
        <f t="shared" si="86"/>
        <v>0</v>
      </c>
      <c r="P1875" s="79">
        <f t="shared" si="86"/>
        <v>0</v>
      </c>
      <c r="Q1875" s="102" t="str">
        <f t="shared" si="85"/>
        <v/>
      </c>
    </row>
    <row r="1876" spans="1:17" x14ac:dyDescent="0.2">
      <c r="A1876" s="118" t="str">
        <f>IF(B1876="","",COUNT('Diário 1º PA'!$A$5:$A$1982)+COUNT('Diário 2º PA'!$A$5:$A$2027)+ROW()-4)</f>
        <v/>
      </c>
      <c r="B1876" s="104"/>
      <c r="C1876" s="153"/>
      <c r="D1876" s="105"/>
      <c r="E1876" s="105"/>
      <c r="F1876" s="106"/>
      <c r="G1876" s="105"/>
      <c r="H1876" s="105"/>
      <c r="I1876" s="107"/>
      <c r="J1876" s="422"/>
      <c r="K1876" s="422"/>
      <c r="L1876" s="423"/>
      <c r="M1876" s="422"/>
      <c r="N1876" s="103"/>
      <c r="O1876" s="79">
        <f t="shared" si="86"/>
        <v>0</v>
      </c>
      <c r="P1876" s="79">
        <f t="shared" si="86"/>
        <v>0</v>
      </c>
      <c r="Q1876" s="102" t="str">
        <f t="shared" si="85"/>
        <v/>
      </c>
    </row>
    <row r="1877" spans="1:17" x14ac:dyDescent="0.2">
      <c r="A1877" s="118" t="str">
        <f>IF(B1877="","",COUNT('Diário 1º PA'!$A$5:$A$1982)+COUNT('Diário 2º PA'!$A$5:$A$2027)+ROW()-4)</f>
        <v/>
      </c>
      <c r="B1877" s="104"/>
      <c r="C1877" s="153"/>
      <c r="D1877" s="105"/>
      <c r="E1877" s="105"/>
      <c r="F1877" s="106"/>
      <c r="G1877" s="105"/>
      <c r="H1877" s="105"/>
      <c r="I1877" s="107"/>
      <c r="J1877" s="422"/>
      <c r="K1877" s="422"/>
      <c r="L1877" s="423"/>
      <c r="M1877" s="422"/>
      <c r="N1877" s="103"/>
      <c r="O1877" s="79">
        <f t="shared" si="86"/>
        <v>0</v>
      </c>
      <c r="P1877" s="79">
        <f t="shared" si="86"/>
        <v>0</v>
      </c>
      <c r="Q1877" s="102" t="str">
        <f t="shared" si="85"/>
        <v/>
      </c>
    </row>
    <row r="1878" spans="1:17" x14ac:dyDescent="0.2">
      <c r="A1878" s="118" t="str">
        <f>IF(B1878="","",COUNT('Diário 1º PA'!$A$5:$A$1982)+COUNT('Diário 2º PA'!$A$5:$A$2027)+ROW()-4)</f>
        <v/>
      </c>
      <c r="B1878" s="104"/>
      <c r="C1878" s="153"/>
      <c r="D1878" s="105"/>
      <c r="E1878" s="105"/>
      <c r="F1878" s="106"/>
      <c r="G1878" s="105"/>
      <c r="H1878" s="105"/>
      <c r="I1878" s="107"/>
      <c r="J1878" s="422"/>
      <c r="K1878" s="422"/>
      <c r="L1878" s="423"/>
      <c r="M1878" s="422"/>
      <c r="N1878" s="103"/>
      <c r="O1878" s="79">
        <f t="shared" si="86"/>
        <v>0</v>
      </c>
      <c r="P1878" s="79">
        <f t="shared" si="86"/>
        <v>0</v>
      </c>
      <c r="Q1878" s="102" t="str">
        <f t="shared" si="85"/>
        <v/>
      </c>
    </row>
    <row r="1879" spans="1:17" x14ac:dyDescent="0.2">
      <c r="A1879" s="118" t="str">
        <f>IF(B1879="","",COUNT('Diário 1º PA'!$A$5:$A$1982)+COUNT('Diário 2º PA'!$A$5:$A$2027)+ROW()-4)</f>
        <v/>
      </c>
      <c r="B1879" s="104"/>
      <c r="C1879" s="153"/>
      <c r="D1879" s="105"/>
      <c r="E1879" s="105"/>
      <c r="F1879" s="106"/>
      <c r="G1879" s="105"/>
      <c r="H1879" s="105"/>
      <c r="I1879" s="107"/>
      <c r="J1879" s="422"/>
      <c r="K1879" s="422"/>
      <c r="L1879" s="423"/>
      <c r="M1879" s="422"/>
      <c r="N1879" s="103"/>
      <c r="O1879" s="79">
        <f t="shared" si="86"/>
        <v>0</v>
      </c>
      <c r="P1879" s="79">
        <f t="shared" si="86"/>
        <v>0</v>
      </c>
      <c r="Q1879" s="102" t="str">
        <f t="shared" si="85"/>
        <v/>
      </c>
    </row>
    <row r="1880" spans="1:17" x14ac:dyDescent="0.2">
      <c r="A1880" s="118" t="str">
        <f>IF(B1880="","",COUNT('Diário 1º PA'!$A$5:$A$1982)+COUNT('Diário 2º PA'!$A$5:$A$2027)+ROW()-4)</f>
        <v/>
      </c>
      <c r="B1880" s="104"/>
      <c r="C1880" s="153"/>
      <c r="D1880" s="105"/>
      <c r="E1880" s="105"/>
      <c r="F1880" s="106"/>
      <c r="G1880" s="105"/>
      <c r="H1880" s="105"/>
      <c r="I1880" s="107"/>
      <c r="J1880" s="422"/>
      <c r="K1880" s="422"/>
      <c r="L1880" s="423"/>
      <c r="M1880" s="422"/>
      <c r="N1880" s="103"/>
      <c r="O1880" s="79">
        <f t="shared" si="86"/>
        <v>0</v>
      </c>
      <c r="P1880" s="79">
        <f t="shared" si="86"/>
        <v>0</v>
      </c>
      <c r="Q1880" s="102" t="str">
        <f t="shared" si="85"/>
        <v/>
      </c>
    </row>
    <row r="1881" spans="1:17" x14ac:dyDescent="0.2">
      <c r="A1881" s="118" t="str">
        <f>IF(B1881="","",COUNT('Diário 1º PA'!$A$5:$A$1982)+COUNT('Diário 2º PA'!$A$5:$A$2027)+ROW()-4)</f>
        <v/>
      </c>
      <c r="B1881" s="104"/>
      <c r="C1881" s="153"/>
      <c r="D1881" s="105"/>
      <c r="E1881" s="105"/>
      <c r="F1881" s="106"/>
      <c r="G1881" s="105"/>
      <c r="H1881" s="105"/>
      <c r="I1881" s="107"/>
      <c r="J1881" s="422"/>
      <c r="K1881" s="422"/>
      <c r="L1881" s="423"/>
      <c r="M1881" s="422"/>
      <c r="N1881" s="103"/>
      <c r="O1881" s="79">
        <f t="shared" si="86"/>
        <v>0</v>
      </c>
      <c r="P1881" s="79">
        <f t="shared" si="86"/>
        <v>0</v>
      </c>
      <c r="Q1881" s="102" t="str">
        <f t="shared" si="85"/>
        <v/>
      </c>
    </row>
    <row r="1882" spans="1:17" x14ac:dyDescent="0.2">
      <c r="A1882" s="118" t="str">
        <f>IF(B1882="","",COUNT('Diário 1º PA'!$A$5:$A$1982)+COUNT('Diário 2º PA'!$A$5:$A$2027)+ROW()-4)</f>
        <v/>
      </c>
      <c r="B1882" s="104"/>
      <c r="C1882" s="153"/>
      <c r="D1882" s="105"/>
      <c r="E1882" s="105"/>
      <c r="F1882" s="106"/>
      <c r="G1882" s="105"/>
      <c r="H1882" s="105"/>
      <c r="I1882" s="107"/>
      <c r="J1882" s="422"/>
      <c r="K1882" s="422"/>
      <c r="L1882" s="423"/>
      <c r="M1882" s="422"/>
      <c r="N1882" s="103"/>
      <c r="O1882" s="79">
        <f t="shared" si="86"/>
        <v>0</v>
      </c>
      <c r="P1882" s="79">
        <f t="shared" si="86"/>
        <v>0</v>
      </c>
      <c r="Q1882" s="102" t="str">
        <f t="shared" si="85"/>
        <v/>
      </c>
    </row>
    <row r="1883" spans="1:17" x14ac:dyDescent="0.2">
      <c r="A1883" s="118" t="str">
        <f>IF(B1883="","",COUNT('Diário 1º PA'!$A$5:$A$1982)+COUNT('Diário 2º PA'!$A$5:$A$2027)+ROW()-4)</f>
        <v/>
      </c>
      <c r="B1883" s="104"/>
      <c r="C1883" s="153"/>
      <c r="D1883" s="105"/>
      <c r="E1883" s="105"/>
      <c r="F1883" s="106"/>
      <c r="G1883" s="105"/>
      <c r="H1883" s="105"/>
      <c r="I1883" s="107"/>
      <c r="J1883" s="422"/>
      <c r="K1883" s="422"/>
      <c r="L1883" s="423"/>
      <c r="M1883" s="422"/>
      <c r="N1883" s="103"/>
      <c r="O1883" s="79">
        <f t="shared" si="86"/>
        <v>0</v>
      </c>
      <c r="P1883" s="79">
        <f t="shared" si="86"/>
        <v>0</v>
      </c>
      <c r="Q1883" s="102" t="str">
        <f t="shared" si="85"/>
        <v/>
      </c>
    </row>
    <row r="1884" spans="1:17" x14ac:dyDescent="0.2">
      <c r="A1884" s="118" t="str">
        <f>IF(B1884="","",COUNT('Diário 1º PA'!$A$5:$A$1982)+COUNT('Diário 2º PA'!$A$5:$A$2027)+ROW()-4)</f>
        <v/>
      </c>
      <c r="B1884" s="104"/>
      <c r="C1884" s="153"/>
      <c r="D1884" s="105"/>
      <c r="E1884" s="105"/>
      <c r="F1884" s="106"/>
      <c r="G1884" s="105"/>
      <c r="H1884" s="105"/>
      <c r="I1884" s="107"/>
      <c r="J1884" s="422"/>
      <c r="K1884" s="422"/>
      <c r="L1884" s="423"/>
      <c r="M1884" s="422"/>
      <c r="N1884" s="103"/>
      <c r="O1884" s="79">
        <f t="shared" si="86"/>
        <v>0</v>
      </c>
      <c r="P1884" s="79">
        <f t="shared" si="86"/>
        <v>0</v>
      </c>
      <c r="Q1884" s="102" t="str">
        <f t="shared" si="85"/>
        <v/>
      </c>
    </row>
    <row r="1885" spans="1:17" x14ac:dyDescent="0.2">
      <c r="A1885" s="118" t="str">
        <f>IF(B1885="","",COUNT('Diário 1º PA'!$A$5:$A$1982)+COUNT('Diário 2º PA'!$A$5:$A$2027)+ROW()-4)</f>
        <v/>
      </c>
      <c r="B1885" s="104"/>
      <c r="C1885" s="153"/>
      <c r="D1885" s="105"/>
      <c r="E1885" s="105"/>
      <c r="F1885" s="106"/>
      <c r="G1885" s="105"/>
      <c r="H1885" s="105"/>
      <c r="I1885" s="107"/>
      <c r="J1885" s="422"/>
      <c r="K1885" s="422"/>
      <c r="L1885" s="423"/>
      <c r="M1885" s="422"/>
      <c r="N1885" s="103"/>
      <c r="O1885" s="79">
        <f t="shared" si="86"/>
        <v>0</v>
      </c>
      <c r="P1885" s="79">
        <f t="shared" si="86"/>
        <v>0</v>
      </c>
      <c r="Q1885" s="102" t="str">
        <f t="shared" si="85"/>
        <v/>
      </c>
    </row>
    <row r="1886" spans="1:17" x14ac:dyDescent="0.2">
      <c r="A1886" s="118" t="str">
        <f>IF(B1886="","",COUNT('Diário 1º PA'!$A$5:$A$1982)+COUNT('Diário 2º PA'!$A$5:$A$2027)+ROW()-4)</f>
        <v/>
      </c>
      <c r="B1886" s="104"/>
      <c r="C1886" s="153"/>
      <c r="D1886" s="105"/>
      <c r="E1886" s="105"/>
      <c r="F1886" s="106"/>
      <c r="G1886" s="105"/>
      <c r="H1886" s="105"/>
      <c r="I1886" s="107"/>
      <c r="J1886" s="422"/>
      <c r="K1886" s="422"/>
      <c r="L1886" s="423"/>
      <c r="M1886" s="422"/>
      <c r="N1886" s="103"/>
      <c r="O1886" s="79">
        <f t="shared" si="86"/>
        <v>0</v>
      </c>
      <c r="P1886" s="79">
        <f t="shared" si="86"/>
        <v>0</v>
      </c>
      <c r="Q1886" s="102" t="str">
        <f t="shared" si="85"/>
        <v/>
      </c>
    </row>
    <row r="1887" spans="1:17" x14ac:dyDescent="0.2">
      <c r="A1887" s="118" t="str">
        <f>IF(B1887="","",COUNT('Diário 1º PA'!$A$5:$A$1982)+COUNT('Diário 2º PA'!$A$5:$A$2027)+ROW()-4)</f>
        <v/>
      </c>
      <c r="B1887" s="104"/>
      <c r="C1887" s="153"/>
      <c r="D1887" s="105"/>
      <c r="E1887" s="105"/>
      <c r="F1887" s="106"/>
      <c r="G1887" s="105"/>
      <c r="H1887" s="105"/>
      <c r="I1887" s="107"/>
      <c r="J1887" s="422"/>
      <c r="K1887" s="422"/>
      <c r="L1887" s="423"/>
      <c r="M1887" s="422"/>
      <c r="N1887" s="103"/>
      <c r="O1887" s="79">
        <f t="shared" si="86"/>
        <v>0</v>
      </c>
      <c r="P1887" s="79">
        <f t="shared" si="86"/>
        <v>0</v>
      </c>
      <c r="Q1887" s="102" t="str">
        <f t="shared" si="85"/>
        <v/>
      </c>
    </row>
    <row r="1888" spans="1:17" x14ac:dyDescent="0.2">
      <c r="A1888" s="118" t="str">
        <f>IF(B1888="","",COUNT('Diário 1º PA'!$A$5:$A$1982)+COUNT('Diário 2º PA'!$A$5:$A$2027)+ROW()-4)</f>
        <v/>
      </c>
      <c r="B1888" s="104"/>
      <c r="C1888" s="153"/>
      <c r="D1888" s="105"/>
      <c r="E1888" s="105"/>
      <c r="F1888" s="106"/>
      <c r="G1888" s="105"/>
      <c r="H1888" s="105"/>
      <c r="I1888" s="107"/>
      <c r="J1888" s="422"/>
      <c r="K1888" s="422"/>
      <c r="L1888" s="423"/>
      <c r="M1888" s="422"/>
      <c r="N1888" s="103"/>
      <c r="O1888" s="79">
        <f t="shared" si="86"/>
        <v>0</v>
      </c>
      <c r="P1888" s="79">
        <f t="shared" si="86"/>
        <v>0</v>
      </c>
      <c r="Q1888" s="102" t="str">
        <f t="shared" si="85"/>
        <v/>
      </c>
    </row>
    <row r="1889" spans="1:17" x14ac:dyDescent="0.2">
      <c r="A1889" s="118" t="str">
        <f>IF(B1889="","",COUNT('Diário 1º PA'!$A$5:$A$1982)+COUNT('Diário 2º PA'!$A$5:$A$2027)+ROW()-4)</f>
        <v/>
      </c>
      <c r="B1889" s="104"/>
      <c r="C1889" s="153"/>
      <c r="D1889" s="105"/>
      <c r="E1889" s="105"/>
      <c r="F1889" s="106"/>
      <c r="G1889" s="105"/>
      <c r="H1889" s="105"/>
      <c r="I1889" s="107"/>
      <c r="J1889" s="422"/>
      <c r="K1889" s="422"/>
      <c r="L1889" s="423"/>
      <c r="M1889" s="422"/>
      <c r="N1889" s="103"/>
      <c r="O1889" s="79">
        <f t="shared" si="86"/>
        <v>0</v>
      </c>
      <c r="P1889" s="79">
        <f t="shared" si="86"/>
        <v>0</v>
      </c>
      <c r="Q1889" s="102" t="str">
        <f t="shared" si="85"/>
        <v/>
      </c>
    </row>
    <row r="1890" spans="1:17" x14ac:dyDescent="0.2">
      <c r="A1890" s="118" t="str">
        <f>IF(B1890="","",COUNT('Diário 1º PA'!$A$5:$A$1982)+COUNT('Diário 2º PA'!$A$5:$A$2027)+ROW()-4)</f>
        <v/>
      </c>
      <c r="B1890" s="104"/>
      <c r="C1890" s="153"/>
      <c r="D1890" s="105"/>
      <c r="E1890" s="105"/>
      <c r="F1890" s="106"/>
      <c r="G1890" s="105"/>
      <c r="H1890" s="105"/>
      <c r="I1890" s="107"/>
      <c r="J1890" s="422"/>
      <c r="K1890" s="422"/>
      <c r="L1890" s="423"/>
      <c r="M1890" s="422"/>
      <c r="N1890" s="103"/>
      <c r="O1890" s="79">
        <f t="shared" si="86"/>
        <v>0</v>
      </c>
      <c r="P1890" s="79">
        <f t="shared" si="86"/>
        <v>0</v>
      </c>
      <c r="Q1890" s="102" t="str">
        <f t="shared" si="85"/>
        <v/>
      </c>
    </row>
    <row r="1891" spans="1:17" x14ac:dyDescent="0.2">
      <c r="A1891" s="118" t="str">
        <f>IF(B1891="","",COUNT('Diário 1º PA'!$A$5:$A$1982)+COUNT('Diário 2º PA'!$A$5:$A$2027)+ROW()-4)</f>
        <v/>
      </c>
      <c r="B1891" s="104"/>
      <c r="C1891" s="153"/>
      <c r="D1891" s="105"/>
      <c r="E1891" s="105"/>
      <c r="F1891" s="106"/>
      <c r="G1891" s="105"/>
      <c r="H1891" s="105"/>
      <c r="I1891" s="107"/>
      <c r="J1891" s="422"/>
      <c r="K1891" s="422"/>
      <c r="L1891" s="423"/>
      <c r="M1891" s="422"/>
      <c r="N1891" s="103"/>
      <c r="O1891" s="79">
        <f t="shared" si="86"/>
        <v>0</v>
      </c>
      <c r="P1891" s="79">
        <f t="shared" si="86"/>
        <v>0</v>
      </c>
      <c r="Q1891" s="102" t="str">
        <f t="shared" si="85"/>
        <v/>
      </c>
    </row>
    <row r="1892" spans="1:17" x14ac:dyDescent="0.2">
      <c r="A1892" s="118" t="str">
        <f>IF(B1892="","",COUNT('Diário 1º PA'!$A$5:$A$1982)+COUNT('Diário 2º PA'!$A$5:$A$2027)+ROW()-4)</f>
        <v/>
      </c>
      <c r="B1892" s="104"/>
      <c r="C1892" s="153"/>
      <c r="D1892" s="105"/>
      <c r="E1892" s="105"/>
      <c r="F1892" s="106"/>
      <c r="G1892" s="105"/>
      <c r="H1892" s="105"/>
      <c r="I1892" s="107"/>
      <c r="J1892" s="422"/>
      <c r="K1892" s="422"/>
      <c r="L1892" s="423"/>
      <c r="M1892" s="422"/>
      <c r="N1892" s="103"/>
      <c r="O1892" s="79">
        <f t="shared" si="86"/>
        <v>0</v>
      </c>
      <c r="P1892" s="79">
        <f t="shared" si="86"/>
        <v>0</v>
      </c>
      <c r="Q1892" s="102" t="str">
        <f t="shared" si="85"/>
        <v/>
      </c>
    </row>
    <row r="1893" spans="1:17" x14ac:dyDescent="0.2">
      <c r="A1893" s="118" t="str">
        <f>IF(B1893="","",COUNT('Diário 1º PA'!$A$5:$A$1982)+COUNT('Diário 2º PA'!$A$5:$A$2027)+ROW()-4)</f>
        <v/>
      </c>
      <c r="B1893" s="104"/>
      <c r="C1893" s="153"/>
      <c r="D1893" s="105"/>
      <c r="E1893" s="105"/>
      <c r="F1893" s="106"/>
      <c r="G1893" s="105"/>
      <c r="H1893" s="105"/>
      <c r="I1893" s="107"/>
      <c r="J1893" s="422"/>
      <c r="K1893" s="422"/>
      <c r="L1893" s="423"/>
      <c r="M1893" s="422"/>
      <c r="N1893" s="103"/>
      <c r="O1893" s="79">
        <f t="shared" si="86"/>
        <v>0</v>
      </c>
      <c r="P1893" s="79">
        <f t="shared" si="86"/>
        <v>0</v>
      </c>
      <c r="Q1893" s="102" t="str">
        <f t="shared" si="85"/>
        <v/>
      </c>
    </row>
    <row r="1894" spans="1:17" x14ac:dyDescent="0.2">
      <c r="A1894" s="118" t="str">
        <f>IF(B1894="","",COUNT('Diário 1º PA'!$A$5:$A$1982)+COUNT('Diário 2º PA'!$A$5:$A$2027)+ROW()-4)</f>
        <v/>
      </c>
      <c r="B1894" s="104"/>
      <c r="C1894" s="153"/>
      <c r="D1894" s="105"/>
      <c r="E1894" s="105"/>
      <c r="F1894" s="106"/>
      <c r="G1894" s="105"/>
      <c r="H1894" s="105"/>
      <c r="I1894" s="107"/>
      <c r="J1894" s="422"/>
      <c r="K1894" s="422"/>
      <c r="L1894" s="423"/>
      <c r="M1894" s="422"/>
      <c r="N1894" s="103"/>
      <c r="O1894" s="79">
        <f t="shared" si="86"/>
        <v>0</v>
      </c>
      <c r="P1894" s="79">
        <f t="shared" si="86"/>
        <v>0</v>
      </c>
      <c r="Q1894" s="102" t="str">
        <f t="shared" si="85"/>
        <v/>
      </c>
    </row>
    <row r="1895" spans="1:17" x14ac:dyDescent="0.2">
      <c r="A1895" s="118" t="str">
        <f>IF(B1895="","",COUNT('Diário 1º PA'!$A$5:$A$1982)+COUNT('Diário 2º PA'!$A$5:$A$2027)+ROW()-4)</f>
        <v/>
      </c>
      <c r="B1895" s="104"/>
      <c r="C1895" s="153"/>
      <c r="D1895" s="105"/>
      <c r="E1895" s="105"/>
      <c r="F1895" s="106"/>
      <c r="G1895" s="105"/>
      <c r="H1895" s="105"/>
      <c r="I1895" s="107"/>
      <c r="J1895" s="422"/>
      <c r="K1895" s="422"/>
      <c r="L1895" s="423"/>
      <c r="M1895" s="422"/>
      <c r="N1895" s="103"/>
      <c r="O1895" s="79">
        <f t="shared" si="86"/>
        <v>0</v>
      </c>
      <c r="P1895" s="79">
        <f t="shared" si="86"/>
        <v>0</v>
      </c>
      <c r="Q1895" s="102" t="str">
        <f t="shared" si="85"/>
        <v/>
      </c>
    </row>
    <row r="1896" spans="1:17" x14ac:dyDescent="0.2">
      <c r="A1896" s="118" t="str">
        <f>IF(B1896="","",COUNT('Diário 1º PA'!$A$5:$A$1982)+COUNT('Diário 2º PA'!$A$5:$A$2027)+ROW()-4)</f>
        <v/>
      </c>
      <c r="B1896" s="104"/>
      <c r="C1896" s="153"/>
      <c r="D1896" s="105"/>
      <c r="E1896" s="105"/>
      <c r="F1896" s="106"/>
      <c r="G1896" s="105"/>
      <c r="H1896" s="105"/>
      <c r="I1896" s="107"/>
      <c r="J1896" s="422"/>
      <c r="K1896" s="422"/>
      <c r="L1896" s="423"/>
      <c r="M1896" s="422"/>
      <c r="N1896" s="103"/>
      <c r="O1896" s="79">
        <f t="shared" si="86"/>
        <v>0</v>
      </c>
      <c r="P1896" s="79">
        <f t="shared" si="86"/>
        <v>0</v>
      </c>
      <c r="Q1896" s="102" t="str">
        <f t="shared" si="85"/>
        <v/>
      </c>
    </row>
    <row r="1897" spans="1:17" x14ac:dyDescent="0.2">
      <c r="A1897" s="118" t="str">
        <f>IF(B1897="","",COUNT('Diário 1º PA'!$A$5:$A$1982)+COUNT('Diário 2º PA'!$A$5:$A$2027)+ROW()-4)</f>
        <v/>
      </c>
      <c r="B1897" s="104"/>
      <c r="C1897" s="153"/>
      <c r="D1897" s="105"/>
      <c r="E1897" s="105"/>
      <c r="F1897" s="106"/>
      <c r="G1897" s="105"/>
      <c r="H1897" s="105"/>
      <c r="I1897" s="107"/>
      <c r="J1897" s="422"/>
      <c r="K1897" s="422"/>
      <c r="L1897" s="423"/>
      <c r="M1897" s="422"/>
      <c r="N1897" s="103"/>
      <c r="O1897" s="79">
        <f t="shared" si="86"/>
        <v>0</v>
      </c>
      <c r="P1897" s="79">
        <f t="shared" si="86"/>
        <v>0</v>
      </c>
      <c r="Q1897" s="102" t="str">
        <f t="shared" si="85"/>
        <v/>
      </c>
    </row>
    <row r="1898" spans="1:17" x14ac:dyDescent="0.2">
      <c r="A1898" s="118" t="str">
        <f>IF(B1898="","",COUNT('Diário 1º PA'!$A$5:$A$1982)+COUNT('Diário 2º PA'!$A$5:$A$2027)+ROW()-4)</f>
        <v/>
      </c>
      <c r="B1898" s="104"/>
      <c r="C1898" s="153"/>
      <c r="D1898" s="105"/>
      <c r="E1898" s="105"/>
      <c r="F1898" s="106"/>
      <c r="G1898" s="105"/>
      <c r="H1898" s="105"/>
      <c r="I1898" s="107"/>
      <c r="J1898" s="422"/>
      <c r="K1898" s="422"/>
      <c r="L1898" s="423"/>
      <c r="M1898" s="422"/>
      <c r="N1898" s="103"/>
      <c r="O1898" s="79">
        <f t="shared" si="86"/>
        <v>0</v>
      </c>
      <c r="P1898" s="79">
        <f t="shared" si="86"/>
        <v>0</v>
      </c>
      <c r="Q1898" s="102" t="str">
        <f t="shared" ref="Q1898:Q1961" si="87">SUBSTITUTE(D1898," ","_")</f>
        <v/>
      </c>
    </row>
    <row r="1899" spans="1:17" x14ac:dyDescent="0.2">
      <c r="A1899" s="118" t="str">
        <f>IF(B1899="","",COUNT('Diário 1º PA'!$A$5:$A$1982)+COUNT('Diário 2º PA'!$A$5:$A$2027)+ROW()-4)</f>
        <v/>
      </c>
      <c r="B1899" s="104"/>
      <c r="C1899" s="153"/>
      <c r="D1899" s="105"/>
      <c r="E1899" s="105"/>
      <c r="F1899" s="106"/>
      <c r="G1899" s="105"/>
      <c r="H1899" s="105"/>
      <c r="I1899" s="107"/>
      <c r="J1899" s="422"/>
      <c r="K1899" s="422"/>
      <c r="L1899" s="423"/>
      <c r="M1899" s="422"/>
      <c r="N1899" s="103"/>
      <c r="O1899" s="79">
        <f t="shared" ref="O1899:P1962" si="88">IF(B1899=0,0,IF(YEAR(B1899)=$P$1,MONTH(B1899)-$O$1+1,(YEAR(B1899)-$P$1)*12-$O$1+1+MONTH(B1899)))</f>
        <v>0</v>
      </c>
      <c r="P1899" s="79">
        <f t="shared" si="88"/>
        <v>0</v>
      </c>
      <c r="Q1899" s="102" t="str">
        <f t="shared" si="87"/>
        <v/>
      </c>
    </row>
    <row r="1900" spans="1:17" x14ac:dyDescent="0.2">
      <c r="A1900" s="118" t="str">
        <f>IF(B1900="","",COUNT('Diário 1º PA'!$A$5:$A$1982)+COUNT('Diário 2º PA'!$A$5:$A$2027)+ROW()-4)</f>
        <v/>
      </c>
      <c r="B1900" s="104"/>
      <c r="C1900" s="153"/>
      <c r="D1900" s="105"/>
      <c r="E1900" s="105"/>
      <c r="F1900" s="106"/>
      <c r="G1900" s="105"/>
      <c r="H1900" s="105"/>
      <c r="I1900" s="107"/>
      <c r="J1900" s="422"/>
      <c r="K1900" s="422"/>
      <c r="L1900" s="423"/>
      <c r="M1900" s="422"/>
      <c r="N1900" s="103"/>
      <c r="O1900" s="79">
        <f t="shared" si="88"/>
        <v>0</v>
      </c>
      <c r="P1900" s="79">
        <f t="shared" si="88"/>
        <v>0</v>
      </c>
      <c r="Q1900" s="102" t="str">
        <f t="shared" si="87"/>
        <v/>
      </c>
    </row>
    <row r="1901" spans="1:17" x14ac:dyDescent="0.2">
      <c r="A1901" s="118" t="str">
        <f>IF(B1901="","",COUNT('Diário 1º PA'!$A$5:$A$1982)+COUNT('Diário 2º PA'!$A$5:$A$2027)+ROW()-4)</f>
        <v/>
      </c>
      <c r="B1901" s="104"/>
      <c r="C1901" s="153"/>
      <c r="D1901" s="105"/>
      <c r="E1901" s="105"/>
      <c r="F1901" s="106"/>
      <c r="G1901" s="105"/>
      <c r="H1901" s="105"/>
      <c r="I1901" s="107"/>
      <c r="J1901" s="422"/>
      <c r="K1901" s="422"/>
      <c r="L1901" s="423"/>
      <c r="M1901" s="422"/>
      <c r="N1901" s="103"/>
      <c r="O1901" s="79">
        <f t="shared" si="88"/>
        <v>0</v>
      </c>
      <c r="P1901" s="79">
        <f t="shared" si="88"/>
        <v>0</v>
      </c>
      <c r="Q1901" s="102" t="str">
        <f t="shared" si="87"/>
        <v/>
      </c>
    </row>
    <row r="1902" spans="1:17" x14ac:dyDescent="0.2">
      <c r="A1902" s="118" t="str">
        <f>IF(B1902="","",COUNT('Diário 1º PA'!$A$5:$A$1982)+COUNT('Diário 2º PA'!$A$5:$A$2027)+ROW()-4)</f>
        <v/>
      </c>
      <c r="B1902" s="104"/>
      <c r="C1902" s="153"/>
      <c r="D1902" s="105"/>
      <c r="E1902" s="105"/>
      <c r="F1902" s="106"/>
      <c r="G1902" s="105"/>
      <c r="H1902" s="105"/>
      <c r="I1902" s="107"/>
      <c r="J1902" s="422"/>
      <c r="K1902" s="422"/>
      <c r="L1902" s="423"/>
      <c r="M1902" s="422"/>
      <c r="N1902" s="103"/>
      <c r="O1902" s="79">
        <f t="shared" si="88"/>
        <v>0</v>
      </c>
      <c r="P1902" s="79">
        <f t="shared" si="88"/>
        <v>0</v>
      </c>
      <c r="Q1902" s="102" t="str">
        <f t="shared" si="87"/>
        <v/>
      </c>
    </row>
    <row r="1903" spans="1:17" x14ac:dyDescent="0.2">
      <c r="A1903" s="118" t="str">
        <f>IF(B1903="","",COUNT('Diário 1º PA'!$A$5:$A$1982)+COUNT('Diário 2º PA'!$A$5:$A$2027)+ROW()-4)</f>
        <v/>
      </c>
      <c r="B1903" s="104"/>
      <c r="C1903" s="153"/>
      <c r="D1903" s="105"/>
      <c r="E1903" s="105"/>
      <c r="F1903" s="106"/>
      <c r="G1903" s="105"/>
      <c r="H1903" s="105"/>
      <c r="I1903" s="107"/>
      <c r="J1903" s="422"/>
      <c r="K1903" s="422"/>
      <c r="L1903" s="423"/>
      <c r="M1903" s="422"/>
      <c r="N1903" s="103"/>
      <c r="O1903" s="79">
        <f t="shared" si="88"/>
        <v>0</v>
      </c>
      <c r="P1903" s="79">
        <f t="shared" si="88"/>
        <v>0</v>
      </c>
      <c r="Q1903" s="102" t="str">
        <f t="shared" si="87"/>
        <v/>
      </c>
    </row>
    <row r="1904" spans="1:17" x14ac:dyDescent="0.2">
      <c r="A1904" s="118" t="str">
        <f>IF(B1904="","",COUNT('Diário 1º PA'!$A$5:$A$1982)+COUNT('Diário 2º PA'!$A$5:$A$2027)+ROW()-4)</f>
        <v/>
      </c>
      <c r="B1904" s="104"/>
      <c r="C1904" s="153"/>
      <c r="D1904" s="105"/>
      <c r="E1904" s="105"/>
      <c r="F1904" s="106"/>
      <c r="G1904" s="105"/>
      <c r="H1904" s="105"/>
      <c r="I1904" s="107"/>
      <c r="J1904" s="422"/>
      <c r="K1904" s="422"/>
      <c r="L1904" s="423"/>
      <c r="M1904" s="422"/>
      <c r="N1904" s="103"/>
      <c r="O1904" s="79">
        <f t="shared" si="88"/>
        <v>0</v>
      </c>
      <c r="P1904" s="79">
        <f t="shared" si="88"/>
        <v>0</v>
      </c>
      <c r="Q1904" s="102" t="str">
        <f t="shared" si="87"/>
        <v/>
      </c>
    </row>
    <row r="1905" spans="1:17" x14ac:dyDescent="0.2">
      <c r="A1905" s="118" t="str">
        <f>IF(B1905="","",COUNT('Diário 1º PA'!$A$5:$A$1982)+COUNT('Diário 2º PA'!$A$5:$A$2027)+ROW()-4)</f>
        <v/>
      </c>
      <c r="B1905" s="104"/>
      <c r="C1905" s="153"/>
      <c r="D1905" s="105"/>
      <c r="E1905" s="105"/>
      <c r="F1905" s="106"/>
      <c r="G1905" s="105"/>
      <c r="H1905" s="105"/>
      <c r="I1905" s="107"/>
      <c r="J1905" s="422"/>
      <c r="K1905" s="422"/>
      <c r="L1905" s="423"/>
      <c r="M1905" s="422"/>
      <c r="N1905" s="103"/>
      <c r="O1905" s="79">
        <f t="shared" si="88"/>
        <v>0</v>
      </c>
      <c r="P1905" s="79">
        <f t="shared" si="88"/>
        <v>0</v>
      </c>
      <c r="Q1905" s="102" t="str">
        <f t="shared" si="87"/>
        <v/>
      </c>
    </row>
    <row r="1906" spans="1:17" x14ac:dyDescent="0.2">
      <c r="A1906" s="118" t="str">
        <f>IF(B1906="","",COUNT('Diário 1º PA'!$A$5:$A$1982)+COUNT('Diário 2º PA'!$A$5:$A$2027)+ROW()-4)</f>
        <v/>
      </c>
      <c r="B1906" s="104"/>
      <c r="C1906" s="153"/>
      <c r="D1906" s="105"/>
      <c r="E1906" s="105"/>
      <c r="F1906" s="106"/>
      <c r="G1906" s="105"/>
      <c r="H1906" s="105"/>
      <c r="I1906" s="107"/>
      <c r="J1906" s="422"/>
      <c r="K1906" s="422"/>
      <c r="L1906" s="423"/>
      <c r="M1906" s="422"/>
      <c r="N1906" s="103"/>
      <c r="O1906" s="79">
        <f t="shared" si="88"/>
        <v>0</v>
      </c>
      <c r="P1906" s="79">
        <f t="shared" si="88"/>
        <v>0</v>
      </c>
      <c r="Q1906" s="102" t="str">
        <f t="shared" si="87"/>
        <v/>
      </c>
    </row>
    <row r="1907" spans="1:17" x14ac:dyDescent="0.2">
      <c r="A1907" s="118" t="str">
        <f>IF(B1907="","",COUNT('Diário 1º PA'!$A$5:$A$1982)+COUNT('Diário 2º PA'!$A$5:$A$2027)+ROW()-4)</f>
        <v/>
      </c>
      <c r="B1907" s="104"/>
      <c r="C1907" s="153"/>
      <c r="D1907" s="105"/>
      <c r="E1907" s="105"/>
      <c r="F1907" s="106"/>
      <c r="G1907" s="105"/>
      <c r="H1907" s="105"/>
      <c r="I1907" s="107"/>
      <c r="J1907" s="422"/>
      <c r="K1907" s="422"/>
      <c r="L1907" s="423"/>
      <c r="M1907" s="422"/>
      <c r="N1907" s="103"/>
      <c r="O1907" s="79">
        <f t="shared" si="88"/>
        <v>0</v>
      </c>
      <c r="P1907" s="79">
        <f t="shared" si="88"/>
        <v>0</v>
      </c>
      <c r="Q1907" s="102" t="str">
        <f t="shared" si="87"/>
        <v/>
      </c>
    </row>
    <row r="1908" spans="1:17" x14ac:dyDescent="0.2">
      <c r="A1908" s="118" t="str">
        <f>IF(B1908="","",COUNT('Diário 1º PA'!$A$5:$A$1982)+COUNT('Diário 2º PA'!$A$5:$A$2027)+ROW()-4)</f>
        <v/>
      </c>
      <c r="B1908" s="104"/>
      <c r="C1908" s="153"/>
      <c r="D1908" s="105"/>
      <c r="E1908" s="105"/>
      <c r="F1908" s="106"/>
      <c r="G1908" s="105"/>
      <c r="H1908" s="105"/>
      <c r="I1908" s="107"/>
      <c r="J1908" s="422"/>
      <c r="K1908" s="422"/>
      <c r="L1908" s="423"/>
      <c r="M1908" s="422"/>
      <c r="N1908" s="103"/>
      <c r="O1908" s="79">
        <f t="shared" si="88"/>
        <v>0</v>
      </c>
      <c r="P1908" s="79">
        <f t="shared" si="88"/>
        <v>0</v>
      </c>
      <c r="Q1908" s="102" t="str">
        <f t="shared" si="87"/>
        <v/>
      </c>
    </row>
    <row r="1909" spans="1:17" x14ac:dyDescent="0.2">
      <c r="A1909" s="118" t="str">
        <f>IF(B1909="","",COUNT('Diário 1º PA'!$A$5:$A$1982)+COUNT('Diário 2º PA'!$A$5:$A$2027)+ROW()-4)</f>
        <v/>
      </c>
      <c r="B1909" s="104"/>
      <c r="C1909" s="153"/>
      <c r="D1909" s="105"/>
      <c r="E1909" s="105"/>
      <c r="F1909" s="106"/>
      <c r="G1909" s="105"/>
      <c r="H1909" s="105"/>
      <c r="I1909" s="107"/>
      <c r="J1909" s="422"/>
      <c r="K1909" s="422"/>
      <c r="L1909" s="423"/>
      <c r="M1909" s="422"/>
      <c r="N1909" s="103"/>
      <c r="O1909" s="79">
        <f t="shared" si="88"/>
        <v>0</v>
      </c>
      <c r="P1909" s="79">
        <f t="shared" si="88"/>
        <v>0</v>
      </c>
      <c r="Q1909" s="102" t="str">
        <f t="shared" si="87"/>
        <v/>
      </c>
    </row>
    <row r="1910" spans="1:17" x14ac:dyDescent="0.2">
      <c r="A1910" s="118" t="str">
        <f>IF(B1910="","",COUNT('Diário 1º PA'!$A$5:$A$1982)+COUNT('Diário 2º PA'!$A$5:$A$2027)+ROW()-4)</f>
        <v/>
      </c>
      <c r="B1910" s="104"/>
      <c r="C1910" s="153"/>
      <c r="D1910" s="105"/>
      <c r="E1910" s="105"/>
      <c r="F1910" s="106"/>
      <c r="G1910" s="105"/>
      <c r="H1910" s="105"/>
      <c r="I1910" s="107"/>
      <c r="J1910" s="422"/>
      <c r="K1910" s="422"/>
      <c r="L1910" s="423"/>
      <c r="M1910" s="422"/>
      <c r="N1910" s="103"/>
      <c r="O1910" s="79">
        <f t="shared" si="88"/>
        <v>0</v>
      </c>
      <c r="P1910" s="79">
        <f t="shared" si="88"/>
        <v>0</v>
      </c>
      <c r="Q1910" s="102" t="str">
        <f t="shared" si="87"/>
        <v/>
      </c>
    </row>
    <row r="1911" spans="1:17" x14ac:dyDescent="0.2">
      <c r="A1911" s="118" t="str">
        <f>IF(B1911="","",COUNT('Diário 1º PA'!$A$5:$A$1982)+COUNT('Diário 2º PA'!$A$5:$A$2027)+ROW()-4)</f>
        <v/>
      </c>
      <c r="B1911" s="104"/>
      <c r="C1911" s="153"/>
      <c r="D1911" s="105"/>
      <c r="E1911" s="105"/>
      <c r="F1911" s="106"/>
      <c r="G1911" s="105"/>
      <c r="H1911" s="105"/>
      <c r="I1911" s="107"/>
      <c r="J1911" s="422"/>
      <c r="K1911" s="422"/>
      <c r="L1911" s="423"/>
      <c r="M1911" s="422"/>
      <c r="N1911" s="103"/>
      <c r="O1911" s="79">
        <f t="shared" si="88"/>
        <v>0</v>
      </c>
      <c r="P1911" s="79">
        <f t="shared" si="88"/>
        <v>0</v>
      </c>
      <c r="Q1911" s="102" t="str">
        <f t="shared" si="87"/>
        <v/>
      </c>
    </row>
    <row r="1912" spans="1:17" x14ac:dyDescent="0.2">
      <c r="A1912" s="118" t="str">
        <f>IF(B1912="","",COUNT('Diário 1º PA'!$A$5:$A$1982)+COUNT('Diário 2º PA'!$A$5:$A$2027)+ROW()-4)</f>
        <v/>
      </c>
      <c r="B1912" s="104"/>
      <c r="C1912" s="153"/>
      <c r="D1912" s="105"/>
      <c r="E1912" s="105"/>
      <c r="F1912" s="106"/>
      <c r="G1912" s="105"/>
      <c r="H1912" s="105"/>
      <c r="I1912" s="107"/>
      <c r="J1912" s="422"/>
      <c r="K1912" s="422"/>
      <c r="L1912" s="423"/>
      <c r="M1912" s="422"/>
      <c r="N1912" s="103"/>
      <c r="O1912" s="79">
        <f t="shared" si="88"/>
        <v>0</v>
      </c>
      <c r="P1912" s="79">
        <f t="shared" si="88"/>
        <v>0</v>
      </c>
      <c r="Q1912" s="102" t="str">
        <f t="shared" si="87"/>
        <v/>
      </c>
    </row>
    <row r="1913" spans="1:17" x14ac:dyDescent="0.2">
      <c r="A1913" s="118" t="str">
        <f>IF(B1913="","",COUNT('Diário 1º PA'!$A$5:$A$1982)+COUNT('Diário 2º PA'!$A$5:$A$2027)+ROW()-4)</f>
        <v/>
      </c>
      <c r="B1913" s="104"/>
      <c r="C1913" s="153"/>
      <c r="D1913" s="105"/>
      <c r="E1913" s="105"/>
      <c r="F1913" s="106"/>
      <c r="G1913" s="105"/>
      <c r="H1913" s="105"/>
      <c r="I1913" s="107"/>
      <c r="J1913" s="422"/>
      <c r="K1913" s="422"/>
      <c r="L1913" s="423"/>
      <c r="M1913" s="422"/>
      <c r="N1913" s="103"/>
      <c r="O1913" s="79">
        <f t="shared" si="88"/>
        <v>0</v>
      </c>
      <c r="P1913" s="79">
        <f t="shared" si="88"/>
        <v>0</v>
      </c>
      <c r="Q1913" s="102" t="str">
        <f t="shared" si="87"/>
        <v/>
      </c>
    </row>
    <row r="1914" spans="1:17" x14ac:dyDescent="0.2">
      <c r="A1914" s="118" t="str">
        <f>IF(B1914="","",COUNT('Diário 1º PA'!$A$5:$A$1982)+COUNT('Diário 2º PA'!$A$5:$A$2027)+ROW()-4)</f>
        <v/>
      </c>
      <c r="B1914" s="104"/>
      <c r="C1914" s="153"/>
      <c r="D1914" s="105"/>
      <c r="E1914" s="105"/>
      <c r="F1914" s="106"/>
      <c r="G1914" s="105"/>
      <c r="H1914" s="105"/>
      <c r="I1914" s="107"/>
      <c r="J1914" s="422"/>
      <c r="K1914" s="422"/>
      <c r="L1914" s="423"/>
      <c r="M1914" s="422"/>
      <c r="N1914" s="103"/>
      <c r="O1914" s="79">
        <f t="shared" si="88"/>
        <v>0</v>
      </c>
      <c r="P1914" s="79">
        <f t="shared" si="88"/>
        <v>0</v>
      </c>
      <c r="Q1914" s="102" t="str">
        <f t="shared" si="87"/>
        <v/>
      </c>
    </row>
    <row r="1915" spans="1:17" x14ac:dyDescent="0.2">
      <c r="A1915" s="118" t="str">
        <f>IF(B1915="","",COUNT('Diário 1º PA'!$A$5:$A$1982)+COUNT('Diário 2º PA'!$A$5:$A$2027)+ROW()-4)</f>
        <v/>
      </c>
      <c r="B1915" s="104"/>
      <c r="C1915" s="153"/>
      <c r="D1915" s="105"/>
      <c r="E1915" s="105"/>
      <c r="F1915" s="106"/>
      <c r="G1915" s="105"/>
      <c r="H1915" s="105"/>
      <c r="I1915" s="107"/>
      <c r="J1915" s="422"/>
      <c r="K1915" s="422"/>
      <c r="L1915" s="423"/>
      <c r="M1915" s="422"/>
      <c r="N1915" s="103"/>
      <c r="O1915" s="79">
        <f t="shared" si="88"/>
        <v>0</v>
      </c>
      <c r="P1915" s="79">
        <f t="shared" si="88"/>
        <v>0</v>
      </c>
      <c r="Q1915" s="102" t="str">
        <f t="shared" si="87"/>
        <v/>
      </c>
    </row>
    <row r="1916" spans="1:17" x14ac:dyDescent="0.2">
      <c r="A1916" s="118" t="str">
        <f>IF(B1916="","",COUNT('Diário 1º PA'!$A$5:$A$1982)+COUNT('Diário 2º PA'!$A$5:$A$2027)+ROW()-4)</f>
        <v/>
      </c>
      <c r="B1916" s="104"/>
      <c r="C1916" s="153"/>
      <c r="D1916" s="105"/>
      <c r="E1916" s="105"/>
      <c r="F1916" s="106"/>
      <c r="G1916" s="105"/>
      <c r="H1916" s="105"/>
      <c r="I1916" s="107"/>
      <c r="J1916" s="422"/>
      <c r="K1916" s="422"/>
      <c r="L1916" s="423"/>
      <c r="M1916" s="422"/>
      <c r="N1916" s="103"/>
      <c r="O1916" s="79">
        <f t="shared" si="88"/>
        <v>0</v>
      </c>
      <c r="P1916" s="79">
        <f t="shared" si="88"/>
        <v>0</v>
      </c>
      <c r="Q1916" s="102" t="str">
        <f t="shared" si="87"/>
        <v/>
      </c>
    </row>
    <row r="1917" spans="1:17" x14ac:dyDescent="0.2">
      <c r="A1917" s="118" t="str">
        <f>IF(B1917="","",COUNT('Diário 1º PA'!$A$5:$A$1982)+COUNT('Diário 2º PA'!$A$5:$A$2027)+ROW()-4)</f>
        <v/>
      </c>
      <c r="B1917" s="104"/>
      <c r="C1917" s="153"/>
      <c r="D1917" s="105"/>
      <c r="E1917" s="105"/>
      <c r="F1917" s="106"/>
      <c r="G1917" s="105"/>
      <c r="H1917" s="105"/>
      <c r="I1917" s="107"/>
      <c r="J1917" s="422"/>
      <c r="K1917" s="422"/>
      <c r="L1917" s="423"/>
      <c r="M1917" s="422"/>
      <c r="N1917" s="103"/>
      <c r="O1917" s="79">
        <f t="shared" si="88"/>
        <v>0</v>
      </c>
      <c r="P1917" s="79">
        <f t="shared" si="88"/>
        <v>0</v>
      </c>
      <c r="Q1917" s="102" t="str">
        <f t="shared" si="87"/>
        <v/>
      </c>
    </row>
    <row r="1918" spans="1:17" x14ac:dyDescent="0.2">
      <c r="A1918" s="118" t="str">
        <f>IF(B1918="","",COUNT('Diário 1º PA'!$A$5:$A$1982)+COUNT('Diário 2º PA'!$A$5:$A$2027)+ROW()-4)</f>
        <v/>
      </c>
      <c r="B1918" s="104"/>
      <c r="C1918" s="153"/>
      <c r="D1918" s="105"/>
      <c r="E1918" s="105"/>
      <c r="F1918" s="106"/>
      <c r="G1918" s="105"/>
      <c r="H1918" s="105"/>
      <c r="I1918" s="107"/>
      <c r="J1918" s="422"/>
      <c r="K1918" s="422"/>
      <c r="L1918" s="423"/>
      <c r="M1918" s="422"/>
      <c r="N1918" s="103"/>
      <c r="O1918" s="79">
        <f t="shared" si="88"/>
        <v>0</v>
      </c>
      <c r="P1918" s="79">
        <f t="shared" si="88"/>
        <v>0</v>
      </c>
      <c r="Q1918" s="102" t="str">
        <f t="shared" si="87"/>
        <v/>
      </c>
    </row>
    <row r="1919" spans="1:17" x14ac:dyDescent="0.2">
      <c r="A1919" s="118" t="str">
        <f>IF(B1919="","",COUNT('Diário 1º PA'!$A$5:$A$1982)+COUNT('Diário 2º PA'!$A$5:$A$2027)+ROW()-4)</f>
        <v/>
      </c>
      <c r="B1919" s="104"/>
      <c r="C1919" s="153"/>
      <c r="D1919" s="105"/>
      <c r="E1919" s="105"/>
      <c r="F1919" s="106"/>
      <c r="G1919" s="105"/>
      <c r="H1919" s="105"/>
      <c r="I1919" s="107"/>
      <c r="J1919" s="422"/>
      <c r="K1919" s="422"/>
      <c r="L1919" s="423"/>
      <c r="M1919" s="422"/>
      <c r="N1919" s="103"/>
      <c r="O1919" s="79">
        <f t="shared" si="88"/>
        <v>0</v>
      </c>
      <c r="P1919" s="79">
        <f t="shared" si="88"/>
        <v>0</v>
      </c>
      <c r="Q1919" s="102" t="str">
        <f t="shared" si="87"/>
        <v/>
      </c>
    </row>
    <row r="1920" spans="1:17" x14ac:dyDescent="0.2">
      <c r="A1920" s="118" t="str">
        <f>IF(B1920="","",COUNT('Diário 1º PA'!$A$5:$A$1982)+COUNT('Diário 2º PA'!$A$5:$A$2027)+ROW()-4)</f>
        <v/>
      </c>
      <c r="B1920" s="104"/>
      <c r="C1920" s="153"/>
      <c r="D1920" s="105"/>
      <c r="E1920" s="105"/>
      <c r="F1920" s="106"/>
      <c r="G1920" s="105"/>
      <c r="H1920" s="105"/>
      <c r="I1920" s="107"/>
      <c r="J1920" s="422"/>
      <c r="K1920" s="422"/>
      <c r="L1920" s="423"/>
      <c r="M1920" s="422"/>
      <c r="N1920" s="103"/>
      <c r="O1920" s="79">
        <f t="shared" si="88"/>
        <v>0</v>
      </c>
      <c r="P1920" s="79">
        <f t="shared" si="88"/>
        <v>0</v>
      </c>
      <c r="Q1920" s="102" t="str">
        <f t="shared" si="87"/>
        <v/>
      </c>
    </row>
    <row r="1921" spans="1:17" x14ac:dyDescent="0.2">
      <c r="A1921" s="118" t="str">
        <f>IF(B1921="","",COUNT('Diário 1º PA'!$A$5:$A$1982)+COUNT('Diário 2º PA'!$A$5:$A$2027)+ROW()-4)</f>
        <v/>
      </c>
      <c r="B1921" s="104"/>
      <c r="C1921" s="153"/>
      <c r="D1921" s="105"/>
      <c r="E1921" s="105"/>
      <c r="F1921" s="106"/>
      <c r="G1921" s="105"/>
      <c r="H1921" s="105"/>
      <c r="I1921" s="107"/>
      <c r="J1921" s="422"/>
      <c r="K1921" s="422"/>
      <c r="L1921" s="423"/>
      <c r="M1921" s="422"/>
      <c r="N1921" s="103"/>
      <c r="O1921" s="79">
        <f t="shared" si="88"/>
        <v>0</v>
      </c>
      <c r="P1921" s="79">
        <f t="shared" si="88"/>
        <v>0</v>
      </c>
      <c r="Q1921" s="102" t="str">
        <f t="shared" si="87"/>
        <v/>
      </c>
    </row>
    <row r="1922" spans="1:17" x14ac:dyDescent="0.2">
      <c r="A1922" s="118" t="str">
        <f>IF(B1922="","",COUNT('Diário 1º PA'!$A$5:$A$1982)+COUNT('Diário 2º PA'!$A$5:$A$2027)+ROW()-4)</f>
        <v/>
      </c>
      <c r="B1922" s="104"/>
      <c r="C1922" s="153"/>
      <c r="D1922" s="105"/>
      <c r="E1922" s="105"/>
      <c r="F1922" s="106"/>
      <c r="G1922" s="105"/>
      <c r="H1922" s="105"/>
      <c r="I1922" s="107"/>
      <c r="J1922" s="422"/>
      <c r="K1922" s="422"/>
      <c r="L1922" s="423"/>
      <c r="M1922" s="422"/>
      <c r="N1922" s="103"/>
      <c r="O1922" s="79">
        <f t="shared" si="88"/>
        <v>0</v>
      </c>
      <c r="P1922" s="79">
        <f t="shared" si="88"/>
        <v>0</v>
      </c>
      <c r="Q1922" s="102" t="str">
        <f t="shared" si="87"/>
        <v/>
      </c>
    </row>
    <row r="1923" spans="1:17" x14ac:dyDescent="0.2">
      <c r="A1923" s="118" t="str">
        <f>IF(B1923="","",COUNT('Diário 1º PA'!$A$5:$A$1982)+COUNT('Diário 2º PA'!$A$5:$A$2027)+ROW()-4)</f>
        <v/>
      </c>
      <c r="B1923" s="104"/>
      <c r="C1923" s="153"/>
      <c r="D1923" s="105"/>
      <c r="E1923" s="105"/>
      <c r="F1923" s="106"/>
      <c r="G1923" s="105"/>
      <c r="H1923" s="105"/>
      <c r="I1923" s="107"/>
      <c r="J1923" s="422"/>
      <c r="K1923" s="422"/>
      <c r="L1923" s="423"/>
      <c r="M1923" s="422"/>
      <c r="N1923" s="103"/>
      <c r="O1923" s="79">
        <f t="shared" si="88"/>
        <v>0</v>
      </c>
      <c r="P1923" s="79">
        <f t="shared" si="88"/>
        <v>0</v>
      </c>
      <c r="Q1923" s="102" t="str">
        <f t="shared" si="87"/>
        <v/>
      </c>
    </row>
    <row r="1924" spans="1:17" x14ac:dyDescent="0.2">
      <c r="A1924" s="118" t="str">
        <f>IF(B1924="","",COUNT('Diário 1º PA'!$A$5:$A$1982)+COUNT('Diário 2º PA'!$A$5:$A$2027)+ROW()-4)</f>
        <v/>
      </c>
      <c r="B1924" s="104"/>
      <c r="C1924" s="153"/>
      <c r="D1924" s="105"/>
      <c r="E1924" s="105"/>
      <c r="F1924" s="106"/>
      <c r="G1924" s="105"/>
      <c r="H1924" s="105"/>
      <c r="I1924" s="107"/>
      <c r="J1924" s="422"/>
      <c r="K1924" s="422"/>
      <c r="L1924" s="423"/>
      <c r="M1924" s="422"/>
      <c r="N1924" s="103"/>
      <c r="O1924" s="79">
        <f t="shared" si="88"/>
        <v>0</v>
      </c>
      <c r="P1924" s="79">
        <f t="shared" si="88"/>
        <v>0</v>
      </c>
      <c r="Q1924" s="102" t="str">
        <f t="shared" si="87"/>
        <v/>
      </c>
    </row>
    <row r="1925" spans="1:17" x14ac:dyDescent="0.2">
      <c r="A1925" s="118" t="str">
        <f>IF(B1925="","",COUNT('Diário 1º PA'!$A$5:$A$1982)+COUNT('Diário 2º PA'!$A$5:$A$2027)+ROW()-4)</f>
        <v/>
      </c>
      <c r="B1925" s="104"/>
      <c r="C1925" s="153"/>
      <c r="D1925" s="105"/>
      <c r="E1925" s="105"/>
      <c r="F1925" s="106"/>
      <c r="G1925" s="105"/>
      <c r="H1925" s="105"/>
      <c r="I1925" s="107"/>
      <c r="J1925" s="422"/>
      <c r="K1925" s="422"/>
      <c r="L1925" s="423"/>
      <c r="M1925" s="422"/>
      <c r="N1925" s="103"/>
      <c r="O1925" s="79">
        <f t="shared" si="88"/>
        <v>0</v>
      </c>
      <c r="P1925" s="79">
        <f t="shared" si="88"/>
        <v>0</v>
      </c>
      <c r="Q1925" s="102" t="str">
        <f t="shared" si="87"/>
        <v/>
      </c>
    </row>
    <row r="1926" spans="1:17" x14ac:dyDescent="0.2">
      <c r="A1926" s="118" t="str">
        <f>IF(B1926="","",COUNT('Diário 1º PA'!$A$5:$A$1982)+COUNT('Diário 2º PA'!$A$5:$A$2027)+ROW()-4)</f>
        <v/>
      </c>
      <c r="B1926" s="104"/>
      <c r="C1926" s="153"/>
      <c r="D1926" s="105"/>
      <c r="E1926" s="105"/>
      <c r="F1926" s="106"/>
      <c r="G1926" s="105"/>
      <c r="H1926" s="105"/>
      <c r="I1926" s="107"/>
      <c r="J1926" s="422"/>
      <c r="K1926" s="422"/>
      <c r="L1926" s="423"/>
      <c r="M1926" s="422"/>
      <c r="N1926" s="103"/>
      <c r="O1926" s="79">
        <f t="shared" si="88"/>
        <v>0</v>
      </c>
      <c r="P1926" s="79">
        <f t="shared" si="88"/>
        <v>0</v>
      </c>
      <c r="Q1926" s="102" t="str">
        <f t="shared" si="87"/>
        <v/>
      </c>
    </row>
    <row r="1927" spans="1:17" x14ac:dyDescent="0.2">
      <c r="A1927" s="118" t="str">
        <f>IF(B1927="","",COUNT('Diário 1º PA'!$A$5:$A$1982)+COUNT('Diário 2º PA'!$A$5:$A$2027)+ROW()-4)</f>
        <v/>
      </c>
      <c r="B1927" s="104"/>
      <c r="C1927" s="153"/>
      <c r="D1927" s="105"/>
      <c r="E1927" s="105"/>
      <c r="F1927" s="106"/>
      <c r="G1927" s="105"/>
      <c r="H1927" s="105"/>
      <c r="I1927" s="107"/>
      <c r="J1927" s="422"/>
      <c r="K1927" s="422"/>
      <c r="L1927" s="423"/>
      <c r="M1927" s="422"/>
      <c r="N1927" s="103"/>
      <c r="O1927" s="79">
        <f t="shared" si="88"/>
        <v>0</v>
      </c>
      <c r="P1927" s="79">
        <f t="shared" si="88"/>
        <v>0</v>
      </c>
      <c r="Q1927" s="102" t="str">
        <f t="shared" si="87"/>
        <v/>
      </c>
    </row>
    <row r="1928" spans="1:17" x14ac:dyDescent="0.2">
      <c r="A1928" s="118" t="str">
        <f>IF(B1928="","",COUNT('Diário 1º PA'!$A$5:$A$1982)+COUNT('Diário 2º PA'!$A$5:$A$2027)+ROW()-4)</f>
        <v/>
      </c>
      <c r="B1928" s="104"/>
      <c r="C1928" s="153"/>
      <c r="D1928" s="105"/>
      <c r="E1928" s="105"/>
      <c r="F1928" s="106"/>
      <c r="G1928" s="105"/>
      <c r="H1928" s="105"/>
      <c r="I1928" s="107"/>
      <c r="J1928" s="422"/>
      <c r="K1928" s="422"/>
      <c r="L1928" s="423"/>
      <c r="M1928" s="422"/>
      <c r="N1928" s="103"/>
      <c r="O1928" s="79">
        <f t="shared" si="88"/>
        <v>0</v>
      </c>
      <c r="P1928" s="79">
        <f t="shared" si="88"/>
        <v>0</v>
      </c>
      <c r="Q1928" s="102" t="str">
        <f t="shared" si="87"/>
        <v/>
      </c>
    </row>
    <row r="1929" spans="1:17" x14ac:dyDescent="0.2">
      <c r="A1929" s="118" t="str">
        <f>IF(B1929="","",COUNT('Diário 1º PA'!$A$5:$A$1982)+COUNT('Diário 2º PA'!$A$5:$A$2027)+ROW()-4)</f>
        <v/>
      </c>
      <c r="B1929" s="104"/>
      <c r="C1929" s="153"/>
      <c r="D1929" s="105"/>
      <c r="E1929" s="105"/>
      <c r="F1929" s="106"/>
      <c r="G1929" s="105"/>
      <c r="H1929" s="105"/>
      <c r="I1929" s="107"/>
      <c r="J1929" s="422"/>
      <c r="K1929" s="422"/>
      <c r="L1929" s="423"/>
      <c r="M1929" s="422"/>
      <c r="N1929" s="103"/>
      <c r="O1929" s="79">
        <f t="shared" si="88"/>
        <v>0</v>
      </c>
      <c r="P1929" s="79">
        <f t="shared" si="88"/>
        <v>0</v>
      </c>
      <c r="Q1929" s="102" t="str">
        <f t="shared" si="87"/>
        <v/>
      </c>
    </row>
    <row r="1930" spans="1:17" x14ac:dyDescent="0.2">
      <c r="A1930" s="118" t="str">
        <f>IF(B1930="","",COUNT('Diário 1º PA'!$A$5:$A$1982)+COUNT('Diário 2º PA'!$A$5:$A$2027)+ROW()-4)</f>
        <v/>
      </c>
      <c r="B1930" s="104"/>
      <c r="C1930" s="153"/>
      <c r="D1930" s="105"/>
      <c r="E1930" s="105"/>
      <c r="F1930" s="106"/>
      <c r="G1930" s="105"/>
      <c r="H1930" s="105"/>
      <c r="I1930" s="107"/>
      <c r="J1930" s="422"/>
      <c r="K1930" s="422"/>
      <c r="L1930" s="423"/>
      <c r="M1930" s="422"/>
      <c r="N1930" s="103"/>
      <c r="O1930" s="79">
        <f t="shared" si="88"/>
        <v>0</v>
      </c>
      <c r="P1930" s="79">
        <f t="shared" si="88"/>
        <v>0</v>
      </c>
      <c r="Q1930" s="102" t="str">
        <f t="shared" si="87"/>
        <v/>
      </c>
    </row>
    <row r="1931" spans="1:17" x14ac:dyDescent="0.2">
      <c r="A1931" s="118" t="str">
        <f>IF(B1931="","",COUNT('Diário 1º PA'!$A$5:$A$1982)+COUNT('Diário 2º PA'!$A$5:$A$2027)+ROW()-4)</f>
        <v/>
      </c>
      <c r="B1931" s="104"/>
      <c r="C1931" s="153"/>
      <c r="D1931" s="105"/>
      <c r="E1931" s="105"/>
      <c r="F1931" s="106"/>
      <c r="G1931" s="105"/>
      <c r="H1931" s="105"/>
      <c r="I1931" s="107"/>
      <c r="J1931" s="422"/>
      <c r="K1931" s="422"/>
      <c r="L1931" s="423"/>
      <c r="M1931" s="422"/>
      <c r="N1931" s="103"/>
      <c r="O1931" s="79">
        <f t="shared" si="88"/>
        <v>0</v>
      </c>
      <c r="P1931" s="79">
        <f t="shared" si="88"/>
        <v>0</v>
      </c>
      <c r="Q1931" s="102" t="str">
        <f t="shared" si="87"/>
        <v/>
      </c>
    </row>
    <row r="1932" spans="1:17" x14ac:dyDescent="0.2">
      <c r="A1932" s="118" t="str">
        <f>IF(B1932="","",COUNT('Diário 1º PA'!$A$5:$A$1982)+COUNT('Diário 2º PA'!$A$5:$A$2027)+ROW()-4)</f>
        <v/>
      </c>
      <c r="B1932" s="104"/>
      <c r="C1932" s="153"/>
      <c r="D1932" s="105"/>
      <c r="E1932" s="105"/>
      <c r="F1932" s="106"/>
      <c r="G1932" s="105"/>
      <c r="H1932" s="105"/>
      <c r="I1932" s="107"/>
      <c r="J1932" s="422"/>
      <c r="K1932" s="422"/>
      <c r="L1932" s="423"/>
      <c r="M1932" s="422"/>
      <c r="N1932" s="103"/>
      <c r="O1932" s="79">
        <f t="shared" si="88"/>
        <v>0</v>
      </c>
      <c r="P1932" s="79">
        <f t="shared" si="88"/>
        <v>0</v>
      </c>
      <c r="Q1932" s="102" t="str">
        <f t="shared" si="87"/>
        <v/>
      </c>
    </row>
    <row r="1933" spans="1:17" x14ac:dyDescent="0.2">
      <c r="A1933" s="118" t="str">
        <f>IF(B1933="","",COUNT('Diário 1º PA'!$A$5:$A$1982)+COUNT('Diário 2º PA'!$A$5:$A$2027)+ROW()-4)</f>
        <v/>
      </c>
      <c r="B1933" s="104"/>
      <c r="C1933" s="153"/>
      <c r="D1933" s="105"/>
      <c r="E1933" s="105"/>
      <c r="F1933" s="106"/>
      <c r="G1933" s="105"/>
      <c r="H1933" s="105"/>
      <c r="I1933" s="107"/>
      <c r="J1933" s="422"/>
      <c r="K1933" s="422"/>
      <c r="L1933" s="423"/>
      <c r="M1933" s="422"/>
      <c r="N1933" s="103"/>
      <c r="O1933" s="79">
        <f t="shared" si="88"/>
        <v>0</v>
      </c>
      <c r="P1933" s="79">
        <f t="shared" si="88"/>
        <v>0</v>
      </c>
      <c r="Q1933" s="102" t="str">
        <f t="shared" si="87"/>
        <v/>
      </c>
    </row>
    <row r="1934" spans="1:17" x14ac:dyDescent="0.2">
      <c r="A1934" s="118" t="str">
        <f>IF(B1934="","",COUNT('Diário 1º PA'!$A$5:$A$1982)+COUNT('Diário 2º PA'!$A$5:$A$2027)+ROW()-4)</f>
        <v/>
      </c>
      <c r="B1934" s="104"/>
      <c r="C1934" s="153"/>
      <c r="D1934" s="105"/>
      <c r="E1934" s="105"/>
      <c r="F1934" s="106"/>
      <c r="G1934" s="105"/>
      <c r="H1934" s="105"/>
      <c r="I1934" s="107"/>
      <c r="J1934" s="422"/>
      <c r="K1934" s="422"/>
      <c r="L1934" s="423"/>
      <c r="M1934" s="422"/>
      <c r="N1934" s="103"/>
      <c r="O1934" s="79">
        <f t="shared" si="88"/>
        <v>0</v>
      </c>
      <c r="P1934" s="79">
        <f t="shared" si="88"/>
        <v>0</v>
      </c>
      <c r="Q1934" s="102" t="str">
        <f t="shared" si="87"/>
        <v/>
      </c>
    </row>
    <row r="1935" spans="1:17" x14ac:dyDescent="0.2">
      <c r="A1935" s="118" t="str">
        <f>IF(B1935="","",COUNT('Diário 1º PA'!$A$5:$A$1982)+COUNT('Diário 2º PA'!$A$5:$A$2027)+ROW()-4)</f>
        <v/>
      </c>
      <c r="B1935" s="104"/>
      <c r="C1935" s="153"/>
      <c r="D1935" s="105"/>
      <c r="E1935" s="105"/>
      <c r="F1935" s="106"/>
      <c r="G1935" s="105"/>
      <c r="H1935" s="105"/>
      <c r="I1935" s="107"/>
      <c r="J1935" s="422"/>
      <c r="K1935" s="422"/>
      <c r="L1935" s="423"/>
      <c r="M1935" s="422"/>
      <c r="N1935" s="103"/>
      <c r="O1935" s="79">
        <f t="shared" si="88"/>
        <v>0</v>
      </c>
      <c r="P1935" s="79">
        <f t="shared" si="88"/>
        <v>0</v>
      </c>
      <c r="Q1935" s="102" t="str">
        <f t="shared" si="87"/>
        <v/>
      </c>
    </row>
    <row r="1936" spans="1:17" x14ac:dyDescent="0.2">
      <c r="A1936" s="118" t="str">
        <f>IF(B1936="","",COUNT('Diário 1º PA'!$A$5:$A$1982)+COUNT('Diário 2º PA'!$A$5:$A$2027)+ROW()-4)</f>
        <v/>
      </c>
      <c r="B1936" s="104"/>
      <c r="C1936" s="153"/>
      <c r="D1936" s="105"/>
      <c r="E1936" s="105"/>
      <c r="F1936" s="106"/>
      <c r="G1936" s="105"/>
      <c r="H1936" s="105"/>
      <c r="I1936" s="107"/>
      <c r="J1936" s="422"/>
      <c r="K1936" s="422"/>
      <c r="L1936" s="423"/>
      <c r="M1936" s="422"/>
      <c r="N1936" s="103"/>
      <c r="O1936" s="79">
        <f t="shared" si="88"/>
        <v>0</v>
      </c>
      <c r="P1936" s="79">
        <f t="shared" si="88"/>
        <v>0</v>
      </c>
      <c r="Q1936" s="102" t="str">
        <f t="shared" si="87"/>
        <v/>
      </c>
    </row>
    <row r="1937" spans="1:17" x14ac:dyDescent="0.2">
      <c r="A1937" s="118" t="str">
        <f>IF(B1937="","",COUNT('Diário 1º PA'!$A$5:$A$1982)+COUNT('Diário 2º PA'!$A$5:$A$2027)+ROW()-4)</f>
        <v/>
      </c>
      <c r="B1937" s="104"/>
      <c r="C1937" s="153"/>
      <c r="D1937" s="105"/>
      <c r="E1937" s="105"/>
      <c r="F1937" s="106"/>
      <c r="G1937" s="105"/>
      <c r="H1937" s="105"/>
      <c r="I1937" s="107"/>
      <c r="J1937" s="422"/>
      <c r="K1937" s="422"/>
      <c r="L1937" s="423"/>
      <c r="M1937" s="422"/>
      <c r="N1937" s="103"/>
      <c r="O1937" s="79">
        <f t="shared" si="88"/>
        <v>0</v>
      </c>
      <c r="P1937" s="79">
        <f t="shared" si="88"/>
        <v>0</v>
      </c>
      <c r="Q1937" s="102" t="str">
        <f t="shared" si="87"/>
        <v/>
      </c>
    </row>
    <row r="1938" spans="1:17" x14ac:dyDescent="0.2">
      <c r="A1938" s="118" t="str">
        <f>IF(B1938="","",COUNT('Diário 1º PA'!$A$5:$A$1982)+COUNT('Diário 2º PA'!$A$5:$A$2027)+ROW()-4)</f>
        <v/>
      </c>
      <c r="B1938" s="104"/>
      <c r="C1938" s="153"/>
      <c r="D1938" s="105"/>
      <c r="E1938" s="105"/>
      <c r="F1938" s="106"/>
      <c r="G1938" s="105"/>
      <c r="H1938" s="105"/>
      <c r="I1938" s="107"/>
      <c r="J1938" s="422"/>
      <c r="K1938" s="422"/>
      <c r="L1938" s="423"/>
      <c r="M1938" s="422"/>
      <c r="N1938" s="103"/>
      <c r="O1938" s="79">
        <f t="shared" si="88"/>
        <v>0</v>
      </c>
      <c r="P1938" s="79">
        <f t="shared" si="88"/>
        <v>0</v>
      </c>
      <c r="Q1938" s="102" t="str">
        <f t="shared" si="87"/>
        <v/>
      </c>
    </row>
    <row r="1939" spans="1:17" x14ac:dyDescent="0.2">
      <c r="A1939" s="118" t="str">
        <f>IF(B1939="","",COUNT('Diário 1º PA'!$A$5:$A$1982)+COUNT('Diário 2º PA'!$A$5:$A$2027)+ROW()-4)</f>
        <v/>
      </c>
      <c r="B1939" s="104"/>
      <c r="C1939" s="153"/>
      <c r="D1939" s="105"/>
      <c r="E1939" s="105"/>
      <c r="F1939" s="106"/>
      <c r="G1939" s="105"/>
      <c r="H1939" s="105"/>
      <c r="I1939" s="107"/>
      <c r="J1939" s="422"/>
      <c r="K1939" s="422"/>
      <c r="L1939" s="423"/>
      <c r="M1939" s="422"/>
      <c r="N1939" s="103"/>
      <c r="O1939" s="79">
        <f t="shared" si="88"/>
        <v>0</v>
      </c>
      <c r="P1939" s="79">
        <f t="shared" si="88"/>
        <v>0</v>
      </c>
      <c r="Q1939" s="102" t="str">
        <f t="shared" si="87"/>
        <v/>
      </c>
    </row>
    <row r="1940" spans="1:17" x14ac:dyDescent="0.2">
      <c r="A1940" s="118" t="str">
        <f>IF(B1940="","",COUNT('Diário 1º PA'!$A$5:$A$1982)+COUNT('Diário 2º PA'!$A$5:$A$2027)+ROW()-4)</f>
        <v/>
      </c>
      <c r="B1940" s="104"/>
      <c r="C1940" s="153"/>
      <c r="D1940" s="105"/>
      <c r="E1940" s="105"/>
      <c r="F1940" s="106"/>
      <c r="G1940" s="105"/>
      <c r="H1940" s="105"/>
      <c r="I1940" s="107"/>
      <c r="J1940" s="422"/>
      <c r="K1940" s="422"/>
      <c r="L1940" s="423"/>
      <c r="M1940" s="422"/>
      <c r="N1940" s="103"/>
      <c r="O1940" s="79">
        <f t="shared" si="88"/>
        <v>0</v>
      </c>
      <c r="P1940" s="79">
        <f t="shared" si="88"/>
        <v>0</v>
      </c>
      <c r="Q1940" s="102" t="str">
        <f t="shared" si="87"/>
        <v/>
      </c>
    </row>
    <row r="1941" spans="1:17" x14ac:dyDescent="0.2">
      <c r="A1941" s="118" t="str">
        <f>IF(B1941="","",COUNT('Diário 1º PA'!$A$5:$A$1982)+COUNT('Diário 2º PA'!$A$5:$A$2027)+ROW()-4)</f>
        <v/>
      </c>
      <c r="B1941" s="104"/>
      <c r="C1941" s="153"/>
      <c r="D1941" s="105"/>
      <c r="E1941" s="105"/>
      <c r="F1941" s="106"/>
      <c r="G1941" s="105"/>
      <c r="H1941" s="105"/>
      <c r="I1941" s="107"/>
      <c r="J1941" s="422"/>
      <c r="K1941" s="422"/>
      <c r="L1941" s="423"/>
      <c r="M1941" s="422"/>
      <c r="N1941" s="103"/>
      <c r="O1941" s="79">
        <f t="shared" si="88"/>
        <v>0</v>
      </c>
      <c r="P1941" s="79">
        <f t="shared" si="88"/>
        <v>0</v>
      </c>
      <c r="Q1941" s="102" t="str">
        <f t="shared" si="87"/>
        <v/>
      </c>
    </row>
    <row r="1942" spans="1:17" x14ac:dyDescent="0.2">
      <c r="A1942" s="118" t="str">
        <f>IF(B1942="","",COUNT('Diário 1º PA'!$A$5:$A$1982)+COUNT('Diário 2º PA'!$A$5:$A$2027)+ROW()-4)</f>
        <v/>
      </c>
      <c r="B1942" s="104"/>
      <c r="C1942" s="153"/>
      <c r="D1942" s="105"/>
      <c r="E1942" s="105"/>
      <c r="F1942" s="106"/>
      <c r="G1942" s="105"/>
      <c r="H1942" s="105"/>
      <c r="I1942" s="107"/>
      <c r="J1942" s="422"/>
      <c r="K1942" s="422"/>
      <c r="L1942" s="423"/>
      <c r="M1942" s="422"/>
      <c r="N1942" s="103"/>
      <c r="O1942" s="79">
        <f t="shared" si="88"/>
        <v>0</v>
      </c>
      <c r="P1942" s="79">
        <f t="shared" si="88"/>
        <v>0</v>
      </c>
      <c r="Q1942" s="102" t="str">
        <f t="shared" si="87"/>
        <v/>
      </c>
    </row>
    <row r="1943" spans="1:17" x14ac:dyDescent="0.2">
      <c r="A1943" s="118" t="str">
        <f>IF(B1943="","",COUNT('Diário 1º PA'!$A$5:$A$1982)+COUNT('Diário 2º PA'!$A$5:$A$2027)+ROW()-4)</f>
        <v/>
      </c>
      <c r="B1943" s="104"/>
      <c r="C1943" s="153"/>
      <c r="D1943" s="105"/>
      <c r="E1943" s="105"/>
      <c r="F1943" s="106"/>
      <c r="G1943" s="105"/>
      <c r="H1943" s="105"/>
      <c r="I1943" s="107"/>
      <c r="J1943" s="422"/>
      <c r="K1943" s="422"/>
      <c r="L1943" s="423"/>
      <c r="M1943" s="422"/>
      <c r="N1943" s="103"/>
      <c r="O1943" s="79">
        <f t="shared" si="88"/>
        <v>0</v>
      </c>
      <c r="P1943" s="79">
        <f t="shared" si="88"/>
        <v>0</v>
      </c>
      <c r="Q1943" s="102" t="str">
        <f t="shared" si="87"/>
        <v/>
      </c>
    </row>
    <row r="1944" spans="1:17" x14ac:dyDescent="0.2">
      <c r="A1944" s="118" t="str">
        <f>IF(B1944="","",COUNT('Diário 1º PA'!$A$5:$A$1982)+COUNT('Diário 2º PA'!$A$5:$A$2027)+ROW()-4)</f>
        <v/>
      </c>
      <c r="B1944" s="104"/>
      <c r="C1944" s="153"/>
      <c r="D1944" s="105"/>
      <c r="E1944" s="105"/>
      <c r="F1944" s="106"/>
      <c r="G1944" s="105"/>
      <c r="H1944" s="105"/>
      <c r="I1944" s="107"/>
      <c r="J1944" s="422"/>
      <c r="K1944" s="422"/>
      <c r="L1944" s="423"/>
      <c r="M1944" s="422"/>
      <c r="N1944" s="103"/>
      <c r="O1944" s="79">
        <f t="shared" si="88"/>
        <v>0</v>
      </c>
      <c r="P1944" s="79">
        <f t="shared" si="88"/>
        <v>0</v>
      </c>
      <c r="Q1944" s="102" t="str">
        <f t="shared" si="87"/>
        <v/>
      </c>
    </row>
    <row r="1945" spans="1:17" x14ac:dyDescent="0.2">
      <c r="A1945" s="118" t="str">
        <f>IF(B1945="","",COUNT('Diário 1º PA'!$A$5:$A$1982)+COUNT('Diário 2º PA'!$A$5:$A$2027)+ROW()-4)</f>
        <v/>
      </c>
      <c r="B1945" s="104"/>
      <c r="C1945" s="153"/>
      <c r="D1945" s="105"/>
      <c r="E1945" s="105"/>
      <c r="F1945" s="106"/>
      <c r="G1945" s="105"/>
      <c r="H1945" s="105"/>
      <c r="I1945" s="107"/>
      <c r="J1945" s="422"/>
      <c r="K1945" s="422"/>
      <c r="L1945" s="423"/>
      <c r="M1945" s="422"/>
      <c r="N1945" s="103"/>
      <c r="O1945" s="79">
        <f t="shared" si="88"/>
        <v>0</v>
      </c>
      <c r="P1945" s="79">
        <f t="shared" si="88"/>
        <v>0</v>
      </c>
      <c r="Q1945" s="102" t="str">
        <f t="shared" si="87"/>
        <v/>
      </c>
    </row>
    <row r="1946" spans="1:17" x14ac:dyDescent="0.2">
      <c r="A1946" s="118" t="str">
        <f>IF(B1946="","",COUNT('Diário 1º PA'!$A$5:$A$1982)+COUNT('Diário 2º PA'!$A$5:$A$2027)+ROW()-4)</f>
        <v/>
      </c>
      <c r="B1946" s="104"/>
      <c r="C1946" s="153"/>
      <c r="D1946" s="105"/>
      <c r="E1946" s="105"/>
      <c r="F1946" s="106"/>
      <c r="G1946" s="105"/>
      <c r="H1946" s="105"/>
      <c r="I1946" s="107"/>
      <c r="J1946" s="422"/>
      <c r="K1946" s="422"/>
      <c r="L1946" s="423"/>
      <c r="M1946" s="422"/>
      <c r="N1946" s="103"/>
      <c r="O1946" s="79">
        <f t="shared" si="88"/>
        <v>0</v>
      </c>
      <c r="P1946" s="79">
        <f t="shared" si="88"/>
        <v>0</v>
      </c>
      <c r="Q1946" s="102" t="str">
        <f t="shared" si="87"/>
        <v/>
      </c>
    </row>
    <row r="1947" spans="1:17" x14ac:dyDescent="0.2">
      <c r="A1947" s="118" t="str">
        <f>IF(B1947="","",COUNT('Diário 1º PA'!$A$5:$A$1982)+COUNT('Diário 2º PA'!$A$5:$A$2027)+ROW()-4)</f>
        <v/>
      </c>
      <c r="B1947" s="104"/>
      <c r="C1947" s="153"/>
      <c r="D1947" s="105"/>
      <c r="E1947" s="105"/>
      <c r="F1947" s="106"/>
      <c r="G1947" s="105"/>
      <c r="H1947" s="105"/>
      <c r="I1947" s="107"/>
      <c r="J1947" s="422"/>
      <c r="K1947" s="422"/>
      <c r="L1947" s="423"/>
      <c r="M1947" s="422"/>
      <c r="N1947" s="103"/>
      <c r="O1947" s="79">
        <f t="shared" si="88"/>
        <v>0</v>
      </c>
      <c r="P1947" s="79">
        <f t="shared" si="88"/>
        <v>0</v>
      </c>
      <c r="Q1947" s="102" t="str">
        <f t="shared" si="87"/>
        <v/>
      </c>
    </row>
    <row r="1948" spans="1:17" x14ac:dyDescent="0.2">
      <c r="A1948" s="118" t="str">
        <f>IF(B1948="","",COUNT('Diário 1º PA'!$A$5:$A$1982)+COUNT('Diário 2º PA'!$A$5:$A$2027)+ROW()-4)</f>
        <v/>
      </c>
      <c r="B1948" s="104"/>
      <c r="C1948" s="153"/>
      <c r="D1948" s="105"/>
      <c r="E1948" s="105"/>
      <c r="F1948" s="106"/>
      <c r="G1948" s="105"/>
      <c r="H1948" s="105"/>
      <c r="I1948" s="107"/>
      <c r="J1948" s="422"/>
      <c r="K1948" s="422"/>
      <c r="L1948" s="423"/>
      <c r="M1948" s="422"/>
      <c r="N1948" s="103"/>
      <c r="O1948" s="79">
        <f t="shared" si="88"/>
        <v>0</v>
      </c>
      <c r="P1948" s="79">
        <f t="shared" si="88"/>
        <v>0</v>
      </c>
      <c r="Q1948" s="102" t="str">
        <f t="shared" si="87"/>
        <v/>
      </c>
    </row>
    <row r="1949" spans="1:17" x14ac:dyDescent="0.2">
      <c r="A1949" s="118" t="str">
        <f>IF(B1949="","",COUNT('Diário 1º PA'!$A$5:$A$1982)+COUNT('Diário 2º PA'!$A$5:$A$2027)+ROW()-4)</f>
        <v/>
      </c>
      <c r="B1949" s="104"/>
      <c r="C1949" s="153"/>
      <c r="D1949" s="105"/>
      <c r="E1949" s="105"/>
      <c r="F1949" s="106"/>
      <c r="G1949" s="105"/>
      <c r="H1949" s="105"/>
      <c r="I1949" s="107"/>
      <c r="J1949" s="422"/>
      <c r="K1949" s="422"/>
      <c r="L1949" s="423"/>
      <c r="M1949" s="422"/>
      <c r="N1949" s="103"/>
      <c r="O1949" s="79">
        <f t="shared" si="88"/>
        <v>0</v>
      </c>
      <c r="P1949" s="79">
        <f t="shared" si="88"/>
        <v>0</v>
      </c>
      <c r="Q1949" s="102" t="str">
        <f t="shared" si="87"/>
        <v/>
      </c>
    </row>
    <row r="1950" spans="1:17" x14ac:dyDescent="0.2">
      <c r="A1950" s="118" t="str">
        <f>IF(B1950="","",COUNT('Diário 1º PA'!$A$5:$A$1982)+COUNT('Diário 2º PA'!$A$5:$A$2027)+ROW()-4)</f>
        <v/>
      </c>
      <c r="B1950" s="104"/>
      <c r="C1950" s="153"/>
      <c r="D1950" s="105"/>
      <c r="E1950" s="105"/>
      <c r="F1950" s="106"/>
      <c r="G1950" s="105"/>
      <c r="H1950" s="105"/>
      <c r="I1950" s="107"/>
      <c r="J1950" s="422"/>
      <c r="K1950" s="422"/>
      <c r="L1950" s="423"/>
      <c r="M1950" s="422"/>
      <c r="N1950" s="103"/>
      <c r="O1950" s="79">
        <f t="shared" si="88"/>
        <v>0</v>
      </c>
      <c r="P1950" s="79">
        <f t="shared" si="88"/>
        <v>0</v>
      </c>
      <c r="Q1950" s="102" t="str">
        <f t="shared" si="87"/>
        <v/>
      </c>
    </row>
    <row r="1951" spans="1:17" x14ac:dyDescent="0.2">
      <c r="A1951" s="118" t="str">
        <f>IF(B1951="","",COUNT('Diário 1º PA'!$A$5:$A$1982)+COUNT('Diário 2º PA'!$A$5:$A$2027)+ROW()-4)</f>
        <v/>
      </c>
      <c r="B1951" s="104"/>
      <c r="C1951" s="153"/>
      <c r="D1951" s="105"/>
      <c r="E1951" s="105"/>
      <c r="F1951" s="106"/>
      <c r="G1951" s="105"/>
      <c r="H1951" s="105"/>
      <c r="I1951" s="107"/>
      <c r="J1951" s="422"/>
      <c r="K1951" s="422"/>
      <c r="L1951" s="423"/>
      <c r="M1951" s="422"/>
      <c r="N1951" s="103"/>
      <c r="O1951" s="79">
        <f t="shared" si="88"/>
        <v>0</v>
      </c>
      <c r="P1951" s="79">
        <f t="shared" si="88"/>
        <v>0</v>
      </c>
      <c r="Q1951" s="102" t="str">
        <f t="shared" si="87"/>
        <v/>
      </c>
    </row>
    <row r="1952" spans="1:17" x14ac:dyDescent="0.2">
      <c r="A1952" s="118" t="str">
        <f>IF(B1952="","",COUNT('Diário 1º PA'!$A$5:$A$1982)+COUNT('Diário 2º PA'!$A$5:$A$2027)+ROW()-4)</f>
        <v/>
      </c>
      <c r="B1952" s="104"/>
      <c r="C1952" s="153"/>
      <c r="D1952" s="105"/>
      <c r="E1952" s="105"/>
      <c r="F1952" s="106"/>
      <c r="G1952" s="105"/>
      <c r="H1952" s="105"/>
      <c r="I1952" s="107"/>
      <c r="J1952" s="422"/>
      <c r="K1952" s="422"/>
      <c r="L1952" s="423"/>
      <c r="M1952" s="422"/>
      <c r="N1952" s="103"/>
      <c r="O1952" s="79">
        <f t="shared" si="88"/>
        <v>0</v>
      </c>
      <c r="P1952" s="79">
        <f t="shared" si="88"/>
        <v>0</v>
      </c>
      <c r="Q1952" s="102" t="str">
        <f t="shared" si="87"/>
        <v/>
      </c>
    </row>
    <row r="1953" spans="1:17" x14ac:dyDescent="0.2">
      <c r="A1953" s="118" t="str">
        <f>IF(B1953="","",COUNT('Diário 1º PA'!$A$5:$A$1982)+COUNT('Diário 2º PA'!$A$5:$A$2027)+ROW()-4)</f>
        <v/>
      </c>
      <c r="B1953" s="104"/>
      <c r="C1953" s="153"/>
      <c r="D1953" s="105"/>
      <c r="E1953" s="105"/>
      <c r="F1953" s="106"/>
      <c r="G1953" s="105"/>
      <c r="H1953" s="105"/>
      <c r="I1953" s="107"/>
      <c r="J1953" s="422"/>
      <c r="K1953" s="422"/>
      <c r="L1953" s="423"/>
      <c r="M1953" s="422"/>
      <c r="N1953" s="103"/>
      <c r="O1953" s="79">
        <f t="shared" si="88"/>
        <v>0</v>
      </c>
      <c r="P1953" s="79">
        <f t="shared" si="88"/>
        <v>0</v>
      </c>
      <c r="Q1953" s="102" t="str">
        <f t="shared" si="87"/>
        <v/>
      </c>
    </row>
    <row r="1954" spans="1:17" x14ac:dyDescent="0.2">
      <c r="A1954" s="118" t="str">
        <f>IF(B1954="","",COUNT('Diário 1º PA'!$A$5:$A$1982)+COUNT('Diário 2º PA'!$A$5:$A$2027)+ROW()-4)</f>
        <v/>
      </c>
      <c r="B1954" s="104"/>
      <c r="C1954" s="153"/>
      <c r="D1954" s="105"/>
      <c r="E1954" s="105"/>
      <c r="F1954" s="106"/>
      <c r="G1954" s="105"/>
      <c r="H1954" s="105"/>
      <c r="I1954" s="107"/>
      <c r="J1954" s="422"/>
      <c r="K1954" s="422"/>
      <c r="L1954" s="423"/>
      <c r="M1954" s="422"/>
      <c r="N1954" s="103"/>
      <c r="O1954" s="79">
        <f t="shared" si="88"/>
        <v>0</v>
      </c>
      <c r="P1954" s="79">
        <f t="shared" si="88"/>
        <v>0</v>
      </c>
      <c r="Q1954" s="102" t="str">
        <f t="shared" si="87"/>
        <v/>
      </c>
    </row>
    <row r="1955" spans="1:17" x14ac:dyDescent="0.2">
      <c r="A1955" s="118" t="str">
        <f>IF(B1955="","",COUNT('Diário 1º PA'!$A$5:$A$1982)+COUNT('Diário 2º PA'!$A$5:$A$2027)+ROW()-4)</f>
        <v/>
      </c>
      <c r="B1955" s="104"/>
      <c r="C1955" s="153"/>
      <c r="D1955" s="105"/>
      <c r="E1955" s="105"/>
      <c r="F1955" s="106"/>
      <c r="G1955" s="105"/>
      <c r="H1955" s="105"/>
      <c r="I1955" s="107"/>
      <c r="J1955" s="422"/>
      <c r="K1955" s="422"/>
      <c r="L1955" s="423"/>
      <c r="M1955" s="422"/>
      <c r="N1955" s="103"/>
      <c r="O1955" s="79">
        <f t="shared" si="88"/>
        <v>0</v>
      </c>
      <c r="P1955" s="79">
        <f t="shared" si="88"/>
        <v>0</v>
      </c>
      <c r="Q1955" s="102" t="str">
        <f t="shared" si="87"/>
        <v/>
      </c>
    </row>
    <row r="1956" spans="1:17" x14ac:dyDescent="0.2">
      <c r="A1956" s="118" t="str">
        <f>IF(B1956="","",COUNT('Diário 1º PA'!$A$5:$A$1982)+COUNT('Diário 2º PA'!$A$5:$A$2027)+ROW()-4)</f>
        <v/>
      </c>
      <c r="B1956" s="104"/>
      <c r="C1956" s="153"/>
      <c r="D1956" s="105"/>
      <c r="E1956" s="105"/>
      <c r="F1956" s="106"/>
      <c r="G1956" s="105"/>
      <c r="H1956" s="105"/>
      <c r="I1956" s="107"/>
      <c r="J1956" s="422"/>
      <c r="K1956" s="422"/>
      <c r="L1956" s="423"/>
      <c r="M1956" s="422"/>
      <c r="N1956" s="103"/>
      <c r="O1956" s="79">
        <f t="shared" si="88"/>
        <v>0</v>
      </c>
      <c r="P1956" s="79">
        <f t="shared" si="88"/>
        <v>0</v>
      </c>
      <c r="Q1956" s="102" t="str">
        <f t="shared" si="87"/>
        <v/>
      </c>
    </row>
    <row r="1957" spans="1:17" x14ac:dyDescent="0.2">
      <c r="A1957" s="118" t="str">
        <f>IF(B1957="","",COUNT('Diário 1º PA'!$A$5:$A$1982)+COUNT('Diário 2º PA'!$A$5:$A$2027)+ROW()-4)</f>
        <v/>
      </c>
      <c r="B1957" s="104"/>
      <c r="C1957" s="153"/>
      <c r="D1957" s="105"/>
      <c r="E1957" s="105"/>
      <c r="F1957" s="106"/>
      <c r="G1957" s="105"/>
      <c r="H1957" s="105"/>
      <c r="I1957" s="107"/>
      <c r="J1957" s="422"/>
      <c r="K1957" s="422"/>
      <c r="L1957" s="423"/>
      <c r="M1957" s="422"/>
      <c r="N1957" s="103"/>
      <c r="O1957" s="79">
        <f t="shared" si="88"/>
        <v>0</v>
      </c>
      <c r="P1957" s="79">
        <f t="shared" si="88"/>
        <v>0</v>
      </c>
      <c r="Q1957" s="102" t="str">
        <f t="shared" si="87"/>
        <v/>
      </c>
    </row>
    <row r="1958" spans="1:17" x14ac:dyDescent="0.2">
      <c r="A1958" s="118" t="str">
        <f>IF(B1958="","",COUNT('Diário 1º PA'!$A$5:$A$1982)+COUNT('Diário 2º PA'!$A$5:$A$2027)+ROW()-4)</f>
        <v/>
      </c>
      <c r="B1958" s="104"/>
      <c r="C1958" s="153"/>
      <c r="D1958" s="105"/>
      <c r="E1958" s="105"/>
      <c r="F1958" s="106"/>
      <c r="G1958" s="105"/>
      <c r="H1958" s="105"/>
      <c r="I1958" s="107"/>
      <c r="J1958" s="422"/>
      <c r="K1958" s="422"/>
      <c r="L1958" s="423"/>
      <c r="M1958" s="422"/>
      <c r="N1958" s="103"/>
      <c r="O1958" s="79">
        <f t="shared" si="88"/>
        <v>0</v>
      </c>
      <c r="P1958" s="79">
        <f t="shared" si="88"/>
        <v>0</v>
      </c>
      <c r="Q1958" s="102" t="str">
        <f t="shared" si="87"/>
        <v/>
      </c>
    </row>
    <row r="1959" spans="1:17" x14ac:dyDescent="0.2">
      <c r="A1959" s="118" t="str">
        <f>IF(B1959="","",COUNT('Diário 1º PA'!$A$5:$A$1982)+COUNT('Diário 2º PA'!$A$5:$A$2027)+ROW()-4)</f>
        <v/>
      </c>
      <c r="B1959" s="104"/>
      <c r="C1959" s="153"/>
      <c r="D1959" s="105"/>
      <c r="E1959" s="105"/>
      <c r="F1959" s="106"/>
      <c r="G1959" s="105"/>
      <c r="H1959" s="105"/>
      <c r="I1959" s="107"/>
      <c r="J1959" s="422"/>
      <c r="K1959" s="422"/>
      <c r="L1959" s="423"/>
      <c r="M1959" s="422"/>
      <c r="N1959" s="103"/>
      <c r="O1959" s="79">
        <f t="shared" si="88"/>
        <v>0</v>
      </c>
      <c r="P1959" s="79">
        <f t="shared" si="88"/>
        <v>0</v>
      </c>
      <c r="Q1959" s="102" t="str">
        <f t="shared" si="87"/>
        <v/>
      </c>
    </row>
    <row r="1960" spans="1:17" x14ac:dyDescent="0.2">
      <c r="A1960" s="118" t="str">
        <f>IF(B1960="","",COUNT('Diário 1º PA'!$A$5:$A$1982)+COUNT('Diário 2º PA'!$A$5:$A$2027)+ROW()-4)</f>
        <v/>
      </c>
      <c r="B1960" s="104"/>
      <c r="C1960" s="153"/>
      <c r="D1960" s="105"/>
      <c r="E1960" s="105"/>
      <c r="F1960" s="106"/>
      <c r="G1960" s="105"/>
      <c r="H1960" s="105"/>
      <c r="I1960" s="107"/>
      <c r="J1960" s="422"/>
      <c r="K1960" s="422"/>
      <c r="L1960" s="423"/>
      <c r="M1960" s="422"/>
      <c r="N1960" s="103"/>
      <c r="O1960" s="79">
        <f t="shared" si="88"/>
        <v>0</v>
      </c>
      <c r="P1960" s="79">
        <f t="shared" si="88"/>
        <v>0</v>
      </c>
      <c r="Q1960" s="102" t="str">
        <f t="shared" si="87"/>
        <v/>
      </c>
    </row>
    <row r="1961" spans="1:17" x14ac:dyDescent="0.2">
      <c r="A1961" s="118" t="str">
        <f>IF(B1961="","",COUNT('Diário 1º PA'!$A$5:$A$1982)+COUNT('Diário 2º PA'!$A$5:$A$2027)+ROW()-4)</f>
        <v/>
      </c>
      <c r="B1961" s="104"/>
      <c r="C1961" s="153"/>
      <c r="D1961" s="105"/>
      <c r="E1961" s="105"/>
      <c r="F1961" s="106"/>
      <c r="G1961" s="105"/>
      <c r="H1961" s="105"/>
      <c r="I1961" s="107"/>
      <c r="J1961" s="422"/>
      <c r="K1961" s="422"/>
      <c r="L1961" s="423"/>
      <c r="M1961" s="422"/>
      <c r="N1961" s="103"/>
      <c r="O1961" s="79">
        <f t="shared" si="88"/>
        <v>0</v>
      </c>
      <c r="P1961" s="79">
        <f t="shared" si="88"/>
        <v>0</v>
      </c>
      <c r="Q1961" s="102" t="str">
        <f t="shared" si="87"/>
        <v/>
      </c>
    </row>
    <row r="1962" spans="1:17" x14ac:dyDescent="0.2">
      <c r="A1962" s="118" t="str">
        <f>IF(B1962="","",COUNT('Diário 1º PA'!$A$5:$A$1982)+COUNT('Diário 2º PA'!$A$5:$A$2027)+ROW()-4)</f>
        <v/>
      </c>
      <c r="B1962" s="104"/>
      <c r="C1962" s="153"/>
      <c r="D1962" s="105"/>
      <c r="E1962" s="105"/>
      <c r="F1962" s="106"/>
      <c r="G1962" s="105"/>
      <c r="H1962" s="105"/>
      <c r="I1962" s="107"/>
      <c r="J1962" s="422"/>
      <c r="K1962" s="422"/>
      <c r="L1962" s="423"/>
      <c r="M1962" s="422"/>
      <c r="N1962" s="103"/>
      <c r="O1962" s="79">
        <f t="shared" si="88"/>
        <v>0</v>
      </c>
      <c r="P1962" s="79">
        <f t="shared" si="88"/>
        <v>0</v>
      </c>
      <c r="Q1962" s="102" t="str">
        <f t="shared" ref="Q1962:Q2025" si="89">SUBSTITUTE(D1962," ","_")</f>
        <v/>
      </c>
    </row>
    <row r="1963" spans="1:17" x14ac:dyDescent="0.2">
      <c r="A1963" s="118" t="str">
        <f>IF(B1963="","",COUNT('Diário 1º PA'!$A$5:$A$1982)+COUNT('Diário 2º PA'!$A$5:$A$2027)+ROW()-4)</f>
        <v/>
      </c>
      <c r="B1963" s="104"/>
      <c r="C1963" s="153"/>
      <c r="D1963" s="105"/>
      <c r="E1963" s="105"/>
      <c r="F1963" s="106"/>
      <c r="G1963" s="105"/>
      <c r="H1963" s="105"/>
      <c r="I1963" s="107"/>
      <c r="J1963" s="422"/>
      <c r="K1963" s="422"/>
      <c r="L1963" s="423"/>
      <c r="M1963" s="422"/>
      <c r="N1963" s="103"/>
      <c r="O1963" s="79">
        <f t="shared" ref="O1963:P2026" si="90">IF(B1963=0,0,IF(YEAR(B1963)=$P$1,MONTH(B1963)-$O$1+1,(YEAR(B1963)-$P$1)*12-$O$1+1+MONTH(B1963)))</f>
        <v>0</v>
      </c>
      <c r="P1963" s="79">
        <f t="shared" si="90"/>
        <v>0</v>
      </c>
      <c r="Q1963" s="102" t="str">
        <f t="shared" si="89"/>
        <v/>
      </c>
    </row>
    <row r="1964" spans="1:17" x14ac:dyDescent="0.2">
      <c r="A1964" s="118" t="str">
        <f>IF(B1964="","",COUNT('Diário 1º PA'!$A$5:$A$1982)+COUNT('Diário 2º PA'!$A$5:$A$2027)+ROW()-4)</f>
        <v/>
      </c>
      <c r="B1964" s="104"/>
      <c r="C1964" s="153"/>
      <c r="D1964" s="105"/>
      <c r="E1964" s="105"/>
      <c r="F1964" s="106"/>
      <c r="G1964" s="105"/>
      <c r="H1964" s="105"/>
      <c r="I1964" s="107"/>
      <c r="J1964" s="422"/>
      <c r="K1964" s="422"/>
      <c r="L1964" s="423"/>
      <c r="M1964" s="422"/>
      <c r="N1964" s="103"/>
      <c r="O1964" s="79">
        <f t="shared" si="90"/>
        <v>0</v>
      </c>
      <c r="P1964" s="79">
        <f t="shared" si="90"/>
        <v>0</v>
      </c>
      <c r="Q1964" s="102" t="str">
        <f t="shared" si="89"/>
        <v/>
      </c>
    </row>
    <row r="1965" spans="1:17" x14ac:dyDescent="0.2">
      <c r="A1965" s="118" t="str">
        <f>IF(B1965="","",COUNT('Diário 1º PA'!$A$5:$A$1982)+COUNT('Diário 2º PA'!$A$5:$A$2027)+ROW()-4)</f>
        <v/>
      </c>
      <c r="B1965" s="104"/>
      <c r="C1965" s="153"/>
      <c r="D1965" s="105"/>
      <c r="E1965" s="105"/>
      <c r="F1965" s="106"/>
      <c r="G1965" s="105"/>
      <c r="H1965" s="105"/>
      <c r="I1965" s="107"/>
      <c r="J1965" s="422"/>
      <c r="K1965" s="422"/>
      <c r="L1965" s="423"/>
      <c r="M1965" s="422"/>
      <c r="N1965" s="103"/>
      <c r="O1965" s="79">
        <f t="shared" si="90"/>
        <v>0</v>
      </c>
      <c r="P1965" s="79">
        <f t="shared" si="90"/>
        <v>0</v>
      </c>
      <c r="Q1965" s="102" t="str">
        <f t="shared" si="89"/>
        <v/>
      </c>
    </row>
    <row r="1966" spans="1:17" x14ac:dyDescent="0.2">
      <c r="A1966" s="118" t="str">
        <f>IF(B1966="","",COUNT('Diário 1º PA'!$A$5:$A$1982)+COUNT('Diário 2º PA'!$A$5:$A$2027)+ROW()-4)</f>
        <v/>
      </c>
      <c r="B1966" s="104"/>
      <c r="C1966" s="153"/>
      <c r="D1966" s="105"/>
      <c r="E1966" s="105"/>
      <c r="F1966" s="106"/>
      <c r="G1966" s="105"/>
      <c r="H1966" s="105"/>
      <c r="I1966" s="107"/>
      <c r="J1966" s="422"/>
      <c r="K1966" s="422"/>
      <c r="L1966" s="423"/>
      <c r="M1966" s="422"/>
      <c r="N1966" s="103"/>
      <c r="O1966" s="79">
        <f t="shared" si="90"/>
        <v>0</v>
      </c>
      <c r="P1966" s="79">
        <f t="shared" si="90"/>
        <v>0</v>
      </c>
      <c r="Q1966" s="102" t="str">
        <f t="shared" si="89"/>
        <v/>
      </c>
    </row>
    <row r="1967" spans="1:17" x14ac:dyDescent="0.2">
      <c r="A1967" s="118" t="str">
        <f>IF(B1967="","",COUNT('Diário 1º PA'!$A$5:$A$1982)+COUNT('Diário 2º PA'!$A$5:$A$2027)+ROW()-4)</f>
        <v/>
      </c>
      <c r="B1967" s="104"/>
      <c r="C1967" s="153"/>
      <c r="D1967" s="105"/>
      <c r="E1967" s="105"/>
      <c r="F1967" s="106"/>
      <c r="G1967" s="105"/>
      <c r="H1967" s="105"/>
      <c r="I1967" s="107"/>
      <c r="J1967" s="422"/>
      <c r="K1967" s="422"/>
      <c r="L1967" s="423"/>
      <c r="M1967" s="422"/>
      <c r="N1967" s="103"/>
      <c r="O1967" s="79">
        <f t="shared" si="90"/>
        <v>0</v>
      </c>
      <c r="P1967" s="79">
        <f t="shared" si="90"/>
        <v>0</v>
      </c>
      <c r="Q1967" s="102" t="str">
        <f t="shared" si="89"/>
        <v/>
      </c>
    </row>
    <row r="1968" spans="1:17" x14ac:dyDescent="0.2">
      <c r="A1968" s="118" t="str">
        <f>IF(B1968="","",COUNT('Diário 1º PA'!$A$5:$A$1982)+COUNT('Diário 2º PA'!$A$5:$A$2027)+ROW()-4)</f>
        <v/>
      </c>
      <c r="B1968" s="104"/>
      <c r="C1968" s="153"/>
      <c r="D1968" s="105"/>
      <c r="E1968" s="105"/>
      <c r="F1968" s="106"/>
      <c r="G1968" s="105"/>
      <c r="H1968" s="105"/>
      <c r="I1968" s="107"/>
      <c r="J1968" s="422"/>
      <c r="K1968" s="422"/>
      <c r="L1968" s="423"/>
      <c r="M1968" s="422"/>
      <c r="N1968" s="103"/>
      <c r="O1968" s="79">
        <f t="shared" si="90"/>
        <v>0</v>
      </c>
      <c r="P1968" s="79">
        <f t="shared" si="90"/>
        <v>0</v>
      </c>
      <c r="Q1968" s="102" t="str">
        <f t="shared" si="89"/>
        <v/>
      </c>
    </row>
    <row r="1969" spans="1:17" x14ac:dyDescent="0.2">
      <c r="A1969" s="118" t="str">
        <f>IF(B1969="","",COUNT('Diário 1º PA'!$A$5:$A$1982)+COUNT('Diário 2º PA'!$A$5:$A$2027)+ROW()-4)</f>
        <v/>
      </c>
      <c r="B1969" s="104"/>
      <c r="C1969" s="153"/>
      <c r="D1969" s="105"/>
      <c r="E1969" s="105"/>
      <c r="F1969" s="106"/>
      <c r="G1969" s="105"/>
      <c r="H1969" s="105"/>
      <c r="I1969" s="107"/>
      <c r="J1969" s="422"/>
      <c r="K1969" s="422"/>
      <c r="L1969" s="423"/>
      <c r="M1969" s="422"/>
      <c r="N1969" s="103"/>
      <c r="O1969" s="79">
        <f t="shared" si="90"/>
        <v>0</v>
      </c>
      <c r="P1969" s="79">
        <f t="shared" si="90"/>
        <v>0</v>
      </c>
      <c r="Q1969" s="102" t="str">
        <f t="shared" si="89"/>
        <v/>
      </c>
    </row>
    <row r="1970" spans="1:17" x14ac:dyDescent="0.2">
      <c r="A1970" s="118" t="str">
        <f>IF(B1970="","",COUNT('Diário 1º PA'!$A$5:$A$1982)+COUNT('Diário 2º PA'!$A$5:$A$2027)+ROW()-4)</f>
        <v/>
      </c>
      <c r="B1970" s="104"/>
      <c r="C1970" s="153"/>
      <c r="D1970" s="105"/>
      <c r="E1970" s="105"/>
      <c r="F1970" s="106"/>
      <c r="G1970" s="105"/>
      <c r="H1970" s="105"/>
      <c r="I1970" s="107"/>
      <c r="J1970" s="422"/>
      <c r="K1970" s="422"/>
      <c r="L1970" s="423"/>
      <c r="M1970" s="422"/>
      <c r="N1970" s="103"/>
      <c r="O1970" s="79">
        <f t="shared" si="90"/>
        <v>0</v>
      </c>
      <c r="P1970" s="79">
        <f t="shared" si="90"/>
        <v>0</v>
      </c>
      <c r="Q1970" s="102" t="str">
        <f t="shared" si="89"/>
        <v/>
      </c>
    </row>
    <row r="1971" spans="1:17" x14ac:dyDescent="0.2">
      <c r="A1971" s="118" t="str">
        <f>IF(B1971="","",COUNT('Diário 1º PA'!$A$5:$A$1982)+COUNT('Diário 2º PA'!$A$5:$A$2027)+ROW()-4)</f>
        <v/>
      </c>
      <c r="B1971" s="104"/>
      <c r="C1971" s="153"/>
      <c r="D1971" s="105"/>
      <c r="E1971" s="105"/>
      <c r="F1971" s="106"/>
      <c r="G1971" s="105"/>
      <c r="H1971" s="105"/>
      <c r="I1971" s="107"/>
      <c r="J1971" s="422"/>
      <c r="K1971" s="422"/>
      <c r="L1971" s="423"/>
      <c r="M1971" s="422"/>
      <c r="N1971" s="103"/>
      <c r="O1971" s="79">
        <f t="shared" si="90"/>
        <v>0</v>
      </c>
      <c r="P1971" s="79">
        <f t="shared" si="90"/>
        <v>0</v>
      </c>
      <c r="Q1971" s="102" t="str">
        <f t="shared" si="89"/>
        <v/>
      </c>
    </row>
    <row r="1972" spans="1:17" x14ac:dyDescent="0.2">
      <c r="A1972" s="118" t="str">
        <f>IF(B1972="","",COUNT('Diário 1º PA'!$A$5:$A$1982)+COUNT('Diário 2º PA'!$A$5:$A$2027)+ROW()-4)</f>
        <v/>
      </c>
      <c r="B1972" s="104"/>
      <c r="C1972" s="153"/>
      <c r="D1972" s="105"/>
      <c r="E1972" s="105"/>
      <c r="F1972" s="106"/>
      <c r="G1972" s="105"/>
      <c r="H1972" s="105"/>
      <c r="I1972" s="107"/>
      <c r="J1972" s="422"/>
      <c r="K1972" s="422"/>
      <c r="L1972" s="423"/>
      <c r="M1972" s="422"/>
      <c r="N1972" s="103"/>
      <c r="O1972" s="79">
        <f t="shared" si="90"/>
        <v>0</v>
      </c>
      <c r="P1972" s="79">
        <f t="shared" si="90"/>
        <v>0</v>
      </c>
      <c r="Q1972" s="102" t="str">
        <f t="shared" si="89"/>
        <v/>
      </c>
    </row>
    <row r="1973" spans="1:17" x14ac:dyDescent="0.2">
      <c r="A1973" s="118" t="str">
        <f>IF(B1973="","",COUNT('Diário 1º PA'!$A$5:$A$1982)+COUNT('Diário 2º PA'!$A$5:$A$2027)+ROW()-4)</f>
        <v/>
      </c>
      <c r="B1973" s="104"/>
      <c r="C1973" s="153"/>
      <c r="D1973" s="105"/>
      <c r="E1973" s="105"/>
      <c r="F1973" s="106"/>
      <c r="G1973" s="105"/>
      <c r="H1973" s="105"/>
      <c r="I1973" s="107"/>
      <c r="J1973" s="422"/>
      <c r="K1973" s="422"/>
      <c r="L1973" s="423"/>
      <c r="M1973" s="422"/>
      <c r="N1973" s="103"/>
      <c r="O1973" s="79">
        <f t="shared" si="90"/>
        <v>0</v>
      </c>
      <c r="P1973" s="79">
        <f t="shared" si="90"/>
        <v>0</v>
      </c>
      <c r="Q1973" s="102" t="str">
        <f t="shared" si="89"/>
        <v/>
      </c>
    </row>
    <row r="1974" spans="1:17" x14ac:dyDescent="0.2">
      <c r="A1974" s="118" t="str">
        <f>IF(B1974="","",COUNT('Diário 1º PA'!$A$5:$A$1982)+COUNT('Diário 2º PA'!$A$5:$A$2027)+ROW()-4)</f>
        <v/>
      </c>
      <c r="B1974" s="104"/>
      <c r="C1974" s="153"/>
      <c r="D1974" s="105"/>
      <c r="E1974" s="105"/>
      <c r="F1974" s="106"/>
      <c r="G1974" s="105"/>
      <c r="H1974" s="105"/>
      <c r="I1974" s="107"/>
      <c r="J1974" s="422"/>
      <c r="K1974" s="422"/>
      <c r="L1974" s="423"/>
      <c r="M1974" s="422"/>
      <c r="N1974" s="103"/>
      <c r="O1974" s="79">
        <f t="shared" si="90"/>
        <v>0</v>
      </c>
      <c r="P1974" s="79">
        <f t="shared" si="90"/>
        <v>0</v>
      </c>
      <c r="Q1974" s="102" t="str">
        <f t="shared" si="89"/>
        <v/>
      </c>
    </row>
    <row r="1975" spans="1:17" x14ac:dyDescent="0.2">
      <c r="A1975" s="118" t="str">
        <f>IF(B1975="","",COUNT('Diário 1º PA'!$A$5:$A$1982)+COUNT('Diário 2º PA'!$A$5:$A$2027)+ROW()-4)</f>
        <v/>
      </c>
      <c r="B1975" s="104"/>
      <c r="C1975" s="153"/>
      <c r="D1975" s="105"/>
      <c r="E1975" s="105"/>
      <c r="F1975" s="106"/>
      <c r="G1975" s="105"/>
      <c r="H1975" s="105"/>
      <c r="I1975" s="107"/>
      <c r="J1975" s="422"/>
      <c r="K1975" s="422"/>
      <c r="L1975" s="423"/>
      <c r="M1975" s="422"/>
      <c r="N1975" s="103"/>
      <c r="O1975" s="79">
        <f t="shared" si="90"/>
        <v>0</v>
      </c>
      <c r="P1975" s="79">
        <f t="shared" si="90"/>
        <v>0</v>
      </c>
      <c r="Q1975" s="102" t="str">
        <f t="shared" si="89"/>
        <v/>
      </c>
    </row>
    <row r="1976" spans="1:17" x14ac:dyDescent="0.2">
      <c r="A1976" s="118" t="str">
        <f>IF(B1976="","",COUNT('Diário 1º PA'!$A$5:$A$1982)+COUNT('Diário 2º PA'!$A$5:$A$2027)+ROW()-4)</f>
        <v/>
      </c>
      <c r="B1976" s="104"/>
      <c r="C1976" s="153"/>
      <c r="D1976" s="105"/>
      <c r="E1976" s="105"/>
      <c r="F1976" s="106"/>
      <c r="G1976" s="105"/>
      <c r="H1976" s="105"/>
      <c r="I1976" s="107"/>
      <c r="J1976" s="422"/>
      <c r="K1976" s="422"/>
      <c r="L1976" s="423"/>
      <c r="M1976" s="422"/>
      <c r="N1976" s="103"/>
      <c r="O1976" s="79">
        <f t="shared" si="90"/>
        <v>0</v>
      </c>
      <c r="P1976" s="79">
        <f t="shared" si="90"/>
        <v>0</v>
      </c>
      <c r="Q1976" s="102" t="str">
        <f t="shared" si="89"/>
        <v/>
      </c>
    </row>
    <row r="1977" spans="1:17" x14ac:dyDescent="0.2">
      <c r="A1977" s="118" t="str">
        <f>IF(B1977="","",COUNT('Diário 1º PA'!$A$5:$A$1982)+COUNT('Diário 2º PA'!$A$5:$A$2027)+ROW()-4)</f>
        <v/>
      </c>
      <c r="B1977" s="104"/>
      <c r="C1977" s="153"/>
      <c r="D1977" s="105"/>
      <c r="E1977" s="105"/>
      <c r="F1977" s="106"/>
      <c r="G1977" s="105"/>
      <c r="H1977" s="105"/>
      <c r="I1977" s="107"/>
      <c r="J1977" s="422"/>
      <c r="K1977" s="422"/>
      <c r="L1977" s="423"/>
      <c r="M1977" s="422"/>
      <c r="N1977" s="103"/>
      <c r="O1977" s="79">
        <f t="shared" si="90"/>
        <v>0</v>
      </c>
      <c r="P1977" s="79">
        <f t="shared" si="90"/>
        <v>0</v>
      </c>
      <c r="Q1977" s="102" t="str">
        <f t="shared" si="89"/>
        <v/>
      </c>
    </row>
    <row r="1978" spans="1:17" x14ac:dyDescent="0.2">
      <c r="A1978" s="118" t="str">
        <f>IF(B1978="","",COUNT('Diário 1º PA'!$A$5:$A$1982)+COUNT('Diário 2º PA'!$A$5:$A$2027)+ROW()-4)</f>
        <v/>
      </c>
      <c r="B1978" s="104"/>
      <c r="C1978" s="153"/>
      <c r="D1978" s="105"/>
      <c r="E1978" s="105"/>
      <c r="F1978" s="106"/>
      <c r="G1978" s="105"/>
      <c r="H1978" s="105"/>
      <c r="I1978" s="107"/>
      <c r="J1978" s="422"/>
      <c r="K1978" s="422"/>
      <c r="L1978" s="423"/>
      <c r="M1978" s="422"/>
      <c r="N1978" s="103"/>
      <c r="O1978" s="79">
        <f t="shared" si="90"/>
        <v>0</v>
      </c>
      <c r="P1978" s="79">
        <f t="shared" si="90"/>
        <v>0</v>
      </c>
      <c r="Q1978" s="102" t="str">
        <f t="shared" si="89"/>
        <v/>
      </c>
    </row>
    <row r="1979" spans="1:17" x14ac:dyDescent="0.2">
      <c r="A1979" s="118" t="str">
        <f>IF(B1979="","",COUNT('Diário 1º PA'!$A$5:$A$1982)+COUNT('Diário 2º PA'!$A$5:$A$2027)+ROW()-4)</f>
        <v/>
      </c>
      <c r="B1979" s="104"/>
      <c r="C1979" s="153"/>
      <c r="D1979" s="105"/>
      <c r="E1979" s="105"/>
      <c r="F1979" s="106"/>
      <c r="G1979" s="105"/>
      <c r="H1979" s="105"/>
      <c r="I1979" s="107"/>
      <c r="J1979" s="422"/>
      <c r="K1979" s="422"/>
      <c r="L1979" s="423"/>
      <c r="M1979" s="422"/>
      <c r="N1979" s="103"/>
      <c r="O1979" s="79">
        <f t="shared" si="90"/>
        <v>0</v>
      </c>
      <c r="P1979" s="79">
        <f t="shared" si="90"/>
        <v>0</v>
      </c>
      <c r="Q1979" s="102" t="str">
        <f t="shared" si="89"/>
        <v/>
      </c>
    </row>
    <row r="1980" spans="1:17" x14ac:dyDescent="0.2">
      <c r="A1980" s="118" t="str">
        <f>IF(B1980="","",COUNT('Diário 1º PA'!$A$5:$A$1982)+COUNT('Diário 2º PA'!$A$5:$A$2027)+ROW()-4)</f>
        <v/>
      </c>
      <c r="B1980" s="104"/>
      <c r="C1980" s="153"/>
      <c r="D1980" s="105"/>
      <c r="E1980" s="105"/>
      <c r="F1980" s="106"/>
      <c r="G1980" s="105"/>
      <c r="H1980" s="105"/>
      <c r="I1980" s="107"/>
      <c r="J1980" s="422"/>
      <c r="K1980" s="422"/>
      <c r="L1980" s="423"/>
      <c r="M1980" s="422"/>
      <c r="N1980" s="103"/>
      <c r="O1980" s="79">
        <f t="shared" si="90"/>
        <v>0</v>
      </c>
      <c r="P1980" s="79">
        <f t="shared" si="90"/>
        <v>0</v>
      </c>
      <c r="Q1980" s="102" t="str">
        <f t="shared" si="89"/>
        <v/>
      </c>
    </row>
    <row r="1981" spans="1:17" x14ac:dyDescent="0.2">
      <c r="A1981" s="118" t="str">
        <f>IF(B1981="","",COUNT('Diário 1º PA'!$A$5:$A$1982)+COUNT('Diário 2º PA'!$A$5:$A$2027)+ROW()-4)</f>
        <v/>
      </c>
      <c r="B1981" s="104"/>
      <c r="C1981" s="153"/>
      <c r="D1981" s="105"/>
      <c r="E1981" s="105"/>
      <c r="F1981" s="106"/>
      <c r="G1981" s="105"/>
      <c r="H1981" s="105"/>
      <c r="I1981" s="107"/>
      <c r="J1981" s="422"/>
      <c r="K1981" s="422"/>
      <c r="L1981" s="423"/>
      <c r="M1981" s="422"/>
      <c r="N1981" s="103"/>
      <c r="O1981" s="79">
        <f t="shared" si="90"/>
        <v>0</v>
      </c>
      <c r="P1981" s="79">
        <f t="shared" si="90"/>
        <v>0</v>
      </c>
      <c r="Q1981" s="102" t="str">
        <f t="shared" si="89"/>
        <v/>
      </c>
    </row>
    <row r="1982" spans="1:17" x14ac:dyDescent="0.2">
      <c r="A1982" s="118" t="str">
        <f>IF(B1982="","",COUNT('Diário 1º PA'!$A$5:$A$1982)+COUNT('Diário 2º PA'!$A$5:$A$2027)+ROW()-4)</f>
        <v/>
      </c>
      <c r="B1982" s="104"/>
      <c r="C1982" s="153"/>
      <c r="D1982" s="105"/>
      <c r="E1982" s="105"/>
      <c r="F1982" s="106"/>
      <c r="G1982" s="105"/>
      <c r="H1982" s="105"/>
      <c r="I1982" s="107"/>
      <c r="J1982" s="422"/>
      <c r="K1982" s="422"/>
      <c r="L1982" s="423"/>
      <c r="M1982" s="422"/>
      <c r="N1982" s="103"/>
      <c r="O1982" s="79">
        <f t="shared" si="90"/>
        <v>0</v>
      </c>
      <c r="P1982" s="79">
        <f t="shared" si="90"/>
        <v>0</v>
      </c>
      <c r="Q1982" s="102" t="str">
        <f t="shared" si="89"/>
        <v/>
      </c>
    </row>
    <row r="1983" spans="1:17" x14ac:dyDescent="0.2">
      <c r="A1983" s="118" t="str">
        <f>IF(B1983="","",COUNT('Diário 1º PA'!$A$5:$A$1982)+COUNT('Diário 2º PA'!$A$5:$A$2027)+ROW()-4)</f>
        <v/>
      </c>
      <c r="B1983" s="104"/>
      <c r="C1983" s="153"/>
      <c r="D1983" s="105"/>
      <c r="E1983" s="105"/>
      <c r="F1983" s="106"/>
      <c r="G1983" s="105"/>
      <c r="H1983" s="105"/>
      <c r="I1983" s="107"/>
      <c r="J1983" s="422"/>
      <c r="K1983" s="422"/>
      <c r="L1983" s="423"/>
      <c r="M1983" s="422"/>
      <c r="N1983" s="103"/>
      <c r="O1983" s="79">
        <f t="shared" si="90"/>
        <v>0</v>
      </c>
      <c r="P1983" s="79">
        <f t="shared" si="90"/>
        <v>0</v>
      </c>
      <c r="Q1983" s="102" t="str">
        <f t="shared" si="89"/>
        <v/>
      </c>
    </row>
    <row r="1984" spans="1:17" x14ac:dyDescent="0.2">
      <c r="A1984" s="118" t="str">
        <f>IF(B1984="","",COUNT('Diário 1º PA'!$A$5:$A$1982)+COUNT('Diário 2º PA'!$A$5:$A$2027)+ROW()-4)</f>
        <v/>
      </c>
      <c r="B1984" s="104"/>
      <c r="C1984" s="153"/>
      <c r="D1984" s="105"/>
      <c r="E1984" s="105"/>
      <c r="F1984" s="106"/>
      <c r="G1984" s="105"/>
      <c r="H1984" s="105"/>
      <c r="I1984" s="107"/>
      <c r="J1984" s="422"/>
      <c r="K1984" s="422"/>
      <c r="L1984" s="423"/>
      <c r="M1984" s="422"/>
      <c r="N1984" s="103"/>
      <c r="O1984" s="79">
        <f t="shared" si="90"/>
        <v>0</v>
      </c>
      <c r="P1984" s="79">
        <f t="shared" si="90"/>
        <v>0</v>
      </c>
      <c r="Q1984" s="102" t="str">
        <f t="shared" si="89"/>
        <v/>
      </c>
    </row>
    <row r="1985" spans="1:17" x14ac:dyDescent="0.2">
      <c r="A1985" s="118" t="str">
        <f>IF(B1985="","",COUNT('Diário 1º PA'!$A$5:$A$1982)+COUNT('Diário 2º PA'!$A$5:$A$2027)+ROW()-4)</f>
        <v/>
      </c>
      <c r="B1985" s="104"/>
      <c r="C1985" s="153"/>
      <c r="D1985" s="105"/>
      <c r="E1985" s="105"/>
      <c r="F1985" s="106"/>
      <c r="G1985" s="105"/>
      <c r="H1985" s="105"/>
      <c r="I1985" s="107"/>
      <c r="J1985" s="422"/>
      <c r="K1985" s="422"/>
      <c r="L1985" s="423"/>
      <c r="M1985" s="422"/>
      <c r="N1985" s="103"/>
      <c r="O1985" s="79">
        <f t="shared" si="90"/>
        <v>0</v>
      </c>
      <c r="P1985" s="79">
        <f t="shared" si="90"/>
        <v>0</v>
      </c>
      <c r="Q1985" s="102" t="str">
        <f t="shared" si="89"/>
        <v/>
      </c>
    </row>
    <row r="1986" spans="1:17" x14ac:dyDescent="0.2">
      <c r="A1986" s="118" t="str">
        <f>IF(B1986="","",COUNT('Diário 1º PA'!$A$5:$A$1982)+COUNT('Diário 2º PA'!$A$5:$A$2027)+ROW()-4)</f>
        <v/>
      </c>
      <c r="B1986" s="104"/>
      <c r="C1986" s="153"/>
      <c r="D1986" s="105"/>
      <c r="E1986" s="105"/>
      <c r="F1986" s="106"/>
      <c r="G1986" s="105"/>
      <c r="H1986" s="105"/>
      <c r="I1986" s="107"/>
      <c r="J1986" s="422"/>
      <c r="K1986" s="422"/>
      <c r="L1986" s="423"/>
      <c r="M1986" s="422"/>
      <c r="N1986" s="103"/>
      <c r="O1986" s="79">
        <f t="shared" si="90"/>
        <v>0</v>
      </c>
      <c r="P1986" s="79">
        <f t="shared" si="90"/>
        <v>0</v>
      </c>
      <c r="Q1986" s="102" t="str">
        <f t="shared" si="89"/>
        <v/>
      </c>
    </row>
    <row r="1987" spans="1:17" x14ac:dyDescent="0.2">
      <c r="A1987" s="118" t="str">
        <f>IF(B1987="","",COUNT('Diário 1º PA'!$A$5:$A$1982)+COUNT('Diário 2º PA'!$A$5:$A$2027)+ROW()-4)</f>
        <v/>
      </c>
      <c r="B1987" s="104"/>
      <c r="C1987" s="153"/>
      <c r="D1987" s="105"/>
      <c r="E1987" s="105"/>
      <c r="F1987" s="106"/>
      <c r="G1987" s="105"/>
      <c r="H1987" s="105"/>
      <c r="I1987" s="107"/>
      <c r="J1987" s="422"/>
      <c r="K1987" s="422"/>
      <c r="L1987" s="423"/>
      <c r="M1987" s="422"/>
      <c r="N1987" s="103"/>
      <c r="O1987" s="79">
        <f t="shared" si="90"/>
        <v>0</v>
      </c>
      <c r="P1987" s="79">
        <f t="shared" si="90"/>
        <v>0</v>
      </c>
      <c r="Q1987" s="102" t="str">
        <f t="shared" si="89"/>
        <v/>
      </c>
    </row>
    <row r="1988" spans="1:17" x14ac:dyDescent="0.2">
      <c r="A1988" s="118" t="str">
        <f>IF(B1988="","",COUNT('Diário 1º PA'!$A$5:$A$1982)+COUNT('Diário 2º PA'!$A$5:$A$2027)+ROW()-4)</f>
        <v/>
      </c>
      <c r="B1988" s="104"/>
      <c r="C1988" s="153"/>
      <c r="D1988" s="105"/>
      <c r="E1988" s="105"/>
      <c r="F1988" s="106"/>
      <c r="G1988" s="105"/>
      <c r="H1988" s="105"/>
      <c r="I1988" s="107"/>
      <c r="J1988" s="422"/>
      <c r="K1988" s="422"/>
      <c r="L1988" s="423"/>
      <c r="M1988" s="422"/>
      <c r="N1988" s="103"/>
      <c r="O1988" s="79">
        <f t="shared" si="90"/>
        <v>0</v>
      </c>
      <c r="P1988" s="79">
        <f t="shared" si="90"/>
        <v>0</v>
      </c>
      <c r="Q1988" s="102" t="str">
        <f t="shared" si="89"/>
        <v/>
      </c>
    </row>
    <row r="1989" spans="1:17" x14ac:dyDescent="0.2">
      <c r="A1989" s="118" t="str">
        <f>IF(B1989="","",COUNT('Diário 1º PA'!$A$5:$A$1982)+COUNT('Diário 2º PA'!$A$5:$A$2027)+ROW()-4)</f>
        <v/>
      </c>
      <c r="B1989" s="104"/>
      <c r="C1989" s="153"/>
      <c r="D1989" s="105"/>
      <c r="E1989" s="105"/>
      <c r="F1989" s="106"/>
      <c r="G1989" s="105"/>
      <c r="H1989" s="105"/>
      <c r="I1989" s="107"/>
      <c r="J1989" s="422"/>
      <c r="K1989" s="422"/>
      <c r="L1989" s="423"/>
      <c r="M1989" s="422"/>
      <c r="N1989" s="103"/>
      <c r="O1989" s="79">
        <f t="shared" si="90"/>
        <v>0</v>
      </c>
      <c r="P1989" s="79">
        <f t="shared" si="90"/>
        <v>0</v>
      </c>
      <c r="Q1989" s="102" t="str">
        <f t="shared" si="89"/>
        <v/>
      </c>
    </row>
    <row r="1990" spans="1:17" x14ac:dyDescent="0.2">
      <c r="A1990" s="118" t="str">
        <f>IF(B1990="","",COUNT('Diário 1º PA'!$A$5:$A$1982)+COUNT('Diário 2º PA'!$A$5:$A$2027)+ROW()-4)</f>
        <v/>
      </c>
      <c r="B1990" s="104"/>
      <c r="C1990" s="153"/>
      <c r="D1990" s="105"/>
      <c r="E1990" s="105"/>
      <c r="F1990" s="106"/>
      <c r="G1990" s="105"/>
      <c r="H1990" s="105"/>
      <c r="I1990" s="107"/>
      <c r="J1990" s="422"/>
      <c r="K1990" s="422"/>
      <c r="L1990" s="423"/>
      <c r="M1990" s="422"/>
      <c r="N1990" s="103"/>
      <c r="O1990" s="79">
        <f t="shared" si="90"/>
        <v>0</v>
      </c>
      <c r="P1990" s="79">
        <f t="shared" si="90"/>
        <v>0</v>
      </c>
      <c r="Q1990" s="102" t="str">
        <f t="shared" si="89"/>
        <v/>
      </c>
    </row>
    <row r="1991" spans="1:17" x14ac:dyDescent="0.2">
      <c r="A1991" s="118" t="str">
        <f>IF(B1991="","",COUNT('Diário 1º PA'!$A$5:$A$1982)+COUNT('Diário 2º PA'!$A$5:$A$2027)+ROW()-4)</f>
        <v/>
      </c>
      <c r="B1991" s="104"/>
      <c r="C1991" s="153"/>
      <c r="D1991" s="105"/>
      <c r="E1991" s="105"/>
      <c r="F1991" s="106"/>
      <c r="G1991" s="105"/>
      <c r="H1991" s="105"/>
      <c r="I1991" s="107"/>
      <c r="J1991" s="422"/>
      <c r="K1991" s="422"/>
      <c r="L1991" s="423"/>
      <c r="M1991" s="422"/>
      <c r="N1991" s="103"/>
      <c r="O1991" s="79">
        <f t="shared" si="90"/>
        <v>0</v>
      </c>
      <c r="P1991" s="79">
        <f t="shared" si="90"/>
        <v>0</v>
      </c>
      <c r="Q1991" s="102" t="str">
        <f t="shared" si="89"/>
        <v/>
      </c>
    </row>
    <row r="1992" spans="1:17" x14ac:dyDescent="0.2">
      <c r="A1992" s="118" t="str">
        <f>IF(B1992="","",COUNT('Diário 1º PA'!$A$5:$A$1982)+COUNT('Diário 2º PA'!$A$5:$A$2027)+ROW()-4)</f>
        <v/>
      </c>
      <c r="B1992" s="104"/>
      <c r="C1992" s="153"/>
      <c r="D1992" s="105"/>
      <c r="E1992" s="105"/>
      <c r="F1992" s="106"/>
      <c r="G1992" s="105"/>
      <c r="H1992" s="105"/>
      <c r="I1992" s="107"/>
      <c r="J1992" s="422"/>
      <c r="K1992" s="422"/>
      <c r="L1992" s="423"/>
      <c r="M1992" s="422"/>
      <c r="N1992" s="103"/>
      <c r="O1992" s="79">
        <f t="shared" si="90"/>
        <v>0</v>
      </c>
      <c r="P1992" s="79">
        <f t="shared" si="90"/>
        <v>0</v>
      </c>
      <c r="Q1992" s="102" t="str">
        <f t="shared" si="89"/>
        <v/>
      </c>
    </row>
    <row r="1993" spans="1:17" x14ac:dyDescent="0.2">
      <c r="A1993" s="118" t="str">
        <f>IF(B1993="","",COUNT('Diário 1º PA'!$A$5:$A$1982)+COUNT('Diário 2º PA'!$A$5:$A$2027)+ROW()-4)</f>
        <v/>
      </c>
      <c r="B1993" s="104"/>
      <c r="C1993" s="153"/>
      <c r="D1993" s="105"/>
      <c r="E1993" s="105"/>
      <c r="F1993" s="106"/>
      <c r="G1993" s="105"/>
      <c r="H1993" s="105"/>
      <c r="I1993" s="107"/>
      <c r="J1993" s="422"/>
      <c r="K1993" s="422"/>
      <c r="L1993" s="423"/>
      <c r="M1993" s="422"/>
      <c r="N1993" s="103"/>
      <c r="O1993" s="79">
        <f t="shared" si="90"/>
        <v>0</v>
      </c>
      <c r="P1993" s="79">
        <f t="shared" si="90"/>
        <v>0</v>
      </c>
      <c r="Q1993" s="102" t="str">
        <f t="shared" si="89"/>
        <v/>
      </c>
    </row>
    <row r="1994" spans="1:17" x14ac:dyDescent="0.2">
      <c r="A1994" s="118" t="str">
        <f>IF(B1994="","",COUNT('Diário 1º PA'!$A$5:$A$1982)+COUNT('Diário 2º PA'!$A$5:$A$2027)+ROW()-4)</f>
        <v/>
      </c>
      <c r="B1994" s="104"/>
      <c r="C1994" s="153"/>
      <c r="D1994" s="105"/>
      <c r="E1994" s="105"/>
      <c r="F1994" s="106"/>
      <c r="G1994" s="105"/>
      <c r="H1994" s="105"/>
      <c r="I1994" s="107"/>
      <c r="J1994" s="422"/>
      <c r="K1994" s="422"/>
      <c r="L1994" s="423"/>
      <c r="M1994" s="422"/>
      <c r="N1994" s="103"/>
      <c r="O1994" s="79">
        <f t="shared" si="90"/>
        <v>0</v>
      </c>
      <c r="P1994" s="79">
        <f t="shared" si="90"/>
        <v>0</v>
      </c>
      <c r="Q1994" s="102" t="str">
        <f t="shared" si="89"/>
        <v/>
      </c>
    </row>
    <row r="1995" spans="1:17" x14ac:dyDescent="0.2">
      <c r="A1995" s="118" t="str">
        <f>IF(B1995="","",COUNT('Diário 1º PA'!$A$5:$A$1982)+COUNT('Diário 2º PA'!$A$5:$A$2027)+ROW()-4)</f>
        <v/>
      </c>
      <c r="B1995" s="104"/>
      <c r="C1995" s="153"/>
      <c r="D1995" s="105"/>
      <c r="E1995" s="105"/>
      <c r="F1995" s="106"/>
      <c r="G1995" s="105"/>
      <c r="H1995" s="105"/>
      <c r="I1995" s="107"/>
      <c r="J1995" s="422"/>
      <c r="K1995" s="422"/>
      <c r="L1995" s="423"/>
      <c r="M1995" s="422"/>
      <c r="N1995" s="103"/>
      <c r="O1995" s="79">
        <f t="shared" si="90"/>
        <v>0</v>
      </c>
      <c r="P1995" s="79">
        <f t="shared" si="90"/>
        <v>0</v>
      </c>
      <c r="Q1995" s="102" t="str">
        <f t="shared" si="89"/>
        <v/>
      </c>
    </row>
    <row r="1996" spans="1:17" x14ac:dyDescent="0.2">
      <c r="A1996" s="118" t="str">
        <f>IF(B1996="","",COUNT('Diário 1º PA'!$A$5:$A$1982)+COUNT('Diário 2º PA'!$A$5:$A$2027)+ROW()-4)</f>
        <v/>
      </c>
      <c r="B1996" s="104"/>
      <c r="C1996" s="153"/>
      <c r="D1996" s="105"/>
      <c r="E1996" s="105"/>
      <c r="F1996" s="106"/>
      <c r="G1996" s="105"/>
      <c r="H1996" s="105"/>
      <c r="I1996" s="107"/>
      <c r="J1996" s="422"/>
      <c r="K1996" s="422"/>
      <c r="L1996" s="423"/>
      <c r="M1996" s="422"/>
      <c r="N1996" s="103"/>
      <c r="O1996" s="79">
        <f t="shared" si="90"/>
        <v>0</v>
      </c>
      <c r="P1996" s="79">
        <f t="shared" si="90"/>
        <v>0</v>
      </c>
      <c r="Q1996" s="102" t="str">
        <f t="shared" si="89"/>
        <v/>
      </c>
    </row>
    <row r="1997" spans="1:17" x14ac:dyDescent="0.2">
      <c r="A1997" s="118" t="str">
        <f>IF(B1997="","",COUNT('Diário 1º PA'!$A$5:$A$1982)+COUNT('Diário 2º PA'!$A$5:$A$2027)+ROW()-4)</f>
        <v/>
      </c>
      <c r="B1997" s="104"/>
      <c r="C1997" s="153"/>
      <c r="D1997" s="105"/>
      <c r="E1997" s="105"/>
      <c r="F1997" s="106"/>
      <c r="G1997" s="105"/>
      <c r="H1997" s="105"/>
      <c r="I1997" s="107"/>
      <c r="J1997" s="422"/>
      <c r="K1997" s="422"/>
      <c r="L1997" s="423"/>
      <c r="M1997" s="422"/>
      <c r="N1997" s="103"/>
      <c r="O1997" s="79">
        <f t="shared" si="90"/>
        <v>0</v>
      </c>
      <c r="P1997" s="79">
        <f t="shared" si="90"/>
        <v>0</v>
      </c>
      <c r="Q1997" s="102" t="str">
        <f t="shared" si="89"/>
        <v/>
      </c>
    </row>
    <row r="1998" spans="1:17" x14ac:dyDescent="0.2">
      <c r="A1998" s="118" t="str">
        <f>IF(B1998="","",COUNT('Diário 1º PA'!$A$5:$A$1982)+COUNT('Diário 2º PA'!$A$5:$A$2027)+ROW()-4)</f>
        <v/>
      </c>
      <c r="B1998" s="104"/>
      <c r="C1998" s="153"/>
      <c r="D1998" s="105"/>
      <c r="E1998" s="105"/>
      <c r="F1998" s="106"/>
      <c r="G1998" s="105"/>
      <c r="H1998" s="105"/>
      <c r="I1998" s="107"/>
      <c r="J1998" s="422"/>
      <c r="K1998" s="422"/>
      <c r="L1998" s="423"/>
      <c r="M1998" s="422"/>
      <c r="N1998" s="103"/>
      <c r="O1998" s="79">
        <f t="shared" si="90"/>
        <v>0</v>
      </c>
      <c r="P1998" s="79">
        <f t="shared" si="90"/>
        <v>0</v>
      </c>
      <c r="Q1998" s="102" t="str">
        <f t="shared" si="89"/>
        <v/>
      </c>
    </row>
    <row r="1999" spans="1:17" x14ac:dyDescent="0.2">
      <c r="A1999" s="118" t="str">
        <f>IF(B1999="","",COUNT('Diário 1º PA'!$A$5:$A$1982)+COUNT('Diário 2º PA'!$A$5:$A$2027)+ROW()-4)</f>
        <v/>
      </c>
      <c r="B1999" s="104"/>
      <c r="C1999" s="153"/>
      <c r="D1999" s="105"/>
      <c r="E1999" s="105"/>
      <c r="F1999" s="106"/>
      <c r="G1999" s="105"/>
      <c r="H1999" s="105"/>
      <c r="I1999" s="107"/>
      <c r="J1999" s="422"/>
      <c r="K1999" s="422"/>
      <c r="L1999" s="423"/>
      <c r="M1999" s="422"/>
      <c r="N1999" s="103"/>
      <c r="O1999" s="79">
        <f t="shared" si="90"/>
        <v>0</v>
      </c>
      <c r="P1999" s="79">
        <f t="shared" si="90"/>
        <v>0</v>
      </c>
      <c r="Q1999" s="102" t="str">
        <f t="shared" si="89"/>
        <v/>
      </c>
    </row>
    <row r="2000" spans="1:17" x14ac:dyDescent="0.2">
      <c r="A2000" s="118" t="str">
        <f>IF(B2000="","",COUNT('Diário 1º PA'!$A$5:$A$1982)+COUNT('Diário 2º PA'!$A$5:$A$2027)+ROW()-4)</f>
        <v/>
      </c>
      <c r="B2000" s="104"/>
      <c r="C2000" s="153"/>
      <c r="D2000" s="105"/>
      <c r="E2000" s="105"/>
      <c r="F2000" s="106"/>
      <c r="G2000" s="105"/>
      <c r="H2000" s="105"/>
      <c r="I2000" s="107"/>
      <c r="J2000" s="422"/>
      <c r="K2000" s="422"/>
      <c r="L2000" s="423"/>
      <c r="M2000" s="422"/>
      <c r="N2000" s="103"/>
      <c r="O2000" s="79">
        <f t="shared" si="90"/>
        <v>0</v>
      </c>
      <c r="P2000" s="79">
        <f t="shared" si="90"/>
        <v>0</v>
      </c>
      <c r="Q2000" s="102" t="str">
        <f t="shared" si="89"/>
        <v/>
      </c>
    </row>
    <row r="2001" spans="1:17" x14ac:dyDescent="0.2">
      <c r="A2001" s="118" t="str">
        <f>IF(B2001="","",COUNT('Diário 1º PA'!$A$5:$A$1982)+COUNT('Diário 2º PA'!$A$5:$A$2027)+ROW()-4)</f>
        <v/>
      </c>
      <c r="B2001" s="104"/>
      <c r="C2001" s="153"/>
      <c r="D2001" s="105"/>
      <c r="E2001" s="105"/>
      <c r="F2001" s="106"/>
      <c r="G2001" s="105"/>
      <c r="H2001" s="105"/>
      <c r="I2001" s="107"/>
      <c r="J2001" s="422"/>
      <c r="K2001" s="422"/>
      <c r="L2001" s="423"/>
      <c r="M2001" s="422"/>
      <c r="N2001" s="103"/>
      <c r="O2001" s="79">
        <f t="shared" si="90"/>
        <v>0</v>
      </c>
      <c r="P2001" s="79">
        <f t="shared" si="90"/>
        <v>0</v>
      </c>
      <c r="Q2001" s="102" t="str">
        <f t="shared" si="89"/>
        <v/>
      </c>
    </row>
    <row r="2002" spans="1:17" x14ac:dyDescent="0.2">
      <c r="A2002" s="118" t="str">
        <f>IF(B2002="","",COUNT('Diário 1º PA'!$A$5:$A$1982)+COUNT('Diário 2º PA'!$A$5:$A$2027)+ROW()-4)</f>
        <v/>
      </c>
      <c r="B2002" s="104"/>
      <c r="C2002" s="153"/>
      <c r="D2002" s="105"/>
      <c r="E2002" s="105"/>
      <c r="F2002" s="106"/>
      <c r="G2002" s="105"/>
      <c r="H2002" s="105"/>
      <c r="I2002" s="107"/>
      <c r="J2002" s="422"/>
      <c r="K2002" s="422"/>
      <c r="L2002" s="423"/>
      <c r="M2002" s="422"/>
      <c r="N2002" s="103"/>
      <c r="O2002" s="79">
        <f t="shared" si="90"/>
        <v>0</v>
      </c>
      <c r="P2002" s="79">
        <f t="shared" si="90"/>
        <v>0</v>
      </c>
      <c r="Q2002" s="102" t="str">
        <f t="shared" si="89"/>
        <v/>
      </c>
    </row>
    <row r="2003" spans="1:17" x14ac:dyDescent="0.2">
      <c r="A2003" s="118" t="str">
        <f>IF(B2003="","",COUNT('Diário 1º PA'!$A$5:$A$1982)+COUNT('Diário 2º PA'!$A$5:$A$2027)+ROW()-4)</f>
        <v/>
      </c>
      <c r="B2003" s="104"/>
      <c r="C2003" s="153"/>
      <c r="D2003" s="105"/>
      <c r="E2003" s="105"/>
      <c r="F2003" s="106"/>
      <c r="G2003" s="105"/>
      <c r="H2003" s="105"/>
      <c r="I2003" s="107"/>
      <c r="J2003" s="422"/>
      <c r="K2003" s="422"/>
      <c r="L2003" s="423"/>
      <c r="M2003" s="422"/>
      <c r="N2003" s="103"/>
      <c r="O2003" s="79">
        <f t="shared" si="90"/>
        <v>0</v>
      </c>
      <c r="P2003" s="79">
        <f t="shared" si="90"/>
        <v>0</v>
      </c>
      <c r="Q2003" s="102" t="str">
        <f t="shared" si="89"/>
        <v/>
      </c>
    </row>
    <row r="2004" spans="1:17" x14ac:dyDescent="0.2">
      <c r="A2004" s="118" t="str">
        <f>IF(B2004="","",COUNT('Diário 1º PA'!$A$5:$A$1982)+COUNT('Diário 2º PA'!$A$5:$A$2027)+ROW()-4)</f>
        <v/>
      </c>
      <c r="B2004" s="104"/>
      <c r="C2004" s="153"/>
      <c r="D2004" s="105"/>
      <c r="E2004" s="105"/>
      <c r="F2004" s="106"/>
      <c r="G2004" s="105"/>
      <c r="H2004" s="105"/>
      <c r="I2004" s="107"/>
      <c r="J2004" s="422"/>
      <c r="K2004" s="422"/>
      <c r="L2004" s="423"/>
      <c r="M2004" s="422"/>
      <c r="N2004" s="103"/>
      <c r="O2004" s="79">
        <f t="shared" si="90"/>
        <v>0</v>
      </c>
      <c r="P2004" s="79">
        <f t="shared" si="90"/>
        <v>0</v>
      </c>
      <c r="Q2004" s="102" t="str">
        <f t="shared" si="89"/>
        <v/>
      </c>
    </row>
    <row r="2005" spans="1:17" x14ac:dyDescent="0.2">
      <c r="A2005" s="118" t="str">
        <f>IF(B2005="","",COUNT('Diário 1º PA'!$A$5:$A$1982)+COUNT('Diário 2º PA'!$A$5:$A$2027)+ROW()-4)</f>
        <v/>
      </c>
      <c r="B2005" s="104"/>
      <c r="C2005" s="153"/>
      <c r="D2005" s="105"/>
      <c r="E2005" s="105"/>
      <c r="F2005" s="106"/>
      <c r="G2005" s="105"/>
      <c r="H2005" s="105"/>
      <c r="I2005" s="107"/>
      <c r="J2005" s="422"/>
      <c r="K2005" s="422"/>
      <c r="L2005" s="423"/>
      <c r="M2005" s="422"/>
      <c r="N2005" s="103"/>
      <c r="O2005" s="79">
        <f t="shared" si="90"/>
        <v>0</v>
      </c>
      <c r="P2005" s="79">
        <f t="shared" si="90"/>
        <v>0</v>
      </c>
      <c r="Q2005" s="102" t="str">
        <f t="shared" si="89"/>
        <v/>
      </c>
    </row>
    <row r="2006" spans="1:17" x14ac:dyDescent="0.2">
      <c r="A2006" s="118" t="str">
        <f>IF(B2006="","",COUNT('Diário 1º PA'!$A$5:$A$1982)+COUNT('Diário 2º PA'!$A$5:$A$2027)+ROW()-4)</f>
        <v/>
      </c>
      <c r="B2006" s="104"/>
      <c r="C2006" s="153"/>
      <c r="D2006" s="105"/>
      <c r="E2006" s="105"/>
      <c r="F2006" s="106"/>
      <c r="G2006" s="105"/>
      <c r="H2006" s="105"/>
      <c r="I2006" s="107"/>
      <c r="J2006" s="422"/>
      <c r="K2006" s="422"/>
      <c r="L2006" s="423"/>
      <c r="M2006" s="422"/>
      <c r="N2006" s="103"/>
      <c r="O2006" s="79">
        <f t="shared" si="90"/>
        <v>0</v>
      </c>
      <c r="P2006" s="79">
        <f t="shared" si="90"/>
        <v>0</v>
      </c>
      <c r="Q2006" s="102" t="str">
        <f t="shared" si="89"/>
        <v/>
      </c>
    </row>
    <row r="2007" spans="1:17" x14ac:dyDescent="0.2">
      <c r="A2007" s="118" t="str">
        <f>IF(B2007="","",COUNT('Diário 1º PA'!$A$5:$A$1982)+COUNT('Diário 2º PA'!$A$5:$A$2027)+ROW()-4)</f>
        <v/>
      </c>
      <c r="B2007" s="104"/>
      <c r="C2007" s="153"/>
      <c r="D2007" s="105"/>
      <c r="E2007" s="105"/>
      <c r="F2007" s="106"/>
      <c r="G2007" s="105"/>
      <c r="H2007" s="105"/>
      <c r="I2007" s="107"/>
      <c r="J2007" s="422"/>
      <c r="K2007" s="422"/>
      <c r="L2007" s="423"/>
      <c r="M2007" s="422"/>
      <c r="N2007" s="103"/>
      <c r="O2007" s="79">
        <f t="shared" si="90"/>
        <v>0</v>
      </c>
      <c r="P2007" s="79">
        <f t="shared" si="90"/>
        <v>0</v>
      </c>
      <c r="Q2007" s="102" t="str">
        <f t="shared" si="89"/>
        <v/>
      </c>
    </row>
    <row r="2008" spans="1:17" x14ac:dyDescent="0.2">
      <c r="A2008" s="118" t="str">
        <f>IF(B2008="","",COUNT('Diário 1º PA'!$A$5:$A$1982)+COUNT('Diário 2º PA'!$A$5:$A$2027)+ROW()-4)</f>
        <v/>
      </c>
      <c r="B2008" s="104"/>
      <c r="C2008" s="153"/>
      <c r="D2008" s="105"/>
      <c r="E2008" s="105"/>
      <c r="F2008" s="106"/>
      <c r="G2008" s="105"/>
      <c r="H2008" s="105"/>
      <c r="I2008" s="107"/>
      <c r="J2008" s="422"/>
      <c r="K2008" s="422"/>
      <c r="L2008" s="423"/>
      <c r="M2008" s="422"/>
      <c r="N2008" s="103"/>
      <c r="O2008" s="79">
        <f t="shared" si="90"/>
        <v>0</v>
      </c>
      <c r="P2008" s="79">
        <f t="shared" si="90"/>
        <v>0</v>
      </c>
      <c r="Q2008" s="102" t="str">
        <f t="shared" si="89"/>
        <v/>
      </c>
    </row>
    <row r="2009" spans="1:17" x14ac:dyDescent="0.2">
      <c r="A2009" s="118" t="str">
        <f>IF(B2009="","",COUNT('Diário 1º PA'!$A$5:$A$1982)+COUNT('Diário 2º PA'!$A$5:$A$2027)+ROW()-4)</f>
        <v/>
      </c>
      <c r="B2009" s="104"/>
      <c r="C2009" s="153"/>
      <c r="D2009" s="105"/>
      <c r="E2009" s="105"/>
      <c r="F2009" s="106"/>
      <c r="G2009" s="105"/>
      <c r="H2009" s="105"/>
      <c r="I2009" s="107"/>
      <c r="J2009" s="422"/>
      <c r="K2009" s="422"/>
      <c r="L2009" s="423"/>
      <c r="M2009" s="422"/>
      <c r="N2009" s="103"/>
      <c r="O2009" s="79">
        <f t="shared" si="90"/>
        <v>0</v>
      </c>
      <c r="P2009" s="79">
        <f t="shared" si="90"/>
        <v>0</v>
      </c>
      <c r="Q2009" s="102" t="str">
        <f t="shared" si="89"/>
        <v/>
      </c>
    </row>
    <row r="2010" spans="1:17" x14ac:dyDescent="0.2">
      <c r="A2010" s="118" t="str">
        <f>IF(B2010="","",COUNT('Diário 1º PA'!$A$5:$A$1982)+COUNT('Diário 2º PA'!$A$5:$A$2027)+ROW()-4)</f>
        <v/>
      </c>
      <c r="B2010" s="104"/>
      <c r="C2010" s="153"/>
      <c r="D2010" s="105"/>
      <c r="E2010" s="105"/>
      <c r="F2010" s="106"/>
      <c r="G2010" s="105"/>
      <c r="H2010" s="105"/>
      <c r="I2010" s="107"/>
      <c r="J2010" s="422"/>
      <c r="K2010" s="422"/>
      <c r="L2010" s="423"/>
      <c r="M2010" s="422"/>
      <c r="N2010" s="103"/>
      <c r="O2010" s="79">
        <f t="shared" si="90"/>
        <v>0</v>
      </c>
      <c r="P2010" s="79">
        <f t="shared" si="90"/>
        <v>0</v>
      </c>
      <c r="Q2010" s="102" t="str">
        <f t="shared" si="89"/>
        <v/>
      </c>
    </row>
    <row r="2011" spans="1:17" x14ac:dyDescent="0.2">
      <c r="A2011" s="118" t="str">
        <f>IF(B2011="","",COUNT('Diário 1º PA'!$A$5:$A$1982)+COUNT('Diário 2º PA'!$A$5:$A$2027)+ROW()-4)</f>
        <v/>
      </c>
      <c r="B2011" s="104"/>
      <c r="C2011" s="153"/>
      <c r="D2011" s="105"/>
      <c r="E2011" s="105"/>
      <c r="F2011" s="106"/>
      <c r="G2011" s="105"/>
      <c r="H2011" s="105"/>
      <c r="I2011" s="107"/>
      <c r="J2011" s="422"/>
      <c r="K2011" s="422"/>
      <c r="L2011" s="423"/>
      <c r="M2011" s="422"/>
      <c r="N2011" s="103"/>
      <c r="O2011" s="79">
        <f t="shared" si="90"/>
        <v>0</v>
      </c>
      <c r="P2011" s="79">
        <f t="shared" si="90"/>
        <v>0</v>
      </c>
      <c r="Q2011" s="102" t="str">
        <f t="shared" si="89"/>
        <v/>
      </c>
    </row>
    <row r="2012" spans="1:17" x14ac:dyDescent="0.2">
      <c r="A2012" s="118" t="str">
        <f>IF(B2012="","",COUNT('Diário 1º PA'!$A$5:$A$1982)+COUNT('Diário 2º PA'!$A$5:$A$2027)+ROW()-4)</f>
        <v/>
      </c>
      <c r="B2012" s="104"/>
      <c r="C2012" s="153"/>
      <c r="D2012" s="105"/>
      <c r="E2012" s="105"/>
      <c r="F2012" s="106"/>
      <c r="G2012" s="105"/>
      <c r="H2012" s="105"/>
      <c r="I2012" s="107"/>
      <c r="J2012" s="422"/>
      <c r="K2012" s="422"/>
      <c r="L2012" s="423"/>
      <c r="M2012" s="422"/>
      <c r="N2012" s="103"/>
      <c r="O2012" s="79">
        <f t="shared" si="90"/>
        <v>0</v>
      </c>
      <c r="P2012" s="79">
        <f t="shared" si="90"/>
        <v>0</v>
      </c>
      <c r="Q2012" s="102" t="str">
        <f t="shared" si="89"/>
        <v/>
      </c>
    </row>
    <row r="2013" spans="1:17" x14ac:dyDescent="0.2">
      <c r="A2013" s="118" t="str">
        <f>IF(B2013="","",COUNT('Diário 1º PA'!$A$5:$A$1982)+COUNT('Diário 2º PA'!$A$5:$A$2027)+ROW()-4)</f>
        <v/>
      </c>
      <c r="B2013" s="104"/>
      <c r="C2013" s="153"/>
      <c r="D2013" s="105"/>
      <c r="E2013" s="105"/>
      <c r="F2013" s="106"/>
      <c r="G2013" s="105"/>
      <c r="H2013" s="105"/>
      <c r="I2013" s="107"/>
      <c r="J2013" s="422"/>
      <c r="K2013" s="422"/>
      <c r="L2013" s="423"/>
      <c r="M2013" s="422"/>
      <c r="N2013" s="103"/>
      <c r="O2013" s="79">
        <f t="shared" si="90"/>
        <v>0</v>
      </c>
      <c r="P2013" s="79">
        <f t="shared" si="90"/>
        <v>0</v>
      </c>
      <c r="Q2013" s="102" t="str">
        <f t="shared" si="89"/>
        <v/>
      </c>
    </row>
    <row r="2014" spans="1:17" x14ac:dyDescent="0.2">
      <c r="A2014" s="118" t="str">
        <f>IF(B2014="","",COUNT('Diário 1º PA'!$A$5:$A$1982)+COUNT('Diário 2º PA'!$A$5:$A$2027)+ROW()-4)</f>
        <v/>
      </c>
      <c r="B2014" s="104"/>
      <c r="C2014" s="153"/>
      <c r="D2014" s="105"/>
      <c r="E2014" s="105"/>
      <c r="F2014" s="106"/>
      <c r="G2014" s="105"/>
      <c r="H2014" s="105"/>
      <c r="I2014" s="107"/>
      <c r="J2014" s="422"/>
      <c r="K2014" s="422"/>
      <c r="L2014" s="423"/>
      <c r="M2014" s="422"/>
      <c r="N2014" s="103"/>
      <c r="O2014" s="79">
        <f t="shared" si="90"/>
        <v>0</v>
      </c>
      <c r="P2014" s="79">
        <f t="shared" si="90"/>
        <v>0</v>
      </c>
      <c r="Q2014" s="102" t="str">
        <f t="shared" si="89"/>
        <v/>
      </c>
    </row>
    <row r="2015" spans="1:17" x14ac:dyDescent="0.2">
      <c r="A2015" s="118" t="str">
        <f>IF(B2015="","",COUNT('Diário 1º PA'!$A$5:$A$1982)+COUNT('Diário 2º PA'!$A$5:$A$2027)+ROW()-4)</f>
        <v/>
      </c>
      <c r="B2015" s="104"/>
      <c r="C2015" s="153"/>
      <c r="D2015" s="105"/>
      <c r="E2015" s="105"/>
      <c r="F2015" s="106"/>
      <c r="G2015" s="105"/>
      <c r="H2015" s="105"/>
      <c r="I2015" s="107"/>
      <c r="J2015" s="422"/>
      <c r="K2015" s="422"/>
      <c r="L2015" s="423"/>
      <c r="M2015" s="422"/>
      <c r="N2015" s="103"/>
      <c r="O2015" s="79">
        <f t="shared" si="90"/>
        <v>0</v>
      </c>
      <c r="P2015" s="79">
        <f t="shared" si="90"/>
        <v>0</v>
      </c>
      <c r="Q2015" s="102" t="str">
        <f t="shared" si="89"/>
        <v/>
      </c>
    </row>
    <row r="2016" spans="1:17" x14ac:dyDescent="0.2">
      <c r="A2016" s="118" t="str">
        <f>IF(B2016="","",COUNT('Diário 1º PA'!$A$5:$A$1982)+COUNT('Diário 2º PA'!$A$5:$A$2027)+ROW()-4)</f>
        <v/>
      </c>
      <c r="B2016" s="104"/>
      <c r="C2016" s="153"/>
      <c r="D2016" s="105"/>
      <c r="E2016" s="105"/>
      <c r="F2016" s="106"/>
      <c r="G2016" s="105"/>
      <c r="H2016" s="105"/>
      <c r="I2016" s="107"/>
      <c r="J2016" s="422"/>
      <c r="K2016" s="422"/>
      <c r="L2016" s="423"/>
      <c r="M2016" s="422"/>
      <c r="N2016" s="103"/>
      <c r="O2016" s="79">
        <f t="shared" si="90"/>
        <v>0</v>
      </c>
      <c r="P2016" s="79">
        <f t="shared" si="90"/>
        <v>0</v>
      </c>
      <c r="Q2016" s="102" t="str">
        <f t="shared" si="89"/>
        <v/>
      </c>
    </row>
    <row r="2017" spans="1:17" x14ac:dyDescent="0.2">
      <c r="A2017" s="118" t="str">
        <f>IF(B2017="","",COUNT('Diário 1º PA'!$A$5:$A$1982)+COUNT('Diário 2º PA'!$A$5:$A$2027)+ROW()-4)</f>
        <v/>
      </c>
      <c r="B2017" s="104"/>
      <c r="C2017" s="153"/>
      <c r="D2017" s="105"/>
      <c r="E2017" s="105"/>
      <c r="F2017" s="106"/>
      <c r="G2017" s="105"/>
      <c r="H2017" s="105"/>
      <c r="I2017" s="107"/>
      <c r="J2017" s="422"/>
      <c r="K2017" s="422"/>
      <c r="L2017" s="423"/>
      <c r="M2017" s="422"/>
      <c r="N2017" s="103"/>
      <c r="O2017" s="79">
        <f t="shared" si="90"/>
        <v>0</v>
      </c>
      <c r="P2017" s="79">
        <f t="shared" si="90"/>
        <v>0</v>
      </c>
      <c r="Q2017" s="102" t="str">
        <f t="shared" si="89"/>
        <v/>
      </c>
    </row>
    <row r="2018" spans="1:17" x14ac:dyDescent="0.2">
      <c r="A2018" s="118" t="str">
        <f>IF(B2018="","",COUNT('Diário 1º PA'!$A$5:$A$1982)+COUNT('Diário 2º PA'!$A$5:$A$2027)+ROW()-4)</f>
        <v/>
      </c>
      <c r="B2018" s="104"/>
      <c r="C2018" s="153"/>
      <c r="D2018" s="105"/>
      <c r="E2018" s="105"/>
      <c r="F2018" s="106"/>
      <c r="G2018" s="105"/>
      <c r="H2018" s="105"/>
      <c r="I2018" s="107"/>
      <c r="J2018" s="422"/>
      <c r="K2018" s="422"/>
      <c r="L2018" s="423"/>
      <c r="M2018" s="422"/>
      <c r="N2018" s="103"/>
      <c r="O2018" s="79">
        <f t="shared" si="90"/>
        <v>0</v>
      </c>
      <c r="P2018" s="79">
        <f t="shared" si="90"/>
        <v>0</v>
      </c>
      <c r="Q2018" s="102" t="str">
        <f t="shared" si="89"/>
        <v/>
      </c>
    </row>
    <row r="2019" spans="1:17" x14ac:dyDescent="0.2">
      <c r="A2019" s="118" t="str">
        <f>IF(B2019="","",COUNT('Diário 1º PA'!$A$5:$A$1982)+COUNT('Diário 2º PA'!$A$5:$A$2027)+ROW()-4)</f>
        <v/>
      </c>
      <c r="B2019" s="104"/>
      <c r="C2019" s="153"/>
      <c r="D2019" s="105"/>
      <c r="E2019" s="105"/>
      <c r="F2019" s="106"/>
      <c r="G2019" s="105"/>
      <c r="H2019" s="105"/>
      <c r="I2019" s="107"/>
      <c r="J2019" s="422"/>
      <c r="K2019" s="422"/>
      <c r="L2019" s="423"/>
      <c r="M2019" s="422"/>
      <c r="N2019" s="103"/>
      <c r="O2019" s="79">
        <f t="shared" si="90"/>
        <v>0</v>
      </c>
      <c r="P2019" s="79">
        <f t="shared" si="90"/>
        <v>0</v>
      </c>
      <c r="Q2019" s="102" t="str">
        <f t="shared" si="89"/>
        <v/>
      </c>
    </row>
    <row r="2020" spans="1:17" x14ac:dyDescent="0.2">
      <c r="A2020" s="118" t="str">
        <f>IF(B2020="","",COUNT('Diário 1º PA'!$A$5:$A$1982)+COUNT('Diário 2º PA'!$A$5:$A$2027)+ROW()-4)</f>
        <v/>
      </c>
      <c r="B2020" s="104"/>
      <c r="C2020" s="153"/>
      <c r="D2020" s="105"/>
      <c r="E2020" s="105"/>
      <c r="F2020" s="106"/>
      <c r="G2020" s="105"/>
      <c r="H2020" s="105"/>
      <c r="I2020" s="107"/>
      <c r="J2020" s="422"/>
      <c r="K2020" s="422"/>
      <c r="L2020" s="423"/>
      <c r="M2020" s="422"/>
      <c r="N2020" s="103"/>
      <c r="O2020" s="79">
        <f t="shared" si="90"/>
        <v>0</v>
      </c>
      <c r="P2020" s="79">
        <f t="shared" si="90"/>
        <v>0</v>
      </c>
      <c r="Q2020" s="102" t="str">
        <f t="shared" si="89"/>
        <v/>
      </c>
    </row>
    <row r="2021" spans="1:17" x14ac:dyDescent="0.2">
      <c r="A2021" s="118" t="str">
        <f>IF(B2021="","",COUNT('Diário 1º PA'!$A$5:$A$1982)+COUNT('Diário 2º PA'!$A$5:$A$2027)+ROW()-4)</f>
        <v/>
      </c>
      <c r="B2021" s="104"/>
      <c r="C2021" s="153"/>
      <c r="D2021" s="105"/>
      <c r="E2021" s="105"/>
      <c r="F2021" s="106"/>
      <c r="G2021" s="105"/>
      <c r="H2021" s="105"/>
      <c r="I2021" s="107"/>
      <c r="J2021" s="422"/>
      <c r="K2021" s="422"/>
      <c r="L2021" s="423"/>
      <c r="M2021" s="422"/>
      <c r="N2021" s="103"/>
      <c r="O2021" s="79">
        <f t="shared" si="90"/>
        <v>0</v>
      </c>
      <c r="P2021" s="79">
        <f t="shared" si="90"/>
        <v>0</v>
      </c>
      <c r="Q2021" s="102" t="str">
        <f t="shared" si="89"/>
        <v/>
      </c>
    </row>
    <row r="2022" spans="1:17" x14ac:dyDescent="0.2">
      <c r="A2022" s="118" t="str">
        <f>IF(B2022="","",COUNT('Diário 1º PA'!$A$5:$A$1982)+COUNT('Diário 2º PA'!$A$5:$A$2027)+ROW()-4)</f>
        <v/>
      </c>
      <c r="B2022" s="104"/>
      <c r="C2022" s="153"/>
      <c r="D2022" s="105"/>
      <c r="E2022" s="105"/>
      <c r="F2022" s="106"/>
      <c r="G2022" s="105"/>
      <c r="H2022" s="105"/>
      <c r="I2022" s="107"/>
      <c r="J2022" s="422"/>
      <c r="K2022" s="422"/>
      <c r="L2022" s="423"/>
      <c r="M2022" s="422"/>
      <c r="N2022" s="103"/>
      <c r="O2022" s="79">
        <f t="shared" si="90"/>
        <v>0</v>
      </c>
      <c r="P2022" s="79">
        <f t="shared" si="90"/>
        <v>0</v>
      </c>
      <c r="Q2022" s="102" t="str">
        <f t="shared" si="89"/>
        <v/>
      </c>
    </row>
    <row r="2023" spans="1:17" x14ac:dyDescent="0.2">
      <c r="A2023" s="118" t="str">
        <f>IF(B2023="","",COUNT('Diário 1º PA'!$A$5:$A$1982)+COUNT('Diário 2º PA'!$A$5:$A$2027)+ROW()-4)</f>
        <v/>
      </c>
      <c r="B2023" s="104"/>
      <c r="C2023" s="153"/>
      <c r="D2023" s="105"/>
      <c r="E2023" s="105"/>
      <c r="F2023" s="106"/>
      <c r="G2023" s="105"/>
      <c r="H2023" s="105"/>
      <c r="I2023" s="107"/>
      <c r="J2023" s="422"/>
      <c r="K2023" s="422"/>
      <c r="L2023" s="423"/>
      <c r="M2023" s="422"/>
      <c r="N2023" s="103"/>
      <c r="O2023" s="79">
        <f t="shared" si="90"/>
        <v>0</v>
      </c>
      <c r="P2023" s="79">
        <f t="shared" si="90"/>
        <v>0</v>
      </c>
      <c r="Q2023" s="102" t="str">
        <f t="shared" si="89"/>
        <v/>
      </c>
    </row>
    <row r="2024" spans="1:17" x14ac:dyDescent="0.2">
      <c r="A2024" s="118" t="str">
        <f>IF(B2024="","",COUNT('Diário 1º PA'!$A$5:$A$1982)+COUNT('Diário 2º PA'!$A$5:$A$2027)+ROW()-4)</f>
        <v/>
      </c>
      <c r="B2024" s="104"/>
      <c r="C2024" s="153"/>
      <c r="D2024" s="105"/>
      <c r="E2024" s="105"/>
      <c r="F2024" s="106"/>
      <c r="G2024" s="105"/>
      <c r="H2024" s="105"/>
      <c r="I2024" s="107"/>
      <c r="J2024" s="422"/>
      <c r="K2024" s="422"/>
      <c r="L2024" s="423"/>
      <c r="M2024" s="422"/>
      <c r="N2024" s="103"/>
      <c r="O2024" s="79">
        <f t="shared" si="90"/>
        <v>0</v>
      </c>
      <c r="P2024" s="79">
        <f t="shared" si="90"/>
        <v>0</v>
      </c>
      <c r="Q2024" s="102" t="str">
        <f t="shared" si="89"/>
        <v/>
      </c>
    </row>
    <row r="2025" spans="1:17" x14ac:dyDescent="0.2">
      <c r="A2025" s="118" t="str">
        <f>IF(B2025="","",COUNT('Diário 1º PA'!$A$5:$A$1982)+COUNT('Diário 2º PA'!$A$5:$A$2027)+ROW()-4)</f>
        <v/>
      </c>
      <c r="B2025" s="104"/>
      <c r="C2025" s="153"/>
      <c r="D2025" s="105"/>
      <c r="E2025" s="105"/>
      <c r="F2025" s="106"/>
      <c r="G2025" s="105"/>
      <c r="H2025" s="105"/>
      <c r="I2025" s="107"/>
      <c r="J2025" s="422"/>
      <c r="K2025" s="422"/>
      <c r="L2025" s="423"/>
      <c r="M2025" s="422"/>
      <c r="N2025" s="103"/>
      <c r="O2025" s="79">
        <f t="shared" si="90"/>
        <v>0</v>
      </c>
      <c r="P2025" s="79">
        <f t="shared" si="90"/>
        <v>0</v>
      </c>
      <c r="Q2025" s="102" t="str">
        <f t="shared" si="89"/>
        <v/>
      </c>
    </row>
    <row r="2026" spans="1:17" x14ac:dyDescent="0.2">
      <c r="A2026" s="118" t="str">
        <f>IF(B2026="","",COUNT('Diário 1º PA'!$A$5:$A$1982)+COUNT('Diário 2º PA'!$A$5:$A$2027)+ROW()-4)</f>
        <v/>
      </c>
      <c r="B2026" s="104"/>
      <c r="C2026" s="153"/>
      <c r="D2026" s="105"/>
      <c r="E2026" s="105"/>
      <c r="F2026" s="106"/>
      <c r="G2026" s="105"/>
      <c r="H2026" s="105"/>
      <c r="I2026" s="107"/>
      <c r="J2026" s="422"/>
      <c r="K2026" s="422"/>
      <c r="L2026" s="423"/>
      <c r="M2026" s="422"/>
      <c r="N2026" s="103"/>
      <c r="O2026" s="79">
        <f t="shared" si="90"/>
        <v>0</v>
      </c>
      <c r="P2026" s="79">
        <f t="shared" si="90"/>
        <v>0</v>
      </c>
      <c r="Q2026" s="102" t="str">
        <f t="shared" ref="Q2026:Q2040" si="91">SUBSTITUTE(D2026," ","_")</f>
        <v/>
      </c>
    </row>
    <row r="2027" spans="1:17" x14ac:dyDescent="0.2">
      <c r="A2027" s="118" t="str">
        <f>IF(B2027="","",COUNT('Diário 1º PA'!$A$5:$A$1982)+COUNT('Diário 2º PA'!$A$5:$A$2027)+ROW()-4)</f>
        <v/>
      </c>
      <c r="B2027" s="104"/>
      <c r="C2027" s="153"/>
      <c r="D2027" s="105"/>
      <c r="E2027" s="105"/>
      <c r="F2027" s="106"/>
      <c r="G2027" s="105"/>
      <c r="H2027" s="105"/>
      <c r="I2027" s="107"/>
      <c r="J2027" s="422"/>
      <c r="K2027" s="422"/>
      <c r="L2027" s="423"/>
      <c r="M2027" s="422"/>
      <c r="N2027" s="103"/>
      <c r="O2027" s="79">
        <f t="shared" ref="O2027:P2040" si="92">IF(B2027=0,0,IF(YEAR(B2027)=$P$1,MONTH(B2027)-$O$1+1,(YEAR(B2027)-$P$1)*12-$O$1+1+MONTH(B2027)))</f>
        <v>0</v>
      </c>
      <c r="P2027" s="79">
        <f t="shared" si="92"/>
        <v>0</v>
      </c>
      <c r="Q2027" s="102" t="str">
        <f t="shared" si="91"/>
        <v/>
      </c>
    </row>
    <row r="2028" spans="1:17" x14ac:dyDescent="0.2">
      <c r="A2028" s="118" t="str">
        <f>IF(B2028="","",COUNT('Diário 1º PA'!$A$5:$A$1982)+COUNT('Diário 2º PA'!$A$5:$A$2027)+ROW()-4)</f>
        <v/>
      </c>
      <c r="B2028" s="104"/>
      <c r="C2028" s="153"/>
      <c r="D2028" s="105"/>
      <c r="E2028" s="105"/>
      <c r="F2028" s="106"/>
      <c r="G2028" s="105"/>
      <c r="H2028" s="105"/>
      <c r="I2028" s="107"/>
      <c r="J2028" s="422"/>
      <c r="K2028" s="422"/>
      <c r="L2028" s="423"/>
      <c r="M2028" s="422"/>
      <c r="N2028" s="103"/>
      <c r="O2028" s="79">
        <f t="shared" si="92"/>
        <v>0</v>
      </c>
      <c r="P2028" s="79">
        <f t="shared" si="92"/>
        <v>0</v>
      </c>
      <c r="Q2028" s="102" t="str">
        <f t="shared" si="91"/>
        <v/>
      </c>
    </row>
    <row r="2029" spans="1:17" x14ac:dyDescent="0.2">
      <c r="A2029" s="118" t="str">
        <f>IF(B2029="","",COUNT('Diário 1º PA'!$A$5:$A$1982)+COUNT('Diário 2º PA'!$A$5:$A$2027)+ROW()-4)</f>
        <v/>
      </c>
      <c r="B2029" s="104"/>
      <c r="C2029" s="153"/>
      <c r="D2029" s="105"/>
      <c r="E2029" s="105"/>
      <c r="F2029" s="106"/>
      <c r="G2029" s="105"/>
      <c r="H2029" s="105"/>
      <c r="I2029" s="107"/>
      <c r="J2029" s="422"/>
      <c r="K2029" s="422"/>
      <c r="L2029" s="423"/>
      <c r="M2029" s="422"/>
      <c r="N2029" s="103"/>
      <c r="O2029" s="79">
        <f t="shared" si="92"/>
        <v>0</v>
      </c>
      <c r="P2029" s="79">
        <f t="shared" si="92"/>
        <v>0</v>
      </c>
      <c r="Q2029" s="102" t="str">
        <f t="shared" si="91"/>
        <v/>
      </c>
    </row>
    <row r="2030" spans="1:17" x14ac:dyDescent="0.2">
      <c r="A2030" s="118" t="str">
        <f>IF(B2030="","",COUNT('Diário 1º PA'!$A$5:$A$1982)+COUNT('Diário 2º PA'!$A$5:$A$2027)+ROW()-4)</f>
        <v/>
      </c>
      <c r="B2030" s="104"/>
      <c r="C2030" s="153"/>
      <c r="D2030" s="105"/>
      <c r="E2030" s="105"/>
      <c r="F2030" s="106"/>
      <c r="G2030" s="105"/>
      <c r="H2030" s="105"/>
      <c r="I2030" s="107"/>
      <c r="J2030" s="422"/>
      <c r="K2030" s="422"/>
      <c r="L2030" s="423"/>
      <c r="M2030" s="422"/>
      <c r="N2030" s="103"/>
      <c r="O2030" s="79">
        <f t="shared" si="92"/>
        <v>0</v>
      </c>
      <c r="P2030" s="79">
        <f t="shared" si="92"/>
        <v>0</v>
      </c>
      <c r="Q2030" s="102" t="str">
        <f t="shared" si="91"/>
        <v/>
      </c>
    </row>
    <row r="2031" spans="1:17" x14ac:dyDescent="0.2">
      <c r="A2031" s="118" t="str">
        <f>IF(B2031="","",COUNT('Diário 1º PA'!$A$5:$A$1982)+COUNT('Diário 2º PA'!$A$5:$A$2027)+ROW()-4)</f>
        <v/>
      </c>
      <c r="B2031" s="104"/>
      <c r="C2031" s="153"/>
      <c r="D2031" s="105"/>
      <c r="E2031" s="105"/>
      <c r="F2031" s="106"/>
      <c r="G2031" s="105"/>
      <c r="H2031" s="105"/>
      <c r="I2031" s="107"/>
      <c r="J2031" s="422"/>
      <c r="K2031" s="422"/>
      <c r="L2031" s="423"/>
      <c r="M2031" s="422"/>
      <c r="N2031" s="103"/>
      <c r="O2031" s="79">
        <f t="shared" si="92"/>
        <v>0</v>
      </c>
      <c r="P2031" s="79">
        <f t="shared" si="92"/>
        <v>0</v>
      </c>
      <c r="Q2031" s="102" t="str">
        <f t="shared" si="91"/>
        <v/>
      </c>
    </row>
    <row r="2032" spans="1:17" x14ac:dyDescent="0.2">
      <c r="A2032" s="118" t="str">
        <f>IF(B2032="","",COUNT('Diário 1º PA'!$A$5:$A$1982)+COUNT('Diário 2º PA'!$A$5:$A$2027)+ROW()-4)</f>
        <v/>
      </c>
      <c r="B2032" s="104"/>
      <c r="C2032" s="153"/>
      <c r="D2032" s="105"/>
      <c r="E2032" s="105"/>
      <c r="F2032" s="106"/>
      <c r="G2032" s="105"/>
      <c r="H2032" s="105"/>
      <c r="I2032" s="107"/>
      <c r="J2032" s="422"/>
      <c r="K2032" s="422"/>
      <c r="L2032" s="423"/>
      <c r="M2032" s="422"/>
      <c r="N2032" s="103"/>
      <c r="O2032" s="79">
        <f t="shared" si="92"/>
        <v>0</v>
      </c>
      <c r="P2032" s="79">
        <f t="shared" si="92"/>
        <v>0</v>
      </c>
      <c r="Q2032" s="102" t="str">
        <f t="shared" si="91"/>
        <v/>
      </c>
    </row>
    <row r="2033" spans="1:17" x14ac:dyDescent="0.2">
      <c r="A2033" s="118" t="str">
        <f>IF(B2033="","",COUNT('Diário 1º PA'!$A$5:$A$1982)+COUNT('Diário 2º PA'!$A$5:$A$2027)+ROW()-4)</f>
        <v/>
      </c>
      <c r="B2033" s="104"/>
      <c r="C2033" s="153"/>
      <c r="D2033" s="105"/>
      <c r="E2033" s="105"/>
      <c r="F2033" s="106"/>
      <c r="G2033" s="105"/>
      <c r="H2033" s="105"/>
      <c r="I2033" s="107"/>
      <c r="J2033" s="422"/>
      <c r="K2033" s="422"/>
      <c r="L2033" s="423"/>
      <c r="M2033" s="422"/>
      <c r="N2033" s="103"/>
      <c r="O2033" s="79">
        <f t="shared" si="92"/>
        <v>0</v>
      </c>
      <c r="P2033" s="79">
        <f t="shared" si="92"/>
        <v>0</v>
      </c>
      <c r="Q2033" s="102" t="str">
        <f t="shared" si="91"/>
        <v/>
      </c>
    </row>
    <row r="2034" spans="1:17" x14ac:dyDescent="0.2">
      <c r="A2034" s="118" t="str">
        <f>IF(B2034="","",COUNT('Diário 1º PA'!$A$5:$A$1982)+COUNT('Diário 2º PA'!$A$5:$A$2027)+ROW()-4)</f>
        <v/>
      </c>
      <c r="B2034" s="104"/>
      <c r="C2034" s="153"/>
      <c r="D2034" s="105"/>
      <c r="E2034" s="105"/>
      <c r="F2034" s="106"/>
      <c r="G2034" s="105"/>
      <c r="H2034" s="105"/>
      <c r="I2034" s="107"/>
      <c r="J2034" s="422"/>
      <c r="K2034" s="422"/>
      <c r="L2034" s="423"/>
      <c r="M2034" s="422"/>
      <c r="N2034" s="103"/>
      <c r="O2034" s="79">
        <f t="shared" si="92"/>
        <v>0</v>
      </c>
      <c r="P2034" s="79">
        <f t="shared" si="92"/>
        <v>0</v>
      </c>
      <c r="Q2034" s="102" t="str">
        <f t="shared" si="91"/>
        <v/>
      </c>
    </row>
    <row r="2035" spans="1:17" x14ac:dyDescent="0.2">
      <c r="A2035" s="118" t="str">
        <f>IF(B2035="","",COUNT('Diário 1º PA'!$A$5:$A$1982)+COUNT('Diário 2º PA'!$A$5:$A$2027)+ROW()-4)</f>
        <v/>
      </c>
      <c r="B2035" s="104"/>
      <c r="C2035" s="153"/>
      <c r="D2035" s="105"/>
      <c r="E2035" s="105"/>
      <c r="F2035" s="106"/>
      <c r="G2035" s="105"/>
      <c r="H2035" s="105"/>
      <c r="I2035" s="107"/>
      <c r="J2035" s="422"/>
      <c r="K2035" s="422"/>
      <c r="L2035" s="423"/>
      <c r="M2035" s="422"/>
      <c r="N2035" s="103"/>
      <c r="O2035" s="79">
        <f t="shared" si="92"/>
        <v>0</v>
      </c>
      <c r="P2035" s="79">
        <f t="shared" si="92"/>
        <v>0</v>
      </c>
      <c r="Q2035" s="102" t="str">
        <f t="shared" si="91"/>
        <v/>
      </c>
    </row>
    <row r="2036" spans="1:17" x14ac:dyDescent="0.2">
      <c r="A2036" s="118" t="str">
        <f>IF(B2036="","",COUNT('Diário 1º PA'!$A$5:$A$1982)+COUNT('Diário 2º PA'!$A$5:$A$2027)+ROW()-4)</f>
        <v/>
      </c>
      <c r="B2036" s="104"/>
      <c r="C2036" s="153"/>
      <c r="D2036" s="105"/>
      <c r="E2036" s="105"/>
      <c r="F2036" s="106"/>
      <c r="G2036" s="105"/>
      <c r="H2036" s="105"/>
      <c r="I2036" s="107"/>
      <c r="J2036" s="422"/>
      <c r="K2036" s="422"/>
      <c r="L2036" s="423"/>
      <c r="M2036" s="422"/>
      <c r="N2036" s="103"/>
      <c r="O2036" s="79">
        <f t="shared" si="92"/>
        <v>0</v>
      </c>
      <c r="P2036" s="79">
        <f t="shared" si="92"/>
        <v>0</v>
      </c>
      <c r="Q2036" s="102" t="str">
        <f t="shared" si="91"/>
        <v/>
      </c>
    </row>
    <row r="2037" spans="1:17" x14ac:dyDescent="0.2">
      <c r="A2037" s="118" t="str">
        <f>IF(B2037="","",COUNT('Diário 1º PA'!$A$5:$A$1982)+COUNT('Diário 2º PA'!$A$5:$A$2027)+ROW()-4)</f>
        <v/>
      </c>
      <c r="B2037" s="104"/>
      <c r="C2037" s="153"/>
      <c r="D2037" s="105"/>
      <c r="E2037" s="105"/>
      <c r="F2037" s="106"/>
      <c r="G2037" s="105"/>
      <c r="H2037" s="105"/>
      <c r="I2037" s="107"/>
      <c r="J2037" s="422"/>
      <c r="K2037" s="422"/>
      <c r="L2037" s="423"/>
      <c r="M2037" s="422"/>
      <c r="N2037" s="103"/>
      <c r="O2037" s="79">
        <f t="shared" si="92"/>
        <v>0</v>
      </c>
      <c r="P2037" s="79">
        <f t="shared" si="92"/>
        <v>0</v>
      </c>
      <c r="Q2037" s="102" t="str">
        <f t="shared" si="91"/>
        <v/>
      </c>
    </row>
    <row r="2038" spans="1:17" x14ac:dyDescent="0.2">
      <c r="A2038" s="118" t="str">
        <f>IF(B2038="","",COUNT('Diário 1º PA'!$A$5:$A$1982)+COUNT('Diário 2º PA'!$A$5:$A$2027)+ROW()-4)</f>
        <v/>
      </c>
      <c r="B2038" s="104"/>
      <c r="C2038" s="153"/>
      <c r="D2038" s="105"/>
      <c r="E2038" s="105"/>
      <c r="F2038" s="106"/>
      <c r="G2038" s="105"/>
      <c r="H2038" s="105"/>
      <c r="I2038" s="107"/>
      <c r="J2038" s="422"/>
      <c r="K2038" s="422"/>
      <c r="L2038" s="423"/>
      <c r="M2038" s="422"/>
      <c r="N2038" s="103"/>
      <c r="O2038" s="79">
        <f t="shared" si="92"/>
        <v>0</v>
      </c>
      <c r="P2038" s="79">
        <f t="shared" si="92"/>
        <v>0</v>
      </c>
      <c r="Q2038" s="102" t="str">
        <f t="shared" si="91"/>
        <v/>
      </c>
    </row>
    <row r="2039" spans="1:17" x14ac:dyDescent="0.2">
      <c r="A2039" s="118" t="str">
        <f>IF(B2039="","",COUNT('Diário 1º PA'!$A$5:$A$1982)+COUNT('Diário 2º PA'!$A$5:$A$2027)+ROW()-4)</f>
        <v/>
      </c>
      <c r="B2039" s="104"/>
      <c r="C2039" s="153"/>
      <c r="D2039" s="105"/>
      <c r="E2039" s="105"/>
      <c r="F2039" s="106"/>
      <c r="G2039" s="105"/>
      <c r="H2039" s="105"/>
      <c r="I2039" s="107"/>
      <c r="J2039" s="422"/>
      <c r="K2039" s="422"/>
      <c r="L2039" s="423"/>
      <c r="M2039" s="422"/>
      <c r="N2039" s="103"/>
      <c r="O2039" s="79">
        <f t="shared" si="92"/>
        <v>0</v>
      </c>
      <c r="P2039" s="79">
        <f t="shared" si="92"/>
        <v>0</v>
      </c>
      <c r="Q2039" s="102" t="str">
        <f t="shared" si="91"/>
        <v/>
      </c>
    </row>
    <row r="2040" spans="1:17" x14ac:dyDescent="0.2">
      <c r="A2040" s="118" t="str">
        <f>IF(B2040="","",COUNT('Diário 1º PA'!$A$5:$A$1982)+COUNT('Diário 2º PA'!$A$5:$A$2027)+ROW()-4)</f>
        <v/>
      </c>
      <c r="B2040" s="104"/>
      <c r="C2040" s="153"/>
      <c r="D2040" s="105"/>
      <c r="E2040" s="105"/>
      <c r="F2040" s="106"/>
      <c r="G2040" s="105"/>
      <c r="H2040" s="105"/>
      <c r="I2040" s="107"/>
      <c r="J2040" s="422"/>
      <c r="K2040" s="422"/>
      <c r="L2040" s="423"/>
      <c r="M2040" s="422"/>
      <c r="N2040" s="104"/>
      <c r="O2040" s="79">
        <f t="shared" si="92"/>
        <v>0</v>
      </c>
      <c r="P2040" s="79">
        <f t="shared" si="92"/>
        <v>0</v>
      </c>
      <c r="Q2040" s="102" t="str">
        <f t="shared" si="91"/>
        <v/>
      </c>
    </row>
    <row r="2041" spans="1:17" x14ac:dyDescent="0.2">
      <c r="A2041" s="118" t="str">
        <f>IF(B2041="","",COUNT('Diário 1º PA'!$A$5:$A$1982)+COUNT('Diário 2º PA'!$A$5:$A$2027)+ROW()-4)</f>
        <v/>
      </c>
      <c r="B2041" s="104"/>
      <c r="C2041" s="153"/>
      <c r="D2041" s="105"/>
      <c r="E2041" s="105"/>
      <c r="F2041" s="106"/>
      <c r="G2041" s="105"/>
      <c r="H2041" s="105"/>
      <c r="I2041" s="107"/>
      <c r="J2041" s="422"/>
      <c r="K2041" s="422"/>
      <c r="L2041" s="423"/>
      <c r="M2041" s="422"/>
      <c r="N2041" s="104"/>
      <c r="O2041" s="79">
        <f t="shared" ref="O2041:P2043" si="93">IF(B2041=0,0,IF(YEAR(B2041)=$P$1,MONTH(B2041)-$O$1+1,(YEAR(B2041)-$P$1)*12-$O$1+1+MONTH(B2041)))</f>
        <v>0</v>
      </c>
      <c r="P2041" s="79">
        <f t="shared" si="93"/>
        <v>0</v>
      </c>
      <c r="Q2041" s="102" t="str">
        <f>SUBSTITUTE(D2041," ","_")</f>
        <v/>
      </c>
    </row>
    <row r="2042" spans="1:17" x14ac:dyDescent="0.2">
      <c r="A2042" s="118" t="str">
        <f>IF(B2042="","",COUNT('Diário 1º PA'!$A$5:$A$1982)+COUNT('Diário 2º PA'!$A$5:$A$2027)+ROW()-4)</f>
        <v/>
      </c>
      <c r="B2042" s="104"/>
      <c r="C2042" s="153"/>
      <c r="D2042" s="105"/>
      <c r="E2042" s="105"/>
      <c r="F2042" s="106"/>
      <c r="G2042" s="105"/>
      <c r="H2042" s="105"/>
      <c r="I2042" s="107"/>
      <c r="J2042" s="422"/>
      <c r="K2042" s="422"/>
      <c r="L2042" s="423"/>
      <c r="M2042" s="422"/>
      <c r="N2042" s="104"/>
      <c r="O2042" s="79">
        <f t="shared" si="93"/>
        <v>0</v>
      </c>
      <c r="P2042" s="79">
        <f t="shared" si="93"/>
        <v>0</v>
      </c>
      <c r="Q2042" s="102" t="str">
        <f>SUBSTITUTE(D2042," ","_")</f>
        <v/>
      </c>
    </row>
    <row r="2043" spans="1:17" x14ac:dyDescent="0.2">
      <c r="A2043" s="118" t="str">
        <f>IF(B2043="","",COUNT('Diário 1º PA'!$A$5:$A$1982)+COUNT('Diário 2º PA'!$A$5:$A$2027)+ROW()-4)</f>
        <v/>
      </c>
      <c r="B2043" s="104"/>
      <c r="C2043" s="153"/>
      <c r="D2043" s="105"/>
      <c r="E2043" s="105"/>
      <c r="F2043" s="106"/>
      <c r="G2043" s="105"/>
      <c r="H2043" s="105"/>
      <c r="I2043" s="107"/>
      <c r="J2043" s="422"/>
      <c r="K2043" s="422"/>
      <c r="L2043" s="423"/>
      <c r="M2043" s="422"/>
      <c r="N2043" s="104"/>
      <c r="O2043" s="79">
        <f t="shared" si="93"/>
        <v>0</v>
      </c>
      <c r="P2043" s="79">
        <f t="shared" si="93"/>
        <v>0</v>
      </c>
      <c r="Q2043" s="102" t="str">
        <f>SUBSTITUTE(D2043," ","_")</f>
        <v/>
      </c>
    </row>
  </sheetData>
  <sheetProtection formatColumns="0" formatRows="0" insertColumns="0" insertRows="0" deleteRows="0" autoFilter="0"/>
  <autoFilter ref="A4:N2043">
    <sortState ref="A5:Z2004">
      <sortCondition ref="A4:A2004"/>
    </sortState>
  </autoFilter>
  <mergeCells count="3">
    <mergeCell ref="A1:N1"/>
    <mergeCell ref="A2:N2"/>
    <mergeCell ref="A3:N3"/>
  </mergeCells>
  <dataValidations count="3">
    <dataValidation type="list" allowBlank="1" showInputMessage="1" showErrorMessage="1" sqref="E5:E2043">
      <formula1>INDIRECT($Q5)</formula1>
    </dataValidation>
    <dataValidation type="list" allowBlank="1" showInputMessage="1" showErrorMessage="1" sqref="H509:I509 H5:H508 I510 H510:H2043">
      <formula1>VinculoPT</formula1>
    </dataValidation>
    <dataValidation type="list" allowBlank="1" showInputMessage="1" showErrorMessage="1" sqref="D5:D2043">
      <formula1>Categorias</formula1>
    </dataValidation>
  </dataValidations>
  <pageMargins left="0.59055118110236227" right="0.59055118110236227" top="0.59055118110236227" bottom="0.59055118110236227" header="0" footer="0"/>
  <pageSetup paperSize="9" scale="52"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Q2010"/>
  <sheetViews>
    <sheetView view="pageBreakPreview" zoomScaleSheetLayoutView="100" workbookViewId="0">
      <pane xSplit="6" ySplit="4" topLeftCell="G5" activePane="bottomRight" state="frozen"/>
      <selection activeCell="G5" sqref="G5"/>
      <selection pane="topRight" activeCell="G5" sqref="G5"/>
      <selection pane="bottomLeft" activeCell="G5" sqref="G5"/>
      <selection pane="bottomRight" activeCell="G5" sqref="G5"/>
    </sheetView>
  </sheetViews>
  <sheetFormatPr defaultColWidth="9.140625" defaultRowHeight="12.75" x14ac:dyDescent="0.2"/>
  <cols>
    <col min="1" max="1" width="5.7109375" style="117" customWidth="1"/>
    <col min="2" max="2" width="10.5703125" style="97" bestFit="1" customWidth="1"/>
    <col min="3" max="3" width="10.42578125" style="97" customWidth="1"/>
    <col min="4" max="4" width="15.42578125" style="62" customWidth="1"/>
    <col min="5" max="5" width="23.5703125" style="62" customWidth="1"/>
    <col min="6" max="6" width="12.85546875" style="61" customWidth="1"/>
    <col min="7" max="7" width="41.42578125" style="60" customWidth="1"/>
    <col min="8" max="8" width="25.28515625" style="60" customWidth="1"/>
    <col min="9" max="9" width="23.85546875" style="108" customWidth="1"/>
    <col min="10" max="10" width="17" style="425" customWidth="1"/>
    <col min="11" max="11" width="17.28515625" style="425" customWidth="1"/>
    <col min="12" max="12" width="14.7109375" style="426" customWidth="1"/>
    <col min="13" max="13" width="17.7109375" style="425" customWidth="1"/>
    <col min="14" max="14" width="15.28515625" style="425" customWidth="1"/>
    <col min="15" max="16" width="7.42578125" style="101" hidden="1" customWidth="1"/>
    <col min="17" max="17" width="23.7109375" style="96" hidden="1" customWidth="1"/>
    <col min="18" max="16384" width="9.140625" style="96"/>
  </cols>
  <sheetData>
    <row r="1" spans="1:17" ht="31.5" customHeight="1" x14ac:dyDescent="0.2">
      <c r="A1" s="593" t="str">
        <f>Capa!A1</f>
        <v>Contrato de Gestão nº. 008/2021 celebrado entre a Secretaria de Justiça e Segurança Pública do Estado de Minas Gerais - SEJUSP e o Instituto Elo</v>
      </c>
      <c r="B1" s="593"/>
      <c r="C1" s="593"/>
      <c r="D1" s="593"/>
      <c r="E1" s="593"/>
      <c r="F1" s="593"/>
      <c r="G1" s="593"/>
      <c r="H1" s="593"/>
      <c r="I1" s="593"/>
      <c r="J1" s="593"/>
      <c r="K1" s="593"/>
      <c r="L1" s="593"/>
      <c r="M1" s="593"/>
      <c r="N1" s="593"/>
      <c r="O1" s="97">
        <f>MONTH(Resumo!$C$5)</f>
        <v>7</v>
      </c>
      <c r="P1" s="97">
        <f>YEAR(Resumo!$C$5)</f>
        <v>2021</v>
      </c>
    </row>
    <row r="2" spans="1:17" ht="19.5" customHeight="1" x14ac:dyDescent="0.2">
      <c r="A2" s="593" t="str">
        <f>Capa!A3</f>
        <v>1º Relatório Gerencial Financeiro</v>
      </c>
      <c r="B2" s="593"/>
      <c r="C2" s="593"/>
      <c r="D2" s="593"/>
      <c r="E2" s="593"/>
      <c r="F2" s="593"/>
      <c r="G2" s="593"/>
      <c r="H2" s="593"/>
      <c r="I2" s="593"/>
      <c r="J2" s="593"/>
      <c r="K2" s="593"/>
      <c r="L2" s="593"/>
      <c r="M2" s="593"/>
      <c r="N2" s="593"/>
      <c r="O2" s="98"/>
      <c r="P2" s="98"/>
    </row>
    <row r="3" spans="1:17" ht="19.5" customHeight="1" thickBot="1" x14ac:dyDescent="0.25">
      <c r="A3" s="638" t="s">
        <v>463</v>
      </c>
      <c r="B3" s="638"/>
      <c r="C3" s="638"/>
      <c r="D3" s="638"/>
      <c r="E3" s="638"/>
      <c r="F3" s="638"/>
      <c r="G3" s="638"/>
      <c r="H3" s="638"/>
      <c r="I3" s="638"/>
      <c r="J3" s="638"/>
      <c r="K3" s="638"/>
      <c r="L3" s="638"/>
      <c r="M3" s="638"/>
      <c r="N3" s="638"/>
      <c r="O3" s="99"/>
      <c r="P3" s="99"/>
    </row>
    <row r="4" spans="1:17" s="100" customFormat="1" ht="50.25" customHeight="1" thickBot="1" x14ac:dyDescent="0.25">
      <c r="A4" s="63" t="s">
        <v>97</v>
      </c>
      <c r="B4" s="63" t="s">
        <v>279</v>
      </c>
      <c r="C4" s="64" t="s">
        <v>282</v>
      </c>
      <c r="D4" s="63" t="s">
        <v>35</v>
      </c>
      <c r="E4" s="64" t="s">
        <v>44</v>
      </c>
      <c r="F4" s="64" t="s">
        <v>271</v>
      </c>
      <c r="G4" s="64" t="s">
        <v>55</v>
      </c>
      <c r="H4" s="64" t="s">
        <v>307</v>
      </c>
      <c r="I4" s="109" t="s">
        <v>54</v>
      </c>
      <c r="J4" s="64" t="s">
        <v>56</v>
      </c>
      <c r="K4" s="64" t="s">
        <v>76</v>
      </c>
      <c r="L4" s="109" t="s">
        <v>52</v>
      </c>
      <c r="M4" s="64" t="s">
        <v>75</v>
      </c>
      <c r="N4" s="64" t="s">
        <v>165</v>
      </c>
      <c r="O4" s="78" t="s">
        <v>280</v>
      </c>
      <c r="P4" s="78" t="s">
        <v>281</v>
      </c>
      <c r="Q4" s="78" t="s">
        <v>35</v>
      </c>
    </row>
    <row r="5" spans="1:17" x14ac:dyDescent="0.2">
      <c r="A5" s="118" t="str">
        <f>IF(B5="","",COUNT('Diário 1º PA'!$A$5:$A$1982)+COUNT('Diário 2º PA'!$A$5:$A$2027)+COUNT('Diário 3º PA'!$A$5:$A$2043)+ROW()-4)</f>
        <v/>
      </c>
      <c r="B5" s="104"/>
      <c r="C5" s="469"/>
      <c r="D5" s="105"/>
      <c r="E5" s="105"/>
      <c r="F5" s="106"/>
      <c r="G5" s="105"/>
      <c r="H5" s="105"/>
      <c r="I5" s="107"/>
      <c r="J5" s="422"/>
      <c r="K5" s="422"/>
      <c r="L5" s="423"/>
      <c r="M5" s="422"/>
      <c r="N5" s="455"/>
      <c r="O5" s="79">
        <f>IF(B5=0,0,IF(YEAR(B5)=$P$1,MONTH(B5)-$O$1+1,(YEAR(B5)-$P$1)*12-$O$1+1+MONTH(B5)))</f>
        <v>0</v>
      </c>
      <c r="P5" s="79">
        <f>IF(C5=0,0,IF(YEAR(C5)=$P$1,MONTH(C5)-$O$1+1,(YEAR(C5)-$P$1)*12-$O$1+1+MONTH(C5)))</f>
        <v>0</v>
      </c>
      <c r="Q5" s="152" t="str">
        <f>SUBSTITUTE(D5," ","_")</f>
        <v/>
      </c>
    </row>
    <row r="6" spans="1:17" x14ac:dyDescent="0.2">
      <c r="A6" s="118" t="str">
        <f>IF(B6="","",COUNT('Diário 1º PA'!$A$5:$A$1982)+COUNT('Diário 2º PA'!$A$5:$A$2027)+COUNT('Diário 3º PA'!$A$5:$A$2043)+ROW()-4)</f>
        <v/>
      </c>
      <c r="B6" s="104"/>
      <c r="C6" s="469"/>
      <c r="D6" s="105"/>
      <c r="E6" s="105"/>
      <c r="F6" s="106"/>
      <c r="G6" s="453"/>
      <c r="H6" s="105"/>
      <c r="I6" s="107"/>
      <c r="J6" s="422"/>
      <c r="K6" s="422"/>
      <c r="L6" s="423"/>
      <c r="M6" s="422"/>
      <c r="N6" s="455"/>
      <c r="O6" s="79">
        <f t="shared" ref="O6:P8" si="0">IF(B6=0,0,IF(YEAR(B6)=$P$1,MONTH(B6)-$O$1+1,(YEAR(B6)-$P$1)*12-$O$1+1+MONTH(B6)))</f>
        <v>0</v>
      </c>
      <c r="P6" s="79">
        <f t="shared" si="0"/>
        <v>0</v>
      </c>
      <c r="Q6" s="102" t="str">
        <f>SUBSTITUTE(D6," ","_")</f>
        <v/>
      </c>
    </row>
    <row r="7" spans="1:17" x14ac:dyDescent="0.2">
      <c r="A7" s="118" t="str">
        <f>IF(B7="","",COUNT('Diário 1º PA'!$A$5:$A$1982)+COUNT('Diário 2º PA'!$A$5:$A$2027)+COUNT('Diário 3º PA'!$A$5:$A$2043)+ROW()-4)</f>
        <v/>
      </c>
      <c r="B7" s="104"/>
      <c r="C7" s="469"/>
      <c r="D7" s="105"/>
      <c r="E7" s="105"/>
      <c r="F7" s="106"/>
      <c r="G7" s="105"/>
      <c r="H7" s="105"/>
      <c r="I7" s="107"/>
      <c r="J7" s="422"/>
      <c r="K7" s="422"/>
      <c r="L7" s="423"/>
      <c r="M7" s="422"/>
      <c r="N7" s="455"/>
      <c r="O7" s="79">
        <f t="shared" si="0"/>
        <v>0</v>
      </c>
      <c r="P7" s="79">
        <f t="shared" si="0"/>
        <v>0</v>
      </c>
      <c r="Q7" s="102" t="str">
        <f>SUBSTITUTE(D7," ","_")</f>
        <v/>
      </c>
    </row>
    <row r="8" spans="1:17" x14ac:dyDescent="0.2">
      <c r="A8" s="118" t="str">
        <f>IF(B8="","",COUNT('Diário 1º PA'!$A$5:$A$1982)+COUNT('Diário 2º PA'!$A$5:$A$2027)+COUNT('Diário 3º PA'!$A$5:$A$2043)+ROW()-4)</f>
        <v/>
      </c>
      <c r="B8" s="104"/>
      <c r="C8" s="469"/>
      <c r="D8" s="105"/>
      <c r="E8" s="105"/>
      <c r="F8" s="106"/>
      <c r="G8" s="107"/>
      <c r="H8" s="105"/>
      <c r="I8" s="107"/>
      <c r="J8" s="422"/>
      <c r="K8" s="422"/>
      <c r="L8" s="423"/>
      <c r="M8" s="422"/>
      <c r="N8" s="455"/>
      <c r="O8" s="79">
        <f t="shared" si="0"/>
        <v>0</v>
      </c>
      <c r="P8" s="79">
        <f t="shared" si="0"/>
        <v>0</v>
      </c>
      <c r="Q8" s="152" t="str">
        <f t="shared" ref="Q8:Q71" si="1">SUBSTITUTE(D8," ","_")</f>
        <v/>
      </c>
    </row>
    <row r="9" spans="1:17" x14ac:dyDescent="0.2">
      <c r="A9" s="118" t="str">
        <f>IF(B9="","",COUNT('Diário 1º PA'!$A$5:$A$1982)+COUNT('Diário 2º PA'!$A$5:$A$2027)+COUNT('Diário 3º PA'!$A$5:$A$2043)+ROW()-4)</f>
        <v/>
      </c>
      <c r="B9" s="104"/>
      <c r="C9" s="469"/>
      <c r="D9" s="105"/>
      <c r="E9" s="105"/>
      <c r="F9" s="106"/>
      <c r="G9" s="105"/>
      <c r="H9" s="105"/>
      <c r="I9" s="107"/>
      <c r="J9" s="422"/>
      <c r="K9" s="422"/>
      <c r="L9" s="423"/>
      <c r="M9" s="422"/>
      <c r="N9" s="455"/>
      <c r="O9" s="79">
        <f t="shared" ref="O9:O72" si="2">IF(B9=0,0,IF(YEAR(B9)=$P$1,MONTH(B9)-$O$1+1,(YEAR(B9)-$P$1)*12-$O$1+1+MONTH(B9)))</f>
        <v>0</v>
      </c>
      <c r="P9" s="79">
        <f t="shared" ref="P9:P72" si="3">IF(C9=0,0,IF(YEAR(C9)=$P$1,MONTH(C9)-$O$1+1,(YEAR(C9)-$P$1)*12-$O$1+1+MONTH(C9)))</f>
        <v>0</v>
      </c>
      <c r="Q9" s="102" t="str">
        <f t="shared" si="1"/>
        <v/>
      </c>
    </row>
    <row r="10" spans="1:17" x14ac:dyDescent="0.2">
      <c r="A10" s="118" t="str">
        <f>IF(B10="","",COUNT('Diário 1º PA'!$A$5:$A$1982)+COUNT('Diário 2º PA'!$A$5:$A$2027)+COUNT('Diário 3º PA'!$A$5:$A$2043)+ROW()-4)</f>
        <v/>
      </c>
      <c r="B10" s="104"/>
      <c r="C10" s="469"/>
      <c r="D10" s="105"/>
      <c r="E10" s="105"/>
      <c r="F10" s="106"/>
      <c r="G10" s="105"/>
      <c r="H10" s="105"/>
      <c r="I10" s="107"/>
      <c r="J10" s="422"/>
      <c r="K10" s="422"/>
      <c r="L10" s="423"/>
      <c r="M10" s="422"/>
      <c r="N10" s="455"/>
      <c r="O10" s="79">
        <f t="shared" si="2"/>
        <v>0</v>
      </c>
      <c r="P10" s="79">
        <f t="shared" si="3"/>
        <v>0</v>
      </c>
      <c r="Q10" s="102" t="str">
        <f t="shared" si="1"/>
        <v/>
      </c>
    </row>
    <row r="11" spans="1:17" x14ac:dyDescent="0.2">
      <c r="A11" s="118" t="str">
        <f>IF(B11="","",COUNT('Diário 1º PA'!$A$5:$A$1982)+COUNT('Diário 2º PA'!$A$5:$A$2027)+COUNT('Diário 3º PA'!$A$5:$A$2043)+ROW()-4)</f>
        <v/>
      </c>
      <c r="B11" s="104"/>
      <c r="C11" s="469"/>
      <c r="D11" s="105"/>
      <c r="E11" s="105"/>
      <c r="F11" s="106"/>
      <c r="G11" s="105"/>
      <c r="H11" s="105"/>
      <c r="I11" s="107"/>
      <c r="J11" s="422"/>
      <c r="K11" s="422"/>
      <c r="L11" s="423"/>
      <c r="M11" s="422"/>
      <c r="N11" s="455"/>
      <c r="O11" s="79">
        <f t="shared" si="2"/>
        <v>0</v>
      </c>
      <c r="P11" s="79">
        <f t="shared" si="3"/>
        <v>0</v>
      </c>
      <c r="Q11" s="152" t="str">
        <f t="shared" si="1"/>
        <v/>
      </c>
    </row>
    <row r="12" spans="1:17" x14ac:dyDescent="0.2">
      <c r="A12" s="118" t="str">
        <f>IF(B12="","",COUNT('Diário 1º PA'!$A$5:$A$1982)+COUNT('Diário 2º PA'!$A$5:$A$2027)+COUNT('Diário 3º PA'!$A$5:$A$2043)+ROW()-4)</f>
        <v/>
      </c>
      <c r="B12" s="104"/>
      <c r="C12" s="469"/>
      <c r="D12" s="105"/>
      <c r="E12" s="105"/>
      <c r="F12" s="106"/>
      <c r="G12" s="105"/>
      <c r="H12" s="105"/>
      <c r="I12" s="107"/>
      <c r="J12" s="422"/>
      <c r="K12" s="422"/>
      <c r="L12" s="423"/>
      <c r="M12" s="422"/>
      <c r="N12" s="455"/>
      <c r="O12" s="79">
        <f t="shared" si="2"/>
        <v>0</v>
      </c>
      <c r="P12" s="79">
        <f t="shared" si="3"/>
        <v>0</v>
      </c>
      <c r="Q12" s="102" t="str">
        <f t="shared" si="1"/>
        <v/>
      </c>
    </row>
    <row r="13" spans="1:17" x14ac:dyDescent="0.2">
      <c r="A13" s="118" t="str">
        <f>IF(B13="","",COUNT('Diário 1º PA'!$A$5:$A$1982)+COUNT('Diário 2º PA'!$A$5:$A$2027)+COUNT('Diário 3º PA'!$A$5:$A$2043)+ROW()-4)</f>
        <v/>
      </c>
      <c r="B13" s="104"/>
      <c r="C13" s="469"/>
      <c r="D13" s="105"/>
      <c r="E13" s="105"/>
      <c r="F13" s="106"/>
      <c r="G13" s="105"/>
      <c r="H13" s="105"/>
      <c r="I13" s="107"/>
      <c r="J13" s="422"/>
      <c r="K13" s="422"/>
      <c r="L13" s="423"/>
      <c r="M13" s="422"/>
      <c r="N13" s="455"/>
      <c r="O13" s="79">
        <f t="shared" si="2"/>
        <v>0</v>
      </c>
      <c r="P13" s="79">
        <f t="shared" si="3"/>
        <v>0</v>
      </c>
      <c r="Q13" s="102" t="str">
        <f t="shared" si="1"/>
        <v/>
      </c>
    </row>
    <row r="14" spans="1:17" x14ac:dyDescent="0.2">
      <c r="A14" s="118" t="str">
        <f>IF(B14="","",COUNT('Diário 1º PA'!$A$5:$A$1982)+COUNT('Diário 2º PA'!$A$5:$A$2027)+COUNT('Diário 3º PA'!$A$5:$A$2043)+ROW()-4)</f>
        <v/>
      </c>
      <c r="B14" s="104"/>
      <c r="C14" s="469"/>
      <c r="D14" s="105"/>
      <c r="E14" s="105"/>
      <c r="F14" s="106"/>
      <c r="G14" s="105"/>
      <c r="H14" s="105"/>
      <c r="I14" s="107"/>
      <c r="J14" s="422"/>
      <c r="K14" s="422"/>
      <c r="L14" s="423"/>
      <c r="M14" s="422"/>
      <c r="N14" s="455"/>
      <c r="O14" s="79">
        <f t="shared" si="2"/>
        <v>0</v>
      </c>
      <c r="P14" s="79">
        <f t="shared" si="3"/>
        <v>0</v>
      </c>
      <c r="Q14" s="152" t="str">
        <f t="shared" si="1"/>
        <v/>
      </c>
    </row>
    <row r="15" spans="1:17" x14ac:dyDescent="0.2">
      <c r="A15" s="118" t="str">
        <f>IF(B15="","",COUNT('Diário 1º PA'!$A$5:$A$1982)+COUNT('Diário 2º PA'!$A$5:$A$2027)+COUNT('Diário 3º PA'!$A$5:$A$2043)+ROW()-4)</f>
        <v/>
      </c>
      <c r="B15" s="104"/>
      <c r="C15" s="469"/>
      <c r="D15" s="105"/>
      <c r="E15" s="105"/>
      <c r="F15" s="106"/>
      <c r="G15" s="107"/>
      <c r="H15" s="105"/>
      <c r="I15" s="107"/>
      <c r="J15" s="422"/>
      <c r="K15" s="422"/>
      <c r="L15" s="423"/>
      <c r="M15" s="422"/>
      <c r="N15" s="455"/>
      <c r="O15" s="79">
        <f t="shared" si="2"/>
        <v>0</v>
      </c>
      <c r="P15" s="79">
        <f t="shared" si="3"/>
        <v>0</v>
      </c>
      <c r="Q15" s="102" t="str">
        <f t="shared" si="1"/>
        <v/>
      </c>
    </row>
    <row r="16" spans="1:17" x14ac:dyDescent="0.2">
      <c r="A16" s="118" t="str">
        <f>IF(B16="","",COUNT('Diário 1º PA'!$A$5:$A$1982)+COUNT('Diário 2º PA'!$A$5:$A$2027)+COUNT('Diário 3º PA'!$A$5:$A$2043)+ROW()-4)</f>
        <v/>
      </c>
      <c r="B16" s="104"/>
      <c r="C16" s="469"/>
      <c r="D16" s="105"/>
      <c r="E16" s="105"/>
      <c r="F16" s="106"/>
      <c r="G16" s="105"/>
      <c r="H16" s="105"/>
      <c r="I16" s="107"/>
      <c r="J16" s="422"/>
      <c r="K16" s="422"/>
      <c r="L16" s="423"/>
      <c r="M16" s="422"/>
      <c r="N16" s="455"/>
      <c r="O16" s="79">
        <f t="shared" si="2"/>
        <v>0</v>
      </c>
      <c r="P16" s="79">
        <f t="shared" si="3"/>
        <v>0</v>
      </c>
      <c r="Q16" s="102" t="str">
        <f t="shared" si="1"/>
        <v/>
      </c>
    </row>
    <row r="17" spans="1:17" x14ac:dyDescent="0.2">
      <c r="A17" s="118" t="str">
        <f>IF(B17="","",COUNT('Diário 1º PA'!$A$5:$A$1982)+COUNT('Diário 2º PA'!$A$5:$A$2027)+COUNT('Diário 3º PA'!$A$5:$A$2043)+ROW()-4)</f>
        <v/>
      </c>
      <c r="B17" s="104"/>
      <c r="C17" s="469"/>
      <c r="D17" s="105"/>
      <c r="E17" s="105"/>
      <c r="F17" s="106"/>
      <c r="G17" s="105"/>
      <c r="H17" s="105"/>
      <c r="I17" s="107"/>
      <c r="J17" s="422"/>
      <c r="K17" s="422"/>
      <c r="L17" s="423"/>
      <c r="M17" s="422"/>
      <c r="N17" s="455"/>
      <c r="O17" s="79">
        <f t="shared" si="2"/>
        <v>0</v>
      </c>
      <c r="P17" s="79">
        <f t="shared" si="3"/>
        <v>0</v>
      </c>
      <c r="Q17" s="152" t="str">
        <f t="shared" si="1"/>
        <v/>
      </c>
    </row>
    <row r="18" spans="1:17" x14ac:dyDescent="0.2">
      <c r="A18" s="118" t="str">
        <f>IF(B18="","",COUNT('Diário 1º PA'!$A$5:$A$1982)+COUNT('Diário 2º PA'!$A$5:$A$2027)+COUNT('Diário 3º PA'!$A$5:$A$2043)+ROW()-4)</f>
        <v/>
      </c>
      <c r="B18" s="104"/>
      <c r="C18" s="469"/>
      <c r="D18" s="105"/>
      <c r="E18" s="105"/>
      <c r="F18" s="106"/>
      <c r="G18" s="105"/>
      <c r="H18" s="105"/>
      <c r="I18" s="107"/>
      <c r="J18" s="422"/>
      <c r="K18" s="422"/>
      <c r="L18" s="423"/>
      <c r="M18" s="422"/>
      <c r="N18" s="455"/>
      <c r="O18" s="79">
        <f t="shared" si="2"/>
        <v>0</v>
      </c>
      <c r="P18" s="79">
        <f t="shared" si="3"/>
        <v>0</v>
      </c>
      <c r="Q18" s="102" t="str">
        <f t="shared" si="1"/>
        <v/>
      </c>
    </row>
    <row r="19" spans="1:17" x14ac:dyDescent="0.2">
      <c r="A19" s="118" t="str">
        <f>IF(B19="","",COUNT('Diário 1º PA'!$A$5:$A$1982)+COUNT('Diário 2º PA'!$A$5:$A$2027)+COUNT('Diário 3º PA'!$A$5:$A$2043)+ROW()-4)</f>
        <v/>
      </c>
      <c r="B19" s="104"/>
      <c r="C19" s="469"/>
      <c r="D19" s="105"/>
      <c r="E19" s="105"/>
      <c r="F19" s="106"/>
      <c r="G19" s="105"/>
      <c r="H19" s="105"/>
      <c r="I19" s="107"/>
      <c r="J19" s="422"/>
      <c r="K19" s="422"/>
      <c r="L19" s="423"/>
      <c r="M19" s="422"/>
      <c r="N19" s="455"/>
      <c r="O19" s="79">
        <f t="shared" si="2"/>
        <v>0</v>
      </c>
      <c r="P19" s="79">
        <f t="shared" si="3"/>
        <v>0</v>
      </c>
      <c r="Q19" s="102" t="str">
        <f t="shared" si="1"/>
        <v/>
      </c>
    </row>
    <row r="20" spans="1:17" x14ac:dyDescent="0.2">
      <c r="A20" s="118" t="str">
        <f>IF(B20="","",COUNT('Diário 1º PA'!$A$5:$A$1982)+COUNT('Diário 2º PA'!$A$5:$A$2027)+COUNT('Diário 3º PA'!$A$5:$A$2043)+ROW()-4)</f>
        <v/>
      </c>
      <c r="B20" s="104"/>
      <c r="C20" s="469"/>
      <c r="D20" s="105"/>
      <c r="E20" s="105"/>
      <c r="F20" s="106"/>
      <c r="G20" s="105"/>
      <c r="H20" s="105"/>
      <c r="I20" s="107"/>
      <c r="J20" s="422"/>
      <c r="K20" s="422"/>
      <c r="L20" s="423"/>
      <c r="M20" s="422"/>
      <c r="N20" s="455"/>
      <c r="O20" s="79">
        <f t="shared" si="2"/>
        <v>0</v>
      </c>
      <c r="P20" s="79">
        <f t="shared" si="3"/>
        <v>0</v>
      </c>
      <c r="Q20" s="152" t="str">
        <f t="shared" si="1"/>
        <v/>
      </c>
    </row>
    <row r="21" spans="1:17" x14ac:dyDescent="0.2">
      <c r="A21" s="118" t="str">
        <f>IF(B21="","",COUNT('Diário 1º PA'!$A$5:$A$1982)+COUNT('Diário 2º PA'!$A$5:$A$2027)+COUNT('Diário 3º PA'!$A$5:$A$2043)+ROW()-4)</f>
        <v/>
      </c>
      <c r="B21" s="104"/>
      <c r="C21" s="469"/>
      <c r="D21" s="105"/>
      <c r="E21" s="105"/>
      <c r="F21" s="106"/>
      <c r="G21" s="105"/>
      <c r="H21" s="105"/>
      <c r="I21" s="107"/>
      <c r="J21" s="422"/>
      <c r="K21" s="422"/>
      <c r="L21" s="423"/>
      <c r="M21" s="422"/>
      <c r="N21" s="455"/>
      <c r="O21" s="79">
        <f t="shared" si="2"/>
        <v>0</v>
      </c>
      <c r="P21" s="79">
        <f t="shared" si="3"/>
        <v>0</v>
      </c>
      <c r="Q21" s="102" t="str">
        <f t="shared" si="1"/>
        <v/>
      </c>
    </row>
    <row r="22" spans="1:17" x14ac:dyDescent="0.2">
      <c r="A22" s="118" t="str">
        <f>IF(B22="","",COUNT('Diário 1º PA'!$A$5:$A$1982)+COUNT('Diário 2º PA'!$A$5:$A$2027)+COUNT('Diário 3º PA'!$A$5:$A$2043)+ROW()-4)</f>
        <v/>
      </c>
      <c r="B22" s="104"/>
      <c r="C22" s="469"/>
      <c r="D22" s="105"/>
      <c r="E22" s="105"/>
      <c r="F22" s="106"/>
      <c r="G22" s="105"/>
      <c r="H22" s="105"/>
      <c r="I22" s="107"/>
      <c r="J22" s="422"/>
      <c r="K22" s="422"/>
      <c r="L22" s="423"/>
      <c r="M22" s="422"/>
      <c r="N22" s="455"/>
      <c r="O22" s="79">
        <f t="shared" si="2"/>
        <v>0</v>
      </c>
      <c r="P22" s="79">
        <f t="shared" si="3"/>
        <v>0</v>
      </c>
      <c r="Q22" s="102" t="str">
        <f t="shared" si="1"/>
        <v/>
      </c>
    </row>
    <row r="23" spans="1:17" x14ac:dyDescent="0.2">
      <c r="A23" s="118" t="str">
        <f>IF(B23="","",COUNT('Diário 1º PA'!$A$5:$A$1982)+COUNT('Diário 2º PA'!$A$5:$A$2027)+COUNT('Diário 3º PA'!$A$5:$A$2043)+ROW()-4)</f>
        <v/>
      </c>
      <c r="B23" s="104"/>
      <c r="C23" s="469"/>
      <c r="D23" s="105"/>
      <c r="E23" s="105"/>
      <c r="F23" s="106"/>
      <c r="G23" s="105"/>
      <c r="H23" s="105"/>
      <c r="I23" s="107"/>
      <c r="J23" s="422"/>
      <c r="K23" s="422"/>
      <c r="L23" s="423"/>
      <c r="M23" s="422"/>
      <c r="N23" s="455"/>
      <c r="O23" s="79">
        <f t="shared" si="2"/>
        <v>0</v>
      </c>
      <c r="P23" s="79">
        <f t="shared" si="3"/>
        <v>0</v>
      </c>
      <c r="Q23" s="152" t="str">
        <f t="shared" si="1"/>
        <v/>
      </c>
    </row>
    <row r="24" spans="1:17" x14ac:dyDescent="0.2">
      <c r="A24" s="118" t="str">
        <f>IF(B24="","",COUNT('Diário 1º PA'!$A$5:$A$1982)+COUNT('Diário 2º PA'!$A$5:$A$2027)+COUNT('Diário 3º PA'!$A$5:$A$2043)+ROW()-4)</f>
        <v/>
      </c>
      <c r="B24" s="104"/>
      <c r="C24" s="469"/>
      <c r="D24" s="105"/>
      <c r="E24" s="105"/>
      <c r="F24" s="106"/>
      <c r="G24" s="105"/>
      <c r="H24" s="105"/>
      <c r="I24" s="107"/>
      <c r="J24" s="422"/>
      <c r="K24" s="422"/>
      <c r="L24" s="423"/>
      <c r="M24" s="422"/>
      <c r="N24" s="455"/>
      <c r="O24" s="79">
        <f t="shared" si="2"/>
        <v>0</v>
      </c>
      <c r="P24" s="79">
        <f t="shared" si="3"/>
        <v>0</v>
      </c>
      <c r="Q24" s="102" t="str">
        <f t="shared" si="1"/>
        <v/>
      </c>
    </row>
    <row r="25" spans="1:17" x14ac:dyDescent="0.2">
      <c r="A25" s="118" t="str">
        <f>IF(B25="","",COUNT('Diário 1º PA'!$A$5:$A$1982)+COUNT('Diário 2º PA'!$A$5:$A$2027)+COUNT('Diário 3º PA'!$A$5:$A$2043)+ROW()-4)</f>
        <v/>
      </c>
      <c r="B25" s="104"/>
      <c r="C25" s="469"/>
      <c r="D25" s="105"/>
      <c r="E25" s="105"/>
      <c r="F25" s="106"/>
      <c r="G25" s="105"/>
      <c r="H25" s="105"/>
      <c r="I25" s="107"/>
      <c r="J25" s="422"/>
      <c r="K25" s="422"/>
      <c r="L25" s="423"/>
      <c r="M25" s="422"/>
      <c r="N25" s="455"/>
      <c r="O25" s="79">
        <f t="shared" si="2"/>
        <v>0</v>
      </c>
      <c r="P25" s="79">
        <f t="shared" si="3"/>
        <v>0</v>
      </c>
      <c r="Q25" s="102" t="str">
        <f t="shared" si="1"/>
        <v/>
      </c>
    </row>
    <row r="26" spans="1:17" x14ac:dyDescent="0.2">
      <c r="A26" s="118" t="str">
        <f>IF(B26="","",COUNT('Diário 1º PA'!$A$5:$A$1982)+COUNT('Diário 2º PA'!$A$5:$A$2027)+COUNT('Diário 3º PA'!$A$5:$A$2043)+ROW()-4)</f>
        <v/>
      </c>
      <c r="B26" s="104"/>
      <c r="C26" s="469"/>
      <c r="D26" s="105"/>
      <c r="E26" s="105"/>
      <c r="F26" s="106"/>
      <c r="G26" s="105"/>
      <c r="H26" s="105"/>
      <c r="I26" s="107"/>
      <c r="J26" s="422"/>
      <c r="K26" s="422"/>
      <c r="L26" s="423"/>
      <c r="M26" s="422"/>
      <c r="N26" s="455"/>
      <c r="O26" s="79">
        <f t="shared" si="2"/>
        <v>0</v>
      </c>
      <c r="P26" s="79">
        <f t="shared" si="3"/>
        <v>0</v>
      </c>
      <c r="Q26" s="152" t="str">
        <f t="shared" si="1"/>
        <v/>
      </c>
    </row>
    <row r="27" spans="1:17" x14ac:dyDescent="0.2">
      <c r="A27" s="118" t="str">
        <f>IF(B27="","",COUNT('Diário 1º PA'!$A$5:$A$1982)+COUNT('Diário 2º PA'!$A$5:$A$2027)+COUNT('Diário 3º PA'!$A$5:$A$2043)+ROW()-4)</f>
        <v/>
      </c>
      <c r="B27" s="104"/>
      <c r="C27" s="469"/>
      <c r="D27" s="105"/>
      <c r="E27" s="105"/>
      <c r="F27" s="106"/>
      <c r="G27" s="105"/>
      <c r="H27" s="105"/>
      <c r="I27" s="107"/>
      <c r="J27" s="422"/>
      <c r="K27" s="422"/>
      <c r="L27" s="423"/>
      <c r="M27" s="422"/>
      <c r="N27" s="455"/>
      <c r="O27" s="79">
        <f t="shared" si="2"/>
        <v>0</v>
      </c>
      <c r="P27" s="79">
        <f t="shared" si="3"/>
        <v>0</v>
      </c>
      <c r="Q27" s="102" t="str">
        <f t="shared" si="1"/>
        <v/>
      </c>
    </row>
    <row r="28" spans="1:17" x14ac:dyDescent="0.2">
      <c r="A28" s="118" t="str">
        <f>IF(B28="","",COUNT('Diário 1º PA'!$A$5:$A$1982)+COUNT('Diário 2º PA'!$A$5:$A$2027)+COUNT('Diário 3º PA'!$A$5:$A$2043)+ROW()-4)</f>
        <v/>
      </c>
      <c r="B28" s="479"/>
      <c r="C28" s="474"/>
      <c r="D28" s="476"/>
      <c r="E28" s="476"/>
      <c r="F28" s="445"/>
      <c r="G28" s="476"/>
      <c r="H28" s="476"/>
      <c r="I28" s="442"/>
      <c r="J28" s="480"/>
      <c r="K28" s="480"/>
      <c r="L28" s="444"/>
      <c r="M28" s="480"/>
      <c r="N28" s="492"/>
      <c r="O28" s="79">
        <f t="shared" si="2"/>
        <v>0</v>
      </c>
      <c r="P28" s="79">
        <f t="shared" si="3"/>
        <v>0</v>
      </c>
      <c r="Q28" s="102" t="str">
        <f t="shared" si="1"/>
        <v/>
      </c>
    </row>
    <row r="29" spans="1:17" x14ac:dyDescent="0.2">
      <c r="A29" s="118" t="str">
        <f>IF(B29="","",COUNT('Diário 1º PA'!$A$5:$A$1982)+COUNT('Diário 2º PA'!$A$5:$A$2027)+COUNT('Diário 3º PA'!$A$5:$A$2043)+ROW()-4)</f>
        <v/>
      </c>
      <c r="B29" s="104"/>
      <c r="C29" s="469"/>
      <c r="D29" s="105"/>
      <c r="E29" s="105"/>
      <c r="F29" s="106"/>
      <c r="G29" s="105"/>
      <c r="H29" s="105"/>
      <c r="I29" s="107"/>
      <c r="J29" s="422"/>
      <c r="K29" s="422"/>
      <c r="L29" s="423"/>
      <c r="M29" s="422"/>
      <c r="N29" s="455"/>
      <c r="O29" s="79">
        <f t="shared" si="2"/>
        <v>0</v>
      </c>
      <c r="P29" s="79">
        <f t="shared" si="3"/>
        <v>0</v>
      </c>
      <c r="Q29" s="152" t="str">
        <f t="shared" si="1"/>
        <v/>
      </c>
    </row>
    <row r="30" spans="1:17" x14ac:dyDescent="0.2">
      <c r="A30" s="118" t="str">
        <f>IF(B30="","",COUNT('Diário 1º PA'!$A$5:$A$1982)+COUNT('Diário 2º PA'!$A$5:$A$2027)+COUNT('Diário 3º PA'!$A$5:$A$2043)+ROW()-4)</f>
        <v/>
      </c>
      <c r="B30" s="104"/>
      <c r="C30" s="469"/>
      <c r="D30" s="105"/>
      <c r="E30" s="105"/>
      <c r="F30" s="106"/>
      <c r="G30" s="105"/>
      <c r="H30" s="105"/>
      <c r="I30" s="107"/>
      <c r="J30" s="422"/>
      <c r="K30" s="422"/>
      <c r="L30" s="423"/>
      <c r="M30" s="422"/>
      <c r="N30" s="455"/>
      <c r="O30" s="79">
        <f t="shared" si="2"/>
        <v>0</v>
      </c>
      <c r="P30" s="79">
        <f t="shared" si="3"/>
        <v>0</v>
      </c>
      <c r="Q30" s="102" t="str">
        <f t="shared" si="1"/>
        <v/>
      </c>
    </row>
    <row r="31" spans="1:17" x14ac:dyDescent="0.2">
      <c r="A31" s="118" t="str">
        <f>IF(B31="","",COUNT('Diário 1º PA'!$A$5:$A$1982)+COUNT('Diário 2º PA'!$A$5:$A$2027)+COUNT('Diário 3º PA'!$A$5:$A$2043)+ROW()-4)</f>
        <v/>
      </c>
      <c r="B31" s="104"/>
      <c r="C31" s="469"/>
      <c r="D31" s="105"/>
      <c r="E31" s="105"/>
      <c r="F31" s="106"/>
      <c r="G31" s="105"/>
      <c r="H31" s="105"/>
      <c r="I31" s="107"/>
      <c r="J31" s="422"/>
      <c r="K31" s="422"/>
      <c r="L31" s="423"/>
      <c r="M31" s="422"/>
      <c r="N31" s="455"/>
      <c r="O31" s="79">
        <f t="shared" si="2"/>
        <v>0</v>
      </c>
      <c r="P31" s="79">
        <f t="shared" si="3"/>
        <v>0</v>
      </c>
      <c r="Q31" s="102" t="str">
        <f t="shared" si="1"/>
        <v/>
      </c>
    </row>
    <row r="32" spans="1:17" x14ac:dyDescent="0.2">
      <c r="A32" s="118" t="str">
        <f>IF(B32="","",COUNT('Diário 1º PA'!$A$5:$A$1982)+COUNT('Diário 2º PA'!$A$5:$A$2027)+COUNT('Diário 3º PA'!$A$5:$A$2043)+ROW()-4)</f>
        <v/>
      </c>
      <c r="B32" s="104"/>
      <c r="C32" s="469"/>
      <c r="D32" s="105"/>
      <c r="E32" s="105"/>
      <c r="F32" s="106"/>
      <c r="G32" s="453"/>
      <c r="H32" s="105"/>
      <c r="I32" s="107"/>
      <c r="J32" s="423"/>
      <c r="K32" s="423"/>
      <c r="L32" s="423"/>
      <c r="M32" s="422"/>
      <c r="N32" s="455"/>
      <c r="O32" s="79">
        <f t="shared" si="2"/>
        <v>0</v>
      </c>
      <c r="P32" s="79">
        <f t="shared" si="3"/>
        <v>0</v>
      </c>
      <c r="Q32" s="152" t="str">
        <f t="shared" si="1"/>
        <v/>
      </c>
    </row>
    <row r="33" spans="1:17" x14ac:dyDescent="0.2">
      <c r="A33" s="118" t="str">
        <f>IF(B33="","",COUNT('Diário 1º PA'!$A$5:$A$1982)+COUNT('Diário 2º PA'!$A$5:$A$2027)+COUNT('Diário 3º PA'!$A$5:$A$2043)+ROW()-4)</f>
        <v/>
      </c>
      <c r="B33" s="104"/>
      <c r="C33" s="469"/>
      <c r="D33" s="105"/>
      <c r="E33" s="105"/>
      <c r="F33" s="106"/>
      <c r="G33" s="453"/>
      <c r="H33" s="105"/>
      <c r="I33" s="107"/>
      <c r="J33" s="423"/>
      <c r="K33" s="423"/>
      <c r="L33" s="423"/>
      <c r="M33" s="422"/>
      <c r="N33" s="455"/>
      <c r="O33" s="79">
        <f t="shared" si="2"/>
        <v>0</v>
      </c>
      <c r="P33" s="79">
        <f t="shared" si="3"/>
        <v>0</v>
      </c>
      <c r="Q33" s="102" t="str">
        <f t="shared" si="1"/>
        <v/>
      </c>
    </row>
    <row r="34" spans="1:17" x14ac:dyDescent="0.2">
      <c r="A34" s="118" t="str">
        <f>IF(B34="","",COUNT('Diário 1º PA'!$A$5:$A$1982)+COUNT('Diário 2º PA'!$A$5:$A$2027)+COUNT('Diário 3º PA'!$A$5:$A$2043)+ROW()-4)</f>
        <v/>
      </c>
      <c r="B34" s="104"/>
      <c r="C34" s="469"/>
      <c r="D34" s="105"/>
      <c r="E34" s="105"/>
      <c r="F34" s="106"/>
      <c r="G34" s="107"/>
      <c r="H34" s="105"/>
      <c r="I34" s="107"/>
      <c r="J34" s="422"/>
      <c r="K34" s="422"/>
      <c r="L34" s="423"/>
      <c r="M34" s="422"/>
      <c r="N34" s="455"/>
      <c r="O34" s="79">
        <f t="shared" si="2"/>
        <v>0</v>
      </c>
      <c r="P34" s="79">
        <f t="shared" si="3"/>
        <v>0</v>
      </c>
      <c r="Q34" s="102" t="str">
        <f t="shared" si="1"/>
        <v/>
      </c>
    </row>
    <row r="35" spans="1:17" x14ac:dyDescent="0.2">
      <c r="A35" s="118" t="str">
        <f>IF(B35="","",COUNT('Diário 1º PA'!$A$5:$A$1982)+COUNT('Diário 2º PA'!$A$5:$A$2027)+COUNT('Diário 3º PA'!$A$5:$A$2043)+ROW()-4)</f>
        <v/>
      </c>
      <c r="B35" s="104"/>
      <c r="C35" s="469"/>
      <c r="D35" s="105"/>
      <c r="E35" s="105"/>
      <c r="F35" s="106"/>
      <c r="G35" s="105"/>
      <c r="H35" s="105"/>
      <c r="I35" s="107"/>
      <c r="J35" s="422"/>
      <c r="K35" s="422"/>
      <c r="L35" s="423"/>
      <c r="M35" s="422"/>
      <c r="N35" s="455"/>
      <c r="O35" s="79">
        <f t="shared" si="2"/>
        <v>0</v>
      </c>
      <c r="P35" s="79">
        <f t="shared" si="3"/>
        <v>0</v>
      </c>
      <c r="Q35" s="152" t="str">
        <f t="shared" si="1"/>
        <v/>
      </c>
    </row>
    <row r="36" spans="1:17" x14ac:dyDescent="0.2">
      <c r="A36" s="118" t="str">
        <f>IF(B36="","",COUNT('Diário 1º PA'!$A$5:$A$1982)+COUNT('Diário 2º PA'!$A$5:$A$2027)+COUNT('Diário 3º PA'!$A$5:$A$2043)+ROW()-4)</f>
        <v/>
      </c>
      <c r="B36" s="104"/>
      <c r="C36" s="469"/>
      <c r="D36" s="105"/>
      <c r="E36" s="105"/>
      <c r="F36" s="106"/>
      <c r="G36" s="105"/>
      <c r="H36" s="105"/>
      <c r="I36" s="107"/>
      <c r="J36" s="422"/>
      <c r="K36" s="422"/>
      <c r="L36" s="423"/>
      <c r="M36" s="422"/>
      <c r="N36" s="455"/>
      <c r="O36" s="79">
        <f t="shared" si="2"/>
        <v>0</v>
      </c>
      <c r="P36" s="79">
        <f t="shared" si="3"/>
        <v>0</v>
      </c>
      <c r="Q36" s="102" t="str">
        <f t="shared" si="1"/>
        <v/>
      </c>
    </row>
    <row r="37" spans="1:17" x14ac:dyDescent="0.2">
      <c r="A37" s="118" t="str">
        <f>IF(B37="","",COUNT('Diário 1º PA'!$A$5:$A$1982)+COUNT('Diário 2º PA'!$A$5:$A$2027)+COUNT('Diário 3º PA'!$A$5:$A$2043)+ROW()-4)</f>
        <v/>
      </c>
      <c r="B37" s="104"/>
      <c r="C37" s="469"/>
      <c r="D37" s="105"/>
      <c r="E37" s="105"/>
      <c r="F37" s="106"/>
      <c r="G37" s="105"/>
      <c r="H37" s="105"/>
      <c r="I37" s="107"/>
      <c r="J37" s="422"/>
      <c r="K37" s="422"/>
      <c r="L37" s="423"/>
      <c r="M37" s="422"/>
      <c r="N37" s="455"/>
      <c r="O37" s="79">
        <f t="shared" si="2"/>
        <v>0</v>
      </c>
      <c r="P37" s="79">
        <f t="shared" si="3"/>
        <v>0</v>
      </c>
      <c r="Q37" s="102" t="str">
        <f t="shared" si="1"/>
        <v/>
      </c>
    </row>
    <row r="38" spans="1:17" x14ac:dyDescent="0.2">
      <c r="A38" s="118" t="str">
        <f>IF(B38="","",COUNT('Diário 1º PA'!$A$5:$A$1982)+COUNT('Diário 2º PA'!$A$5:$A$2027)+COUNT('Diário 3º PA'!$A$5:$A$2043)+ROW()-4)</f>
        <v/>
      </c>
      <c r="B38" s="104"/>
      <c r="C38" s="469"/>
      <c r="D38" s="105"/>
      <c r="E38" s="105"/>
      <c r="F38" s="106"/>
      <c r="G38" s="105"/>
      <c r="H38" s="105"/>
      <c r="I38" s="107"/>
      <c r="J38" s="422"/>
      <c r="K38" s="422"/>
      <c r="L38" s="423"/>
      <c r="M38" s="422"/>
      <c r="N38" s="455"/>
      <c r="O38" s="79">
        <f t="shared" si="2"/>
        <v>0</v>
      </c>
      <c r="P38" s="79">
        <f t="shared" si="3"/>
        <v>0</v>
      </c>
      <c r="Q38" s="152" t="str">
        <f t="shared" si="1"/>
        <v/>
      </c>
    </row>
    <row r="39" spans="1:17" x14ac:dyDescent="0.2">
      <c r="A39" s="118" t="str">
        <f>IF(B39="","",COUNT('Diário 1º PA'!$A$5:$A$1982)+COUNT('Diário 2º PA'!$A$5:$A$2027)+COUNT('Diário 3º PA'!$A$5:$A$2043)+ROW()-4)</f>
        <v/>
      </c>
      <c r="B39" s="104"/>
      <c r="C39" s="469"/>
      <c r="D39" s="105"/>
      <c r="E39" s="105"/>
      <c r="F39" s="106"/>
      <c r="G39" s="105"/>
      <c r="H39" s="105"/>
      <c r="I39" s="107"/>
      <c r="J39" s="422"/>
      <c r="K39" s="422"/>
      <c r="L39" s="423"/>
      <c r="M39" s="422"/>
      <c r="N39" s="455"/>
      <c r="O39" s="79">
        <f t="shared" si="2"/>
        <v>0</v>
      </c>
      <c r="P39" s="79">
        <f t="shared" si="3"/>
        <v>0</v>
      </c>
      <c r="Q39" s="102" t="str">
        <f t="shared" si="1"/>
        <v/>
      </c>
    </row>
    <row r="40" spans="1:17" x14ac:dyDescent="0.2">
      <c r="A40" s="118" t="str">
        <f>IF(B40="","",COUNT('Diário 1º PA'!$A$5:$A$1982)+COUNT('Diário 2º PA'!$A$5:$A$2027)+COUNT('Diário 3º PA'!$A$5:$A$2043)+ROW()-4)</f>
        <v/>
      </c>
      <c r="B40" s="104"/>
      <c r="C40" s="469"/>
      <c r="D40" s="105"/>
      <c r="E40" s="105"/>
      <c r="F40" s="106"/>
      <c r="G40" s="107"/>
      <c r="H40" s="105"/>
      <c r="I40" s="107"/>
      <c r="J40" s="422"/>
      <c r="K40" s="422"/>
      <c r="L40" s="423"/>
      <c r="M40" s="422"/>
      <c r="N40" s="455"/>
      <c r="O40" s="79">
        <f t="shared" si="2"/>
        <v>0</v>
      </c>
      <c r="P40" s="79">
        <f t="shared" si="3"/>
        <v>0</v>
      </c>
      <c r="Q40" s="102" t="str">
        <f t="shared" si="1"/>
        <v/>
      </c>
    </row>
    <row r="41" spans="1:17" x14ac:dyDescent="0.2">
      <c r="A41" s="118" t="str">
        <f>IF(B41="","",COUNT('Diário 1º PA'!$A$5:$A$1982)+COUNT('Diário 2º PA'!$A$5:$A$2027)+COUNT('Diário 3º PA'!$A$5:$A$2043)+ROW()-4)</f>
        <v/>
      </c>
      <c r="B41" s="104"/>
      <c r="C41" s="469"/>
      <c r="D41" s="105"/>
      <c r="E41" s="105"/>
      <c r="F41" s="106"/>
      <c r="G41" s="105"/>
      <c r="H41" s="105"/>
      <c r="I41" s="107"/>
      <c r="J41" s="422"/>
      <c r="K41" s="422"/>
      <c r="L41" s="423"/>
      <c r="M41" s="422"/>
      <c r="N41" s="455"/>
      <c r="O41" s="79">
        <f t="shared" si="2"/>
        <v>0</v>
      </c>
      <c r="P41" s="79">
        <f t="shared" si="3"/>
        <v>0</v>
      </c>
      <c r="Q41" s="152" t="str">
        <f t="shared" si="1"/>
        <v/>
      </c>
    </row>
    <row r="42" spans="1:17" x14ac:dyDescent="0.2">
      <c r="A42" s="118" t="str">
        <f>IF(B42="","",COUNT('Diário 1º PA'!$A$5:$A$1982)+COUNT('Diário 2º PA'!$A$5:$A$2027)+COUNT('Diário 3º PA'!$A$5:$A$2043)+ROW()-4)</f>
        <v/>
      </c>
      <c r="B42" s="104"/>
      <c r="C42" s="469"/>
      <c r="D42" s="105"/>
      <c r="E42" s="105"/>
      <c r="F42" s="106"/>
      <c r="G42" s="105"/>
      <c r="H42" s="105"/>
      <c r="I42" s="107"/>
      <c r="J42" s="422"/>
      <c r="K42" s="422"/>
      <c r="L42" s="423"/>
      <c r="M42" s="422"/>
      <c r="N42" s="455"/>
      <c r="O42" s="79">
        <f t="shared" si="2"/>
        <v>0</v>
      </c>
      <c r="P42" s="79">
        <f t="shared" si="3"/>
        <v>0</v>
      </c>
      <c r="Q42" s="102" t="str">
        <f t="shared" si="1"/>
        <v/>
      </c>
    </row>
    <row r="43" spans="1:17" x14ac:dyDescent="0.2">
      <c r="A43" s="118" t="str">
        <f>IF(B43="","",COUNT('Diário 1º PA'!$A$5:$A$1982)+COUNT('Diário 2º PA'!$A$5:$A$2027)+COUNT('Diário 3º PA'!$A$5:$A$2043)+ROW()-4)</f>
        <v/>
      </c>
      <c r="B43" s="104"/>
      <c r="C43" s="469"/>
      <c r="D43" s="105"/>
      <c r="E43" s="105"/>
      <c r="F43" s="106"/>
      <c r="G43" s="105"/>
      <c r="H43" s="105"/>
      <c r="I43" s="107"/>
      <c r="J43" s="422"/>
      <c r="K43" s="422"/>
      <c r="L43" s="423"/>
      <c r="M43" s="422"/>
      <c r="N43" s="455"/>
      <c r="O43" s="79">
        <f t="shared" si="2"/>
        <v>0</v>
      </c>
      <c r="P43" s="79">
        <f t="shared" si="3"/>
        <v>0</v>
      </c>
      <c r="Q43" s="102" t="str">
        <f t="shared" si="1"/>
        <v/>
      </c>
    </row>
    <row r="44" spans="1:17" x14ac:dyDescent="0.2">
      <c r="A44" s="118" t="str">
        <f>IF(B44="","",COUNT('Diário 1º PA'!$A$5:$A$1982)+COUNT('Diário 2º PA'!$A$5:$A$2027)+COUNT('Diário 3º PA'!$A$5:$A$2043)+ROW()-4)</f>
        <v/>
      </c>
      <c r="B44" s="104"/>
      <c r="C44" s="469"/>
      <c r="D44" s="105"/>
      <c r="E44" s="105"/>
      <c r="F44" s="106"/>
      <c r="G44" s="105"/>
      <c r="H44" s="105"/>
      <c r="I44" s="107"/>
      <c r="J44" s="422"/>
      <c r="K44" s="422"/>
      <c r="L44" s="423"/>
      <c r="M44" s="422"/>
      <c r="N44" s="455"/>
      <c r="O44" s="79">
        <f t="shared" si="2"/>
        <v>0</v>
      </c>
      <c r="P44" s="79">
        <f t="shared" si="3"/>
        <v>0</v>
      </c>
      <c r="Q44" s="152" t="str">
        <f t="shared" si="1"/>
        <v/>
      </c>
    </row>
    <row r="45" spans="1:17" x14ac:dyDescent="0.2">
      <c r="A45" s="118" t="str">
        <f>IF(B45="","",COUNT('Diário 1º PA'!$A$5:$A$1982)+COUNT('Diário 2º PA'!$A$5:$A$2027)+COUNT('Diário 3º PA'!$A$5:$A$2043)+ROW()-4)</f>
        <v/>
      </c>
      <c r="B45" s="104"/>
      <c r="C45" s="469"/>
      <c r="D45" s="105"/>
      <c r="E45" s="105"/>
      <c r="F45" s="106"/>
      <c r="G45" s="105"/>
      <c r="H45" s="105"/>
      <c r="I45" s="107"/>
      <c r="J45" s="422"/>
      <c r="K45" s="422"/>
      <c r="L45" s="423"/>
      <c r="M45" s="422"/>
      <c r="N45" s="455"/>
      <c r="O45" s="79">
        <f t="shared" si="2"/>
        <v>0</v>
      </c>
      <c r="P45" s="79">
        <f t="shared" si="3"/>
        <v>0</v>
      </c>
      <c r="Q45" s="102" t="str">
        <f t="shared" si="1"/>
        <v/>
      </c>
    </row>
    <row r="46" spans="1:17" x14ac:dyDescent="0.2">
      <c r="A46" s="118" t="str">
        <f>IF(B46="","",COUNT('Diário 1º PA'!$A$5:$A$1982)+COUNT('Diário 2º PA'!$A$5:$A$2027)+COUNT('Diário 3º PA'!$A$5:$A$2043)+ROW()-4)</f>
        <v/>
      </c>
      <c r="B46" s="104"/>
      <c r="C46" s="469"/>
      <c r="D46" s="105"/>
      <c r="E46" s="105"/>
      <c r="F46" s="106"/>
      <c r="G46" s="105"/>
      <c r="H46" s="105"/>
      <c r="I46" s="107"/>
      <c r="J46" s="422"/>
      <c r="K46" s="422"/>
      <c r="L46" s="423"/>
      <c r="M46" s="422"/>
      <c r="N46" s="455"/>
      <c r="O46" s="79">
        <f t="shared" si="2"/>
        <v>0</v>
      </c>
      <c r="P46" s="79">
        <f t="shared" si="3"/>
        <v>0</v>
      </c>
      <c r="Q46" s="102" t="str">
        <f t="shared" si="1"/>
        <v/>
      </c>
    </row>
    <row r="47" spans="1:17" x14ac:dyDescent="0.2">
      <c r="A47" s="118" t="str">
        <f>IF(B47="","",COUNT('Diário 1º PA'!$A$5:$A$1982)+COUNT('Diário 2º PA'!$A$5:$A$2027)+COUNT('Diário 3º PA'!$A$5:$A$2043)+ROW()-4)</f>
        <v/>
      </c>
      <c r="B47" s="104"/>
      <c r="C47" s="469"/>
      <c r="D47" s="105"/>
      <c r="E47" s="105"/>
      <c r="F47" s="106"/>
      <c r="G47" s="105"/>
      <c r="H47" s="105"/>
      <c r="I47" s="107"/>
      <c r="J47" s="422"/>
      <c r="K47" s="422"/>
      <c r="L47" s="423"/>
      <c r="M47" s="422"/>
      <c r="N47" s="455"/>
      <c r="O47" s="79">
        <f t="shared" si="2"/>
        <v>0</v>
      </c>
      <c r="P47" s="79">
        <f t="shared" si="3"/>
        <v>0</v>
      </c>
      <c r="Q47" s="152" t="str">
        <f t="shared" si="1"/>
        <v/>
      </c>
    </row>
    <row r="48" spans="1:17" x14ac:dyDescent="0.2">
      <c r="A48" s="118" t="str">
        <f>IF(B48="","",COUNT('Diário 1º PA'!$A$5:$A$1982)+COUNT('Diário 2º PA'!$A$5:$A$2027)+COUNT('Diário 3º PA'!$A$5:$A$2043)+ROW()-4)</f>
        <v/>
      </c>
      <c r="B48" s="104"/>
      <c r="C48" s="469"/>
      <c r="D48" s="105"/>
      <c r="E48" s="105"/>
      <c r="F48" s="106"/>
      <c r="G48" s="105"/>
      <c r="H48" s="105"/>
      <c r="I48" s="107"/>
      <c r="J48" s="422"/>
      <c r="K48" s="422"/>
      <c r="L48" s="423"/>
      <c r="M48" s="422"/>
      <c r="N48" s="455"/>
      <c r="O48" s="79">
        <f t="shared" si="2"/>
        <v>0</v>
      </c>
      <c r="P48" s="79">
        <f t="shared" si="3"/>
        <v>0</v>
      </c>
      <c r="Q48" s="102" t="str">
        <f t="shared" si="1"/>
        <v/>
      </c>
    </row>
    <row r="49" spans="1:17" x14ac:dyDescent="0.2">
      <c r="A49" s="118" t="str">
        <f>IF(B49="","",COUNT('Diário 1º PA'!$A$5:$A$1982)+COUNT('Diário 2º PA'!$A$5:$A$2027)+COUNT('Diário 3º PA'!$A$5:$A$2043)+ROW()-4)</f>
        <v/>
      </c>
      <c r="B49" s="104"/>
      <c r="C49" s="469"/>
      <c r="D49" s="105"/>
      <c r="E49" s="105"/>
      <c r="F49" s="106"/>
      <c r="G49" s="105"/>
      <c r="H49" s="105"/>
      <c r="I49" s="107"/>
      <c r="J49" s="422"/>
      <c r="K49" s="422"/>
      <c r="L49" s="423"/>
      <c r="M49" s="422"/>
      <c r="N49" s="455"/>
      <c r="O49" s="79">
        <f t="shared" si="2"/>
        <v>0</v>
      </c>
      <c r="P49" s="79">
        <f t="shared" si="3"/>
        <v>0</v>
      </c>
      <c r="Q49" s="102" t="str">
        <f t="shared" si="1"/>
        <v/>
      </c>
    </row>
    <row r="50" spans="1:17" x14ac:dyDescent="0.2">
      <c r="A50" s="118" t="str">
        <f>IF(B50="","",COUNT('Diário 1º PA'!$A$5:$A$1982)+COUNT('Diário 2º PA'!$A$5:$A$2027)+COUNT('Diário 3º PA'!$A$5:$A$2043)+ROW()-4)</f>
        <v/>
      </c>
      <c r="B50" s="104"/>
      <c r="C50" s="469"/>
      <c r="D50" s="105"/>
      <c r="E50" s="105"/>
      <c r="F50" s="106"/>
      <c r="G50" s="105"/>
      <c r="H50" s="105"/>
      <c r="I50" s="107"/>
      <c r="J50" s="422"/>
      <c r="K50" s="422"/>
      <c r="L50" s="423"/>
      <c r="M50" s="422"/>
      <c r="N50" s="455"/>
      <c r="O50" s="79">
        <f t="shared" si="2"/>
        <v>0</v>
      </c>
      <c r="P50" s="79">
        <f t="shared" si="3"/>
        <v>0</v>
      </c>
      <c r="Q50" s="152" t="str">
        <f t="shared" si="1"/>
        <v/>
      </c>
    </row>
    <row r="51" spans="1:17" x14ac:dyDescent="0.2">
      <c r="A51" s="118" t="str">
        <f>IF(B51="","",COUNT('Diário 1º PA'!$A$5:$A$1982)+COUNT('Diário 2º PA'!$A$5:$A$2027)+COUNT('Diário 3º PA'!$A$5:$A$2043)+ROW()-4)</f>
        <v/>
      </c>
      <c r="B51" s="104"/>
      <c r="C51" s="469"/>
      <c r="D51" s="105"/>
      <c r="E51" s="105"/>
      <c r="F51" s="106"/>
      <c r="G51" s="107"/>
      <c r="H51" s="105"/>
      <c r="I51" s="107"/>
      <c r="J51" s="422"/>
      <c r="K51" s="422"/>
      <c r="L51" s="423"/>
      <c r="M51" s="422"/>
      <c r="N51" s="455"/>
      <c r="O51" s="79">
        <f t="shared" si="2"/>
        <v>0</v>
      </c>
      <c r="P51" s="79">
        <f t="shared" si="3"/>
        <v>0</v>
      </c>
      <c r="Q51" s="102" t="str">
        <f t="shared" si="1"/>
        <v/>
      </c>
    </row>
    <row r="52" spans="1:17" x14ac:dyDescent="0.2">
      <c r="A52" s="118" t="str">
        <f>IF(B52="","",COUNT('Diário 1º PA'!$A$5:$A$1982)+COUNT('Diário 2º PA'!$A$5:$A$2027)+COUNT('Diário 3º PA'!$A$5:$A$2043)+ROW()-4)</f>
        <v/>
      </c>
      <c r="B52" s="104"/>
      <c r="C52" s="469"/>
      <c r="D52" s="105"/>
      <c r="E52" s="105"/>
      <c r="F52" s="106"/>
      <c r="G52" s="107"/>
      <c r="H52" s="105"/>
      <c r="I52" s="107"/>
      <c r="J52" s="422"/>
      <c r="K52" s="422"/>
      <c r="L52" s="423"/>
      <c r="M52" s="422"/>
      <c r="N52" s="455"/>
      <c r="O52" s="79">
        <f t="shared" si="2"/>
        <v>0</v>
      </c>
      <c r="P52" s="79">
        <f t="shared" si="3"/>
        <v>0</v>
      </c>
      <c r="Q52" s="102" t="str">
        <f t="shared" si="1"/>
        <v/>
      </c>
    </row>
    <row r="53" spans="1:17" x14ac:dyDescent="0.2">
      <c r="A53" s="118" t="str">
        <f>IF(B53="","",COUNT('Diário 1º PA'!$A$5:$A$1982)+COUNT('Diário 2º PA'!$A$5:$A$2027)+COUNT('Diário 3º PA'!$A$5:$A$2043)+ROW()-4)</f>
        <v/>
      </c>
      <c r="B53" s="104"/>
      <c r="C53" s="469"/>
      <c r="D53" s="105"/>
      <c r="E53" s="105"/>
      <c r="F53" s="106"/>
      <c r="G53" s="107"/>
      <c r="H53" s="105"/>
      <c r="I53" s="107"/>
      <c r="J53" s="422"/>
      <c r="K53" s="422"/>
      <c r="L53" s="423"/>
      <c r="M53" s="422"/>
      <c r="N53" s="455"/>
      <c r="O53" s="79">
        <f t="shared" si="2"/>
        <v>0</v>
      </c>
      <c r="P53" s="79">
        <f t="shared" si="3"/>
        <v>0</v>
      </c>
      <c r="Q53" s="152" t="str">
        <f t="shared" si="1"/>
        <v/>
      </c>
    </row>
    <row r="54" spans="1:17" x14ac:dyDescent="0.2">
      <c r="A54" s="118" t="str">
        <f>IF(B54="","",COUNT('Diário 1º PA'!$A$5:$A$1982)+COUNT('Diário 2º PA'!$A$5:$A$2027)+COUNT('Diário 3º PA'!$A$5:$A$2043)+ROW()-4)</f>
        <v/>
      </c>
      <c r="B54" s="104"/>
      <c r="C54" s="469"/>
      <c r="D54" s="105"/>
      <c r="E54" s="105"/>
      <c r="F54" s="106"/>
      <c r="G54" s="107"/>
      <c r="H54" s="105"/>
      <c r="I54" s="107"/>
      <c r="J54" s="422"/>
      <c r="K54" s="422"/>
      <c r="L54" s="423"/>
      <c r="M54" s="422"/>
      <c r="N54" s="455"/>
      <c r="O54" s="79">
        <f t="shared" si="2"/>
        <v>0</v>
      </c>
      <c r="P54" s="79">
        <f t="shared" si="3"/>
        <v>0</v>
      </c>
      <c r="Q54" s="102" t="str">
        <f t="shared" si="1"/>
        <v/>
      </c>
    </row>
    <row r="55" spans="1:17" x14ac:dyDescent="0.2">
      <c r="A55" s="118" t="str">
        <f>IF(B55="","",COUNT('Diário 1º PA'!$A$5:$A$1982)+COUNT('Diário 2º PA'!$A$5:$A$2027)+COUNT('Diário 3º PA'!$A$5:$A$2043)+ROW()-4)</f>
        <v/>
      </c>
      <c r="B55" s="104"/>
      <c r="C55" s="469"/>
      <c r="D55" s="105"/>
      <c r="E55" s="105"/>
      <c r="F55" s="106"/>
      <c r="G55" s="107"/>
      <c r="H55" s="105"/>
      <c r="I55" s="107"/>
      <c r="J55" s="422"/>
      <c r="K55" s="422"/>
      <c r="L55" s="423"/>
      <c r="M55" s="483"/>
      <c r="N55" s="455"/>
      <c r="O55" s="79">
        <f t="shared" si="2"/>
        <v>0</v>
      </c>
      <c r="P55" s="79">
        <f t="shared" si="3"/>
        <v>0</v>
      </c>
      <c r="Q55" s="102" t="str">
        <f t="shared" si="1"/>
        <v/>
      </c>
    </row>
    <row r="56" spans="1:17" x14ac:dyDescent="0.2">
      <c r="A56" s="118" t="str">
        <f>IF(B56="","",COUNT('Diário 1º PA'!$A$5:$A$1982)+COUNT('Diário 2º PA'!$A$5:$A$2027)+COUNT('Diário 3º PA'!$A$5:$A$2043)+ROW()-4)</f>
        <v/>
      </c>
      <c r="B56" s="104"/>
      <c r="C56" s="469"/>
      <c r="D56" s="105"/>
      <c r="E56" s="105"/>
      <c r="F56" s="106"/>
      <c r="G56" s="107"/>
      <c r="H56" s="105"/>
      <c r="I56" s="107"/>
      <c r="J56" s="422"/>
      <c r="K56" s="422"/>
      <c r="L56" s="423"/>
      <c r="M56" s="483"/>
      <c r="N56" s="455"/>
      <c r="O56" s="79">
        <f t="shared" si="2"/>
        <v>0</v>
      </c>
      <c r="P56" s="79">
        <f t="shared" si="3"/>
        <v>0</v>
      </c>
      <c r="Q56" s="152" t="str">
        <f t="shared" si="1"/>
        <v/>
      </c>
    </row>
    <row r="57" spans="1:17" x14ac:dyDescent="0.2">
      <c r="A57" s="118" t="str">
        <f>IF(B57="","",COUNT('Diário 1º PA'!$A$5:$A$1982)+COUNT('Diário 2º PA'!$A$5:$A$2027)+COUNT('Diário 3º PA'!$A$5:$A$2043)+ROW()-4)</f>
        <v/>
      </c>
      <c r="B57" s="104"/>
      <c r="C57" s="469"/>
      <c r="D57" s="105"/>
      <c r="E57" s="105"/>
      <c r="F57" s="106"/>
      <c r="G57" s="107"/>
      <c r="H57" s="105"/>
      <c r="I57" s="107"/>
      <c r="J57" s="422"/>
      <c r="K57" s="422"/>
      <c r="L57" s="423"/>
      <c r="M57" s="422"/>
      <c r="N57" s="455"/>
      <c r="O57" s="79">
        <f t="shared" si="2"/>
        <v>0</v>
      </c>
      <c r="P57" s="79">
        <f t="shared" si="3"/>
        <v>0</v>
      </c>
      <c r="Q57" s="102" t="str">
        <f t="shared" si="1"/>
        <v/>
      </c>
    </row>
    <row r="58" spans="1:17" x14ac:dyDescent="0.2">
      <c r="A58" s="118" t="str">
        <f>IF(B58="","",COUNT('Diário 1º PA'!$A$5:$A$1982)+COUNT('Diário 2º PA'!$A$5:$A$2027)+COUNT('Diário 3º PA'!$A$5:$A$2043)+ROW()-4)</f>
        <v/>
      </c>
      <c r="B58" s="104"/>
      <c r="C58" s="469"/>
      <c r="D58" s="105"/>
      <c r="E58" s="105"/>
      <c r="F58" s="106"/>
      <c r="G58" s="105"/>
      <c r="H58" s="105"/>
      <c r="I58" s="107"/>
      <c r="J58" s="422"/>
      <c r="K58" s="422"/>
      <c r="L58" s="423"/>
      <c r="M58" s="422"/>
      <c r="N58" s="455"/>
      <c r="O58" s="79">
        <f t="shared" si="2"/>
        <v>0</v>
      </c>
      <c r="P58" s="79">
        <f t="shared" si="3"/>
        <v>0</v>
      </c>
      <c r="Q58" s="102" t="str">
        <f t="shared" si="1"/>
        <v/>
      </c>
    </row>
    <row r="59" spans="1:17" x14ac:dyDescent="0.2">
      <c r="A59" s="118" t="str">
        <f>IF(B59="","",COUNT('Diário 1º PA'!$A$5:$A$1982)+COUNT('Diário 2º PA'!$A$5:$A$2027)+COUNT('Diário 3º PA'!$A$5:$A$2043)+ROW()-4)</f>
        <v/>
      </c>
      <c r="B59" s="104"/>
      <c r="C59" s="469"/>
      <c r="D59" s="105"/>
      <c r="E59" s="105"/>
      <c r="F59" s="106"/>
      <c r="G59" s="105"/>
      <c r="H59" s="105"/>
      <c r="I59" s="107"/>
      <c r="J59" s="422"/>
      <c r="K59" s="422"/>
      <c r="L59" s="423"/>
      <c r="M59" s="422"/>
      <c r="N59" s="455"/>
      <c r="O59" s="79">
        <f t="shared" si="2"/>
        <v>0</v>
      </c>
      <c r="P59" s="79">
        <f t="shared" si="3"/>
        <v>0</v>
      </c>
      <c r="Q59" s="152" t="str">
        <f t="shared" si="1"/>
        <v/>
      </c>
    </row>
    <row r="60" spans="1:17" x14ac:dyDescent="0.2">
      <c r="A60" s="118" t="str">
        <f>IF(B60="","",COUNT('Diário 1º PA'!$A$5:$A$1982)+COUNT('Diário 2º PA'!$A$5:$A$2027)+COUNT('Diário 3º PA'!$A$5:$A$2043)+ROW()-4)</f>
        <v/>
      </c>
      <c r="B60" s="104"/>
      <c r="C60" s="469"/>
      <c r="D60" s="105"/>
      <c r="E60" s="105"/>
      <c r="F60" s="106"/>
      <c r="G60" s="105"/>
      <c r="H60" s="105"/>
      <c r="I60" s="107"/>
      <c r="J60" s="422"/>
      <c r="K60" s="422"/>
      <c r="L60" s="423"/>
      <c r="M60" s="422"/>
      <c r="N60" s="455"/>
      <c r="O60" s="79">
        <f t="shared" si="2"/>
        <v>0</v>
      </c>
      <c r="P60" s="79">
        <f t="shared" si="3"/>
        <v>0</v>
      </c>
      <c r="Q60" s="102" t="str">
        <f t="shared" si="1"/>
        <v/>
      </c>
    </row>
    <row r="61" spans="1:17" x14ac:dyDescent="0.2">
      <c r="A61" s="118" t="str">
        <f>IF(B61="","",COUNT('Diário 1º PA'!$A$5:$A$1982)+COUNT('Diário 2º PA'!$A$5:$A$2027)+COUNT('Diário 3º PA'!$A$5:$A$2043)+ROW()-4)</f>
        <v/>
      </c>
      <c r="B61" s="104"/>
      <c r="C61" s="469"/>
      <c r="D61" s="105"/>
      <c r="E61" s="105"/>
      <c r="F61" s="106"/>
      <c r="G61" s="105"/>
      <c r="H61" s="105"/>
      <c r="I61" s="107"/>
      <c r="J61" s="422"/>
      <c r="K61" s="422"/>
      <c r="L61" s="423"/>
      <c r="M61" s="422"/>
      <c r="N61" s="455"/>
      <c r="O61" s="79">
        <f t="shared" si="2"/>
        <v>0</v>
      </c>
      <c r="P61" s="79">
        <f t="shared" si="3"/>
        <v>0</v>
      </c>
      <c r="Q61" s="102" t="str">
        <f t="shared" si="1"/>
        <v/>
      </c>
    </row>
    <row r="62" spans="1:17" x14ac:dyDescent="0.2">
      <c r="A62" s="118" t="str">
        <f>IF(B62="","",COUNT('Diário 1º PA'!$A$5:$A$1982)+COUNT('Diário 2º PA'!$A$5:$A$2027)+COUNT('Diário 3º PA'!$A$5:$A$2043)+ROW()-4)</f>
        <v/>
      </c>
      <c r="B62" s="104"/>
      <c r="C62" s="469"/>
      <c r="D62" s="105"/>
      <c r="E62" s="105"/>
      <c r="F62" s="106"/>
      <c r="G62" s="107"/>
      <c r="H62" s="105"/>
      <c r="I62" s="107"/>
      <c r="J62" s="422"/>
      <c r="K62" s="422"/>
      <c r="L62" s="423"/>
      <c r="M62" s="422"/>
      <c r="N62" s="455"/>
      <c r="O62" s="79">
        <f t="shared" si="2"/>
        <v>0</v>
      </c>
      <c r="P62" s="79">
        <f t="shared" si="3"/>
        <v>0</v>
      </c>
      <c r="Q62" s="152" t="str">
        <f t="shared" si="1"/>
        <v/>
      </c>
    </row>
    <row r="63" spans="1:17" x14ac:dyDescent="0.2">
      <c r="A63" s="118" t="str">
        <f>IF(B63="","",COUNT('Diário 1º PA'!$A$5:$A$1982)+COUNT('Diário 2º PA'!$A$5:$A$2027)+COUNT('Diário 3º PA'!$A$5:$A$2043)+ROW()-4)</f>
        <v/>
      </c>
      <c r="B63" s="104"/>
      <c r="C63" s="469"/>
      <c r="D63" s="105"/>
      <c r="E63" s="105"/>
      <c r="F63" s="106"/>
      <c r="G63" s="107"/>
      <c r="H63" s="105"/>
      <c r="I63" s="107"/>
      <c r="J63" s="422"/>
      <c r="K63" s="422"/>
      <c r="L63" s="423"/>
      <c r="M63" s="422"/>
      <c r="N63" s="455"/>
      <c r="O63" s="79">
        <f t="shared" si="2"/>
        <v>0</v>
      </c>
      <c r="P63" s="79">
        <f t="shared" si="3"/>
        <v>0</v>
      </c>
      <c r="Q63" s="102" t="str">
        <f t="shared" si="1"/>
        <v/>
      </c>
    </row>
    <row r="64" spans="1:17" x14ac:dyDescent="0.2">
      <c r="A64" s="118" t="str">
        <f>IF(B64="","",COUNT('Diário 1º PA'!$A$5:$A$1982)+COUNT('Diário 2º PA'!$A$5:$A$2027)+COUNT('Diário 3º PA'!$A$5:$A$2043)+ROW()-4)</f>
        <v/>
      </c>
      <c r="B64" s="104"/>
      <c r="C64" s="469"/>
      <c r="D64" s="105"/>
      <c r="E64" s="105"/>
      <c r="F64" s="106"/>
      <c r="G64" s="105"/>
      <c r="H64" s="105"/>
      <c r="I64" s="107"/>
      <c r="J64" s="422"/>
      <c r="K64" s="422"/>
      <c r="L64" s="423"/>
      <c r="M64" s="422"/>
      <c r="N64" s="455"/>
      <c r="O64" s="79">
        <f t="shared" si="2"/>
        <v>0</v>
      </c>
      <c r="P64" s="79">
        <f t="shared" si="3"/>
        <v>0</v>
      </c>
      <c r="Q64" s="102" t="str">
        <f t="shared" si="1"/>
        <v/>
      </c>
    </row>
    <row r="65" spans="1:17" x14ac:dyDescent="0.2">
      <c r="A65" s="118" t="str">
        <f>IF(B65="","",COUNT('Diário 1º PA'!$A$5:$A$1982)+COUNT('Diário 2º PA'!$A$5:$A$2027)+COUNT('Diário 3º PA'!$A$5:$A$2043)+ROW()-4)</f>
        <v/>
      </c>
      <c r="B65" s="104"/>
      <c r="C65" s="469"/>
      <c r="D65" s="105"/>
      <c r="E65" s="105"/>
      <c r="F65" s="106"/>
      <c r="G65" s="487"/>
      <c r="H65" s="105"/>
      <c r="I65" s="107"/>
      <c r="J65" s="422"/>
      <c r="K65" s="422"/>
      <c r="L65" s="423"/>
      <c r="M65" s="422"/>
      <c r="N65" s="455"/>
      <c r="O65" s="79">
        <f t="shared" si="2"/>
        <v>0</v>
      </c>
      <c r="P65" s="79">
        <f t="shared" si="3"/>
        <v>0</v>
      </c>
      <c r="Q65" s="152" t="str">
        <f t="shared" si="1"/>
        <v/>
      </c>
    </row>
    <row r="66" spans="1:17" x14ac:dyDescent="0.2">
      <c r="A66" s="118" t="str">
        <f>IF(B66="","",COUNT('Diário 1º PA'!$A$5:$A$1982)+COUNT('Diário 2º PA'!$A$5:$A$2027)+COUNT('Diário 3º PA'!$A$5:$A$2043)+ROW()-4)</f>
        <v/>
      </c>
      <c r="B66" s="104"/>
      <c r="C66" s="469"/>
      <c r="D66" s="105"/>
      <c r="E66" s="105"/>
      <c r="F66" s="106"/>
      <c r="G66" s="107"/>
      <c r="H66" s="105"/>
      <c r="I66" s="107"/>
      <c r="J66" s="422"/>
      <c r="K66" s="422"/>
      <c r="L66" s="423"/>
      <c r="M66" s="422"/>
      <c r="N66" s="455"/>
      <c r="O66" s="79">
        <f t="shared" si="2"/>
        <v>0</v>
      </c>
      <c r="P66" s="79">
        <f t="shared" si="3"/>
        <v>0</v>
      </c>
      <c r="Q66" s="102" t="str">
        <f t="shared" si="1"/>
        <v/>
      </c>
    </row>
    <row r="67" spans="1:17" x14ac:dyDescent="0.2">
      <c r="A67" s="118" t="str">
        <f>IF(B67="","",COUNT('Diário 1º PA'!$A$5:$A$1982)+COUNT('Diário 2º PA'!$A$5:$A$2027)+COUNT('Diário 3º PA'!$A$5:$A$2043)+ROW()-4)</f>
        <v/>
      </c>
      <c r="B67" s="104"/>
      <c r="C67" s="469"/>
      <c r="D67" s="105"/>
      <c r="E67" s="105"/>
      <c r="F67" s="106"/>
      <c r="G67" s="105"/>
      <c r="H67" s="105"/>
      <c r="I67" s="107"/>
      <c r="J67" s="422"/>
      <c r="K67" s="422"/>
      <c r="L67" s="423"/>
      <c r="M67" s="422"/>
      <c r="N67" s="455"/>
      <c r="O67" s="79">
        <f t="shared" si="2"/>
        <v>0</v>
      </c>
      <c r="P67" s="79">
        <f t="shared" si="3"/>
        <v>0</v>
      </c>
      <c r="Q67" s="102" t="str">
        <f t="shared" si="1"/>
        <v/>
      </c>
    </row>
    <row r="68" spans="1:17" x14ac:dyDescent="0.2">
      <c r="A68" s="118" t="str">
        <f>IF(B68="","",COUNT('Diário 1º PA'!$A$5:$A$1982)+COUNT('Diário 2º PA'!$A$5:$A$2027)+COUNT('Diário 3º PA'!$A$5:$A$2043)+ROW()-4)</f>
        <v/>
      </c>
      <c r="B68" s="104"/>
      <c r="C68" s="469"/>
      <c r="D68" s="105"/>
      <c r="E68" s="105"/>
      <c r="F68" s="106"/>
      <c r="G68" s="105"/>
      <c r="H68" s="105"/>
      <c r="I68" s="107"/>
      <c r="J68" s="422"/>
      <c r="K68" s="422"/>
      <c r="L68" s="423"/>
      <c r="M68" s="422"/>
      <c r="N68" s="455"/>
      <c r="O68" s="79">
        <f t="shared" si="2"/>
        <v>0</v>
      </c>
      <c r="P68" s="79">
        <f t="shared" si="3"/>
        <v>0</v>
      </c>
      <c r="Q68" s="152" t="str">
        <f t="shared" si="1"/>
        <v/>
      </c>
    </row>
    <row r="69" spans="1:17" x14ac:dyDescent="0.2">
      <c r="A69" s="118" t="str">
        <f>IF(B69="","",COUNT('Diário 1º PA'!$A$5:$A$1982)+COUNT('Diário 2º PA'!$A$5:$A$2027)+COUNT('Diário 3º PA'!$A$5:$A$2043)+ROW()-4)</f>
        <v/>
      </c>
      <c r="B69" s="104"/>
      <c r="C69" s="469"/>
      <c r="D69" s="105"/>
      <c r="E69" s="105"/>
      <c r="F69" s="106"/>
      <c r="G69" s="105"/>
      <c r="H69" s="105"/>
      <c r="I69" s="107"/>
      <c r="J69" s="422"/>
      <c r="K69" s="422"/>
      <c r="L69" s="423"/>
      <c r="M69" s="422"/>
      <c r="N69" s="455"/>
      <c r="O69" s="79">
        <f t="shared" si="2"/>
        <v>0</v>
      </c>
      <c r="P69" s="79">
        <f t="shared" si="3"/>
        <v>0</v>
      </c>
      <c r="Q69" s="102" t="str">
        <f t="shared" si="1"/>
        <v/>
      </c>
    </row>
    <row r="70" spans="1:17" x14ac:dyDescent="0.2">
      <c r="A70" s="118" t="str">
        <f>IF(B70="","",COUNT('Diário 1º PA'!$A$5:$A$1982)+COUNT('Diário 2º PA'!$A$5:$A$2027)+COUNT('Diário 3º PA'!$A$5:$A$2043)+ROW()-4)</f>
        <v/>
      </c>
      <c r="B70" s="104"/>
      <c r="C70" s="469"/>
      <c r="D70" s="105"/>
      <c r="E70" s="105"/>
      <c r="F70" s="106"/>
      <c r="G70" s="105"/>
      <c r="H70" s="105"/>
      <c r="I70" s="107"/>
      <c r="J70" s="422"/>
      <c r="K70" s="422"/>
      <c r="L70" s="423"/>
      <c r="M70" s="422"/>
      <c r="N70" s="455"/>
      <c r="O70" s="79">
        <f t="shared" si="2"/>
        <v>0</v>
      </c>
      <c r="P70" s="79">
        <f t="shared" si="3"/>
        <v>0</v>
      </c>
      <c r="Q70" s="102" t="str">
        <f t="shared" si="1"/>
        <v/>
      </c>
    </row>
    <row r="71" spans="1:17" x14ac:dyDescent="0.2">
      <c r="A71" s="118" t="str">
        <f>IF(B71="","",COUNT('Diário 1º PA'!$A$5:$A$1982)+COUNT('Diário 2º PA'!$A$5:$A$2027)+COUNT('Diário 3º PA'!$A$5:$A$2043)+ROW()-4)</f>
        <v/>
      </c>
      <c r="B71" s="104"/>
      <c r="C71" s="469"/>
      <c r="D71" s="105"/>
      <c r="E71" s="105"/>
      <c r="F71" s="106"/>
      <c r="G71" s="105"/>
      <c r="H71" s="105"/>
      <c r="I71" s="107"/>
      <c r="J71" s="422"/>
      <c r="K71" s="422"/>
      <c r="L71" s="423"/>
      <c r="M71" s="422"/>
      <c r="N71" s="455"/>
      <c r="O71" s="79">
        <f t="shared" si="2"/>
        <v>0</v>
      </c>
      <c r="P71" s="79">
        <f t="shared" si="3"/>
        <v>0</v>
      </c>
      <c r="Q71" s="152" t="str">
        <f t="shared" si="1"/>
        <v/>
      </c>
    </row>
    <row r="72" spans="1:17" x14ac:dyDescent="0.2">
      <c r="A72" s="118" t="str">
        <f>IF(B72="","",COUNT('Diário 1º PA'!$A$5:$A$1982)+COUNT('Diário 2º PA'!$A$5:$A$2027)+COUNT('Diário 3º PA'!$A$5:$A$2043)+ROW()-4)</f>
        <v/>
      </c>
      <c r="B72" s="104"/>
      <c r="C72" s="469"/>
      <c r="D72" s="105"/>
      <c r="E72" s="105"/>
      <c r="F72" s="106"/>
      <c r="G72" s="105"/>
      <c r="H72" s="105"/>
      <c r="I72" s="107"/>
      <c r="J72" s="422"/>
      <c r="K72" s="422"/>
      <c r="L72" s="423"/>
      <c r="M72" s="422"/>
      <c r="N72" s="455"/>
      <c r="O72" s="79">
        <f t="shared" si="2"/>
        <v>0</v>
      </c>
      <c r="P72" s="79">
        <f t="shared" si="3"/>
        <v>0</v>
      </c>
      <c r="Q72" s="102" t="str">
        <f t="shared" ref="Q72:Q135" si="4">SUBSTITUTE(D72," ","_")</f>
        <v/>
      </c>
    </row>
    <row r="73" spans="1:17" x14ac:dyDescent="0.2">
      <c r="A73" s="118" t="str">
        <f>IF(B73="","",COUNT('Diário 1º PA'!$A$5:$A$1982)+COUNT('Diário 2º PA'!$A$5:$A$2027)+COUNT('Diário 3º PA'!$A$5:$A$2043)+ROW()-4)</f>
        <v/>
      </c>
      <c r="B73" s="104"/>
      <c r="C73" s="469"/>
      <c r="D73" s="105"/>
      <c r="E73" s="105"/>
      <c r="F73" s="106"/>
      <c r="G73" s="105"/>
      <c r="H73" s="105"/>
      <c r="I73" s="107"/>
      <c r="J73" s="422"/>
      <c r="K73" s="422"/>
      <c r="L73" s="423"/>
      <c r="M73" s="422"/>
      <c r="N73" s="455"/>
      <c r="O73" s="79">
        <f t="shared" ref="O73:O136" si="5">IF(B73=0,0,IF(YEAR(B73)=$P$1,MONTH(B73)-$O$1+1,(YEAR(B73)-$P$1)*12-$O$1+1+MONTH(B73)))</f>
        <v>0</v>
      </c>
      <c r="P73" s="79">
        <f t="shared" ref="P73:P136" si="6">IF(C73=0,0,IF(YEAR(C73)=$P$1,MONTH(C73)-$O$1+1,(YEAR(C73)-$P$1)*12-$O$1+1+MONTH(C73)))</f>
        <v>0</v>
      </c>
      <c r="Q73" s="102" t="str">
        <f t="shared" si="4"/>
        <v/>
      </c>
    </row>
    <row r="74" spans="1:17" x14ac:dyDescent="0.2">
      <c r="A74" s="118" t="str">
        <f>IF(B74="","",COUNT('Diário 1º PA'!$A$5:$A$1982)+COUNT('Diário 2º PA'!$A$5:$A$2027)+COUNT('Diário 3º PA'!$A$5:$A$2043)+ROW()-4)</f>
        <v/>
      </c>
      <c r="B74" s="104"/>
      <c r="C74" s="469"/>
      <c r="D74" s="105"/>
      <c r="E74" s="105"/>
      <c r="F74" s="106"/>
      <c r="G74" s="105"/>
      <c r="H74" s="105"/>
      <c r="I74" s="107"/>
      <c r="J74" s="422"/>
      <c r="K74" s="422"/>
      <c r="L74" s="423"/>
      <c r="M74" s="422"/>
      <c r="N74" s="455"/>
      <c r="O74" s="79">
        <f t="shared" si="5"/>
        <v>0</v>
      </c>
      <c r="P74" s="79">
        <f t="shared" si="6"/>
        <v>0</v>
      </c>
      <c r="Q74" s="152" t="str">
        <f t="shared" si="4"/>
        <v/>
      </c>
    </row>
    <row r="75" spans="1:17" x14ac:dyDescent="0.2">
      <c r="A75" s="118" t="str">
        <f>IF(B75="","",COUNT('Diário 1º PA'!$A$5:$A$1982)+COUNT('Diário 2º PA'!$A$5:$A$2027)+COUNT('Diário 3º PA'!$A$5:$A$2043)+ROW()-4)</f>
        <v/>
      </c>
      <c r="B75" s="479"/>
      <c r="C75" s="474"/>
      <c r="D75" s="476"/>
      <c r="E75" s="476"/>
      <c r="F75" s="445"/>
      <c r="G75" s="476"/>
      <c r="H75" s="476"/>
      <c r="I75" s="442"/>
      <c r="J75" s="480"/>
      <c r="K75" s="480"/>
      <c r="L75" s="444"/>
      <c r="M75" s="480"/>
      <c r="N75" s="492"/>
      <c r="O75" s="79">
        <f t="shared" si="5"/>
        <v>0</v>
      </c>
      <c r="P75" s="79">
        <f t="shared" si="6"/>
        <v>0</v>
      </c>
      <c r="Q75" s="102" t="str">
        <f t="shared" si="4"/>
        <v/>
      </c>
    </row>
    <row r="76" spans="1:17" x14ac:dyDescent="0.2">
      <c r="A76" s="118" t="str">
        <f>IF(B76="","",COUNT('Diário 1º PA'!$A$5:$A$1982)+COUNT('Diário 2º PA'!$A$5:$A$2027)+COUNT('Diário 3º PA'!$A$5:$A$2043)+ROW()-4)</f>
        <v/>
      </c>
      <c r="B76" s="104"/>
      <c r="C76" s="469"/>
      <c r="D76" s="105"/>
      <c r="E76" s="105"/>
      <c r="F76" s="106"/>
      <c r="G76" s="105"/>
      <c r="H76" s="105"/>
      <c r="I76" s="107"/>
      <c r="J76" s="422"/>
      <c r="K76" s="422"/>
      <c r="L76" s="423"/>
      <c r="M76" s="422"/>
      <c r="N76" s="455"/>
      <c r="O76" s="79">
        <f t="shared" si="5"/>
        <v>0</v>
      </c>
      <c r="P76" s="79">
        <f t="shared" si="6"/>
        <v>0</v>
      </c>
      <c r="Q76" s="102" t="str">
        <f t="shared" si="4"/>
        <v/>
      </c>
    </row>
    <row r="77" spans="1:17" x14ac:dyDescent="0.2">
      <c r="A77" s="118" t="str">
        <f>IF(B77="","",COUNT('Diário 1º PA'!$A$5:$A$1982)+COUNT('Diário 2º PA'!$A$5:$A$2027)+COUNT('Diário 3º PA'!$A$5:$A$2043)+ROW()-4)</f>
        <v/>
      </c>
      <c r="B77" s="104"/>
      <c r="C77" s="469"/>
      <c r="D77" s="105"/>
      <c r="E77" s="105"/>
      <c r="F77" s="106"/>
      <c r="G77" s="105"/>
      <c r="H77" s="105"/>
      <c r="I77" s="107"/>
      <c r="J77" s="422"/>
      <c r="K77" s="422"/>
      <c r="L77" s="423"/>
      <c r="M77" s="422"/>
      <c r="N77" s="455"/>
      <c r="O77" s="79">
        <f t="shared" si="5"/>
        <v>0</v>
      </c>
      <c r="P77" s="79">
        <f t="shared" si="6"/>
        <v>0</v>
      </c>
      <c r="Q77" s="152" t="str">
        <f t="shared" si="4"/>
        <v/>
      </c>
    </row>
    <row r="78" spans="1:17" x14ac:dyDescent="0.2">
      <c r="A78" s="118" t="str">
        <f>IF(B78="","",COUNT('Diário 1º PA'!$A$5:$A$1982)+COUNT('Diário 2º PA'!$A$5:$A$2027)+COUNT('Diário 3º PA'!$A$5:$A$2043)+ROW()-4)</f>
        <v/>
      </c>
      <c r="B78" s="104"/>
      <c r="C78" s="469"/>
      <c r="D78" s="105"/>
      <c r="E78" s="105"/>
      <c r="F78" s="106"/>
      <c r="G78" s="105"/>
      <c r="H78" s="105"/>
      <c r="I78" s="107"/>
      <c r="J78" s="422"/>
      <c r="K78" s="422"/>
      <c r="L78" s="423"/>
      <c r="M78" s="422"/>
      <c r="N78" s="455"/>
      <c r="O78" s="79">
        <f t="shared" si="5"/>
        <v>0</v>
      </c>
      <c r="P78" s="79">
        <f t="shared" si="6"/>
        <v>0</v>
      </c>
      <c r="Q78" s="102" t="str">
        <f t="shared" si="4"/>
        <v/>
      </c>
    </row>
    <row r="79" spans="1:17" x14ac:dyDescent="0.2">
      <c r="A79" s="118" t="str">
        <f>IF(B79="","",COUNT('Diário 1º PA'!$A$5:$A$1982)+COUNT('Diário 2º PA'!$A$5:$A$2027)+COUNT('Diário 3º PA'!$A$5:$A$2043)+ROW()-4)</f>
        <v/>
      </c>
      <c r="B79" s="104"/>
      <c r="C79" s="469"/>
      <c r="D79" s="105"/>
      <c r="E79" s="105"/>
      <c r="F79" s="106"/>
      <c r="G79" s="105"/>
      <c r="H79" s="105"/>
      <c r="I79" s="107"/>
      <c r="J79" s="422"/>
      <c r="K79" s="422"/>
      <c r="L79" s="423"/>
      <c r="M79" s="422"/>
      <c r="N79" s="455"/>
      <c r="O79" s="79">
        <f t="shared" si="5"/>
        <v>0</v>
      </c>
      <c r="P79" s="79">
        <f t="shared" si="6"/>
        <v>0</v>
      </c>
      <c r="Q79" s="102" t="str">
        <f t="shared" si="4"/>
        <v/>
      </c>
    </row>
    <row r="80" spans="1:17" x14ac:dyDescent="0.2">
      <c r="A80" s="118" t="str">
        <f>IF(B80="","",COUNT('Diário 1º PA'!$A$5:$A$1982)+COUNT('Diário 2º PA'!$A$5:$A$2027)+COUNT('Diário 3º PA'!$A$5:$A$2043)+ROW()-4)</f>
        <v/>
      </c>
      <c r="B80" s="104"/>
      <c r="C80" s="469"/>
      <c r="D80" s="105"/>
      <c r="E80" s="105"/>
      <c r="F80" s="106"/>
      <c r="G80" s="105"/>
      <c r="H80" s="105"/>
      <c r="I80" s="107"/>
      <c r="J80" s="422"/>
      <c r="K80" s="422"/>
      <c r="L80" s="423"/>
      <c r="M80" s="422"/>
      <c r="N80" s="455"/>
      <c r="O80" s="79">
        <f t="shared" si="5"/>
        <v>0</v>
      </c>
      <c r="P80" s="79">
        <f t="shared" si="6"/>
        <v>0</v>
      </c>
      <c r="Q80" s="152" t="str">
        <f t="shared" si="4"/>
        <v/>
      </c>
    </row>
    <row r="81" spans="1:17" x14ac:dyDescent="0.2">
      <c r="A81" s="118" t="str">
        <f>IF(B81="","",COUNT('Diário 1º PA'!$A$5:$A$1982)+COUNT('Diário 2º PA'!$A$5:$A$2027)+COUNT('Diário 3º PA'!$A$5:$A$2043)+ROW()-4)</f>
        <v/>
      </c>
      <c r="B81" s="104"/>
      <c r="C81" s="469"/>
      <c r="D81" s="105"/>
      <c r="E81" s="105"/>
      <c r="F81" s="106"/>
      <c r="G81" s="105"/>
      <c r="H81" s="105"/>
      <c r="I81" s="107"/>
      <c r="J81" s="422"/>
      <c r="K81" s="422"/>
      <c r="L81" s="423"/>
      <c r="M81" s="422"/>
      <c r="N81" s="455"/>
      <c r="O81" s="79">
        <f t="shared" si="5"/>
        <v>0</v>
      </c>
      <c r="P81" s="79">
        <f t="shared" si="6"/>
        <v>0</v>
      </c>
      <c r="Q81" s="102" t="str">
        <f t="shared" si="4"/>
        <v/>
      </c>
    </row>
    <row r="82" spans="1:17" x14ac:dyDescent="0.2">
      <c r="A82" s="118" t="str">
        <f>IF(B82="","",COUNT('Diário 1º PA'!$A$5:$A$1982)+COUNT('Diário 2º PA'!$A$5:$A$2027)+COUNT('Diário 3º PA'!$A$5:$A$2043)+ROW()-4)</f>
        <v/>
      </c>
      <c r="B82" s="104"/>
      <c r="C82" s="469"/>
      <c r="D82" s="105"/>
      <c r="E82" s="105"/>
      <c r="F82" s="106"/>
      <c r="G82" s="105"/>
      <c r="H82" s="105"/>
      <c r="I82" s="107"/>
      <c r="J82" s="422"/>
      <c r="K82" s="422"/>
      <c r="L82" s="423"/>
      <c r="M82" s="422"/>
      <c r="N82" s="455"/>
      <c r="O82" s="79">
        <f t="shared" si="5"/>
        <v>0</v>
      </c>
      <c r="P82" s="79">
        <f t="shared" si="6"/>
        <v>0</v>
      </c>
      <c r="Q82" s="102" t="str">
        <f t="shared" si="4"/>
        <v/>
      </c>
    </row>
    <row r="83" spans="1:17" x14ac:dyDescent="0.2">
      <c r="A83" s="118" t="str">
        <f>IF(B83="","",COUNT('Diário 1º PA'!$A$5:$A$1982)+COUNT('Diário 2º PA'!$A$5:$A$2027)+COUNT('Diário 3º PA'!$A$5:$A$2043)+ROW()-4)</f>
        <v/>
      </c>
      <c r="B83" s="104"/>
      <c r="C83" s="469"/>
      <c r="D83" s="105"/>
      <c r="E83" s="105"/>
      <c r="F83" s="106"/>
      <c r="G83" s="107"/>
      <c r="H83" s="105"/>
      <c r="I83" s="107"/>
      <c r="J83" s="422"/>
      <c r="K83" s="422"/>
      <c r="L83" s="423"/>
      <c r="M83" s="422"/>
      <c r="N83" s="455"/>
      <c r="O83" s="79">
        <f t="shared" si="5"/>
        <v>0</v>
      </c>
      <c r="P83" s="79">
        <f t="shared" si="6"/>
        <v>0</v>
      </c>
      <c r="Q83" s="152" t="str">
        <f t="shared" si="4"/>
        <v/>
      </c>
    </row>
    <row r="84" spans="1:17" x14ac:dyDescent="0.2">
      <c r="A84" s="118" t="str">
        <f>IF(B84="","",COUNT('Diário 1º PA'!$A$5:$A$1982)+COUNT('Diário 2º PA'!$A$5:$A$2027)+COUNT('Diário 3º PA'!$A$5:$A$2043)+ROW()-4)</f>
        <v/>
      </c>
      <c r="B84" s="104"/>
      <c r="C84" s="469"/>
      <c r="D84" s="105"/>
      <c r="E84" s="105"/>
      <c r="F84" s="106"/>
      <c r="G84" s="107"/>
      <c r="H84" s="105"/>
      <c r="I84" s="107"/>
      <c r="J84" s="422"/>
      <c r="K84" s="422"/>
      <c r="L84" s="423"/>
      <c r="M84" s="422"/>
      <c r="N84" s="455"/>
      <c r="O84" s="79">
        <f t="shared" si="5"/>
        <v>0</v>
      </c>
      <c r="P84" s="79">
        <f t="shared" si="6"/>
        <v>0</v>
      </c>
      <c r="Q84" s="102" t="str">
        <f t="shared" si="4"/>
        <v/>
      </c>
    </row>
    <row r="85" spans="1:17" x14ac:dyDescent="0.2">
      <c r="A85" s="118" t="str">
        <f>IF(B85="","",COUNT('Diário 1º PA'!$A$5:$A$1982)+COUNT('Diário 2º PA'!$A$5:$A$2027)+COUNT('Diário 3º PA'!$A$5:$A$2043)+ROW()-4)</f>
        <v/>
      </c>
      <c r="B85" s="104"/>
      <c r="C85" s="469"/>
      <c r="D85" s="105"/>
      <c r="E85" s="105"/>
      <c r="F85" s="106"/>
      <c r="G85" s="107"/>
      <c r="H85" s="105"/>
      <c r="I85" s="107"/>
      <c r="J85" s="422"/>
      <c r="K85" s="422"/>
      <c r="L85" s="423"/>
      <c r="M85" s="422"/>
      <c r="N85" s="455"/>
      <c r="O85" s="79">
        <f t="shared" si="5"/>
        <v>0</v>
      </c>
      <c r="P85" s="79">
        <f t="shared" si="6"/>
        <v>0</v>
      </c>
      <c r="Q85" s="102" t="str">
        <f t="shared" si="4"/>
        <v/>
      </c>
    </row>
    <row r="86" spans="1:17" x14ac:dyDescent="0.2">
      <c r="A86" s="118" t="str">
        <f>IF(B86="","",COUNT('Diário 1º PA'!$A$5:$A$1982)+COUNT('Diário 2º PA'!$A$5:$A$2027)+COUNT('Diário 3º PA'!$A$5:$A$2043)+ROW()-4)</f>
        <v/>
      </c>
      <c r="B86" s="104"/>
      <c r="C86" s="469"/>
      <c r="D86" s="105"/>
      <c r="E86" s="105"/>
      <c r="F86" s="106"/>
      <c r="G86" s="107"/>
      <c r="H86" s="105"/>
      <c r="I86" s="107"/>
      <c r="J86" s="422"/>
      <c r="K86" s="422"/>
      <c r="L86" s="423"/>
      <c r="M86" s="422"/>
      <c r="N86" s="455"/>
      <c r="O86" s="79">
        <f t="shared" si="5"/>
        <v>0</v>
      </c>
      <c r="P86" s="79">
        <f t="shared" si="6"/>
        <v>0</v>
      </c>
      <c r="Q86" s="152" t="str">
        <f t="shared" si="4"/>
        <v/>
      </c>
    </row>
    <row r="87" spans="1:17" x14ac:dyDescent="0.2">
      <c r="A87" s="118" t="str">
        <f>IF(B87="","",COUNT('Diário 1º PA'!$A$5:$A$1982)+COUNT('Diário 2º PA'!$A$5:$A$2027)+COUNT('Diário 3º PA'!$A$5:$A$2043)+ROW()-4)</f>
        <v/>
      </c>
      <c r="B87" s="104"/>
      <c r="C87" s="469"/>
      <c r="D87" s="105"/>
      <c r="E87" s="105"/>
      <c r="F87" s="106"/>
      <c r="G87" s="107"/>
      <c r="H87" s="105"/>
      <c r="I87" s="107"/>
      <c r="J87" s="422"/>
      <c r="K87" s="422"/>
      <c r="L87" s="423"/>
      <c r="M87" s="422"/>
      <c r="N87" s="455"/>
      <c r="O87" s="79">
        <f t="shared" si="5"/>
        <v>0</v>
      </c>
      <c r="P87" s="79">
        <f t="shared" si="6"/>
        <v>0</v>
      </c>
      <c r="Q87" s="102" t="str">
        <f t="shared" si="4"/>
        <v/>
      </c>
    </row>
    <row r="88" spans="1:17" x14ac:dyDescent="0.2">
      <c r="A88" s="118" t="str">
        <f>IF(B88="","",COUNT('Diário 1º PA'!$A$5:$A$1982)+COUNT('Diário 2º PA'!$A$5:$A$2027)+COUNT('Diário 3º PA'!$A$5:$A$2043)+ROW()-4)</f>
        <v/>
      </c>
      <c r="B88" s="104"/>
      <c r="C88" s="469"/>
      <c r="D88" s="105"/>
      <c r="E88" s="105"/>
      <c r="F88" s="106"/>
      <c r="G88" s="107"/>
      <c r="H88" s="105"/>
      <c r="I88" s="107"/>
      <c r="J88" s="422"/>
      <c r="K88" s="422"/>
      <c r="L88" s="423"/>
      <c r="M88" s="422"/>
      <c r="N88" s="455"/>
      <c r="O88" s="79">
        <f t="shared" si="5"/>
        <v>0</v>
      </c>
      <c r="P88" s="79">
        <f t="shared" si="6"/>
        <v>0</v>
      </c>
      <c r="Q88" s="102" t="str">
        <f t="shared" si="4"/>
        <v/>
      </c>
    </row>
    <row r="89" spans="1:17" x14ac:dyDescent="0.2">
      <c r="A89" s="118" t="str">
        <f>IF(B89="","",COUNT('Diário 1º PA'!$A$5:$A$1982)+COUNT('Diário 2º PA'!$A$5:$A$2027)+COUNT('Diário 3º PA'!$A$5:$A$2043)+ROW()-4)</f>
        <v/>
      </c>
      <c r="B89" s="104"/>
      <c r="C89" s="469"/>
      <c r="D89" s="105"/>
      <c r="E89" s="105"/>
      <c r="F89" s="106"/>
      <c r="G89" s="107"/>
      <c r="H89" s="105"/>
      <c r="I89" s="107"/>
      <c r="J89" s="422"/>
      <c r="K89" s="422"/>
      <c r="L89" s="423"/>
      <c r="M89" s="422"/>
      <c r="N89" s="455"/>
      <c r="O89" s="79">
        <f t="shared" si="5"/>
        <v>0</v>
      </c>
      <c r="P89" s="79">
        <f t="shared" si="6"/>
        <v>0</v>
      </c>
      <c r="Q89" s="152" t="str">
        <f t="shared" si="4"/>
        <v/>
      </c>
    </row>
    <row r="90" spans="1:17" x14ac:dyDescent="0.2">
      <c r="A90" s="118" t="str">
        <f>IF(B90="","",COUNT('Diário 1º PA'!$A$5:$A$1982)+COUNT('Diário 2º PA'!$A$5:$A$2027)+COUNT('Diário 3º PA'!$A$5:$A$2043)+ROW()-4)</f>
        <v/>
      </c>
      <c r="B90" s="104"/>
      <c r="C90" s="469"/>
      <c r="D90" s="105"/>
      <c r="E90" s="105"/>
      <c r="F90" s="106"/>
      <c r="G90" s="107"/>
      <c r="H90" s="105"/>
      <c r="I90" s="107"/>
      <c r="J90" s="422"/>
      <c r="K90" s="422"/>
      <c r="L90" s="423"/>
      <c r="M90" s="422"/>
      <c r="N90" s="455"/>
      <c r="O90" s="79">
        <f t="shared" si="5"/>
        <v>0</v>
      </c>
      <c r="P90" s="79">
        <f t="shared" si="6"/>
        <v>0</v>
      </c>
      <c r="Q90" s="102" t="str">
        <f t="shared" si="4"/>
        <v/>
      </c>
    </row>
    <row r="91" spans="1:17" x14ac:dyDescent="0.2">
      <c r="A91" s="118" t="str">
        <f>IF(B91="","",COUNT('Diário 1º PA'!$A$5:$A$1982)+COUNT('Diário 2º PA'!$A$5:$A$2027)+COUNT('Diário 3º PA'!$A$5:$A$2043)+ROW()-4)</f>
        <v/>
      </c>
      <c r="B91" s="104"/>
      <c r="C91" s="469"/>
      <c r="D91" s="105"/>
      <c r="E91" s="105"/>
      <c r="F91" s="106"/>
      <c r="G91" s="107"/>
      <c r="H91" s="105"/>
      <c r="I91" s="107"/>
      <c r="J91" s="422"/>
      <c r="K91" s="422"/>
      <c r="L91" s="423"/>
      <c r="M91" s="422"/>
      <c r="N91" s="455"/>
      <c r="O91" s="79">
        <f t="shared" si="5"/>
        <v>0</v>
      </c>
      <c r="P91" s="79">
        <f t="shared" si="6"/>
        <v>0</v>
      </c>
      <c r="Q91" s="102" t="str">
        <f t="shared" si="4"/>
        <v/>
      </c>
    </row>
    <row r="92" spans="1:17" x14ac:dyDescent="0.2">
      <c r="A92" s="118" t="str">
        <f>IF(B92="","",COUNT('Diário 1º PA'!$A$5:$A$1982)+COUNT('Diário 2º PA'!$A$5:$A$2027)+COUNT('Diário 3º PA'!$A$5:$A$2043)+ROW()-4)</f>
        <v/>
      </c>
      <c r="B92" s="104"/>
      <c r="C92" s="469"/>
      <c r="D92" s="105"/>
      <c r="E92" s="105"/>
      <c r="F92" s="106"/>
      <c r="G92" s="107"/>
      <c r="H92" s="105"/>
      <c r="I92" s="107"/>
      <c r="J92" s="422"/>
      <c r="K92" s="422"/>
      <c r="L92" s="423"/>
      <c r="M92" s="422"/>
      <c r="N92" s="455"/>
      <c r="O92" s="79">
        <f t="shared" si="5"/>
        <v>0</v>
      </c>
      <c r="P92" s="79">
        <f t="shared" si="6"/>
        <v>0</v>
      </c>
      <c r="Q92" s="152" t="str">
        <f t="shared" si="4"/>
        <v/>
      </c>
    </row>
    <row r="93" spans="1:17" x14ac:dyDescent="0.2">
      <c r="A93" s="118" t="str">
        <f>IF(B93="","",COUNT('Diário 1º PA'!$A$5:$A$1982)+COUNT('Diário 2º PA'!$A$5:$A$2027)+COUNT('Diário 3º PA'!$A$5:$A$2043)+ROW()-4)</f>
        <v/>
      </c>
      <c r="B93" s="104"/>
      <c r="C93" s="469"/>
      <c r="D93" s="105"/>
      <c r="E93" s="105"/>
      <c r="F93" s="106"/>
      <c r="G93" s="107"/>
      <c r="H93" s="105"/>
      <c r="I93" s="107"/>
      <c r="J93" s="422"/>
      <c r="K93" s="422"/>
      <c r="L93" s="423"/>
      <c r="M93" s="422"/>
      <c r="N93" s="455"/>
      <c r="O93" s="79">
        <f t="shared" si="5"/>
        <v>0</v>
      </c>
      <c r="P93" s="79">
        <f t="shared" si="6"/>
        <v>0</v>
      </c>
      <c r="Q93" s="102" t="str">
        <f t="shared" si="4"/>
        <v/>
      </c>
    </row>
    <row r="94" spans="1:17" x14ac:dyDescent="0.2">
      <c r="A94" s="118" t="str">
        <f>IF(B94="","",COUNT('Diário 1º PA'!$A$5:$A$1982)+COUNT('Diário 2º PA'!$A$5:$A$2027)+COUNT('Diário 3º PA'!$A$5:$A$2043)+ROW()-4)</f>
        <v/>
      </c>
      <c r="B94" s="104"/>
      <c r="C94" s="469"/>
      <c r="D94" s="105"/>
      <c r="E94" s="105"/>
      <c r="F94" s="106"/>
      <c r="G94" s="107"/>
      <c r="H94" s="105"/>
      <c r="I94" s="107"/>
      <c r="J94" s="422"/>
      <c r="K94" s="422"/>
      <c r="L94" s="423"/>
      <c r="M94" s="422"/>
      <c r="N94" s="455"/>
      <c r="O94" s="79">
        <f t="shared" si="5"/>
        <v>0</v>
      </c>
      <c r="P94" s="79">
        <f t="shared" si="6"/>
        <v>0</v>
      </c>
      <c r="Q94" s="102" t="str">
        <f t="shared" si="4"/>
        <v/>
      </c>
    </row>
    <row r="95" spans="1:17" x14ac:dyDescent="0.2">
      <c r="A95" s="118" t="str">
        <f>IF(B95="","",COUNT('Diário 1º PA'!$A$5:$A$1982)+COUNT('Diário 2º PA'!$A$5:$A$2027)+COUNT('Diário 3º PA'!$A$5:$A$2043)+ROW()-4)</f>
        <v/>
      </c>
      <c r="B95" s="104"/>
      <c r="C95" s="469"/>
      <c r="D95" s="105"/>
      <c r="E95" s="105"/>
      <c r="F95" s="106"/>
      <c r="G95" s="107"/>
      <c r="H95" s="105"/>
      <c r="I95" s="107"/>
      <c r="J95" s="422"/>
      <c r="K95" s="422"/>
      <c r="L95" s="423"/>
      <c r="M95" s="422"/>
      <c r="N95" s="455"/>
      <c r="O95" s="79">
        <f t="shared" si="5"/>
        <v>0</v>
      </c>
      <c r="P95" s="79">
        <f t="shared" si="6"/>
        <v>0</v>
      </c>
      <c r="Q95" s="152" t="str">
        <f t="shared" si="4"/>
        <v/>
      </c>
    </row>
    <row r="96" spans="1:17" x14ac:dyDescent="0.2">
      <c r="A96" s="118" t="str">
        <f>IF(B96="","",COUNT('Diário 1º PA'!$A$5:$A$1982)+COUNT('Diário 2º PA'!$A$5:$A$2027)+COUNT('Diário 3º PA'!$A$5:$A$2043)+ROW()-4)</f>
        <v/>
      </c>
      <c r="B96" s="104"/>
      <c r="C96" s="469"/>
      <c r="D96" s="105"/>
      <c r="E96" s="105"/>
      <c r="F96" s="106"/>
      <c r="G96" s="107"/>
      <c r="H96" s="105"/>
      <c r="I96" s="107"/>
      <c r="J96" s="422"/>
      <c r="K96" s="422"/>
      <c r="L96" s="423"/>
      <c r="M96" s="422"/>
      <c r="N96" s="455"/>
      <c r="O96" s="79">
        <f t="shared" si="5"/>
        <v>0</v>
      </c>
      <c r="P96" s="79">
        <f t="shared" si="6"/>
        <v>0</v>
      </c>
      <c r="Q96" s="102" t="str">
        <f t="shared" si="4"/>
        <v/>
      </c>
    </row>
    <row r="97" spans="1:17" x14ac:dyDescent="0.2">
      <c r="A97" s="118" t="str">
        <f>IF(B97="","",COUNT('Diário 1º PA'!$A$5:$A$1982)+COUNT('Diário 2º PA'!$A$5:$A$2027)+COUNT('Diário 3º PA'!$A$5:$A$2043)+ROW()-4)</f>
        <v/>
      </c>
      <c r="B97" s="104"/>
      <c r="C97" s="469"/>
      <c r="D97" s="105"/>
      <c r="E97" s="105"/>
      <c r="F97" s="106"/>
      <c r="G97" s="107"/>
      <c r="H97" s="105"/>
      <c r="I97" s="107"/>
      <c r="J97" s="422"/>
      <c r="K97" s="422"/>
      <c r="L97" s="423"/>
      <c r="M97" s="422"/>
      <c r="N97" s="455"/>
      <c r="O97" s="79">
        <f t="shared" si="5"/>
        <v>0</v>
      </c>
      <c r="P97" s="79">
        <f t="shared" si="6"/>
        <v>0</v>
      </c>
      <c r="Q97" s="102" t="str">
        <f t="shared" si="4"/>
        <v/>
      </c>
    </row>
    <row r="98" spans="1:17" x14ac:dyDescent="0.2">
      <c r="A98" s="118" t="str">
        <f>IF(B98="","",COUNT('Diário 1º PA'!$A$5:$A$1982)+COUNT('Diário 2º PA'!$A$5:$A$2027)+COUNT('Diário 3º PA'!$A$5:$A$2043)+ROW()-4)</f>
        <v/>
      </c>
      <c r="B98" s="104"/>
      <c r="C98" s="469"/>
      <c r="D98" s="105"/>
      <c r="E98" s="105"/>
      <c r="F98" s="106"/>
      <c r="G98" s="105"/>
      <c r="H98" s="105"/>
      <c r="I98" s="107"/>
      <c r="J98" s="422"/>
      <c r="K98" s="422"/>
      <c r="L98" s="423"/>
      <c r="M98" s="422"/>
      <c r="N98" s="455"/>
      <c r="O98" s="79">
        <f t="shared" si="5"/>
        <v>0</v>
      </c>
      <c r="P98" s="79">
        <f t="shared" si="6"/>
        <v>0</v>
      </c>
      <c r="Q98" s="152" t="str">
        <f t="shared" si="4"/>
        <v/>
      </c>
    </row>
    <row r="99" spans="1:17" x14ac:dyDescent="0.2">
      <c r="A99" s="118" t="str">
        <f>IF(B99="","",COUNT('Diário 1º PA'!$A$5:$A$1982)+COUNT('Diário 2º PA'!$A$5:$A$2027)+COUNT('Diário 3º PA'!$A$5:$A$2043)+ROW()-4)</f>
        <v/>
      </c>
      <c r="B99" s="104"/>
      <c r="C99" s="469"/>
      <c r="D99" s="105"/>
      <c r="E99" s="105"/>
      <c r="F99" s="106"/>
      <c r="G99" s="105"/>
      <c r="H99" s="105"/>
      <c r="I99" s="107"/>
      <c r="J99" s="422"/>
      <c r="K99" s="422"/>
      <c r="L99" s="423"/>
      <c r="M99" s="422"/>
      <c r="N99" s="455"/>
      <c r="O99" s="79">
        <f t="shared" si="5"/>
        <v>0</v>
      </c>
      <c r="P99" s="79">
        <f t="shared" si="6"/>
        <v>0</v>
      </c>
      <c r="Q99" s="102" t="str">
        <f t="shared" si="4"/>
        <v/>
      </c>
    </row>
    <row r="100" spans="1:17" x14ac:dyDescent="0.2">
      <c r="A100" s="118" t="str">
        <f>IF(B100="","",COUNT('Diário 1º PA'!$A$5:$A$1982)+COUNT('Diário 2º PA'!$A$5:$A$2027)+COUNT('Diário 3º PA'!$A$5:$A$2043)+ROW()-4)</f>
        <v/>
      </c>
      <c r="B100" s="104"/>
      <c r="C100" s="469"/>
      <c r="D100" s="105"/>
      <c r="E100" s="105"/>
      <c r="F100" s="106"/>
      <c r="G100" s="105"/>
      <c r="H100" s="105"/>
      <c r="I100" s="107"/>
      <c r="J100" s="422"/>
      <c r="K100" s="422"/>
      <c r="L100" s="423"/>
      <c r="M100" s="422"/>
      <c r="N100" s="455"/>
      <c r="O100" s="79">
        <f t="shared" si="5"/>
        <v>0</v>
      </c>
      <c r="P100" s="79">
        <f t="shared" si="6"/>
        <v>0</v>
      </c>
      <c r="Q100" s="102" t="str">
        <f t="shared" si="4"/>
        <v/>
      </c>
    </row>
    <row r="101" spans="1:17" x14ac:dyDescent="0.2">
      <c r="A101" s="118" t="str">
        <f>IF(B101="","",COUNT('Diário 1º PA'!$A$5:$A$1982)+COUNT('Diário 2º PA'!$A$5:$A$2027)+COUNT('Diário 3º PA'!$A$5:$A$2043)+ROW()-4)</f>
        <v/>
      </c>
      <c r="B101" s="104"/>
      <c r="C101" s="469"/>
      <c r="D101" s="105"/>
      <c r="E101" s="105"/>
      <c r="F101" s="106"/>
      <c r="G101" s="105"/>
      <c r="H101" s="105"/>
      <c r="I101" s="107"/>
      <c r="J101" s="422"/>
      <c r="K101" s="422"/>
      <c r="L101" s="423"/>
      <c r="M101" s="422"/>
      <c r="N101" s="455"/>
      <c r="O101" s="79">
        <f t="shared" si="5"/>
        <v>0</v>
      </c>
      <c r="P101" s="79">
        <f t="shared" si="6"/>
        <v>0</v>
      </c>
      <c r="Q101" s="152" t="str">
        <f t="shared" si="4"/>
        <v/>
      </c>
    </row>
    <row r="102" spans="1:17" x14ac:dyDescent="0.2">
      <c r="A102" s="118" t="str">
        <f>IF(B102="","",COUNT('Diário 1º PA'!$A$5:$A$1982)+COUNT('Diário 2º PA'!$A$5:$A$2027)+COUNT('Diário 3º PA'!$A$5:$A$2043)+ROW()-4)</f>
        <v/>
      </c>
      <c r="B102" s="104"/>
      <c r="C102" s="469"/>
      <c r="D102" s="105"/>
      <c r="E102" s="105"/>
      <c r="F102" s="106"/>
      <c r="G102" s="105"/>
      <c r="H102" s="105"/>
      <c r="I102" s="107"/>
      <c r="J102" s="422"/>
      <c r="K102" s="422"/>
      <c r="L102" s="423"/>
      <c r="M102" s="422"/>
      <c r="N102" s="455"/>
      <c r="O102" s="79">
        <f t="shared" si="5"/>
        <v>0</v>
      </c>
      <c r="P102" s="79">
        <f t="shared" si="6"/>
        <v>0</v>
      </c>
      <c r="Q102" s="102" t="str">
        <f t="shared" si="4"/>
        <v/>
      </c>
    </row>
    <row r="103" spans="1:17" x14ac:dyDescent="0.2">
      <c r="A103" s="118" t="str">
        <f>IF(B103="","",COUNT('Diário 1º PA'!$A$5:$A$1982)+COUNT('Diário 2º PA'!$A$5:$A$2027)+COUNT('Diário 3º PA'!$A$5:$A$2043)+ROW()-4)</f>
        <v/>
      </c>
      <c r="B103" s="104"/>
      <c r="C103" s="469"/>
      <c r="D103" s="105"/>
      <c r="E103" s="105"/>
      <c r="F103" s="106"/>
      <c r="G103" s="105"/>
      <c r="H103" s="105"/>
      <c r="I103" s="107"/>
      <c r="J103" s="422"/>
      <c r="K103" s="422"/>
      <c r="L103" s="423"/>
      <c r="M103" s="422"/>
      <c r="N103" s="455"/>
      <c r="O103" s="79">
        <f t="shared" si="5"/>
        <v>0</v>
      </c>
      <c r="P103" s="79">
        <f t="shared" si="6"/>
        <v>0</v>
      </c>
      <c r="Q103" s="102" t="str">
        <f t="shared" si="4"/>
        <v/>
      </c>
    </row>
    <row r="104" spans="1:17" x14ac:dyDescent="0.2">
      <c r="A104" s="118" t="str">
        <f>IF(B104="","",COUNT('Diário 1º PA'!$A$5:$A$1982)+COUNT('Diário 2º PA'!$A$5:$A$2027)+COUNT('Diário 3º PA'!$A$5:$A$2043)+ROW()-4)</f>
        <v/>
      </c>
      <c r="B104" s="104"/>
      <c r="C104" s="469"/>
      <c r="D104" s="105"/>
      <c r="E104" s="105"/>
      <c r="F104" s="106"/>
      <c r="G104" s="105"/>
      <c r="H104" s="105"/>
      <c r="I104" s="107"/>
      <c r="J104" s="422"/>
      <c r="K104" s="422"/>
      <c r="L104" s="423"/>
      <c r="M104" s="422"/>
      <c r="N104" s="455"/>
      <c r="O104" s="79">
        <f t="shared" si="5"/>
        <v>0</v>
      </c>
      <c r="P104" s="79">
        <f t="shared" si="6"/>
        <v>0</v>
      </c>
      <c r="Q104" s="152" t="str">
        <f t="shared" si="4"/>
        <v/>
      </c>
    </row>
    <row r="105" spans="1:17" x14ac:dyDescent="0.2">
      <c r="A105" s="118" t="str">
        <f>IF(B105="","",COUNT('Diário 1º PA'!$A$5:$A$1982)+COUNT('Diário 2º PA'!$A$5:$A$2027)+COUNT('Diário 3º PA'!$A$5:$A$2043)+ROW()-4)</f>
        <v/>
      </c>
      <c r="B105" s="104"/>
      <c r="C105" s="469"/>
      <c r="D105" s="105"/>
      <c r="E105" s="105"/>
      <c r="F105" s="106"/>
      <c r="G105" s="442"/>
      <c r="H105" s="105"/>
      <c r="I105" s="442"/>
      <c r="J105" s="444"/>
      <c r="K105" s="444"/>
      <c r="L105" s="444"/>
      <c r="M105" s="422"/>
      <c r="N105" s="455"/>
      <c r="O105" s="79">
        <f t="shared" si="5"/>
        <v>0</v>
      </c>
      <c r="P105" s="79">
        <f t="shared" si="6"/>
        <v>0</v>
      </c>
      <c r="Q105" s="102" t="str">
        <f t="shared" si="4"/>
        <v/>
      </c>
    </row>
    <row r="106" spans="1:17" x14ac:dyDescent="0.2">
      <c r="A106" s="118" t="str">
        <f>IF(B106="","",COUNT('Diário 1º PA'!$A$5:$A$1982)+COUNT('Diário 2º PA'!$A$5:$A$2027)+COUNT('Diário 3º PA'!$A$5:$A$2043)+ROW()-4)</f>
        <v/>
      </c>
      <c r="B106" s="104"/>
      <c r="C106" s="469"/>
      <c r="D106" s="105"/>
      <c r="E106" s="105"/>
      <c r="F106" s="106"/>
      <c r="G106" s="107"/>
      <c r="H106" s="105"/>
      <c r="I106" s="107"/>
      <c r="J106" s="422"/>
      <c r="K106" s="422"/>
      <c r="L106" s="423"/>
      <c r="M106" s="422"/>
      <c r="N106" s="455"/>
      <c r="O106" s="79">
        <f t="shared" si="5"/>
        <v>0</v>
      </c>
      <c r="P106" s="79">
        <f t="shared" si="6"/>
        <v>0</v>
      </c>
      <c r="Q106" s="102" t="str">
        <f t="shared" si="4"/>
        <v/>
      </c>
    </row>
    <row r="107" spans="1:17" x14ac:dyDescent="0.2">
      <c r="A107" s="118" t="str">
        <f>IF(B107="","",COUNT('Diário 1º PA'!$A$5:$A$1982)+COUNT('Diário 2º PA'!$A$5:$A$2027)+COUNT('Diário 3º PA'!$A$5:$A$2043)+ROW()-4)</f>
        <v/>
      </c>
      <c r="B107" s="104"/>
      <c r="C107" s="469"/>
      <c r="D107" s="105"/>
      <c r="E107" s="105"/>
      <c r="F107" s="106"/>
      <c r="G107" s="105"/>
      <c r="H107" s="105"/>
      <c r="I107" s="107"/>
      <c r="J107" s="422"/>
      <c r="K107" s="422"/>
      <c r="L107" s="423"/>
      <c r="M107" s="422"/>
      <c r="N107" s="455"/>
      <c r="O107" s="79">
        <f t="shared" si="5"/>
        <v>0</v>
      </c>
      <c r="P107" s="79">
        <f t="shared" si="6"/>
        <v>0</v>
      </c>
      <c r="Q107" s="152" t="str">
        <f t="shared" si="4"/>
        <v/>
      </c>
    </row>
    <row r="108" spans="1:17" x14ac:dyDescent="0.2">
      <c r="A108" s="118" t="str">
        <f>IF(B108="","",COUNT('Diário 1º PA'!$A$5:$A$1982)+COUNT('Diário 2º PA'!$A$5:$A$2027)+COUNT('Diário 3º PA'!$A$5:$A$2043)+ROW()-4)</f>
        <v/>
      </c>
      <c r="B108" s="104"/>
      <c r="C108" s="469"/>
      <c r="D108" s="105"/>
      <c r="E108" s="105"/>
      <c r="F108" s="106"/>
      <c r="G108" s="105"/>
      <c r="H108" s="105"/>
      <c r="I108" s="107"/>
      <c r="J108" s="422"/>
      <c r="K108" s="422"/>
      <c r="L108" s="423"/>
      <c r="M108" s="422"/>
      <c r="N108" s="455"/>
      <c r="O108" s="79">
        <f t="shared" si="5"/>
        <v>0</v>
      </c>
      <c r="P108" s="79">
        <f t="shared" si="6"/>
        <v>0</v>
      </c>
      <c r="Q108" s="102" t="str">
        <f t="shared" si="4"/>
        <v/>
      </c>
    </row>
    <row r="109" spans="1:17" x14ac:dyDescent="0.2">
      <c r="A109" s="118" t="str">
        <f>IF(B109="","",COUNT('Diário 1º PA'!$A$5:$A$1982)+COUNT('Diário 2º PA'!$A$5:$A$2027)+COUNT('Diário 3º PA'!$A$5:$A$2043)+ROW()-4)</f>
        <v/>
      </c>
      <c r="B109" s="104"/>
      <c r="C109" s="469"/>
      <c r="D109" s="105"/>
      <c r="E109" s="105"/>
      <c r="F109" s="106"/>
      <c r="G109" s="105"/>
      <c r="H109" s="105"/>
      <c r="I109" s="107"/>
      <c r="J109" s="422"/>
      <c r="K109" s="422"/>
      <c r="L109" s="423"/>
      <c r="M109" s="422"/>
      <c r="N109" s="455"/>
      <c r="O109" s="79">
        <f t="shared" si="5"/>
        <v>0</v>
      </c>
      <c r="P109" s="79">
        <f t="shared" si="6"/>
        <v>0</v>
      </c>
      <c r="Q109" s="102" t="str">
        <f t="shared" si="4"/>
        <v/>
      </c>
    </row>
    <row r="110" spans="1:17" x14ac:dyDescent="0.2">
      <c r="A110" s="118" t="str">
        <f>IF(B110="","",COUNT('Diário 1º PA'!$A$5:$A$1982)+COUNT('Diário 2º PA'!$A$5:$A$2027)+COUNT('Diário 3º PA'!$A$5:$A$2043)+ROW()-4)</f>
        <v/>
      </c>
      <c r="B110" s="104"/>
      <c r="C110" s="469"/>
      <c r="D110" s="105"/>
      <c r="E110" s="105"/>
      <c r="F110" s="106"/>
      <c r="G110" s="105"/>
      <c r="H110" s="105"/>
      <c r="I110" s="107"/>
      <c r="J110" s="422"/>
      <c r="K110" s="422"/>
      <c r="L110" s="423"/>
      <c r="M110" s="422"/>
      <c r="N110" s="455"/>
      <c r="O110" s="79">
        <f t="shared" si="5"/>
        <v>0</v>
      </c>
      <c r="P110" s="79">
        <f t="shared" si="6"/>
        <v>0</v>
      </c>
      <c r="Q110" s="152" t="str">
        <f t="shared" si="4"/>
        <v/>
      </c>
    </row>
    <row r="111" spans="1:17" x14ac:dyDescent="0.2">
      <c r="A111" s="118" t="str">
        <f>IF(B111="","",COUNT('Diário 1º PA'!$A$5:$A$1982)+COUNT('Diário 2º PA'!$A$5:$A$2027)+COUNT('Diário 3º PA'!$A$5:$A$2043)+ROW()-4)</f>
        <v/>
      </c>
      <c r="B111" s="104"/>
      <c r="C111" s="469"/>
      <c r="D111" s="105"/>
      <c r="E111" s="105"/>
      <c r="F111" s="106"/>
      <c r="G111" s="105"/>
      <c r="H111" s="105"/>
      <c r="I111" s="107"/>
      <c r="J111" s="422"/>
      <c r="K111" s="422"/>
      <c r="L111" s="423"/>
      <c r="M111" s="422"/>
      <c r="N111" s="455"/>
      <c r="O111" s="79">
        <f t="shared" si="5"/>
        <v>0</v>
      </c>
      <c r="P111" s="79">
        <f t="shared" si="6"/>
        <v>0</v>
      </c>
      <c r="Q111" s="102" t="str">
        <f t="shared" si="4"/>
        <v/>
      </c>
    </row>
    <row r="112" spans="1:17" x14ac:dyDescent="0.2">
      <c r="A112" s="118" t="str">
        <f>IF(B112="","",COUNT('Diário 1º PA'!$A$5:$A$1982)+COUNT('Diário 2º PA'!$A$5:$A$2027)+COUNT('Diário 3º PA'!$A$5:$A$2043)+ROW()-4)</f>
        <v/>
      </c>
      <c r="B112" s="104"/>
      <c r="C112" s="469"/>
      <c r="D112" s="105"/>
      <c r="E112" s="105"/>
      <c r="F112" s="106"/>
      <c r="G112" s="105"/>
      <c r="H112" s="105"/>
      <c r="I112" s="107"/>
      <c r="J112" s="422"/>
      <c r="K112" s="422"/>
      <c r="L112" s="423"/>
      <c r="M112" s="422"/>
      <c r="N112" s="455"/>
      <c r="O112" s="79">
        <f t="shared" si="5"/>
        <v>0</v>
      </c>
      <c r="P112" s="79">
        <f t="shared" si="6"/>
        <v>0</v>
      </c>
      <c r="Q112" s="102" t="str">
        <f t="shared" si="4"/>
        <v/>
      </c>
    </row>
    <row r="113" spans="1:17" x14ac:dyDescent="0.2">
      <c r="A113" s="118" t="str">
        <f>IF(B113="","",COUNT('Diário 1º PA'!$A$5:$A$1982)+COUNT('Diário 2º PA'!$A$5:$A$2027)+COUNT('Diário 3º PA'!$A$5:$A$2043)+ROW()-4)</f>
        <v/>
      </c>
      <c r="B113" s="104"/>
      <c r="C113" s="469"/>
      <c r="D113" s="105"/>
      <c r="E113" s="105"/>
      <c r="F113" s="106"/>
      <c r="G113" s="105"/>
      <c r="H113" s="105"/>
      <c r="I113" s="107"/>
      <c r="J113" s="422"/>
      <c r="K113" s="422"/>
      <c r="L113" s="423"/>
      <c r="M113" s="422"/>
      <c r="N113" s="455"/>
      <c r="O113" s="79">
        <f t="shared" si="5"/>
        <v>0</v>
      </c>
      <c r="P113" s="79">
        <f t="shared" si="6"/>
        <v>0</v>
      </c>
      <c r="Q113" s="152" t="str">
        <f t="shared" si="4"/>
        <v/>
      </c>
    </row>
    <row r="114" spans="1:17" x14ac:dyDescent="0.2">
      <c r="A114" s="118" t="str">
        <f>IF(B114="","",COUNT('Diário 1º PA'!$A$5:$A$1982)+COUNT('Diário 2º PA'!$A$5:$A$2027)+COUNT('Diário 3º PA'!$A$5:$A$2043)+ROW()-4)</f>
        <v/>
      </c>
      <c r="B114" s="104"/>
      <c r="C114" s="469"/>
      <c r="D114" s="105"/>
      <c r="E114" s="105"/>
      <c r="F114" s="106"/>
      <c r="G114" s="105"/>
      <c r="H114" s="105"/>
      <c r="I114" s="107"/>
      <c r="J114" s="422"/>
      <c r="K114" s="422"/>
      <c r="L114" s="423"/>
      <c r="M114" s="422"/>
      <c r="N114" s="455"/>
      <c r="O114" s="79">
        <f t="shared" si="5"/>
        <v>0</v>
      </c>
      <c r="P114" s="79">
        <f t="shared" si="6"/>
        <v>0</v>
      </c>
      <c r="Q114" s="102" t="str">
        <f t="shared" si="4"/>
        <v/>
      </c>
    </row>
    <row r="115" spans="1:17" x14ac:dyDescent="0.2">
      <c r="A115" s="118" t="str">
        <f>IF(B115="","",COUNT('Diário 1º PA'!$A$5:$A$1982)+COUNT('Diário 2º PA'!$A$5:$A$2027)+COUNT('Diário 3º PA'!$A$5:$A$2043)+ROW()-4)</f>
        <v/>
      </c>
      <c r="B115" s="104"/>
      <c r="C115" s="469"/>
      <c r="D115" s="105"/>
      <c r="E115" s="105"/>
      <c r="F115" s="106"/>
      <c r="G115" s="105"/>
      <c r="H115" s="105"/>
      <c r="I115" s="107"/>
      <c r="J115" s="422"/>
      <c r="K115" s="422"/>
      <c r="L115" s="423"/>
      <c r="M115" s="422"/>
      <c r="N115" s="455"/>
      <c r="O115" s="79">
        <f t="shared" si="5"/>
        <v>0</v>
      </c>
      <c r="P115" s="79">
        <f t="shared" si="6"/>
        <v>0</v>
      </c>
      <c r="Q115" s="102" t="str">
        <f t="shared" si="4"/>
        <v/>
      </c>
    </row>
    <row r="116" spans="1:17" x14ac:dyDescent="0.2">
      <c r="A116" s="118" t="str">
        <f>IF(B116="","",COUNT('Diário 1º PA'!$A$5:$A$1982)+COUNT('Diário 2º PA'!$A$5:$A$2027)+COUNT('Diário 3º PA'!$A$5:$A$2043)+ROW()-4)</f>
        <v/>
      </c>
      <c r="B116" s="104"/>
      <c r="C116" s="469"/>
      <c r="D116" s="105"/>
      <c r="E116" s="105"/>
      <c r="F116" s="106"/>
      <c r="G116" s="107"/>
      <c r="H116" s="105"/>
      <c r="I116" s="107"/>
      <c r="J116" s="422"/>
      <c r="K116" s="422"/>
      <c r="L116" s="423"/>
      <c r="M116" s="422"/>
      <c r="N116" s="455"/>
      <c r="O116" s="79">
        <f t="shared" si="5"/>
        <v>0</v>
      </c>
      <c r="P116" s="79">
        <f t="shared" si="6"/>
        <v>0</v>
      </c>
      <c r="Q116" s="152" t="str">
        <f t="shared" si="4"/>
        <v/>
      </c>
    </row>
    <row r="117" spans="1:17" x14ac:dyDescent="0.2">
      <c r="A117" s="118" t="str">
        <f>IF(B117="","",COUNT('Diário 1º PA'!$A$5:$A$1982)+COUNT('Diário 2º PA'!$A$5:$A$2027)+COUNT('Diário 3º PA'!$A$5:$A$2043)+ROW()-4)</f>
        <v/>
      </c>
      <c r="B117" s="104"/>
      <c r="C117" s="469"/>
      <c r="D117" s="105"/>
      <c r="E117" s="105"/>
      <c r="F117" s="106"/>
      <c r="G117" s="107"/>
      <c r="H117" s="105"/>
      <c r="I117" s="107"/>
      <c r="J117" s="422"/>
      <c r="K117" s="422"/>
      <c r="L117" s="423"/>
      <c r="M117" s="422"/>
      <c r="N117" s="455"/>
      <c r="O117" s="79">
        <f t="shared" si="5"/>
        <v>0</v>
      </c>
      <c r="P117" s="79">
        <f t="shared" si="6"/>
        <v>0</v>
      </c>
      <c r="Q117" s="102" t="str">
        <f t="shared" si="4"/>
        <v/>
      </c>
    </row>
    <row r="118" spans="1:17" x14ac:dyDescent="0.2">
      <c r="A118" s="118" t="str">
        <f>IF(B118="","",COUNT('Diário 1º PA'!$A$5:$A$1982)+COUNT('Diário 2º PA'!$A$5:$A$2027)+COUNT('Diário 3º PA'!$A$5:$A$2043)+ROW()-4)</f>
        <v/>
      </c>
      <c r="B118" s="104"/>
      <c r="C118" s="469"/>
      <c r="D118" s="105"/>
      <c r="E118" s="105"/>
      <c r="F118" s="106"/>
      <c r="G118" s="107"/>
      <c r="H118" s="105"/>
      <c r="I118" s="107"/>
      <c r="J118" s="422"/>
      <c r="K118" s="422"/>
      <c r="L118" s="423"/>
      <c r="M118" s="422"/>
      <c r="N118" s="455"/>
      <c r="O118" s="79">
        <f t="shared" si="5"/>
        <v>0</v>
      </c>
      <c r="P118" s="79">
        <f t="shared" si="6"/>
        <v>0</v>
      </c>
      <c r="Q118" s="102" t="str">
        <f t="shared" si="4"/>
        <v/>
      </c>
    </row>
    <row r="119" spans="1:17" x14ac:dyDescent="0.2">
      <c r="A119" s="118" t="str">
        <f>IF(B119="","",COUNT('Diário 1º PA'!$A$5:$A$1982)+COUNT('Diário 2º PA'!$A$5:$A$2027)+COUNT('Diário 3º PA'!$A$5:$A$2043)+ROW()-4)</f>
        <v/>
      </c>
      <c r="B119" s="104"/>
      <c r="C119" s="469"/>
      <c r="D119" s="105"/>
      <c r="E119" s="105"/>
      <c r="F119" s="106"/>
      <c r="G119" s="107"/>
      <c r="H119" s="105"/>
      <c r="I119" s="107"/>
      <c r="J119" s="422"/>
      <c r="K119" s="422"/>
      <c r="L119" s="423"/>
      <c r="M119" s="422"/>
      <c r="N119" s="455"/>
      <c r="O119" s="79">
        <f t="shared" si="5"/>
        <v>0</v>
      </c>
      <c r="P119" s="79">
        <f t="shared" si="6"/>
        <v>0</v>
      </c>
      <c r="Q119" s="152" t="str">
        <f t="shared" si="4"/>
        <v/>
      </c>
    </row>
    <row r="120" spans="1:17" x14ac:dyDescent="0.2">
      <c r="A120" s="118" t="str">
        <f>IF(B120="","",COUNT('Diário 1º PA'!$A$5:$A$1982)+COUNT('Diário 2º PA'!$A$5:$A$2027)+COUNT('Diário 3º PA'!$A$5:$A$2043)+ROW()-4)</f>
        <v/>
      </c>
      <c r="B120" s="104"/>
      <c r="C120" s="469"/>
      <c r="D120" s="105"/>
      <c r="E120" s="105"/>
      <c r="F120" s="106"/>
      <c r="G120" s="107"/>
      <c r="H120" s="105"/>
      <c r="I120" s="107"/>
      <c r="J120" s="422"/>
      <c r="K120" s="422"/>
      <c r="L120" s="423"/>
      <c r="M120" s="422"/>
      <c r="N120" s="455"/>
      <c r="O120" s="79">
        <f t="shared" si="5"/>
        <v>0</v>
      </c>
      <c r="P120" s="79">
        <f t="shared" si="6"/>
        <v>0</v>
      </c>
      <c r="Q120" s="102" t="str">
        <f t="shared" si="4"/>
        <v/>
      </c>
    </row>
    <row r="121" spans="1:17" x14ac:dyDescent="0.2">
      <c r="A121" s="118" t="str">
        <f>IF(B121="","",COUNT('Diário 1º PA'!$A$5:$A$1982)+COUNT('Diário 2º PA'!$A$5:$A$2027)+COUNT('Diário 3º PA'!$A$5:$A$2043)+ROW()-4)</f>
        <v/>
      </c>
      <c r="B121" s="104"/>
      <c r="C121" s="469"/>
      <c r="D121" s="105"/>
      <c r="E121" s="105"/>
      <c r="F121" s="106"/>
      <c r="G121" s="107"/>
      <c r="H121" s="105"/>
      <c r="I121" s="107"/>
      <c r="J121" s="422"/>
      <c r="K121" s="422"/>
      <c r="L121" s="423"/>
      <c r="M121" s="422"/>
      <c r="N121" s="455"/>
      <c r="O121" s="79">
        <f t="shared" si="5"/>
        <v>0</v>
      </c>
      <c r="P121" s="79">
        <f t="shared" si="6"/>
        <v>0</v>
      </c>
      <c r="Q121" s="102" t="str">
        <f t="shared" si="4"/>
        <v/>
      </c>
    </row>
    <row r="122" spans="1:17" x14ac:dyDescent="0.2">
      <c r="A122" s="118" t="str">
        <f>IF(B122="","",COUNT('Diário 1º PA'!$A$5:$A$1982)+COUNT('Diário 2º PA'!$A$5:$A$2027)+COUNT('Diário 3º PA'!$A$5:$A$2043)+ROW()-4)</f>
        <v/>
      </c>
      <c r="B122" s="104"/>
      <c r="C122" s="469"/>
      <c r="D122" s="105"/>
      <c r="E122" s="105"/>
      <c r="F122" s="106"/>
      <c r="G122" s="107"/>
      <c r="H122" s="105"/>
      <c r="I122" s="107"/>
      <c r="J122" s="423"/>
      <c r="K122" s="422"/>
      <c r="L122" s="423"/>
      <c r="M122" s="422"/>
      <c r="N122" s="455"/>
      <c r="O122" s="79">
        <f t="shared" si="5"/>
        <v>0</v>
      </c>
      <c r="P122" s="79">
        <f t="shared" si="6"/>
        <v>0</v>
      </c>
      <c r="Q122" s="152" t="str">
        <f t="shared" si="4"/>
        <v/>
      </c>
    </row>
    <row r="123" spans="1:17" x14ac:dyDescent="0.2">
      <c r="A123" s="118" t="str">
        <f>IF(B123="","",COUNT('Diário 1º PA'!$A$5:$A$1982)+COUNT('Diário 2º PA'!$A$5:$A$2027)+COUNT('Diário 3º PA'!$A$5:$A$2043)+ROW()-4)</f>
        <v/>
      </c>
      <c r="B123" s="104"/>
      <c r="C123" s="469"/>
      <c r="D123" s="105"/>
      <c r="E123" s="105"/>
      <c r="F123" s="106"/>
      <c r="G123" s="107"/>
      <c r="H123" s="105"/>
      <c r="I123" s="107"/>
      <c r="J123" s="422"/>
      <c r="K123" s="422"/>
      <c r="L123" s="423"/>
      <c r="M123" s="422"/>
      <c r="N123" s="455"/>
      <c r="O123" s="79">
        <f t="shared" si="5"/>
        <v>0</v>
      </c>
      <c r="P123" s="79">
        <f t="shared" si="6"/>
        <v>0</v>
      </c>
      <c r="Q123" s="102" t="str">
        <f t="shared" si="4"/>
        <v/>
      </c>
    </row>
    <row r="124" spans="1:17" x14ac:dyDescent="0.2">
      <c r="A124" s="118" t="str">
        <f>IF(B124="","",COUNT('Diário 1º PA'!$A$5:$A$1982)+COUNT('Diário 2º PA'!$A$5:$A$2027)+COUNT('Diário 3º PA'!$A$5:$A$2043)+ROW()-4)</f>
        <v/>
      </c>
      <c r="B124" s="104"/>
      <c r="C124" s="469"/>
      <c r="D124" s="105"/>
      <c r="E124" s="105"/>
      <c r="F124" s="106"/>
      <c r="G124" s="107"/>
      <c r="H124" s="105"/>
      <c r="I124" s="107"/>
      <c r="J124" s="422"/>
      <c r="K124" s="422"/>
      <c r="L124" s="423"/>
      <c r="M124" s="422"/>
      <c r="N124" s="455"/>
      <c r="O124" s="79">
        <f t="shared" si="5"/>
        <v>0</v>
      </c>
      <c r="P124" s="79">
        <f t="shared" si="6"/>
        <v>0</v>
      </c>
      <c r="Q124" s="102" t="str">
        <f t="shared" si="4"/>
        <v/>
      </c>
    </row>
    <row r="125" spans="1:17" x14ac:dyDescent="0.2">
      <c r="A125" s="118" t="str">
        <f>IF(B125="","",COUNT('Diário 1º PA'!$A$5:$A$1982)+COUNT('Diário 2º PA'!$A$5:$A$2027)+COUNT('Diário 3º PA'!$A$5:$A$2043)+ROW()-4)</f>
        <v/>
      </c>
      <c r="B125" s="104"/>
      <c r="C125" s="469"/>
      <c r="D125" s="105"/>
      <c r="E125" s="105"/>
      <c r="F125" s="106"/>
      <c r="G125" s="107"/>
      <c r="H125" s="105"/>
      <c r="I125" s="107"/>
      <c r="J125" s="422"/>
      <c r="K125" s="422"/>
      <c r="L125" s="423"/>
      <c r="M125" s="422"/>
      <c r="N125" s="455"/>
      <c r="O125" s="79">
        <f t="shared" si="5"/>
        <v>0</v>
      </c>
      <c r="P125" s="79">
        <f t="shared" si="6"/>
        <v>0</v>
      </c>
      <c r="Q125" s="152" t="str">
        <f t="shared" si="4"/>
        <v/>
      </c>
    </row>
    <row r="126" spans="1:17" x14ac:dyDescent="0.2">
      <c r="A126" s="118" t="str">
        <f>IF(B126="","",COUNT('Diário 1º PA'!$A$5:$A$1982)+COUNT('Diário 2º PA'!$A$5:$A$2027)+COUNT('Diário 3º PA'!$A$5:$A$2043)+ROW()-4)</f>
        <v/>
      </c>
      <c r="B126" s="104"/>
      <c r="C126" s="469"/>
      <c r="D126" s="105"/>
      <c r="E126" s="105"/>
      <c r="F126" s="106"/>
      <c r="G126" s="107"/>
      <c r="H126" s="105"/>
      <c r="I126" s="107"/>
      <c r="J126" s="422"/>
      <c r="K126" s="422"/>
      <c r="L126" s="423"/>
      <c r="M126" s="422"/>
      <c r="N126" s="455"/>
      <c r="O126" s="79">
        <f t="shared" si="5"/>
        <v>0</v>
      </c>
      <c r="P126" s="79">
        <f t="shared" si="6"/>
        <v>0</v>
      </c>
      <c r="Q126" s="102" t="str">
        <f t="shared" si="4"/>
        <v/>
      </c>
    </row>
    <row r="127" spans="1:17" x14ac:dyDescent="0.2">
      <c r="A127" s="118" t="str">
        <f>IF(B127="","",COUNT('Diário 1º PA'!$A$5:$A$1982)+COUNT('Diário 2º PA'!$A$5:$A$2027)+COUNT('Diário 3º PA'!$A$5:$A$2043)+ROW()-4)</f>
        <v/>
      </c>
      <c r="B127" s="104"/>
      <c r="C127" s="469"/>
      <c r="D127" s="105"/>
      <c r="E127" s="105"/>
      <c r="F127" s="106"/>
      <c r="G127" s="107"/>
      <c r="H127" s="105"/>
      <c r="I127" s="107"/>
      <c r="J127" s="422"/>
      <c r="K127" s="422"/>
      <c r="L127" s="423"/>
      <c r="M127" s="422"/>
      <c r="N127" s="455"/>
      <c r="O127" s="79">
        <f t="shared" si="5"/>
        <v>0</v>
      </c>
      <c r="P127" s="79">
        <f t="shared" si="6"/>
        <v>0</v>
      </c>
      <c r="Q127" s="102" t="str">
        <f t="shared" si="4"/>
        <v/>
      </c>
    </row>
    <row r="128" spans="1:17" x14ac:dyDescent="0.2">
      <c r="A128" s="118" t="str">
        <f>IF(B128="","",COUNT('Diário 1º PA'!$A$5:$A$1982)+COUNT('Diário 2º PA'!$A$5:$A$2027)+COUNT('Diário 3º PA'!$A$5:$A$2043)+ROW()-4)</f>
        <v/>
      </c>
      <c r="B128" s="104"/>
      <c r="C128" s="469"/>
      <c r="D128" s="105"/>
      <c r="E128" s="105"/>
      <c r="F128" s="106"/>
      <c r="G128" s="107"/>
      <c r="H128" s="105"/>
      <c r="I128" s="107"/>
      <c r="J128" s="422"/>
      <c r="K128" s="422"/>
      <c r="L128" s="423"/>
      <c r="M128" s="422"/>
      <c r="N128" s="455"/>
      <c r="O128" s="79">
        <f t="shared" si="5"/>
        <v>0</v>
      </c>
      <c r="P128" s="79">
        <f t="shared" si="6"/>
        <v>0</v>
      </c>
      <c r="Q128" s="152" t="str">
        <f t="shared" si="4"/>
        <v/>
      </c>
    </row>
    <row r="129" spans="1:17" x14ac:dyDescent="0.2">
      <c r="A129" s="118" t="str">
        <f>IF(B129="","",COUNT('Diário 1º PA'!$A$5:$A$1982)+COUNT('Diário 2º PA'!$A$5:$A$2027)+COUNT('Diário 3º PA'!$A$5:$A$2043)+ROW()-4)</f>
        <v/>
      </c>
      <c r="B129" s="104"/>
      <c r="C129" s="469"/>
      <c r="D129" s="105"/>
      <c r="E129" s="105"/>
      <c r="F129" s="106"/>
      <c r="G129" s="107"/>
      <c r="H129" s="105"/>
      <c r="I129" s="107"/>
      <c r="J129" s="422"/>
      <c r="K129" s="422"/>
      <c r="L129" s="423"/>
      <c r="M129" s="422"/>
      <c r="N129" s="455"/>
      <c r="O129" s="79">
        <f t="shared" si="5"/>
        <v>0</v>
      </c>
      <c r="P129" s="79">
        <f t="shared" si="6"/>
        <v>0</v>
      </c>
      <c r="Q129" s="102" t="str">
        <f t="shared" si="4"/>
        <v/>
      </c>
    </row>
    <row r="130" spans="1:17" x14ac:dyDescent="0.2">
      <c r="A130" s="118" t="str">
        <f>IF(B130="","",COUNT('Diário 1º PA'!$A$5:$A$1982)+COUNT('Diário 2º PA'!$A$5:$A$2027)+COUNT('Diário 3º PA'!$A$5:$A$2043)+ROW()-4)</f>
        <v/>
      </c>
      <c r="B130" s="104"/>
      <c r="C130" s="469"/>
      <c r="D130" s="105"/>
      <c r="E130" s="105"/>
      <c r="F130" s="106"/>
      <c r="G130" s="107"/>
      <c r="H130" s="105"/>
      <c r="I130" s="107"/>
      <c r="J130" s="422"/>
      <c r="K130" s="422"/>
      <c r="L130" s="423"/>
      <c r="M130" s="422"/>
      <c r="N130" s="455"/>
      <c r="O130" s="79">
        <f t="shared" si="5"/>
        <v>0</v>
      </c>
      <c r="P130" s="79">
        <f t="shared" si="6"/>
        <v>0</v>
      </c>
      <c r="Q130" s="102" t="str">
        <f t="shared" si="4"/>
        <v/>
      </c>
    </row>
    <row r="131" spans="1:17" x14ac:dyDescent="0.2">
      <c r="A131" s="118" t="str">
        <f>IF(B131="","",COUNT('Diário 1º PA'!$A$5:$A$1982)+COUNT('Diário 2º PA'!$A$5:$A$2027)+COUNT('Diário 3º PA'!$A$5:$A$2043)+ROW()-4)</f>
        <v/>
      </c>
      <c r="B131" s="104"/>
      <c r="C131" s="469"/>
      <c r="D131" s="105"/>
      <c r="E131" s="105"/>
      <c r="F131" s="106"/>
      <c r="G131" s="107"/>
      <c r="H131" s="105"/>
      <c r="I131" s="107"/>
      <c r="J131" s="422"/>
      <c r="K131" s="422"/>
      <c r="L131" s="423"/>
      <c r="M131" s="422"/>
      <c r="N131" s="455"/>
      <c r="O131" s="79">
        <f t="shared" si="5"/>
        <v>0</v>
      </c>
      <c r="P131" s="79">
        <f t="shared" si="6"/>
        <v>0</v>
      </c>
      <c r="Q131" s="152" t="str">
        <f t="shared" si="4"/>
        <v/>
      </c>
    </row>
    <row r="132" spans="1:17" x14ac:dyDescent="0.2">
      <c r="A132" s="118" t="str">
        <f>IF(B132="","",COUNT('Diário 1º PA'!$A$5:$A$1982)+COUNT('Diário 2º PA'!$A$5:$A$2027)+COUNT('Diário 3º PA'!$A$5:$A$2043)+ROW()-4)</f>
        <v/>
      </c>
      <c r="B132" s="104"/>
      <c r="C132" s="469"/>
      <c r="D132" s="105"/>
      <c r="E132" s="105"/>
      <c r="F132" s="106"/>
      <c r="G132" s="107"/>
      <c r="H132" s="105"/>
      <c r="I132" s="107"/>
      <c r="J132" s="422"/>
      <c r="K132" s="422"/>
      <c r="L132" s="423"/>
      <c r="M132" s="422"/>
      <c r="N132" s="455"/>
      <c r="O132" s="79">
        <f t="shared" si="5"/>
        <v>0</v>
      </c>
      <c r="P132" s="79">
        <f t="shared" si="6"/>
        <v>0</v>
      </c>
      <c r="Q132" s="102" t="str">
        <f t="shared" si="4"/>
        <v/>
      </c>
    </row>
    <row r="133" spans="1:17" x14ac:dyDescent="0.2">
      <c r="A133" s="118" t="str">
        <f>IF(B133="","",COUNT('Diário 1º PA'!$A$5:$A$1982)+COUNT('Diário 2º PA'!$A$5:$A$2027)+COUNT('Diário 3º PA'!$A$5:$A$2043)+ROW()-4)</f>
        <v/>
      </c>
      <c r="B133" s="104"/>
      <c r="C133" s="469"/>
      <c r="D133" s="105"/>
      <c r="E133" s="105"/>
      <c r="F133" s="106"/>
      <c r="G133" s="107"/>
      <c r="H133" s="105"/>
      <c r="I133" s="107"/>
      <c r="J133" s="422"/>
      <c r="K133" s="422"/>
      <c r="L133" s="423"/>
      <c r="M133" s="422"/>
      <c r="N133" s="455"/>
      <c r="O133" s="79">
        <f t="shared" si="5"/>
        <v>0</v>
      </c>
      <c r="P133" s="79">
        <f t="shared" si="6"/>
        <v>0</v>
      </c>
      <c r="Q133" s="102" t="str">
        <f t="shared" si="4"/>
        <v/>
      </c>
    </row>
    <row r="134" spans="1:17" x14ac:dyDescent="0.2">
      <c r="A134" s="118" t="str">
        <f>IF(B134="","",COUNT('Diário 1º PA'!$A$5:$A$1982)+COUNT('Diário 2º PA'!$A$5:$A$2027)+COUNT('Diário 3º PA'!$A$5:$A$2043)+ROW()-4)</f>
        <v/>
      </c>
      <c r="B134" s="104"/>
      <c r="C134" s="469"/>
      <c r="D134" s="105"/>
      <c r="E134" s="105"/>
      <c r="F134" s="106"/>
      <c r="G134" s="105"/>
      <c r="H134" s="105"/>
      <c r="I134" s="107"/>
      <c r="J134" s="422"/>
      <c r="K134" s="422"/>
      <c r="L134" s="423"/>
      <c r="M134" s="422"/>
      <c r="N134" s="455"/>
      <c r="O134" s="79">
        <f t="shared" si="5"/>
        <v>0</v>
      </c>
      <c r="P134" s="79">
        <f t="shared" si="6"/>
        <v>0</v>
      </c>
      <c r="Q134" s="152" t="str">
        <f t="shared" si="4"/>
        <v/>
      </c>
    </row>
    <row r="135" spans="1:17" x14ac:dyDescent="0.2">
      <c r="A135" s="118" t="str">
        <f>IF(B135="","",COUNT('Diário 1º PA'!$A$5:$A$1982)+COUNT('Diário 2º PA'!$A$5:$A$2027)+COUNT('Diário 3º PA'!$A$5:$A$2043)+ROW()-4)</f>
        <v/>
      </c>
      <c r="B135" s="104"/>
      <c r="C135" s="469"/>
      <c r="D135" s="105"/>
      <c r="E135" s="105"/>
      <c r="F135" s="106"/>
      <c r="G135" s="105"/>
      <c r="H135" s="105"/>
      <c r="I135" s="107"/>
      <c r="J135" s="422"/>
      <c r="K135" s="422"/>
      <c r="L135" s="423"/>
      <c r="M135" s="422"/>
      <c r="N135" s="455"/>
      <c r="O135" s="79">
        <f t="shared" si="5"/>
        <v>0</v>
      </c>
      <c r="P135" s="79">
        <f t="shared" si="6"/>
        <v>0</v>
      </c>
      <c r="Q135" s="102" t="str">
        <f t="shared" si="4"/>
        <v/>
      </c>
    </row>
    <row r="136" spans="1:17" x14ac:dyDescent="0.2">
      <c r="A136" s="118" t="str">
        <f>IF(B136="","",COUNT('Diário 1º PA'!$A$5:$A$1982)+COUNT('Diário 2º PA'!$A$5:$A$2027)+COUNT('Diário 3º PA'!$A$5:$A$2043)+ROW()-4)</f>
        <v/>
      </c>
      <c r="B136" s="104"/>
      <c r="C136" s="469"/>
      <c r="D136" s="105"/>
      <c r="E136" s="105"/>
      <c r="F136" s="106"/>
      <c r="G136" s="105"/>
      <c r="H136" s="105"/>
      <c r="I136" s="107"/>
      <c r="J136" s="422"/>
      <c r="K136" s="422"/>
      <c r="L136" s="423"/>
      <c r="M136" s="422"/>
      <c r="N136" s="455"/>
      <c r="O136" s="79">
        <f t="shared" si="5"/>
        <v>0</v>
      </c>
      <c r="P136" s="79">
        <f t="shared" si="6"/>
        <v>0</v>
      </c>
      <c r="Q136" s="102" t="str">
        <f t="shared" ref="Q136:Q199" si="7">SUBSTITUTE(D136," ","_")</f>
        <v/>
      </c>
    </row>
    <row r="137" spans="1:17" x14ac:dyDescent="0.2">
      <c r="A137" s="118" t="str">
        <f>IF(B137="","",COUNT('Diário 1º PA'!$A$5:$A$1982)+COUNT('Diário 2º PA'!$A$5:$A$2027)+COUNT('Diário 3º PA'!$A$5:$A$2043)+ROW()-4)</f>
        <v/>
      </c>
      <c r="B137" s="479"/>
      <c r="C137" s="474"/>
      <c r="D137" s="476"/>
      <c r="E137" s="476"/>
      <c r="F137" s="445"/>
      <c r="G137" s="476"/>
      <c r="H137" s="476"/>
      <c r="I137" s="442"/>
      <c r="J137" s="480"/>
      <c r="K137" s="480"/>
      <c r="L137" s="444"/>
      <c r="M137" s="480"/>
      <c r="N137" s="455"/>
      <c r="O137" s="79">
        <f t="shared" ref="O137:O200" si="8">IF(B137=0,0,IF(YEAR(B137)=$P$1,MONTH(B137)-$O$1+1,(YEAR(B137)-$P$1)*12-$O$1+1+MONTH(B137)))</f>
        <v>0</v>
      </c>
      <c r="P137" s="79">
        <f t="shared" ref="P137:P200" si="9">IF(C137=0,0,IF(YEAR(C137)=$P$1,MONTH(C137)-$O$1+1,(YEAR(C137)-$P$1)*12-$O$1+1+MONTH(C137)))</f>
        <v>0</v>
      </c>
      <c r="Q137" s="152" t="str">
        <f t="shared" si="7"/>
        <v/>
      </c>
    </row>
    <row r="138" spans="1:17" x14ac:dyDescent="0.2">
      <c r="A138" s="118" t="str">
        <f>IF(B138="","",COUNT('Diário 1º PA'!$A$5:$A$1982)+COUNT('Diário 2º PA'!$A$5:$A$2027)+COUNT('Diário 3º PA'!$A$5:$A$2043)+ROW()-4)</f>
        <v/>
      </c>
      <c r="B138" s="104"/>
      <c r="C138" s="469"/>
      <c r="D138" s="105"/>
      <c r="E138" s="105"/>
      <c r="F138" s="106"/>
      <c r="G138" s="105"/>
      <c r="H138" s="105"/>
      <c r="I138" s="107"/>
      <c r="J138" s="422"/>
      <c r="K138" s="422"/>
      <c r="L138" s="423"/>
      <c r="M138" s="422"/>
      <c r="N138" s="455"/>
      <c r="O138" s="79">
        <f t="shared" si="8"/>
        <v>0</v>
      </c>
      <c r="P138" s="79">
        <f t="shared" si="9"/>
        <v>0</v>
      </c>
      <c r="Q138" s="102" t="str">
        <f t="shared" si="7"/>
        <v/>
      </c>
    </row>
    <row r="139" spans="1:17" x14ac:dyDescent="0.2">
      <c r="A139" s="118" t="str">
        <f>IF(B139="","",COUNT('Diário 1º PA'!$A$5:$A$1982)+COUNT('Diário 2º PA'!$A$5:$A$2027)+COUNT('Diário 3º PA'!$A$5:$A$2043)+ROW()-4)</f>
        <v/>
      </c>
      <c r="B139" s="104"/>
      <c r="C139" s="469"/>
      <c r="D139" s="105"/>
      <c r="E139" s="105"/>
      <c r="F139" s="106"/>
      <c r="G139" s="107"/>
      <c r="H139" s="105"/>
      <c r="I139" s="442"/>
      <c r="J139" s="480"/>
      <c r="K139" s="480"/>
      <c r="L139" s="444"/>
      <c r="M139" s="480"/>
      <c r="N139" s="492"/>
      <c r="O139" s="79">
        <f t="shared" si="8"/>
        <v>0</v>
      </c>
      <c r="P139" s="79">
        <f t="shared" si="9"/>
        <v>0</v>
      </c>
      <c r="Q139" s="102" t="str">
        <f t="shared" si="7"/>
        <v/>
      </c>
    </row>
    <row r="140" spans="1:17" x14ac:dyDescent="0.2">
      <c r="A140" s="118" t="str">
        <f>IF(B140="","",COUNT('Diário 1º PA'!$A$5:$A$1982)+COUNT('Diário 2º PA'!$A$5:$A$2027)+COUNT('Diário 3º PA'!$A$5:$A$2043)+ROW()-4)</f>
        <v/>
      </c>
      <c r="B140" s="104"/>
      <c r="C140" s="469"/>
      <c r="D140" s="105"/>
      <c r="E140" s="105"/>
      <c r="F140" s="106"/>
      <c r="G140" s="107"/>
      <c r="H140" s="105"/>
      <c r="I140" s="107"/>
      <c r="J140" s="422"/>
      <c r="K140" s="422"/>
      <c r="L140" s="423"/>
      <c r="M140" s="422"/>
      <c r="N140" s="455"/>
      <c r="O140" s="79">
        <f t="shared" si="8"/>
        <v>0</v>
      </c>
      <c r="P140" s="79">
        <f t="shared" si="9"/>
        <v>0</v>
      </c>
      <c r="Q140" s="152" t="str">
        <f t="shared" si="7"/>
        <v/>
      </c>
    </row>
    <row r="141" spans="1:17" x14ac:dyDescent="0.2">
      <c r="A141" s="118" t="str">
        <f>IF(B141="","",COUNT('Diário 1º PA'!$A$5:$A$1982)+COUNT('Diário 2º PA'!$A$5:$A$2027)+COUNT('Diário 3º PA'!$A$5:$A$2043)+ROW()-4)</f>
        <v/>
      </c>
      <c r="B141" s="104"/>
      <c r="C141" s="469"/>
      <c r="D141" s="105"/>
      <c r="E141" s="105"/>
      <c r="F141" s="106"/>
      <c r="G141" s="453"/>
      <c r="H141" s="105"/>
      <c r="I141" s="107"/>
      <c r="J141" s="422"/>
      <c r="K141" s="422"/>
      <c r="L141" s="423"/>
      <c r="M141" s="422"/>
      <c r="N141" s="455"/>
      <c r="O141" s="79">
        <f t="shared" si="8"/>
        <v>0</v>
      </c>
      <c r="P141" s="79">
        <f t="shared" si="9"/>
        <v>0</v>
      </c>
      <c r="Q141" s="102" t="str">
        <f t="shared" si="7"/>
        <v/>
      </c>
    </row>
    <row r="142" spans="1:17" x14ac:dyDescent="0.2">
      <c r="A142" s="118" t="str">
        <f>IF(B142="","",COUNT('Diário 1º PA'!$A$5:$A$1982)+COUNT('Diário 2º PA'!$A$5:$A$2027)+COUNT('Diário 3º PA'!$A$5:$A$2043)+ROW()-4)</f>
        <v/>
      </c>
      <c r="B142" s="104"/>
      <c r="C142" s="469"/>
      <c r="D142" s="105"/>
      <c r="E142" s="105"/>
      <c r="F142" s="106"/>
      <c r="G142" s="105"/>
      <c r="H142" s="105"/>
      <c r="I142" s="107"/>
      <c r="J142" s="422"/>
      <c r="K142" s="422"/>
      <c r="L142" s="423"/>
      <c r="M142" s="422"/>
      <c r="N142" s="455"/>
      <c r="O142" s="79">
        <f t="shared" si="8"/>
        <v>0</v>
      </c>
      <c r="P142" s="79">
        <f t="shared" si="9"/>
        <v>0</v>
      </c>
      <c r="Q142" s="102" t="str">
        <f t="shared" si="7"/>
        <v/>
      </c>
    </row>
    <row r="143" spans="1:17" x14ac:dyDescent="0.2">
      <c r="A143" s="118" t="str">
        <f>IF(B143="","",COUNT('Diário 1º PA'!$A$5:$A$1982)+COUNT('Diário 2º PA'!$A$5:$A$2027)+COUNT('Diário 3º PA'!$A$5:$A$2043)+ROW()-4)</f>
        <v/>
      </c>
      <c r="B143" s="104"/>
      <c r="C143" s="469"/>
      <c r="D143" s="105"/>
      <c r="E143" s="105"/>
      <c r="F143" s="106"/>
      <c r="G143" s="105"/>
      <c r="H143" s="105"/>
      <c r="I143" s="107"/>
      <c r="J143" s="422"/>
      <c r="K143" s="422"/>
      <c r="L143" s="423"/>
      <c r="M143" s="422"/>
      <c r="N143" s="455"/>
      <c r="O143" s="79">
        <f t="shared" si="8"/>
        <v>0</v>
      </c>
      <c r="P143" s="79">
        <f t="shared" si="9"/>
        <v>0</v>
      </c>
      <c r="Q143" s="152" t="str">
        <f t="shared" si="7"/>
        <v/>
      </c>
    </row>
    <row r="144" spans="1:17" x14ac:dyDescent="0.2">
      <c r="A144" s="118" t="str">
        <f>IF(B144="","",COUNT('Diário 1º PA'!$A$5:$A$1982)+COUNT('Diário 2º PA'!$A$5:$A$2027)+COUNT('Diário 3º PA'!$A$5:$A$2043)+ROW()-4)</f>
        <v/>
      </c>
      <c r="B144" s="104"/>
      <c r="C144" s="469"/>
      <c r="D144" s="105"/>
      <c r="E144" s="105"/>
      <c r="F144" s="106"/>
      <c r="G144" s="105"/>
      <c r="H144" s="105"/>
      <c r="I144" s="107"/>
      <c r="J144" s="422"/>
      <c r="K144" s="422"/>
      <c r="L144" s="423"/>
      <c r="M144" s="422"/>
      <c r="N144" s="455"/>
      <c r="O144" s="79">
        <f t="shared" si="8"/>
        <v>0</v>
      </c>
      <c r="P144" s="79">
        <f t="shared" si="9"/>
        <v>0</v>
      </c>
      <c r="Q144" s="102" t="str">
        <f t="shared" si="7"/>
        <v/>
      </c>
    </row>
    <row r="145" spans="1:17" x14ac:dyDescent="0.2">
      <c r="A145" s="118" t="str">
        <f>IF(B145="","",COUNT('Diário 1º PA'!$A$5:$A$1982)+COUNT('Diário 2º PA'!$A$5:$A$2027)+COUNT('Diário 3º PA'!$A$5:$A$2043)+ROW()-4)</f>
        <v/>
      </c>
      <c r="B145" s="104"/>
      <c r="C145" s="469"/>
      <c r="D145" s="105"/>
      <c r="E145" s="105"/>
      <c r="F145" s="106"/>
      <c r="G145" s="105"/>
      <c r="H145" s="105"/>
      <c r="I145" s="107"/>
      <c r="J145" s="422"/>
      <c r="K145" s="422"/>
      <c r="L145" s="423"/>
      <c r="M145" s="422"/>
      <c r="N145" s="455"/>
      <c r="O145" s="79">
        <f t="shared" si="8"/>
        <v>0</v>
      </c>
      <c r="P145" s="79">
        <f t="shared" si="9"/>
        <v>0</v>
      </c>
      <c r="Q145" s="102" t="str">
        <f t="shared" si="7"/>
        <v/>
      </c>
    </row>
    <row r="146" spans="1:17" x14ac:dyDescent="0.2">
      <c r="A146" s="118" t="str">
        <f>IF(B146="","",COUNT('Diário 1º PA'!$A$5:$A$1982)+COUNT('Diário 2º PA'!$A$5:$A$2027)+COUNT('Diário 3º PA'!$A$5:$A$2043)+ROW()-4)</f>
        <v/>
      </c>
      <c r="B146" s="104"/>
      <c r="C146" s="469"/>
      <c r="D146" s="105"/>
      <c r="E146" s="105"/>
      <c r="F146" s="106"/>
      <c r="G146" s="107"/>
      <c r="H146" s="105"/>
      <c r="I146" s="107"/>
      <c r="J146" s="422"/>
      <c r="K146" s="422"/>
      <c r="L146" s="423"/>
      <c r="M146" s="422"/>
      <c r="N146" s="455"/>
      <c r="O146" s="79">
        <f t="shared" si="8"/>
        <v>0</v>
      </c>
      <c r="P146" s="79">
        <f t="shared" si="9"/>
        <v>0</v>
      </c>
      <c r="Q146" s="152" t="str">
        <f t="shared" si="7"/>
        <v/>
      </c>
    </row>
    <row r="147" spans="1:17" x14ac:dyDescent="0.2">
      <c r="A147" s="118" t="str">
        <f>IF(B147="","",COUNT('Diário 1º PA'!$A$5:$A$1982)+COUNT('Diário 2º PA'!$A$5:$A$2027)+COUNT('Diário 3º PA'!$A$5:$A$2043)+ROW()-4)</f>
        <v/>
      </c>
      <c r="B147" s="104"/>
      <c r="C147" s="469"/>
      <c r="D147" s="105"/>
      <c r="E147" s="105"/>
      <c r="F147" s="106"/>
      <c r="G147" s="107"/>
      <c r="H147" s="105"/>
      <c r="I147" s="107"/>
      <c r="J147" s="422"/>
      <c r="K147" s="422"/>
      <c r="L147" s="423"/>
      <c r="M147" s="422"/>
      <c r="N147" s="455"/>
      <c r="O147" s="79">
        <f t="shared" si="8"/>
        <v>0</v>
      </c>
      <c r="P147" s="79">
        <f t="shared" si="9"/>
        <v>0</v>
      </c>
      <c r="Q147" s="102" t="str">
        <f t="shared" si="7"/>
        <v/>
      </c>
    </row>
    <row r="148" spans="1:17" x14ac:dyDescent="0.2">
      <c r="A148" s="118" t="str">
        <f>IF(B148="","",COUNT('Diário 1º PA'!$A$5:$A$1982)+COUNT('Diário 2º PA'!$A$5:$A$2027)+COUNT('Diário 3º PA'!$A$5:$A$2043)+ROW()-4)</f>
        <v/>
      </c>
      <c r="B148" s="104"/>
      <c r="C148" s="469"/>
      <c r="D148" s="105"/>
      <c r="E148" s="105"/>
      <c r="F148" s="106"/>
      <c r="G148" s="105"/>
      <c r="H148" s="105"/>
      <c r="I148" s="107"/>
      <c r="J148" s="422"/>
      <c r="K148" s="422"/>
      <c r="L148" s="423"/>
      <c r="M148" s="422"/>
      <c r="N148" s="455"/>
      <c r="O148" s="79">
        <f t="shared" si="8"/>
        <v>0</v>
      </c>
      <c r="P148" s="79">
        <f t="shared" si="9"/>
        <v>0</v>
      </c>
      <c r="Q148" s="102" t="str">
        <f t="shared" si="7"/>
        <v/>
      </c>
    </row>
    <row r="149" spans="1:17" x14ac:dyDescent="0.2">
      <c r="A149" s="118" t="str">
        <f>IF(B149="","",COUNT('Diário 1º PA'!$A$5:$A$1982)+COUNT('Diário 2º PA'!$A$5:$A$2027)+COUNT('Diário 3º PA'!$A$5:$A$2043)+ROW()-4)</f>
        <v/>
      </c>
      <c r="B149" s="479"/>
      <c r="C149" s="474"/>
      <c r="D149" s="476"/>
      <c r="E149" s="476"/>
      <c r="F149" s="445"/>
      <c r="G149" s="476"/>
      <c r="H149" s="476"/>
      <c r="I149" s="442"/>
      <c r="J149" s="480"/>
      <c r="K149" s="480"/>
      <c r="L149" s="444"/>
      <c r="M149" s="480"/>
      <c r="N149" s="455"/>
      <c r="O149" s="79">
        <f t="shared" si="8"/>
        <v>0</v>
      </c>
      <c r="P149" s="79">
        <f t="shared" si="9"/>
        <v>0</v>
      </c>
      <c r="Q149" s="152" t="str">
        <f t="shared" si="7"/>
        <v/>
      </c>
    </row>
    <row r="150" spans="1:17" x14ac:dyDescent="0.2">
      <c r="A150" s="118" t="str">
        <f>IF(B150="","",COUNT('Diário 1º PA'!$A$5:$A$1982)+COUNT('Diário 2º PA'!$A$5:$A$2027)+COUNT('Diário 3º PA'!$A$5:$A$2043)+ROW()-4)</f>
        <v/>
      </c>
      <c r="B150" s="479"/>
      <c r="C150" s="474"/>
      <c r="D150" s="476"/>
      <c r="E150" s="476"/>
      <c r="F150" s="445"/>
      <c r="G150" s="476"/>
      <c r="H150" s="476"/>
      <c r="I150" s="442"/>
      <c r="J150" s="480"/>
      <c r="K150" s="480"/>
      <c r="L150" s="444"/>
      <c r="M150" s="480"/>
      <c r="N150" s="455"/>
      <c r="O150" s="79">
        <f t="shared" si="8"/>
        <v>0</v>
      </c>
      <c r="P150" s="79">
        <f t="shared" si="9"/>
        <v>0</v>
      </c>
      <c r="Q150" s="102" t="str">
        <f t="shared" si="7"/>
        <v/>
      </c>
    </row>
    <row r="151" spans="1:17" x14ac:dyDescent="0.2">
      <c r="A151" s="118" t="str">
        <f>IF(B151="","",COUNT('Diário 1º PA'!$A$5:$A$1982)+COUNT('Diário 2º PA'!$A$5:$A$2027)+COUNT('Diário 3º PA'!$A$5:$A$2043)+ROW()-4)</f>
        <v/>
      </c>
      <c r="B151" s="479"/>
      <c r="C151" s="474"/>
      <c r="D151" s="476"/>
      <c r="E151" s="476"/>
      <c r="F151" s="445"/>
      <c r="G151" s="476"/>
      <c r="H151" s="476"/>
      <c r="I151" s="442"/>
      <c r="J151" s="480"/>
      <c r="K151" s="480"/>
      <c r="L151" s="444"/>
      <c r="M151" s="480"/>
      <c r="N151" s="455"/>
      <c r="O151" s="79">
        <f t="shared" si="8"/>
        <v>0</v>
      </c>
      <c r="P151" s="79">
        <f t="shared" si="9"/>
        <v>0</v>
      </c>
      <c r="Q151" s="102" t="str">
        <f t="shared" si="7"/>
        <v/>
      </c>
    </row>
    <row r="152" spans="1:17" x14ac:dyDescent="0.2">
      <c r="A152" s="118" t="str">
        <f>IF(B152="","",COUNT('Diário 1º PA'!$A$5:$A$1982)+COUNT('Diário 2º PA'!$A$5:$A$2027)+COUNT('Diário 3º PA'!$A$5:$A$2043)+ROW()-4)</f>
        <v/>
      </c>
      <c r="B152" s="479"/>
      <c r="C152" s="474"/>
      <c r="D152" s="476"/>
      <c r="E152" s="476"/>
      <c r="F152" s="445"/>
      <c r="G152" s="476"/>
      <c r="H152" s="476"/>
      <c r="I152" s="442"/>
      <c r="J152" s="480"/>
      <c r="K152" s="480"/>
      <c r="L152" s="444"/>
      <c r="M152" s="422"/>
      <c r="N152" s="455"/>
      <c r="O152" s="79">
        <f t="shared" si="8"/>
        <v>0</v>
      </c>
      <c r="P152" s="79">
        <f t="shared" si="9"/>
        <v>0</v>
      </c>
      <c r="Q152" s="152" t="str">
        <f t="shared" si="7"/>
        <v/>
      </c>
    </row>
    <row r="153" spans="1:17" x14ac:dyDescent="0.2">
      <c r="A153" s="118" t="str">
        <f>IF(B153="","",COUNT('Diário 1º PA'!$A$5:$A$1982)+COUNT('Diário 2º PA'!$A$5:$A$2027)+COUNT('Diário 3º PA'!$A$5:$A$2043)+ROW()-4)</f>
        <v/>
      </c>
      <c r="B153" s="479"/>
      <c r="C153" s="474"/>
      <c r="D153" s="476"/>
      <c r="E153" s="476"/>
      <c r="F153" s="445"/>
      <c r="G153" s="476"/>
      <c r="H153" s="476"/>
      <c r="I153" s="442"/>
      <c r="J153" s="480"/>
      <c r="K153" s="480"/>
      <c r="L153" s="444"/>
      <c r="M153" s="422"/>
      <c r="N153" s="455"/>
      <c r="O153" s="79">
        <f t="shared" si="8"/>
        <v>0</v>
      </c>
      <c r="P153" s="79">
        <f t="shared" si="9"/>
        <v>0</v>
      </c>
      <c r="Q153" s="102" t="str">
        <f t="shared" si="7"/>
        <v/>
      </c>
    </row>
    <row r="154" spans="1:17" x14ac:dyDescent="0.2">
      <c r="A154" s="118" t="str">
        <f>IF(B154="","",COUNT('Diário 1º PA'!$A$5:$A$1982)+COUNT('Diário 2º PA'!$A$5:$A$2027)+COUNT('Diário 3º PA'!$A$5:$A$2043)+ROW()-4)</f>
        <v/>
      </c>
      <c r="B154" s="479"/>
      <c r="C154" s="474"/>
      <c r="D154" s="476"/>
      <c r="E154" s="476"/>
      <c r="F154" s="445"/>
      <c r="G154" s="476"/>
      <c r="H154" s="476"/>
      <c r="I154" s="442"/>
      <c r="J154" s="480"/>
      <c r="K154" s="480"/>
      <c r="L154" s="444"/>
      <c r="M154" s="422"/>
      <c r="N154" s="455"/>
      <c r="O154" s="79">
        <f t="shared" si="8"/>
        <v>0</v>
      </c>
      <c r="P154" s="79">
        <f t="shared" si="9"/>
        <v>0</v>
      </c>
      <c r="Q154" s="102" t="str">
        <f t="shared" si="7"/>
        <v/>
      </c>
    </row>
    <row r="155" spans="1:17" x14ac:dyDescent="0.2">
      <c r="A155" s="118" t="str">
        <f>IF(B155="","",COUNT('Diário 1º PA'!$A$5:$A$1982)+COUNT('Diário 2º PA'!$A$5:$A$2027)+COUNT('Diário 3º PA'!$A$5:$A$2043)+ROW()-4)</f>
        <v/>
      </c>
      <c r="B155" s="479"/>
      <c r="C155" s="474"/>
      <c r="D155" s="476"/>
      <c r="E155" s="476"/>
      <c r="F155" s="445"/>
      <c r="G155" s="476"/>
      <c r="H155" s="476"/>
      <c r="I155" s="442"/>
      <c r="J155" s="480"/>
      <c r="K155" s="422"/>
      <c r="L155" s="423"/>
      <c r="M155" s="422"/>
      <c r="N155" s="455"/>
      <c r="O155" s="79">
        <f t="shared" si="8"/>
        <v>0</v>
      </c>
      <c r="P155" s="79">
        <f t="shared" si="9"/>
        <v>0</v>
      </c>
      <c r="Q155" s="152" t="str">
        <f t="shared" si="7"/>
        <v/>
      </c>
    </row>
    <row r="156" spans="1:17" x14ac:dyDescent="0.2">
      <c r="A156" s="118" t="str">
        <f>IF(B156="","",COUNT('Diário 1º PA'!$A$5:$A$1982)+COUNT('Diário 2º PA'!$A$5:$A$2027)+COUNT('Diário 3º PA'!$A$5:$A$2043)+ROW()-4)</f>
        <v/>
      </c>
      <c r="B156" s="479"/>
      <c r="C156" s="474"/>
      <c r="D156" s="476"/>
      <c r="E156" s="476"/>
      <c r="F156" s="445"/>
      <c r="G156" s="476"/>
      <c r="H156" s="476"/>
      <c r="I156" s="442"/>
      <c r="J156" s="480"/>
      <c r="K156" s="480"/>
      <c r="L156" s="444"/>
      <c r="M156" s="422"/>
      <c r="N156" s="455"/>
      <c r="O156" s="79">
        <f t="shared" si="8"/>
        <v>0</v>
      </c>
      <c r="P156" s="79">
        <f t="shared" si="9"/>
        <v>0</v>
      </c>
      <c r="Q156" s="102" t="str">
        <f t="shared" si="7"/>
        <v/>
      </c>
    </row>
    <row r="157" spans="1:17" x14ac:dyDescent="0.2">
      <c r="A157" s="118" t="str">
        <f>IF(B157="","",COUNT('Diário 1º PA'!$A$5:$A$1982)+COUNT('Diário 2º PA'!$A$5:$A$2027)+COUNT('Diário 3º PA'!$A$5:$A$2043)+ROW()-4)</f>
        <v/>
      </c>
      <c r="B157" s="479"/>
      <c r="C157" s="474"/>
      <c r="D157" s="476"/>
      <c r="E157" s="476"/>
      <c r="F157" s="445"/>
      <c r="G157" s="476"/>
      <c r="H157" s="476"/>
      <c r="I157" s="442"/>
      <c r="J157" s="480"/>
      <c r="K157" s="480"/>
      <c r="L157" s="444"/>
      <c r="M157" s="422"/>
      <c r="N157" s="455"/>
      <c r="O157" s="79">
        <f t="shared" si="8"/>
        <v>0</v>
      </c>
      <c r="P157" s="79">
        <f t="shared" si="9"/>
        <v>0</v>
      </c>
      <c r="Q157" s="102" t="str">
        <f t="shared" si="7"/>
        <v/>
      </c>
    </row>
    <row r="158" spans="1:17" x14ac:dyDescent="0.2">
      <c r="A158" s="118" t="str">
        <f>IF(B158="","",COUNT('Diário 1º PA'!$A$5:$A$1982)+COUNT('Diário 2º PA'!$A$5:$A$2027)+COUNT('Diário 3º PA'!$A$5:$A$2043)+ROW()-4)</f>
        <v/>
      </c>
      <c r="B158" s="479"/>
      <c r="C158" s="474"/>
      <c r="D158" s="476"/>
      <c r="E158" s="476"/>
      <c r="F158" s="445"/>
      <c r="G158" s="476"/>
      <c r="H158" s="476"/>
      <c r="I158" s="442"/>
      <c r="J158" s="480"/>
      <c r="K158" s="480"/>
      <c r="L158" s="423"/>
      <c r="M158" s="422"/>
      <c r="N158" s="455"/>
      <c r="O158" s="79">
        <f t="shared" si="8"/>
        <v>0</v>
      </c>
      <c r="P158" s="79">
        <f t="shared" si="9"/>
        <v>0</v>
      </c>
      <c r="Q158" s="152" t="str">
        <f t="shared" si="7"/>
        <v/>
      </c>
    </row>
    <row r="159" spans="1:17" x14ac:dyDescent="0.2">
      <c r="A159" s="118" t="str">
        <f>IF(B159="","",COUNT('Diário 1º PA'!$A$5:$A$1982)+COUNT('Diário 2º PA'!$A$5:$A$2027)+COUNT('Diário 3º PA'!$A$5:$A$2043)+ROW()-4)</f>
        <v/>
      </c>
      <c r="B159" s="479"/>
      <c r="C159" s="474"/>
      <c r="D159" s="476"/>
      <c r="E159" s="476"/>
      <c r="F159" s="445"/>
      <c r="G159" s="476"/>
      <c r="H159" s="476"/>
      <c r="I159" s="442"/>
      <c r="J159" s="480"/>
      <c r="K159" s="480"/>
      <c r="L159" s="444"/>
      <c r="M159" s="480"/>
      <c r="N159" s="455"/>
      <c r="O159" s="79">
        <f t="shared" si="8"/>
        <v>0</v>
      </c>
      <c r="P159" s="79">
        <f t="shared" si="9"/>
        <v>0</v>
      </c>
      <c r="Q159" s="102" t="str">
        <f t="shared" si="7"/>
        <v/>
      </c>
    </row>
    <row r="160" spans="1:17" x14ac:dyDescent="0.2">
      <c r="A160" s="118" t="str">
        <f>IF(B160="","",COUNT('Diário 1º PA'!$A$5:$A$1982)+COUNT('Diário 2º PA'!$A$5:$A$2027)+COUNT('Diário 3º PA'!$A$5:$A$2043)+ROW()-4)</f>
        <v/>
      </c>
      <c r="B160" s="104"/>
      <c r="C160" s="469"/>
      <c r="D160" s="105"/>
      <c r="E160" s="105"/>
      <c r="F160" s="106"/>
      <c r="G160" s="105"/>
      <c r="H160" s="105"/>
      <c r="I160" s="107"/>
      <c r="J160" s="422"/>
      <c r="K160" s="422"/>
      <c r="L160" s="423"/>
      <c r="M160" s="422"/>
      <c r="N160" s="455"/>
      <c r="O160" s="79">
        <f t="shared" si="8"/>
        <v>0</v>
      </c>
      <c r="P160" s="79">
        <f t="shared" si="9"/>
        <v>0</v>
      </c>
      <c r="Q160" s="102" t="str">
        <f t="shared" si="7"/>
        <v/>
      </c>
    </row>
    <row r="161" spans="1:17" x14ac:dyDescent="0.2">
      <c r="A161" s="118" t="str">
        <f>IF(B161="","",COUNT('Diário 1º PA'!$A$5:$A$1982)+COUNT('Diário 2º PA'!$A$5:$A$2027)+COUNT('Diário 3º PA'!$A$5:$A$2043)+ROW()-4)</f>
        <v/>
      </c>
      <c r="B161" s="104"/>
      <c r="C161" s="469"/>
      <c r="D161" s="105"/>
      <c r="E161" s="105"/>
      <c r="F161" s="106"/>
      <c r="G161" s="105"/>
      <c r="H161" s="105"/>
      <c r="I161" s="107"/>
      <c r="J161" s="422"/>
      <c r="K161" s="422"/>
      <c r="L161" s="423"/>
      <c r="M161" s="422"/>
      <c r="N161" s="455"/>
      <c r="O161" s="79">
        <f t="shared" si="8"/>
        <v>0</v>
      </c>
      <c r="P161" s="79">
        <f t="shared" si="9"/>
        <v>0</v>
      </c>
      <c r="Q161" s="152" t="str">
        <f t="shared" si="7"/>
        <v/>
      </c>
    </row>
    <row r="162" spans="1:17" x14ac:dyDescent="0.2">
      <c r="A162" s="118" t="str">
        <f>IF(B162="","",COUNT('Diário 1º PA'!$A$5:$A$1982)+COUNT('Diário 2º PA'!$A$5:$A$2027)+COUNT('Diário 3º PA'!$A$5:$A$2043)+ROW()-4)</f>
        <v/>
      </c>
      <c r="B162" s="104"/>
      <c r="C162" s="469"/>
      <c r="D162" s="105"/>
      <c r="E162" s="105"/>
      <c r="F162" s="106"/>
      <c r="G162" s="105"/>
      <c r="H162" s="105"/>
      <c r="I162" s="107"/>
      <c r="J162" s="422"/>
      <c r="K162" s="422"/>
      <c r="L162" s="423"/>
      <c r="M162" s="422"/>
      <c r="N162" s="455"/>
      <c r="O162" s="79">
        <f t="shared" si="8"/>
        <v>0</v>
      </c>
      <c r="P162" s="79">
        <f t="shared" si="9"/>
        <v>0</v>
      </c>
      <c r="Q162" s="102" t="str">
        <f t="shared" si="7"/>
        <v/>
      </c>
    </row>
    <row r="163" spans="1:17" x14ac:dyDescent="0.2">
      <c r="A163" s="118" t="str">
        <f>IF(B163="","",COUNT('Diário 1º PA'!$A$5:$A$1982)+COUNT('Diário 2º PA'!$A$5:$A$2027)+COUNT('Diário 3º PA'!$A$5:$A$2043)+ROW()-4)</f>
        <v/>
      </c>
      <c r="B163" s="104"/>
      <c r="C163" s="469"/>
      <c r="D163" s="105"/>
      <c r="E163" s="105"/>
      <c r="F163" s="106"/>
      <c r="G163" s="105"/>
      <c r="H163" s="105"/>
      <c r="I163" s="107"/>
      <c r="J163" s="422"/>
      <c r="K163" s="422"/>
      <c r="L163" s="423"/>
      <c r="M163" s="422"/>
      <c r="N163" s="455"/>
      <c r="O163" s="79">
        <f t="shared" si="8"/>
        <v>0</v>
      </c>
      <c r="P163" s="79">
        <f t="shared" si="9"/>
        <v>0</v>
      </c>
      <c r="Q163" s="102" t="str">
        <f t="shared" si="7"/>
        <v/>
      </c>
    </row>
    <row r="164" spans="1:17" x14ac:dyDescent="0.2">
      <c r="A164" s="118" t="str">
        <f>IF(B164="","",COUNT('Diário 1º PA'!$A$5:$A$1982)+COUNT('Diário 2º PA'!$A$5:$A$2027)+COUNT('Diário 3º PA'!$A$5:$A$2043)+ROW()-4)</f>
        <v/>
      </c>
      <c r="B164" s="104"/>
      <c r="C164" s="469"/>
      <c r="D164" s="105"/>
      <c r="E164" s="105"/>
      <c r="F164" s="106"/>
      <c r="G164" s="105"/>
      <c r="H164" s="105"/>
      <c r="I164" s="107"/>
      <c r="J164" s="422"/>
      <c r="K164" s="422"/>
      <c r="L164" s="423"/>
      <c r="M164" s="422"/>
      <c r="N164" s="455"/>
      <c r="O164" s="79">
        <f t="shared" si="8"/>
        <v>0</v>
      </c>
      <c r="P164" s="79">
        <f t="shared" si="9"/>
        <v>0</v>
      </c>
      <c r="Q164" s="152" t="str">
        <f t="shared" si="7"/>
        <v/>
      </c>
    </row>
    <row r="165" spans="1:17" x14ac:dyDescent="0.2">
      <c r="A165" s="118" t="str">
        <f>IF(B165="","",COUNT('Diário 1º PA'!$A$5:$A$1982)+COUNT('Diário 2º PA'!$A$5:$A$2027)+COUNT('Diário 3º PA'!$A$5:$A$2043)+ROW()-4)</f>
        <v/>
      </c>
      <c r="B165" s="104"/>
      <c r="C165" s="469"/>
      <c r="D165" s="105"/>
      <c r="E165" s="105"/>
      <c r="F165" s="106"/>
      <c r="G165" s="105"/>
      <c r="H165" s="105"/>
      <c r="I165" s="107"/>
      <c r="J165" s="422"/>
      <c r="K165" s="422"/>
      <c r="L165" s="423"/>
      <c r="M165" s="422"/>
      <c r="N165" s="455"/>
      <c r="O165" s="79">
        <f t="shared" si="8"/>
        <v>0</v>
      </c>
      <c r="P165" s="79">
        <f t="shared" si="9"/>
        <v>0</v>
      </c>
      <c r="Q165" s="102" t="str">
        <f t="shared" si="7"/>
        <v/>
      </c>
    </row>
    <row r="166" spans="1:17" x14ac:dyDescent="0.2">
      <c r="A166" s="118" t="str">
        <f>IF(B166="","",COUNT('Diário 1º PA'!$A$5:$A$1982)+COUNT('Diário 2º PA'!$A$5:$A$2027)+COUNT('Diário 3º PA'!$A$5:$A$2043)+ROW()-4)</f>
        <v/>
      </c>
      <c r="B166" s="104"/>
      <c r="C166" s="469"/>
      <c r="D166" s="105"/>
      <c r="E166" s="105"/>
      <c r="F166" s="106"/>
      <c r="G166" s="105"/>
      <c r="H166" s="105"/>
      <c r="I166" s="107"/>
      <c r="J166" s="422"/>
      <c r="K166" s="422"/>
      <c r="L166" s="423"/>
      <c r="M166" s="422"/>
      <c r="N166" s="455"/>
      <c r="O166" s="79">
        <f t="shared" si="8"/>
        <v>0</v>
      </c>
      <c r="P166" s="79">
        <f t="shared" si="9"/>
        <v>0</v>
      </c>
      <c r="Q166" s="102" t="str">
        <f t="shared" si="7"/>
        <v/>
      </c>
    </row>
    <row r="167" spans="1:17" x14ac:dyDescent="0.2">
      <c r="A167" s="118" t="str">
        <f>IF(B167="","",COUNT('Diário 1º PA'!$A$5:$A$1982)+COUNT('Diário 2º PA'!$A$5:$A$2027)+COUNT('Diário 3º PA'!$A$5:$A$2043)+ROW()-4)</f>
        <v/>
      </c>
      <c r="B167" s="104"/>
      <c r="C167" s="469"/>
      <c r="D167" s="105"/>
      <c r="E167" s="105"/>
      <c r="F167" s="106"/>
      <c r="G167" s="453"/>
      <c r="H167" s="105"/>
      <c r="I167" s="107"/>
      <c r="J167" s="422"/>
      <c r="K167" s="422"/>
      <c r="L167" s="423"/>
      <c r="M167" s="422"/>
      <c r="N167" s="455"/>
      <c r="O167" s="79">
        <f t="shared" si="8"/>
        <v>0</v>
      </c>
      <c r="P167" s="79">
        <f t="shared" si="9"/>
        <v>0</v>
      </c>
      <c r="Q167" s="152" t="str">
        <f t="shared" si="7"/>
        <v/>
      </c>
    </row>
    <row r="168" spans="1:17" x14ac:dyDescent="0.2">
      <c r="A168" s="118" t="str">
        <f>IF(B168="","",COUNT('Diário 1º PA'!$A$5:$A$1982)+COUNT('Diário 2º PA'!$A$5:$A$2027)+COUNT('Diário 3º PA'!$A$5:$A$2043)+ROW()-4)</f>
        <v/>
      </c>
      <c r="B168" s="104"/>
      <c r="C168" s="469"/>
      <c r="D168" s="105"/>
      <c r="E168" s="105"/>
      <c r="F168" s="106"/>
      <c r="G168" s="105"/>
      <c r="H168" s="105"/>
      <c r="I168" s="107"/>
      <c r="J168" s="422"/>
      <c r="K168" s="422"/>
      <c r="L168" s="423"/>
      <c r="M168" s="422"/>
      <c r="N168" s="455"/>
      <c r="O168" s="79">
        <f t="shared" si="8"/>
        <v>0</v>
      </c>
      <c r="P168" s="79">
        <f t="shared" si="9"/>
        <v>0</v>
      </c>
      <c r="Q168" s="102" t="str">
        <f t="shared" si="7"/>
        <v/>
      </c>
    </row>
    <row r="169" spans="1:17" x14ac:dyDescent="0.2">
      <c r="A169" s="118" t="str">
        <f>IF(B169="","",COUNT('Diário 1º PA'!$A$5:$A$1982)+COUNT('Diário 2º PA'!$A$5:$A$2027)+COUNT('Diário 3º PA'!$A$5:$A$2043)+ROW()-4)</f>
        <v/>
      </c>
      <c r="B169" s="104"/>
      <c r="C169" s="469"/>
      <c r="D169" s="105"/>
      <c r="E169" s="105"/>
      <c r="F169" s="106"/>
      <c r="G169" s="105"/>
      <c r="H169" s="105"/>
      <c r="I169" s="107"/>
      <c r="J169" s="422"/>
      <c r="K169" s="422"/>
      <c r="L169" s="423"/>
      <c r="M169" s="422"/>
      <c r="N169" s="455"/>
      <c r="O169" s="79">
        <f t="shared" si="8"/>
        <v>0</v>
      </c>
      <c r="P169" s="79">
        <f t="shared" si="9"/>
        <v>0</v>
      </c>
      <c r="Q169" s="102" t="str">
        <f t="shared" si="7"/>
        <v/>
      </c>
    </row>
    <row r="170" spans="1:17" x14ac:dyDescent="0.2">
      <c r="A170" s="118" t="str">
        <f>IF(B170="","",COUNT('Diário 1º PA'!$A$5:$A$1982)+COUNT('Diário 2º PA'!$A$5:$A$2027)+COUNT('Diário 3º PA'!$A$5:$A$2043)+ROW()-4)</f>
        <v/>
      </c>
      <c r="B170" s="104"/>
      <c r="C170" s="469"/>
      <c r="D170" s="105"/>
      <c r="E170" s="105"/>
      <c r="F170" s="106"/>
      <c r="G170" s="105"/>
      <c r="H170" s="105"/>
      <c r="I170" s="107"/>
      <c r="J170" s="422"/>
      <c r="K170" s="422"/>
      <c r="L170" s="423"/>
      <c r="M170" s="422"/>
      <c r="N170" s="455"/>
      <c r="O170" s="79">
        <f t="shared" si="8"/>
        <v>0</v>
      </c>
      <c r="P170" s="79">
        <f t="shared" si="9"/>
        <v>0</v>
      </c>
      <c r="Q170" s="152" t="str">
        <f t="shared" si="7"/>
        <v/>
      </c>
    </row>
    <row r="171" spans="1:17" x14ac:dyDescent="0.2">
      <c r="A171" s="118" t="str">
        <f>IF(B171="","",COUNT('Diário 1º PA'!$A$5:$A$1982)+COUNT('Diário 2º PA'!$A$5:$A$2027)+COUNT('Diário 3º PA'!$A$5:$A$2043)+ROW()-4)</f>
        <v/>
      </c>
      <c r="B171" s="104"/>
      <c r="C171" s="469"/>
      <c r="D171" s="105"/>
      <c r="E171" s="105"/>
      <c r="F171" s="106"/>
      <c r="G171" s="105"/>
      <c r="H171" s="105"/>
      <c r="I171" s="107"/>
      <c r="J171" s="422"/>
      <c r="K171" s="422"/>
      <c r="L171" s="423"/>
      <c r="M171" s="422"/>
      <c r="N171" s="455"/>
      <c r="O171" s="79">
        <f t="shared" si="8"/>
        <v>0</v>
      </c>
      <c r="P171" s="79">
        <f t="shared" si="9"/>
        <v>0</v>
      </c>
      <c r="Q171" s="102" t="str">
        <f t="shared" si="7"/>
        <v/>
      </c>
    </row>
    <row r="172" spans="1:17" x14ac:dyDescent="0.2">
      <c r="A172" s="118" t="str">
        <f>IF(B172="","",COUNT('Diário 1º PA'!$A$5:$A$1982)+COUNT('Diário 2º PA'!$A$5:$A$2027)+COUNT('Diário 3º PA'!$A$5:$A$2043)+ROW()-4)</f>
        <v/>
      </c>
      <c r="B172" s="104"/>
      <c r="C172" s="469"/>
      <c r="D172" s="105"/>
      <c r="E172" s="105"/>
      <c r="F172" s="106"/>
      <c r="G172" s="105"/>
      <c r="H172" s="105"/>
      <c r="I172" s="107"/>
      <c r="J172" s="422"/>
      <c r="K172" s="422"/>
      <c r="L172" s="423"/>
      <c r="M172" s="422"/>
      <c r="N172" s="455"/>
      <c r="O172" s="79">
        <f t="shared" si="8"/>
        <v>0</v>
      </c>
      <c r="P172" s="79">
        <f t="shared" si="9"/>
        <v>0</v>
      </c>
      <c r="Q172" s="102" t="str">
        <f t="shared" si="7"/>
        <v/>
      </c>
    </row>
    <row r="173" spans="1:17" x14ac:dyDescent="0.2">
      <c r="A173" s="118" t="str">
        <f>IF(B173="","",COUNT('Diário 1º PA'!$A$5:$A$1982)+COUNT('Diário 2º PA'!$A$5:$A$2027)+COUNT('Diário 3º PA'!$A$5:$A$2043)+ROW()-4)</f>
        <v/>
      </c>
      <c r="B173" s="104"/>
      <c r="C173" s="469"/>
      <c r="D173" s="105"/>
      <c r="E173" s="105"/>
      <c r="F173" s="106"/>
      <c r="G173" s="105"/>
      <c r="H173" s="105"/>
      <c r="I173" s="107"/>
      <c r="J173" s="422"/>
      <c r="K173" s="422"/>
      <c r="L173" s="423"/>
      <c r="M173" s="422"/>
      <c r="N173" s="455"/>
      <c r="O173" s="79">
        <f t="shared" si="8"/>
        <v>0</v>
      </c>
      <c r="P173" s="79">
        <f t="shared" si="9"/>
        <v>0</v>
      </c>
      <c r="Q173" s="152" t="str">
        <f t="shared" si="7"/>
        <v/>
      </c>
    </row>
    <row r="174" spans="1:17" x14ac:dyDescent="0.2">
      <c r="A174" s="118" t="str">
        <f>IF(B174="","",COUNT('Diário 1º PA'!$A$5:$A$1982)+COUNT('Diário 2º PA'!$A$5:$A$2027)+COUNT('Diário 3º PA'!$A$5:$A$2043)+ROW()-4)</f>
        <v/>
      </c>
      <c r="B174" s="104"/>
      <c r="C174" s="469"/>
      <c r="D174" s="105"/>
      <c r="E174" s="105"/>
      <c r="F174" s="106"/>
      <c r="G174" s="105"/>
      <c r="H174" s="105"/>
      <c r="I174" s="107"/>
      <c r="J174" s="422"/>
      <c r="K174" s="422"/>
      <c r="L174" s="423"/>
      <c r="M174" s="422"/>
      <c r="N174" s="455"/>
      <c r="O174" s="79">
        <f t="shared" si="8"/>
        <v>0</v>
      </c>
      <c r="P174" s="79">
        <f t="shared" si="9"/>
        <v>0</v>
      </c>
      <c r="Q174" s="102" t="str">
        <f t="shared" si="7"/>
        <v/>
      </c>
    </row>
    <row r="175" spans="1:17" x14ac:dyDescent="0.2">
      <c r="A175" s="118" t="str">
        <f>IF(B175="","",COUNT('Diário 1º PA'!$A$5:$A$1982)+COUNT('Diário 2º PA'!$A$5:$A$2027)+COUNT('Diário 3º PA'!$A$5:$A$2043)+ROW()-4)</f>
        <v/>
      </c>
      <c r="B175" s="104"/>
      <c r="C175" s="469"/>
      <c r="D175" s="105"/>
      <c r="E175" s="105"/>
      <c r="F175" s="106"/>
      <c r="G175" s="105"/>
      <c r="H175" s="105"/>
      <c r="I175" s="107"/>
      <c r="J175" s="422"/>
      <c r="K175" s="422"/>
      <c r="L175" s="423"/>
      <c r="M175" s="422"/>
      <c r="N175" s="455"/>
      <c r="O175" s="79">
        <f t="shared" si="8"/>
        <v>0</v>
      </c>
      <c r="P175" s="79">
        <f t="shared" si="9"/>
        <v>0</v>
      </c>
      <c r="Q175" s="102" t="str">
        <f t="shared" si="7"/>
        <v/>
      </c>
    </row>
    <row r="176" spans="1:17" x14ac:dyDescent="0.2">
      <c r="A176" s="118" t="str">
        <f>IF(B176="","",COUNT('Diário 1º PA'!$A$5:$A$1982)+COUNT('Diário 2º PA'!$A$5:$A$2027)+COUNT('Diário 3º PA'!$A$5:$A$2043)+ROW()-4)</f>
        <v/>
      </c>
      <c r="B176" s="104"/>
      <c r="C176" s="469"/>
      <c r="D176" s="105"/>
      <c r="E176" s="105"/>
      <c r="F176" s="106"/>
      <c r="G176" s="105"/>
      <c r="H176" s="105"/>
      <c r="I176" s="107"/>
      <c r="J176" s="422"/>
      <c r="K176" s="422"/>
      <c r="L176" s="423"/>
      <c r="M176" s="422"/>
      <c r="N176" s="455"/>
      <c r="O176" s="79">
        <f t="shared" si="8"/>
        <v>0</v>
      </c>
      <c r="P176" s="79">
        <f t="shared" si="9"/>
        <v>0</v>
      </c>
      <c r="Q176" s="152" t="str">
        <f t="shared" si="7"/>
        <v/>
      </c>
    </row>
    <row r="177" spans="1:17" x14ac:dyDescent="0.2">
      <c r="A177" s="118" t="str">
        <f>IF(B177="","",COUNT('Diário 1º PA'!$A$5:$A$1982)+COUNT('Diário 2º PA'!$A$5:$A$2027)+COUNT('Diário 3º PA'!$A$5:$A$2043)+ROW()-4)</f>
        <v/>
      </c>
      <c r="B177" s="104"/>
      <c r="C177" s="469"/>
      <c r="D177" s="105"/>
      <c r="E177" s="105"/>
      <c r="F177" s="106"/>
      <c r="G177" s="105"/>
      <c r="H177" s="105"/>
      <c r="I177" s="107"/>
      <c r="J177" s="422"/>
      <c r="K177" s="422"/>
      <c r="L177" s="423"/>
      <c r="M177" s="422"/>
      <c r="N177" s="455"/>
      <c r="O177" s="79">
        <f t="shared" si="8"/>
        <v>0</v>
      </c>
      <c r="P177" s="79">
        <f t="shared" si="9"/>
        <v>0</v>
      </c>
      <c r="Q177" s="102" t="str">
        <f t="shared" si="7"/>
        <v/>
      </c>
    </row>
    <row r="178" spans="1:17" x14ac:dyDescent="0.2">
      <c r="A178" s="118" t="str">
        <f>IF(B178="","",COUNT('Diário 1º PA'!$A$5:$A$1982)+COUNT('Diário 2º PA'!$A$5:$A$2027)+COUNT('Diário 3º PA'!$A$5:$A$2043)+ROW()-4)</f>
        <v/>
      </c>
      <c r="B178" s="104"/>
      <c r="C178" s="469"/>
      <c r="D178" s="105"/>
      <c r="E178" s="105"/>
      <c r="F178" s="106"/>
      <c r="G178" s="105"/>
      <c r="H178" s="105"/>
      <c r="I178" s="107"/>
      <c r="J178" s="422"/>
      <c r="K178" s="422"/>
      <c r="L178" s="423"/>
      <c r="M178" s="422"/>
      <c r="N178" s="455"/>
      <c r="O178" s="79">
        <f t="shared" si="8"/>
        <v>0</v>
      </c>
      <c r="P178" s="79">
        <f t="shared" si="9"/>
        <v>0</v>
      </c>
      <c r="Q178" s="102" t="str">
        <f t="shared" si="7"/>
        <v/>
      </c>
    </row>
    <row r="179" spans="1:17" x14ac:dyDescent="0.2">
      <c r="A179" s="118" t="str">
        <f>IF(B179="","",COUNT('Diário 1º PA'!$A$5:$A$1982)+COUNT('Diário 2º PA'!$A$5:$A$2027)+COUNT('Diário 3º PA'!$A$5:$A$2043)+ROW()-4)</f>
        <v/>
      </c>
      <c r="B179" s="104"/>
      <c r="C179" s="469"/>
      <c r="D179" s="105"/>
      <c r="E179" s="105"/>
      <c r="F179" s="106"/>
      <c r="G179" s="105"/>
      <c r="H179" s="105"/>
      <c r="I179" s="107"/>
      <c r="J179" s="422"/>
      <c r="K179" s="422"/>
      <c r="L179" s="423"/>
      <c r="M179" s="422"/>
      <c r="N179" s="455"/>
      <c r="O179" s="79">
        <f t="shared" si="8"/>
        <v>0</v>
      </c>
      <c r="P179" s="79">
        <f t="shared" si="9"/>
        <v>0</v>
      </c>
      <c r="Q179" s="152" t="str">
        <f t="shared" si="7"/>
        <v/>
      </c>
    </row>
    <row r="180" spans="1:17" x14ac:dyDescent="0.2">
      <c r="A180" s="118" t="str">
        <f>IF(B180="","",COUNT('Diário 1º PA'!$A$5:$A$1982)+COUNT('Diário 2º PA'!$A$5:$A$2027)+COUNT('Diário 3º PA'!$A$5:$A$2043)+ROW()-4)</f>
        <v/>
      </c>
      <c r="B180" s="104"/>
      <c r="C180" s="469"/>
      <c r="D180" s="105"/>
      <c r="E180" s="105"/>
      <c r="F180" s="106"/>
      <c r="G180" s="107"/>
      <c r="H180" s="105"/>
      <c r="I180" s="107"/>
      <c r="J180" s="422"/>
      <c r="K180" s="422"/>
      <c r="L180" s="423"/>
      <c r="M180" s="422"/>
      <c r="N180" s="455"/>
      <c r="O180" s="79">
        <f t="shared" si="8"/>
        <v>0</v>
      </c>
      <c r="P180" s="79">
        <f t="shared" si="9"/>
        <v>0</v>
      </c>
      <c r="Q180" s="102" t="str">
        <f t="shared" si="7"/>
        <v/>
      </c>
    </row>
    <row r="181" spans="1:17" x14ac:dyDescent="0.2">
      <c r="A181" s="118" t="str">
        <f>IF(B181="","",COUNT('Diário 1º PA'!$A$5:$A$1982)+COUNT('Diário 2º PA'!$A$5:$A$2027)+COUNT('Diário 3º PA'!$A$5:$A$2043)+ROW()-4)</f>
        <v/>
      </c>
      <c r="B181" s="104"/>
      <c r="C181" s="469"/>
      <c r="D181" s="105"/>
      <c r="E181" s="105"/>
      <c r="F181" s="106"/>
      <c r="G181" s="442"/>
      <c r="H181" s="105"/>
      <c r="I181" s="107"/>
      <c r="J181" s="422"/>
      <c r="K181" s="422"/>
      <c r="L181" s="423"/>
      <c r="M181" s="422"/>
      <c r="N181" s="455"/>
      <c r="O181" s="79">
        <f t="shared" si="8"/>
        <v>0</v>
      </c>
      <c r="P181" s="79">
        <f t="shared" si="9"/>
        <v>0</v>
      </c>
      <c r="Q181" s="102" t="str">
        <f t="shared" si="7"/>
        <v/>
      </c>
    </row>
    <row r="182" spans="1:17" x14ac:dyDescent="0.2">
      <c r="A182" s="118" t="str">
        <f>IF(B182="","",COUNT('Diário 1º PA'!$A$5:$A$1982)+COUNT('Diário 2º PA'!$A$5:$A$2027)+COUNT('Diário 3º PA'!$A$5:$A$2043)+ROW()-4)</f>
        <v/>
      </c>
      <c r="B182" s="104"/>
      <c r="C182" s="469"/>
      <c r="D182" s="105"/>
      <c r="E182" s="105"/>
      <c r="F182" s="106"/>
      <c r="G182" s="105"/>
      <c r="H182" s="105"/>
      <c r="I182" s="107"/>
      <c r="J182" s="422"/>
      <c r="K182" s="422"/>
      <c r="L182" s="423"/>
      <c r="M182" s="422"/>
      <c r="N182" s="455"/>
      <c r="O182" s="79">
        <f t="shared" si="8"/>
        <v>0</v>
      </c>
      <c r="P182" s="79">
        <f t="shared" si="9"/>
        <v>0</v>
      </c>
      <c r="Q182" s="152" t="str">
        <f t="shared" si="7"/>
        <v/>
      </c>
    </row>
    <row r="183" spans="1:17" x14ac:dyDescent="0.2">
      <c r="A183" s="118" t="str">
        <f>IF(B183="","",COUNT('Diário 1º PA'!$A$5:$A$1982)+COUNT('Diário 2º PA'!$A$5:$A$2027)+COUNT('Diário 3º PA'!$A$5:$A$2043)+ROW()-4)</f>
        <v/>
      </c>
      <c r="B183" s="104"/>
      <c r="C183" s="469"/>
      <c r="D183" s="105"/>
      <c r="E183" s="105"/>
      <c r="F183" s="106"/>
      <c r="G183" s="105"/>
      <c r="H183" s="105"/>
      <c r="I183" s="107"/>
      <c r="J183" s="422"/>
      <c r="K183" s="422"/>
      <c r="L183" s="423"/>
      <c r="M183" s="422"/>
      <c r="N183" s="455"/>
      <c r="O183" s="79">
        <f t="shared" si="8"/>
        <v>0</v>
      </c>
      <c r="P183" s="79">
        <f t="shared" si="9"/>
        <v>0</v>
      </c>
      <c r="Q183" s="102" t="str">
        <f t="shared" si="7"/>
        <v/>
      </c>
    </row>
    <row r="184" spans="1:17" x14ac:dyDescent="0.2">
      <c r="A184" s="118" t="str">
        <f>IF(B184="","",COUNT('Diário 1º PA'!$A$5:$A$1982)+COUNT('Diário 2º PA'!$A$5:$A$2027)+COUNT('Diário 3º PA'!$A$5:$A$2043)+ROW()-4)</f>
        <v/>
      </c>
      <c r="B184" s="104"/>
      <c r="C184" s="469"/>
      <c r="D184" s="105"/>
      <c r="E184" s="105"/>
      <c r="F184" s="106"/>
      <c r="G184" s="105"/>
      <c r="H184" s="105"/>
      <c r="I184" s="107"/>
      <c r="J184" s="422"/>
      <c r="K184" s="422"/>
      <c r="L184" s="423"/>
      <c r="M184" s="422"/>
      <c r="N184" s="455"/>
      <c r="O184" s="79">
        <f t="shared" si="8"/>
        <v>0</v>
      </c>
      <c r="P184" s="79">
        <f t="shared" si="9"/>
        <v>0</v>
      </c>
      <c r="Q184" s="102" t="str">
        <f t="shared" si="7"/>
        <v/>
      </c>
    </row>
    <row r="185" spans="1:17" x14ac:dyDescent="0.2">
      <c r="A185" s="118" t="str">
        <f>IF(B185="","",COUNT('Diário 1º PA'!$A$5:$A$1982)+COUNT('Diário 2º PA'!$A$5:$A$2027)+COUNT('Diário 3º PA'!$A$5:$A$2043)+ROW()-4)</f>
        <v/>
      </c>
      <c r="B185" s="104"/>
      <c r="C185" s="469"/>
      <c r="D185" s="105"/>
      <c r="E185" s="105"/>
      <c r="F185" s="106"/>
      <c r="G185" s="105"/>
      <c r="H185" s="105"/>
      <c r="I185" s="107"/>
      <c r="J185" s="422"/>
      <c r="K185" s="422"/>
      <c r="L185" s="423"/>
      <c r="M185" s="422"/>
      <c r="N185" s="455"/>
      <c r="O185" s="79">
        <f t="shared" si="8"/>
        <v>0</v>
      </c>
      <c r="P185" s="79">
        <f t="shared" si="9"/>
        <v>0</v>
      </c>
      <c r="Q185" s="152" t="str">
        <f t="shared" si="7"/>
        <v/>
      </c>
    </row>
    <row r="186" spans="1:17" x14ac:dyDescent="0.2">
      <c r="A186" s="118" t="str">
        <f>IF(B186="","",COUNT('Diário 1º PA'!$A$5:$A$1982)+COUNT('Diário 2º PA'!$A$5:$A$2027)+COUNT('Diário 3º PA'!$A$5:$A$2043)+ROW()-4)</f>
        <v/>
      </c>
      <c r="B186" s="104"/>
      <c r="C186" s="469"/>
      <c r="D186" s="105"/>
      <c r="E186" s="105"/>
      <c r="F186" s="106"/>
      <c r="G186" s="105"/>
      <c r="H186" s="105"/>
      <c r="I186" s="107"/>
      <c r="J186" s="422"/>
      <c r="K186" s="422"/>
      <c r="L186" s="423"/>
      <c r="M186" s="422"/>
      <c r="N186" s="455"/>
      <c r="O186" s="79">
        <f t="shared" si="8"/>
        <v>0</v>
      </c>
      <c r="P186" s="79">
        <f t="shared" si="9"/>
        <v>0</v>
      </c>
      <c r="Q186" s="102" t="str">
        <f t="shared" si="7"/>
        <v/>
      </c>
    </row>
    <row r="187" spans="1:17" x14ac:dyDescent="0.2">
      <c r="A187" s="118" t="str">
        <f>IF(B187="","",COUNT('Diário 1º PA'!$A$5:$A$1982)+COUNT('Diário 2º PA'!$A$5:$A$2027)+COUNT('Diário 3º PA'!$A$5:$A$2043)+ROW()-4)</f>
        <v/>
      </c>
      <c r="B187" s="104"/>
      <c r="C187" s="469"/>
      <c r="D187" s="105"/>
      <c r="E187" s="105"/>
      <c r="F187" s="106"/>
      <c r="G187" s="105"/>
      <c r="H187" s="105"/>
      <c r="I187" s="107"/>
      <c r="J187" s="422"/>
      <c r="K187" s="422"/>
      <c r="L187" s="423"/>
      <c r="M187" s="422"/>
      <c r="N187" s="455"/>
      <c r="O187" s="79">
        <f t="shared" si="8"/>
        <v>0</v>
      </c>
      <c r="P187" s="79">
        <f t="shared" si="9"/>
        <v>0</v>
      </c>
      <c r="Q187" s="102" t="str">
        <f t="shared" si="7"/>
        <v/>
      </c>
    </row>
    <row r="188" spans="1:17" x14ac:dyDescent="0.2">
      <c r="A188" s="118" t="str">
        <f>IF(B188="","",COUNT('Diário 1º PA'!$A$5:$A$1982)+COUNT('Diário 2º PA'!$A$5:$A$2027)+COUNT('Diário 3º PA'!$A$5:$A$2043)+ROW()-4)</f>
        <v/>
      </c>
      <c r="B188" s="104"/>
      <c r="C188" s="469"/>
      <c r="D188" s="105"/>
      <c r="E188" s="105"/>
      <c r="F188" s="106"/>
      <c r="G188" s="105"/>
      <c r="H188" s="105"/>
      <c r="I188" s="107"/>
      <c r="J188" s="422"/>
      <c r="K188" s="422"/>
      <c r="L188" s="423"/>
      <c r="M188" s="422"/>
      <c r="N188" s="455"/>
      <c r="O188" s="79">
        <f t="shared" si="8"/>
        <v>0</v>
      </c>
      <c r="P188" s="79">
        <f t="shared" si="9"/>
        <v>0</v>
      </c>
      <c r="Q188" s="152" t="str">
        <f t="shared" si="7"/>
        <v/>
      </c>
    </row>
    <row r="189" spans="1:17" x14ac:dyDescent="0.2">
      <c r="A189" s="118" t="str">
        <f>IF(B189="","",COUNT('Diário 1º PA'!$A$5:$A$1982)+COUNT('Diário 2º PA'!$A$5:$A$2027)+COUNT('Diário 3º PA'!$A$5:$A$2043)+ROW()-4)</f>
        <v/>
      </c>
      <c r="B189" s="104"/>
      <c r="C189" s="469"/>
      <c r="D189" s="105"/>
      <c r="E189" s="105"/>
      <c r="F189" s="106"/>
      <c r="G189" s="105"/>
      <c r="H189" s="105"/>
      <c r="I189" s="107"/>
      <c r="J189" s="422"/>
      <c r="K189" s="422"/>
      <c r="L189" s="423"/>
      <c r="M189" s="422"/>
      <c r="N189" s="455"/>
      <c r="O189" s="79">
        <f t="shared" si="8"/>
        <v>0</v>
      </c>
      <c r="P189" s="79">
        <f t="shared" si="9"/>
        <v>0</v>
      </c>
      <c r="Q189" s="102" t="str">
        <f t="shared" si="7"/>
        <v/>
      </c>
    </row>
    <row r="190" spans="1:17" x14ac:dyDescent="0.2">
      <c r="A190" s="118" t="str">
        <f>IF(B190="","",COUNT('Diário 1º PA'!$A$5:$A$1982)+COUNT('Diário 2º PA'!$A$5:$A$2027)+COUNT('Diário 3º PA'!$A$5:$A$2043)+ROW()-4)</f>
        <v/>
      </c>
      <c r="B190" s="104"/>
      <c r="C190" s="469"/>
      <c r="D190" s="105"/>
      <c r="E190" s="105"/>
      <c r="F190" s="106"/>
      <c r="G190" s="105"/>
      <c r="H190" s="105"/>
      <c r="I190" s="107"/>
      <c r="J190" s="422"/>
      <c r="K190" s="422"/>
      <c r="L190" s="423"/>
      <c r="M190" s="422"/>
      <c r="N190" s="455"/>
      <c r="O190" s="79">
        <f t="shared" si="8"/>
        <v>0</v>
      </c>
      <c r="P190" s="79">
        <f t="shared" si="9"/>
        <v>0</v>
      </c>
      <c r="Q190" s="102" t="str">
        <f t="shared" si="7"/>
        <v/>
      </c>
    </row>
    <row r="191" spans="1:17" x14ac:dyDescent="0.2">
      <c r="A191" s="118" t="str">
        <f>IF(B191="","",COUNT('Diário 1º PA'!$A$5:$A$1982)+COUNT('Diário 2º PA'!$A$5:$A$2027)+COUNT('Diário 3º PA'!$A$5:$A$2043)+ROW()-4)</f>
        <v/>
      </c>
      <c r="B191" s="104"/>
      <c r="C191" s="469"/>
      <c r="D191" s="105"/>
      <c r="E191" s="105"/>
      <c r="F191" s="106"/>
      <c r="G191" s="105"/>
      <c r="H191" s="105"/>
      <c r="I191" s="107"/>
      <c r="J191" s="422"/>
      <c r="K191" s="422"/>
      <c r="L191" s="423"/>
      <c r="M191" s="422"/>
      <c r="N191" s="455"/>
      <c r="O191" s="79">
        <f t="shared" si="8"/>
        <v>0</v>
      </c>
      <c r="P191" s="79">
        <f t="shared" si="9"/>
        <v>0</v>
      </c>
      <c r="Q191" s="152" t="str">
        <f t="shared" si="7"/>
        <v/>
      </c>
    </row>
    <row r="192" spans="1:17" x14ac:dyDescent="0.2">
      <c r="A192" s="118" t="str">
        <f>IF(B192="","",COUNT('Diário 1º PA'!$A$5:$A$1982)+COUNT('Diário 2º PA'!$A$5:$A$2027)+COUNT('Diário 3º PA'!$A$5:$A$2043)+ROW()-4)</f>
        <v/>
      </c>
      <c r="B192" s="104"/>
      <c r="C192" s="469"/>
      <c r="D192" s="105"/>
      <c r="E192" s="105"/>
      <c r="F192" s="106"/>
      <c r="G192" s="105"/>
      <c r="H192" s="105"/>
      <c r="I192" s="107"/>
      <c r="J192" s="482"/>
      <c r="K192" s="422"/>
      <c r="L192" s="423"/>
      <c r="M192" s="422"/>
      <c r="N192" s="455"/>
      <c r="O192" s="79">
        <f t="shared" si="8"/>
        <v>0</v>
      </c>
      <c r="P192" s="79">
        <f t="shared" si="9"/>
        <v>0</v>
      </c>
      <c r="Q192" s="102" t="str">
        <f t="shared" si="7"/>
        <v/>
      </c>
    </row>
    <row r="193" spans="1:17" x14ac:dyDescent="0.2">
      <c r="A193" s="118" t="str">
        <f>IF(B193="","",COUNT('Diário 1º PA'!$A$5:$A$1982)+COUNT('Diário 2º PA'!$A$5:$A$2027)+COUNT('Diário 3º PA'!$A$5:$A$2043)+ROW()-4)</f>
        <v/>
      </c>
      <c r="B193" s="104"/>
      <c r="C193" s="469"/>
      <c r="D193" s="105"/>
      <c r="E193" s="105"/>
      <c r="F193" s="106"/>
      <c r="G193" s="105"/>
      <c r="H193" s="105"/>
      <c r="I193" s="107"/>
      <c r="J193" s="482"/>
      <c r="K193" s="422"/>
      <c r="L193" s="423"/>
      <c r="M193" s="422"/>
      <c r="N193" s="455"/>
      <c r="O193" s="79">
        <f t="shared" si="8"/>
        <v>0</v>
      </c>
      <c r="P193" s="79">
        <f t="shared" si="9"/>
        <v>0</v>
      </c>
      <c r="Q193" s="102" t="str">
        <f t="shared" si="7"/>
        <v/>
      </c>
    </row>
    <row r="194" spans="1:17" x14ac:dyDescent="0.2">
      <c r="A194" s="118" t="str">
        <f>IF(B194="","",COUNT('Diário 1º PA'!$A$5:$A$1982)+COUNT('Diário 2º PA'!$A$5:$A$2027)+COUNT('Diário 3º PA'!$A$5:$A$2043)+ROW()-4)</f>
        <v/>
      </c>
      <c r="B194" s="104"/>
      <c r="C194" s="469"/>
      <c r="D194" s="105"/>
      <c r="E194" s="105"/>
      <c r="F194" s="106"/>
      <c r="G194" s="105"/>
      <c r="H194" s="105"/>
      <c r="I194" s="107"/>
      <c r="J194" s="422"/>
      <c r="K194" s="422"/>
      <c r="L194" s="423"/>
      <c r="M194" s="422"/>
      <c r="N194" s="455"/>
      <c r="O194" s="79">
        <f t="shared" si="8"/>
        <v>0</v>
      </c>
      <c r="P194" s="79">
        <f t="shared" si="9"/>
        <v>0</v>
      </c>
      <c r="Q194" s="152" t="str">
        <f t="shared" si="7"/>
        <v/>
      </c>
    </row>
    <row r="195" spans="1:17" x14ac:dyDescent="0.2">
      <c r="A195" s="118" t="str">
        <f>IF(B195="","",COUNT('Diário 1º PA'!$A$5:$A$1982)+COUNT('Diário 2º PA'!$A$5:$A$2027)+COUNT('Diário 3º PA'!$A$5:$A$2043)+ROW()-4)</f>
        <v/>
      </c>
      <c r="B195" s="104"/>
      <c r="C195" s="469"/>
      <c r="D195" s="105"/>
      <c r="E195" s="105"/>
      <c r="F195" s="106"/>
      <c r="G195" s="105"/>
      <c r="H195" s="105"/>
      <c r="I195" s="107"/>
      <c r="J195" s="422"/>
      <c r="K195" s="422"/>
      <c r="L195" s="423"/>
      <c r="M195" s="422"/>
      <c r="N195" s="455"/>
      <c r="O195" s="79">
        <f t="shared" si="8"/>
        <v>0</v>
      </c>
      <c r="P195" s="79">
        <f t="shared" si="9"/>
        <v>0</v>
      </c>
      <c r="Q195" s="102" t="str">
        <f t="shared" si="7"/>
        <v/>
      </c>
    </row>
    <row r="196" spans="1:17" x14ac:dyDescent="0.2">
      <c r="A196" s="118" t="str">
        <f>IF(B196="","",COUNT('Diário 1º PA'!$A$5:$A$1982)+COUNT('Diário 2º PA'!$A$5:$A$2027)+COUNT('Diário 3º PA'!$A$5:$A$2043)+ROW()-4)</f>
        <v/>
      </c>
      <c r="B196" s="104"/>
      <c r="C196" s="469"/>
      <c r="D196" s="105"/>
      <c r="E196" s="105"/>
      <c r="F196" s="106"/>
      <c r="G196" s="105"/>
      <c r="H196" s="105"/>
      <c r="I196" s="107"/>
      <c r="J196" s="422"/>
      <c r="K196" s="422"/>
      <c r="L196" s="423"/>
      <c r="M196" s="422"/>
      <c r="N196" s="455"/>
      <c r="O196" s="79">
        <f t="shared" si="8"/>
        <v>0</v>
      </c>
      <c r="P196" s="79">
        <f t="shared" si="9"/>
        <v>0</v>
      </c>
      <c r="Q196" s="102" t="str">
        <f t="shared" si="7"/>
        <v/>
      </c>
    </row>
    <row r="197" spans="1:17" x14ac:dyDescent="0.2">
      <c r="A197" s="118" t="str">
        <f>IF(B197="","",COUNT('Diário 1º PA'!$A$5:$A$1982)+COUNT('Diário 2º PA'!$A$5:$A$2027)+COUNT('Diário 3º PA'!$A$5:$A$2043)+ROW()-4)</f>
        <v/>
      </c>
      <c r="B197" s="104"/>
      <c r="C197" s="469"/>
      <c r="D197" s="105"/>
      <c r="E197" s="105"/>
      <c r="F197" s="106"/>
      <c r="G197" s="105"/>
      <c r="H197" s="105"/>
      <c r="I197" s="107"/>
      <c r="J197" s="422"/>
      <c r="K197" s="422"/>
      <c r="L197" s="423"/>
      <c r="M197" s="422"/>
      <c r="N197" s="455"/>
      <c r="O197" s="79">
        <f t="shared" si="8"/>
        <v>0</v>
      </c>
      <c r="P197" s="79">
        <f t="shared" si="9"/>
        <v>0</v>
      </c>
      <c r="Q197" s="152" t="str">
        <f t="shared" si="7"/>
        <v/>
      </c>
    </row>
    <row r="198" spans="1:17" x14ac:dyDescent="0.2">
      <c r="A198" s="118" t="str">
        <f>IF(B198="","",COUNT('Diário 1º PA'!$A$5:$A$1982)+COUNT('Diário 2º PA'!$A$5:$A$2027)+COUNT('Diário 3º PA'!$A$5:$A$2043)+ROW()-4)</f>
        <v/>
      </c>
      <c r="B198" s="104"/>
      <c r="C198" s="469"/>
      <c r="D198" s="105"/>
      <c r="E198" s="105"/>
      <c r="F198" s="106"/>
      <c r="G198" s="105"/>
      <c r="H198" s="105"/>
      <c r="I198" s="107"/>
      <c r="J198" s="422"/>
      <c r="K198" s="422"/>
      <c r="L198" s="423"/>
      <c r="M198" s="422"/>
      <c r="N198" s="455"/>
      <c r="O198" s="79">
        <f t="shared" si="8"/>
        <v>0</v>
      </c>
      <c r="P198" s="79">
        <f t="shared" si="9"/>
        <v>0</v>
      </c>
      <c r="Q198" s="102" t="str">
        <f t="shared" si="7"/>
        <v/>
      </c>
    </row>
    <row r="199" spans="1:17" x14ac:dyDescent="0.2">
      <c r="A199" s="118" t="str">
        <f>IF(B199="","",COUNT('Diário 1º PA'!$A$5:$A$1982)+COUNT('Diário 2º PA'!$A$5:$A$2027)+COUNT('Diário 3º PA'!$A$5:$A$2043)+ROW()-4)</f>
        <v/>
      </c>
      <c r="B199" s="104"/>
      <c r="C199" s="469"/>
      <c r="D199" s="105"/>
      <c r="E199" s="105"/>
      <c r="F199" s="106"/>
      <c r="G199" s="105"/>
      <c r="H199" s="105"/>
      <c r="I199" s="107"/>
      <c r="J199" s="422"/>
      <c r="K199" s="422"/>
      <c r="L199" s="423"/>
      <c r="M199" s="422"/>
      <c r="N199" s="455"/>
      <c r="O199" s="79">
        <f t="shared" si="8"/>
        <v>0</v>
      </c>
      <c r="P199" s="79">
        <f t="shared" si="9"/>
        <v>0</v>
      </c>
      <c r="Q199" s="102" t="str">
        <f t="shared" si="7"/>
        <v/>
      </c>
    </row>
    <row r="200" spans="1:17" x14ac:dyDescent="0.2">
      <c r="A200" s="118" t="str">
        <f>IF(B200="","",COUNT('Diário 1º PA'!$A$5:$A$1982)+COUNT('Diário 2º PA'!$A$5:$A$2027)+COUNT('Diário 3º PA'!$A$5:$A$2043)+ROW()-4)</f>
        <v/>
      </c>
      <c r="B200" s="104"/>
      <c r="C200" s="469"/>
      <c r="D200" s="105"/>
      <c r="E200" s="105"/>
      <c r="F200" s="106"/>
      <c r="G200" s="105"/>
      <c r="H200" s="105"/>
      <c r="I200" s="107"/>
      <c r="J200" s="422"/>
      <c r="K200" s="422"/>
      <c r="L200" s="423"/>
      <c r="M200" s="422"/>
      <c r="N200" s="455"/>
      <c r="O200" s="79">
        <f t="shared" si="8"/>
        <v>0</v>
      </c>
      <c r="P200" s="79">
        <f t="shared" si="9"/>
        <v>0</v>
      </c>
      <c r="Q200" s="152" t="str">
        <f t="shared" ref="Q200:Q263" si="10">SUBSTITUTE(D200," ","_")</f>
        <v/>
      </c>
    </row>
    <row r="201" spans="1:17" x14ac:dyDescent="0.2">
      <c r="A201" s="118" t="str">
        <f>IF(B201="","",COUNT('Diário 1º PA'!$A$5:$A$1982)+COUNT('Diário 2º PA'!$A$5:$A$2027)+COUNT('Diário 3º PA'!$A$5:$A$2043)+ROW()-4)</f>
        <v/>
      </c>
      <c r="B201" s="104"/>
      <c r="C201" s="469"/>
      <c r="D201" s="105"/>
      <c r="E201" s="105"/>
      <c r="F201" s="106"/>
      <c r="G201" s="105"/>
      <c r="H201" s="105"/>
      <c r="I201" s="107"/>
      <c r="J201" s="422"/>
      <c r="K201" s="422"/>
      <c r="L201" s="423"/>
      <c r="M201" s="422"/>
      <c r="N201" s="455"/>
      <c r="O201" s="79">
        <f t="shared" ref="O201:O264" si="11">IF(B201=0,0,IF(YEAR(B201)=$P$1,MONTH(B201)-$O$1+1,(YEAR(B201)-$P$1)*12-$O$1+1+MONTH(B201)))</f>
        <v>0</v>
      </c>
      <c r="P201" s="79">
        <f t="shared" ref="P201:P264" si="12">IF(C201=0,0,IF(YEAR(C201)=$P$1,MONTH(C201)-$O$1+1,(YEAR(C201)-$P$1)*12-$O$1+1+MONTH(C201)))</f>
        <v>0</v>
      </c>
      <c r="Q201" s="102" t="str">
        <f t="shared" si="10"/>
        <v/>
      </c>
    </row>
    <row r="202" spans="1:17" x14ac:dyDescent="0.2">
      <c r="A202" s="118" t="str">
        <f>IF(B202="","",COUNT('Diário 1º PA'!$A$5:$A$1982)+COUNT('Diário 2º PA'!$A$5:$A$2027)+COUNT('Diário 3º PA'!$A$5:$A$2043)+ROW()-4)</f>
        <v/>
      </c>
      <c r="B202" s="104"/>
      <c r="C202" s="469"/>
      <c r="D202" s="105"/>
      <c r="E202" s="105"/>
      <c r="F202" s="106"/>
      <c r="G202" s="105"/>
      <c r="H202" s="105"/>
      <c r="I202" s="107"/>
      <c r="J202" s="422"/>
      <c r="K202" s="422"/>
      <c r="L202" s="423"/>
      <c r="M202" s="422"/>
      <c r="N202" s="455"/>
      <c r="O202" s="79">
        <f t="shared" si="11"/>
        <v>0</v>
      </c>
      <c r="P202" s="79">
        <f t="shared" si="12"/>
        <v>0</v>
      </c>
      <c r="Q202" s="102" t="str">
        <f t="shared" si="10"/>
        <v/>
      </c>
    </row>
    <row r="203" spans="1:17" x14ac:dyDescent="0.2">
      <c r="A203" s="118" t="str">
        <f>IF(B203="","",COUNT('Diário 1º PA'!$A$5:$A$1982)+COUNT('Diário 2º PA'!$A$5:$A$2027)+COUNT('Diário 3º PA'!$A$5:$A$2043)+ROW()-4)</f>
        <v/>
      </c>
      <c r="B203" s="104"/>
      <c r="C203" s="469"/>
      <c r="D203" s="105"/>
      <c r="E203" s="105"/>
      <c r="F203" s="106"/>
      <c r="G203" s="105"/>
      <c r="H203" s="105"/>
      <c r="I203" s="107"/>
      <c r="J203" s="422"/>
      <c r="K203" s="422"/>
      <c r="L203" s="423"/>
      <c r="M203" s="422"/>
      <c r="N203" s="455"/>
      <c r="O203" s="79">
        <f t="shared" si="11"/>
        <v>0</v>
      </c>
      <c r="P203" s="79">
        <f t="shared" si="12"/>
        <v>0</v>
      </c>
      <c r="Q203" s="152" t="str">
        <f t="shared" si="10"/>
        <v/>
      </c>
    </row>
    <row r="204" spans="1:17" x14ac:dyDescent="0.2">
      <c r="A204" s="118" t="str">
        <f>IF(B204="","",COUNT('Diário 1º PA'!$A$5:$A$1982)+COUNT('Diário 2º PA'!$A$5:$A$2027)+COUNT('Diário 3º PA'!$A$5:$A$2043)+ROW()-4)</f>
        <v/>
      </c>
      <c r="B204" s="104"/>
      <c r="C204" s="469"/>
      <c r="D204" s="105"/>
      <c r="E204" s="105"/>
      <c r="F204" s="106"/>
      <c r="G204" s="105"/>
      <c r="H204" s="105"/>
      <c r="I204" s="107"/>
      <c r="J204" s="422"/>
      <c r="K204" s="422"/>
      <c r="L204" s="423"/>
      <c r="M204" s="422"/>
      <c r="N204" s="455"/>
      <c r="O204" s="79">
        <f t="shared" si="11"/>
        <v>0</v>
      </c>
      <c r="P204" s="79">
        <f t="shared" si="12"/>
        <v>0</v>
      </c>
      <c r="Q204" s="102" t="str">
        <f t="shared" si="10"/>
        <v/>
      </c>
    </row>
    <row r="205" spans="1:17" x14ac:dyDescent="0.2">
      <c r="A205" s="118" t="str">
        <f>IF(B205="","",COUNT('Diário 1º PA'!$A$5:$A$1982)+COUNT('Diário 2º PA'!$A$5:$A$2027)+COUNT('Diário 3º PA'!$A$5:$A$2043)+ROW()-4)</f>
        <v/>
      </c>
      <c r="B205" s="104"/>
      <c r="C205" s="469"/>
      <c r="D205" s="105"/>
      <c r="E205" s="105"/>
      <c r="F205" s="106"/>
      <c r="G205" s="105"/>
      <c r="H205" s="105"/>
      <c r="I205" s="107"/>
      <c r="J205" s="422"/>
      <c r="K205" s="422"/>
      <c r="L205" s="423"/>
      <c r="M205" s="422"/>
      <c r="N205" s="455"/>
      <c r="O205" s="79">
        <f t="shared" si="11"/>
        <v>0</v>
      </c>
      <c r="P205" s="79">
        <f t="shared" si="12"/>
        <v>0</v>
      </c>
      <c r="Q205" s="102" t="str">
        <f t="shared" si="10"/>
        <v/>
      </c>
    </row>
    <row r="206" spans="1:17" x14ac:dyDescent="0.2">
      <c r="A206" s="118" t="str">
        <f>IF(B206="","",COUNT('Diário 1º PA'!$A$5:$A$1982)+COUNT('Diário 2º PA'!$A$5:$A$2027)+COUNT('Diário 3º PA'!$A$5:$A$2043)+ROW()-4)</f>
        <v/>
      </c>
      <c r="B206" s="104"/>
      <c r="C206" s="469"/>
      <c r="D206" s="105"/>
      <c r="E206" s="105"/>
      <c r="F206" s="106"/>
      <c r="G206" s="105"/>
      <c r="H206" s="105"/>
      <c r="I206" s="107"/>
      <c r="J206" s="422"/>
      <c r="K206" s="422"/>
      <c r="L206" s="423"/>
      <c r="M206" s="422"/>
      <c r="N206" s="455"/>
      <c r="O206" s="79">
        <f t="shared" si="11"/>
        <v>0</v>
      </c>
      <c r="P206" s="79">
        <f t="shared" si="12"/>
        <v>0</v>
      </c>
      <c r="Q206" s="152" t="str">
        <f t="shared" si="10"/>
        <v/>
      </c>
    </row>
    <row r="207" spans="1:17" x14ac:dyDescent="0.2">
      <c r="A207" s="118" t="str">
        <f>IF(B207="","",COUNT('Diário 1º PA'!$A$5:$A$1982)+COUNT('Diário 2º PA'!$A$5:$A$2027)+COUNT('Diário 3º PA'!$A$5:$A$2043)+ROW()-4)</f>
        <v/>
      </c>
      <c r="B207" s="104"/>
      <c r="C207" s="469"/>
      <c r="D207" s="105"/>
      <c r="E207" s="105"/>
      <c r="F207" s="106"/>
      <c r="G207" s="105"/>
      <c r="H207" s="105"/>
      <c r="I207" s="107"/>
      <c r="J207" s="422"/>
      <c r="K207" s="422"/>
      <c r="L207" s="423"/>
      <c r="M207" s="422"/>
      <c r="N207" s="455"/>
      <c r="O207" s="79">
        <f t="shared" si="11"/>
        <v>0</v>
      </c>
      <c r="P207" s="79">
        <f t="shared" si="12"/>
        <v>0</v>
      </c>
      <c r="Q207" s="102" t="str">
        <f t="shared" si="10"/>
        <v/>
      </c>
    </row>
    <row r="208" spans="1:17" x14ac:dyDescent="0.2">
      <c r="A208" s="118" t="str">
        <f>IF(B208="","",COUNT('Diário 1º PA'!$A$5:$A$1982)+COUNT('Diário 2º PA'!$A$5:$A$2027)+COUNT('Diário 3º PA'!$A$5:$A$2043)+ROW()-4)</f>
        <v/>
      </c>
      <c r="B208" s="104"/>
      <c r="C208" s="469"/>
      <c r="D208" s="105"/>
      <c r="E208" s="105"/>
      <c r="F208" s="106"/>
      <c r="G208" s="105"/>
      <c r="H208" s="105"/>
      <c r="I208" s="107"/>
      <c r="J208" s="422"/>
      <c r="K208" s="422"/>
      <c r="L208" s="423"/>
      <c r="M208" s="422"/>
      <c r="N208" s="455"/>
      <c r="O208" s="79">
        <f t="shared" si="11"/>
        <v>0</v>
      </c>
      <c r="P208" s="79">
        <f t="shared" si="12"/>
        <v>0</v>
      </c>
      <c r="Q208" s="102" t="str">
        <f t="shared" si="10"/>
        <v/>
      </c>
    </row>
    <row r="209" spans="1:17" x14ac:dyDescent="0.2">
      <c r="A209" s="118" t="str">
        <f>IF(B209="","",COUNT('Diário 1º PA'!$A$5:$A$1982)+COUNT('Diário 2º PA'!$A$5:$A$2027)+COUNT('Diário 3º PA'!$A$5:$A$2043)+ROW()-4)</f>
        <v/>
      </c>
      <c r="B209" s="104"/>
      <c r="C209" s="469"/>
      <c r="D209" s="105"/>
      <c r="E209" s="105"/>
      <c r="F209" s="106"/>
      <c r="G209" s="105"/>
      <c r="H209" s="105"/>
      <c r="I209" s="107"/>
      <c r="J209" s="422"/>
      <c r="K209" s="422"/>
      <c r="L209" s="423"/>
      <c r="M209" s="422"/>
      <c r="N209" s="455"/>
      <c r="O209" s="79">
        <f t="shared" si="11"/>
        <v>0</v>
      </c>
      <c r="P209" s="79">
        <f t="shared" si="12"/>
        <v>0</v>
      </c>
      <c r="Q209" s="152" t="str">
        <f t="shared" si="10"/>
        <v/>
      </c>
    </row>
    <row r="210" spans="1:17" x14ac:dyDescent="0.2">
      <c r="A210" s="118" t="str">
        <f>IF(B210="","",COUNT('Diário 1º PA'!$A$5:$A$1982)+COUNT('Diário 2º PA'!$A$5:$A$2027)+COUNT('Diário 3º PA'!$A$5:$A$2043)+ROW()-4)</f>
        <v/>
      </c>
      <c r="B210" s="104"/>
      <c r="C210" s="469"/>
      <c r="D210" s="105"/>
      <c r="E210" s="105"/>
      <c r="F210" s="106"/>
      <c r="G210" s="105"/>
      <c r="H210" s="105"/>
      <c r="I210" s="107"/>
      <c r="J210" s="422"/>
      <c r="K210" s="422"/>
      <c r="L210" s="423"/>
      <c r="M210" s="422"/>
      <c r="N210" s="455"/>
      <c r="O210" s="79">
        <f t="shared" si="11"/>
        <v>0</v>
      </c>
      <c r="P210" s="79">
        <f t="shared" si="12"/>
        <v>0</v>
      </c>
      <c r="Q210" s="102" t="str">
        <f t="shared" si="10"/>
        <v/>
      </c>
    </row>
    <row r="211" spans="1:17" x14ac:dyDescent="0.2">
      <c r="A211" s="118" t="str">
        <f>IF(B211="","",COUNT('Diário 1º PA'!$A$5:$A$1982)+COUNT('Diário 2º PA'!$A$5:$A$2027)+COUNT('Diário 3º PA'!$A$5:$A$2043)+ROW()-4)</f>
        <v/>
      </c>
      <c r="B211" s="104"/>
      <c r="C211" s="469"/>
      <c r="D211" s="105"/>
      <c r="E211" s="105"/>
      <c r="F211" s="106"/>
      <c r="G211" s="105"/>
      <c r="H211" s="105"/>
      <c r="I211" s="107"/>
      <c r="J211" s="422"/>
      <c r="K211" s="422"/>
      <c r="L211" s="423"/>
      <c r="M211" s="422"/>
      <c r="N211" s="455"/>
      <c r="O211" s="79">
        <f t="shared" si="11"/>
        <v>0</v>
      </c>
      <c r="P211" s="79">
        <f t="shared" si="12"/>
        <v>0</v>
      </c>
      <c r="Q211" s="102" t="str">
        <f t="shared" si="10"/>
        <v/>
      </c>
    </row>
    <row r="212" spans="1:17" x14ac:dyDescent="0.2">
      <c r="A212" s="118" t="str">
        <f>IF(B212="","",COUNT('Diário 1º PA'!$A$5:$A$1982)+COUNT('Diário 2º PA'!$A$5:$A$2027)+COUNT('Diário 3º PA'!$A$5:$A$2043)+ROW()-4)</f>
        <v/>
      </c>
      <c r="B212" s="104"/>
      <c r="C212" s="469"/>
      <c r="D212" s="105"/>
      <c r="E212" s="105"/>
      <c r="F212" s="106"/>
      <c r="G212" s="105"/>
      <c r="H212" s="105"/>
      <c r="I212" s="107"/>
      <c r="J212" s="422"/>
      <c r="K212" s="422"/>
      <c r="L212" s="423"/>
      <c r="M212" s="422"/>
      <c r="N212" s="455"/>
      <c r="O212" s="79">
        <f t="shared" si="11"/>
        <v>0</v>
      </c>
      <c r="P212" s="79">
        <f t="shared" si="12"/>
        <v>0</v>
      </c>
      <c r="Q212" s="152" t="str">
        <f t="shared" si="10"/>
        <v/>
      </c>
    </row>
    <row r="213" spans="1:17" x14ac:dyDescent="0.2">
      <c r="A213" s="118" t="str">
        <f>IF(B213="","",COUNT('Diário 1º PA'!$A$5:$A$1982)+COUNT('Diário 2º PA'!$A$5:$A$2027)+COUNT('Diário 3º PA'!$A$5:$A$2043)+ROW()-4)</f>
        <v/>
      </c>
      <c r="B213" s="104"/>
      <c r="C213" s="469"/>
      <c r="D213" s="105"/>
      <c r="E213" s="105"/>
      <c r="F213" s="106"/>
      <c r="G213" s="105"/>
      <c r="H213" s="105"/>
      <c r="I213" s="107"/>
      <c r="J213" s="422"/>
      <c r="K213" s="422"/>
      <c r="L213" s="423"/>
      <c r="M213" s="422"/>
      <c r="N213" s="455"/>
      <c r="O213" s="79">
        <f t="shared" si="11"/>
        <v>0</v>
      </c>
      <c r="P213" s="79">
        <f t="shared" si="12"/>
        <v>0</v>
      </c>
      <c r="Q213" s="102" t="str">
        <f t="shared" si="10"/>
        <v/>
      </c>
    </row>
    <row r="214" spans="1:17" x14ac:dyDescent="0.2">
      <c r="A214" s="118" t="str">
        <f>IF(B214="","",COUNT('Diário 1º PA'!$A$5:$A$1982)+COUNT('Diário 2º PA'!$A$5:$A$2027)+COUNT('Diário 3º PA'!$A$5:$A$2043)+ROW()-4)</f>
        <v/>
      </c>
      <c r="B214" s="104"/>
      <c r="C214" s="469"/>
      <c r="D214" s="105"/>
      <c r="E214" s="105"/>
      <c r="F214" s="106"/>
      <c r="G214" s="105"/>
      <c r="H214" s="105"/>
      <c r="I214" s="107"/>
      <c r="J214" s="422"/>
      <c r="K214" s="422"/>
      <c r="L214" s="423"/>
      <c r="M214" s="422"/>
      <c r="N214" s="455"/>
      <c r="O214" s="79">
        <f t="shared" si="11"/>
        <v>0</v>
      </c>
      <c r="P214" s="79">
        <f t="shared" si="12"/>
        <v>0</v>
      </c>
      <c r="Q214" s="102" t="str">
        <f t="shared" si="10"/>
        <v/>
      </c>
    </row>
    <row r="215" spans="1:17" x14ac:dyDescent="0.2">
      <c r="A215" s="118" t="str">
        <f>IF(B215="","",COUNT('Diário 1º PA'!$A$5:$A$1982)+COUNT('Diário 2º PA'!$A$5:$A$2027)+COUNT('Diário 3º PA'!$A$5:$A$2043)+ROW()-4)</f>
        <v/>
      </c>
      <c r="B215" s="104"/>
      <c r="C215" s="469"/>
      <c r="D215" s="105"/>
      <c r="E215" s="105"/>
      <c r="F215" s="106"/>
      <c r="G215" s="105"/>
      <c r="H215" s="105"/>
      <c r="I215" s="107"/>
      <c r="J215" s="422"/>
      <c r="K215" s="422"/>
      <c r="L215" s="423"/>
      <c r="M215" s="422"/>
      <c r="N215" s="455"/>
      <c r="O215" s="79">
        <f t="shared" si="11"/>
        <v>0</v>
      </c>
      <c r="P215" s="79">
        <f t="shared" si="12"/>
        <v>0</v>
      </c>
      <c r="Q215" s="152" t="str">
        <f t="shared" si="10"/>
        <v/>
      </c>
    </row>
    <row r="216" spans="1:17" x14ac:dyDescent="0.2">
      <c r="A216" s="118" t="str">
        <f>IF(B216="","",COUNT('Diário 1º PA'!$A$5:$A$1982)+COUNT('Diário 2º PA'!$A$5:$A$2027)+COUNT('Diário 3º PA'!$A$5:$A$2043)+ROW()-4)</f>
        <v/>
      </c>
      <c r="B216" s="104"/>
      <c r="C216" s="469"/>
      <c r="D216" s="105"/>
      <c r="E216" s="105"/>
      <c r="F216" s="106"/>
      <c r="G216" s="105"/>
      <c r="H216" s="105"/>
      <c r="I216" s="107"/>
      <c r="J216" s="422"/>
      <c r="K216" s="422"/>
      <c r="L216" s="423"/>
      <c r="M216" s="422"/>
      <c r="N216" s="455"/>
      <c r="O216" s="79">
        <f t="shared" si="11"/>
        <v>0</v>
      </c>
      <c r="P216" s="79">
        <f t="shared" si="12"/>
        <v>0</v>
      </c>
      <c r="Q216" s="102" t="str">
        <f t="shared" si="10"/>
        <v/>
      </c>
    </row>
    <row r="217" spans="1:17" x14ac:dyDescent="0.2">
      <c r="A217" s="118" t="str">
        <f>IF(B217="","",COUNT('Diário 1º PA'!$A$5:$A$1982)+COUNT('Diário 2º PA'!$A$5:$A$2027)+COUNT('Diário 3º PA'!$A$5:$A$2043)+ROW()-4)</f>
        <v/>
      </c>
      <c r="B217" s="104"/>
      <c r="C217" s="469"/>
      <c r="D217" s="105"/>
      <c r="E217" s="105"/>
      <c r="F217" s="106"/>
      <c r="G217" s="105"/>
      <c r="H217" s="105"/>
      <c r="I217" s="107"/>
      <c r="J217" s="422"/>
      <c r="K217" s="422"/>
      <c r="L217" s="423"/>
      <c r="M217" s="422"/>
      <c r="N217" s="455"/>
      <c r="O217" s="79">
        <f t="shared" si="11"/>
        <v>0</v>
      </c>
      <c r="P217" s="79">
        <f t="shared" si="12"/>
        <v>0</v>
      </c>
      <c r="Q217" s="102" t="str">
        <f t="shared" si="10"/>
        <v/>
      </c>
    </row>
    <row r="218" spans="1:17" x14ac:dyDescent="0.2">
      <c r="A218" s="118" t="str">
        <f>IF(B218="","",COUNT('Diário 1º PA'!$A$5:$A$1982)+COUNT('Diário 2º PA'!$A$5:$A$2027)+COUNT('Diário 3º PA'!$A$5:$A$2043)+ROW()-4)</f>
        <v/>
      </c>
      <c r="B218" s="104"/>
      <c r="C218" s="469"/>
      <c r="D218" s="105"/>
      <c r="E218" s="105"/>
      <c r="F218" s="106"/>
      <c r="G218" s="105"/>
      <c r="H218" s="105"/>
      <c r="I218" s="107"/>
      <c r="J218" s="422"/>
      <c r="K218" s="422"/>
      <c r="L218" s="423"/>
      <c r="M218" s="422"/>
      <c r="N218" s="455"/>
      <c r="O218" s="79">
        <f t="shared" si="11"/>
        <v>0</v>
      </c>
      <c r="P218" s="79">
        <f t="shared" si="12"/>
        <v>0</v>
      </c>
      <c r="Q218" s="152" t="str">
        <f t="shared" si="10"/>
        <v/>
      </c>
    </row>
    <row r="219" spans="1:17" x14ac:dyDescent="0.2">
      <c r="A219" s="118" t="str">
        <f>IF(B219="","",COUNT('Diário 1º PA'!$A$5:$A$1982)+COUNT('Diário 2º PA'!$A$5:$A$2027)+COUNT('Diário 3º PA'!$A$5:$A$2043)+ROW()-4)</f>
        <v/>
      </c>
      <c r="B219" s="104"/>
      <c r="C219" s="469"/>
      <c r="D219" s="105"/>
      <c r="E219" s="105"/>
      <c r="F219" s="106"/>
      <c r="G219" s="105"/>
      <c r="H219" s="105"/>
      <c r="I219" s="107"/>
      <c r="J219" s="422"/>
      <c r="K219" s="422"/>
      <c r="L219" s="423"/>
      <c r="M219" s="422"/>
      <c r="N219" s="455"/>
      <c r="O219" s="79">
        <f t="shared" si="11"/>
        <v>0</v>
      </c>
      <c r="P219" s="79">
        <f t="shared" si="12"/>
        <v>0</v>
      </c>
      <c r="Q219" s="102" t="str">
        <f t="shared" si="10"/>
        <v/>
      </c>
    </row>
    <row r="220" spans="1:17" x14ac:dyDescent="0.2">
      <c r="A220" s="118" t="str">
        <f>IF(B220="","",COUNT('Diário 1º PA'!$A$5:$A$1982)+COUNT('Diário 2º PA'!$A$5:$A$2027)+COUNT('Diário 3º PA'!$A$5:$A$2043)+ROW()-4)</f>
        <v/>
      </c>
      <c r="B220" s="104"/>
      <c r="C220" s="469"/>
      <c r="D220" s="105"/>
      <c r="E220" s="105"/>
      <c r="F220" s="106"/>
      <c r="G220" s="105"/>
      <c r="H220" s="105"/>
      <c r="I220" s="107"/>
      <c r="J220" s="422"/>
      <c r="K220" s="422"/>
      <c r="L220" s="423"/>
      <c r="M220" s="422"/>
      <c r="N220" s="455"/>
      <c r="O220" s="79">
        <f t="shared" si="11"/>
        <v>0</v>
      </c>
      <c r="P220" s="79">
        <f t="shared" si="12"/>
        <v>0</v>
      </c>
      <c r="Q220" s="102" t="str">
        <f t="shared" si="10"/>
        <v/>
      </c>
    </row>
    <row r="221" spans="1:17" x14ac:dyDescent="0.2">
      <c r="A221" s="118" t="str">
        <f>IF(B221="","",COUNT('Diário 1º PA'!$A$5:$A$1982)+COUNT('Diário 2º PA'!$A$5:$A$2027)+COUNT('Diário 3º PA'!$A$5:$A$2043)+ROW()-4)</f>
        <v/>
      </c>
      <c r="B221" s="104"/>
      <c r="C221" s="469"/>
      <c r="D221" s="105"/>
      <c r="E221" s="105"/>
      <c r="F221" s="106"/>
      <c r="G221" s="105"/>
      <c r="H221" s="105"/>
      <c r="I221" s="107"/>
      <c r="J221" s="422"/>
      <c r="K221" s="422"/>
      <c r="L221" s="423"/>
      <c r="M221" s="422"/>
      <c r="N221" s="455"/>
      <c r="O221" s="79">
        <f t="shared" si="11"/>
        <v>0</v>
      </c>
      <c r="P221" s="79">
        <f t="shared" si="12"/>
        <v>0</v>
      </c>
      <c r="Q221" s="152" t="str">
        <f t="shared" si="10"/>
        <v/>
      </c>
    </row>
    <row r="222" spans="1:17" x14ac:dyDescent="0.2">
      <c r="A222" s="118" t="str">
        <f>IF(B222="","",COUNT('Diário 1º PA'!$A$5:$A$1982)+COUNT('Diário 2º PA'!$A$5:$A$2027)+COUNT('Diário 3º PA'!$A$5:$A$2043)+ROW()-4)</f>
        <v/>
      </c>
      <c r="B222" s="104"/>
      <c r="C222" s="469"/>
      <c r="D222" s="105"/>
      <c r="E222" s="105"/>
      <c r="F222" s="106"/>
      <c r="G222" s="105"/>
      <c r="H222" s="105"/>
      <c r="I222" s="107"/>
      <c r="J222" s="422"/>
      <c r="K222" s="422"/>
      <c r="L222" s="423"/>
      <c r="M222" s="422"/>
      <c r="N222" s="455"/>
      <c r="O222" s="79">
        <f t="shared" si="11"/>
        <v>0</v>
      </c>
      <c r="P222" s="79">
        <f t="shared" si="12"/>
        <v>0</v>
      </c>
      <c r="Q222" s="102" t="str">
        <f t="shared" si="10"/>
        <v/>
      </c>
    </row>
    <row r="223" spans="1:17" x14ac:dyDescent="0.2">
      <c r="A223" s="118" t="str">
        <f>IF(B223="","",COUNT('Diário 1º PA'!$A$5:$A$1982)+COUNT('Diário 2º PA'!$A$5:$A$2027)+COUNT('Diário 3º PA'!$A$5:$A$2043)+ROW()-4)</f>
        <v/>
      </c>
      <c r="B223" s="104"/>
      <c r="C223" s="469"/>
      <c r="D223" s="105"/>
      <c r="E223" s="105"/>
      <c r="F223" s="106"/>
      <c r="G223" s="105"/>
      <c r="H223" s="105"/>
      <c r="I223" s="107"/>
      <c r="J223" s="422"/>
      <c r="K223" s="422"/>
      <c r="L223" s="423"/>
      <c r="M223" s="422"/>
      <c r="N223" s="455"/>
      <c r="O223" s="79">
        <f t="shared" si="11"/>
        <v>0</v>
      </c>
      <c r="P223" s="79">
        <f t="shared" si="12"/>
        <v>0</v>
      </c>
      <c r="Q223" s="102" t="str">
        <f t="shared" si="10"/>
        <v/>
      </c>
    </row>
    <row r="224" spans="1:17" x14ac:dyDescent="0.2">
      <c r="A224" s="118" t="str">
        <f>IF(B224="","",COUNT('Diário 1º PA'!$A$5:$A$1982)+COUNT('Diário 2º PA'!$A$5:$A$2027)+COUNT('Diário 3º PA'!$A$5:$A$2043)+ROW()-4)</f>
        <v/>
      </c>
      <c r="B224" s="104"/>
      <c r="C224" s="469"/>
      <c r="D224" s="105"/>
      <c r="E224" s="105"/>
      <c r="F224" s="106"/>
      <c r="G224" s="105"/>
      <c r="H224" s="105"/>
      <c r="I224" s="107"/>
      <c r="J224" s="422"/>
      <c r="K224" s="422"/>
      <c r="L224" s="423"/>
      <c r="M224" s="422"/>
      <c r="N224" s="455"/>
      <c r="O224" s="79">
        <f t="shared" si="11"/>
        <v>0</v>
      </c>
      <c r="P224" s="79">
        <f t="shared" si="12"/>
        <v>0</v>
      </c>
      <c r="Q224" s="152" t="str">
        <f t="shared" si="10"/>
        <v/>
      </c>
    </row>
    <row r="225" spans="1:17" x14ac:dyDescent="0.2">
      <c r="A225" s="118" t="str">
        <f>IF(B225="","",COUNT('Diário 1º PA'!$A$5:$A$1982)+COUNT('Diário 2º PA'!$A$5:$A$2027)+COUNT('Diário 3º PA'!$A$5:$A$2043)+ROW()-4)</f>
        <v/>
      </c>
      <c r="B225" s="104"/>
      <c r="C225" s="469"/>
      <c r="D225" s="105"/>
      <c r="E225" s="105"/>
      <c r="F225" s="106"/>
      <c r="G225" s="105"/>
      <c r="H225" s="105"/>
      <c r="I225" s="107"/>
      <c r="J225" s="422"/>
      <c r="K225" s="422"/>
      <c r="L225" s="423"/>
      <c r="M225" s="422"/>
      <c r="N225" s="455"/>
      <c r="O225" s="79">
        <f t="shared" si="11"/>
        <v>0</v>
      </c>
      <c r="P225" s="79">
        <f t="shared" si="12"/>
        <v>0</v>
      </c>
      <c r="Q225" s="102" t="str">
        <f t="shared" si="10"/>
        <v/>
      </c>
    </row>
    <row r="226" spans="1:17" x14ac:dyDescent="0.2">
      <c r="A226" s="118" t="str">
        <f>IF(B226="","",COUNT('Diário 1º PA'!$A$5:$A$1982)+COUNT('Diário 2º PA'!$A$5:$A$2027)+COUNT('Diário 3º PA'!$A$5:$A$2043)+ROW()-4)</f>
        <v/>
      </c>
      <c r="B226" s="104"/>
      <c r="C226" s="469"/>
      <c r="D226" s="105"/>
      <c r="E226" s="105"/>
      <c r="F226" s="106"/>
      <c r="G226" s="105"/>
      <c r="H226" s="105"/>
      <c r="I226" s="107"/>
      <c r="J226" s="422"/>
      <c r="K226" s="422"/>
      <c r="L226" s="423"/>
      <c r="M226" s="422"/>
      <c r="N226" s="455"/>
      <c r="O226" s="79">
        <f t="shared" si="11"/>
        <v>0</v>
      </c>
      <c r="P226" s="79">
        <f t="shared" si="12"/>
        <v>0</v>
      </c>
      <c r="Q226" s="102" t="str">
        <f t="shared" si="10"/>
        <v/>
      </c>
    </row>
    <row r="227" spans="1:17" x14ac:dyDescent="0.2">
      <c r="A227" s="118" t="str">
        <f>IF(B227="","",COUNT('Diário 1º PA'!$A$5:$A$1982)+COUNT('Diário 2º PA'!$A$5:$A$2027)+COUNT('Diário 3º PA'!$A$5:$A$2043)+ROW()-4)</f>
        <v/>
      </c>
      <c r="B227" s="104"/>
      <c r="C227" s="469"/>
      <c r="D227" s="105"/>
      <c r="E227" s="105"/>
      <c r="F227" s="106"/>
      <c r="G227" s="105"/>
      <c r="H227" s="105"/>
      <c r="I227" s="107"/>
      <c r="J227" s="422"/>
      <c r="K227" s="422"/>
      <c r="L227" s="423"/>
      <c r="M227" s="422"/>
      <c r="N227" s="455"/>
      <c r="O227" s="79">
        <f t="shared" si="11"/>
        <v>0</v>
      </c>
      <c r="P227" s="79">
        <f t="shared" si="12"/>
        <v>0</v>
      </c>
      <c r="Q227" s="152" t="str">
        <f t="shared" si="10"/>
        <v/>
      </c>
    </row>
    <row r="228" spans="1:17" x14ac:dyDescent="0.2">
      <c r="A228" s="118" t="str">
        <f>IF(B228="","",COUNT('Diário 1º PA'!$A$5:$A$1982)+COUNT('Diário 2º PA'!$A$5:$A$2027)+COUNT('Diário 3º PA'!$A$5:$A$2043)+ROW()-4)</f>
        <v/>
      </c>
      <c r="B228" s="104"/>
      <c r="C228" s="469"/>
      <c r="D228" s="105"/>
      <c r="E228" s="105"/>
      <c r="F228" s="106"/>
      <c r="G228" s="105"/>
      <c r="H228" s="105"/>
      <c r="I228" s="107"/>
      <c r="J228" s="422"/>
      <c r="K228" s="422"/>
      <c r="L228" s="423"/>
      <c r="M228" s="422"/>
      <c r="N228" s="455"/>
      <c r="O228" s="79">
        <f t="shared" si="11"/>
        <v>0</v>
      </c>
      <c r="P228" s="79">
        <f t="shared" si="12"/>
        <v>0</v>
      </c>
      <c r="Q228" s="102" t="str">
        <f t="shared" si="10"/>
        <v/>
      </c>
    </row>
    <row r="229" spans="1:17" x14ac:dyDescent="0.2">
      <c r="A229" s="118" t="str">
        <f>IF(B229="","",COUNT('Diário 1º PA'!$A$5:$A$1982)+COUNT('Diário 2º PA'!$A$5:$A$2027)+COUNT('Diário 3º PA'!$A$5:$A$2043)+ROW()-4)</f>
        <v/>
      </c>
      <c r="B229" s="104"/>
      <c r="C229" s="469"/>
      <c r="D229" s="105"/>
      <c r="E229" s="105"/>
      <c r="F229" s="106"/>
      <c r="G229" s="105"/>
      <c r="H229" s="105"/>
      <c r="I229" s="107"/>
      <c r="J229" s="422"/>
      <c r="K229" s="422"/>
      <c r="L229" s="423"/>
      <c r="M229" s="422"/>
      <c r="N229" s="455"/>
      <c r="O229" s="79">
        <f t="shared" si="11"/>
        <v>0</v>
      </c>
      <c r="P229" s="79">
        <f t="shared" si="12"/>
        <v>0</v>
      </c>
      <c r="Q229" s="102" t="str">
        <f t="shared" si="10"/>
        <v/>
      </c>
    </row>
    <row r="230" spans="1:17" x14ac:dyDescent="0.2">
      <c r="A230" s="118" t="str">
        <f>IF(B230="","",COUNT('Diário 1º PA'!$A$5:$A$1982)+COUNT('Diário 2º PA'!$A$5:$A$2027)+COUNT('Diário 3º PA'!$A$5:$A$2043)+ROW()-4)</f>
        <v/>
      </c>
      <c r="B230" s="104"/>
      <c r="C230" s="469"/>
      <c r="D230" s="105"/>
      <c r="E230" s="105"/>
      <c r="F230" s="106"/>
      <c r="G230" s="107"/>
      <c r="H230" s="105"/>
      <c r="I230" s="107"/>
      <c r="J230" s="422"/>
      <c r="K230" s="422"/>
      <c r="L230" s="423"/>
      <c r="M230" s="422"/>
      <c r="N230" s="455"/>
      <c r="O230" s="79">
        <f t="shared" si="11"/>
        <v>0</v>
      </c>
      <c r="P230" s="79">
        <f t="shared" si="12"/>
        <v>0</v>
      </c>
      <c r="Q230" s="152" t="str">
        <f t="shared" si="10"/>
        <v/>
      </c>
    </row>
    <row r="231" spans="1:17" x14ac:dyDescent="0.2">
      <c r="A231" s="118" t="str">
        <f>IF(B231="","",COUNT('Diário 1º PA'!$A$5:$A$1982)+COUNT('Diário 2º PA'!$A$5:$A$2027)+COUNT('Diário 3º PA'!$A$5:$A$2043)+ROW()-4)</f>
        <v/>
      </c>
      <c r="B231" s="104"/>
      <c r="C231" s="469"/>
      <c r="D231" s="105"/>
      <c r="E231" s="105"/>
      <c r="F231" s="106"/>
      <c r="G231" s="107"/>
      <c r="H231" s="105"/>
      <c r="I231" s="107"/>
      <c r="J231" s="422"/>
      <c r="K231" s="422"/>
      <c r="L231" s="423"/>
      <c r="M231" s="422"/>
      <c r="N231" s="455"/>
      <c r="O231" s="79">
        <f t="shared" si="11"/>
        <v>0</v>
      </c>
      <c r="P231" s="79">
        <f t="shared" si="12"/>
        <v>0</v>
      </c>
      <c r="Q231" s="102" t="str">
        <f t="shared" si="10"/>
        <v/>
      </c>
    </row>
    <row r="232" spans="1:17" x14ac:dyDescent="0.2">
      <c r="A232" s="118" t="str">
        <f>IF(B232="","",COUNT('Diário 1º PA'!$A$5:$A$1982)+COUNT('Diário 2º PA'!$A$5:$A$2027)+COUNT('Diário 3º PA'!$A$5:$A$2043)+ROW()-4)</f>
        <v/>
      </c>
      <c r="B232" s="104"/>
      <c r="C232" s="469"/>
      <c r="D232" s="105"/>
      <c r="E232" s="105"/>
      <c r="F232" s="106"/>
      <c r="G232" s="453"/>
      <c r="H232" s="105"/>
      <c r="I232" s="107"/>
      <c r="J232" s="422"/>
      <c r="K232" s="422"/>
      <c r="L232" s="423"/>
      <c r="M232" s="422"/>
      <c r="N232" s="455"/>
      <c r="O232" s="79">
        <f t="shared" si="11"/>
        <v>0</v>
      </c>
      <c r="P232" s="79">
        <f t="shared" si="12"/>
        <v>0</v>
      </c>
      <c r="Q232" s="102" t="str">
        <f t="shared" si="10"/>
        <v/>
      </c>
    </row>
    <row r="233" spans="1:17" x14ac:dyDescent="0.2">
      <c r="A233" s="118" t="str">
        <f>IF(B233="","",COUNT('Diário 1º PA'!$A$5:$A$1982)+COUNT('Diário 2º PA'!$A$5:$A$2027)+COUNT('Diário 3º PA'!$A$5:$A$2043)+ROW()-4)</f>
        <v/>
      </c>
      <c r="B233" s="104"/>
      <c r="C233" s="469"/>
      <c r="D233" s="105"/>
      <c r="E233" s="105"/>
      <c r="F233" s="106"/>
      <c r="G233" s="105"/>
      <c r="H233" s="105"/>
      <c r="I233" s="107"/>
      <c r="J233" s="422"/>
      <c r="K233" s="422"/>
      <c r="L233" s="423"/>
      <c r="M233" s="422"/>
      <c r="N233" s="455"/>
      <c r="O233" s="79">
        <f t="shared" si="11"/>
        <v>0</v>
      </c>
      <c r="P233" s="79">
        <f t="shared" si="12"/>
        <v>0</v>
      </c>
      <c r="Q233" s="152" t="str">
        <f t="shared" si="10"/>
        <v/>
      </c>
    </row>
    <row r="234" spans="1:17" x14ac:dyDescent="0.2">
      <c r="A234" s="118" t="str">
        <f>IF(B234="","",COUNT('Diário 1º PA'!$A$5:$A$1982)+COUNT('Diário 2º PA'!$A$5:$A$2027)+COUNT('Diário 3º PA'!$A$5:$A$2043)+ROW()-4)</f>
        <v/>
      </c>
      <c r="B234" s="479"/>
      <c r="C234" s="474"/>
      <c r="D234" s="476"/>
      <c r="E234" s="476"/>
      <c r="F234" s="445"/>
      <c r="G234" s="476"/>
      <c r="H234" s="476"/>
      <c r="I234" s="442"/>
      <c r="J234" s="480"/>
      <c r="K234" s="480"/>
      <c r="L234" s="444"/>
      <c r="M234" s="422"/>
      <c r="N234" s="455"/>
      <c r="O234" s="79">
        <f t="shared" si="11"/>
        <v>0</v>
      </c>
      <c r="P234" s="79">
        <f t="shared" si="12"/>
        <v>0</v>
      </c>
      <c r="Q234" s="102" t="str">
        <f t="shared" si="10"/>
        <v/>
      </c>
    </row>
    <row r="235" spans="1:17" x14ac:dyDescent="0.2">
      <c r="A235" s="118" t="str">
        <f>IF(B235="","",COUNT('Diário 1º PA'!$A$5:$A$1982)+COUNT('Diário 2º PA'!$A$5:$A$2027)+COUNT('Diário 3º PA'!$A$5:$A$2043)+ROW()-4)</f>
        <v/>
      </c>
      <c r="B235" s="104"/>
      <c r="C235" s="469"/>
      <c r="D235" s="105"/>
      <c r="E235" s="105"/>
      <c r="F235" s="106"/>
      <c r="G235" s="105"/>
      <c r="H235" s="105"/>
      <c r="I235" s="107"/>
      <c r="J235" s="422"/>
      <c r="K235" s="422"/>
      <c r="L235" s="423"/>
      <c r="M235" s="422"/>
      <c r="N235" s="455"/>
      <c r="O235" s="79">
        <f t="shared" si="11"/>
        <v>0</v>
      </c>
      <c r="P235" s="79">
        <f t="shared" si="12"/>
        <v>0</v>
      </c>
      <c r="Q235" s="102" t="str">
        <f t="shared" si="10"/>
        <v/>
      </c>
    </row>
    <row r="236" spans="1:17" x14ac:dyDescent="0.2">
      <c r="A236" s="118" t="str">
        <f>IF(B236="","",COUNT('Diário 1º PA'!$A$5:$A$1982)+COUNT('Diário 2º PA'!$A$5:$A$2027)+COUNT('Diário 3º PA'!$A$5:$A$2043)+ROW()-4)</f>
        <v/>
      </c>
      <c r="B236" s="104"/>
      <c r="C236" s="469"/>
      <c r="D236" s="105"/>
      <c r="E236" s="105"/>
      <c r="F236" s="106"/>
      <c r="G236" s="105"/>
      <c r="H236" s="105"/>
      <c r="I236" s="107"/>
      <c r="J236" s="422"/>
      <c r="K236" s="422"/>
      <c r="L236" s="423"/>
      <c r="M236" s="422"/>
      <c r="N236" s="455"/>
      <c r="O236" s="79">
        <f t="shared" si="11"/>
        <v>0</v>
      </c>
      <c r="P236" s="79">
        <f t="shared" si="12"/>
        <v>0</v>
      </c>
      <c r="Q236" s="152" t="str">
        <f t="shared" si="10"/>
        <v/>
      </c>
    </row>
    <row r="237" spans="1:17" x14ac:dyDescent="0.2">
      <c r="A237" s="118" t="str">
        <f>IF(B237="","",COUNT('Diário 1º PA'!$A$5:$A$1982)+COUNT('Diário 2º PA'!$A$5:$A$2027)+COUNT('Diário 3º PA'!$A$5:$A$2043)+ROW()-4)</f>
        <v/>
      </c>
      <c r="B237" s="104"/>
      <c r="C237" s="469"/>
      <c r="D237" s="105"/>
      <c r="E237" s="105"/>
      <c r="F237" s="106"/>
      <c r="G237" s="107"/>
      <c r="H237" s="105"/>
      <c r="I237" s="107"/>
      <c r="J237" s="422"/>
      <c r="K237" s="422"/>
      <c r="L237" s="423"/>
      <c r="M237" s="422"/>
      <c r="N237" s="455"/>
      <c r="O237" s="79">
        <f t="shared" si="11"/>
        <v>0</v>
      </c>
      <c r="P237" s="79">
        <f t="shared" si="12"/>
        <v>0</v>
      </c>
      <c r="Q237" s="102" t="str">
        <f t="shared" si="10"/>
        <v/>
      </c>
    </row>
    <row r="238" spans="1:17" x14ac:dyDescent="0.2">
      <c r="A238" s="118" t="str">
        <f>IF(B238="","",COUNT('Diário 1º PA'!$A$5:$A$1982)+COUNT('Diário 2º PA'!$A$5:$A$2027)+COUNT('Diário 3º PA'!$A$5:$A$2043)+ROW()-4)</f>
        <v/>
      </c>
      <c r="B238" s="104"/>
      <c r="C238" s="469"/>
      <c r="D238" s="105"/>
      <c r="E238" s="105"/>
      <c r="F238" s="106"/>
      <c r="G238" s="107"/>
      <c r="H238" s="105"/>
      <c r="I238" s="107"/>
      <c r="J238" s="422"/>
      <c r="K238" s="422"/>
      <c r="L238" s="423"/>
      <c r="M238" s="422"/>
      <c r="N238" s="455"/>
      <c r="O238" s="79">
        <f t="shared" si="11"/>
        <v>0</v>
      </c>
      <c r="P238" s="79">
        <f t="shared" si="12"/>
        <v>0</v>
      </c>
      <c r="Q238" s="102" t="str">
        <f t="shared" si="10"/>
        <v/>
      </c>
    </row>
    <row r="239" spans="1:17" x14ac:dyDescent="0.2">
      <c r="A239" s="118" t="str">
        <f>IF(B239="","",COUNT('Diário 1º PA'!$A$5:$A$1982)+COUNT('Diário 2º PA'!$A$5:$A$2027)+COUNT('Diário 3º PA'!$A$5:$A$2043)+ROW()-4)</f>
        <v/>
      </c>
      <c r="B239" s="104"/>
      <c r="C239" s="469"/>
      <c r="D239" s="105"/>
      <c r="E239" s="105"/>
      <c r="F239" s="106"/>
      <c r="G239" s="107"/>
      <c r="H239" s="105"/>
      <c r="I239" s="107"/>
      <c r="J239" s="422"/>
      <c r="K239" s="422"/>
      <c r="L239" s="423"/>
      <c r="M239" s="422"/>
      <c r="N239" s="455"/>
      <c r="O239" s="79">
        <f t="shared" si="11"/>
        <v>0</v>
      </c>
      <c r="P239" s="79">
        <f t="shared" si="12"/>
        <v>0</v>
      </c>
      <c r="Q239" s="152" t="str">
        <f t="shared" si="10"/>
        <v/>
      </c>
    </row>
    <row r="240" spans="1:17" x14ac:dyDescent="0.2">
      <c r="A240" s="118" t="str">
        <f>IF(B240="","",COUNT('Diário 1º PA'!$A$5:$A$1982)+COUNT('Diário 2º PA'!$A$5:$A$2027)+COUNT('Diário 3º PA'!$A$5:$A$2043)+ROW()-4)</f>
        <v/>
      </c>
      <c r="B240" s="104"/>
      <c r="C240" s="469"/>
      <c r="D240" s="105"/>
      <c r="E240" s="105"/>
      <c r="F240" s="106"/>
      <c r="G240" s="105"/>
      <c r="H240" s="105"/>
      <c r="I240" s="107"/>
      <c r="J240" s="422"/>
      <c r="K240" s="422"/>
      <c r="L240" s="423"/>
      <c r="M240" s="422"/>
      <c r="N240" s="455"/>
      <c r="O240" s="79">
        <f t="shared" si="11"/>
        <v>0</v>
      </c>
      <c r="P240" s="79">
        <f t="shared" si="12"/>
        <v>0</v>
      </c>
      <c r="Q240" s="102" t="str">
        <f t="shared" si="10"/>
        <v/>
      </c>
    </row>
    <row r="241" spans="1:17" x14ac:dyDescent="0.2">
      <c r="A241" s="118" t="str">
        <f>IF(B241="","",COUNT('Diário 1º PA'!$A$5:$A$1982)+COUNT('Diário 2º PA'!$A$5:$A$2027)+COUNT('Diário 3º PA'!$A$5:$A$2043)+ROW()-4)</f>
        <v/>
      </c>
      <c r="B241" s="104"/>
      <c r="C241" s="469"/>
      <c r="D241" s="105"/>
      <c r="E241" s="105"/>
      <c r="F241" s="106"/>
      <c r="G241" s="105"/>
      <c r="H241" s="105"/>
      <c r="I241" s="107"/>
      <c r="J241" s="422"/>
      <c r="K241" s="422"/>
      <c r="L241" s="423"/>
      <c r="M241" s="422"/>
      <c r="N241" s="455"/>
      <c r="O241" s="79">
        <f t="shared" si="11"/>
        <v>0</v>
      </c>
      <c r="P241" s="79">
        <f t="shared" si="12"/>
        <v>0</v>
      </c>
      <c r="Q241" s="102" t="str">
        <f t="shared" si="10"/>
        <v/>
      </c>
    </row>
    <row r="242" spans="1:17" x14ac:dyDescent="0.2">
      <c r="A242" s="118" t="str">
        <f>IF(B242="","",COUNT('Diário 1º PA'!$A$5:$A$1982)+COUNT('Diário 2º PA'!$A$5:$A$2027)+COUNT('Diário 3º PA'!$A$5:$A$2043)+ROW()-4)</f>
        <v/>
      </c>
      <c r="B242" s="104"/>
      <c r="C242" s="469"/>
      <c r="D242" s="105"/>
      <c r="E242" s="105"/>
      <c r="F242" s="106"/>
      <c r="G242" s="105"/>
      <c r="H242" s="105"/>
      <c r="I242" s="107"/>
      <c r="J242" s="422"/>
      <c r="K242" s="422"/>
      <c r="L242" s="423"/>
      <c r="M242" s="422"/>
      <c r="N242" s="455"/>
      <c r="O242" s="79">
        <f t="shared" si="11"/>
        <v>0</v>
      </c>
      <c r="P242" s="79">
        <f t="shared" si="12"/>
        <v>0</v>
      </c>
      <c r="Q242" s="152" t="str">
        <f t="shared" si="10"/>
        <v/>
      </c>
    </row>
    <row r="243" spans="1:17" x14ac:dyDescent="0.2">
      <c r="A243" s="118" t="str">
        <f>IF(B243="","",COUNT('Diário 1º PA'!$A$5:$A$1982)+COUNT('Diário 2º PA'!$A$5:$A$2027)+COUNT('Diário 3º PA'!$A$5:$A$2043)+ROW()-4)</f>
        <v/>
      </c>
      <c r="B243" s="104"/>
      <c r="C243" s="469"/>
      <c r="D243" s="105"/>
      <c r="E243" s="105"/>
      <c r="F243" s="106"/>
      <c r="G243" s="105"/>
      <c r="H243" s="105"/>
      <c r="I243" s="107"/>
      <c r="J243" s="422"/>
      <c r="K243" s="422"/>
      <c r="L243" s="423"/>
      <c r="M243" s="422"/>
      <c r="N243" s="455"/>
      <c r="O243" s="79">
        <f t="shared" si="11"/>
        <v>0</v>
      </c>
      <c r="P243" s="79">
        <f t="shared" si="12"/>
        <v>0</v>
      </c>
      <c r="Q243" s="102" t="str">
        <f t="shared" si="10"/>
        <v/>
      </c>
    </row>
    <row r="244" spans="1:17" x14ac:dyDescent="0.2">
      <c r="A244" s="118" t="str">
        <f>IF(B244="","",COUNT('Diário 1º PA'!$A$5:$A$1982)+COUNT('Diário 2º PA'!$A$5:$A$2027)+COUNT('Diário 3º PA'!$A$5:$A$2043)+ROW()-4)</f>
        <v/>
      </c>
      <c r="B244" s="104"/>
      <c r="C244" s="469"/>
      <c r="D244" s="105"/>
      <c r="E244" s="105"/>
      <c r="F244" s="106"/>
      <c r="G244" s="105"/>
      <c r="H244" s="105"/>
      <c r="I244" s="107"/>
      <c r="J244" s="422"/>
      <c r="K244" s="422"/>
      <c r="L244" s="423"/>
      <c r="M244" s="422"/>
      <c r="N244" s="455"/>
      <c r="O244" s="79">
        <f t="shared" si="11"/>
        <v>0</v>
      </c>
      <c r="P244" s="79">
        <f t="shared" si="12"/>
        <v>0</v>
      </c>
      <c r="Q244" s="102" t="str">
        <f t="shared" si="10"/>
        <v/>
      </c>
    </row>
    <row r="245" spans="1:17" x14ac:dyDescent="0.2">
      <c r="A245" s="118" t="str">
        <f>IF(B245="","",COUNT('Diário 1º PA'!$A$5:$A$1982)+COUNT('Diário 2º PA'!$A$5:$A$2027)+COUNT('Diário 3º PA'!$A$5:$A$2043)+ROW()-4)</f>
        <v/>
      </c>
      <c r="B245" s="104"/>
      <c r="C245" s="469"/>
      <c r="D245" s="105"/>
      <c r="E245" s="105"/>
      <c r="F245" s="106"/>
      <c r="G245" s="105"/>
      <c r="H245" s="105"/>
      <c r="I245" s="107"/>
      <c r="J245" s="422"/>
      <c r="K245" s="422"/>
      <c r="L245" s="423"/>
      <c r="M245" s="422"/>
      <c r="N245" s="455"/>
      <c r="O245" s="79">
        <f t="shared" si="11"/>
        <v>0</v>
      </c>
      <c r="P245" s="79">
        <f t="shared" si="12"/>
        <v>0</v>
      </c>
      <c r="Q245" s="152" t="str">
        <f t="shared" si="10"/>
        <v/>
      </c>
    </row>
    <row r="246" spans="1:17" x14ac:dyDescent="0.2">
      <c r="A246" s="118" t="str">
        <f>IF(B246="","",COUNT('Diário 1º PA'!$A$5:$A$1982)+COUNT('Diário 2º PA'!$A$5:$A$2027)+COUNT('Diário 3º PA'!$A$5:$A$2043)+ROW()-4)</f>
        <v/>
      </c>
      <c r="B246" s="104"/>
      <c r="C246" s="469"/>
      <c r="D246" s="105"/>
      <c r="E246" s="105"/>
      <c r="F246" s="106"/>
      <c r="G246" s="105"/>
      <c r="H246" s="105"/>
      <c r="I246" s="107"/>
      <c r="J246" s="422"/>
      <c r="K246" s="422"/>
      <c r="L246" s="423"/>
      <c r="M246" s="422"/>
      <c r="N246" s="422"/>
      <c r="O246" s="79">
        <f t="shared" si="11"/>
        <v>0</v>
      </c>
      <c r="P246" s="79">
        <f t="shared" si="12"/>
        <v>0</v>
      </c>
      <c r="Q246" s="102" t="str">
        <f t="shared" si="10"/>
        <v/>
      </c>
    </row>
    <row r="247" spans="1:17" x14ac:dyDescent="0.2">
      <c r="A247" s="118" t="str">
        <f>IF(B247="","",COUNT('Diário 1º PA'!$A$5:$A$1982)+COUNT('Diário 2º PA'!$A$5:$A$2027)+COUNT('Diário 3º PA'!$A$5:$A$2043)+ROW()-4)</f>
        <v/>
      </c>
      <c r="B247" s="104"/>
      <c r="C247" s="469"/>
      <c r="D247" s="105"/>
      <c r="E247" s="105"/>
      <c r="F247" s="106"/>
      <c r="G247" s="105"/>
      <c r="H247" s="105"/>
      <c r="I247" s="107"/>
      <c r="J247" s="422"/>
      <c r="K247" s="422"/>
      <c r="L247" s="423"/>
      <c r="M247" s="422"/>
      <c r="N247" s="422"/>
      <c r="O247" s="79">
        <f t="shared" si="11"/>
        <v>0</v>
      </c>
      <c r="P247" s="79">
        <f t="shared" si="12"/>
        <v>0</v>
      </c>
      <c r="Q247" s="102" t="str">
        <f t="shared" si="10"/>
        <v/>
      </c>
    </row>
    <row r="248" spans="1:17" x14ac:dyDescent="0.2">
      <c r="A248" s="118" t="str">
        <f>IF(B248="","",COUNT('Diário 1º PA'!$A$5:$A$1982)+COUNT('Diário 2º PA'!$A$5:$A$2027)+COUNT('Diário 3º PA'!$A$5:$A$2043)+ROW()-4)</f>
        <v/>
      </c>
      <c r="B248" s="104"/>
      <c r="C248" s="469"/>
      <c r="D248" s="105"/>
      <c r="E248" s="105"/>
      <c r="F248" s="106"/>
      <c r="G248" s="105"/>
      <c r="H248" s="105"/>
      <c r="I248" s="107"/>
      <c r="J248" s="422"/>
      <c r="K248" s="422"/>
      <c r="L248" s="423"/>
      <c r="M248" s="422"/>
      <c r="N248" s="422"/>
      <c r="O248" s="79">
        <f t="shared" si="11"/>
        <v>0</v>
      </c>
      <c r="P248" s="79">
        <f t="shared" si="12"/>
        <v>0</v>
      </c>
      <c r="Q248" s="152" t="str">
        <f t="shared" si="10"/>
        <v/>
      </c>
    </row>
    <row r="249" spans="1:17" x14ac:dyDescent="0.2">
      <c r="A249" s="118" t="str">
        <f>IF(B249="","",COUNT('Diário 1º PA'!$A$5:$A$1982)+COUNT('Diário 2º PA'!$A$5:$A$2027)+COUNT('Diário 3º PA'!$A$5:$A$2043)+ROW()-4)</f>
        <v/>
      </c>
      <c r="B249" s="104"/>
      <c r="C249" s="469"/>
      <c r="D249" s="105"/>
      <c r="E249" s="105"/>
      <c r="F249" s="106"/>
      <c r="G249" s="105"/>
      <c r="H249" s="105"/>
      <c r="I249" s="107"/>
      <c r="J249" s="422"/>
      <c r="K249" s="422"/>
      <c r="L249" s="423"/>
      <c r="M249" s="422"/>
      <c r="N249" s="422"/>
      <c r="O249" s="79">
        <f t="shared" si="11"/>
        <v>0</v>
      </c>
      <c r="P249" s="79">
        <f t="shared" si="12"/>
        <v>0</v>
      </c>
      <c r="Q249" s="102" t="str">
        <f t="shared" si="10"/>
        <v/>
      </c>
    </row>
    <row r="250" spans="1:17" x14ac:dyDescent="0.2">
      <c r="A250" s="118" t="str">
        <f>IF(B250="","",COUNT('Diário 1º PA'!$A$5:$A$1982)+COUNT('Diário 2º PA'!$A$5:$A$2027)+COUNT('Diário 3º PA'!$A$5:$A$2043)+ROW()-4)</f>
        <v/>
      </c>
      <c r="B250" s="104"/>
      <c r="C250" s="469"/>
      <c r="D250" s="105"/>
      <c r="E250" s="105"/>
      <c r="F250" s="106"/>
      <c r="G250" s="105"/>
      <c r="H250" s="105"/>
      <c r="I250" s="107"/>
      <c r="J250" s="422"/>
      <c r="K250" s="422"/>
      <c r="L250" s="423"/>
      <c r="M250" s="422"/>
      <c r="N250" s="422"/>
      <c r="O250" s="79">
        <f t="shared" si="11"/>
        <v>0</v>
      </c>
      <c r="P250" s="79">
        <f t="shared" si="12"/>
        <v>0</v>
      </c>
      <c r="Q250" s="102" t="str">
        <f t="shared" si="10"/>
        <v/>
      </c>
    </row>
    <row r="251" spans="1:17" x14ac:dyDescent="0.2">
      <c r="A251" s="118" t="str">
        <f>IF(B251="","",COUNT('Diário 1º PA'!$A$5:$A$1982)+COUNT('Diário 2º PA'!$A$5:$A$2027)+COUNT('Diário 3º PA'!$A$5:$A$2043)+ROW()-4)</f>
        <v/>
      </c>
      <c r="B251" s="104"/>
      <c r="C251" s="469"/>
      <c r="D251" s="105"/>
      <c r="E251" s="105"/>
      <c r="F251" s="106"/>
      <c r="G251" s="105"/>
      <c r="H251" s="105"/>
      <c r="I251" s="107"/>
      <c r="J251" s="422"/>
      <c r="K251" s="422"/>
      <c r="L251" s="423"/>
      <c r="M251" s="422"/>
      <c r="N251" s="422"/>
      <c r="O251" s="79">
        <f t="shared" si="11"/>
        <v>0</v>
      </c>
      <c r="P251" s="79">
        <f t="shared" si="12"/>
        <v>0</v>
      </c>
      <c r="Q251" s="152" t="str">
        <f t="shared" si="10"/>
        <v/>
      </c>
    </row>
    <row r="252" spans="1:17" x14ac:dyDescent="0.2">
      <c r="A252" s="118" t="str">
        <f>IF(B252="","",COUNT('Diário 1º PA'!$A$5:$A$1982)+COUNT('Diário 2º PA'!$A$5:$A$2027)+COUNT('Diário 3º PA'!$A$5:$A$2043)+ROW()-4)</f>
        <v/>
      </c>
      <c r="B252" s="104"/>
      <c r="C252" s="469"/>
      <c r="D252" s="105"/>
      <c r="E252" s="105"/>
      <c r="F252" s="106"/>
      <c r="G252" s="105"/>
      <c r="H252" s="105"/>
      <c r="I252" s="107"/>
      <c r="J252" s="422"/>
      <c r="K252" s="422"/>
      <c r="L252" s="423"/>
      <c r="M252" s="422"/>
      <c r="N252" s="422"/>
      <c r="O252" s="79">
        <f t="shared" si="11"/>
        <v>0</v>
      </c>
      <c r="P252" s="79">
        <f t="shared" si="12"/>
        <v>0</v>
      </c>
      <c r="Q252" s="102" t="str">
        <f t="shared" si="10"/>
        <v/>
      </c>
    </row>
    <row r="253" spans="1:17" x14ac:dyDescent="0.2">
      <c r="A253" s="118" t="str">
        <f>IF(B253="","",COUNT('Diário 1º PA'!$A$5:$A$1982)+COUNT('Diário 2º PA'!$A$5:$A$2027)+COUNT('Diário 3º PA'!$A$5:$A$2043)+ROW()-4)</f>
        <v/>
      </c>
      <c r="B253" s="104"/>
      <c r="C253" s="469"/>
      <c r="D253" s="105"/>
      <c r="E253" s="105"/>
      <c r="F253" s="106"/>
      <c r="G253" s="105"/>
      <c r="H253" s="105"/>
      <c r="I253" s="107"/>
      <c r="J253" s="422"/>
      <c r="K253" s="422"/>
      <c r="L253" s="423"/>
      <c r="M253" s="422"/>
      <c r="N253" s="422"/>
      <c r="O253" s="79">
        <f t="shared" si="11"/>
        <v>0</v>
      </c>
      <c r="P253" s="79">
        <f t="shared" si="12"/>
        <v>0</v>
      </c>
      <c r="Q253" s="102" t="str">
        <f t="shared" si="10"/>
        <v/>
      </c>
    </row>
    <row r="254" spans="1:17" x14ac:dyDescent="0.2">
      <c r="A254" s="118" t="str">
        <f>IF(B254="","",COUNT('Diário 1º PA'!$A$5:$A$1982)+COUNT('Diário 2º PA'!$A$5:$A$2027)+COUNT('Diário 3º PA'!$A$5:$A$2043)+ROW()-4)</f>
        <v/>
      </c>
      <c r="B254" s="104"/>
      <c r="C254" s="469"/>
      <c r="D254" s="105"/>
      <c r="E254" s="105"/>
      <c r="F254" s="106"/>
      <c r="G254" s="105"/>
      <c r="H254" s="105"/>
      <c r="I254" s="107"/>
      <c r="J254" s="422"/>
      <c r="K254" s="422"/>
      <c r="L254" s="423"/>
      <c r="M254" s="422"/>
      <c r="N254" s="422"/>
      <c r="O254" s="79">
        <f t="shared" si="11"/>
        <v>0</v>
      </c>
      <c r="P254" s="79">
        <f t="shared" si="12"/>
        <v>0</v>
      </c>
      <c r="Q254" s="152" t="str">
        <f t="shared" si="10"/>
        <v/>
      </c>
    </row>
    <row r="255" spans="1:17" x14ac:dyDescent="0.2">
      <c r="A255" s="118" t="str">
        <f>IF(B255="","",COUNT('Diário 1º PA'!$A$5:$A$1982)+COUNT('Diário 2º PA'!$A$5:$A$2027)+COUNT('Diário 3º PA'!$A$5:$A$2043)+ROW()-4)</f>
        <v/>
      </c>
      <c r="B255" s="104"/>
      <c r="C255" s="469"/>
      <c r="D255" s="105"/>
      <c r="E255" s="105"/>
      <c r="F255" s="106"/>
      <c r="G255" s="105"/>
      <c r="H255" s="105"/>
      <c r="I255" s="107"/>
      <c r="J255" s="422"/>
      <c r="K255" s="422"/>
      <c r="L255" s="423"/>
      <c r="M255" s="422"/>
      <c r="N255" s="422"/>
      <c r="O255" s="79">
        <f t="shared" si="11"/>
        <v>0</v>
      </c>
      <c r="P255" s="79">
        <f t="shared" si="12"/>
        <v>0</v>
      </c>
      <c r="Q255" s="102" t="str">
        <f t="shared" si="10"/>
        <v/>
      </c>
    </row>
    <row r="256" spans="1:17" x14ac:dyDescent="0.2">
      <c r="A256" s="118" t="str">
        <f>IF(B256="","",COUNT('Diário 1º PA'!$A$5:$A$1982)+COUNT('Diário 2º PA'!$A$5:$A$2027)+COUNT('Diário 3º PA'!$A$5:$A$2043)+ROW()-4)</f>
        <v/>
      </c>
      <c r="B256" s="104"/>
      <c r="C256" s="469"/>
      <c r="D256" s="105"/>
      <c r="E256" s="105"/>
      <c r="F256" s="106"/>
      <c r="G256" s="105"/>
      <c r="H256" s="105"/>
      <c r="I256" s="107"/>
      <c r="J256" s="422"/>
      <c r="K256" s="422"/>
      <c r="L256" s="423"/>
      <c r="M256" s="422"/>
      <c r="N256" s="422"/>
      <c r="O256" s="79">
        <f t="shared" si="11"/>
        <v>0</v>
      </c>
      <c r="P256" s="79">
        <f t="shared" si="12"/>
        <v>0</v>
      </c>
      <c r="Q256" s="102" t="str">
        <f t="shared" si="10"/>
        <v/>
      </c>
    </row>
    <row r="257" spans="1:17" x14ac:dyDescent="0.2">
      <c r="A257" s="118" t="str">
        <f>IF(B257="","",COUNT('Diário 1º PA'!$A$5:$A$1982)+COUNT('Diário 2º PA'!$A$5:$A$2027)+COUNT('Diário 3º PA'!$A$5:$A$2043)+ROW()-4)</f>
        <v/>
      </c>
      <c r="B257" s="104"/>
      <c r="C257" s="469"/>
      <c r="D257" s="105"/>
      <c r="E257" s="105"/>
      <c r="F257" s="106"/>
      <c r="G257" s="105"/>
      <c r="H257" s="105"/>
      <c r="I257" s="107"/>
      <c r="J257" s="422"/>
      <c r="K257" s="422"/>
      <c r="L257" s="423"/>
      <c r="M257" s="422"/>
      <c r="N257" s="422"/>
      <c r="O257" s="79">
        <f t="shared" si="11"/>
        <v>0</v>
      </c>
      <c r="P257" s="79">
        <f t="shared" si="12"/>
        <v>0</v>
      </c>
      <c r="Q257" s="152" t="str">
        <f t="shared" si="10"/>
        <v/>
      </c>
    </row>
    <row r="258" spans="1:17" x14ac:dyDescent="0.2">
      <c r="A258" s="118" t="str">
        <f>IF(B258="","",COUNT('Diário 1º PA'!$A$5:$A$1982)+COUNT('Diário 2º PA'!$A$5:$A$2027)+COUNT('Diário 3º PA'!$A$5:$A$2043)+ROW()-4)</f>
        <v/>
      </c>
      <c r="B258" s="104"/>
      <c r="C258" s="469"/>
      <c r="D258" s="105"/>
      <c r="E258" s="105"/>
      <c r="F258" s="106"/>
      <c r="G258" s="105"/>
      <c r="H258" s="105"/>
      <c r="I258" s="107"/>
      <c r="J258" s="422"/>
      <c r="K258" s="422"/>
      <c r="L258" s="423"/>
      <c r="M258" s="422"/>
      <c r="N258" s="422"/>
      <c r="O258" s="79">
        <f t="shared" si="11"/>
        <v>0</v>
      </c>
      <c r="P258" s="79">
        <f t="shared" si="12"/>
        <v>0</v>
      </c>
      <c r="Q258" s="102" t="str">
        <f t="shared" si="10"/>
        <v/>
      </c>
    </row>
    <row r="259" spans="1:17" x14ac:dyDescent="0.2">
      <c r="A259" s="118" t="str">
        <f>IF(B259="","",COUNT('Diário 1º PA'!$A$5:$A$1982)+COUNT('Diário 2º PA'!$A$5:$A$2027)+COUNT('Diário 3º PA'!$A$5:$A$2043)+ROW()-4)</f>
        <v/>
      </c>
      <c r="B259" s="104"/>
      <c r="C259" s="469"/>
      <c r="D259" s="105"/>
      <c r="E259" s="105"/>
      <c r="F259" s="106"/>
      <c r="G259" s="105"/>
      <c r="H259" s="105"/>
      <c r="I259" s="107"/>
      <c r="J259" s="422"/>
      <c r="K259" s="422"/>
      <c r="L259" s="423"/>
      <c r="M259" s="422"/>
      <c r="N259" s="422"/>
      <c r="O259" s="79">
        <f t="shared" si="11"/>
        <v>0</v>
      </c>
      <c r="P259" s="79">
        <f t="shared" si="12"/>
        <v>0</v>
      </c>
      <c r="Q259" s="102" t="str">
        <f t="shared" si="10"/>
        <v/>
      </c>
    </row>
    <row r="260" spans="1:17" x14ac:dyDescent="0.2">
      <c r="A260" s="118" t="str">
        <f>IF(B260="","",COUNT('Diário 1º PA'!$A$5:$A$1982)+COUNT('Diário 2º PA'!$A$5:$A$2027)+COUNT('Diário 3º PA'!$A$5:$A$2043)+ROW()-4)</f>
        <v/>
      </c>
      <c r="B260" s="104"/>
      <c r="C260" s="469"/>
      <c r="D260" s="105"/>
      <c r="E260" s="105"/>
      <c r="F260" s="106"/>
      <c r="G260" s="105"/>
      <c r="H260" s="105"/>
      <c r="I260" s="107"/>
      <c r="J260" s="422"/>
      <c r="K260" s="422"/>
      <c r="L260" s="423"/>
      <c r="M260" s="422"/>
      <c r="N260" s="422"/>
      <c r="O260" s="79">
        <f t="shared" si="11"/>
        <v>0</v>
      </c>
      <c r="P260" s="79">
        <f t="shared" si="12"/>
        <v>0</v>
      </c>
      <c r="Q260" s="152" t="str">
        <f t="shared" si="10"/>
        <v/>
      </c>
    </row>
    <row r="261" spans="1:17" x14ac:dyDescent="0.2">
      <c r="A261" s="118" t="str">
        <f>IF(B261="","",COUNT('Diário 1º PA'!$A$5:$A$1982)+COUNT('Diário 2º PA'!$A$5:$A$2027)+COUNT('Diário 3º PA'!$A$5:$A$2043)+ROW()-4)</f>
        <v/>
      </c>
      <c r="B261" s="104"/>
      <c r="C261" s="469"/>
      <c r="D261" s="105"/>
      <c r="E261" s="105"/>
      <c r="F261" s="106"/>
      <c r="G261" s="105"/>
      <c r="H261" s="105"/>
      <c r="I261" s="107"/>
      <c r="J261" s="422"/>
      <c r="K261" s="422"/>
      <c r="L261" s="423"/>
      <c r="M261" s="422"/>
      <c r="N261" s="422"/>
      <c r="O261" s="79">
        <f t="shared" si="11"/>
        <v>0</v>
      </c>
      <c r="P261" s="79">
        <f t="shared" si="12"/>
        <v>0</v>
      </c>
      <c r="Q261" s="102" t="str">
        <f t="shared" si="10"/>
        <v/>
      </c>
    </row>
    <row r="262" spans="1:17" x14ac:dyDescent="0.2">
      <c r="A262" s="118" t="str">
        <f>IF(B262="","",COUNT('Diário 1º PA'!$A$5:$A$1982)+COUNT('Diário 2º PA'!$A$5:$A$2027)+COUNT('Diário 3º PA'!$A$5:$A$2043)+ROW()-4)</f>
        <v/>
      </c>
      <c r="B262" s="104"/>
      <c r="C262" s="469"/>
      <c r="D262" s="105"/>
      <c r="E262" s="105"/>
      <c r="F262" s="106"/>
      <c r="G262" s="105"/>
      <c r="H262" s="105"/>
      <c r="I262" s="107"/>
      <c r="J262" s="422"/>
      <c r="K262" s="422"/>
      <c r="L262" s="423"/>
      <c r="M262" s="422"/>
      <c r="N262" s="422"/>
      <c r="O262" s="79">
        <f t="shared" si="11"/>
        <v>0</v>
      </c>
      <c r="P262" s="79">
        <f t="shared" si="12"/>
        <v>0</v>
      </c>
      <c r="Q262" s="102" t="str">
        <f t="shared" si="10"/>
        <v/>
      </c>
    </row>
    <row r="263" spans="1:17" x14ac:dyDescent="0.2">
      <c r="A263" s="118" t="str">
        <f>IF(B263="","",COUNT('Diário 1º PA'!$A$5:$A$1982)+COUNT('Diário 2º PA'!$A$5:$A$2027)+COUNT('Diário 3º PA'!$A$5:$A$2043)+ROW()-4)</f>
        <v/>
      </c>
      <c r="B263" s="104"/>
      <c r="C263" s="469"/>
      <c r="D263" s="105"/>
      <c r="E263" s="105"/>
      <c r="F263" s="106"/>
      <c r="G263" s="105"/>
      <c r="H263" s="105"/>
      <c r="I263" s="107"/>
      <c r="J263" s="422"/>
      <c r="K263" s="422"/>
      <c r="L263" s="423"/>
      <c r="M263" s="422"/>
      <c r="N263" s="422"/>
      <c r="O263" s="79">
        <f t="shared" si="11"/>
        <v>0</v>
      </c>
      <c r="P263" s="79">
        <f t="shared" si="12"/>
        <v>0</v>
      </c>
      <c r="Q263" s="152" t="str">
        <f t="shared" si="10"/>
        <v/>
      </c>
    </row>
    <row r="264" spans="1:17" x14ac:dyDescent="0.2">
      <c r="A264" s="118" t="str">
        <f>IF(B264="","",COUNT('Diário 1º PA'!$A$5:$A$1982)+COUNT('Diário 2º PA'!$A$5:$A$2027)+COUNT('Diário 3º PA'!$A$5:$A$2043)+ROW()-4)</f>
        <v/>
      </c>
      <c r="B264" s="104"/>
      <c r="C264" s="469"/>
      <c r="D264" s="105"/>
      <c r="E264" s="105"/>
      <c r="F264" s="106"/>
      <c r="G264" s="105"/>
      <c r="H264" s="105"/>
      <c r="I264" s="107"/>
      <c r="J264" s="422"/>
      <c r="K264" s="422"/>
      <c r="L264" s="423"/>
      <c r="M264" s="422"/>
      <c r="N264" s="422"/>
      <c r="O264" s="79">
        <f t="shared" si="11"/>
        <v>0</v>
      </c>
      <c r="P264" s="79">
        <f t="shared" si="12"/>
        <v>0</v>
      </c>
      <c r="Q264" s="102" t="str">
        <f t="shared" ref="Q264:Q327" si="13">SUBSTITUTE(D264," ","_")</f>
        <v/>
      </c>
    </row>
    <row r="265" spans="1:17" x14ac:dyDescent="0.2">
      <c r="A265" s="118" t="str">
        <f>IF(B265="","",COUNT('Diário 1º PA'!$A$5:$A$1982)+COUNT('Diário 2º PA'!$A$5:$A$2027)+COUNT('Diário 3º PA'!$A$5:$A$2043)+ROW()-4)</f>
        <v/>
      </c>
      <c r="B265" s="104"/>
      <c r="C265" s="469"/>
      <c r="D265" s="105"/>
      <c r="E265" s="105"/>
      <c r="F265" s="106"/>
      <c r="G265" s="105"/>
      <c r="H265" s="105"/>
      <c r="I265" s="107"/>
      <c r="J265" s="422"/>
      <c r="K265" s="422"/>
      <c r="L265" s="423"/>
      <c r="M265" s="422"/>
      <c r="N265" s="422"/>
      <c r="O265" s="79">
        <f t="shared" ref="O265:O328" si="14">IF(B265=0,0,IF(YEAR(B265)=$P$1,MONTH(B265)-$O$1+1,(YEAR(B265)-$P$1)*12-$O$1+1+MONTH(B265)))</f>
        <v>0</v>
      </c>
      <c r="P265" s="79">
        <f t="shared" ref="P265:P328" si="15">IF(C265=0,0,IF(YEAR(C265)=$P$1,MONTH(C265)-$O$1+1,(YEAR(C265)-$P$1)*12-$O$1+1+MONTH(C265)))</f>
        <v>0</v>
      </c>
      <c r="Q265" s="102" t="str">
        <f t="shared" si="13"/>
        <v/>
      </c>
    </row>
    <row r="266" spans="1:17" x14ac:dyDescent="0.2">
      <c r="A266" s="118" t="str">
        <f>IF(B266="","",COUNT('Diário 1º PA'!$A$5:$A$1982)+COUNT('Diário 2º PA'!$A$5:$A$2027)+COUNT('Diário 3º PA'!$A$5:$A$2043)+ROW()-4)</f>
        <v/>
      </c>
      <c r="B266" s="104"/>
      <c r="C266" s="469"/>
      <c r="D266" s="105"/>
      <c r="E266" s="105"/>
      <c r="F266" s="106"/>
      <c r="G266" s="105"/>
      <c r="H266" s="105"/>
      <c r="I266" s="107"/>
      <c r="J266" s="422"/>
      <c r="K266" s="422"/>
      <c r="L266" s="423"/>
      <c r="M266" s="422"/>
      <c r="N266" s="422"/>
      <c r="O266" s="79">
        <f t="shared" si="14"/>
        <v>0</v>
      </c>
      <c r="P266" s="79">
        <f t="shared" si="15"/>
        <v>0</v>
      </c>
      <c r="Q266" s="152" t="str">
        <f t="shared" si="13"/>
        <v/>
      </c>
    </row>
    <row r="267" spans="1:17" x14ac:dyDescent="0.2">
      <c r="A267" s="118" t="str">
        <f>IF(B267="","",COUNT('Diário 1º PA'!$A$5:$A$1982)+COUNT('Diário 2º PA'!$A$5:$A$2027)+COUNT('Diário 3º PA'!$A$5:$A$2043)+ROW()-4)</f>
        <v/>
      </c>
      <c r="B267" s="104"/>
      <c r="C267" s="469"/>
      <c r="D267" s="105"/>
      <c r="E267" s="105"/>
      <c r="F267" s="106"/>
      <c r="G267" s="105"/>
      <c r="H267" s="105"/>
      <c r="I267" s="107"/>
      <c r="J267" s="422"/>
      <c r="K267" s="422"/>
      <c r="L267" s="423"/>
      <c r="M267" s="422"/>
      <c r="N267" s="422"/>
      <c r="O267" s="79">
        <f t="shared" si="14"/>
        <v>0</v>
      </c>
      <c r="P267" s="79">
        <f t="shared" si="15"/>
        <v>0</v>
      </c>
      <c r="Q267" s="102" t="str">
        <f t="shared" si="13"/>
        <v/>
      </c>
    </row>
    <row r="268" spans="1:17" x14ac:dyDescent="0.2">
      <c r="A268" s="118" t="str">
        <f>IF(B268="","",COUNT('Diário 1º PA'!$A$5:$A$1982)+COUNT('Diário 2º PA'!$A$5:$A$2027)+COUNT('Diário 3º PA'!$A$5:$A$2043)+ROW()-4)</f>
        <v/>
      </c>
      <c r="B268" s="104"/>
      <c r="C268" s="469"/>
      <c r="D268" s="105"/>
      <c r="E268" s="105"/>
      <c r="F268" s="106"/>
      <c r="G268" s="105"/>
      <c r="H268" s="105"/>
      <c r="I268" s="107"/>
      <c r="J268" s="422"/>
      <c r="K268" s="422"/>
      <c r="L268" s="423"/>
      <c r="M268" s="422"/>
      <c r="N268" s="422"/>
      <c r="O268" s="79">
        <f t="shared" si="14"/>
        <v>0</v>
      </c>
      <c r="P268" s="79">
        <f t="shared" si="15"/>
        <v>0</v>
      </c>
      <c r="Q268" s="102" t="str">
        <f t="shared" si="13"/>
        <v/>
      </c>
    </row>
    <row r="269" spans="1:17" x14ac:dyDescent="0.2">
      <c r="A269" s="118" t="str">
        <f>IF(B269="","",COUNT('Diário 1º PA'!$A$5:$A$1982)+COUNT('Diário 2º PA'!$A$5:$A$2027)+COUNT('Diário 3º PA'!$A$5:$A$2043)+ROW()-4)</f>
        <v/>
      </c>
      <c r="B269" s="104"/>
      <c r="C269" s="469"/>
      <c r="D269" s="105"/>
      <c r="E269" s="105"/>
      <c r="F269" s="106"/>
      <c r="G269" s="105"/>
      <c r="H269" s="105"/>
      <c r="I269" s="107"/>
      <c r="J269" s="422"/>
      <c r="K269" s="422"/>
      <c r="L269" s="423"/>
      <c r="M269" s="422"/>
      <c r="N269" s="422"/>
      <c r="O269" s="79">
        <f t="shared" si="14"/>
        <v>0</v>
      </c>
      <c r="P269" s="79">
        <f t="shared" si="15"/>
        <v>0</v>
      </c>
      <c r="Q269" s="152" t="str">
        <f t="shared" si="13"/>
        <v/>
      </c>
    </row>
    <row r="270" spans="1:17" x14ac:dyDescent="0.2">
      <c r="A270" s="118" t="str">
        <f>IF(B270="","",COUNT('Diário 1º PA'!$A$5:$A$1982)+COUNT('Diário 2º PA'!$A$5:$A$2027)+COUNT('Diário 3º PA'!$A$5:$A$2043)+ROW()-4)</f>
        <v/>
      </c>
      <c r="B270" s="104"/>
      <c r="C270" s="469"/>
      <c r="D270" s="105"/>
      <c r="E270" s="105"/>
      <c r="F270" s="106"/>
      <c r="G270" s="105"/>
      <c r="H270" s="105"/>
      <c r="I270" s="107"/>
      <c r="J270" s="422"/>
      <c r="K270" s="422"/>
      <c r="L270" s="423"/>
      <c r="M270" s="422"/>
      <c r="N270" s="422"/>
      <c r="O270" s="79">
        <f t="shared" si="14"/>
        <v>0</v>
      </c>
      <c r="P270" s="79">
        <f t="shared" si="15"/>
        <v>0</v>
      </c>
      <c r="Q270" s="102" t="str">
        <f t="shared" si="13"/>
        <v/>
      </c>
    </row>
    <row r="271" spans="1:17" x14ac:dyDescent="0.2">
      <c r="A271" s="118" t="str">
        <f>IF(B271="","",COUNT('Diário 1º PA'!$A$5:$A$1982)+COUNT('Diário 2º PA'!$A$5:$A$2027)+COUNT('Diário 3º PA'!$A$5:$A$2043)+ROW()-4)</f>
        <v/>
      </c>
      <c r="B271" s="104"/>
      <c r="C271" s="469"/>
      <c r="D271" s="105"/>
      <c r="E271" s="105"/>
      <c r="F271" s="106"/>
      <c r="G271" s="105"/>
      <c r="H271" s="105"/>
      <c r="I271" s="107"/>
      <c r="J271" s="422"/>
      <c r="K271" s="422"/>
      <c r="L271" s="423"/>
      <c r="M271" s="422"/>
      <c r="N271" s="422"/>
      <c r="O271" s="79">
        <f t="shared" si="14"/>
        <v>0</v>
      </c>
      <c r="P271" s="79">
        <f t="shared" si="15"/>
        <v>0</v>
      </c>
      <c r="Q271" s="102" t="str">
        <f t="shared" si="13"/>
        <v/>
      </c>
    </row>
    <row r="272" spans="1:17" x14ac:dyDescent="0.2">
      <c r="A272" s="118" t="str">
        <f>IF(B272="","",COUNT('Diário 1º PA'!$A$5:$A$1982)+COUNT('Diário 2º PA'!$A$5:$A$2027)+COUNT('Diário 3º PA'!$A$5:$A$2043)+ROW()-4)</f>
        <v/>
      </c>
      <c r="B272" s="104"/>
      <c r="C272" s="469"/>
      <c r="D272" s="105"/>
      <c r="E272" s="105"/>
      <c r="F272" s="106"/>
      <c r="G272" s="105"/>
      <c r="H272" s="105"/>
      <c r="I272" s="107"/>
      <c r="J272" s="422"/>
      <c r="K272" s="422"/>
      <c r="L272" s="423"/>
      <c r="M272" s="422"/>
      <c r="N272" s="422"/>
      <c r="O272" s="79">
        <f t="shared" si="14"/>
        <v>0</v>
      </c>
      <c r="P272" s="79">
        <f t="shared" si="15"/>
        <v>0</v>
      </c>
      <c r="Q272" s="152" t="str">
        <f t="shared" si="13"/>
        <v/>
      </c>
    </row>
    <row r="273" spans="1:17" x14ac:dyDescent="0.2">
      <c r="A273" s="118" t="str">
        <f>IF(B273="","",COUNT('Diário 1º PA'!$A$5:$A$1982)+COUNT('Diário 2º PA'!$A$5:$A$2027)+COUNT('Diário 3º PA'!$A$5:$A$2043)+ROW()-4)</f>
        <v/>
      </c>
      <c r="B273" s="104"/>
      <c r="C273" s="469"/>
      <c r="D273" s="105"/>
      <c r="E273" s="105"/>
      <c r="F273" s="106"/>
      <c r="G273" s="105"/>
      <c r="H273" s="105"/>
      <c r="I273" s="107"/>
      <c r="J273" s="422"/>
      <c r="K273" s="422"/>
      <c r="L273" s="423"/>
      <c r="M273" s="422"/>
      <c r="N273" s="422"/>
      <c r="O273" s="79">
        <f t="shared" si="14"/>
        <v>0</v>
      </c>
      <c r="P273" s="79">
        <f t="shared" si="15"/>
        <v>0</v>
      </c>
      <c r="Q273" s="102" t="str">
        <f t="shared" si="13"/>
        <v/>
      </c>
    </row>
    <row r="274" spans="1:17" x14ac:dyDescent="0.2">
      <c r="A274" s="118" t="str">
        <f>IF(B274="","",COUNT('Diário 1º PA'!$A$5:$A$1982)+COUNT('Diário 2º PA'!$A$5:$A$2027)+COUNT('Diário 3º PA'!$A$5:$A$2043)+ROW()-4)</f>
        <v/>
      </c>
      <c r="B274" s="104"/>
      <c r="C274" s="469"/>
      <c r="D274" s="105"/>
      <c r="E274" s="105"/>
      <c r="F274" s="106"/>
      <c r="G274" s="105"/>
      <c r="H274" s="105"/>
      <c r="I274" s="107"/>
      <c r="J274" s="422"/>
      <c r="K274" s="422"/>
      <c r="L274" s="423"/>
      <c r="M274" s="422"/>
      <c r="N274" s="422"/>
      <c r="O274" s="79">
        <f t="shared" si="14"/>
        <v>0</v>
      </c>
      <c r="P274" s="79">
        <f t="shared" si="15"/>
        <v>0</v>
      </c>
      <c r="Q274" s="102" t="str">
        <f t="shared" si="13"/>
        <v/>
      </c>
    </row>
    <row r="275" spans="1:17" x14ac:dyDescent="0.2">
      <c r="A275" s="118" t="str">
        <f>IF(B275="","",COUNT('Diário 1º PA'!$A$5:$A$1982)+COUNT('Diário 2º PA'!$A$5:$A$2027)+COUNT('Diário 3º PA'!$A$5:$A$2043)+ROW()-4)</f>
        <v/>
      </c>
      <c r="B275" s="104"/>
      <c r="C275" s="469"/>
      <c r="D275" s="105"/>
      <c r="E275" s="105"/>
      <c r="F275" s="106"/>
      <c r="G275" s="105"/>
      <c r="H275" s="105"/>
      <c r="I275" s="107"/>
      <c r="J275" s="422"/>
      <c r="K275" s="422"/>
      <c r="L275" s="423"/>
      <c r="M275" s="422"/>
      <c r="N275" s="422"/>
      <c r="O275" s="79">
        <f t="shared" si="14"/>
        <v>0</v>
      </c>
      <c r="P275" s="79">
        <f t="shared" si="15"/>
        <v>0</v>
      </c>
      <c r="Q275" s="152" t="str">
        <f t="shared" si="13"/>
        <v/>
      </c>
    </row>
    <row r="276" spans="1:17" x14ac:dyDescent="0.2">
      <c r="A276" s="118" t="str">
        <f>IF(B276="","",COUNT('Diário 1º PA'!$A$5:$A$1982)+COUNT('Diário 2º PA'!$A$5:$A$2027)+COUNT('Diário 3º PA'!$A$5:$A$2043)+ROW()-4)</f>
        <v/>
      </c>
      <c r="B276" s="104"/>
      <c r="C276" s="469"/>
      <c r="D276" s="105"/>
      <c r="E276" s="105"/>
      <c r="F276" s="106"/>
      <c r="G276" s="105"/>
      <c r="H276" s="105"/>
      <c r="I276" s="107"/>
      <c r="J276" s="422"/>
      <c r="K276" s="422"/>
      <c r="L276" s="423"/>
      <c r="M276" s="422"/>
      <c r="N276" s="422"/>
      <c r="O276" s="79">
        <f t="shared" si="14"/>
        <v>0</v>
      </c>
      <c r="P276" s="79">
        <f t="shared" si="15"/>
        <v>0</v>
      </c>
      <c r="Q276" s="102" t="str">
        <f t="shared" si="13"/>
        <v/>
      </c>
    </row>
    <row r="277" spans="1:17" x14ac:dyDescent="0.2">
      <c r="A277" s="118" t="str">
        <f>IF(B277="","",COUNT('Diário 1º PA'!$A$5:$A$1982)+COUNT('Diário 2º PA'!$A$5:$A$2027)+COUNT('Diário 3º PA'!$A$5:$A$2043)+ROW()-4)</f>
        <v/>
      </c>
      <c r="B277" s="104"/>
      <c r="C277" s="469"/>
      <c r="D277" s="105"/>
      <c r="E277" s="105"/>
      <c r="F277" s="106"/>
      <c r="G277" s="105"/>
      <c r="H277" s="105"/>
      <c r="I277" s="107"/>
      <c r="J277" s="422"/>
      <c r="K277" s="422"/>
      <c r="L277" s="423"/>
      <c r="M277" s="422"/>
      <c r="N277" s="422"/>
      <c r="O277" s="79">
        <f t="shared" si="14"/>
        <v>0</v>
      </c>
      <c r="P277" s="79">
        <f t="shared" si="15"/>
        <v>0</v>
      </c>
      <c r="Q277" s="102" t="str">
        <f t="shared" si="13"/>
        <v/>
      </c>
    </row>
    <row r="278" spans="1:17" x14ac:dyDescent="0.2">
      <c r="A278" s="118" t="str">
        <f>IF(B278="","",COUNT('Diário 1º PA'!$A$5:$A$1982)+COUNT('Diário 2º PA'!$A$5:$A$2027)+COUNT('Diário 3º PA'!$A$5:$A$2043)+ROW()-4)</f>
        <v/>
      </c>
      <c r="B278" s="104"/>
      <c r="C278" s="469"/>
      <c r="D278" s="105"/>
      <c r="E278" s="105"/>
      <c r="F278" s="106"/>
      <c r="G278" s="105"/>
      <c r="H278" s="105"/>
      <c r="I278" s="107"/>
      <c r="J278" s="422"/>
      <c r="K278" s="422"/>
      <c r="L278" s="423"/>
      <c r="M278" s="422"/>
      <c r="N278" s="422"/>
      <c r="O278" s="79">
        <f t="shared" si="14"/>
        <v>0</v>
      </c>
      <c r="P278" s="79">
        <f t="shared" si="15"/>
        <v>0</v>
      </c>
      <c r="Q278" s="152" t="str">
        <f t="shared" si="13"/>
        <v/>
      </c>
    </row>
    <row r="279" spans="1:17" x14ac:dyDescent="0.2">
      <c r="A279" s="118" t="str">
        <f>IF(B279="","",COUNT('Diário 1º PA'!$A$5:$A$1982)+COUNT('Diário 2º PA'!$A$5:$A$2027)+COUNT('Diário 3º PA'!$A$5:$A$2043)+ROW()-4)</f>
        <v/>
      </c>
      <c r="B279" s="104"/>
      <c r="C279" s="469"/>
      <c r="D279" s="105"/>
      <c r="E279" s="105"/>
      <c r="F279" s="106"/>
      <c r="G279" s="105"/>
      <c r="H279" s="105"/>
      <c r="I279" s="107"/>
      <c r="J279" s="422"/>
      <c r="K279" s="422"/>
      <c r="L279" s="423"/>
      <c r="M279" s="422"/>
      <c r="N279" s="422"/>
      <c r="O279" s="79">
        <f t="shared" si="14"/>
        <v>0</v>
      </c>
      <c r="P279" s="79">
        <f t="shared" si="15"/>
        <v>0</v>
      </c>
      <c r="Q279" s="102" t="str">
        <f t="shared" si="13"/>
        <v/>
      </c>
    </row>
    <row r="280" spans="1:17" x14ac:dyDescent="0.2">
      <c r="A280" s="118" t="str">
        <f>IF(B280="","",COUNT('Diário 1º PA'!$A$5:$A$1982)+COUNT('Diário 2º PA'!$A$5:$A$2027)+COUNT('Diário 3º PA'!$A$5:$A$2043)+ROW()-4)</f>
        <v/>
      </c>
      <c r="B280" s="104"/>
      <c r="C280" s="469"/>
      <c r="D280" s="105"/>
      <c r="E280" s="105"/>
      <c r="F280" s="106"/>
      <c r="G280" s="105"/>
      <c r="H280" s="105"/>
      <c r="I280" s="107"/>
      <c r="J280" s="422"/>
      <c r="K280" s="422"/>
      <c r="L280" s="423"/>
      <c r="M280" s="422"/>
      <c r="N280" s="422"/>
      <c r="O280" s="79">
        <f t="shared" si="14"/>
        <v>0</v>
      </c>
      <c r="P280" s="79">
        <f t="shared" si="15"/>
        <v>0</v>
      </c>
      <c r="Q280" s="102" t="str">
        <f t="shared" si="13"/>
        <v/>
      </c>
    </row>
    <row r="281" spans="1:17" x14ac:dyDescent="0.2">
      <c r="A281" s="118" t="str">
        <f>IF(B281="","",COUNT('Diário 1º PA'!$A$5:$A$1982)+COUNT('Diário 2º PA'!$A$5:$A$2027)+COUNT('Diário 3º PA'!$A$5:$A$2043)+ROW()-4)</f>
        <v/>
      </c>
      <c r="B281" s="104"/>
      <c r="C281" s="469"/>
      <c r="D281" s="105"/>
      <c r="E281" s="105"/>
      <c r="F281" s="106"/>
      <c r="G281" s="105"/>
      <c r="H281" s="105"/>
      <c r="I281" s="107"/>
      <c r="J281" s="422"/>
      <c r="K281" s="422"/>
      <c r="L281" s="423"/>
      <c r="M281" s="422"/>
      <c r="N281" s="422"/>
      <c r="O281" s="79">
        <f t="shared" si="14"/>
        <v>0</v>
      </c>
      <c r="P281" s="79">
        <f t="shared" si="15"/>
        <v>0</v>
      </c>
      <c r="Q281" s="152" t="str">
        <f t="shared" si="13"/>
        <v/>
      </c>
    </row>
    <row r="282" spans="1:17" x14ac:dyDescent="0.2">
      <c r="A282" s="118" t="str">
        <f>IF(B282="","",COUNT('Diário 1º PA'!$A$5:$A$1982)+COUNT('Diário 2º PA'!$A$5:$A$2027)+COUNT('Diário 3º PA'!$A$5:$A$2043)+ROW()-4)</f>
        <v/>
      </c>
      <c r="B282" s="104"/>
      <c r="C282" s="469"/>
      <c r="D282" s="105"/>
      <c r="E282" s="105"/>
      <c r="F282" s="106"/>
      <c r="G282" s="105"/>
      <c r="H282" s="105"/>
      <c r="I282" s="107"/>
      <c r="J282" s="422"/>
      <c r="K282" s="422"/>
      <c r="L282" s="423"/>
      <c r="M282" s="422"/>
      <c r="N282" s="422"/>
      <c r="O282" s="79">
        <f t="shared" si="14"/>
        <v>0</v>
      </c>
      <c r="P282" s="79">
        <f t="shared" si="15"/>
        <v>0</v>
      </c>
      <c r="Q282" s="102" t="str">
        <f t="shared" si="13"/>
        <v/>
      </c>
    </row>
    <row r="283" spans="1:17" x14ac:dyDescent="0.2">
      <c r="A283" s="118" t="str">
        <f>IF(B283="","",COUNT('Diário 1º PA'!$A$5:$A$1982)+COUNT('Diário 2º PA'!$A$5:$A$2027)+COUNT('Diário 3º PA'!$A$5:$A$2043)+ROW()-4)</f>
        <v/>
      </c>
      <c r="B283" s="104"/>
      <c r="C283" s="469"/>
      <c r="D283" s="105"/>
      <c r="E283" s="105"/>
      <c r="F283" s="106"/>
      <c r="G283" s="105"/>
      <c r="H283" s="105"/>
      <c r="I283" s="107"/>
      <c r="J283" s="422"/>
      <c r="K283" s="422"/>
      <c r="L283" s="423"/>
      <c r="M283" s="422"/>
      <c r="N283" s="422"/>
      <c r="O283" s="79">
        <f t="shared" si="14"/>
        <v>0</v>
      </c>
      <c r="P283" s="79">
        <f t="shared" si="15"/>
        <v>0</v>
      </c>
      <c r="Q283" s="102" t="str">
        <f t="shared" si="13"/>
        <v/>
      </c>
    </row>
    <row r="284" spans="1:17" x14ac:dyDescent="0.2">
      <c r="A284" s="118" t="str">
        <f>IF(B284="","",COUNT('Diário 1º PA'!$A$5:$A$1982)+COUNT('Diário 2º PA'!$A$5:$A$2027)+COUNT('Diário 3º PA'!$A$5:$A$2043)+ROW()-4)</f>
        <v/>
      </c>
      <c r="B284" s="104"/>
      <c r="C284" s="469"/>
      <c r="D284" s="105"/>
      <c r="E284" s="105"/>
      <c r="F284" s="106"/>
      <c r="G284" s="105"/>
      <c r="H284" s="105"/>
      <c r="I284" s="107"/>
      <c r="J284" s="422"/>
      <c r="K284" s="422"/>
      <c r="L284" s="423"/>
      <c r="M284" s="422"/>
      <c r="N284" s="422"/>
      <c r="O284" s="79">
        <f t="shared" si="14"/>
        <v>0</v>
      </c>
      <c r="P284" s="79">
        <f t="shared" si="15"/>
        <v>0</v>
      </c>
      <c r="Q284" s="152" t="str">
        <f t="shared" si="13"/>
        <v/>
      </c>
    </row>
    <row r="285" spans="1:17" x14ac:dyDescent="0.2">
      <c r="A285" s="118" t="str">
        <f>IF(B285="","",COUNT('Diário 1º PA'!$A$5:$A$1982)+COUNT('Diário 2º PA'!$A$5:$A$2027)+COUNT('Diário 3º PA'!$A$5:$A$2043)+ROW()-4)</f>
        <v/>
      </c>
      <c r="B285" s="104"/>
      <c r="C285" s="469"/>
      <c r="D285" s="105"/>
      <c r="E285" s="105"/>
      <c r="F285" s="106"/>
      <c r="G285" s="105"/>
      <c r="H285" s="105"/>
      <c r="I285" s="107"/>
      <c r="J285" s="422"/>
      <c r="K285" s="422"/>
      <c r="L285" s="423"/>
      <c r="M285" s="422"/>
      <c r="N285" s="422"/>
      <c r="O285" s="79">
        <f t="shared" si="14"/>
        <v>0</v>
      </c>
      <c r="P285" s="79">
        <f t="shared" si="15"/>
        <v>0</v>
      </c>
      <c r="Q285" s="102" t="str">
        <f t="shared" si="13"/>
        <v/>
      </c>
    </row>
    <row r="286" spans="1:17" x14ac:dyDescent="0.2">
      <c r="A286" s="118" t="str">
        <f>IF(B286="","",COUNT('Diário 1º PA'!$A$5:$A$1982)+COUNT('Diário 2º PA'!$A$5:$A$2027)+COUNT('Diário 3º PA'!$A$5:$A$2043)+ROW()-4)</f>
        <v/>
      </c>
      <c r="B286" s="104"/>
      <c r="C286" s="469"/>
      <c r="D286" s="105"/>
      <c r="E286" s="105"/>
      <c r="F286" s="106"/>
      <c r="G286" s="105"/>
      <c r="H286" s="105"/>
      <c r="I286" s="107"/>
      <c r="J286" s="422"/>
      <c r="K286" s="422"/>
      <c r="L286" s="423"/>
      <c r="M286" s="422"/>
      <c r="N286" s="422"/>
      <c r="O286" s="79">
        <f t="shared" si="14"/>
        <v>0</v>
      </c>
      <c r="P286" s="79">
        <f t="shared" si="15"/>
        <v>0</v>
      </c>
      <c r="Q286" s="102" t="str">
        <f t="shared" si="13"/>
        <v/>
      </c>
    </row>
    <row r="287" spans="1:17" x14ac:dyDescent="0.2">
      <c r="A287" s="118" t="str">
        <f>IF(B287="","",COUNT('Diário 1º PA'!$A$5:$A$1982)+COUNT('Diário 2º PA'!$A$5:$A$2027)+COUNT('Diário 3º PA'!$A$5:$A$2043)+ROW()-4)</f>
        <v/>
      </c>
      <c r="B287" s="104"/>
      <c r="C287" s="469"/>
      <c r="D287" s="105"/>
      <c r="E287" s="105"/>
      <c r="F287" s="106"/>
      <c r="G287" s="105"/>
      <c r="H287" s="105"/>
      <c r="I287" s="107"/>
      <c r="J287" s="422"/>
      <c r="K287" s="422"/>
      <c r="L287" s="423"/>
      <c r="M287" s="422"/>
      <c r="N287" s="422"/>
      <c r="O287" s="79">
        <f t="shared" si="14"/>
        <v>0</v>
      </c>
      <c r="P287" s="79">
        <f t="shared" si="15"/>
        <v>0</v>
      </c>
      <c r="Q287" s="152" t="str">
        <f t="shared" si="13"/>
        <v/>
      </c>
    </row>
    <row r="288" spans="1:17" x14ac:dyDescent="0.2">
      <c r="A288" s="118" t="str">
        <f>IF(B288="","",COUNT('Diário 1º PA'!$A$5:$A$1982)+COUNT('Diário 2º PA'!$A$5:$A$2027)+COUNT('Diário 3º PA'!$A$5:$A$2043)+ROW()-4)</f>
        <v/>
      </c>
      <c r="B288" s="104"/>
      <c r="C288" s="469"/>
      <c r="D288" s="105"/>
      <c r="E288" s="105"/>
      <c r="F288" s="106"/>
      <c r="G288" s="105"/>
      <c r="H288" s="105"/>
      <c r="I288" s="107"/>
      <c r="J288" s="422"/>
      <c r="K288" s="422"/>
      <c r="L288" s="423"/>
      <c r="M288" s="422"/>
      <c r="N288" s="422"/>
      <c r="O288" s="79">
        <f t="shared" si="14"/>
        <v>0</v>
      </c>
      <c r="P288" s="79">
        <f t="shared" si="15"/>
        <v>0</v>
      </c>
      <c r="Q288" s="102" t="str">
        <f t="shared" si="13"/>
        <v/>
      </c>
    </row>
    <row r="289" spans="1:17" x14ac:dyDescent="0.2">
      <c r="A289" s="118" t="str">
        <f>IF(B289="","",COUNT('Diário 1º PA'!$A$5:$A$1982)+COUNT('Diário 2º PA'!$A$5:$A$2027)+COUNT('Diário 3º PA'!$A$5:$A$2043)+ROW()-4)</f>
        <v/>
      </c>
      <c r="B289" s="104"/>
      <c r="C289" s="469"/>
      <c r="D289" s="105"/>
      <c r="E289" s="105"/>
      <c r="F289" s="106"/>
      <c r="G289" s="105"/>
      <c r="H289" s="105"/>
      <c r="I289" s="107"/>
      <c r="J289" s="422"/>
      <c r="K289" s="422"/>
      <c r="L289" s="423"/>
      <c r="M289" s="422"/>
      <c r="N289" s="422"/>
      <c r="O289" s="79">
        <f t="shared" si="14"/>
        <v>0</v>
      </c>
      <c r="P289" s="79">
        <f t="shared" si="15"/>
        <v>0</v>
      </c>
      <c r="Q289" s="102" t="str">
        <f t="shared" si="13"/>
        <v/>
      </c>
    </row>
    <row r="290" spans="1:17" x14ac:dyDescent="0.2">
      <c r="A290" s="118" t="str">
        <f>IF(B290="","",COUNT('Diário 1º PA'!$A$5:$A$1982)+COUNT('Diário 2º PA'!$A$5:$A$2027)+COUNT('Diário 3º PA'!$A$5:$A$2043)+ROW()-4)</f>
        <v/>
      </c>
      <c r="B290" s="104"/>
      <c r="C290" s="469"/>
      <c r="D290" s="105"/>
      <c r="E290" s="105"/>
      <c r="F290" s="106"/>
      <c r="G290" s="105"/>
      <c r="H290" s="105"/>
      <c r="I290" s="107"/>
      <c r="J290" s="422"/>
      <c r="K290" s="422"/>
      <c r="L290" s="423"/>
      <c r="M290" s="422"/>
      <c r="N290" s="422"/>
      <c r="O290" s="79">
        <f t="shared" si="14"/>
        <v>0</v>
      </c>
      <c r="P290" s="79">
        <f t="shared" si="15"/>
        <v>0</v>
      </c>
      <c r="Q290" s="152" t="str">
        <f t="shared" si="13"/>
        <v/>
      </c>
    </row>
    <row r="291" spans="1:17" x14ac:dyDescent="0.2">
      <c r="A291" s="118" t="str">
        <f>IF(B291="","",COUNT('Diário 1º PA'!$A$5:$A$1982)+COUNT('Diário 2º PA'!$A$5:$A$2027)+COUNT('Diário 3º PA'!$A$5:$A$2043)+ROW()-4)</f>
        <v/>
      </c>
      <c r="B291" s="104"/>
      <c r="C291" s="469"/>
      <c r="D291" s="105"/>
      <c r="E291" s="105"/>
      <c r="F291" s="106"/>
      <c r="G291" s="105"/>
      <c r="H291" s="105"/>
      <c r="I291" s="107"/>
      <c r="J291" s="422"/>
      <c r="K291" s="422"/>
      <c r="L291" s="423"/>
      <c r="M291" s="422"/>
      <c r="N291" s="422"/>
      <c r="O291" s="79">
        <f t="shared" si="14"/>
        <v>0</v>
      </c>
      <c r="P291" s="79">
        <f t="shared" si="15"/>
        <v>0</v>
      </c>
      <c r="Q291" s="102" t="str">
        <f t="shared" si="13"/>
        <v/>
      </c>
    </row>
    <row r="292" spans="1:17" x14ac:dyDescent="0.2">
      <c r="A292" s="118" t="str">
        <f>IF(B292="","",COUNT('Diário 1º PA'!$A$5:$A$1982)+COUNT('Diário 2º PA'!$A$5:$A$2027)+COUNT('Diário 3º PA'!$A$5:$A$2043)+ROW()-4)</f>
        <v/>
      </c>
      <c r="B292" s="104"/>
      <c r="C292" s="469"/>
      <c r="D292" s="105"/>
      <c r="E292" s="105"/>
      <c r="F292" s="106"/>
      <c r="G292" s="105"/>
      <c r="H292" s="105"/>
      <c r="I292" s="107"/>
      <c r="J292" s="422"/>
      <c r="K292" s="422"/>
      <c r="L292" s="423"/>
      <c r="M292" s="422"/>
      <c r="N292" s="422"/>
      <c r="O292" s="79">
        <f t="shared" si="14"/>
        <v>0</v>
      </c>
      <c r="P292" s="79">
        <f t="shared" si="15"/>
        <v>0</v>
      </c>
      <c r="Q292" s="102" t="str">
        <f t="shared" si="13"/>
        <v/>
      </c>
    </row>
    <row r="293" spans="1:17" x14ac:dyDescent="0.2">
      <c r="A293" s="118" t="str">
        <f>IF(B293="","",COUNT('Diário 1º PA'!$A$5:$A$1982)+COUNT('Diário 2º PA'!$A$5:$A$2027)+COUNT('Diário 3º PA'!$A$5:$A$2043)+ROW()-4)</f>
        <v/>
      </c>
      <c r="B293" s="104"/>
      <c r="C293" s="469"/>
      <c r="D293" s="105"/>
      <c r="E293" s="105"/>
      <c r="F293" s="106"/>
      <c r="G293" s="105"/>
      <c r="H293" s="105"/>
      <c r="I293" s="107"/>
      <c r="J293" s="422"/>
      <c r="K293" s="422"/>
      <c r="L293" s="423"/>
      <c r="M293" s="422"/>
      <c r="N293" s="422"/>
      <c r="O293" s="79">
        <f t="shared" si="14"/>
        <v>0</v>
      </c>
      <c r="P293" s="79">
        <f t="shared" si="15"/>
        <v>0</v>
      </c>
      <c r="Q293" s="152" t="str">
        <f t="shared" si="13"/>
        <v/>
      </c>
    </row>
    <row r="294" spans="1:17" x14ac:dyDescent="0.2">
      <c r="A294" s="118" t="str">
        <f>IF(B294="","",COUNT('Diário 1º PA'!$A$5:$A$1982)+COUNT('Diário 2º PA'!$A$5:$A$2027)+COUNT('Diário 3º PA'!$A$5:$A$2043)+ROW()-4)</f>
        <v/>
      </c>
      <c r="B294" s="104"/>
      <c r="C294" s="469"/>
      <c r="D294" s="105"/>
      <c r="E294" s="105"/>
      <c r="F294" s="106"/>
      <c r="G294" s="105"/>
      <c r="H294" s="105"/>
      <c r="I294" s="107"/>
      <c r="J294" s="422"/>
      <c r="K294" s="422"/>
      <c r="L294" s="423"/>
      <c r="M294" s="422"/>
      <c r="N294" s="422"/>
      <c r="O294" s="79">
        <f t="shared" si="14"/>
        <v>0</v>
      </c>
      <c r="P294" s="79">
        <f t="shared" si="15"/>
        <v>0</v>
      </c>
      <c r="Q294" s="102" t="str">
        <f t="shared" si="13"/>
        <v/>
      </c>
    </row>
    <row r="295" spans="1:17" x14ac:dyDescent="0.2">
      <c r="A295" s="118" t="str">
        <f>IF(B295="","",COUNT('Diário 1º PA'!$A$5:$A$1982)+COUNT('Diário 2º PA'!$A$5:$A$2027)+COUNT('Diário 3º PA'!$A$5:$A$2043)+ROW()-4)</f>
        <v/>
      </c>
      <c r="B295" s="104"/>
      <c r="C295" s="469"/>
      <c r="D295" s="105"/>
      <c r="E295" s="105"/>
      <c r="F295" s="106"/>
      <c r="G295" s="105"/>
      <c r="H295" s="105"/>
      <c r="I295" s="107"/>
      <c r="J295" s="422"/>
      <c r="K295" s="422"/>
      <c r="L295" s="423"/>
      <c r="M295" s="422"/>
      <c r="N295" s="422"/>
      <c r="O295" s="79">
        <f t="shared" si="14"/>
        <v>0</v>
      </c>
      <c r="P295" s="79">
        <f t="shared" si="15"/>
        <v>0</v>
      </c>
      <c r="Q295" s="102" t="str">
        <f t="shared" si="13"/>
        <v/>
      </c>
    </row>
    <row r="296" spans="1:17" x14ac:dyDescent="0.2">
      <c r="A296" s="118" t="str">
        <f>IF(B296="","",COUNT('Diário 1º PA'!$A$5:$A$1982)+COUNT('Diário 2º PA'!$A$5:$A$2027)+COUNT('Diário 3º PA'!$A$5:$A$2043)+ROW()-4)</f>
        <v/>
      </c>
      <c r="B296" s="104"/>
      <c r="C296" s="469"/>
      <c r="D296" s="105"/>
      <c r="E296" s="105"/>
      <c r="F296" s="106"/>
      <c r="G296" s="105"/>
      <c r="H296" s="105"/>
      <c r="I296" s="107"/>
      <c r="J296" s="422"/>
      <c r="K296" s="422"/>
      <c r="L296" s="423"/>
      <c r="M296" s="422"/>
      <c r="N296" s="422"/>
      <c r="O296" s="79">
        <f t="shared" si="14"/>
        <v>0</v>
      </c>
      <c r="P296" s="79">
        <f t="shared" si="15"/>
        <v>0</v>
      </c>
      <c r="Q296" s="152" t="str">
        <f t="shared" si="13"/>
        <v/>
      </c>
    </row>
    <row r="297" spans="1:17" x14ac:dyDescent="0.2">
      <c r="A297" s="118" t="str">
        <f>IF(B297="","",COUNT('Diário 1º PA'!$A$5:$A$1982)+COUNT('Diário 2º PA'!$A$5:$A$2027)+COUNT('Diário 3º PA'!$A$5:$A$2043)+ROW()-4)</f>
        <v/>
      </c>
      <c r="B297" s="104"/>
      <c r="C297" s="469"/>
      <c r="D297" s="105"/>
      <c r="E297" s="105"/>
      <c r="F297" s="106"/>
      <c r="G297" s="105"/>
      <c r="H297" s="105"/>
      <c r="I297" s="107"/>
      <c r="J297" s="422"/>
      <c r="K297" s="422"/>
      <c r="L297" s="423"/>
      <c r="M297" s="422"/>
      <c r="N297" s="422"/>
      <c r="O297" s="79">
        <f t="shared" si="14"/>
        <v>0</v>
      </c>
      <c r="P297" s="79">
        <f t="shared" si="15"/>
        <v>0</v>
      </c>
      <c r="Q297" s="102" t="str">
        <f t="shared" si="13"/>
        <v/>
      </c>
    </row>
    <row r="298" spans="1:17" x14ac:dyDescent="0.2">
      <c r="A298" s="118" t="str">
        <f>IF(B298="","",COUNT('Diário 1º PA'!$A$5:$A$1982)+COUNT('Diário 2º PA'!$A$5:$A$2027)+COUNT('Diário 3º PA'!$A$5:$A$2043)+ROW()-4)</f>
        <v/>
      </c>
      <c r="B298" s="104"/>
      <c r="C298" s="469"/>
      <c r="D298" s="105"/>
      <c r="E298" s="105"/>
      <c r="F298" s="106"/>
      <c r="G298" s="105"/>
      <c r="H298" s="105"/>
      <c r="I298" s="107"/>
      <c r="J298" s="422"/>
      <c r="K298" s="422"/>
      <c r="L298" s="423"/>
      <c r="M298" s="422"/>
      <c r="N298" s="422"/>
      <c r="O298" s="79">
        <f t="shared" si="14"/>
        <v>0</v>
      </c>
      <c r="P298" s="79">
        <f t="shared" si="15"/>
        <v>0</v>
      </c>
      <c r="Q298" s="102" t="str">
        <f t="shared" si="13"/>
        <v/>
      </c>
    </row>
    <row r="299" spans="1:17" x14ac:dyDescent="0.2">
      <c r="A299" s="118" t="str">
        <f>IF(B299="","",COUNT('Diário 1º PA'!$A$5:$A$1982)+COUNT('Diário 2º PA'!$A$5:$A$2027)+COUNT('Diário 3º PA'!$A$5:$A$2043)+ROW()-4)</f>
        <v/>
      </c>
      <c r="B299" s="104"/>
      <c r="C299" s="469"/>
      <c r="D299" s="105"/>
      <c r="E299" s="105"/>
      <c r="F299" s="106"/>
      <c r="G299" s="105"/>
      <c r="H299" s="105"/>
      <c r="I299" s="107"/>
      <c r="J299" s="422"/>
      <c r="K299" s="422"/>
      <c r="L299" s="423"/>
      <c r="M299" s="422"/>
      <c r="N299" s="422"/>
      <c r="O299" s="79">
        <f t="shared" si="14"/>
        <v>0</v>
      </c>
      <c r="P299" s="79">
        <f t="shared" si="15"/>
        <v>0</v>
      </c>
      <c r="Q299" s="152" t="str">
        <f t="shared" si="13"/>
        <v/>
      </c>
    </row>
    <row r="300" spans="1:17" x14ac:dyDescent="0.2">
      <c r="A300" s="118" t="str">
        <f>IF(B300="","",COUNT('Diário 1º PA'!$A$5:$A$1982)+COUNT('Diário 2º PA'!$A$5:$A$2027)+COUNT('Diário 3º PA'!$A$5:$A$2043)+ROW()-4)</f>
        <v/>
      </c>
      <c r="B300" s="104"/>
      <c r="C300" s="469"/>
      <c r="D300" s="105"/>
      <c r="E300" s="105"/>
      <c r="F300" s="106"/>
      <c r="G300" s="105"/>
      <c r="H300" s="105"/>
      <c r="I300" s="107"/>
      <c r="J300" s="422"/>
      <c r="K300" s="422"/>
      <c r="L300" s="423"/>
      <c r="M300" s="422"/>
      <c r="N300" s="422"/>
      <c r="O300" s="79">
        <f t="shared" si="14"/>
        <v>0</v>
      </c>
      <c r="P300" s="79">
        <f t="shared" si="15"/>
        <v>0</v>
      </c>
      <c r="Q300" s="102" t="str">
        <f t="shared" si="13"/>
        <v/>
      </c>
    </row>
    <row r="301" spans="1:17" x14ac:dyDescent="0.2">
      <c r="A301" s="118" t="str">
        <f>IF(B301="","",COUNT('Diário 1º PA'!$A$5:$A$1982)+COUNT('Diário 2º PA'!$A$5:$A$2027)+COUNT('Diário 3º PA'!$A$5:$A$2043)+ROW()-4)</f>
        <v/>
      </c>
      <c r="B301" s="104"/>
      <c r="C301" s="469"/>
      <c r="D301" s="105"/>
      <c r="E301" s="105"/>
      <c r="F301" s="106"/>
      <c r="G301" s="105"/>
      <c r="H301" s="105"/>
      <c r="I301" s="107"/>
      <c r="J301" s="422"/>
      <c r="K301" s="422"/>
      <c r="L301" s="423"/>
      <c r="M301" s="422"/>
      <c r="N301" s="422"/>
      <c r="O301" s="79">
        <f t="shared" si="14"/>
        <v>0</v>
      </c>
      <c r="P301" s="79">
        <f t="shared" si="15"/>
        <v>0</v>
      </c>
      <c r="Q301" s="102" t="str">
        <f t="shared" si="13"/>
        <v/>
      </c>
    </row>
    <row r="302" spans="1:17" x14ac:dyDescent="0.2">
      <c r="A302" s="118" t="str">
        <f>IF(B302="","",COUNT('Diário 1º PA'!$A$5:$A$1982)+COUNT('Diário 2º PA'!$A$5:$A$2027)+COUNT('Diário 3º PA'!$A$5:$A$2043)+ROW()-4)</f>
        <v/>
      </c>
      <c r="B302" s="104"/>
      <c r="C302" s="469"/>
      <c r="D302" s="105"/>
      <c r="E302" s="105"/>
      <c r="F302" s="106"/>
      <c r="G302" s="105"/>
      <c r="H302" s="105"/>
      <c r="I302" s="107"/>
      <c r="J302" s="422"/>
      <c r="K302" s="422"/>
      <c r="L302" s="423"/>
      <c r="M302" s="422"/>
      <c r="N302" s="422"/>
      <c r="O302" s="79">
        <f t="shared" si="14"/>
        <v>0</v>
      </c>
      <c r="P302" s="79">
        <f t="shared" si="15"/>
        <v>0</v>
      </c>
      <c r="Q302" s="152" t="str">
        <f t="shared" si="13"/>
        <v/>
      </c>
    </row>
    <row r="303" spans="1:17" x14ac:dyDescent="0.2">
      <c r="A303" s="118" t="str">
        <f>IF(B303="","",COUNT('Diário 1º PA'!$A$5:$A$1982)+COUNT('Diário 2º PA'!$A$5:$A$2027)+COUNT('Diário 3º PA'!$A$5:$A$2043)+ROW()-4)</f>
        <v/>
      </c>
      <c r="B303" s="104"/>
      <c r="C303" s="469"/>
      <c r="D303" s="105"/>
      <c r="E303" s="105"/>
      <c r="F303" s="106"/>
      <c r="G303" s="105"/>
      <c r="H303" s="105"/>
      <c r="I303" s="107"/>
      <c r="J303" s="422"/>
      <c r="K303" s="422"/>
      <c r="L303" s="423"/>
      <c r="M303" s="422"/>
      <c r="N303" s="422"/>
      <c r="O303" s="79">
        <f t="shared" si="14"/>
        <v>0</v>
      </c>
      <c r="P303" s="79">
        <f t="shared" si="15"/>
        <v>0</v>
      </c>
      <c r="Q303" s="102" t="str">
        <f t="shared" si="13"/>
        <v/>
      </c>
    </row>
    <row r="304" spans="1:17" x14ac:dyDescent="0.2">
      <c r="A304" s="118" t="str">
        <f>IF(B304="","",COUNT('Diário 1º PA'!$A$5:$A$1982)+COUNT('Diário 2º PA'!$A$5:$A$2027)+COUNT('Diário 3º PA'!$A$5:$A$2043)+ROW()-4)</f>
        <v/>
      </c>
      <c r="B304" s="104"/>
      <c r="C304" s="469"/>
      <c r="D304" s="105"/>
      <c r="E304" s="105"/>
      <c r="F304" s="106"/>
      <c r="G304" s="105"/>
      <c r="H304" s="105"/>
      <c r="I304" s="107"/>
      <c r="J304" s="422"/>
      <c r="K304" s="422"/>
      <c r="L304" s="423"/>
      <c r="M304" s="422"/>
      <c r="N304" s="422"/>
      <c r="O304" s="79">
        <f t="shared" si="14"/>
        <v>0</v>
      </c>
      <c r="P304" s="79">
        <f t="shared" si="15"/>
        <v>0</v>
      </c>
      <c r="Q304" s="102" t="str">
        <f t="shared" si="13"/>
        <v/>
      </c>
    </row>
    <row r="305" spans="1:17" x14ac:dyDescent="0.2">
      <c r="A305" s="118" t="str">
        <f>IF(B305="","",COUNT('Diário 1º PA'!$A$5:$A$1982)+COUNT('Diário 2º PA'!$A$5:$A$2027)+COUNT('Diário 3º PA'!$A$5:$A$2043)+ROW()-4)</f>
        <v/>
      </c>
      <c r="B305" s="104"/>
      <c r="C305" s="469"/>
      <c r="D305" s="105"/>
      <c r="E305" s="105"/>
      <c r="F305" s="106"/>
      <c r="G305" s="105"/>
      <c r="H305" s="105"/>
      <c r="I305" s="107"/>
      <c r="J305" s="422"/>
      <c r="K305" s="422"/>
      <c r="L305" s="423"/>
      <c r="M305" s="422"/>
      <c r="N305" s="422"/>
      <c r="O305" s="79">
        <f t="shared" si="14"/>
        <v>0</v>
      </c>
      <c r="P305" s="79">
        <f t="shared" si="15"/>
        <v>0</v>
      </c>
      <c r="Q305" s="152" t="str">
        <f t="shared" si="13"/>
        <v/>
      </c>
    </row>
    <row r="306" spans="1:17" x14ac:dyDescent="0.2">
      <c r="A306" s="118" t="str">
        <f>IF(B306="","",COUNT('Diário 1º PA'!$A$5:$A$1982)+COUNT('Diário 2º PA'!$A$5:$A$2027)+COUNT('Diário 3º PA'!$A$5:$A$2043)+ROW()-4)</f>
        <v/>
      </c>
      <c r="B306" s="104"/>
      <c r="C306" s="469"/>
      <c r="D306" s="105"/>
      <c r="E306" s="105"/>
      <c r="F306" s="106"/>
      <c r="G306" s="105"/>
      <c r="H306" s="105"/>
      <c r="I306" s="107"/>
      <c r="J306" s="422"/>
      <c r="K306" s="422"/>
      <c r="L306" s="423"/>
      <c r="M306" s="422"/>
      <c r="N306" s="422"/>
      <c r="O306" s="79">
        <f t="shared" si="14"/>
        <v>0</v>
      </c>
      <c r="P306" s="79">
        <f t="shared" si="15"/>
        <v>0</v>
      </c>
      <c r="Q306" s="102" t="str">
        <f t="shared" si="13"/>
        <v/>
      </c>
    </row>
    <row r="307" spans="1:17" x14ac:dyDescent="0.2">
      <c r="A307" s="118" t="str">
        <f>IF(B307="","",COUNT('Diário 1º PA'!$A$5:$A$1982)+COUNT('Diário 2º PA'!$A$5:$A$2027)+COUNT('Diário 3º PA'!$A$5:$A$2043)+ROW()-4)</f>
        <v/>
      </c>
      <c r="B307" s="104"/>
      <c r="C307" s="469"/>
      <c r="D307" s="105"/>
      <c r="E307" s="105"/>
      <c r="F307" s="106"/>
      <c r="G307" s="105"/>
      <c r="H307" s="105"/>
      <c r="I307" s="107"/>
      <c r="J307" s="422"/>
      <c r="K307" s="422"/>
      <c r="L307" s="423"/>
      <c r="M307" s="422"/>
      <c r="N307" s="422"/>
      <c r="O307" s="79">
        <f t="shared" si="14"/>
        <v>0</v>
      </c>
      <c r="P307" s="79">
        <f t="shared" si="15"/>
        <v>0</v>
      </c>
      <c r="Q307" s="102" t="str">
        <f t="shared" si="13"/>
        <v/>
      </c>
    </row>
    <row r="308" spans="1:17" x14ac:dyDescent="0.2">
      <c r="A308" s="118" t="str">
        <f>IF(B308="","",COUNT('Diário 1º PA'!$A$5:$A$1982)+COUNT('Diário 2º PA'!$A$5:$A$2027)+COUNT('Diário 3º PA'!$A$5:$A$2043)+ROW()-4)</f>
        <v/>
      </c>
      <c r="B308" s="104"/>
      <c r="C308" s="469"/>
      <c r="D308" s="105"/>
      <c r="E308" s="105"/>
      <c r="F308" s="106"/>
      <c r="G308" s="105"/>
      <c r="H308" s="105"/>
      <c r="I308" s="107"/>
      <c r="J308" s="422"/>
      <c r="K308" s="422"/>
      <c r="L308" s="423"/>
      <c r="M308" s="422"/>
      <c r="N308" s="422"/>
      <c r="O308" s="79">
        <f t="shared" si="14"/>
        <v>0</v>
      </c>
      <c r="P308" s="79">
        <f t="shared" si="15"/>
        <v>0</v>
      </c>
      <c r="Q308" s="152" t="str">
        <f t="shared" si="13"/>
        <v/>
      </c>
    </row>
    <row r="309" spans="1:17" x14ac:dyDescent="0.2">
      <c r="A309" s="118" t="str">
        <f>IF(B309="","",COUNT('Diário 1º PA'!$A$5:$A$1982)+COUNT('Diário 2º PA'!$A$5:$A$2027)+COUNT('Diário 3º PA'!$A$5:$A$2043)+ROW()-4)</f>
        <v/>
      </c>
      <c r="B309" s="104"/>
      <c r="C309" s="469"/>
      <c r="D309" s="105"/>
      <c r="E309" s="105"/>
      <c r="F309" s="106"/>
      <c r="G309" s="105"/>
      <c r="H309" s="105"/>
      <c r="I309" s="107"/>
      <c r="J309" s="422"/>
      <c r="K309" s="422"/>
      <c r="L309" s="423"/>
      <c r="M309" s="422"/>
      <c r="N309" s="422"/>
      <c r="O309" s="79">
        <f t="shared" si="14"/>
        <v>0</v>
      </c>
      <c r="P309" s="79">
        <f t="shared" si="15"/>
        <v>0</v>
      </c>
      <c r="Q309" s="102" t="str">
        <f t="shared" si="13"/>
        <v/>
      </c>
    </row>
    <row r="310" spans="1:17" x14ac:dyDescent="0.2">
      <c r="A310" s="118" t="str">
        <f>IF(B310="","",COUNT('Diário 1º PA'!$A$5:$A$1982)+COUNT('Diário 2º PA'!$A$5:$A$2027)+COUNT('Diário 3º PA'!$A$5:$A$2043)+ROW()-4)</f>
        <v/>
      </c>
      <c r="B310" s="104"/>
      <c r="C310" s="469"/>
      <c r="D310" s="105"/>
      <c r="E310" s="105"/>
      <c r="F310" s="106"/>
      <c r="G310" s="105"/>
      <c r="H310" s="105"/>
      <c r="I310" s="107"/>
      <c r="J310" s="422"/>
      <c r="K310" s="422"/>
      <c r="L310" s="423"/>
      <c r="M310" s="422"/>
      <c r="N310" s="422"/>
      <c r="O310" s="79">
        <f t="shared" si="14"/>
        <v>0</v>
      </c>
      <c r="P310" s="79">
        <f t="shared" si="15"/>
        <v>0</v>
      </c>
      <c r="Q310" s="102" t="str">
        <f t="shared" si="13"/>
        <v/>
      </c>
    </row>
    <row r="311" spans="1:17" x14ac:dyDescent="0.2">
      <c r="A311" s="118" t="str">
        <f>IF(B311="","",COUNT('Diário 1º PA'!$A$5:$A$1982)+COUNT('Diário 2º PA'!$A$5:$A$2027)+COUNT('Diário 3º PA'!$A$5:$A$2043)+ROW()-4)</f>
        <v/>
      </c>
      <c r="B311" s="104"/>
      <c r="C311" s="469"/>
      <c r="D311" s="105"/>
      <c r="E311" s="105"/>
      <c r="F311" s="106"/>
      <c r="G311" s="105"/>
      <c r="H311" s="105"/>
      <c r="I311" s="107"/>
      <c r="J311" s="422"/>
      <c r="K311" s="422"/>
      <c r="L311" s="423"/>
      <c r="M311" s="422"/>
      <c r="N311" s="422"/>
      <c r="O311" s="79">
        <f t="shared" si="14"/>
        <v>0</v>
      </c>
      <c r="P311" s="79">
        <f t="shared" si="15"/>
        <v>0</v>
      </c>
      <c r="Q311" s="152" t="str">
        <f t="shared" si="13"/>
        <v/>
      </c>
    </row>
    <row r="312" spans="1:17" x14ac:dyDescent="0.2">
      <c r="A312" s="118" t="str">
        <f>IF(B312="","",COUNT('Diário 1º PA'!$A$5:$A$1982)+COUNT('Diário 2º PA'!$A$5:$A$2027)+COUNT('Diário 3º PA'!$A$5:$A$2043)+ROW()-4)</f>
        <v/>
      </c>
      <c r="B312" s="104"/>
      <c r="C312" s="469"/>
      <c r="D312" s="105"/>
      <c r="E312" s="105"/>
      <c r="F312" s="106"/>
      <c r="G312" s="105"/>
      <c r="H312" s="105"/>
      <c r="I312" s="107"/>
      <c r="J312" s="422"/>
      <c r="K312" s="422"/>
      <c r="L312" s="423"/>
      <c r="M312" s="422"/>
      <c r="N312" s="422"/>
      <c r="O312" s="79">
        <f t="shared" si="14"/>
        <v>0</v>
      </c>
      <c r="P312" s="79">
        <f t="shared" si="15"/>
        <v>0</v>
      </c>
      <c r="Q312" s="102" t="str">
        <f t="shared" si="13"/>
        <v/>
      </c>
    </row>
    <row r="313" spans="1:17" x14ac:dyDescent="0.2">
      <c r="A313" s="118" t="str">
        <f>IF(B313="","",COUNT('Diário 1º PA'!$A$5:$A$1982)+COUNT('Diário 2º PA'!$A$5:$A$2027)+COUNT('Diário 3º PA'!$A$5:$A$2043)+ROW()-4)</f>
        <v/>
      </c>
      <c r="B313" s="104"/>
      <c r="C313" s="469"/>
      <c r="D313" s="105"/>
      <c r="E313" s="105"/>
      <c r="F313" s="106"/>
      <c r="G313" s="105"/>
      <c r="H313" s="105"/>
      <c r="I313" s="107"/>
      <c r="J313" s="422"/>
      <c r="K313" s="422"/>
      <c r="L313" s="423"/>
      <c r="M313" s="422"/>
      <c r="N313" s="422"/>
      <c r="O313" s="79">
        <f t="shared" si="14"/>
        <v>0</v>
      </c>
      <c r="P313" s="79">
        <f t="shared" si="15"/>
        <v>0</v>
      </c>
      <c r="Q313" s="102" t="str">
        <f t="shared" si="13"/>
        <v/>
      </c>
    </row>
    <row r="314" spans="1:17" x14ac:dyDescent="0.2">
      <c r="A314" s="118" t="str">
        <f>IF(B314="","",COUNT('Diário 1º PA'!$A$5:$A$1982)+COUNT('Diário 2º PA'!$A$5:$A$2027)+COUNT('Diário 3º PA'!$A$5:$A$2043)+ROW()-4)</f>
        <v/>
      </c>
      <c r="B314" s="104"/>
      <c r="C314" s="469"/>
      <c r="D314" s="105"/>
      <c r="E314" s="105"/>
      <c r="F314" s="106"/>
      <c r="G314" s="105"/>
      <c r="H314" s="105"/>
      <c r="I314" s="107"/>
      <c r="J314" s="422"/>
      <c r="K314" s="422"/>
      <c r="L314" s="423"/>
      <c r="M314" s="422"/>
      <c r="N314" s="422"/>
      <c r="O314" s="79">
        <f t="shared" si="14"/>
        <v>0</v>
      </c>
      <c r="P314" s="79">
        <f t="shared" si="15"/>
        <v>0</v>
      </c>
      <c r="Q314" s="152" t="str">
        <f t="shared" si="13"/>
        <v/>
      </c>
    </row>
    <row r="315" spans="1:17" x14ac:dyDescent="0.2">
      <c r="A315" s="118" t="str">
        <f>IF(B315="","",COUNT('Diário 1º PA'!$A$5:$A$1982)+COUNT('Diário 2º PA'!$A$5:$A$2027)+COUNT('Diário 3º PA'!$A$5:$A$2043)+ROW()-4)</f>
        <v/>
      </c>
      <c r="B315" s="104"/>
      <c r="C315" s="469"/>
      <c r="D315" s="105"/>
      <c r="E315" s="105"/>
      <c r="F315" s="106"/>
      <c r="G315" s="105"/>
      <c r="H315" s="105"/>
      <c r="I315" s="107"/>
      <c r="J315" s="422"/>
      <c r="K315" s="422"/>
      <c r="L315" s="423"/>
      <c r="M315" s="422"/>
      <c r="N315" s="422"/>
      <c r="O315" s="79">
        <f t="shared" si="14"/>
        <v>0</v>
      </c>
      <c r="P315" s="79">
        <f t="shared" si="15"/>
        <v>0</v>
      </c>
      <c r="Q315" s="102" t="str">
        <f t="shared" si="13"/>
        <v/>
      </c>
    </row>
    <row r="316" spans="1:17" x14ac:dyDescent="0.2">
      <c r="A316" s="118" t="str">
        <f>IF(B316="","",COUNT('Diário 1º PA'!$A$5:$A$1982)+COUNT('Diário 2º PA'!$A$5:$A$2027)+COUNT('Diário 3º PA'!$A$5:$A$2043)+ROW()-4)</f>
        <v/>
      </c>
      <c r="B316" s="104"/>
      <c r="C316" s="469"/>
      <c r="D316" s="105"/>
      <c r="E316" s="105"/>
      <c r="F316" s="106"/>
      <c r="G316" s="105"/>
      <c r="H316" s="105"/>
      <c r="I316" s="107"/>
      <c r="J316" s="422"/>
      <c r="K316" s="422"/>
      <c r="L316" s="423"/>
      <c r="M316" s="422"/>
      <c r="N316" s="422"/>
      <c r="O316" s="79">
        <f t="shared" si="14"/>
        <v>0</v>
      </c>
      <c r="P316" s="79">
        <f t="shared" si="15"/>
        <v>0</v>
      </c>
      <c r="Q316" s="102" t="str">
        <f t="shared" si="13"/>
        <v/>
      </c>
    </row>
    <row r="317" spans="1:17" x14ac:dyDescent="0.2">
      <c r="A317" s="118" t="str">
        <f>IF(B317="","",COUNT('Diário 1º PA'!$A$5:$A$1982)+COUNT('Diário 2º PA'!$A$5:$A$2027)+COUNT('Diário 3º PA'!$A$5:$A$2043)+ROW()-4)</f>
        <v/>
      </c>
      <c r="B317" s="104"/>
      <c r="C317" s="469"/>
      <c r="D317" s="105"/>
      <c r="E317" s="105"/>
      <c r="F317" s="106"/>
      <c r="G317" s="105"/>
      <c r="H317" s="105"/>
      <c r="I317" s="107"/>
      <c r="J317" s="422"/>
      <c r="K317" s="422"/>
      <c r="L317" s="423"/>
      <c r="M317" s="422"/>
      <c r="N317" s="422"/>
      <c r="O317" s="79">
        <f t="shared" si="14"/>
        <v>0</v>
      </c>
      <c r="P317" s="79">
        <f t="shared" si="15"/>
        <v>0</v>
      </c>
      <c r="Q317" s="152" t="str">
        <f t="shared" si="13"/>
        <v/>
      </c>
    </row>
    <row r="318" spans="1:17" x14ac:dyDescent="0.2">
      <c r="A318" s="118" t="str">
        <f>IF(B318="","",COUNT('Diário 1º PA'!$A$5:$A$1982)+COUNT('Diário 2º PA'!$A$5:$A$2027)+COUNT('Diário 3º PA'!$A$5:$A$2043)+ROW()-4)</f>
        <v/>
      </c>
      <c r="B318" s="104"/>
      <c r="C318" s="469"/>
      <c r="D318" s="105"/>
      <c r="E318" s="105"/>
      <c r="F318" s="106"/>
      <c r="G318" s="105"/>
      <c r="H318" s="105"/>
      <c r="I318" s="107"/>
      <c r="J318" s="422"/>
      <c r="K318" s="422"/>
      <c r="L318" s="423"/>
      <c r="M318" s="422"/>
      <c r="N318" s="422"/>
      <c r="O318" s="79">
        <f t="shared" si="14"/>
        <v>0</v>
      </c>
      <c r="P318" s="79">
        <f t="shared" si="15"/>
        <v>0</v>
      </c>
      <c r="Q318" s="102" t="str">
        <f t="shared" si="13"/>
        <v/>
      </c>
    </row>
    <row r="319" spans="1:17" x14ac:dyDescent="0.2">
      <c r="A319" s="118" t="str">
        <f>IF(B319="","",COUNT('Diário 1º PA'!$A$5:$A$1982)+COUNT('Diário 2º PA'!$A$5:$A$2027)+COUNT('Diário 3º PA'!$A$5:$A$2043)+ROW()-4)</f>
        <v/>
      </c>
      <c r="B319" s="104"/>
      <c r="C319" s="469"/>
      <c r="D319" s="105"/>
      <c r="E319" s="105"/>
      <c r="F319" s="106"/>
      <c r="G319" s="105"/>
      <c r="H319" s="105"/>
      <c r="I319" s="107"/>
      <c r="J319" s="422"/>
      <c r="K319" s="422"/>
      <c r="L319" s="423"/>
      <c r="M319" s="422"/>
      <c r="N319" s="422"/>
      <c r="O319" s="79">
        <f t="shared" si="14"/>
        <v>0</v>
      </c>
      <c r="P319" s="79">
        <f t="shared" si="15"/>
        <v>0</v>
      </c>
      <c r="Q319" s="102" t="str">
        <f t="shared" si="13"/>
        <v/>
      </c>
    </row>
    <row r="320" spans="1:17" x14ac:dyDescent="0.2">
      <c r="A320" s="118" t="str">
        <f>IF(B320="","",COUNT('Diário 1º PA'!$A$5:$A$1982)+COUNT('Diário 2º PA'!$A$5:$A$2027)+COUNT('Diário 3º PA'!$A$5:$A$2043)+ROW()-4)</f>
        <v/>
      </c>
      <c r="B320" s="104"/>
      <c r="C320" s="469"/>
      <c r="D320" s="105"/>
      <c r="E320" s="105"/>
      <c r="F320" s="106"/>
      <c r="G320" s="105"/>
      <c r="H320" s="105"/>
      <c r="I320" s="107"/>
      <c r="J320" s="422"/>
      <c r="K320" s="422"/>
      <c r="L320" s="423"/>
      <c r="M320" s="422"/>
      <c r="N320" s="422"/>
      <c r="O320" s="79">
        <f t="shared" si="14"/>
        <v>0</v>
      </c>
      <c r="P320" s="79">
        <f t="shared" si="15"/>
        <v>0</v>
      </c>
      <c r="Q320" s="152" t="str">
        <f t="shared" si="13"/>
        <v/>
      </c>
    </row>
    <row r="321" spans="1:17" x14ac:dyDescent="0.2">
      <c r="A321" s="118" t="str">
        <f>IF(B321="","",COUNT('Diário 1º PA'!$A$5:$A$1982)+COUNT('Diário 2º PA'!$A$5:$A$2027)+COUNT('Diário 3º PA'!$A$5:$A$2043)+ROW()-4)</f>
        <v/>
      </c>
      <c r="B321" s="104"/>
      <c r="C321" s="469"/>
      <c r="D321" s="105"/>
      <c r="E321" s="105"/>
      <c r="F321" s="106"/>
      <c r="G321" s="105"/>
      <c r="H321" s="105"/>
      <c r="I321" s="107"/>
      <c r="J321" s="422"/>
      <c r="K321" s="422"/>
      <c r="L321" s="423"/>
      <c r="M321" s="422"/>
      <c r="N321" s="422"/>
      <c r="O321" s="79">
        <f t="shared" si="14"/>
        <v>0</v>
      </c>
      <c r="P321" s="79">
        <f t="shared" si="15"/>
        <v>0</v>
      </c>
      <c r="Q321" s="102" t="str">
        <f t="shared" si="13"/>
        <v/>
      </c>
    </row>
    <row r="322" spans="1:17" x14ac:dyDescent="0.2">
      <c r="A322" s="118" t="str">
        <f>IF(B322="","",COUNT('Diário 1º PA'!$A$5:$A$1982)+COUNT('Diário 2º PA'!$A$5:$A$2027)+COUNT('Diário 3º PA'!$A$5:$A$2043)+ROW()-4)</f>
        <v/>
      </c>
      <c r="B322" s="104"/>
      <c r="C322" s="469"/>
      <c r="D322" s="105"/>
      <c r="E322" s="105"/>
      <c r="F322" s="106"/>
      <c r="G322" s="105"/>
      <c r="H322" s="105"/>
      <c r="I322" s="107"/>
      <c r="J322" s="422"/>
      <c r="K322" s="422"/>
      <c r="L322" s="423"/>
      <c r="M322" s="422"/>
      <c r="N322" s="422"/>
      <c r="O322" s="79">
        <f t="shared" si="14"/>
        <v>0</v>
      </c>
      <c r="P322" s="79">
        <f t="shared" si="15"/>
        <v>0</v>
      </c>
      <c r="Q322" s="102" t="str">
        <f t="shared" si="13"/>
        <v/>
      </c>
    </row>
    <row r="323" spans="1:17" x14ac:dyDescent="0.2">
      <c r="A323" s="118" t="str">
        <f>IF(B323="","",COUNT('Diário 1º PA'!$A$5:$A$1982)+COUNT('Diário 2º PA'!$A$5:$A$2027)+COUNT('Diário 3º PA'!$A$5:$A$2043)+ROW()-4)</f>
        <v/>
      </c>
      <c r="B323" s="104"/>
      <c r="C323" s="469"/>
      <c r="D323" s="105"/>
      <c r="E323" s="105"/>
      <c r="F323" s="106"/>
      <c r="G323" s="105"/>
      <c r="H323" s="105"/>
      <c r="I323" s="107"/>
      <c r="J323" s="422"/>
      <c r="K323" s="422"/>
      <c r="L323" s="423"/>
      <c r="M323" s="422"/>
      <c r="N323" s="422"/>
      <c r="O323" s="79">
        <f t="shared" si="14"/>
        <v>0</v>
      </c>
      <c r="P323" s="79">
        <f t="shared" si="15"/>
        <v>0</v>
      </c>
      <c r="Q323" s="152" t="str">
        <f t="shared" si="13"/>
        <v/>
      </c>
    </row>
    <row r="324" spans="1:17" x14ac:dyDescent="0.2">
      <c r="A324" s="118" t="str">
        <f>IF(B324="","",COUNT('Diário 1º PA'!$A$5:$A$1982)+COUNT('Diário 2º PA'!$A$5:$A$2027)+COUNT('Diário 3º PA'!$A$5:$A$2043)+ROW()-4)</f>
        <v/>
      </c>
      <c r="B324" s="104"/>
      <c r="C324" s="469"/>
      <c r="D324" s="105"/>
      <c r="E324" s="105"/>
      <c r="F324" s="106"/>
      <c r="G324" s="105"/>
      <c r="H324" s="105"/>
      <c r="I324" s="107"/>
      <c r="J324" s="422"/>
      <c r="K324" s="422"/>
      <c r="L324" s="423"/>
      <c r="M324" s="422"/>
      <c r="N324" s="422"/>
      <c r="O324" s="79">
        <f t="shared" si="14"/>
        <v>0</v>
      </c>
      <c r="P324" s="79">
        <f t="shared" si="15"/>
        <v>0</v>
      </c>
      <c r="Q324" s="102" t="str">
        <f t="shared" si="13"/>
        <v/>
      </c>
    </row>
    <row r="325" spans="1:17" x14ac:dyDescent="0.2">
      <c r="A325" s="118" t="str">
        <f>IF(B325="","",COUNT('Diário 1º PA'!$A$5:$A$1982)+COUNT('Diário 2º PA'!$A$5:$A$2027)+COUNT('Diário 3º PA'!$A$5:$A$2043)+ROW()-4)</f>
        <v/>
      </c>
      <c r="B325" s="104"/>
      <c r="C325" s="469"/>
      <c r="D325" s="105"/>
      <c r="E325" s="105"/>
      <c r="F325" s="106"/>
      <c r="G325" s="105"/>
      <c r="H325" s="105"/>
      <c r="I325" s="107"/>
      <c r="J325" s="422"/>
      <c r="K325" s="422"/>
      <c r="L325" s="423"/>
      <c r="M325" s="422"/>
      <c r="N325" s="422"/>
      <c r="O325" s="79">
        <f t="shared" si="14"/>
        <v>0</v>
      </c>
      <c r="P325" s="79">
        <f t="shared" si="15"/>
        <v>0</v>
      </c>
      <c r="Q325" s="102" t="str">
        <f t="shared" si="13"/>
        <v/>
      </c>
    </row>
    <row r="326" spans="1:17" x14ac:dyDescent="0.2">
      <c r="A326" s="118" t="str">
        <f>IF(B326="","",COUNT('Diário 1º PA'!$A$5:$A$1982)+COUNT('Diário 2º PA'!$A$5:$A$2027)+COUNT('Diário 3º PA'!$A$5:$A$2043)+ROW()-4)</f>
        <v/>
      </c>
      <c r="B326" s="104"/>
      <c r="C326" s="153"/>
      <c r="D326" s="105"/>
      <c r="E326" s="105"/>
      <c r="F326" s="106"/>
      <c r="G326" s="105"/>
      <c r="H326" s="105"/>
      <c r="I326" s="107"/>
      <c r="J326" s="422"/>
      <c r="K326" s="422"/>
      <c r="L326" s="423"/>
      <c r="M326" s="422"/>
      <c r="N326" s="422"/>
      <c r="O326" s="79">
        <f t="shared" si="14"/>
        <v>0</v>
      </c>
      <c r="P326" s="79">
        <f t="shared" si="15"/>
        <v>0</v>
      </c>
      <c r="Q326" s="152" t="str">
        <f t="shared" si="13"/>
        <v/>
      </c>
    </row>
    <row r="327" spans="1:17" x14ac:dyDescent="0.2">
      <c r="A327" s="118" t="str">
        <f>IF(B327="","",COUNT('Diário 1º PA'!$A$5:$A$1982)+COUNT('Diário 2º PA'!$A$5:$A$2027)+COUNT('Diário 3º PA'!$A$5:$A$2043)+ROW()-4)</f>
        <v/>
      </c>
      <c r="B327" s="104"/>
      <c r="C327" s="153"/>
      <c r="D327" s="105"/>
      <c r="E327" s="105"/>
      <c r="F327" s="106"/>
      <c r="G327" s="105"/>
      <c r="H327" s="105"/>
      <c r="I327" s="107"/>
      <c r="J327" s="422"/>
      <c r="K327" s="422"/>
      <c r="L327" s="423"/>
      <c r="M327" s="422"/>
      <c r="N327" s="422"/>
      <c r="O327" s="79">
        <f t="shared" si="14"/>
        <v>0</v>
      </c>
      <c r="P327" s="79">
        <f t="shared" si="15"/>
        <v>0</v>
      </c>
      <c r="Q327" s="102" t="str">
        <f t="shared" si="13"/>
        <v/>
      </c>
    </row>
    <row r="328" spans="1:17" x14ac:dyDescent="0.2">
      <c r="A328" s="118" t="str">
        <f>IF(B328="","",COUNT('Diário 1º PA'!$A$5:$A$1982)+COUNT('Diário 2º PA'!$A$5:$A$2027)+COUNT('Diário 3º PA'!$A$5:$A$2043)+ROW()-4)</f>
        <v/>
      </c>
      <c r="B328" s="104"/>
      <c r="C328" s="153"/>
      <c r="D328" s="105"/>
      <c r="E328" s="105"/>
      <c r="F328" s="106"/>
      <c r="G328" s="105"/>
      <c r="H328" s="105"/>
      <c r="I328" s="107"/>
      <c r="J328" s="422"/>
      <c r="K328" s="422"/>
      <c r="L328" s="423"/>
      <c r="M328" s="422"/>
      <c r="N328" s="422"/>
      <c r="O328" s="79">
        <f t="shared" si="14"/>
        <v>0</v>
      </c>
      <c r="P328" s="79">
        <f t="shared" si="15"/>
        <v>0</v>
      </c>
      <c r="Q328" s="102" t="str">
        <f t="shared" ref="Q328:Q345" si="16">SUBSTITUTE(D328," ","_")</f>
        <v/>
      </c>
    </row>
    <row r="329" spans="1:17" x14ac:dyDescent="0.2">
      <c r="A329" s="118" t="str">
        <f>IF(B329="","",COUNT('Diário 1º PA'!$A$5:$A$1982)+COUNT('Diário 2º PA'!$A$5:$A$2027)+COUNT('Diário 3º PA'!$A$5:$A$2043)+ROW()-4)</f>
        <v/>
      </c>
      <c r="B329" s="104"/>
      <c r="C329" s="153"/>
      <c r="D329" s="105"/>
      <c r="E329" s="105"/>
      <c r="F329" s="106"/>
      <c r="G329" s="105"/>
      <c r="H329" s="105"/>
      <c r="I329" s="107"/>
      <c r="J329" s="422"/>
      <c r="K329" s="422"/>
      <c r="L329" s="423"/>
      <c r="M329" s="422"/>
      <c r="N329" s="422"/>
      <c r="O329" s="79">
        <f t="shared" ref="O329:O345" si="17">IF(B329=0,0,IF(YEAR(B329)=$P$1,MONTH(B329)-$O$1+1,(YEAR(B329)-$P$1)*12-$O$1+1+MONTH(B329)))</f>
        <v>0</v>
      </c>
      <c r="P329" s="79">
        <f t="shared" ref="P329:P345" si="18">IF(C329=0,0,IF(YEAR(C329)=$P$1,MONTH(C329)-$O$1+1,(YEAR(C329)-$P$1)*12-$O$1+1+MONTH(C329)))</f>
        <v>0</v>
      </c>
      <c r="Q329" s="152" t="str">
        <f t="shared" si="16"/>
        <v/>
      </c>
    </row>
    <row r="330" spans="1:17" x14ac:dyDescent="0.2">
      <c r="A330" s="118" t="str">
        <f>IF(B330="","",COUNT('Diário 1º PA'!$A$5:$A$1982)+COUNT('Diário 2º PA'!$A$5:$A$2027)+COUNT('Diário 3º PA'!$A$5:$A$2043)+ROW()-4)</f>
        <v/>
      </c>
      <c r="B330" s="104"/>
      <c r="C330" s="153"/>
      <c r="D330" s="105"/>
      <c r="E330" s="105"/>
      <c r="F330" s="106"/>
      <c r="G330" s="105"/>
      <c r="H330" s="105"/>
      <c r="I330" s="107"/>
      <c r="J330" s="422"/>
      <c r="K330" s="422"/>
      <c r="L330" s="423"/>
      <c r="M330" s="422"/>
      <c r="N330" s="422"/>
      <c r="O330" s="79">
        <f t="shared" si="17"/>
        <v>0</v>
      </c>
      <c r="P330" s="79">
        <f t="shared" si="18"/>
        <v>0</v>
      </c>
      <c r="Q330" s="102" t="str">
        <f t="shared" si="16"/>
        <v/>
      </c>
    </row>
    <row r="331" spans="1:17" x14ac:dyDescent="0.2">
      <c r="A331" s="118" t="str">
        <f>IF(B331="","",COUNT('Diário 1º PA'!$A$5:$A$1982)+COUNT('Diário 2º PA'!$A$5:$A$2027)+COUNT('Diário 3º PA'!$A$5:$A$2043)+ROW()-4)</f>
        <v/>
      </c>
      <c r="B331" s="104"/>
      <c r="C331" s="153"/>
      <c r="D331" s="105"/>
      <c r="E331" s="105"/>
      <c r="F331" s="106"/>
      <c r="G331" s="105"/>
      <c r="H331" s="105"/>
      <c r="I331" s="107"/>
      <c r="J331" s="422"/>
      <c r="K331" s="422"/>
      <c r="L331" s="423"/>
      <c r="M331" s="422"/>
      <c r="N331" s="422"/>
      <c r="O331" s="79">
        <f t="shared" si="17"/>
        <v>0</v>
      </c>
      <c r="P331" s="79">
        <f t="shared" si="18"/>
        <v>0</v>
      </c>
      <c r="Q331" s="102" t="str">
        <f t="shared" si="16"/>
        <v/>
      </c>
    </row>
    <row r="332" spans="1:17" x14ac:dyDescent="0.2">
      <c r="A332" s="118" t="str">
        <f>IF(B332="","",COUNT('Diário 1º PA'!$A$5:$A$1982)+COUNT('Diário 2º PA'!$A$5:$A$2027)+COUNT('Diário 3º PA'!$A$5:$A$2043)+ROW()-4)</f>
        <v/>
      </c>
      <c r="B332" s="104"/>
      <c r="C332" s="153"/>
      <c r="D332" s="105"/>
      <c r="E332" s="105"/>
      <c r="F332" s="106"/>
      <c r="G332" s="105"/>
      <c r="H332" s="105"/>
      <c r="I332" s="107"/>
      <c r="J332" s="422"/>
      <c r="K332" s="422"/>
      <c r="L332" s="423"/>
      <c r="M332" s="422"/>
      <c r="N332" s="422"/>
      <c r="O332" s="79">
        <f t="shared" si="17"/>
        <v>0</v>
      </c>
      <c r="P332" s="79">
        <f t="shared" si="18"/>
        <v>0</v>
      </c>
      <c r="Q332" s="152" t="str">
        <f t="shared" si="16"/>
        <v/>
      </c>
    </row>
    <row r="333" spans="1:17" x14ac:dyDescent="0.2">
      <c r="A333" s="118" t="str">
        <f>IF(B333="","",COUNT('Diário 1º PA'!$A$5:$A$1982)+COUNT('Diário 2º PA'!$A$5:$A$2027)+COUNT('Diário 3º PA'!$A$5:$A$2043)+ROW()-4)</f>
        <v/>
      </c>
      <c r="B333" s="104"/>
      <c r="C333" s="153"/>
      <c r="D333" s="105"/>
      <c r="E333" s="105"/>
      <c r="F333" s="106"/>
      <c r="G333" s="105"/>
      <c r="H333" s="105"/>
      <c r="I333" s="107"/>
      <c r="J333" s="422"/>
      <c r="K333" s="422"/>
      <c r="L333" s="423"/>
      <c r="M333" s="422"/>
      <c r="N333" s="422"/>
      <c r="O333" s="79">
        <f t="shared" si="17"/>
        <v>0</v>
      </c>
      <c r="P333" s="79">
        <f t="shared" si="18"/>
        <v>0</v>
      </c>
      <c r="Q333" s="102" t="str">
        <f t="shared" si="16"/>
        <v/>
      </c>
    </row>
    <row r="334" spans="1:17" x14ac:dyDescent="0.2">
      <c r="A334" s="118" t="str">
        <f>IF(B334="","",COUNT('Diário 1º PA'!$A$5:$A$1982)+COUNT('Diário 2º PA'!$A$5:$A$2027)+COUNT('Diário 3º PA'!$A$5:$A$2043)+ROW()-4)</f>
        <v/>
      </c>
      <c r="B334" s="104"/>
      <c r="C334" s="153"/>
      <c r="D334" s="105"/>
      <c r="E334" s="105"/>
      <c r="F334" s="106"/>
      <c r="G334" s="105"/>
      <c r="H334" s="105"/>
      <c r="I334" s="107"/>
      <c r="J334" s="422"/>
      <c r="K334" s="422"/>
      <c r="L334" s="423"/>
      <c r="M334" s="422"/>
      <c r="N334" s="422"/>
      <c r="O334" s="79">
        <f t="shared" si="17"/>
        <v>0</v>
      </c>
      <c r="P334" s="79">
        <f t="shared" si="18"/>
        <v>0</v>
      </c>
      <c r="Q334" s="102" t="str">
        <f t="shared" si="16"/>
        <v/>
      </c>
    </row>
    <row r="335" spans="1:17" x14ac:dyDescent="0.2">
      <c r="A335" s="118" t="str">
        <f>IF(B335="","",COUNT('Diário 1º PA'!$A$5:$A$1982)+COUNT('Diário 2º PA'!$A$5:$A$2027)+COUNT('Diário 3º PA'!$A$5:$A$2043)+ROW()-4)</f>
        <v/>
      </c>
      <c r="B335" s="104"/>
      <c r="C335" s="153"/>
      <c r="D335" s="105"/>
      <c r="E335" s="105"/>
      <c r="F335" s="106"/>
      <c r="G335" s="105"/>
      <c r="H335" s="105"/>
      <c r="I335" s="107"/>
      <c r="J335" s="422"/>
      <c r="K335" s="422"/>
      <c r="L335" s="423"/>
      <c r="M335" s="422"/>
      <c r="N335" s="422"/>
      <c r="O335" s="79">
        <f t="shared" si="17"/>
        <v>0</v>
      </c>
      <c r="P335" s="79">
        <f t="shared" si="18"/>
        <v>0</v>
      </c>
      <c r="Q335" s="152" t="str">
        <f t="shared" si="16"/>
        <v/>
      </c>
    </row>
    <row r="336" spans="1:17" x14ac:dyDescent="0.2">
      <c r="A336" s="118" t="str">
        <f>IF(B336="","",COUNT('Diário 1º PA'!$A$5:$A$1982)+COUNT('Diário 2º PA'!$A$5:$A$2027)+COUNT('Diário 3º PA'!$A$5:$A$2043)+ROW()-4)</f>
        <v/>
      </c>
      <c r="B336" s="104"/>
      <c r="C336" s="153"/>
      <c r="D336" s="105"/>
      <c r="E336" s="105"/>
      <c r="F336" s="106"/>
      <c r="G336" s="105"/>
      <c r="H336" s="105"/>
      <c r="I336" s="107"/>
      <c r="J336" s="422"/>
      <c r="K336" s="422"/>
      <c r="L336" s="423"/>
      <c r="M336" s="422"/>
      <c r="N336" s="422"/>
      <c r="O336" s="79">
        <f t="shared" si="17"/>
        <v>0</v>
      </c>
      <c r="P336" s="79">
        <f t="shared" si="18"/>
        <v>0</v>
      </c>
      <c r="Q336" s="102" t="str">
        <f t="shared" si="16"/>
        <v/>
      </c>
    </row>
    <row r="337" spans="1:17" x14ac:dyDescent="0.2">
      <c r="A337" s="118" t="str">
        <f>IF(B337="","",COUNT('Diário 1º PA'!$A$5:$A$1982)+COUNT('Diário 2º PA'!$A$5:$A$2027)+COUNT('Diário 3º PA'!$A$5:$A$2043)+ROW()-4)</f>
        <v/>
      </c>
      <c r="B337" s="104"/>
      <c r="C337" s="153"/>
      <c r="D337" s="105"/>
      <c r="E337" s="105"/>
      <c r="F337" s="106"/>
      <c r="G337" s="105"/>
      <c r="H337" s="105"/>
      <c r="I337" s="107"/>
      <c r="J337" s="422"/>
      <c r="K337" s="422"/>
      <c r="L337" s="423"/>
      <c r="M337" s="422"/>
      <c r="N337" s="422"/>
      <c r="O337" s="79">
        <f t="shared" si="17"/>
        <v>0</v>
      </c>
      <c r="P337" s="79">
        <f t="shared" si="18"/>
        <v>0</v>
      </c>
      <c r="Q337" s="102" t="str">
        <f t="shared" si="16"/>
        <v/>
      </c>
    </row>
    <row r="338" spans="1:17" x14ac:dyDescent="0.2">
      <c r="A338" s="118" t="str">
        <f>IF(B338="","",COUNT('Diário 1º PA'!$A$5:$A$1982)+COUNT('Diário 2º PA'!$A$5:$A$2027)+COUNT('Diário 3º PA'!$A$5:$A$2043)+ROW()-4)</f>
        <v/>
      </c>
      <c r="B338" s="104"/>
      <c r="C338" s="153"/>
      <c r="D338" s="105"/>
      <c r="E338" s="105"/>
      <c r="F338" s="106"/>
      <c r="G338" s="105"/>
      <c r="H338" s="105"/>
      <c r="I338" s="107"/>
      <c r="J338" s="422"/>
      <c r="K338" s="422"/>
      <c r="L338" s="423"/>
      <c r="M338" s="422"/>
      <c r="N338" s="422"/>
      <c r="O338" s="79">
        <f t="shared" si="17"/>
        <v>0</v>
      </c>
      <c r="P338" s="79">
        <f t="shared" si="18"/>
        <v>0</v>
      </c>
      <c r="Q338" s="152" t="str">
        <f t="shared" si="16"/>
        <v/>
      </c>
    </row>
    <row r="339" spans="1:17" x14ac:dyDescent="0.2">
      <c r="A339" s="118" t="str">
        <f>IF(B339="","",COUNT('Diário 1º PA'!$A$5:$A$1982)+COUNT('Diário 2º PA'!$A$5:$A$2027)+COUNT('Diário 3º PA'!$A$5:$A$2043)+ROW()-4)</f>
        <v/>
      </c>
      <c r="B339" s="104"/>
      <c r="C339" s="153"/>
      <c r="D339" s="105"/>
      <c r="E339" s="105"/>
      <c r="F339" s="106"/>
      <c r="G339" s="105"/>
      <c r="H339" s="105"/>
      <c r="I339" s="107"/>
      <c r="J339" s="422"/>
      <c r="K339" s="422"/>
      <c r="L339" s="423"/>
      <c r="M339" s="422"/>
      <c r="N339" s="422"/>
      <c r="O339" s="79">
        <f t="shared" si="17"/>
        <v>0</v>
      </c>
      <c r="P339" s="79">
        <f t="shared" si="18"/>
        <v>0</v>
      </c>
      <c r="Q339" s="102" t="str">
        <f t="shared" si="16"/>
        <v/>
      </c>
    </row>
    <row r="340" spans="1:17" x14ac:dyDescent="0.2">
      <c r="A340" s="118" t="str">
        <f>IF(B340="","",COUNT('Diário 1º PA'!$A$5:$A$1982)+COUNT('Diário 2º PA'!$A$5:$A$2027)+COUNT('Diário 3º PA'!$A$5:$A$2043)+ROW()-4)</f>
        <v/>
      </c>
      <c r="B340" s="104"/>
      <c r="C340" s="153"/>
      <c r="D340" s="105"/>
      <c r="E340" s="105"/>
      <c r="F340" s="106"/>
      <c r="G340" s="105"/>
      <c r="H340" s="105"/>
      <c r="I340" s="107"/>
      <c r="J340" s="422"/>
      <c r="K340" s="422"/>
      <c r="L340" s="423"/>
      <c r="M340" s="422"/>
      <c r="N340" s="422"/>
      <c r="O340" s="79">
        <f t="shared" si="17"/>
        <v>0</v>
      </c>
      <c r="P340" s="79">
        <f t="shared" si="18"/>
        <v>0</v>
      </c>
      <c r="Q340" s="102" t="str">
        <f t="shared" si="16"/>
        <v/>
      </c>
    </row>
    <row r="341" spans="1:17" x14ac:dyDescent="0.2">
      <c r="A341" s="118" t="str">
        <f>IF(B341="","",COUNT('Diário 1º PA'!$A$5:$A$1982)+COUNT('Diário 2º PA'!$A$5:$A$2027)+COUNT('Diário 3º PA'!$A$5:$A$2043)+ROW()-4)</f>
        <v/>
      </c>
      <c r="B341" s="104"/>
      <c r="C341" s="153"/>
      <c r="D341" s="105"/>
      <c r="E341" s="105"/>
      <c r="F341" s="106"/>
      <c r="G341" s="105"/>
      <c r="H341" s="105"/>
      <c r="I341" s="107"/>
      <c r="J341" s="422"/>
      <c r="K341" s="422"/>
      <c r="L341" s="423"/>
      <c r="M341" s="422"/>
      <c r="N341" s="422"/>
      <c r="O341" s="79">
        <f t="shared" si="17"/>
        <v>0</v>
      </c>
      <c r="P341" s="79">
        <f t="shared" si="18"/>
        <v>0</v>
      </c>
      <c r="Q341" s="152" t="str">
        <f t="shared" si="16"/>
        <v/>
      </c>
    </row>
    <row r="342" spans="1:17" x14ac:dyDescent="0.2">
      <c r="A342" s="118" t="str">
        <f>IF(B342="","",COUNT('Diário 1º PA'!$A$5:$A$1982)+COUNT('Diário 2º PA'!$A$5:$A$2027)+COUNT('Diário 3º PA'!$A$5:$A$2043)+ROW()-4)</f>
        <v/>
      </c>
      <c r="B342" s="104"/>
      <c r="C342" s="153"/>
      <c r="D342" s="105"/>
      <c r="E342" s="105"/>
      <c r="F342" s="106"/>
      <c r="G342" s="105"/>
      <c r="H342" s="105"/>
      <c r="I342" s="107"/>
      <c r="J342" s="422"/>
      <c r="K342" s="422"/>
      <c r="L342" s="423"/>
      <c r="M342" s="422"/>
      <c r="N342" s="422"/>
      <c r="O342" s="79">
        <f t="shared" si="17"/>
        <v>0</v>
      </c>
      <c r="P342" s="79">
        <f t="shared" si="18"/>
        <v>0</v>
      </c>
      <c r="Q342" s="102" t="str">
        <f t="shared" si="16"/>
        <v/>
      </c>
    </row>
    <row r="343" spans="1:17" x14ac:dyDescent="0.2">
      <c r="A343" s="118" t="str">
        <f>IF(B343="","",COUNT('Diário 1º PA'!$A$5:$A$1982)+COUNT('Diário 2º PA'!$A$5:$A$2027)+COUNT('Diário 3º PA'!$A$5:$A$2043)+ROW()-4)</f>
        <v/>
      </c>
      <c r="B343" s="104"/>
      <c r="C343" s="153"/>
      <c r="D343" s="105"/>
      <c r="E343" s="105"/>
      <c r="F343" s="106"/>
      <c r="G343" s="105"/>
      <c r="H343" s="105"/>
      <c r="I343" s="107"/>
      <c r="J343" s="422"/>
      <c r="K343" s="422"/>
      <c r="L343" s="423"/>
      <c r="M343" s="422"/>
      <c r="N343" s="422"/>
      <c r="O343" s="79">
        <f t="shared" si="17"/>
        <v>0</v>
      </c>
      <c r="P343" s="79">
        <f t="shared" si="18"/>
        <v>0</v>
      </c>
      <c r="Q343" s="102" t="str">
        <f t="shared" si="16"/>
        <v/>
      </c>
    </row>
    <row r="344" spans="1:17" x14ac:dyDescent="0.2">
      <c r="A344" s="118" t="str">
        <f>IF(B344="","",COUNT('Diário 1º PA'!$A$5:$A$1982)+COUNT('Diário 2º PA'!$A$5:$A$2027)+COUNT('Diário 3º PA'!$A$5:$A$2043)+ROW()-4)</f>
        <v/>
      </c>
      <c r="B344" s="104"/>
      <c r="C344" s="153"/>
      <c r="D344" s="105"/>
      <c r="E344" s="105"/>
      <c r="F344" s="106"/>
      <c r="G344" s="105"/>
      <c r="H344" s="105"/>
      <c r="I344" s="107"/>
      <c r="J344" s="422"/>
      <c r="K344" s="422"/>
      <c r="L344" s="423"/>
      <c r="M344" s="422"/>
      <c r="N344" s="422"/>
      <c r="O344" s="79">
        <f t="shared" si="17"/>
        <v>0</v>
      </c>
      <c r="P344" s="79">
        <f t="shared" si="18"/>
        <v>0</v>
      </c>
      <c r="Q344" s="152" t="str">
        <f t="shared" si="16"/>
        <v/>
      </c>
    </row>
    <row r="345" spans="1:17" x14ac:dyDescent="0.2">
      <c r="A345" s="118" t="str">
        <f>IF(B345="","",COUNT('Diário 1º PA'!$A$5:$A$1982)+COUNT('Diário 2º PA'!$A$5:$A$2027)+COUNT('Diário 3º PA'!$A$5:$A$2043)+ROW()-4)</f>
        <v/>
      </c>
      <c r="B345" s="104"/>
      <c r="C345" s="153"/>
      <c r="D345" s="105"/>
      <c r="E345" s="105"/>
      <c r="F345" s="106"/>
      <c r="G345" s="105"/>
      <c r="H345" s="105"/>
      <c r="I345" s="107"/>
      <c r="J345" s="422"/>
      <c r="K345" s="422"/>
      <c r="L345" s="423"/>
      <c r="M345" s="422"/>
      <c r="N345" s="422"/>
      <c r="O345" s="79">
        <f t="shared" si="17"/>
        <v>0</v>
      </c>
      <c r="P345" s="79">
        <f t="shared" si="18"/>
        <v>0</v>
      </c>
      <c r="Q345" s="102" t="str">
        <f t="shared" si="16"/>
        <v/>
      </c>
    </row>
    <row r="346" spans="1:17" x14ac:dyDescent="0.2">
      <c r="A346" s="118" t="str">
        <f>IF(B346="","",COUNT('Diário 1º PA'!$A$5:$A$1982)+COUNT('Diário 2º PA'!$A$5:$A$2027)+COUNT('Diário 3º PA'!$A$5:$A$2043)+ROW()-4)</f>
        <v/>
      </c>
      <c r="B346" s="104"/>
      <c r="C346" s="153"/>
      <c r="D346" s="105"/>
      <c r="E346" s="105"/>
      <c r="F346" s="106"/>
      <c r="G346" s="105"/>
      <c r="H346" s="105"/>
      <c r="I346" s="107"/>
      <c r="J346" s="422"/>
      <c r="K346" s="422"/>
      <c r="L346" s="423"/>
      <c r="M346" s="422"/>
      <c r="N346" s="422"/>
      <c r="O346" s="79">
        <f t="shared" ref="O346:P393" si="19">IF(B346=0,0,IF(YEAR(B346)=$P$1,MONTH(B346)-$O$1+1,(YEAR(B346)-$P$1)*12-$O$1+1+MONTH(B346)))</f>
        <v>0</v>
      </c>
      <c r="P346" s="79">
        <f t="shared" si="19"/>
        <v>0</v>
      </c>
      <c r="Q346" s="102" t="str">
        <f t="shared" ref="Q346:Q392" si="20">SUBSTITUTE(D346," ","_")</f>
        <v/>
      </c>
    </row>
    <row r="347" spans="1:17" x14ac:dyDescent="0.2">
      <c r="A347" s="118" t="str">
        <f>IF(B347="","",COUNT('Diário 1º PA'!$A$5:$A$1982)+COUNT('Diário 2º PA'!$A$5:$A$2027)+COUNT('Diário 3º PA'!$A$5:$A$2043)+ROW()-4)</f>
        <v/>
      </c>
      <c r="B347" s="104"/>
      <c r="C347" s="153"/>
      <c r="D347" s="105"/>
      <c r="E347" s="105"/>
      <c r="F347" s="106"/>
      <c r="G347" s="105"/>
      <c r="H347" s="105"/>
      <c r="I347" s="107"/>
      <c r="J347" s="422"/>
      <c r="K347" s="422"/>
      <c r="L347" s="423"/>
      <c r="M347" s="422"/>
      <c r="N347" s="422"/>
      <c r="O347" s="79">
        <f t="shared" si="19"/>
        <v>0</v>
      </c>
      <c r="P347" s="79">
        <f t="shared" si="19"/>
        <v>0</v>
      </c>
      <c r="Q347" s="102" t="str">
        <f t="shared" si="20"/>
        <v/>
      </c>
    </row>
    <row r="348" spans="1:17" x14ac:dyDescent="0.2">
      <c r="A348" s="118" t="str">
        <f>IF(B348="","",COUNT('Diário 1º PA'!$A$5:$A$1982)+COUNT('Diário 2º PA'!$A$5:$A$2027)+COUNT('Diário 3º PA'!$A$5:$A$2043)+ROW()-4)</f>
        <v/>
      </c>
      <c r="B348" s="104"/>
      <c r="C348" s="153"/>
      <c r="D348" s="105"/>
      <c r="E348" s="105"/>
      <c r="F348" s="106"/>
      <c r="G348" s="105"/>
      <c r="H348" s="105"/>
      <c r="I348" s="107"/>
      <c r="J348" s="422"/>
      <c r="K348" s="422"/>
      <c r="L348" s="423"/>
      <c r="M348" s="422"/>
      <c r="N348" s="422"/>
      <c r="O348" s="79">
        <f t="shared" si="19"/>
        <v>0</v>
      </c>
      <c r="P348" s="79">
        <f t="shared" si="19"/>
        <v>0</v>
      </c>
      <c r="Q348" s="102" t="str">
        <f t="shared" si="20"/>
        <v/>
      </c>
    </row>
    <row r="349" spans="1:17" x14ac:dyDescent="0.2">
      <c r="A349" s="118" t="str">
        <f>IF(B349="","",COUNT('Diário 1º PA'!$A$5:$A$1982)+COUNT('Diário 2º PA'!$A$5:$A$2027)+COUNT('Diário 3º PA'!$A$5:$A$2043)+ROW()-4)</f>
        <v/>
      </c>
      <c r="B349" s="104"/>
      <c r="C349" s="153"/>
      <c r="D349" s="105"/>
      <c r="E349" s="105"/>
      <c r="F349" s="106"/>
      <c r="G349" s="105"/>
      <c r="H349" s="105"/>
      <c r="I349" s="107"/>
      <c r="J349" s="422"/>
      <c r="K349" s="422"/>
      <c r="L349" s="423"/>
      <c r="M349" s="422"/>
      <c r="N349" s="422"/>
      <c r="O349" s="79">
        <f t="shared" si="19"/>
        <v>0</v>
      </c>
      <c r="P349" s="79">
        <f t="shared" si="19"/>
        <v>0</v>
      </c>
      <c r="Q349" s="102" t="str">
        <f t="shared" si="20"/>
        <v/>
      </c>
    </row>
    <row r="350" spans="1:17" x14ac:dyDescent="0.2">
      <c r="A350" s="118" t="str">
        <f>IF(B350="","",COUNT('Diário 1º PA'!$A$5:$A$1982)+COUNT('Diário 2º PA'!$A$5:$A$2027)+COUNT('Diário 3º PA'!$A$5:$A$2043)+ROW()-4)</f>
        <v/>
      </c>
      <c r="B350" s="104"/>
      <c r="C350" s="153"/>
      <c r="D350" s="105"/>
      <c r="E350" s="105"/>
      <c r="F350" s="106"/>
      <c r="G350" s="105"/>
      <c r="H350" s="105"/>
      <c r="I350" s="107"/>
      <c r="J350" s="422"/>
      <c r="K350" s="422"/>
      <c r="L350" s="423"/>
      <c r="M350" s="422"/>
      <c r="N350" s="422"/>
      <c r="O350" s="79">
        <f t="shared" si="19"/>
        <v>0</v>
      </c>
      <c r="P350" s="79">
        <f t="shared" si="19"/>
        <v>0</v>
      </c>
      <c r="Q350" s="102" t="str">
        <f t="shared" si="20"/>
        <v/>
      </c>
    </row>
    <row r="351" spans="1:17" x14ac:dyDescent="0.2">
      <c r="A351" s="118" t="str">
        <f>IF(B351="","",COUNT('Diário 1º PA'!$A$5:$A$1982)+COUNT('Diário 2º PA'!$A$5:$A$2027)+COUNT('Diário 3º PA'!$A$5:$A$2043)+ROW()-4)</f>
        <v/>
      </c>
      <c r="B351" s="104"/>
      <c r="C351" s="153"/>
      <c r="D351" s="105"/>
      <c r="E351" s="105"/>
      <c r="F351" s="106"/>
      <c r="G351" s="105"/>
      <c r="H351" s="105"/>
      <c r="I351" s="107"/>
      <c r="J351" s="422"/>
      <c r="K351" s="422"/>
      <c r="L351" s="423"/>
      <c r="M351" s="422"/>
      <c r="N351" s="422"/>
      <c r="O351" s="79">
        <f t="shared" si="19"/>
        <v>0</v>
      </c>
      <c r="P351" s="79">
        <f t="shared" si="19"/>
        <v>0</v>
      </c>
      <c r="Q351" s="102" t="str">
        <f t="shared" si="20"/>
        <v/>
      </c>
    </row>
    <row r="352" spans="1:17" x14ac:dyDescent="0.2">
      <c r="A352" s="118" t="str">
        <f>IF(B352="","",COUNT('Diário 1º PA'!$A$5:$A$1982)+COUNT('Diário 2º PA'!$A$5:$A$2027)+COUNT('Diário 3º PA'!$A$5:$A$2043)+ROW()-4)</f>
        <v/>
      </c>
      <c r="B352" s="104"/>
      <c r="C352" s="153"/>
      <c r="D352" s="105"/>
      <c r="E352" s="105"/>
      <c r="F352" s="106"/>
      <c r="G352" s="105"/>
      <c r="H352" s="105"/>
      <c r="I352" s="107"/>
      <c r="J352" s="422"/>
      <c r="K352" s="422"/>
      <c r="L352" s="423"/>
      <c r="M352" s="422"/>
      <c r="N352" s="422"/>
      <c r="O352" s="79">
        <f t="shared" si="19"/>
        <v>0</v>
      </c>
      <c r="P352" s="79">
        <f t="shared" si="19"/>
        <v>0</v>
      </c>
      <c r="Q352" s="102" t="str">
        <f t="shared" si="20"/>
        <v/>
      </c>
    </row>
    <row r="353" spans="1:17" x14ac:dyDescent="0.2">
      <c r="A353" s="118" t="str">
        <f>IF(B353="","",COUNT('Diário 1º PA'!$A$5:$A$1982)+COUNT('Diário 2º PA'!$A$5:$A$2027)+COUNT('Diário 3º PA'!$A$5:$A$2043)+ROW()-4)</f>
        <v/>
      </c>
      <c r="B353" s="104"/>
      <c r="C353" s="153"/>
      <c r="D353" s="105"/>
      <c r="E353" s="105"/>
      <c r="F353" s="106"/>
      <c r="G353" s="105"/>
      <c r="H353" s="105"/>
      <c r="I353" s="107"/>
      <c r="J353" s="422"/>
      <c r="K353" s="422"/>
      <c r="L353" s="423"/>
      <c r="M353" s="422"/>
      <c r="N353" s="422"/>
      <c r="O353" s="79">
        <f t="shared" si="19"/>
        <v>0</v>
      </c>
      <c r="P353" s="79">
        <f t="shared" si="19"/>
        <v>0</v>
      </c>
      <c r="Q353" s="102" t="str">
        <f t="shared" si="20"/>
        <v/>
      </c>
    </row>
    <row r="354" spans="1:17" x14ac:dyDescent="0.2">
      <c r="A354" s="118" t="str">
        <f>IF(B354="","",COUNT('Diário 1º PA'!$A$5:$A$1982)+COUNT('Diário 2º PA'!$A$5:$A$2027)+COUNT('Diário 3º PA'!$A$5:$A$2043)+ROW()-4)</f>
        <v/>
      </c>
      <c r="B354" s="104"/>
      <c r="C354" s="153"/>
      <c r="D354" s="105"/>
      <c r="E354" s="105"/>
      <c r="F354" s="106"/>
      <c r="G354" s="105"/>
      <c r="H354" s="105"/>
      <c r="I354" s="107"/>
      <c r="J354" s="422"/>
      <c r="K354" s="422"/>
      <c r="L354" s="423"/>
      <c r="M354" s="422"/>
      <c r="N354" s="422"/>
      <c r="O354" s="79">
        <f t="shared" si="19"/>
        <v>0</v>
      </c>
      <c r="P354" s="79">
        <f t="shared" si="19"/>
        <v>0</v>
      </c>
      <c r="Q354" s="102" t="str">
        <f t="shared" si="20"/>
        <v/>
      </c>
    </row>
    <row r="355" spans="1:17" x14ac:dyDescent="0.2">
      <c r="A355" s="118" t="str">
        <f>IF(B355="","",COUNT('Diário 1º PA'!$A$5:$A$1982)+COUNT('Diário 2º PA'!$A$5:$A$2027)+COUNT('Diário 3º PA'!$A$5:$A$2043)+ROW()-4)</f>
        <v/>
      </c>
      <c r="B355" s="104"/>
      <c r="C355" s="153"/>
      <c r="D355" s="105"/>
      <c r="E355" s="105"/>
      <c r="F355" s="106"/>
      <c r="G355" s="105"/>
      <c r="H355" s="105"/>
      <c r="I355" s="107"/>
      <c r="J355" s="422"/>
      <c r="K355" s="422"/>
      <c r="L355" s="423"/>
      <c r="M355" s="422"/>
      <c r="N355" s="422"/>
      <c r="O355" s="79">
        <f t="shared" si="19"/>
        <v>0</v>
      </c>
      <c r="P355" s="79">
        <f t="shared" si="19"/>
        <v>0</v>
      </c>
      <c r="Q355" s="102" t="str">
        <f t="shared" si="20"/>
        <v/>
      </c>
    </row>
    <row r="356" spans="1:17" x14ac:dyDescent="0.2">
      <c r="A356" s="118" t="str">
        <f>IF(B356="","",COUNT('Diário 1º PA'!$A$5:$A$1982)+COUNT('Diário 2º PA'!$A$5:$A$2027)+COUNT('Diário 3º PA'!$A$5:$A$2043)+ROW()-4)</f>
        <v/>
      </c>
      <c r="B356" s="104"/>
      <c r="C356" s="153"/>
      <c r="D356" s="105"/>
      <c r="E356" s="105"/>
      <c r="F356" s="106"/>
      <c r="G356" s="105"/>
      <c r="H356" s="105"/>
      <c r="I356" s="107"/>
      <c r="J356" s="422"/>
      <c r="K356" s="422"/>
      <c r="L356" s="423"/>
      <c r="M356" s="422"/>
      <c r="N356" s="422"/>
      <c r="O356" s="79">
        <f t="shared" si="19"/>
        <v>0</v>
      </c>
      <c r="P356" s="79">
        <f t="shared" si="19"/>
        <v>0</v>
      </c>
      <c r="Q356" s="102" t="str">
        <f t="shared" si="20"/>
        <v/>
      </c>
    </row>
    <row r="357" spans="1:17" x14ac:dyDescent="0.2">
      <c r="A357" s="118" t="str">
        <f>IF(B357="","",COUNT('Diário 1º PA'!$A$5:$A$1982)+COUNT('Diário 2º PA'!$A$5:$A$2027)+COUNT('Diário 3º PA'!$A$5:$A$2043)+ROW()-4)</f>
        <v/>
      </c>
      <c r="B357" s="104"/>
      <c r="C357" s="153"/>
      <c r="D357" s="105"/>
      <c r="E357" s="105"/>
      <c r="F357" s="106"/>
      <c r="G357" s="105"/>
      <c r="H357" s="105"/>
      <c r="I357" s="107"/>
      <c r="J357" s="422"/>
      <c r="K357" s="422"/>
      <c r="L357" s="423"/>
      <c r="M357" s="422"/>
      <c r="N357" s="422"/>
      <c r="O357" s="79">
        <f t="shared" si="19"/>
        <v>0</v>
      </c>
      <c r="P357" s="79">
        <f t="shared" si="19"/>
        <v>0</v>
      </c>
      <c r="Q357" s="102" t="str">
        <f t="shared" si="20"/>
        <v/>
      </c>
    </row>
    <row r="358" spans="1:17" x14ac:dyDescent="0.2">
      <c r="A358" s="118" t="str">
        <f>IF(B358="","",COUNT('Diário 1º PA'!$A$5:$A$1982)+COUNT('Diário 2º PA'!$A$5:$A$2027)+COUNT('Diário 3º PA'!$A$5:$A$2043)+ROW()-4)</f>
        <v/>
      </c>
      <c r="B358" s="104"/>
      <c r="C358" s="153"/>
      <c r="D358" s="105"/>
      <c r="E358" s="105"/>
      <c r="F358" s="106"/>
      <c r="G358" s="105"/>
      <c r="H358" s="105"/>
      <c r="I358" s="107"/>
      <c r="J358" s="422"/>
      <c r="K358" s="422"/>
      <c r="L358" s="423"/>
      <c r="M358" s="422"/>
      <c r="N358" s="422"/>
      <c r="O358" s="79">
        <f t="shared" si="19"/>
        <v>0</v>
      </c>
      <c r="P358" s="79">
        <f t="shared" si="19"/>
        <v>0</v>
      </c>
      <c r="Q358" s="102" t="str">
        <f t="shared" si="20"/>
        <v/>
      </c>
    </row>
    <row r="359" spans="1:17" x14ac:dyDescent="0.2">
      <c r="A359" s="118" t="str">
        <f>IF(B359="","",COUNT('Diário 1º PA'!$A$5:$A$1982)+COUNT('Diário 2º PA'!$A$5:$A$2027)+COUNT('Diário 3º PA'!$A$5:$A$2043)+ROW()-4)</f>
        <v/>
      </c>
      <c r="B359" s="104"/>
      <c r="C359" s="153"/>
      <c r="D359" s="105"/>
      <c r="E359" s="105"/>
      <c r="F359" s="106"/>
      <c r="G359" s="105"/>
      <c r="H359" s="105"/>
      <c r="I359" s="107"/>
      <c r="J359" s="422"/>
      <c r="K359" s="422"/>
      <c r="L359" s="423"/>
      <c r="M359" s="422"/>
      <c r="N359" s="422"/>
      <c r="O359" s="79">
        <f t="shared" si="19"/>
        <v>0</v>
      </c>
      <c r="P359" s="79">
        <f t="shared" si="19"/>
        <v>0</v>
      </c>
      <c r="Q359" s="102" t="str">
        <f t="shared" si="20"/>
        <v/>
      </c>
    </row>
    <row r="360" spans="1:17" x14ac:dyDescent="0.2">
      <c r="A360" s="118" t="str">
        <f>IF(B360="","",COUNT('Diário 1º PA'!$A$5:$A$1982)+COUNT('Diário 2º PA'!$A$5:$A$2027)+COUNT('Diário 3º PA'!$A$5:$A$2043)+ROW()-4)</f>
        <v/>
      </c>
      <c r="B360" s="104"/>
      <c r="C360" s="153"/>
      <c r="D360" s="105"/>
      <c r="E360" s="105"/>
      <c r="F360" s="106"/>
      <c r="G360" s="105"/>
      <c r="H360" s="105"/>
      <c r="I360" s="107"/>
      <c r="J360" s="422"/>
      <c r="K360" s="422"/>
      <c r="L360" s="423"/>
      <c r="M360" s="422"/>
      <c r="N360" s="422"/>
      <c r="O360" s="79">
        <f t="shared" si="19"/>
        <v>0</v>
      </c>
      <c r="P360" s="79">
        <f t="shared" si="19"/>
        <v>0</v>
      </c>
      <c r="Q360" s="102" t="str">
        <f t="shared" si="20"/>
        <v/>
      </c>
    </row>
    <row r="361" spans="1:17" x14ac:dyDescent="0.2">
      <c r="A361" s="118" t="str">
        <f>IF(B361="","",COUNT('Diário 1º PA'!$A$5:$A$1982)+COUNT('Diário 2º PA'!$A$5:$A$2027)+COUNT('Diário 3º PA'!$A$5:$A$2043)+ROW()-4)</f>
        <v/>
      </c>
      <c r="B361" s="104"/>
      <c r="C361" s="153"/>
      <c r="D361" s="105"/>
      <c r="E361" s="105"/>
      <c r="F361" s="106"/>
      <c r="G361" s="105"/>
      <c r="H361" s="105"/>
      <c r="I361" s="107"/>
      <c r="J361" s="422"/>
      <c r="K361" s="422"/>
      <c r="L361" s="423"/>
      <c r="M361" s="422"/>
      <c r="N361" s="422"/>
      <c r="O361" s="79">
        <f t="shared" si="19"/>
        <v>0</v>
      </c>
      <c r="P361" s="79">
        <f t="shared" si="19"/>
        <v>0</v>
      </c>
      <c r="Q361" s="102" t="str">
        <f t="shared" si="20"/>
        <v/>
      </c>
    </row>
    <row r="362" spans="1:17" x14ac:dyDescent="0.2">
      <c r="A362" s="118" t="str">
        <f>IF(B362="","",COUNT('Diário 1º PA'!$A$5:$A$1982)+COUNT('Diário 2º PA'!$A$5:$A$2027)+COUNT('Diário 3º PA'!$A$5:$A$2043)+ROW()-4)</f>
        <v/>
      </c>
      <c r="B362" s="104"/>
      <c r="C362" s="153"/>
      <c r="D362" s="105"/>
      <c r="E362" s="105"/>
      <c r="F362" s="106"/>
      <c r="G362" s="105"/>
      <c r="H362" s="105"/>
      <c r="I362" s="107"/>
      <c r="J362" s="422"/>
      <c r="K362" s="422"/>
      <c r="L362" s="423"/>
      <c r="M362" s="422"/>
      <c r="N362" s="422"/>
      <c r="O362" s="79">
        <f t="shared" si="19"/>
        <v>0</v>
      </c>
      <c r="P362" s="79">
        <f t="shared" si="19"/>
        <v>0</v>
      </c>
      <c r="Q362" s="102" t="str">
        <f t="shared" si="20"/>
        <v/>
      </c>
    </row>
    <row r="363" spans="1:17" x14ac:dyDescent="0.2">
      <c r="A363" s="118" t="str">
        <f>IF(B363="","",COUNT('Diário 1º PA'!$A$5:$A$1982)+COUNT('Diário 2º PA'!$A$5:$A$2027)+COUNT('Diário 3º PA'!$A$5:$A$2043)+ROW()-4)</f>
        <v/>
      </c>
      <c r="B363" s="104"/>
      <c r="C363" s="153"/>
      <c r="D363" s="105"/>
      <c r="E363" s="105"/>
      <c r="F363" s="106"/>
      <c r="G363" s="105"/>
      <c r="H363" s="105"/>
      <c r="I363" s="107"/>
      <c r="J363" s="422"/>
      <c r="K363" s="422"/>
      <c r="L363" s="423"/>
      <c r="M363" s="422"/>
      <c r="N363" s="422"/>
      <c r="O363" s="79">
        <f t="shared" si="19"/>
        <v>0</v>
      </c>
      <c r="P363" s="79">
        <f t="shared" si="19"/>
        <v>0</v>
      </c>
      <c r="Q363" s="102" t="str">
        <f t="shared" si="20"/>
        <v/>
      </c>
    </row>
    <row r="364" spans="1:17" x14ac:dyDescent="0.2">
      <c r="A364" s="118" t="str">
        <f>IF(B364="","",COUNT('Diário 1º PA'!$A$5:$A$1982)+COUNT('Diário 2º PA'!$A$5:$A$2027)+COUNT('Diário 3º PA'!$A$5:$A$2043)+ROW()-4)</f>
        <v/>
      </c>
      <c r="B364" s="104"/>
      <c r="C364" s="153"/>
      <c r="D364" s="105"/>
      <c r="E364" s="105"/>
      <c r="F364" s="106"/>
      <c r="G364" s="105"/>
      <c r="H364" s="105"/>
      <c r="I364" s="107"/>
      <c r="J364" s="422"/>
      <c r="K364" s="422"/>
      <c r="L364" s="423"/>
      <c r="M364" s="422"/>
      <c r="N364" s="422"/>
      <c r="O364" s="79">
        <f t="shared" si="19"/>
        <v>0</v>
      </c>
      <c r="P364" s="79">
        <f t="shared" si="19"/>
        <v>0</v>
      </c>
      <c r="Q364" s="102" t="str">
        <f t="shared" si="20"/>
        <v/>
      </c>
    </row>
    <row r="365" spans="1:17" x14ac:dyDescent="0.2">
      <c r="A365" s="118" t="str">
        <f>IF(B365="","",COUNT('Diário 1º PA'!$A$5:$A$1982)+COUNT('Diário 2º PA'!$A$5:$A$2027)+COUNT('Diário 3º PA'!$A$5:$A$2043)+ROW()-4)</f>
        <v/>
      </c>
      <c r="B365" s="104"/>
      <c r="C365" s="153"/>
      <c r="D365" s="105"/>
      <c r="E365" s="105"/>
      <c r="F365" s="106"/>
      <c r="G365" s="105"/>
      <c r="H365" s="105"/>
      <c r="I365" s="107"/>
      <c r="J365" s="422"/>
      <c r="K365" s="422"/>
      <c r="L365" s="423"/>
      <c r="M365" s="422"/>
      <c r="N365" s="422"/>
      <c r="O365" s="79">
        <f t="shared" si="19"/>
        <v>0</v>
      </c>
      <c r="P365" s="79">
        <f t="shared" si="19"/>
        <v>0</v>
      </c>
      <c r="Q365" s="102" t="str">
        <f t="shared" si="20"/>
        <v/>
      </c>
    </row>
    <row r="366" spans="1:17" x14ac:dyDescent="0.2">
      <c r="A366" s="118" t="str">
        <f>IF(B366="","",COUNT('Diário 1º PA'!$A$5:$A$1982)+COUNT('Diário 2º PA'!$A$5:$A$2027)+COUNT('Diário 3º PA'!$A$5:$A$2043)+ROW()-4)</f>
        <v/>
      </c>
      <c r="B366" s="104"/>
      <c r="C366" s="153"/>
      <c r="D366" s="105"/>
      <c r="E366" s="105"/>
      <c r="F366" s="106"/>
      <c r="G366" s="105"/>
      <c r="H366" s="105"/>
      <c r="I366" s="107"/>
      <c r="J366" s="422"/>
      <c r="K366" s="422"/>
      <c r="L366" s="423"/>
      <c r="M366" s="422"/>
      <c r="N366" s="422"/>
      <c r="O366" s="79">
        <f t="shared" si="19"/>
        <v>0</v>
      </c>
      <c r="P366" s="79">
        <f t="shared" si="19"/>
        <v>0</v>
      </c>
      <c r="Q366" s="102" t="str">
        <f t="shared" si="20"/>
        <v/>
      </c>
    </row>
    <row r="367" spans="1:17" x14ac:dyDescent="0.2">
      <c r="A367" s="118" t="str">
        <f>IF(B367="","",COUNT('Diário 1º PA'!$A$5:$A$1982)+COUNT('Diário 2º PA'!$A$5:$A$2027)+COUNT('Diário 3º PA'!$A$5:$A$2043)+ROW()-4)</f>
        <v/>
      </c>
      <c r="B367" s="104"/>
      <c r="C367" s="153"/>
      <c r="D367" s="105"/>
      <c r="E367" s="105"/>
      <c r="F367" s="106"/>
      <c r="G367" s="105"/>
      <c r="H367" s="105"/>
      <c r="I367" s="107"/>
      <c r="J367" s="422"/>
      <c r="K367" s="422"/>
      <c r="L367" s="423"/>
      <c r="M367" s="422"/>
      <c r="N367" s="422"/>
      <c r="O367" s="79">
        <f t="shared" si="19"/>
        <v>0</v>
      </c>
      <c r="P367" s="79">
        <f t="shared" si="19"/>
        <v>0</v>
      </c>
      <c r="Q367" s="102" t="str">
        <f t="shared" si="20"/>
        <v/>
      </c>
    </row>
    <row r="368" spans="1:17" x14ac:dyDescent="0.2">
      <c r="A368" s="118" t="str">
        <f>IF(B368="","",COUNT('Diário 1º PA'!$A$5:$A$1982)+COUNT('Diário 2º PA'!$A$5:$A$2027)+COUNT('Diário 3º PA'!$A$5:$A$2043)+ROW()-4)</f>
        <v/>
      </c>
      <c r="B368" s="104"/>
      <c r="C368" s="153"/>
      <c r="D368" s="105"/>
      <c r="E368" s="105"/>
      <c r="F368" s="106"/>
      <c r="G368" s="105"/>
      <c r="H368" s="105"/>
      <c r="I368" s="107"/>
      <c r="J368" s="422"/>
      <c r="K368" s="422"/>
      <c r="L368" s="423"/>
      <c r="M368" s="422"/>
      <c r="N368" s="422"/>
      <c r="O368" s="79">
        <f t="shared" si="19"/>
        <v>0</v>
      </c>
      <c r="P368" s="79">
        <f t="shared" si="19"/>
        <v>0</v>
      </c>
      <c r="Q368" s="102" t="str">
        <f t="shared" si="20"/>
        <v/>
      </c>
    </row>
    <row r="369" spans="1:17" x14ac:dyDescent="0.2">
      <c r="A369" s="118" t="str">
        <f>IF(B369="","",COUNT('Diário 1º PA'!$A$5:$A$1982)+COUNT('Diário 2º PA'!$A$5:$A$2027)+COUNT('Diário 3º PA'!$A$5:$A$2043)+ROW()-4)</f>
        <v/>
      </c>
      <c r="B369" s="104"/>
      <c r="C369" s="153"/>
      <c r="D369" s="105"/>
      <c r="E369" s="105"/>
      <c r="F369" s="106"/>
      <c r="G369" s="105"/>
      <c r="H369" s="105"/>
      <c r="I369" s="107"/>
      <c r="J369" s="422"/>
      <c r="K369" s="422"/>
      <c r="L369" s="423"/>
      <c r="M369" s="422"/>
      <c r="N369" s="422"/>
      <c r="O369" s="79">
        <f t="shared" si="19"/>
        <v>0</v>
      </c>
      <c r="P369" s="79">
        <f t="shared" si="19"/>
        <v>0</v>
      </c>
      <c r="Q369" s="102" t="str">
        <f t="shared" si="20"/>
        <v/>
      </c>
    </row>
    <row r="370" spans="1:17" x14ac:dyDescent="0.2">
      <c r="A370" s="118" t="str">
        <f>IF(B370="","",COUNT('Diário 1º PA'!$A$5:$A$1982)+COUNT('Diário 2º PA'!$A$5:$A$2027)+COUNT('Diário 3º PA'!$A$5:$A$2043)+ROW()-4)</f>
        <v/>
      </c>
      <c r="B370" s="104"/>
      <c r="C370" s="153"/>
      <c r="D370" s="105"/>
      <c r="E370" s="105"/>
      <c r="F370" s="106"/>
      <c r="G370" s="105"/>
      <c r="H370" s="105"/>
      <c r="I370" s="107"/>
      <c r="J370" s="422"/>
      <c r="K370" s="422"/>
      <c r="L370" s="423"/>
      <c r="M370" s="422"/>
      <c r="N370" s="422"/>
      <c r="O370" s="79">
        <f t="shared" si="19"/>
        <v>0</v>
      </c>
      <c r="P370" s="79">
        <f t="shared" si="19"/>
        <v>0</v>
      </c>
      <c r="Q370" s="102" t="str">
        <f t="shared" si="20"/>
        <v/>
      </c>
    </row>
    <row r="371" spans="1:17" x14ac:dyDescent="0.2">
      <c r="A371" s="118" t="str">
        <f>IF(B371="","",COUNT('Diário 1º PA'!$A$5:$A$1982)+COUNT('Diário 2º PA'!$A$5:$A$2027)+COUNT('Diário 3º PA'!$A$5:$A$2043)+ROW()-4)</f>
        <v/>
      </c>
      <c r="B371" s="104"/>
      <c r="C371" s="153"/>
      <c r="D371" s="105"/>
      <c r="E371" s="105"/>
      <c r="F371" s="106"/>
      <c r="G371" s="105"/>
      <c r="H371" s="105"/>
      <c r="I371" s="107"/>
      <c r="J371" s="422"/>
      <c r="K371" s="422"/>
      <c r="L371" s="423"/>
      <c r="M371" s="422"/>
      <c r="N371" s="422"/>
      <c r="O371" s="79">
        <f t="shared" si="19"/>
        <v>0</v>
      </c>
      <c r="P371" s="79">
        <f t="shared" si="19"/>
        <v>0</v>
      </c>
      <c r="Q371" s="102" t="str">
        <f t="shared" si="20"/>
        <v/>
      </c>
    </row>
    <row r="372" spans="1:17" x14ac:dyDescent="0.2">
      <c r="A372" s="118" t="str">
        <f>IF(B372="","",COUNT('Diário 1º PA'!$A$5:$A$1982)+COUNT('Diário 2º PA'!$A$5:$A$2027)+COUNT('Diário 3º PA'!$A$5:$A$2043)+ROW()-4)</f>
        <v/>
      </c>
      <c r="B372" s="104"/>
      <c r="C372" s="153"/>
      <c r="D372" s="105"/>
      <c r="E372" s="105"/>
      <c r="F372" s="106"/>
      <c r="G372" s="105"/>
      <c r="H372" s="105"/>
      <c r="I372" s="107"/>
      <c r="J372" s="422"/>
      <c r="K372" s="422"/>
      <c r="L372" s="423"/>
      <c r="M372" s="422"/>
      <c r="N372" s="422"/>
      <c r="O372" s="79">
        <f t="shared" si="19"/>
        <v>0</v>
      </c>
      <c r="P372" s="79">
        <f t="shared" si="19"/>
        <v>0</v>
      </c>
      <c r="Q372" s="102" t="str">
        <f t="shared" si="20"/>
        <v/>
      </c>
    </row>
    <row r="373" spans="1:17" x14ac:dyDescent="0.2">
      <c r="A373" s="118" t="str">
        <f>IF(B373="","",COUNT('Diário 1º PA'!$A$5:$A$1982)+COUNT('Diário 2º PA'!$A$5:$A$2027)+COUNT('Diário 3º PA'!$A$5:$A$2043)+ROW()-4)</f>
        <v/>
      </c>
      <c r="B373" s="104"/>
      <c r="C373" s="153"/>
      <c r="D373" s="105"/>
      <c r="E373" s="105"/>
      <c r="F373" s="106"/>
      <c r="G373" s="105"/>
      <c r="H373" s="105"/>
      <c r="I373" s="107"/>
      <c r="J373" s="422"/>
      <c r="K373" s="422"/>
      <c r="L373" s="423"/>
      <c r="M373" s="422"/>
      <c r="N373" s="422"/>
      <c r="O373" s="79">
        <f t="shared" si="19"/>
        <v>0</v>
      </c>
      <c r="P373" s="79">
        <f t="shared" si="19"/>
        <v>0</v>
      </c>
      <c r="Q373" s="102" t="str">
        <f t="shared" si="20"/>
        <v/>
      </c>
    </row>
    <row r="374" spans="1:17" x14ac:dyDescent="0.2">
      <c r="A374" s="118" t="str">
        <f>IF(B374="","",COUNT('Diário 1º PA'!$A$5:$A$1982)+COUNT('Diário 2º PA'!$A$5:$A$2027)+COUNT('Diário 3º PA'!$A$5:$A$2043)+ROW()-4)</f>
        <v/>
      </c>
      <c r="B374" s="104"/>
      <c r="C374" s="153"/>
      <c r="D374" s="105"/>
      <c r="E374" s="105"/>
      <c r="F374" s="106"/>
      <c r="G374" s="105"/>
      <c r="H374" s="105"/>
      <c r="I374" s="107"/>
      <c r="J374" s="422"/>
      <c r="K374" s="422"/>
      <c r="L374" s="423"/>
      <c r="M374" s="422"/>
      <c r="N374" s="422"/>
      <c r="O374" s="79">
        <f t="shared" si="19"/>
        <v>0</v>
      </c>
      <c r="P374" s="79">
        <f t="shared" si="19"/>
        <v>0</v>
      </c>
      <c r="Q374" s="102" t="str">
        <f t="shared" si="20"/>
        <v/>
      </c>
    </row>
    <row r="375" spans="1:17" x14ac:dyDescent="0.2">
      <c r="A375" s="118" t="str">
        <f>IF(B375="","",COUNT('Diário 1º PA'!$A$5:$A$1982)+COUNT('Diário 2º PA'!$A$5:$A$2027)+COUNT('Diário 3º PA'!$A$5:$A$2043)+ROW()-4)</f>
        <v/>
      </c>
      <c r="B375" s="104"/>
      <c r="C375" s="153"/>
      <c r="D375" s="105"/>
      <c r="E375" s="105"/>
      <c r="F375" s="106"/>
      <c r="G375" s="105"/>
      <c r="H375" s="105"/>
      <c r="I375" s="107"/>
      <c r="J375" s="422"/>
      <c r="K375" s="422"/>
      <c r="L375" s="423"/>
      <c r="M375" s="422"/>
      <c r="N375" s="422"/>
      <c r="O375" s="79">
        <f t="shared" si="19"/>
        <v>0</v>
      </c>
      <c r="P375" s="79">
        <f t="shared" si="19"/>
        <v>0</v>
      </c>
      <c r="Q375" s="102" t="str">
        <f t="shared" si="20"/>
        <v/>
      </c>
    </row>
    <row r="376" spans="1:17" x14ac:dyDescent="0.2">
      <c r="A376" s="118" t="str">
        <f>IF(B376="","",COUNT('Diário 1º PA'!$A$5:$A$1982)+COUNT('Diário 2º PA'!$A$5:$A$2027)+COUNT('Diário 3º PA'!$A$5:$A$2043)+ROW()-4)</f>
        <v/>
      </c>
      <c r="B376" s="104"/>
      <c r="C376" s="153"/>
      <c r="D376" s="105"/>
      <c r="E376" s="105"/>
      <c r="F376" s="106"/>
      <c r="G376" s="105"/>
      <c r="H376" s="105"/>
      <c r="I376" s="107"/>
      <c r="J376" s="422"/>
      <c r="K376" s="422"/>
      <c r="L376" s="423"/>
      <c r="M376" s="422"/>
      <c r="N376" s="422"/>
      <c r="O376" s="79">
        <f t="shared" si="19"/>
        <v>0</v>
      </c>
      <c r="P376" s="79">
        <f t="shared" si="19"/>
        <v>0</v>
      </c>
      <c r="Q376" s="102" t="str">
        <f t="shared" si="20"/>
        <v/>
      </c>
    </row>
    <row r="377" spans="1:17" x14ac:dyDescent="0.2">
      <c r="A377" s="118" t="str">
        <f>IF(B377="","",COUNT('Diário 1º PA'!$A$5:$A$1982)+COUNT('Diário 2º PA'!$A$5:$A$2027)+COUNT('Diário 3º PA'!$A$5:$A$2043)+ROW()-4)</f>
        <v/>
      </c>
      <c r="B377" s="104"/>
      <c r="C377" s="153"/>
      <c r="D377" s="105"/>
      <c r="E377" s="105"/>
      <c r="F377" s="106"/>
      <c r="G377" s="105"/>
      <c r="H377" s="105"/>
      <c r="I377" s="107"/>
      <c r="J377" s="422"/>
      <c r="K377" s="422"/>
      <c r="L377" s="423"/>
      <c r="M377" s="422"/>
      <c r="N377" s="422"/>
      <c r="O377" s="79">
        <f t="shared" si="19"/>
        <v>0</v>
      </c>
      <c r="P377" s="79">
        <f t="shared" si="19"/>
        <v>0</v>
      </c>
      <c r="Q377" s="102" t="str">
        <f t="shared" si="20"/>
        <v/>
      </c>
    </row>
    <row r="378" spans="1:17" x14ac:dyDescent="0.2">
      <c r="A378" s="118" t="str">
        <f>IF(B378="","",COUNT('Diário 1º PA'!$A$5:$A$1982)+COUNT('Diário 2º PA'!$A$5:$A$2027)+COUNT('Diário 3º PA'!$A$5:$A$2043)+ROW()-4)</f>
        <v/>
      </c>
      <c r="B378" s="104"/>
      <c r="C378" s="153"/>
      <c r="D378" s="105"/>
      <c r="E378" s="105"/>
      <c r="F378" s="106"/>
      <c r="G378" s="105"/>
      <c r="H378" s="105"/>
      <c r="I378" s="107"/>
      <c r="J378" s="422"/>
      <c r="K378" s="422"/>
      <c r="L378" s="423"/>
      <c r="M378" s="422"/>
      <c r="N378" s="422"/>
      <c r="O378" s="79">
        <f t="shared" si="19"/>
        <v>0</v>
      </c>
      <c r="P378" s="79">
        <f t="shared" si="19"/>
        <v>0</v>
      </c>
      <c r="Q378" s="102" t="str">
        <f t="shared" si="20"/>
        <v/>
      </c>
    </row>
    <row r="379" spans="1:17" x14ac:dyDescent="0.2">
      <c r="A379" s="118" t="str">
        <f>IF(B379="","",COUNT('Diário 1º PA'!$A$5:$A$1982)+COUNT('Diário 2º PA'!$A$5:$A$2027)+COUNT('Diário 3º PA'!$A$5:$A$2043)+ROW()-4)</f>
        <v/>
      </c>
      <c r="B379" s="104"/>
      <c r="C379" s="153"/>
      <c r="D379" s="105"/>
      <c r="E379" s="105"/>
      <c r="F379" s="106"/>
      <c r="G379" s="105"/>
      <c r="H379" s="105"/>
      <c r="I379" s="107"/>
      <c r="J379" s="422"/>
      <c r="K379" s="422"/>
      <c r="L379" s="423"/>
      <c r="M379" s="422"/>
      <c r="N379" s="422"/>
      <c r="O379" s="79">
        <f t="shared" si="19"/>
        <v>0</v>
      </c>
      <c r="P379" s="79">
        <f t="shared" si="19"/>
        <v>0</v>
      </c>
      <c r="Q379" s="102" t="str">
        <f t="shared" si="20"/>
        <v/>
      </c>
    </row>
    <row r="380" spans="1:17" x14ac:dyDescent="0.2">
      <c r="A380" s="118" t="str">
        <f>IF(B380="","",COUNT('Diário 1º PA'!$A$5:$A$1982)+COUNT('Diário 2º PA'!$A$5:$A$2027)+COUNT('Diário 3º PA'!$A$5:$A$2043)+ROW()-4)</f>
        <v/>
      </c>
      <c r="B380" s="104"/>
      <c r="C380" s="153"/>
      <c r="D380" s="105"/>
      <c r="E380" s="105"/>
      <c r="F380" s="106"/>
      <c r="G380" s="105"/>
      <c r="H380" s="105"/>
      <c r="I380" s="107"/>
      <c r="J380" s="422"/>
      <c r="K380" s="422"/>
      <c r="L380" s="423"/>
      <c r="M380" s="422"/>
      <c r="N380" s="422"/>
      <c r="O380" s="79">
        <f t="shared" si="19"/>
        <v>0</v>
      </c>
      <c r="P380" s="79">
        <f t="shared" si="19"/>
        <v>0</v>
      </c>
      <c r="Q380" s="102" t="str">
        <f t="shared" si="20"/>
        <v/>
      </c>
    </row>
    <row r="381" spans="1:17" x14ac:dyDescent="0.2">
      <c r="A381" s="118" t="str">
        <f>IF(B381="","",COUNT('Diário 1º PA'!$A$5:$A$1982)+COUNT('Diário 2º PA'!$A$5:$A$2027)+COUNT('Diário 3º PA'!$A$5:$A$2043)+ROW()-4)</f>
        <v/>
      </c>
      <c r="B381" s="104"/>
      <c r="C381" s="153"/>
      <c r="D381" s="105"/>
      <c r="E381" s="105"/>
      <c r="F381" s="106"/>
      <c r="G381" s="105"/>
      <c r="H381" s="105"/>
      <c r="I381" s="107"/>
      <c r="J381" s="422"/>
      <c r="K381" s="422"/>
      <c r="L381" s="423"/>
      <c r="M381" s="422"/>
      <c r="N381" s="422"/>
      <c r="O381" s="79">
        <f t="shared" si="19"/>
        <v>0</v>
      </c>
      <c r="P381" s="79">
        <f t="shared" si="19"/>
        <v>0</v>
      </c>
      <c r="Q381" s="102" t="str">
        <f t="shared" si="20"/>
        <v/>
      </c>
    </row>
    <row r="382" spans="1:17" x14ac:dyDescent="0.2">
      <c r="A382" s="118" t="str">
        <f>IF(B382="","",COUNT('Diário 1º PA'!$A$5:$A$1982)+COUNT('Diário 2º PA'!$A$5:$A$2027)+COUNT('Diário 3º PA'!$A$5:$A$2043)+ROW()-4)</f>
        <v/>
      </c>
      <c r="B382" s="104"/>
      <c r="C382" s="153"/>
      <c r="D382" s="105"/>
      <c r="E382" s="105"/>
      <c r="F382" s="106"/>
      <c r="G382" s="105"/>
      <c r="H382" s="105"/>
      <c r="I382" s="107"/>
      <c r="J382" s="422"/>
      <c r="K382" s="422"/>
      <c r="L382" s="423"/>
      <c r="M382" s="422"/>
      <c r="N382" s="422"/>
      <c r="O382" s="79">
        <f t="shared" si="19"/>
        <v>0</v>
      </c>
      <c r="P382" s="79">
        <f t="shared" si="19"/>
        <v>0</v>
      </c>
      <c r="Q382" s="102" t="str">
        <f t="shared" si="20"/>
        <v/>
      </c>
    </row>
    <row r="383" spans="1:17" x14ac:dyDescent="0.2">
      <c r="A383" s="118" t="str">
        <f>IF(B383="","",COUNT('Diário 1º PA'!$A$5:$A$1982)+COUNT('Diário 2º PA'!$A$5:$A$2027)+COUNT('Diário 3º PA'!$A$5:$A$2043)+ROW()-4)</f>
        <v/>
      </c>
      <c r="B383" s="104"/>
      <c r="C383" s="153"/>
      <c r="D383" s="105"/>
      <c r="E383" s="105"/>
      <c r="F383" s="106"/>
      <c r="G383" s="105"/>
      <c r="H383" s="105"/>
      <c r="I383" s="107"/>
      <c r="J383" s="422"/>
      <c r="K383" s="422"/>
      <c r="L383" s="423"/>
      <c r="M383" s="422"/>
      <c r="N383" s="422"/>
      <c r="O383" s="79">
        <f t="shared" si="19"/>
        <v>0</v>
      </c>
      <c r="P383" s="79">
        <f t="shared" si="19"/>
        <v>0</v>
      </c>
      <c r="Q383" s="102" t="str">
        <f t="shared" si="20"/>
        <v/>
      </c>
    </row>
    <row r="384" spans="1:17" x14ac:dyDescent="0.2">
      <c r="A384" s="118" t="str">
        <f>IF(B384="","",COUNT('Diário 1º PA'!$A$5:$A$1982)+COUNT('Diário 2º PA'!$A$5:$A$2027)+COUNT('Diário 3º PA'!$A$5:$A$2043)+ROW()-4)</f>
        <v/>
      </c>
      <c r="B384" s="104"/>
      <c r="C384" s="153"/>
      <c r="D384" s="105"/>
      <c r="E384" s="105"/>
      <c r="F384" s="106"/>
      <c r="G384" s="105"/>
      <c r="H384" s="105"/>
      <c r="I384" s="107"/>
      <c r="J384" s="422"/>
      <c r="K384" s="422"/>
      <c r="L384" s="423"/>
      <c r="M384" s="422"/>
      <c r="N384" s="422"/>
      <c r="O384" s="79">
        <f t="shared" si="19"/>
        <v>0</v>
      </c>
      <c r="P384" s="79">
        <f t="shared" si="19"/>
        <v>0</v>
      </c>
      <c r="Q384" s="102" t="str">
        <f t="shared" si="20"/>
        <v/>
      </c>
    </row>
    <row r="385" spans="1:17" x14ac:dyDescent="0.2">
      <c r="A385" s="118" t="str">
        <f>IF(B385="","",COUNT('Diário 1º PA'!$A$5:$A$1982)+COUNT('Diário 2º PA'!$A$5:$A$2027)+COUNT('Diário 3º PA'!$A$5:$A$2043)+ROW()-4)</f>
        <v/>
      </c>
      <c r="B385" s="104"/>
      <c r="C385" s="153"/>
      <c r="D385" s="105"/>
      <c r="E385" s="105"/>
      <c r="F385" s="106"/>
      <c r="G385" s="105"/>
      <c r="H385" s="105"/>
      <c r="I385" s="107"/>
      <c r="J385" s="422"/>
      <c r="K385" s="422"/>
      <c r="L385" s="423"/>
      <c r="M385" s="422"/>
      <c r="N385" s="422"/>
      <c r="O385" s="79">
        <f t="shared" si="19"/>
        <v>0</v>
      </c>
      <c r="P385" s="79">
        <f t="shared" si="19"/>
        <v>0</v>
      </c>
      <c r="Q385" s="102" t="str">
        <f t="shared" si="20"/>
        <v/>
      </c>
    </row>
    <row r="386" spans="1:17" x14ac:dyDescent="0.2">
      <c r="A386" s="118" t="str">
        <f>IF(B386="","",COUNT('Diário 1º PA'!$A$5:$A$1982)+COUNT('Diário 2º PA'!$A$5:$A$2027)+COUNT('Diário 3º PA'!$A$5:$A$2043)+ROW()-4)</f>
        <v/>
      </c>
      <c r="B386" s="104"/>
      <c r="C386" s="153"/>
      <c r="D386" s="105"/>
      <c r="E386" s="105"/>
      <c r="F386" s="106"/>
      <c r="G386" s="105"/>
      <c r="H386" s="105"/>
      <c r="I386" s="107"/>
      <c r="J386" s="422"/>
      <c r="K386" s="422"/>
      <c r="L386" s="423"/>
      <c r="M386" s="422"/>
      <c r="N386" s="422"/>
      <c r="O386" s="79">
        <f t="shared" si="19"/>
        <v>0</v>
      </c>
      <c r="P386" s="79">
        <f t="shared" si="19"/>
        <v>0</v>
      </c>
      <c r="Q386" s="102" t="str">
        <f t="shared" si="20"/>
        <v/>
      </c>
    </row>
    <row r="387" spans="1:17" x14ac:dyDescent="0.2">
      <c r="A387" s="118" t="str">
        <f>IF(B387="","",COUNT('Diário 1º PA'!$A$5:$A$1982)+COUNT('Diário 2º PA'!$A$5:$A$2027)+COUNT('Diário 3º PA'!$A$5:$A$2043)+ROW()-4)</f>
        <v/>
      </c>
      <c r="B387" s="104"/>
      <c r="C387" s="153"/>
      <c r="D387" s="105"/>
      <c r="E387" s="105"/>
      <c r="F387" s="106"/>
      <c r="G387" s="105"/>
      <c r="H387" s="105"/>
      <c r="I387" s="107"/>
      <c r="J387" s="422"/>
      <c r="K387" s="422"/>
      <c r="L387" s="423"/>
      <c r="M387" s="422"/>
      <c r="N387" s="422"/>
      <c r="O387" s="79">
        <f t="shared" si="19"/>
        <v>0</v>
      </c>
      <c r="P387" s="79">
        <f t="shared" si="19"/>
        <v>0</v>
      </c>
      <c r="Q387" s="102" t="str">
        <f t="shared" si="20"/>
        <v/>
      </c>
    </row>
    <row r="388" spans="1:17" x14ac:dyDescent="0.2">
      <c r="A388" s="118" t="str">
        <f>IF(B388="","",COUNT('Diário 1º PA'!$A$5:$A$1982)+COUNT('Diário 2º PA'!$A$5:$A$2027)+COUNT('Diário 3º PA'!$A$5:$A$2043)+ROW()-4)</f>
        <v/>
      </c>
      <c r="B388" s="104"/>
      <c r="C388" s="153"/>
      <c r="D388" s="105"/>
      <c r="E388" s="105"/>
      <c r="F388" s="106"/>
      <c r="G388" s="105"/>
      <c r="H388" s="105"/>
      <c r="I388" s="107"/>
      <c r="J388" s="422"/>
      <c r="K388" s="422"/>
      <c r="L388" s="423"/>
      <c r="M388" s="422"/>
      <c r="N388" s="422"/>
      <c r="O388" s="79">
        <f t="shared" si="19"/>
        <v>0</v>
      </c>
      <c r="P388" s="79">
        <f t="shared" si="19"/>
        <v>0</v>
      </c>
      <c r="Q388" s="102" t="str">
        <f t="shared" si="20"/>
        <v/>
      </c>
    </row>
    <row r="389" spans="1:17" x14ac:dyDescent="0.2">
      <c r="A389" s="118" t="str">
        <f>IF(B389="","",COUNT('Diário 1º PA'!$A$5:$A$1982)+COUNT('Diário 2º PA'!$A$5:$A$2027)+COUNT('Diário 3º PA'!$A$5:$A$2043)+ROW()-4)</f>
        <v/>
      </c>
      <c r="B389" s="104"/>
      <c r="C389" s="153"/>
      <c r="D389" s="105"/>
      <c r="E389" s="105"/>
      <c r="F389" s="106"/>
      <c r="G389" s="105"/>
      <c r="H389" s="105"/>
      <c r="I389" s="107"/>
      <c r="J389" s="422"/>
      <c r="K389" s="422"/>
      <c r="L389" s="423"/>
      <c r="M389" s="422"/>
      <c r="N389" s="422"/>
      <c r="O389" s="79">
        <f t="shared" si="19"/>
        <v>0</v>
      </c>
      <c r="P389" s="79">
        <f t="shared" si="19"/>
        <v>0</v>
      </c>
      <c r="Q389" s="102" t="str">
        <f t="shared" si="20"/>
        <v/>
      </c>
    </row>
    <row r="390" spans="1:17" x14ac:dyDescent="0.2">
      <c r="A390" s="118" t="str">
        <f>IF(B390="","",COUNT('Diário 1º PA'!$A$5:$A$1982)+COUNT('Diário 2º PA'!$A$5:$A$2027)+COUNT('Diário 3º PA'!$A$5:$A$2043)+ROW()-4)</f>
        <v/>
      </c>
      <c r="B390" s="104"/>
      <c r="C390" s="153"/>
      <c r="D390" s="105"/>
      <c r="E390" s="105"/>
      <c r="F390" s="106"/>
      <c r="G390" s="105"/>
      <c r="H390" s="105"/>
      <c r="I390" s="107"/>
      <c r="J390" s="422"/>
      <c r="K390" s="422"/>
      <c r="L390" s="423"/>
      <c r="M390" s="422"/>
      <c r="N390" s="422"/>
      <c r="O390" s="79">
        <f t="shared" si="19"/>
        <v>0</v>
      </c>
      <c r="P390" s="79">
        <f t="shared" si="19"/>
        <v>0</v>
      </c>
      <c r="Q390" s="102" t="str">
        <f t="shared" si="20"/>
        <v/>
      </c>
    </row>
    <row r="391" spans="1:17" x14ac:dyDescent="0.2">
      <c r="A391" s="118" t="str">
        <f>IF(B391="","",COUNT('Diário 1º PA'!$A$5:$A$1982)+COUNT('Diário 2º PA'!$A$5:$A$2027)+COUNT('Diário 3º PA'!$A$5:$A$2043)+ROW()-4)</f>
        <v/>
      </c>
      <c r="B391" s="104"/>
      <c r="C391" s="153"/>
      <c r="D391" s="105"/>
      <c r="E391" s="105"/>
      <c r="F391" s="106"/>
      <c r="G391" s="105"/>
      <c r="H391" s="105"/>
      <c r="I391" s="107"/>
      <c r="J391" s="422"/>
      <c r="K391" s="422"/>
      <c r="L391" s="423"/>
      <c r="M391" s="422"/>
      <c r="N391" s="422"/>
      <c r="O391" s="79">
        <f t="shared" si="19"/>
        <v>0</v>
      </c>
      <c r="P391" s="79">
        <f t="shared" si="19"/>
        <v>0</v>
      </c>
      <c r="Q391" s="102" t="str">
        <f t="shared" si="20"/>
        <v/>
      </c>
    </row>
    <row r="392" spans="1:17" x14ac:dyDescent="0.2">
      <c r="A392" s="118" t="str">
        <f>IF(B392="","",COUNT('Diário 1º PA'!$A$5:$A$1982)+COUNT('Diário 2º PA'!$A$5:$A$2027)+COUNT('Diário 3º PA'!$A$5:$A$2043)+ROW()-4)</f>
        <v/>
      </c>
      <c r="B392" s="104"/>
      <c r="C392" s="153"/>
      <c r="D392" s="105"/>
      <c r="E392" s="105"/>
      <c r="F392" s="106"/>
      <c r="G392" s="105"/>
      <c r="H392" s="105"/>
      <c r="I392" s="107"/>
      <c r="J392" s="422"/>
      <c r="K392" s="422"/>
      <c r="L392" s="423"/>
      <c r="M392" s="422"/>
      <c r="N392" s="422"/>
      <c r="O392" s="79">
        <f t="shared" si="19"/>
        <v>0</v>
      </c>
      <c r="P392" s="79">
        <f t="shared" si="19"/>
        <v>0</v>
      </c>
      <c r="Q392" s="102" t="str">
        <f t="shared" si="20"/>
        <v/>
      </c>
    </row>
    <row r="393" spans="1:17" x14ac:dyDescent="0.2">
      <c r="A393" s="118" t="str">
        <f>IF(B393="","",COUNT('Diário 1º PA'!$A$5:$A$1982)+COUNT('Diário 2º PA'!$A$5:$A$2027)+COUNT('Diário 3º PA'!$A$5:$A$2043)+ROW()-4)</f>
        <v/>
      </c>
      <c r="B393" s="104"/>
      <c r="C393" s="153"/>
      <c r="D393" s="105"/>
      <c r="E393" s="105"/>
      <c r="F393" s="106"/>
      <c r="G393" s="105"/>
      <c r="H393" s="105"/>
      <c r="I393" s="107"/>
      <c r="J393" s="422"/>
      <c r="K393" s="422"/>
      <c r="L393" s="423"/>
      <c r="M393" s="422"/>
      <c r="N393" s="422"/>
      <c r="O393" s="79">
        <f t="shared" si="19"/>
        <v>0</v>
      </c>
      <c r="P393" s="79">
        <f t="shared" si="19"/>
        <v>0</v>
      </c>
      <c r="Q393" s="102" t="str">
        <f t="shared" ref="Q393:Q456" si="21">SUBSTITUTE(D393," ","_")</f>
        <v/>
      </c>
    </row>
    <row r="394" spans="1:17" x14ac:dyDescent="0.2">
      <c r="A394" s="118" t="str">
        <f>IF(B394="","",COUNT('Diário 1º PA'!$A$5:$A$1982)+COUNT('Diário 2º PA'!$A$5:$A$2027)+COUNT('Diário 3º PA'!$A$5:$A$2043)+ROW()-4)</f>
        <v/>
      </c>
      <c r="B394" s="104"/>
      <c r="C394" s="153"/>
      <c r="D394" s="105"/>
      <c r="E394" s="105"/>
      <c r="F394" s="106"/>
      <c r="G394" s="105"/>
      <c r="H394" s="105"/>
      <c r="I394" s="107"/>
      <c r="J394" s="422"/>
      <c r="K394" s="422"/>
      <c r="L394" s="423"/>
      <c r="M394" s="422"/>
      <c r="N394" s="422"/>
      <c r="O394" s="79">
        <f t="shared" ref="O394:P457" si="22">IF(B394=0,0,IF(YEAR(B394)=$P$1,MONTH(B394)-$O$1+1,(YEAR(B394)-$P$1)*12-$O$1+1+MONTH(B394)))</f>
        <v>0</v>
      </c>
      <c r="P394" s="79">
        <f t="shared" si="22"/>
        <v>0</v>
      </c>
      <c r="Q394" s="102" t="str">
        <f t="shared" si="21"/>
        <v/>
      </c>
    </row>
    <row r="395" spans="1:17" x14ac:dyDescent="0.2">
      <c r="A395" s="118" t="str">
        <f>IF(B395="","",COUNT('Diário 1º PA'!$A$5:$A$1982)+COUNT('Diário 2º PA'!$A$5:$A$2027)+COUNT('Diário 3º PA'!$A$5:$A$2043)+ROW()-4)</f>
        <v/>
      </c>
      <c r="B395" s="104"/>
      <c r="C395" s="153"/>
      <c r="D395" s="105"/>
      <c r="E395" s="105"/>
      <c r="F395" s="106"/>
      <c r="G395" s="105"/>
      <c r="H395" s="105"/>
      <c r="I395" s="107"/>
      <c r="J395" s="422"/>
      <c r="K395" s="422"/>
      <c r="L395" s="423"/>
      <c r="M395" s="422"/>
      <c r="N395" s="422"/>
      <c r="O395" s="79">
        <f t="shared" si="22"/>
        <v>0</v>
      </c>
      <c r="P395" s="79">
        <f t="shared" si="22"/>
        <v>0</v>
      </c>
      <c r="Q395" s="102" t="str">
        <f t="shared" si="21"/>
        <v/>
      </c>
    </row>
    <row r="396" spans="1:17" x14ac:dyDescent="0.2">
      <c r="A396" s="118" t="str">
        <f>IF(B396="","",COUNT('Diário 1º PA'!$A$5:$A$1982)+COUNT('Diário 2º PA'!$A$5:$A$2027)+COUNT('Diário 3º PA'!$A$5:$A$2043)+ROW()-4)</f>
        <v/>
      </c>
      <c r="B396" s="104"/>
      <c r="C396" s="153"/>
      <c r="D396" s="105"/>
      <c r="E396" s="105"/>
      <c r="F396" s="106"/>
      <c r="G396" s="105"/>
      <c r="H396" s="105"/>
      <c r="I396" s="107"/>
      <c r="J396" s="422"/>
      <c r="K396" s="422"/>
      <c r="L396" s="423"/>
      <c r="M396" s="422"/>
      <c r="N396" s="422"/>
      <c r="O396" s="79">
        <f t="shared" si="22"/>
        <v>0</v>
      </c>
      <c r="P396" s="79">
        <f t="shared" si="22"/>
        <v>0</v>
      </c>
      <c r="Q396" s="102" t="str">
        <f t="shared" si="21"/>
        <v/>
      </c>
    </row>
    <row r="397" spans="1:17" x14ac:dyDescent="0.2">
      <c r="A397" s="118" t="str">
        <f>IF(B397="","",COUNT('Diário 1º PA'!$A$5:$A$1982)+COUNT('Diário 2º PA'!$A$5:$A$2027)+COUNT('Diário 3º PA'!$A$5:$A$2043)+ROW()-4)</f>
        <v/>
      </c>
      <c r="B397" s="104"/>
      <c r="C397" s="153"/>
      <c r="D397" s="105"/>
      <c r="E397" s="105"/>
      <c r="F397" s="106"/>
      <c r="G397" s="105"/>
      <c r="H397" s="105"/>
      <c r="I397" s="107"/>
      <c r="J397" s="422"/>
      <c r="K397" s="422"/>
      <c r="L397" s="423"/>
      <c r="M397" s="422"/>
      <c r="N397" s="422"/>
      <c r="O397" s="79">
        <f t="shared" si="22"/>
        <v>0</v>
      </c>
      <c r="P397" s="79">
        <f t="shared" si="22"/>
        <v>0</v>
      </c>
      <c r="Q397" s="102" t="str">
        <f t="shared" si="21"/>
        <v/>
      </c>
    </row>
    <row r="398" spans="1:17" x14ac:dyDescent="0.2">
      <c r="A398" s="118" t="str">
        <f>IF(B398="","",COUNT('Diário 1º PA'!$A$5:$A$1982)+COUNT('Diário 2º PA'!$A$5:$A$2027)+COUNT('Diário 3º PA'!$A$5:$A$2043)+ROW()-4)</f>
        <v/>
      </c>
      <c r="B398" s="104"/>
      <c r="C398" s="153"/>
      <c r="D398" s="105"/>
      <c r="E398" s="105"/>
      <c r="F398" s="106"/>
      <c r="G398" s="105"/>
      <c r="H398" s="105"/>
      <c r="I398" s="107"/>
      <c r="J398" s="422"/>
      <c r="K398" s="422"/>
      <c r="L398" s="423"/>
      <c r="M398" s="422"/>
      <c r="N398" s="422"/>
      <c r="O398" s="79">
        <f t="shared" si="22"/>
        <v>0</v>
      </c>
      <c r="P398" s="79">
        <f t="shared" si="22"/>
        <v>0</v>
      </c>
      <c r="Q398" s="102" t="str">
        <f t="shared" si="21"/>
        <v/>
      </c>
    </row>
    <row r="399" spans="1:17" x14ac:dyDescent="0.2">
      <c r="A399" s="118" t="str">
        <f>IF(B399="","",COUNT('Diário 1º PA'!$A$5:$A$1982)+COUNT('Diário 2º PA'!$A$5:$A$2027)+COUNT('Diário 3º PA'!$A$5:$A$2043)+ROW()-4)</f>
        <v/>
      </c>
      <c r="B399" s="104"/>
      <c r="C399" s="153"/>
      <c r="D399" s="105"/>
      <c r="E399" s="105"/>
      <c r="F399" s="106"/>
      <c r="G399" s="105"/>
      <c r="H399" s="105"/>
      <c r="I399" s="107"/>
      <c r="J399" s="422"/>
      <c r="K399" s="422"/>
      <c r="L399" s="423"/>
      <c r="M399" s="422"/>
      <c r="N399" s="422"/>
      <c r="O399" s="79">
        <f t="shared" si="22"/>
        <v>0</v>
      </c>
      <c r="P399" s="79">
        <f t="shared" si="22"/>
        <v>0</v>
      </c>
      <c r="Q399" s="102" t="str">
        <f t="shared" si="21"/>
        <v/>
      </c>
    </row>
    <row r="400" spans="1:17" x14ac:dyDescent="0.2">
      <c r="A400" s="118" t="str">
        <f>IF(B400="","",COUNT('Diário 1º PA'!$A$5:$A$1982)+COUNT('Diário 2º PA'!$A$5:$A$2027)+COUNT('Diário 3º PA'!$A$5:$A$2043)+ROW()-4)</f>
        <v/>
      </c>
      <c r="B400" s="104"/>
      <c r="C400" s="153"/>
      <c r="D400" s="105"/>
      <c r="E400" s="105"/>
      <c r="F400" s="106"/>
      <c r="G400" s="105"/>
      <c r="H400" s="105"/>
      <c r="I400" s="107"/>
      <c r="J400" s="422"/>
      <c r="K400" s="422"/>
      <c r="L400" s="423"/>
      <c r="M400" s="422"/>
      <c r="N400" s="422"/>
      <c r="O400" s="79">
        <f t="shared" si="22"/>
        <v>0</v>
      </c>
      <c r="P400" s="79">
        <f t="shared" si="22"/>
        <v>0</v>
      </c>
      <c r="Q400" s="102" t="str">
        <f t="shared" si="21"/>
        <v/>
      </c>
    </row>
    <row r="401" spans="1:17" x14ac:dyDescent="0.2">
      <c r="A401" s="118" t="str">
        <f>IF(B401="","",COUNT('Diário 1º PA'!$A$5:$A$1982)+COUNT('Diário 2º PA'!$A$5:$A$2027)+COUNT('Diário 3º PA'!$A$5:$A$2043)+ROW()-4)</f>
        <v/>
      </c>
      <c r="B401" s="104"/>
      <c r="C401" s="153"/>
      <c r="D401" s="105"/>
      <c r="E401" s="105"/>
      <c r="F401" s="106"/>
      <c r="G401" s="105"/>
      <c r="H401" s="105"/>
      <c r="I401" s="107"/>
      <c r="J401" s="422"/>
      <c r="K401" s="422"/>
      <c r="L401" s="423"/>
      <c r="M401" s="422"/>
      <c r="N401" s="422"/>
      <c r="O401" s="79">
        <f t="shared" si="22"/>
        <v>0</v>
      </c>
      <c r="P401" s="79">
        <f t="shared" si="22"/>
        <v>0</v>
      </c>
      <c r="Q401" s="102" t="str">
        <f t="shared" si="21"/>
        <v/>
      </c>
    </row>
    <row r="402" spans="1:17" x14ac:dyDescent="0.2">
      <c r="A402" s="118" t="str">
        <f>IF(B402="","",COUNT('Diário 1º PA'!$A$5:$A$1982)+COUNT('Diário 2º PA'!$A$5:$A$2027)+COUNT('Diário 3º PA'!$A$5:$A$2043)+ROW()-4)</f>
        <v/>
      </c>
      <c r="B402" s="104"/>
      <c r="C402" s="153"/>
      <c r="D402" s="105"/>
      <c r="E402" s="105"/>
      <c r="F402" s="106"/>
      <c r="G402" s="105"/>
      <c r="H402" s="105"/>
      <c r="I402" s="107"/>
      <c r="J402" s="422"/>
      <c r="K402" s="422"/>
      <c r="L402" s="423"/>
      <c r="M402" s="422"/>
      <c r="N402" s="422"/>
      <c r="O402" s="79">
        <f t="shared" si="22"/>
        <v>0</v>
      </c>
      <c r="P402" s="79">
        <f t="shared" si="22"/>
        <v>0</v>
      </c>
      <c r="Q402" s="102" t="str">
        <f t="shared" si="21"/>
        <v/>
      </c>
    </row>
    <row r="403" spans="1:17" x14ac:dyDescent="0.2">
      <c r="A403" s="118" t="str">
        <f>IF(B403="","",COUNT('Diário 1º PA'!$A$5:$A$1982)+COUNT('Diário 2º PA'!$A$5:$A$2027)+COUNT('Diário 3º PA'!$A$5:$A$2043)+ROW()-4)</f>
        <v/>
      </c>
      <c r="B403" s="104"/>
      <c r="C403" s="153"/>
      <c r="D403" s="105"/>
      <c r="E403" s="105"/>
      <c r="F403" s="106"/>
      <c r="G403" s="105"/>
      <c r="H403" s="105"/>
      <c r="I403" s="107"/>
      <c r="J403" s="422"/>
      <c r="K403" s="422"/>
      <c r="L403" s="423"/>
      <c r="M403" s="422"/>
      <c r="N403" s="422"/>
      <c r="O403" s="79">
        <f t="shared" si="22"/>
        <v>0</v>
      </c>
      <c r="P403" s="79">
        <f t="shared" si="22"/>
        <v>0</v>
      </c>
      <c r="Q403" s="102" t="str">
        <f t="shared" si="21"/>
        <v/>
      </c>
    </row>
    <row r="404" spans="1:17" x14ac:dyDescent="0.2">
      <c r="A404" s="118" t="str">
        <f>IF(B404="","",COUNT('Diário 1º PA'!$A$5:$A$1982)+COUNT('Diário 2º PA'!$A$5:$A$2027)+COUNT('Diário 3º PA'!$A$5:$A$2043)+ROW()-4)</f>
        <v/>
      </c>
      <c r="B404" s="104"/>
      <c r="C404" s="153"/>
      <c r="D404" s="105"/>
      <c r="E404" s="105"/>
      <c r="F404" s="106"/>
      <c r="G404" s="105"/>
      <c r="H404" s="105"/>
      <c r="I404" s="107"/>
      <c r="J404" s="422"/>
      <c r="K404" s="422"/>
      <c r="L404" s="423"/>
      <c r="M404" s="422"/>
      <c r="N404" s="422"/>
      <c r="O404" s="79">
        <f t="shared" si="22"/>
        <v>0</v>
      </c>
      <c r="P404" s="79">
        <f t="shared" si="22"/>
        <v>0</v>
      </c>
      <c r="Q404" s="102" t="str">
        <f t="shared" si="21"/>
        <v/>
      </c>
    </row>
    <row r="405" spans="1:17" x14ac:dyDescent="0.2">
      <c r="A405" s="118" t="str">
        <f>IF(B405="","",COUNT('Diário 1º PA'!$A$5:$A$1982)+COUNT('Diário 2º PA'!$A$5:$A$2027)+COUNT('Diário 3º PA'!$A$5:$A$2043)+ROW()-4)</f>
        <v/>
      </c>
      <c r="B405" s="104"/>
      <c r="C405" s="153"/>
      <c r="D405" s="105"/>
      <c r="E405" s="105"/>
      <c r="F405" s="106"/>
      <c r="G405" s="105"/>
      <c r="H405" s="105"/>
      <c r="I405" s="107"/>
      <c r="J405" s="422"/>
      <c r="K405" s="422"/>
      <c r="L405" s="423"/>
      <c r="M405" s="422"/>
      <c r="N405" s="422"/>
      <c r="O405" s="79">
        <f t="shared" si="22"/>
        <v>0</v>
      </c>
      <c r="P405" s="79">
        <f t="shared" si="22"/>
        <v>0</v>
      </c>
      <c r="Q405" s="102" t="str">
        <f t="shared" si="21"/>
        <v/>
      </c>
    </row>
    <row r="406" spans="1:17" x14ac:dyDescent="0.2">
      <c r="A406" s="118" t="str">
        <f>IF(B406="","",COUNT('Diário 1º PA'!$A$5:$A$1982)+COUNT('Diário 2º PA'!$A$5:$A$2027)+COUNT('Diário 3º PA'!$A$5:$A$2043)+ROW()-4)</f>
        <v/>
      </c>
      <c r="B406" s="104"/>
      <c r="C406" s="153"/>
      <c r="D406" s="105"/>
      <c r="E406" s="105"/>
      <c r="F406" s="106"/>
      <c r="G406" s="105"/>
      <c r="H406" s="105"/>
      <c r="I406" s="107"/>
      <c r="J406" s="422"/>
      <c r="K406" s="422"/>
      <c r="L406" s="423"/>
      <c r="M406" s="422"/>
      <c r="N406" s="422"/>
      <c r="O406" s="79">
        <f t="shared" si="22"/>
        <v>0</v>
      </c>
      <c r="P406" s="79">
        <f t="shared" si="22"/>
        <v>0</v>
      </c>
      <c r="Q406" s="102" t="str">
        <f t="shared" si="21"/>
        <v/>
      </c>
    </row>
    <row r="407" spans="1:17" x14ac:dyDescent="0.2">
      <c r="A407" s="118" t="str">
        <f>IF(B407="","",COUNT('Diário 1º PA'!$A$5:$A$1982)+COUNT('Diário 2º PA'!$A$5:$A$2027)+COUNT('Diário 3º PA'!$A$5:$A$2043)+ROW()-4)</f>
        <v/>
      </c>
      <c r="B407" s="104"/>
      <c r="C407" s="153"/>
      <c r="D407" s="105"/>
      <c r="E407" s="105"/>
      <c r="F407" s="106"/>
      <c r="G407" s="105"/>
      <c r="H407" s="105"/>
      <c r="I407" s="107"/>
      <c r="J407" s="422"/>
      <c r="K407" s="422"/>
      <c r="L407" s="423"/>
      <c r="M407" s="422"/>
      <c r="N407" s="422"/>
      <c r="O407" s="79">
        <f t="shared" si="22"/>
        <v>0</v>
      </c>
      <c r="P407" s="79">
        <f t="shared" si="22"/>
        <v>0</v>
      </c>
      <c r="Q407" s="102" t="str">
        <f t="shared" si="21"/>
        <v/>
      </c>
    </row>
    <row r="408" spans="1:17" x14ac:dyDescent="0.2">
      <c r="A408" s="118" t="str">
        <f>IF(B408="","",COUNT('Diário 1º PA'!$A$5:$A$1982)+COUNT('Diário 2º PA'!$A$5:$A$2027)+COUNT('Diário 3º PA'!$A$5:$A$2043)+ROW()-4)</f>
        <v/>
      </c>
      <c r="B408" s="104"/>
      <c r="C408" s="153"/>
      <c r="D408" s="105"/>
      <c r="E408" s="105"/>
      <c r="F408" s="106"/>
      <c r="G408" s="105"/>
      <c r="H408" s="105"/>
      <c r="I408" s="107"/>
      <c r="J408" s="422"/>
      <c r="K408" s="422"/>
      <c r="L408" s="423"/>
      <c r="M408" s="422"/>
      <c r="N408" s="422"/>
      <c r="O408" s="79">
        <f t="shared" si="22"/>
        <v>0</v>
      </c>
      <c r="P408" s="79">
        <f t="shared" si="22"/>
        <v>0</v>
      </c>
      <c r="Q408" s="102" t="str">
        <f t="shared" si="21"/>
        <v/>
      </c>
    </row>
    <row r="409" spans="1:17" x14ac:dyDescent="0.2">
      <c r="A409" s="118" t="str">
        <f>IF(B409="","",COUNT('Diário 1º PA'!$A$5:$A$1982)+COUNT('Diário 2º PA'!$A$5:$A$2027)+COUNT('Diário 3º PA'!$A$5:$A$2043)+ROW()-4)</f>
        <v/>
      </c>
      <c r="B409" s="104"/>
      <c r="C409" s="153"/>
      <c r="D409" s="105"/>
      <c r="E409" s="105"/>
      <c r="F409" s="106"/>
      <c r="G409" s="105"/>
      <c r="H409" s="105"/>
      <c r="I409" s="107"/>
      <c r="J409" s="422"/>
      <c r="K409" s="422"/>
      <c r="L409" s="423"/>
      <c r="M409" s="422"/>
      <c r="N409" s="422"/>
      <c r="O409" s="79">
        <f t="shared" si="22"/>
        <v>0</v>
      </c>
      <c r="P409" s="79">
        <f t="shared" si="22"/>
        <v>0</v>
      </c>
      <c r="Q409" s="102" t="str">
        <f t="shared" si="21"/>
        <v/>
      </c>
    </row>
    <row r="410" spans="1:17" x14ac:dyDescent="0.2">
      <c r="A410" s="118" t="str">
        <f>IF(B410="","",COUNT('Diário 1º PA'!$A$5:$A$1982)+COUNT('Diário 2º PA'!$A$5:$A$2027)+COUNT('Diário 3º PA'!$A$5:$A$2043)+ROW()-4)</f>
        <v/>
      </c>
      <c r="B410" s="104"/>
      <c r="C410" s="153"/>
      <c r="D410" s="105"/>
      <c r="E410" s="105"/>
      <c r="F410" s="106"/>
      <c r="G410" s="105"/>
      <c r="H410" s="105"/>
      <c r="I410" s="107"/>
      <c r="J410" s="422"/>
      <c r="K410" s="422"/>
      <c r="L410" s="423"/>
      <c r="M410" s="422"/>
      <c r="N410" s="422"/>
      <c r="O410" s="79">
        <f t="shared" si="22"/>
        <v>0</v>
      </c>
      <c r="P410" s="79">
        <f t="shared" si="22"/>
        <v>0</v>
      </c>
      <c r="Q410" s="102" t="str">
        <f t="shared" si="21"/>
        <v/>
      </c>
    </row>
    <row r="411" spans="1:17" x14ac:dyDescent="0.2">
      <c r="A411" s="118" t="str">
        <f>IF(B411="","",COUNT('Diário 1º PA'!$A$5:$A$1982)+COUNT('Diário 2º PA'!$A$5:$A$2027)+COUNT('Diário 3º PA'!$A$5:$A$2043)+ROW()-4)</f>
        <v/>
      </c>
      <c r="B411" s="104"/>
      <c r="C411" s="153"/>
      <c r="D411" s="105"/>
      <c r="E411" s="105"/>
      <c r="F411" s="106"/>
      <c r="G411" s="105"/>
      <c r="H411" s="105"/>
      <c r="I411" s="107"/>
      <c r="J411" s="422"/>
      <c r="K411" s="422"/>
      <c r="L411" s="423"/>
      <c r="M411" s="422"/>
      <c r="N411" s="422"/>
      <c r="O411" s="79">
        <f t="shared" si="22"/>
        <v>0</v>
      </c>
      <c r="P411" s="79">
        <f t="shared" si="22"/>
        <v>0</v>
      </c>
      <c r="Q411" s="102" t="str">
        <f t="shared" si="21"/>
        <v/>
      </c>
    </row>
    <row r="412" spans="1:17" x14ac:dyDescent="0.2">
      <c r="A412" s="118" t="str">
        <f>IF(B412="","",COUNT('Diário 1º PA'!$A$5:$A$1982)+COUNT('Diário 2º PA'!$A$5:$A$2027)+COUNT('Diário 3º PA'!$A$5:$A$2043)+ROW()-4)</f>
        <v/>
      </c>
      <c r="B412" s="104"/>
      <c r="C412" s="153"/>
      <c r="D412" s="105"/>
      <c r="E412" s="105"/>
      <c r="F412" s="106"/>
      <c r="G412" s="105"/>
      <c r="H412" s="105"/>
      <c r="I412" s="107"/>
      <c r="J412" s="422"/>
      <c r="K412" s="422"/>
      <c r="L412" s="423"/>
      <c r="M412" s="422"/>
      <c r="N412" s="422"/>
      <c r="O412" s="79">
        <f t="shared" si="22"/>
        <v>0</v>
      </c>
      <c r="P412" s="79">
        <f t="shared" si="22"/>
        <v>0</v>
      </c>
      <c r="Q412" s="102" t="str">
        <f t="shared" si="21"/>
        <v/>
      </c>
    </row>
    <row r="413" spans="1:17" x14ac:dyDescent="0.2">
      <c r="A413" s="118" t="str">
        <f>IF(B413="","",COUNT('Diário 1º PA'!$A$5:$A$1982)+COUNT('Diário 2º PA'!$A$5:$A$2027)+COUNT('Diário 3º PA'!$A$5:$A$2043)+ROW()-4)</f>
        <v/>
      </c>
      <c r="B413" s="104"/>
      <c r="C413" s="153"/>
      <c r="D413" s="105"/>
      <c r="E413" s="105"/>
      <c r="F413" s="106"/>
      <c r="G413" s="105"/>
      <c r="H413" s="105"/>
      <c r="I413" s="107"/>
      <c r="J413" s="422"/>
      <c r="K413" s="422"/>
      <c r="L413" s="423"/>
      <c r="M413" s="422"/>
      <c r="N413" s="422"/>
      <c r="O413" s="79">
        <f t="shared" si="22"/>
        <v>0</v>
      </c>
      <c r="P413" s="79">
        <f t="shared" si="22"/>
        <v>0</v>
      </c>
      <c r="Q413" s="102" t="str">
        <f t="shared" si="21"/>
        <v/>
      </c>
    </row>
    <row r="414" spans="1:17" x14ac:dyDescent="0.2">
      <c r="A414" s="118" t="str">
        <f>IF(B414="","",COUNT('Diário 1º PA'!$A$5:$A$1982)+COUNT('Diário 2º PA'!$A$5:$A$2027)+COUNT('Diário 3º PA'!$A$5:$A$2043)+ROW()-4)</f>
        <v/>
      </c>
      <c r="B414" s="104"/>
      <c r="C414" s="153"/>
      <c r="D414" s="105"/>
      <c r="E414" s="105"/>
      <c r="F414" s="106"/>
      <c r="G414" s="105"/>
      <c r="H414" s="105"/>
      <c r="I414" s="107"/>
      <c r="J414" s="422"/>
      <c r="K414" s="422"/>
      <c r="L414" s="423"/>
      <c r="M414" s="422"/>
      <c r="N414" s="422"/>
      <c r="O414" s="79">
        <f t="shared" si="22"/>
        <v>0</v>
      </c>
      <c r="P414" s="79">
        <f t="shared" si="22"/>
        <v>0</v>
      </c>
      <c r="Q414" s="102" t="str">
        <f t="shared" si="21"/>
        <v/>
      </c>
    </row>
    <row r="415" spans="1:17" x14ac:dyDescent="0.2">
      <c r="A415" s="118" t="str">
        <f>IF(B415="","",COUNT('Diário 1º PA'!$A$5:$A$1982)+COUNT('Diário 2º PA'!$A$5:$A$2027)+COUNT('Diário 3º PA'!$A$5:$A$2043)+ROW()-4)</f>
        <v/>
      </c>
      <c r="B415" s="104"/>
      <c r="C415" s="153"/>
      <c r="D415" s="105"/>
      <c r="E415" s="105"/>
      <c r="F415" s="106"/>
      <c r="G415" s="105"/>
      <c r="H415" s="105"/>
      <c r="I415" s="107"/>
      <c r="J415" s="422"/>
      <c r="K415" s="422"/>
      <c r="L415" s="423"/>
      <c r="M415" s="422"/>
      <c r="N415" s="422"/>
      <c r="O415" s="79">
        <f t="shared" si="22"/>
        <v>0</v>
      </c>
      <c r="P415" s="79">
        <f t="shared" si="22"/>
        <v>0</v>
      </c>
      <c r="Q415" s="102" t="str">
        <f t="shared" si="21"/>
        <v/>
      </c>
    </row>
    <row r="416" spans="1:17" x14ac:dyDescent="0.2">
      <c r="A416" s="118" t="str">
        <f>IF(B416="","",COUNT('Diário 1º PA'!$A$5:$A$1982)+COUNT('Diário 2º PA'!$A$5:$A$2027)+COUNT('Diário 3º PA'!$A$5:$A$2043)+ROW()-4)</f>
        <v/>
      </c>
      <c r="B416" s="104"/>
      <c r="C416" s="153"/>
      <c r="D416" s="105"/>
      <c r="E416" s="105"/>
      <c r="F416" s="106"/>
      <c r="G416" s="105"/>
      <c r="H416" s="105"/>
      <c r="I416" s="107"/>
      <c r="J416" s="422"/>
      <c r="K416" s="422"/>
      <c r="L416" s="423"/>
      <c r="M416" s="422"/>
      <c r="N416" s="422"/>
      <c r="O416" s="79">
        <f t="shared" si="22"/>
        <v>0</v>
      </c>
      <c r="P416" s="79">
        <f t="shared" si="22"/>
        <v>0</v>
      </c>
      <c r="Q416" s="102" t="str">
        <f t="shared" si="21"/>
        <v/>
      </c>
    </row>
    <row r="417" spans="1:17" x14ac:dyDescent="0.2">
      <c r="A417" s="118" t="str">
        <f>IF(B417="","",COUNT('Diário 1º PA'!$A$5:$A$1982)+COUNT('Diário 2º PA'!$A$5:$A$2027)+COUNT('Diário 3º PA'!$A$5:$A$2043)+ROW()-4)</f>
        <v/>
      </c>
      <c r="B417" s="104"/>
      <c r="C417" s="153"/>
      <c r="D417" s="105"/>
      <c r="E417" s="105"/>
      <c r="F417" s="106"/>
      <c r="G417" s="105"/>
      <c r="H417" s="105"/>
      <c r="I417" s="107"/>
      <c r="J417" s="422"/>
      <c r="K417" s="422"/>
      <c r="L417" s="423"/>
      <c r="M417" s="422"/>
      <c r="N417" s="422"/>
      <c r="O417" s="79">
        <f t="shared" si="22"/>
        <v>0</v>
      </c>
      <c r="P417" s="79">
        <f t="shared" si="22"/>
        <v>0</v>
      </c>
      <c r="Q417" s="102" t="str">
        <f t="shared" si="21"/>
        <v/>
      </c>
    </row>
    <row r="418" spans="1:17" x14ac:dyDescent="0.2">
      <c r="A418" s="118" t="str">
        <f>IF(B418="","",COUNT('Diário 1º PA'!$A$5:$A$1982)+COUNT('Diário 2º PA'!$A$5:$A$2027)+COUNT('Diário 3º PA'!$A$5:$A$2043)+ROW()-4)</f>
        <v/>
      </c>
      <c r="B418" s="104"/>
      <c r="C418" s="153"/>
      <c r="D418" s="105"/>
      <c r="E418" s="105"/>
      <c r="F418" s="106"/>
      <c r="G418" s="105"/>
      <c r="H418" s="105"/>
      <c r="I418" s="107"/>
      <c r="J418" s="422"/>
      <c r="K418" s="422"/>
      <c r="L418" s="423"/>
      <c r="M418" s="422"/>
      <c r="N418" s="422"/>
      <c r="O418" s="79">
        <f t="shared" si="22"/>
        <v>0</v>
      </c>
      <c r="P418" s="79">
        <f t="shared" si="22"/>
        <v>0</v>
      </c>
      <c r="Q418" s="102" t="str">
        <f t="shared" si="21"/>
        <v/>
      </c>
    </row>
    <row r="419" spans="1:17" x14ac:dyDescent="0.2">
      <c r="A419" s="118" t="str">
        <f>IF(B419="","",COUNT('Diário 1º PA'!$A$5:$A$1982)+COUNT('Diário 2º PA'!$A$5:$A$2027)+COUNT('Diário 3º PA'!$A$5:$A$2043)+ROW()-4)</f>
        <v/>
      </c>
      <c r="B419" s="104"/>
      <c r="C419" s="153"/>
      <c r="D419" s="105"/>
      <c r="E419" s="105"/>
      <c r="F419" s="106"/>
      <c r="G419" s="105"/>
      <c r="H419" s="105"/>
      <c r="I419" s="107"/>
      <c r="J419" s="422"/>
      <c r="K419" s="422"/>
      <c r="L419" s="423"/>
      <c r="M419" s="422"/>
      <c r="N419" s="422"/>
      <c r="O419" s="79">
        <f t="shared" si="22"/>
        <v>0</v>
      </c>
      <c r="P419" s="79">
        <f t="shared" si="22"/>
        <v>0</v>
      </c>
      <c r="Q419" s="102" t="str">
        <f t="shared" si="21"/>
        <v/>
      </c>
    </row>
    <row r="420" spans="1:17" x14ac:dyDescent="0.2">
      <c r="A420" s="118" t="str">
        <f>IF(B420="","",COUNT('Diário 1º PA'!$A$5:$A$1982)+COUNT('Diário 2º PA'!$A$5:$A$2027)+COUNT('Diário 3º PA'!$A$5:$A$2043)+ROW()-4)</f>
        <v/>
      </c>
      <c r="B420" s="104"/>
      <c r="C420" s="153"/>
      <c r="D420" s="105"/>
      <c r="E420" s="105"/>
      <c r="F420" s="106"/>
      <c r="G420" s="105"/>
      <c r="H420" s="105"/>
      <c r="I420" s="107"/>
      <c r="J420" s="422"/>
      <c r="K420" s="422"/>
      <c r="L420" s="423"/>
      <c r="M420" s="422"/>
      <c r="N420" s="422"/>
      <c r="O420" s="79">
        <f t="shared" si="22"/>
        <v>0</v>
      </c>
      <c r="P420" s="79">
        <f t="shared" si="22"/>
        <v>0</v>
      </c>
      <c r="Q420" s="102" t="str">
        <f t="shared" si="21"/>
        <v/>
      </c>
    </row>
    <row r="421" spans="1:17" x14ac:dyDescent="0.2">
      <c r="A421" s="118" t="str">
        <f>IF(B421="","",COUNT('Diário 1º PA'!$A$5:$A$1982)+COUNT('Diário 2º PA'!$A$5:$A$2027)+COUNT('Diário 3º PA'!$A$5:$A$2043)+ROW()-4)</f>
        <v/>
      </c>
      <c r="B421" s="104"/>
      <c r="C421" s="153"/>
      <c r="D421" s="105"/>
      <c r="E421" s="105"/>
      <c r="F421" s="106"/>
      <c r="G421" s="105"/>
      <c r="H421" s="105"/>
      <c r="I421" s="107"/>
      <c r="J421" s="422"/>
      <c r="K421" s="422"/>
      <c r="L421" s="423"/>
      <c r="M421" s="422"/>
      <c r="N421" s="422"/>
      <c r="O421" s="79">
        <f t="shared" si="22"/>
        <v>0</v>
      </c>
      <c r="P421" s="79">
        <f t="shared" si="22"/>
        <v>0</v>
      </c>
      <c r="Q421" s="102" t="str">
        <f t="shared" si="21"/>
        <v/>
      </c>
    </row>
    <row r="422" spans="1:17" x14ac:dyDescent="0.2">
      <c r="A422" s="118" t="str">
        <f>IF(B422="","",COUNT('Diário 1º PA'!$A$5:$A$1982)+COUNT('Diário 2º PA'!$A$5:$A$2027)+COUNT('Diário 3º PA'!$A$5:$A$2043)+ROW()-4)</f>
        <v/>
      </c>
      <c r="B422" s="104"/>
      <c r="C422" s="153"/>
      <c r="D422" s="105"/>
      <c r="E422" s="105"/>
      <c r="F422" s="106"/>
      <c r="G422" s="105"/>
      <c r="H422" s="105"/>
      <c r="I422" s="107"/>
      <c r="J422" s="422"/>
      <c r="K422" s="422"/>
      <c r="L422" s="423"/>
      <c r="M422" s="422"/>
      <c r="N422" s="422"/>
      <c r="O422" s="79">
        <f t="shared" si="22"/>
        <v>0</v>
      </c>
      <c r="P422" s="79">
        <f t="shared" si="22"/>
        <v>0</v>
      </c>
      <c r="Q422" s="102" t="str">
        <f t="shared" si="21"/>
        <v/>
      </c>
    </row>
    <row r="423" spans="1:17" x14ac:dyDescent="0.2">
      <c r="A423" s="118" t="str">
        <f>IF(B423="","",COUNT('Diário 1º PA'!$A$5:$A$1982)+COUNT('Diário 2º PA'!$A$5:$A$2027)+COUNT('Diário 3º PA'!$A$5:$A$2043)+ROW()-4)</f>
        <v/>
      </c>
      <c r="B423" s="104"/>
      <c r="C423" s="153"/>
      <c r="D423" s="105"/>
      <c r="E423" s="105"/>
      <c r="F423" s="106"/>
      <c r="G423" s="105"/>
      <c r="H423" s="105"/>
      <c r="I423" s="107"/>
      <c r="J423" s="422"/>
      <c r="K423" s="422"/>
      <c r="L423" s="423"/>
      <c r="M423" s="422"/>
      <c r="N423" s="422"/>
      <c r="O423" s="79">
        <f t="shared" si="22"/>
        <v>0</v>
      </c>
      <c r="P423" s="79">
        <f t="shared" si="22"/>
        <v>0</v>
      </c>
      <c r="Q423" s="102" t="str">
        <f t="shared" si="21"/>
        <v/>
      </c>
    </row>
    <row r="424" spans="1:17" x14ac:dyDescent="0.2">
      <c r="A424" s="118" t="str">
        <f>IF(B424="","",COUNT('Diário 1º PA'!$A$5:$A$1982)+COUNT('Diário 2º PA'!$A$5:$A$2027)+COUNT('Diário 3º PA'!$A$5:$A$2043)+ROW()-4)</f>
        <v/>
      </c>
      <c r="B424" s="104"/>
      <c r="C424" s="153"/>
      <c r="D424" s="105"/>
      <c r="E424" s="105"/>
      <c r="F424" s="106"/>
      <c r="G424" s="105"/>
      <c r="H424" s="105"/>
      <c r="I424" s="107"/>
      <c r="J424" s="422"/>
      <c r="K424" s="422"/>
      <c r="L424" s="423"/>
      <c r="M424" s="422"/>
      <c r="N424" s="422"/>
      <c r="O424" s="79">
        <f t="shared" si="22"/>
        <v>0</v>
      </c>
      <c r="P424" s="79">
        <f t="shared" si="22"/>
        <v>0</v>
      </c>
      <c r="Q424" s="102" t="str">
        <f t="shared" si="21"/>
        <v/>
      </c>
    </row>
    <row r="425" spans="1:17" x14ac:dyDescent="0.2">
      <c r="A425" s="118" t="str">
        <f>IF(B425="","",COUNT('Diário 1º PA'!$A$5:$A$1982)+COUNT('Diário 2º PA'!$A$5:$A$2027)+COUNT('Diário 3º PA'!$A$5:$A$2043)+ROW()-4)</f>
        <v/>
      </c>
      <c r="B425" s="104"/>
      <c r="C425" s="153"/>
      <c r="D425" s="105"/>
      <c r="E425" s="105"/>
      <c r="F425" s="106"/>
      <c r="G425" s="105"/>
      <c r="H425" s="105"/>
      <c r="I425" s="107"/>
      <c r="J425" s="422"/>
      <c r="K425" s="422"/>
      <c r="L425" s="423"/>
      <c r="M425" s="422"/>
      <c r="N425" s="422"/>
      <c r="O425" s="79">
        <f t="shared" si="22"/>
        <v>0</v>
      </c>
      <c r="P425" s="79">
        <f t="shared" si="22"/>
        <v>0</v>
      </c>
      <c r="Q425" s="102" t="str">
        <f t="shared" si="21"/>
        <v/>
      </c>
    </row>
    <row r="426" spans="1:17" x14ac:dyDescent="0.2">
      <c r="A426" s="118" t="str">
        <f>IF(B426="","",COUNT('Diário 1º PA'!$A$5:$A$1982)+COUNT('Diário 2º PA'!$A$5:$A$2027)+COUNT('Diário 3º PA'!$A$5:$A$2043)+ROW()-4)</f>
        <v/>
      </c>
      <c r="B426" s="104"/>
      <c r="C426" s="153"/>
      <c r="D426" s="105"/>
      <c r="E426" s="105"/>
      <c r="F426" s="106"/>
      <c r="G426" s="105"/>
      <c r="H426" s="105"/>
      <c r="I426" s="107"/>
      <c r="J426" s="422"/>
      <c r="K426" s="422"/>
      <c r="L426" s="423"/>
      <c r="M426" s="422"/>
      <c r="N426" s="422"/>
      <c r="O426" s="79">
        <f t="shared" si="22"/>
        <v>0</v>
      </c>
      <c r="P426" s="79">
        <f t="shared" si="22"/>
        <v>0</v>
      </c>
      <c r="Q426" s="102" t="str">
        <f t="shared" si="21"/>
        <v/>
      </c>
    </row>
    <row r="427" spans="1:17" x14ac:dyDescent="0.2">
      <c r="A427" s="118" t="str">
        <f>IF(B427="","",COUNT('Diário 1º PA'!$A$5:$A$1982)+COUNT('Diário 2º PA'!$A$5:$A$2027)+COUNT('Diário 3º PA'!$A$5:$A$2043)+ROW()-4)</f>
        <v/>
      </c>
      <c r="B427" s="104"/>
      <c r="C427" s="153"/>
      <c r="D427" s="105"/>
      <c r="E427" s="105"/>
      <c r="F427" s="106"/>
      <c r="G427" s="105"/>
      <c r="H427" s="105"/>
      <c r="I427" s="107"/>
      <c r="J427" s="422"/>
      <c r="K427" s="422"/>
      <c r="L427" s="423"/>
      <c r="M427" s="422"/>
      <c r="N427" s="422"/>
      <c r="O427" s="79">
        <f t="shared" si="22"/>
        <v>0</v>
      </c>
      <c r="P427" s="79">
        <f t="shared" si="22"/>
        <v>0</v>
      </c>
      <c r="Q427" s="102" t="str">
        <f t="shared" si="21"/>
        <v/>
      </c>
    </row>
    <row r="428" spans="1:17" x14ac:dyDescent="0.2">
      <c r="A428" s="118" t="str">
        <f>IF(B428="","",COUNT('Diário 1º PA'!$A$5:$A$1982)+COUNT('Diário 2º PA'!$A$5:$A$2027)+COUNT('Diário 3º PA'!$A$5:$A$2043)+ROW()-4)</f>
        <v/>
      </c>
      <c r="B428" s="104"/>
      <c r="C428" s="153"/>
      <c r="D428" s="105"/>
      <c r="E428" s="105"/>
      <c r="F428" s="106"/>
      <c r="G428" s="105"/>
      <c r="H428" s="105"/>
      <c r="I428" s="107"/>
      <c r="J428" s="422"/>
      <c r="K428" s="422"/>
      <c r="L428" s="423"/>
      <c r="M428" s="422"/>
      <c r="N428" s="422"/>
      <c r="O428" s="79">
        <f t="shared" si="22"/>
        <v>0</v>
      </c>
      <c r="P428" s="79">
        <f t="shared" si="22"/>
        <v>0</v>
      </c>
      <c r="Q428" s="102" t="str">
        <f t="shared" si="21"/>
        <v/>
      </c>
    </row>
    <row r="429" spans="1:17" x14ac:dyDescent="0.2">
      <c r="A429" s="118" t="str">
        <f>IF(B429="","",COUNT('Diário 1º PA'!$A$5:$A$1982)+COUNT('Diário 2º PA'!$A$5:$A$2027)+COUNT('Diário 3º PA'!$A$5:$A$2043)+ROW()-4)</f>
        <v/>
      </c>
      <c r="B429" s="104"/>
      <c r="C429" s="153"/>
      <c r="D429" s="105"/>
      <c r="E429" s="105"/>
      <c r="F429" s="106"/>
      <c r="G429" s="105"/>
      <c r="H429" s="105"/>
      <c r="I429" s="107"/>
      <c r="J429" s="422"/>
      <c r="K429" s="422"/>
      <c r="L429" s="423"/>
      <c r="M429" s="422"/>
      <c r="N429" s="422"/>
      <c r="O429" s="79">
        <f t="shared" si="22"/>
        <v>0</v>
      </c>
      <c r="P429" s="79">
        <f t="shared" si="22"/>
        <v>0</v>
      </c>
      <c r="Q429" s="102" t="str">
        <f t="shared" si="21"/>
        <v/>
      </c>
    </row>
    <row r="430" spans="1:17" x14ac:dyDescent="0.2">
      <c r="A430" s="118" t="str">
        <f>IF(B430="","",COUNT('Diário 1º PA'!$A$5:$A$1982)+COUNT('Diário 2º PA'!$A$5:$A$2027)+COUNT('Diário 3º PA'!$A$5:$A$2043)+ROW()-4)</f>
        <v/>
      </c>
      <c r="B430" s="104"/>
      <c r="C430" s="153"/>
      <c r="D430" s="105"/>
      <c r="E430" s="105"/>
      <c r="F430" s="106"/>
      <c r="G430" s="105"/>
      <c r="H430" s="105"/>
      <c r="I430" s="107"/>
      <c r="J430" s="422"/>
      <c r="K430" s="422"/>
      <c r="L430" s="423"/>
      <c r="M430" s="422"/>
      <c r="N430" s="422"/>
      <c r="O430" s="79">
        <f t="shared" si="22"/>
        <v>0</v>
      </c>
      <c r="P430" s="79">
        <f t="shared" si="22"/>
        <v>0</v>
      </c>
      <c r="Q430" s="102" t="str">
        <f t="shared" si="21"/>
        <v/>
      </c>
    </row>
    <row r="431" spans="1:17" x14ac:dyDescent="0.2">
      <c r="A431" s="118" t="str">
        <f>IF(B431="","",COUNT('Diário 1º PA'!$A$5:$A$1982)+COUNT('Diário 2º PA'!$A$5:$A$2027)+COUNT('Diário 3º PA'!$A$5:$A$2043)+ROW()-4)</f>
        <v/>
      </c>
      <c r="B431" s="104"/>
      <c r="C431" s="153"/>
      <c r="D431" s="105"/>
      <c r="E431" s="105"/>
      <c r="F431" s="106"/>
      <c r="G431" s="105"/>
      <c r="H431" s="105"/>
      <c r="I431" s="107"/>
      <c r="J431" s="422"/>
      <c r="K431" s="422"/>
      <c r="L431" s="423"/>
      <c r="M431" s="422"/>
      <c r="N431" s="422"/>
      <c r="O431" s="79">
        <f t="shared" si="22"/>
        <v>0</v>
      </c>
      <c r="P431" s="79">
        <f t="shared" si="22"/>
        <v>0</v>
      </c>
      <c r="Q431" s="102" t="str">
        <f t="shared" si="21"/>
        <v/>
      </c>
    </row>
    <row r="432" spans="1:17" x14ac:dyDescent="0.2">
      <c r="A432" s="118" t="str">
        <f>IF(B432="","",COUNT('Diário 1º PA'!$A$5:$A$1982)+COUNT('Diário 2º PA'!$A$5:$A$2027)+COUNT('Diário 3º PA'!$A$5:$A$2043)+ROW()-4)</f>
        <v/>
      </c>
      <c r="B432" s="104"/>
      <c r="C432" s="153"/>
      <c r="D432" s="105"/>
      <c r="E432" s="105"/>
      <c r="F432" s="106"/>
      <c r="G432" s="105"/>
      <c r="H432" s="105"/>
      <c r="I432" s="107"/>
      <c r="J432" s="422"/>
      <c r="K432" s="422"/>
      <c r="L432" s="423"/>
      <c r="M432" s="422"/>
      <c r="N432" s="422"/>
      <c r="O432" s="79">
        <f t="shared" si="22"/>
        <v>0</v>
      </c>
      <c r="P432" s="79">
        <f t="shared" si="22"/>
        <v>0</v>
      </c>
      <c r="Q432" s="102" t="str">
        <f t="shared" si="21"/>
        <v/>
      </c>
    </row>
    <row r="433" spans="1:17" x14ac:dyDescent="0.2">
      <c r="A433" s="118" t="str">
        <f>IF(B433="","",COUNT('Diário 1º PA'!$A$5:$A$1982)+COUNT('Diário 2º PA'!$A$5:$A$2027)+COUNT('Diário 3º PA'!$A$5:$A$2043)+ROW()-4)</f>
        <v/>
      </c>
      <c r="B433" s="104"/>
      <c r="C433" s="153"/>
      <c r="D433" s="105"/>
      <c r="E433" s="105"/>
      <c r="F433" s="106"/>
      <c r="G433" s="105"/>
      <c r="H433" s="105"/>
      <c r="I433" s="107"/>
      <c r="J433" s="422"/>
      <c r="K433" s="422"/>
      <c r="L433" s="423"/>
      <c r="M433" s="422"/>
      <c r="N433" s="422"/>
      <c r="O433" s="79">
        <f t="shared" si="22"/>
        <v>0</v>
      </c>
      <c r="P433" s="79">
        <f t="shared" si="22"/>
        <v>0</v>
      </c>
      <c r="Q433" s="102" t="str">
        <f t="shared" si="21"/>
        <v/>
      </c>
    </row>
    <row r="434" spans="1:17" x14ac:dyDescent="0.2">
      <c r="A434" s="118" t="str">
        <f>IF(B434="","",COUNT('Diário 1º PA'!$A$5:$A$1982)+COUNT('Diário 2º PA'!$A$5:$A$2027)+COUNT('Diário 3º PA'!$A$5:$A$2043)+ROW()-4)</f>
        <v/>
      </c>
      <c r="B434" s="104"/>
      <c r="C434" s="153"/>
      <c r="D434" s="105"/>
      <c r="E434" s="105"/>
      <c r="F434" s="106"/>
      <c r="G434" s="105"/>
      <c r="H434" s="105"/>
      <c r="I434" s="107"/>
      <c r="J434" s="422"/>
      <c r="K434" s="422"/>
      <c r="L434" s="423"/>
      <c r="M434" s="422"/>
      <c r="N434" s="422"/>
      <c r="O434" s="79">
        <f t="shared" si="22"/>
        <v>0</v>
      </c>
      <c r="P434" s="79">
        <f t="shared" si="22"/>
        <v>0</v>
      </c>
      <c r="Q434" s="102" t="str">
        <f t="shared" si="21"/>
        <v/>
      </c>
    </row>
    <row r="435" spans="1:17" x14ac:dyDescent="0.2">
      <c r="A435" s="118" t="str">
        <f>IF(B435="","",COUNT('Diário 1º PA'!$A$5:$A$1982)+COUNT('Diário 2º PA'!$A$5:$A$2027)+COUNT('Diário 3º PA'!$A$5:$A$2043)+ROW()-4)</f>
        <v/>
      </c>
      <c r="B435" s="104"/>
      <c r="C435" s="153"/>
      <c r="D435" s="105"/>
      <c r="E435" s="105"/>
      <c r="F435" s="106"/>
      <c r="G435" s="105"/>
      <c r="H435" s="105"/>
      <c r="I435" s="107"/>
      <c r="J435" s="422"/>
      <c r="K435" s="422"/>
      <c r="L435" s="423"/>
      <c r="M435" s="422"/>
      <c r="N435" s="422"/>
      <c r="O435" s="79">
        <f t="shared" si="22"/>
        <v>0</v>
      </c>
      <c r="P435" s="79">
        <f t="shared" si="22"/>
        <v>0</v>
      </c>
      <c r="Q435" s="102" t="str">
        <f t="shared" si="21"/>
        <v/>
      </c>
    </row>
    <row r="436" spans="1:17" x14ac:dyDescent="0.2">
      <c r="A436" s="118" t="str">
        <f>IF(B436="","",COUNT('Diário 1º PA'!$A$5:$A$1982)+COUNT('Diário 2º PA'!$A$5:$A$2027)+COUNT('Diário 3º PA'!$A$5:$A$2043)+ROW()-4)</f>
        <v/>
      </c>
      <c r="B436" s="104"/>
      <c r="C436" s="153"/>
      <c r="D436" s="105"/>
      <c r="E436" s="105"/>
      <c r="F436" s="106"/>
      <c r="G436" s="105"/>
      <c r="H436" s="105"/>
      <c r="I436" s="107"/>
      <c r="J436" s="422"/>
      <c r="K436" s="422"/>
      <c r="L436" s="423"/>
      <c r="M436" s="422"/>
      <c r="N436" s="422"/>
      <c r="O436" s="79">
        <f t="shared" si="22"/>
        <v>0</v>
      </c>
      <c r="P436" s="79">
        <f t="shared" si="22"/>
        <v>0</v>
      </c>
      <c r="Q436" s="102" t="str">
        <f t="shared" si="21"/>
        <v/>
      </c>
    </row>
    <row r="437" spans="1:17" x14ac:dyDescent="0.2">
      <c r="A437" s="118" t="str">
        <f>IF(B437="","",COUNT('Diário 1º PA'!$A$5:$A$1982)+COUNT('Diário 2º PA'!$A$5:$A$2027)+COUNT('Diário 3º PA'!$A$5:$A$2043)+ROW()-4)</f>
        <v/>
      </c>
      <c r="B437" s="104"/>
      <c r="C437" s="153"/>
      <c r="D437" s="105"/>
      <c r="E437" s="105"/>
      <c r="F437" s="106"/>
      <c r="G437" s="105"/>
      <c r="H437" s="105"/>
      <c r="I437" s="107"/>
      <c r="J437" s="422"/>
      <c r="K437" s="422"/>
      <c r="L437" s="423"/>
      <c r="M437" s="422"/>
      <c r="N437" s="422"/>
      <c r="O437" s="79">
        <f t="shared" si="22"/>
        <v>0</v>
      </c>
      <c r="P437" s="79">
        <f t="shared" si="22"/>
        <v>0</v>
      </c>
      <c r="Q437" s="102" t="str">
        <f t="shared" si="21"/>
        <v/>
      </c>
    </row>
    <row r="438" spans="1:17" x14ac:dyDescent="0.2">
      <c r="A438" s="118" t="str">
        <f>IF(B438="","",COUNT('Diário 1º PA'!$A$5:$A$1982)+COUNT('Diário 2º PA'!$A$5:$A$2027)+COUNT('Diário 3º PA'!$A$5:$A$2043)+ROW()-4)</f>
        <v/>
      </c>
      <c r="B438" s="104"/>
      <c r="C438" s="153"/>
      <c r="D438" s="105"/>
      <c r="E438" s="105"/>
      <c r="F438" s="106"/>
      <c r="G438" s="105"/>
      <c r="H438" s="105"/>
      <c r="I438" s="107"/>
      <c r="J438" s="422"/>
      <c r="K438" s="422"/>
      <c r="L438" s="423"/>
      <c r="M438" s="422"/>
      <c r="N438" s="422"/>
      <c r="O438" s="79">
        <f t="shared" si="22"/>
        <v>0</v>
      </c>
      <c r="P438" s="79">
        <f t="shared" si="22"/>
        <v>0</v>
      </c>
      <c r="Q438" s="102" t="str">
        <f t="shared" si="21"/>
        <v/>
      </c>
    </row>
    <row r="439" spans="1:17" x14ac:dyDescent="0.2">
      <c r="A439" s="118" t="str">
        <f>IF(B439="","",COUNT('Diário 1º PA'!$A$5:$A$1982)+COUNT('Diário 2º PA'!$A$5:$A$2027)+COUNT('Diário 3º PA'!$A$5:$A$2043)+ROW()-4)</f>
        <v/>
      </c>
      <c r="B439" s="104"/>
      <c r="C439" s="153"/>
      <c r="D439" s="105"/>
      <c r="E439" s="105"/>
      <c r="F439" s="106"/>
      <c r="G439" s="105"/>
      <c r="H439" s="105"/>
      <c r="I439" s="107"/>
      <c r="J439" s="422"/>
      <c r="K439" s="422"/>
      <c r="L439" s="423"/>
      <c r="M439" s="422"/>
      <c r="N439" s="422"/>
      <c r="O439" s="79">
        <f t="shared" si="22"/>
        <v>0</v>
      </c>
      <c r="P439" s="79">
        <f t="shared" si="22"/>
        <v>0</v>
      </c>
      <c r="Q439" s="102" t="str">
        <f t="shared" si="21"/>
        <v/>
      </c>
    </row>
    <row r="440" spans="1:17" x14ac:dyDescent="0.2">
      <c r="A440" s="118" t="str">
        <f>IF(B440="","",COUNT('Diário 1º PA'!$A$5:$A$1982)+COUNT('Diário 2º PA'!$A$5:$A$2027)+COUNT('Diário 3º PA'!$A$5:$A$2043)+ROW()-4)</f>
        <v/>
      </c>
      <c r="B440" s="104"/>
      <c r="C440" s="153"/>
      <c r="D440" s="105"/>
      <c r="E440" s="105"/>
      <c r="F440" s="106"/>
      <c r="G440" s="105"/>
      <c r="H440" s="105"/>
      <c r="I440" s="107"/>
      <c r="J440" s="422"/>
      <c r="K440" s="422"/>
      <c r="L440" s="423"/>
      <c r="M440" s="422"/>
      <c r="N440" s="422"/>
      <c r="O440" s="79">
        <f t="shared" si="22"/>
        <v>0</v>
      </c>
      <c r="P440" s="79">
        <f t="shared" si="22"/>
        <v>0</v>
      </c>
      <c r="Q440" s="102" t="str">
        <f t="shared" si="21"/>
        <v/>
      </c>
    </row>
    <row r="441" spans="1:17" x14ac:dyDescent="0.2">
      <c r="A441" s="118" t="str">
        <f>IF(B441="","",COUNT('Diário 1º PA'!$A$5:$A$1982)+COUNT('Diário 2º PA'!$A$5:$A$2027)+COUNT('Diário 3º PA'!$A$5:$A$2043)+ROW()-4)</f>
        <v/>
      </c>
      <c r="B441" s="104"/>
      <c r="C441" s="153"/>
      <c r="D441" s="105"/>
      <c r="E441" s="105"/>
      <c r="F441" s="106"/>
      <c r="G441" s="105"/>
      <c r="H441" s="105"/>
      <c r="I441" s="107"/>
      <c r="J441" s="422"/>
      <c r="K441" s="422"/>
      <c r="L441" s="423"/>
      <c r="M441" s="422"/>
      <c r="N441" s="422"/>
      <c r="O441" s="79">
        <f t="shared" si="22"/>
        <v>0</v>
      </c>
      <c r="P441" s="79">
        <f t="shared" si="22"/>
        <v>0</v>
      </c>
      <c r="Q441" s="102" t="str">
        <f t="shared" si="21"/>
        <v/>
      </c>
    </row>
    <row r="442" spans="1:17" x14ac:dyDescent="0.2">
      <c r="A442" s="118" t="str">
        <f>IF(B442="","",COUNT('Diário 1º PA'!$A$5:$A$1982)+COUNT('Diário 2º PA'!$A$5:$A$2027)+COUNT('Diário 3º PA'!$A$5:$A$2043)+ROW()-4)</f>
        <v/>
      </c>
      <c r="B442" s="104"/>
      <c r="C442" s="153"/>
      <c r="D442" s="105"/>
      <c r="E442" s="105"/>
      <c r="F442" s="106"/>
      <c r="G442" s="105"/>
      <c r="H442" s="105"/>
      <c r="I442" s="107"/>
      <c r="J442" s="422"/>
      <c r="K442" s="422"/>
      <c r="L442" s="423"/>
      <c r="M442" s="422"/>
      <c r="N442" s="422"/>
      <c r="O442" s="79">
        <f t="shared" si="22"/>
        <v>0</v>
      </c>
      <c r="P442" s="79">
        <f t="shared" si="22"/>
        <v>0</v>
      </c>
      <c r="Q442" s="102" t="str">
        <f t="shared" si="21"/>
        <v/>
      </c>
    </row>
    <row r="443" spans="1:17" x14ac:dyDescent="0.2">
      <c r="A443" s="118" t="str">
        <f>IF(B443="","",COUNT('Diário 1º PA'!$A$5:$A$1982)+COUNT('Diário 2º PA'!$A$5:$A$2027)+COUNT('Diário 3º PA'!$A$5:$A$2043)+ROW()-4)</f>
        <v/>
      </c>
      <c r="B443" s="104"/>
      <c r="C443" s="153"/>
      <c r="D443" s="105"/>
      <c r="E443" s="105"/>
      <c r="F443" s="106"/>
      <c r="G443" s="105"/>
      <c r="H443" s="105"/>
      <c r="I443" s="107"/>
      <c r="J443" s="422"/>
      <c r="K443" s="422"/>
      <c r="L443" s="423"/>
      <c r="M443" s="422"/>
      <c r="N443" s="422"/>
      <c r="O443" s="79">
        <f t="shared" si="22"/>
        <v>0</v>
      </c>
      <c r="P443" s="79">
        <f t="shared" si="22"/>
        <v>0</v>
      </c>
      <c r="Q443" s="102" t="str">
        <f t="shared" si="21"/>
        <v/>
      </c>
    </row>
    <row r="444" spans="1:17" x14ac:dyDescent="0.2">
      <c r="A444" s="118" t="str">
        <f>IF(B444="","",COUNT('Diário 1º PA'!$A$5:$A$1982)+COUNT('Diário 2º PA'!$A$5:$A$2027)+COUNT('Diário 3º PA'!$A$5:$A$2043)+ROW()-4)</f>
        <v/>
      </c>
      <c r="B444" s="104"/>
      <c r="C444" s="153"/>
      <c r="D444" s="105"/>
      <c r="E444" s="105"/>
      <c r="F444" s="106"/>
      <c r="G444" s="105"/>
      <c r="H444" s="105"/>
      <c r="I444" s="107"/>
      <c r="J444" s="422"/>
      <c r="K444" s="422"/>
      <c r="L444" s="423"/>
      <c r="M444" s="422"/>
      <c r="N444" s="422"/>
      <c r="O444" s="79">
        <f t="shared" si="22"/>
        <v>0</v>
      </c>
      <c r="P444" s="79">
        <f t="shared" si="22"/>
        <v>0</v>
      </c>
      <c r="Q444" s="102" t="str">
        <f t="shared" si="21"/>
        <v/>
      </c>
    </row>
    <row r="445" spans="1:17" x14ac:dyDescent="0.2">
      <c r="A445" s="118" t="str">
        <f>IF(B445="","",COUNT('Diário 1º PA'!$A$5:$A$1982)+COUNT('Diário 2º PA'!$A$5:$A$2027)+COUNT('Diário 3º PA'!$A$5:$A$2043)+ROW()-4)</f>
        <v/>
      </c>
      <c r="B445" s="104"/>
      <c r="C445" s="153"/>
      <c r="D445" s="105"/>
      <c r="E445" s="105"/>
      <c r="F445" s="106"/>
      <c r="G445" s="105"/>
      <c r="H445" s="105"/>
      <c r="I445" s="107"/>
      <c r="J445" s="422"/>
      <c r="K445" s="422"/>
      <c r="L445" s="423"/>
      <c r="M445" s="422"/>
      <c r="N445" s="422"/>
      <c r="O445" s="79">
        <f t="shared" si="22"/>
        <v>0</v>
      </c>
      <c r="P445" s="79">
        <f t="shared" si="22"/>
        <v>0</v>
      </c>
      <c r="Q445" s="102" t="str">
        <f t="shared" si="21"/>
        <v/>
      </c>
    </row>
    <row r="446" spans="1:17" x14ac:dyDescent="0.2">
      <c r="A446" s="118" t="str">
        <f>IF(B446="","",COUNT('Diário 1º PA'!$A$5:$A$1982)+COUNT('Diário 2º PA'!$A$5:$A$2027)+COUNT('Diário 3º PA'!$A$5:$A$2043)+ROW()-4)</f>
        <v/>
      </c>
      <c r="B446" s="104"/>
      <c r="C446" s="153"/>
      <c r="D446" s="105"/>
      <c r="E446" s="105"/>
      <c r="F446" s="106"/>
      <c r="G446" s="105"/>
      <c r="H446" s="105"/>
      <c r="I446" s="107"/>
      <c r="J446" s="422"/>
      <c r="K446" s="422"/>
      <c r="L446" s="423"/>
      <c r="M446" s="422"/>
      <c r="N446" s="422"/>
      <c r="O446" s="79">
        <f t="shared" si="22"/>
        <v>0</v>
      </c>
      <c r="P446" s="79">
        <f t="shared" si="22"/>
        <v>0</v>
      </c>
      <c r="Q446" s="102" t="str">
        <f t="shared" si="21"/>
        <v/>
      </c>
    </row>
    <row r="447" spans="1:17" x14ac:dyDescent="0.2">
      <c r="A447" s="118" t="str">
        <f>IF(B447="","",COUNT('Diário 1º PA'!$A$5:$A$1982)+COUNT('Diário 2º PA'!$A$5:$A$2027)+COUNT('Diário 3º PA'!$A$5:$A$2043)+ROW()-4)</f>
        <v/>
      </c>
      <c r="B447" s="104"/>
      <c r="C447" s="153"/>
      <c r="D447" s="105"/>
      <c r="E447" s="105"/>
      <c r="F447" s="106"/>
      <c r="G447" s="105"/>
      <c r="H447" s="105"/>
      <c r="I447" s="107"/>
      <c r="J447" s="422"/>
      <c r="K447" s="422"/>
      <c r="L447" s="423"/>
      <c r="M447" s="422"/>
      <c r="N447" s="422"/>
      <c r="O447" s="79">
        <f t="shared" si="22"/>
        <v>0</v>
      </c>
      <c r="P447" s="79">
        <f t="shared" si="22"/>
        <v>0</v>
      </c>
      <c r="Q447" s="102" t="str">
        <f t="shared" si="21"/>
        <v/>
      </c>
    </row>
    <row r="448" spans="1:17" x14ac:dyDescent="0.2">
      <c r="A448" s="118" t="str">
        <f>IF(B448="","",COUNT('Diário 1º PA'!$A$5:$A$1982)+COUNT('Diário 2º PA'!$A$5:$A$2027)+COUNT('Diário 3º PA'!$A$5:$A$2043)+ROW()-4)</f>
        <v/>
      </c>
      <c r="B448" s="104"/>
      <c r="C448" s="153"/>
      <c r="D448" s="105"/>
      <c r="E448" s="105"/>
      <c r="F448" s="106"/>
      <c r="G448" s="105"/>
      <c r="H448" s="105"/>
      <c r="I448" s="107"/>
      <c r="J448" s="422"/>
      <c r="K448" s="422"/>
      <c r="L448" s="423"/>
      <c r="M448" s="422"/>
      <c r="N448" s="422"/>
      <c r="O448" s="79">
        <f t="shared" si="22"/>
        <v>0</v>
      </c>
      <c r="P448" s="79">
        <f t="shared" si="22"/>
        <v>0</v>
      </c>
      <c r="Q448" s="102" t="str">
        <f t="shared" si="21"/>
        <v/>
      </c>
    </row>
    <row r="449" spans="1:17" x14ac:dyDescent="0.2">
      <c r="A449" s="118" t="str">
        <f>IF(B449="","",COUNT('Diário 1º PA'!$A$5:$A$1982)+COUNT('Diário 2º PA'!$A$5:$A$2027)+COUNT('Diário 3º PA'!$A$5:$A$2043)+ROW()-4)</f>
        <v/>
      </c>
      <c r="B449" s="104"/>
      <c r="C449" s="153"/>
      <c r="D449" s="105"/>
      <c r="E449" s="105"/>
      <c r="F449" s="106"/>
      <c r="G449" s="105"/>
      <c r="H449" s="105"/>
      <c r="I449" s="107"/>
      <c r="J449" s="422"/>
      <c r="K449" s="422"/>
      <c r="L449" s="423"/>
      <c r="M449" s="422"/>
      <c r="N449" s="422"/>
      <c r="O449" s="79">
        <f t="shared" si="22"/>
        <v>0</v>
      </c>
      <c r="P449" s="79">
        <f t="shared" si="22"/>
        <v>0</v>
      </c>
      <c r="Q449" s="102" t="str">
        <f t="shared" si="21"/>
        <v/>
      </c>
    </row>
    <row r="450" spans="1:17" x14ac:dyDescent="0.2">
      <c r="A450" s="118" t="str">
        <f>IF(B450="","",COUNT('Diário 1º PA'!$A$5:$A$1982)+COUNT('Diário 2º PA'!$A$5:$A$2027)+COUNT('Diário 3º PA'!$A$5:$A$2043)+ROW()-4)</f>
        <v/>
      </c>
      <c r="B450" s="104"/>
      <c r="C450" s="153"/>
      <c r="D450" s="105"/>
      <c r="E450" s="105"/>
      <c r="F450" s="106"/>
      <c r="G450" s="105"/>
      <c r="H450" s="105"/>
      <c r="I450" s="107"/>
      <c r="J450" s="422"/>
      <c r="K450" s="422"/>
      <c r="L450" s="423"/>
      <c r="M450" s="422"/>
      <c r="N450" s="422"/>
      <c r="O450" s="79">
        <f t="shared" si="22"/>
        <v>0</v>
      </c>
      <c r="P450" s="79">
        <f t="shared" si="22"/>
        <v>0</v>
      </c>
      <c r="Q450" s="102" t="str">
        <f t="shared" si="21"/>
        <v/>
      </c>
    </row>
    <row r="451" spans="1:17" x14ac:dyDescent="0.2">
      <c r="A451" s="118" t="str">
        <f>IF(B451="","",COUNT('Diário 1º PA'!$A$5:$A$1982)+COUNT('Diário 2º PA'!$A$5:$A$2027)+COUNT('Diário 3º PA'!$A$5:$A$2043)+ROW()-4)</f>
        <v/>
      </c>
      <c r="B451" s="104"/>
      <c r="C451" s="153"/>
      <c r="D451" s="105"/>
      <c r="E451" s="105"/>
      <c r="F451" s="106"/>
      <c r="G451" s="105"/>
      <c r="H451" s="105"/>
      <c r="I451" s="107"/>
      <c r="J451" s="422"/>
      <c r="K451" s="422"/>
      <c r="L451" s="423"/>
      <c r="M451" s="422"/>
      <c r="N451" s="422"/>
      <c r="O451" s="79">
        <f t="shared" si="22"/>
        <v>0</v>
      </c>
      <c r="P451" s="79">
        <f t="shared" si="22"/>
        <v>0</v>
      </c>
      <c r="Q451" s="102" t="str">
        <f t="shared" si="21"/>
        <v/>
      </c>
    </row>
    <row r="452" spans="1:17" x14ac:dyDescent="0.2">
      <c r="A452" s="118" t="str">
        <f>IF(B452="","",COUNT('Diário 1º PA'!$A$5:$A$1982)+COUNT('Diário 2º PA'!$A$5:$A$2027)+COUNT('Diário 3º PA'!$A$5:$A$2043)+ROW()-4)</f>
        <v/>
      </c>
      <c r="B452" s="104"/>
      <c r="C452" s="153"/>
      <c r="D452" s="105"/>
      <c r="E452" s="105"/>
      <c r="F452" s="106"/>
      <c r="G452" s="105"/>
      <c r="H452" s="105"/>
      <c r="I452" s="107"/>
      <c r="J452" s="422"/>
      <c r="K452" s="422"/>
      <c r="L452" s="423"/>
      <c r="M452" s="422"/>
      <c r="N452" s="422"/>
      <c r="O452" s="79">
        <f t="shared" si="22"/>
        <v>0</v>
      </c>
      <c r="P452" s="79">
        <f t="shared" si="22"/>
        <v>0</v>
      </c>
      <c r="Q452" s="102" t="str">
        <f t="shared" si="21"/>
        <v/>
      </c>
    </row>
    <row r="453" spans="1:17" x14ac:dyDescent="0.2">
      <c r="A453" s="118" t="str">
        <f>IF(B453="","",COUNT('Diário 1º PA'!$A$5:$A$1982)+COUNT('Diário 2º PA'!$A$5:$A$2027)+COUNT('Diário 3º PA'!$A$5:$A$2043)+ROW()-4)</f>
        <v/>
      </c>
      <c r="B453" s="104"/>
      <c r="C453" s="153"/>
      <c r="D453" s="105"/>
      <c r="E453" s="105"/>
      <c r="F453" s="106"/>
      <c r="G453" s="105"/>
      <c r="H453" s="105"/>
      <c r="I453" s="107"/>
      <c r="J453" s="422"/>
      <c r="K453" s="422"/>
      <c r="L453" s="423"/>
      <c r="M453" s="422"/>
      <c r="N453" s="422"/>
      <c r="O453" s="79">
        <f t="shared" si="22"/>
        <v>0</v>
      </c>
      <c r="P453" s="79">
        <f t="shared" si="22"/>
        <v>0</v>
      </c>
      <c r="Q453" s="102" t="str">
        <f t="shared" si="21"/>
        <v/>
      </c>
    </row>
    <row r="454" spans="1:17" x14ac:dyDescent="0.2">
      <c r="A454" s="118" t="str">
        <f>IF(B454="","",COUNT('Diário 1º PA'!$A$5:$A$1982)+COUNT('Diário 2º PA'!$A$5:$A$2027)+COUNT('Diário 3º PA'!$A$5:$A$2043)+ROW()-4)</f>
        <v/>
      </c>
      <c r="B454" s="104"/>
      <c r="C454" s="153"/>
      <c r="D454" s="105"/>
      <c r="E454" s="105"/>
      <c r="F454" s="106"/>
      <c r="G454" s="105"/>
      <c r="H454" s="105"/>
      <c r="I454" s="107"/>
      <c r="J454" s="422"/>
      <c r="K454" s="422"/>
      <c r="L454" s="423"/>
      <c r="M454" s="422"/>
      <c r="N454" s="422"/>
      <c r="O454" s="79">
        <f t="shared" si="22"/>
        <v>0</v>
      </c>
      <c r="P454" s="79">
        <f t="shared" si="22"/>
        <v>0</v>
      </c>
      <c r="Q454" s="102" t="str">
        <f t="shared" si="21"/>
        <v/>
      </c>
    </row>
    <row r="455" spans="1:17" x14ac:dyDescent="0.2">
      <c r="A455" s="118" t="str">
        <f>IF(B455="","",COUNT('Diário 1º PA'!$A$5:$A$1982)+COUNT('Diário 2º PA'!$A$5:$A$2027)+COUNT('Diário 3º PA'!$A$5:$A$2043)+ROW()-4)</f>
        <v/>
      </c>
      <c r="B455" s="104"/>
      <c r="C455" s="153"/>
      <c r="D455" s="105"/>
      <c r="E455" s="105"/>
      <c r="F455" s="106"/>
      <c r="G455" s="105"/>
      <c r="H455" s="105"/>
      <c r="I455" s="107"/>
      <c r="J455" s="422"/>
      <c r="K455" s="422"/>
      <c r="L455" s="423"/>
      <c r="M455" s="422"/>
      <c r="N455" s="422"/>
      <c r="O455" s="79">
        <f t="shared" si="22"/>
        <v>0</v>
      </c>
      <c r="P455" s="79">
        <f t="shared" si="22"/>
        <v>0</v>
      </c>
      <c r="Q455" s="102" t="str">
        <f t="shared" si="21"/>
        <v/>
      </c>
    </row>
    <row r="456" spans="1:17" x14ac:dyDescent="0.2">
      <c r="A456" s="118" t="str">
        <f>IF(B456="","",COUNT('Diário 1º PA'!$A$5:$A$1982)+COUNT('Diário 2º PA'!$A$5:$A$2027)+COUNT('Diário 3º PA'!$A$5:$A$2043)+ROW()-4)</f>
        <v/>
      </c>
      <c r="B456" s="104"/>
      <c r="C456" s="153"/>
      <c r="D456" s="105"/>
      <c r="E456" s="105"/>
      <c r="F456" s="106"/>
      <c r="G456" s="105"/>
      <c r="H456" s="105"/>
      <c r="I456" s="107"/>
      <c r="J456" s="422"/>
      <c r="K456" s="422"/>
      <c r="L456" s="423"/>
      <c r="M456" s="422"/>
      <c r="N456" s="422"/>
      <c r="O456" s="79">
        <f t="shared" si="22"/>
        <v>0</v>
      </c>
      <c r="P456" s="79">
        <f t="shared" si="22"/>
        <v>0</v>
      </c>
      <c r="Q456" s="102" t="str">
        <f t="shared" si="21"/>
        <v/>
      </c>
    </row>
    <row r="457" spans="1:17" x14ac:dyDescent="0.2">
      <c r="A457" s="118" t="str">
        <f>IF(B457="","",COUNT('Diário 1º PA'!$A$5:$A$1982)+COUNT('Diário 2º PA'!$A$5:$A$2027)+COUNT('Diário 3º PA'!$A$5:$A$2043)+ROW()-4)</f>
        <v/>
      </c>
      <c r="B457" s="104"/>
      <c r="C457" s="153"/>
      <c r="D457" s="105"/>
      <c r="E457" s="105"/>
      <c r="F457" s="106"/>
      <c r="G457" s="105"/>
      <c r="H457" s="105"/>
      <c r="I457" s="107"/>
      <c r="J457" s="422"/>
      <c r="K457" s="422"/>
      <c r="L457" s="423"/>
      <c r="M457" s="422"/>
      <c r="N457" s="422"/>
      <c r="O457" s="79">
        <f t="shared" si="22"/>
        <v>0</v>
      </c>
      <c r="P457" s="79">
        <f t="shared" si="22"/>
        <v>0</v>
      </c>
      <c r="Q457" s="102" t="str">
        <f t="shared" ref="Q457:Q520" si="23">SUBSTITUTE(D457," ","_")</f>
        <v/>
      </c>
    </row>
    <row r="458" spans="1:17" x14ac:dyDescent="0.2">
      <c r="A458" s="118" t="str">
        <f>IF(B458="","",COUNT('Diário 1º PA'!$A$5:$A$1982)+COUNT('Diário 2º PA'!$A$5:$A$2027)+COUNT('Diário 3º PA'!$A$5:$A$2043)+ROW()-4)</f>
        <v/>
      </c>
      <c r="B458" s="104"/>
      <c r="C458" s="153"/>
      <c r="D458" s="105"/>
      <c r="E458" s="105"/>
      <c r="F458" s="106"/>
      <c r="G458" s="105"/>
      <c r="H458" s="105"/>
      <c r="I458" s="107"/>
      <c r="J458" s="422"/>
      <c r="K458" s="422"/>
      <c r="L458" s="423"/>
      <c r="M458" s="422"/>
      <c r="N458" s="422"/>
      <c r="O458" s="79">
        <f t="shared" ref="O458:P521" si="24">IF(B458=0,0,IF(YEAR(B458)=$P$1,MONTH(B458)-$O$1+1,(YEAR(B458)-$P$1)*12-$O$1+1+MONTH(B458)))</f>
        <v>0</v>
      </c>
      <c r="P458" s="79">
        <f t="shared" si="24"/>
        <v>0</v>
      </c>
      <c r="Q458" s="102" t="str">
        <f t="shared" si="23"/>
        <v/>
      </c>
    </row>
    <row r="459" spans="1:17" x14ac:dyDescent="0.2">
      <c r="A459" s="118" t="str">
        <f>IF(B459="","",COUNT('Diário 1º PA'!$A$5:$A$1982)+COUNT('Diário 2º PA'!$A$5:$A$2027)+COUNT('Diário 3º PA'!$A$5:$A$2043)+ROW()-4)</f>
        <v/>
      </c>
      <c r="B459" s="104"/>
      <c r="C459" s="153"/>
      <c r="D459" s="105"/>
      <c r="E459" s="105"/>
      <c r="F459" s="106"/>
      <c r="G459" s="105"/>
      <c r="H459" s="105"/>
      <c r="I459" s="107"/>
      <c r="J459" s="422"/>
      <c r="K459" s="422"/>
      <c r="L459" s="423"/>
      <c r="M459" s="422"/>
      <c r="N459" s="422"/>
      <c r="O459" s="79">
        <f t="shared" si="24"/>
        <v>0</v>
      </c>
      <c r="P459" s="79">
        <f t="shared" si="24"/>
        <v>0</v>
      </c>
      <c r="Q459" s="102" t="str">
        <f t="shared" si="23"/>
        <v/>
      </c>
    </row>
    <row r="460" spans="1:17" x14ac:dyDescent="0.2">
      <c r="A460" s="118" t="str">
        <f>IF(B460="","",COUNT('Diário 1º PA'!$A$5:$A$1982)+COUNT('Diário 2º PA'!$A$5:$A$2027)+COUNT('Diário 3º PA'!$A$5:$A$2043)+ROW()-4)</f>
        <v/>
      </c>
      <c r="B460" s="104"/>
      <c r="C460" s="153"/>
      <c r="D460" s="105"/>
      <c r="E460" s="105"/>
      <c r="F460" s="106"/>
      <c r="G460" s="105"/>
      <c r="H460" s="105"/>
      <c r="I460" s="107"/>
      <c r="J460" s="422"/>
      <c r="K460" s="422"/>
      <c r="L460" s="423"/>
      <c r="M460" s="422"/>
      <c r="N460" s="422"/>
      <c r="O460" s="79">
        <f t="shared" si="24"/>
        <v>0</v>
      </c>
      <c r="P460" s="79">
        <f t="shared" si="24"/>
        <v>0</v>
      </c>
      <c r="Q460" s="102" t="str">
        <f t="shared" si="23"/>
        <v/>
      </c>
    </row>
    <row r="461" spans="1:17" x14ac:dyDescent="0.2">
      <c r="A461" s="118" t="str">
        <f>IF(B461="","",COUNT('Diário 1º PA'!$A$5:$A$1982)+COUNT('Diário 2º PA'!$A$5:$A$2027)+COUNT('Diário 3º PA'!$A$5:$A$2043)+ROW()-4)</f>
        <v/>
      </c>
      <c r="B461" s="104"/>
      <c r="C461" s="153"/>
      <c r="D461" s="105"/>
      <c r="E461" s="105"/>
      <c r="F461" s="106"/>
      <c r="G461" s="105"/>
      <c r="H461" s="105"/>
      <c r="I461" s="107"/>
      <c r="J461" s="422"/>
      <c r="K461" s="422"/>
      <c r="L461" s="423"/>
      <c r="M461" s="422"/>
      <c r="N461" s="422"/>
      <c r="O461" s="79">
        <f t="shared" si="24"/>
        <v>0</v>
      </c>
      <c r="P461" s="79">
        <f t="shared" si="24"/>
        <v>0</v>
      </c>
      <c r="Q461" s="102" t="str">
        <f t="shared" si="23"/>
        <v/>
      </c>
    </row>
    <row r="462" spans="1:17" x14ac:dyDescent="0.2">
      <c r="A462" s="118" t="str">
        <f>IF(B462="","",COUNT('Diário 1º PA'!$A$5:$A$1982)+COUNT('Diário 2º PA'!$A$5:$A$2027)+COUNT('Diário 3º PA'!$A$5:$A$2043)+ROW()-4)</f>
        <v/>
      </c>
      <c r="B462" s="104"/>
      <c r="C462" s="153"/>
      <c r="D462" s="105"/>
      <c r="E462" s="105"/>
      <c r="F462" s="106"/>
      <c r="G462" s="105"/>
      <c r="H462" s="105"/>
      <c r="I462" s="107"/>
      <c r="J462" s="422"/>
      <c r="K462" s="422"/>
      <c r="L462" s="423"/>
      <c r="M462" s="422"/>
      <c r="N462" s="422"/>
      <c r="O462" s="79">
        <f t="shared" si="24"/>
        <v>0</v>
      </c>
      <c r="P462" s="79">
        <f t="shared" si="24"/>
        <v>0</v>
      </c>
      <c r="Q462" s="102" t="str">
        <f t="shared" si="23"/>
        <v/>
      </c>
    </row>
    <row r="463" spans="1:17" x14ac:dyDescent="0.2">
      <c r="A463" s="118" t="str">
        <f>IF(B463="","",COUNT('Diário 1º PA'!$A$5:$A$1982)+COUNT('Diário 2º PA'!$A$5:$A$2027)+COUNT('Diário 3º PA'!$A$5:$A$2043)+ROW()-4)</f>
        <v/>
      </c>
      <c r="B463" s="104"/>
      <c r="C463" s="153"/>
      <c r="D463" s="105"/>
      <c r="E463" s="105"/>
      <c r="F463" s="106"/>
      <c r="G463" s="105"/>
      <c r="H463" s="105"/>
      <c r="I463" s="107"/>
      <c r="J463" s="422"/>
      <c r="K463" s="422"/>
      <c r="L463" s="423"/>
      <c r="M463" s="422"/>
      <c r="N463" s="422"/>
      <c r="O463" s="79">
        <f t="shared" si="24"/>
        <v>0</v>
      </c>
      <c r="P463" s="79">
        <f t="shared" si="24"/>
        <v>0</v>
      </c>
      <c r="Q463" s="102" t="str">
        <f t="shared" si="23"/>
        <v/>
      </c>
    </row>
    <row r="464" spans="1:17" x14ac:dyDescent="0.2">
      <c r="A464" s="118" t="str">
        <f>IF(B464="","",COUNT('Diário 1º PA'!$A$5:$A$1982)+COUNT('Diário 2º PA'!$A$5:$A$2027)+COUNT('Diário 3º PA'!$A$5:$A$2043)+ROW()-4)</f>
        <v/>
      </c>
      <c r="B464" s="104"/>
      <c r="C464" s="153"/>
      <c r="D464" s="105"/>
      <c r="E464" s="105"/>
      <c r="F464" s="106"/>
      <c r="G464" s="105"/>
      <c r="H464" s="105"/>
      <c r="I464" s="107"/>
      <c r="J464" s="422"/>
      <c r="K464" s="422"/>
      <c r="L464" s="423"/>
      <c r="M464" s="422"/>
      <c r="N464" s="422"/>
      <c r="O464" s="79">
        <f t="shared" si="24"/>
        <v>0</v>
      </c>
      <c r="P464" s="79">
        <f t="shared" si="24"/>
        <v>0</v>
      </c>
      <c r="Q464" s="102" t="str">
        <f t="shared" si="23"/>
        <v/>
      </c>
    </row>
    <row r="465" spans="1:17" x14ac:dyDescent="0.2">
      <c r="A465" s="118" t="str">
        <f>IF(B465="","",COUNT('Diário 1º PA'!$A$5:$A$1982)+COUNT('Diário 2º PA'!$A$5:$A$2027)+COUNT('Diário 3º PA'!$A$5:$A$2043)+ROW()-4)</f>
        <v/>
      </c>
      <c r="B465" s="104"/>
      <c r="C465" s="153"/>
      <c r="D465" s="105"/>
      <c r="E465" s="105"/>
      <c r="F465" s="106"/>
      <c r="G465" s="105"/>
      <c r="H465" s="105"/>
      <c r="I465" s="107"/>
      <c r="J465" s="422"/>
      <c r="K465" s="422"/>
      <c r="L465" s="423"/>
      <c r="M465" s="422"/>
      <c r="N465" s="422"/>
      <c r="O465" s="79">
        <f t="shared" si="24"/>
        <v>0</v>
      </c>
      <c r="P465" s="79">
        <f t="shared" si="24"/>
        <v>0</v>
      </c>
      <c r="Q465" s="102" t="str">
        <f t="shared" si="23"/>
        <v/>
      </c>
    </row>
    <row r="466" spans="1:17" x14ac:dyDescent="0.2">
      <c r="A466" s="118" t="str">
        <f>IF(B466="","",COUNT('Diário 1º PA'!$A$5:$A$1982)+COUNT('Diário 2º PA'!$A$5:$A$2027)+COUNT('Diário 3º PA'!$A$5:$A$2043)+ROW()-4)</f>
        <v/>
      </c>
      <c r="B466" s="104"/>
      <c r="C466" s="153"/>
      <c r="D466" s="105"/>
      <c r="E466" s="105"/>
      <c r="F466" s="106"/>
      <c r="G466" s="105"/>
      <c r="H466" s="105"/>
      <c r="I466" s="107"/>
      <c r="J466" s="422"/>
      <c r="K466" s="422"/>
      <c r="L466" s="423"/>
      <c r="M466" s="422"/>
      <c r="N466" s="422"/>
      <c r="O466" s="79">
        <f t="shared" si="24"/>
        <v>0</v>
      </c>
      <c r="P466" s="79">
        <f t="shared" si="24"/>
        <v>0</v>
      </c>
      <c r="Q466" s="102" t="str">
        <f t="shared" si="23"/>
        <v/>
      </c>
    </row>
    <row r="467" spans="1:17" x14ac:dyDescent="0.2">
      <c r="A467" s="118" t="str">
        <f>IF(B467="","",COUNT('Diário 1º PA'!$A$5:$A$1982)+COUNT('Diário 2º PA'!$A$5:$A$2027)+COUNT('Diário 3º PA'!$A$5:$A$2043)+ROW()-4)</f>
        <v/>
      </c>
      <c r="B467" s="104"/>
      <c r="C467" s="153"/>
      <c r="D467" s="105"/>
      <c r="E467" s="105"/>
      <c r="F467" s="106"/>
      <c r="G467" s="105"/>
      <c r="H467" s="105"/>
      <c r="I467" s="107"/>
      <c r="J467" s="422"/>
      <c r="K467" s="422"/>
      <c r="L467" s="423"/>
      <c r="M467" s="422"/>
      <c r="N467" s="422"/>
      <c r="O467" s="79">
        <f t="shared" si="24"/>
        <v>0</v>
      </c>
      <c r="P467" s="79">
        <f t="shared" si="24"/>
        <v>0</v>
      </c>
      <c r="Q467" s="102" t="str">
        <f t="shared" si="23"/>
        <v/>
      </c>
    </row>
    <row r="468" spans="1:17" x14ac:dyDescent="0.2">
      <c r="A468" s="118" t="str">
        <f>IF(B468="","",COUNT('Diário 1º PA'!$A$5:$A$1982)+COUNT('Diário 2º PA'!$A$5:$A$2027)+COUNT('Diário 3º PA'!$A$5:$A$2043)+ROW()-4)</f>
        <v/>
      </c>
      <c r="B468" s="104"/>
      <c r="C468" s="153"/>
      <c r="D468" s="105"/>
      <c r="E468" s="105"/>
      <c r="F468" s="106"/>
      <c r="G468" s="105"/>
      <c r="H468" s="105"/>
      <c r="I468" s="107"/>
      <c r="J468" s="422"/>
      <c r="K468" s="422"/>
      <c r="L468" s="423"/>
      <c r="M468" s="422"/>
      <c r="N468" s="422"/>
      <c r="O468" s="79">
        <f t="shared" si="24"/>
        <v>0</v>
      </c>
      <c r="P468" s="79">
        <f t="shared" si="24"/>
        <v>0</v>
      </c>
      <c r="Q468" s="102" t="str">
        <f t="shared" si="23"/>
        <v/>
      </c>
    </row>
    <row r="469" spans="1:17" x14ac:dyDescent="0.2">
      <c r="A469" s="118" t="str">
        <f>IF(B469="","",COUNT('Diário 1º PA'!$A$5:$A$1982)+COUNT('Diário 2º PA'!$A$5:$A$2027)+COUNT('Diário 3º PA'!$A$5:$A$2043)+ROW()-4)</f>
        <v/>
      </c>
      <c r="B469" s="104"/>
      <c r="C469" s="153"/>
      <c r="D469" s="105"/>
      <c r="E469" s="105"/>
      <c r="F469" s="106"/>
      <c r="G469" s="105"/>
      <c r="H469" s="105"/>
      <c r="I469" s="107"/>
      <c r="J469" s="422"/>
      <c r="K469" s="422"/>
      <c r="L469" s="423"/>
      <c r="M469" s="422"/>
      <c r="N469" s="422"/>
      <c r="O469" s="79">
        <f t="shared" si="24"/>
        <v>0</v>
      </c>
      <c r="P469" s="79">
        <f t="shared" si="24"/>
        <v>0</v>
      </c>
      <c r="Q469" s="102" t="str">
        <f t="shared" si="23"/>
        <v/>
      </c>
    </row>
    <row r="470" spans="1:17" x14ac:dyDescent="0.2">
      <c r="A470" s="118" t="str">
        <f>IF(B470="","",COUNT('Diário 1º PA'!$A$5:$A$1982)+COUNT('Diário 2º PA'!$A$5:$A$2027)+COUNT('Diário 3º PA'!$A$5:$A$2043)+ROW()-4)</f>
        <v/>
      </c>
      <c r="B470" s="104"/>
      <c r="C470" s="153"/>
      <c r="D470" s="105"/>
      <c r="E470" s="105"/>
      <c r="F470" s="106"/>
      <c r="G470" s="105"/>
      <c r="H470" s="105"/>
      <c r="I470" s="107"/>
      <c r="J470" s="422"/>
      <c r="K470" s="422"/>
      <c r="L470" s="423"/>
      <c r="M470" s="422"/>
      <c r="N470" s="422"/>
      <c r="O470" s="79">
        <f t="shared" si="24"/>
        <v>0</v>
      </c>
      <c r="P470" s="79">
        <f t="shared" si="24"/>
        <v>0</v>
      </c>
      <c r="Q470" s="102" t="str">
        <f t="shared" si="23"/>
        <v/>
      </c>
    </row>
    <row r="471" spans="1:17" x14ac:dyDescent="0.2">
      <c r="A471" s="118" t="str">
        <f>IF(B471="","",COUNT('Diário 1º PA'!$A$5:$A$1982)+COUNT('Diário 2º PA'!$A$5:$A$2027)+COUNT('Diário 3º PA'!$A$5:$A$2043)+ROW()-4)</f>
        <v/>
      </c>
      <c r="B471" s="104"/>
      <c r="C471" s="153"/>
      <c r="D471" s="105"/>
      <c r="E471" s="105"/>
      <c r="F471" s="106"/>
      <c r="G471" s="105"/>
      <c r="H471" s="105"/>
      <c r="I471" s="107"/>
      <c r="J471" s="422"/>
      <c r="K471" s="422"/>
      <c r="L471" s="423"/>
      <c r="M471" s="422"/>
      <c r="N471" s="422"/>
      <c r="O471" s="79">
        <f t="shared" si="24"/>
        <v>0</v>
      </c>
      <c r="P471" s="79">
        <f t="shared" si="24"/>
        <v>0</v>
      </c>
      <c r="Q471" s="102" t="str">
        <f t="shared" si="23"/>
        <v/>
      </c>
    </row>
    <row r="472" spans="1:17" x14ac:dyDescent="0.2">
      <c r="A472" s="118" t="str">
        <f>IF(B472="","",COUNT('Diário 1º PA'!$A$5:$A$1982)+COUNT('Diário 2º PA'!$A$5:$A$2027)+COUNT('Diário 3º PA'!$A$5:$A$2043)+ROW()-4)</f>
        <v/>
      </c>
      <c r="B472" s="104"/>
      <c r="C472" s="153"/>
      <c r="D472" s="105"/>
      <c r="E472" s="105"/>
      <c r="F472" s="106"/>
      <c r="G472" s="105"/>
      <c r="H472" s="105"/>
      <c r="I472" s="107"/>
      <c r="J472" s="422"/>
      <c r="K472" s="422"/>
      <c r="L472" s="423"/>
      <c r="M472" s="422"/>
      <c r="N472" s="422"/>
      <c r="O472" s="79">
        <f t="shared" si="24"/>
        <v>0</v>
      </c>
      <c r="P472" s="79">
        <f t="shared" si="24"/>
        <v>0</v>
      </c>
      <c r="Q472" s="102" t="str">
        <f t="shared" si="23"/>
        <v/>
      </c>
    </row>
    <row r="473" spans="1:17" x14ac:dyDescent="0.2">
      <c r="A473" s="118" t="str">
        <f>IF(B473="","",COUNT('Diário 1º PA'!$A$5:$A$1982)+COUNT('Diário 2º PA'!$A$5:$A$2027)+COUNT('Diário 3º PA'!$A$5:$A$2043)+ROW()-4)</f>
        <v/>
      </c>
      <c r="B473" s="104"/>
      <c r="C473" s="153"/>
      <c r="D473" s="105"/>
      <c r="E473" s="105"/>
      <c r="F473" s="106"/>
      <c r="G473" s="105"/>
      <c r="H473" s="105"/>
      <c r="I473" s="107"/>
      <c r="J473" s="422"/>
      <c r="K473" s="422"/>
      <c r="L473" s="423"/>
      <c r="M473" s="422"/>
      <c r="N473" s="422"/>
      <c r="O473" s="79">
        <f t="shared" si="24"/>
        <v>0</v>
      </c>
      <c r="P473" s="79">
        <f t="shared" si="24"/>
        <v>0</v>
      </c>
      <c r="Q473" s="102" t="str">
        <f t="shared" si="23"/>
        <v/>
      </c>
    </row>
    <row r="474" spans="1:17" x14ac:dyDescent="0.2">
      <c r="A474" s="118" t="str">
        <f>IF(B474="","",COUNT('Diário 1º PA'!$A$5:$A$1982)+COUNT('Diário 2º PA'!$A$5:$A$2027)+COUNT('Diário 3º PA'!$A$5:$A$2043)+ROW()-4)</f>
        <v/>
      </c>
      <c r="B474" s="104"/>
      <c r="C474" s="153"/>
      <c r="D474" s="105"/>
      <c r="E474" s="105"/>
      <c r="F474" s="106"/>
      <c r="G474" s="105"/>
      <c r="H474" s="105"/>
      <c r="I474" s="107"/>
      <c r="J474" s="422"/>
      <c r="K474" s="422"/>
      <c r="L474" s="423"/>
      <c r="M474" s="422"/>
      <c r="N474" s="422"/>
      <c r="O474" s="79">
        <f t="shared" si="24"/>
        <v>0</v>
      </c>
      <c r="P474" s="79">
        <f t="shared" si="24"/>
        <v>0</v>
      </c>
      <c r="Q474" s="102" t="str">
        <f t="shared" si="23"/>
        <v/>
      </c>
    </row>
    <row r="475" spans="1:17" x14ac:dyDescent="0.2">
      <c r="A475" s="118" t="str">
        <f>IF(B475="","",COUNT('Diário 1º PA'!$A$5:$A$1982)+COUNT('Diário 2º PA'!$A$5:$A$2027)+COUNT('Diário 3º PA'!$A$5:$A$2043)+ROW()-4)</f>
        <v/>
      </c>
      <c r="B475" s="104"/>
      <c r="C475" s="153"/>
      <c r="D475" s="105"/>
      <c r="E475" s="105"/>
      <c r="F475" s="106"/>
      <c r="G475" s="105"/>
      <c r="H475" s="105"/>
      <c r="I475" s="107"/>
      <c r="J475" s="422"/>
      <c r="K475" s="422"/>
      <c r="L475" s="423"/>
      <c r="M475" s="422"/>
      <c r="N475" s="422"/>
      <c r="O475" s="79">
        <f t="shared" si="24"/>
        <v>0</v>
      </c>
      <c r="P475" s="79">
        <f t="shared" si="24"/>
        <v>0</v>
      </c>
      <c r="Q475" s="102" t="str">
        <f t="shared" si="23"/>
        <v/>
      </c>
    </row>
    <row r="476" spans="1:17" x14ac:dyDescent="0.2">
      <c r="A476" s="118" t="str">
        <f>IF(B476="","",COUNT('Diário 1º PA'!$A$5:$A$1982)+COUNT('Diário 2º PA'!$A$5:$A$2027)+COUNT('Diário 3º PA'!$A$5:$A$2043)+ROW()-4)</f>
        <v/>
      </c>
      <c r="B476" s="104"/>
      <c r="C476" s="153"/>
      <c r="D476" s="105"/>
      <c r="E476" s="105"/>
      <c r="F476" s="106"/>
      <c r="G476" s="105"/>
      <c r="H476" s="105"/>
      <c r="I476" s="107"/>
      <c r="J476" s="422"/>
      <c r="K476" s="422"/>
      <c r="L476" s="423"/>
      <c r="M476" s="422"/>
      <c r="N476" s="422"/>
      <c r="O476" s="79">
        <f t="shared" si="24"/>
        <v>0</v>
      </c>
      <c r="P476" s="79">
        <f t="shared" si="24"/>
        <v>0</v>
      </c>
      <c r="Q476" s="102" t="str">
        <f t="shared" si="23"/>
        <v/>
      </c>
    </row>
    <row r="477" spans="1:17" x14ac:dyDescent="0.2">
      <c r="A477" s="118" t="str">
        <f>IF(B477="","",COUNT('Diário 1º PA'!$A$5:$A$1982)+COUNT('Diário 2º PA'!$A$5:$A$2027)+COUNT('Diário 3º PA'!$A$5:$A$2043)+ROW()-4)</f>
        <v/>
      </c>
      <c r="B477" s="104"/>
      <c r="C477" s="153"/>
      <c r="D477" s="105"/>
      <c r="E477" s="105"/>
      <c r="F477" s="106"/>
      <c r="G477" s="105"/>
      <c r="H477" s="105"/>
      <c r="I477" s="107"/>
      <c r="J477" s="422"/>
      <c r="K477" s="422"/>
      <c r="L477" s="423"/>
      <c r="M477" s="422"/>
      <c r="N477" s="422"/>
      <c r="O477" s="79">
        <f t="shared" si="24"/>
        <v>0</v>
      </c>
      <c r="P477" s="79">
        <f t="shared" si="24"/>
        <v>0</v>
      </c>
      <c r="Q477" s="102" t="str">
        <f t="shared" si="23"/>
        <v/>
      </c>
    </row>
    <row r="478" spans="1:17" x14ac:dyDescent="0.2">
      <c r="A478" s="118" t="str">
        <f>IF(B478="","",COUNT('Diário 1º PA'!$A$5:$A$1982)+COUNT('Diário 2º PA'!$A$5:$A$2027)+COUNT('Diário 3º PA'!$A$5:$A$2043)+ROW()-4)</f>
        <v/>
      </c>
      <c r="B478" s="104"/>
      <c r="C478" s="153"/>
      <c r="D478" s="105"/>
      <c r="E478" s="105"/>
      <c r="F478" s="106"/>
      <c r="G478" s="105"/>
      <c r="H478" s="105"/>
      <c r="I478" s="107"/>
      <c r="J478" s="422"/>
      <c r="K478" s="422"/>
      <c r="L478" s="423"/>
      <c r="M478" s="422"/>
      <c r="N478" s="422"/>
      <c r="O478" s="79">
        <f t="shared" si="24"/>
        <v>0</v>
      </c>
      <c r="P478" s="79">
        <f t="shared" si="24"/>
        <v>0</v>
      </c>
      <c r="Q478" s="102" t="str">
        <f t="shared" si="23"/>
        <v/>
      </c>
    </row>
    <row r="479" spans="1:17" x14ac:dyDescent="0.2">
      <c r="A479" s="118" t="str">
        <f>IF(B479="","",COUNT('Diário 1º PA'!$A$5:$A$1982)+COUNT('Diário 2º PA'!$A$5:$A$2027)+COUNT('Diário 3º PA'!$A$5:$A$2043)+ROW()-4)</f>
        <v/>
      </c>
      <c r="B479" s="104"/>
      <c r="C479" s="153"/>
      <c r="D479" s="105"/>
      <c r="E479" s="105"/>
      <c r="F479" s="106"/>
      <c r="G479" s="105"/>
      <c r="H479" s="105"/>
      <c r="I479" s="107"/>
      <c r="J479" s="422"/>
      <c r="K479" s="422"/>
      <c r="L479" s="423"/>
      <c r="M479" s="422"/>
      <c r="N479" s="422"/>
      <c r="O479" s="79">
        <f t="shared" si="24"/>
        <v>0</v>
      </c>
      <c r="P479" s="79">
        <f t="shared" si="24"/>
        <v>0</v>
      </c>
      <c r="Q479" s="102" t="str">
        <f t="shared" si="23"/>
        <v/>
      </c>
    </row>
    <row r="480" spans="1:17" x14ac:dyDescent="0.2">
      <c r="A480" s="118" t="str">
        <f>IF(B480="","",COUNT('Diário 1º PA'!$A$5:$A$1982)+COUNT('Diário 2º PA'!$A$5:$A$2027)+COUNT('Diário 3º PA'!$A$5:$A$2043)+ROW()-4)</f>
        <v/>
      </c>
      <c r="B480" s="104"/>
      <c r="C480" s="153"/>
      <c r="D480" s="105"/>
      <c r="E480" s="105"/>
      <c r="F480" s="106"/>
      <c r="G480" s="105"/>
      <c r="H480" s="105"/>
      <c r="I480" s="107"/>
      <c r="J480" s="422"/>
      <c r="K480" s="422"/>
      <c r="L480" s="423"/>
      <c r="M480" s="422"/>
      <c r="N480" s="422"/>
      <c r="O480" s="79">
        <f t="shared" si="24"/>
        <v>0</v>
      </c>
      <c r="P480" s="79">
        <f t="shared" si="24"/>
        <v>0</v>
      </c>
      <c r="Q480" s="102" t="str">
        <f t="shared" si="23"/>
        <v/>
      </c>
    </row>
    <row r="481" spans="1:17" x14ac:dyDescent="0.2">
      <c r="A481" s="118" t="str">
        <f>IF(B481="","",COUNT('Diário 1º PA'!$A$5:$A$1982)+COUNT('Diário 2º PA'!$A$5:$A$2027)+COUNT('Diário 3º PA'!$A$5:$A$2043)+ROW()-4)</f>
        <v/>
      </c>
      <c r="B481" s="104"/>
      <c r="C481" s="153"/>
      <c r="D481" s="105"/>
      <c r="E481" s="105"/>
      <c r="F481" s="106"/>
      <c r="G481" s="105"/>
      <c r="H481" s="105"/>
      <c r="I481" s="107"/>
      <c r="J481" s="422"/>
      <c r="K481" s="422"/>
      <c r="L481" s="423"/>
      <c r="M481" s="422"/>
      <c r="N481" s="422"/>
      <c r="O481" s="79">
        <f t="shared" si="24"/>
        <v>0</v>
      </c>
      <c r="P481" s="79">
        <f t="shared" si="24"/>
        <v>0</v>
      </c>
      <c r="Q481" s="102" t="str">
        <f t="shared" si="23"/>
        <v/>
      </c>
    </row>
    <row r="482" spans="1:17" x14ac:dyDescent="0.2">
      <c r="A482" s="118" t="str">
        <f>IF(B482="","",COUNT('Diário 1º PA'!$A$5:$A$1982)+COUNT('Diário 2º PA'!$A$5:$A$2027)+COUNT('Diário 3º PA'!$A$5:$A$2043)+ROW()-4)</f>
        <v/>
      </c>
      <c r="B482" s="104"/>
      <c r="C482" s="153"/>
      <c r="D482" s="105"/>
      <c r="E482" s="105"/>
      <c r="F482" s="106"/>
      <c r="G482" s="105"/>
      <c r="H482" s="105"/>
      <c r="I482" s="107"/>
      <c r="J482" s="422"/>
      <c r="K482" s="422"/>
      <c r="L482" s="423"/>
      <c r="M482" s="422"/>
      <c r="N482" s="422"/>
      <c r="O482" s="79">
        <f t="shared" si="24"/>
        <v>0</v>
      </c>
      <c r="P482" s="79">
        <f t="shared" si="24"/>
        <v>0</v>
      </c>
      <c r="Q482" s="102" t="str">
        <f t="shared" si="23"/>
        <v/>
      </c>
    </row>
    <row r="483" spans="1:17" x14ac:dyDescent="0.2">
      <c r="A483" s="118" t="str">
        <f>IF(B483="","",COUNT('Diário 1º PA'!$A$5:$A$1982)+COUNT('Diário 2º PA'!$A$5:$A$2027)+COUNT('Diário 3º PA'!$A$5:$A$2043)+ROW()-4)</f>
        <v/>
      </c>
      <c r="B483" s="104"/>
      <c r="C483" s="153"/>
      <c r="D483" s="105"/>
      <c r="E483" s="105"/>
      <c r="F483" s="106"/>
      <c r="G483" s="105"/>
      <c r="H483" s="105"/>
      <c r="I483" s="107"/>
      <c r="J483" s="422"/>
      <c r="K483" s="422"/>
      <c r="L483" s="423"/>
      <c r="M483" s="422"/>
      <c r="N483" s="422"/>
      <c r="O483" s="79">
        <f t="shared" si="24"/>
        <v>0</v>
      </c>
      <c r="P483" s="79">
        <f t="shared" si="24"/>
        <v>0</v>
      </c>
      <c r="Q483" s="102" t="str">
        <f t="shared" si="23"/>
        <v/>
      </c>
    </row>
    <row r="484" spans="1:17" x14ac:dyDescent="0.2">
      <c r="A484" s="118" t="str">
        <f>IF(B484="","",COUNT('Diário 1º PA'!$A$5:$A$1982)+COUNT('Diário 2º PA'!$A$5:$A$2027)+COUNT('Diário 3º PA'!$A$5:$A$2043)+ROW()-4)</f>
        <v/>
      </c>
      <c r="B484" s="104"/>
      <c r="C484" s="153"/>
      <c r="D484" s="105"/>
      <c r="E484" s="105"/>
      <c r="F484" s="106"/>
      <c r="G484" s="105"/>
      <c r="H484" s="105"/>
      <c r="I484" s="107"/>
      <c r="J484" s="422"/>
      <c r="K484" s="422"/>
      <c r="L484" s="423"/>
      <c r="M484" s="422"/>
      <c r="N484" s="422"/>
      <c r="O484" s="79">
        <f t="shared" si="24"/>
        <v>0</v>
      </c>
      <c r="P484" s="79">
        <f t="shared" si="24"/>
        <v>0</v>
      </c>
      <c r="Q484" s="102" t="str">
        <f t="shared" si="23"/>
        <v/>
      </c>
    </row>
    <row r="485" spans="1:17" x14ac:dyDescent="0.2">
      <c r="A485" s="118" t="str">
        <f>IF(B485="","",COUNT('Diário 1º PA'!$A$5:$A$1982)+COUNT('Diário 2º PA'!$A$5:$A$2027)+COUNT('Diário 3º PA'!$A$5:$A$2043)+ROW()-4)</f>
        <v/>
      </c>
      <c r="B485" s="104"/>
      <c r="C485" s="153"/>
      <c r="D485" s="105"/>
      <c r="E485" s="105"/>
      <c r="F485" s="106"/>
      <c r="G485" s="105"/>
      <c r="H485" s="105"/>
      <c r="I485" s="107"/>
      <c r="J485" s="422"/>
      <c r="K485" s="422"/>
      <c r="L485" s="423"/>
      <c r="M485" s="422"/>
      <c r="N485" s="422"/>
      <c r="O485" s="79">
        <f t="shared" si="24"/>
        <v>0</v>
      </c>
      <c r="P485" s="79">
        <f t="shared" si="24"/>
        <v>0</v>
      </c>
      <c r="Q485" s="102" t="str">
        <f t="shared" si="23"/>
        <v/>
      </c>
    </row>
    <row r="486" spans="1:17" x14ac:dyDescent="0.2">
      <c r="A486" s="118" t="str">
        <f>IF(B486="","",COUNT('Diário 1º PA'!$A$5:$A$1982)+COUNT('Diário 2º PA'!$A$5:$A$2027)+COUNT('Diário 3º PA'!$A$5:$A$2043)+ROW()-4)</f>
        <v/>
      </c>
      <c r="B486" s="104"/>
      <c r="C486" s="153"/>
      <c r="D486" s="105"/>
      <c r="E486" s="105"/>
      <c r="F486" s="106"/>
      <c r="G486" s="105"/>
      <c r="H486" s="105"/>
      <c r="I486" s="107"/>
      <c r="J486" s="422"/>
      <c r="K486" s="422"/>
      <c r="L486" s="423"/>
      <c r="M486" s="422"/>
      <c r="N486" s="422"/>
      <c r="O486" s="79">
        <f t="shared" si="24"/>
        <v>0</v>
      </c>
      <c r="P486" s="79">
        <f t="shared" si="24"/>
        <v>0</v>
      </c>
      <c r="Q486" s="102" t="str">
        <f t="shared" si="23"/>
        <v/>
      </c>
    </row>
    <row r="487" spans="1:17" x14ac:dyDescent="0.2">
      <c r="A487" s="118" t="str">
        <f>IF(B487="","",COUNT('Diário 1º PA'!$A$5:$A$1982)+COUNT('Diário 2º PA'!$A$5:$A$2027)+COUNT('Diário 3º PA'!$A$5:$A$2043)+ROW()-4)</f>
        <v/>
      </c>
      <c r="B487" s="104"/>
      <c r="C487" s="153"/>
      <c r="D487" s="105"/>
      <c r="E487" s="105"/>
      <c r="F487" s="106"/>
      <c r="G487" s="105"/>
      <c r="H487" s="105"/>
      <c r="I487" s="107"/>
      <c r="J487" s="422"/>
      <c r="K487" s="422"/>
      <c r="L487" s="423"/>
      <c r="M487" s="422"/>
      <c r="N487" s="422"/>
      <c r="O487" s="79">
        <f t="shared" si="24"/>
        <v>0</v>
      </c>
      <c r="P487" s="79">
        <f t="shared" si="24"/>
        <v>0</v>
      </c>
      <c r="Q487" s="102" t="str">
        <f t="shared" si="23"/>
        <v/>
      </c>
    </row>
    <row r="488" spans="1:17" x14ac:dyDescent="0.2">
      <c r="A488" s="118" t="str">
        <f>IF(B488="","",COUNT('Diário 1º PA'!$A$5:$A$1982)+COUNT('Diário 2º PA'!$A$5:$A$2027)+COUNT('Diário 3º PA'!$A$5:$A$2043)+ROW()-4)</f>
        <v/>
      </c>
      <c r="B488" s="104"/>
      <c r="C488" s="153"/>
      <c r="D488" s="105"/>
      <c r="E488" s="105"/>
      <c r="F488" s="106"/>
      <c r="G488" s="105"/>
      <c r="H488" s="105"/>
      <c r="I488" s="107"/>
      <c r="J488" s="422"/>
      <c r="K488" s="422"/>
      <c r="L488" s="423"/>
      <c r="M488" s="422"/>
      <c r="N488" s="422"/>
      <c r="O488" s="79">
        <f t="shared" si="24"/>
        <v>0</v>
      </c>
      <c r="P488" s="79">
        <f t="shared" si="24"/>
        <v>0</v>
      </c>
      <c r="Q488" s="102" t="str">
        <f t="shared" si="23"/>
        <v/>
      </c>
    </row>
    <row r="489" spans="1:17" x14ac:dyDescent="0.2">
      <c r="A489" s="118" t="str">
        <f>IF(B489="","",COUNT('Diário 1º PA'!$A$5:$A$1982)+COUNT('Diário 2º PA'!$A$5:$A$2027)+COUNT('Diário 3º PA'!$A$5:$A$2043)+ROW()-4)</f>
        <v/>
      </c>
      <c r="B489" s="104"/>
      <c r="C489" s="153"/>
      <c r="D489" s="105"/>
      <c r="E489" s="105"/>
      <c r="F489" s="106"/>
      <c r="G489" s="105"/>
      <c r="H489" s="105"/>
      <c r="I489" s="107"/>
      <c r="J489" s="422"/>
      <c r="K489" s="422"/>
      <c r="L489" s="423"/>
      <c r="M489" s="422"/>
      <c r="N489" s="422"/>
      <c r="O489" s="79">
        <f t="shared" si="24"/>
        <v>0</v>
      </c>
      <c r="P489" s="79">
        <f t="shared" si="24"/>
        <v>0</v>
      </c>
      <c r="Q489" s="102" t="str">
        <f t="shared" si="23"/>
        <v/>
      </c>
    </row>
    <row r="490" spans="1:17" x14ac:dyDescent="0.2">
      <c r="A490" s="118" t="str">
        <f>IF(B490="","",COUNT('Diário 1º PA'!$A$5:$A$1982)+COUNT('Diário 2º PA'!$A$5:$A$2027)+COUNT('Diário 3º PA'!$A$5:$A$2043)+ROW()-4)</f>
        <v/>
      </c>
      <c r="B490" s="104"/>
      <c r="C490" s="153"/>
      <c r="D490" s="105"/>
      <c r="E490" s="105"/>
      <c r="F490" s="106"/>
      <c r="G490" s="105"/>
      <c r="H490" s="105"/>
      <c r="I490" s="107"/>
      <c r="J490" s="422"/>
      <c r="K490" s="422"/>
      <c r="L490" s="423"/>
      <c r="M490" s="422"/>
      <c r="N490" s="422"/>
      <c r="O490" s="79">
        <f t="shared" si="24"/>
        <v>0</v>
      </c>
      <c r="P490" s="79">
        <f t="shared" si="24"/>
        <v>0</v>
      </c>
      <c r="Q490" s="102" t="str">
        <f t="shared" si="23"/>
        <v/>
      </c>
    </row>
    <row r="491" spans="1:17" x14ac:dyDescent="0.2">
      <c r="A491" s="118" t="str">
        <f>IF(B491="","",COUNT('Diário 1º PA'!$A$5:$A$1982)+COUNT('Diário 2º PA'!$A$5:$A$2027)+COUNT('Diário 3º PA'!$A$5:$A$2043)+ROW()-4)</f>
        <v/>
      </c>
      <c r="B491" s="104"/>
      <c r="C491" s="153"/>
      <c r="D491" s="105"/>
      <c r="E491" s="105"/>
      <c r="F491" s="106"/>
      <c r="G491" s="105"/>
      <c r="H491" s="105"/>
      <c r="I491" s="107"/>
      <c r="J491" s="422"/>
      <c r="K491" s="422"/>
      <c r="L491" s="423"/>
      <c r="M491" s="422"/>
      <c r="N491" s="422"/>
      <c r="O491" s="79">
        <f t="shared" si="24"/>
        <v>0</v>
      </c>
      <c r="P491" s="79">
        <f t="shared" si="24"/>
        <v>0</v>
      </c>
      <c r="Q491" s="102" t="str">
        <f t="shared" si="23"/>
        <v/>
      </c>
    </row>
    <row r="492" spans="1:17" x14ac:dyDescent="0.2">
      <c r="A492" s="118" t="str">
        <f>IF(B492="","",COUNT('Diário 1º PA'!$A$5:$A$1982)+COUNT('Diário 2º PA'!$A$5:$A$2027)+COUNT('Diário 3º PA'!$A$5:$A$2043)+ROW()-4)</f>
        <v/>
      </c>
      <c r="B492" s="104"/>
      <c r="C492" s="153"/>
      <c r="D492" s="105"/>
      <c r="E492" s="105"/>
      <c r="F492" s="106"/>
      <c r="G492" s="105"/>
      <c r="H492" s="105"/>
      <c r="I492" s="107"/>
      <c r="J492" s="422"/>
      <c r="K492" s="422"/>
      <c r="L492" s="423"/>
      <c r="M492" s="422"/>
      <c r="N492" s="422"/>
      <c r="O492" s="79">
        <f t="shared" si="24"/>
        <v>0</v>
      </c>
      <c r="P492" s="79">
        <f t="shared" si="24"/>
        <v>0</v>
      </c>
      <c r="Q492" s="102" t="str">
        <f t="shared" si="23"/>
        <v/>
      </c>
    </row>
    <row r="493" spans="1:17" x14ac:dyDescent="0.2">
      <c r="A493" s="118" t="str">
        <f>IF(B493="","",COUNT('Diário 1º PA'!$A$5:$A$1982)+COUNT('Diário 2º PA'!$A$5:$A$2027)+COUNT('Diário 3º PA'!$A$5:$A$2043)+ROW()-4)</f>
        <v/>
      </c>
      <c r="B493" s="104"/>
      <c r="C493" s="153"/>
      <c r="D493" s="105"/>
      <c r="E493" s="105"/>
      <c r="F493" s="106"/>
      <c r="G493" s="105"/>
      <c r="H493" s="105"/>
      <c r="I493" s="107"/>
      <c r="J493" s="422"/>
      <c r="K493" s="422"/>
      <c r="L493" s="423"/>
      <c r="M493" s="422"/>
      <c r="N493" s="422"/>
      <c r="O493" s="79">
        <f t="shared" si="24"/>
        <v>0</v>
      </c>
      <c r="P493" s="79">
        <f t="shared" si="24"/>
        <v>0</v>
      </c>
      <c r="Q493" s="102" t="str">
        <f t="shared" si="23"/>
        <v/>
      </c>
    </row>
    <row r="494" spans="1:17" x14ac:dyDescent="0.2">
      <c r="A494" s="118" t="str">
        <f>IF(B494="","",COUNT('Diário 1º PA'!$A$5:$A$1982)+COUNT('Diário 2º PA'!$A$5:$A$2027)+COUNT('Diário 3º PA'!$A$5:$A$2043)+ROW()-4)</f>
        <v/>
      </c>
      <c r="B494" s="104"/>
      <c r="C494" s="153"/>
      <c r="D494" s="105"/>
      <c r="E494" s="105"/>
      <c r="F494" s="106"/>
      <c r="G494" s="105"/>
      <c r="H494" s="105"/>
      <c r="I494" s="107"/>
      <c r="J494" s="422"/>
      <c r="K494" s="422"/>
      <c r="L494" s="423"/>
      <c r="M494" s="422"/>
      <c r="N494" s="422"/>
      <c r="O494" s="79">
        <f t="shared" si="24"/>
        <v>0</v>
      </c>
      <c r="P494" s="79">
        <f t="shared" si="24"/>
        <v>0</v>
      </c>
      <c r="Q494" s="102" t="str">
        <f t="shared" si="23"/>
        <v/>
      </c>
    </row>
    <row r="495" spans="1:17" x14ac:dyDescent="0.2">
      <c r="A495" s="118" t="str">
        <f>IF(B495="","",COUNT('Diário 1º PA'!$A$5:$A$1982)+COUNT('Diário 2º PA'!$A$5:$A$2027)+COUNT('Diário 3º PA'!$A$5:$A$2043)+ROW()-4)</f>
        <v/>
      </c>
      <c r="B495" s="104"/>
      <c r="C495" s="153"/>
      <c r="D495" s="105"/>
      <c r="E495" s="105"/>
      <c r="F495" s="106"/>
      <c r="G495" s="105"/>
      <c r="H495" s="105"/>
      <c r="I495" s="107"/>
      <c r="J495" s="422"/>
      <c r="K495" s="422"/>
      <c r="L495" s="423"/>
      <c r="M495" s="422"/>
      <c r="N495" s="422"/>
      <c r="O495" s="79">
        <f t="shared" si="24"/>
        <v>0</v>
      </c>
      <c r="P495" s="79">
        <f t="shared" si="24"/>
        <v>0</v>
      </c>
      <c r="Q495" s="102" t="str">
        <f t="shared" si="23"/>
        <v/>
      </c>
    </row>
    <row r="496" spans="1:17" x14ac:dyDescent="0.2">
      <c r="A496" s="118" t="str">
        <f>IF(B496="","",COUNT('Diário 1º PA'!$A$5:$A$1982)+COUNT('Diário 2º PA'!$A$5:$A$2027)+COUNT('Diário 3º PA'!$A$5:$A$2043)+ROW()-4)</f>
        <v/>
      </c>
      <c r="B496" s="104"/>
      <c r="C496" s="153"/>
      <c r="D496" s="105"/>
      <c r="E496" s="105"/>
      <c r="F496" s="106"/>
      <c r="G496" s="105"/>
      <c r="H496" s="105"/>
      <c r="I496" s="107"/>
      <c r="J496" s="422"/>
      <c r="K496" s="422"/>
      <c r="L496" s="423"/>
      <c r="M496" s="422"/>
      <c r="N496" s="422"/>
      <c r="O496" s="79">
        <f t="shared" si="24"/>
        <v>0</v>
      </c>
      <c r="P496" s="79">
        <f t="shared" si="24"/>
        <v>0</v>
      </c>
      <c r="Q496" s="102" t="str">
        <f t="shared" si="23"/>
        <v/>
      </c>
    </row>
    <row r="497" spans="1:17" x14ac:dyDescent="0.2">
      <c r="A497" s="118" t="str">
        <f>IF(B497="","",COUNT('Diário 1º PA'!$A$5:$A$1982)+COUNT('Diário 2º PA'!$A$5:$A$2027)+COUNT('Diário 3º PA'!$A$5:$A$2043)+ROW()-4)</f>
        <v/>
      </c>
      <c r="B497" s="104"/>
      <c r="C497" s="153"/>
      <c r="D497" s="105"/>
      <c r="E497" s="105"/>
      <c r="F497" s="106"/>
      <c r="G497" s="105"/>
      <c r="H497" s="105"/>
      <c r="I497" s="107"/>
      <c r="J497" s="422"/>
      <c r="K497" s="422"/>
      <c r="L497" s="423"/>
      <c r="M497" s="422"/>
      <c r="N497" s="422"/>
      <c r="O497" s="79">
        <f t="shared" si="24"/>
        <v>0</v>
      </c>
      <c r="P497" s="79">
        <f t="shared" si="24"/>
        <v>0</v>
      </c>
      <c r="Q497" s="102" t="str">
        <f t="shared" si="23"/>
        <v/>
      </c>
    </row>
    <row r="498" spans="1:17" x14ac:dyDescent="0.2">
      <c r="A498" s="118" t="str">
        <f>IF(B498="","",COUNT('Diário 1º PA'!$A$5:$A$1982)+COUNT('Diário 2º PA'!$A$5:$A$2027)+COUNT('Diário 3º PA'!$A$5:$A$2043)+ROW()-4)</f>
        <v/>
      </c>
      <c r="B498" s="104"/>
      <c r="C498" s="153"/>
      <c r="D498" s="105"/>
      <c r="E498" s="105"/>
      <c r="F498" s="106"/>
      <c r="G498" s="105"/>
      <c r="H498" s="105"/>
      <c r="I498" s="107"/>
      <c r="J498" s="422"/>
      <c r="K498" s="422"/>
      <c r="L498" s="423"/>
      <c r="M498" s="422"/>
      <c r="N498" s="422"/>
      <c r="O498" s="79">
        <f t="shared" si="24"/>
        <v>0</v>
      </c>
      <c r="P498" s="79">
        <f t="shared" si="24"/>
        <v>0</v>
      </c>
      <c r="Q498" s="102" t="str">
        <f t="shared" si="23"/>
        <v/>
      </c>
    </row>
    <row r="499" spans="1:17" x14ac:dyDescent="0.2">
      <c r="A499" s="118" t="str">
        <f>IF(B499="","",COUNT('Diário 1º PA'!$A$5:$A$1982)+COUNT('Diário 2º PA'!$A$5:$A$2027)+COUNT('Diário 3º PA'!$A$5:$A$2043)+ROW()-4)</f>
        <v/>
      </c>
      <c r="B499" s="104"/>
      <c r="C499" s="153"/>
      <c r="D499" s="105"/>
      <c r="E499" s="105"/>
      <c r="F499" s="106"/>
      <c r="G499" s="105"/>
      <c r="H499" s="105"/>
      <c r="I499" s="107"/>
      <c r="J499" s="422"/>
      <c r="K499" s="422"/>
      <c r="L499" s="423"/>
      <c r="M499" s="422"/>
      <c r="N499" s="422"/>
      <c r="O499" s="79">
        <f t="shared" si="24"/>
        <v>0</v>
      </c>
      <c r="P499" s="79">
        <f t="shared" si="24"/>
        <v>0</v>
      </c>
      <c r="Q499" s="102" t="str">
        <f t="shared" si="23"/>
        <v/>
      </c>
    </row>
    <row r="500" spans="1:17" x14ac:dyDescent="0.2">
      <c r="A500" s="118" t="str">
        <f>IF(B500="","",COUNT('Diário 1º PA'!$A$5:$A$1982)+COUNT('Diário 2º PA'!$A$5:$A$2027)+COUNT('Diário 3º PA'!$A$5:$A$2043)+ROW()-4)</f>
        <v/>
      </c>
      <c r="B500" s="104"/>
      <c r="C500" s="153"/>
      <c r="D500" s="105"/>
      <c r="E500" s="105"/>
      <c r="F500" s="106"/>
      <c r="G500" s="105"/>
      <c r="H500" s="105"/>
      <c r="I500" s="107"/>
      <c r="J500" s="422"/>
      <c r="K500" s="422"/>
      <c r="L500" s="423"/>
      <c r="M500" s="422"/>
      <c r="N500" s="422"/>
      <c r="O500" s="79">
        <f t="shared" si="24"/>
        <v>0</v>
      </c>
      <c r="P500" s="79">
        <f t="shared" si="24"/>
        <v>0</v>
      </c>
      <c r="Q500" s="102" t="str">
        <f t="shared" si="23"/>
        <v/>
      </c>
    </row>
    <row r="501" spans="1:17" x14ac:dyDescent="0.2">
      <c r="A501" s="118" t="str">
        <f>IF(B501="","",COUNT('Diário 1º PA'!$A$5:$A$1982)+COUNT('Diário 2º PA'!$A$5:$A$2027)+COUNT('Diário 3º PA'!$A$5:$A$2043)+ROW()-4)</f>
        <v/>
      </c>
      <c r="B501" s="104"/>
      <c r="C501" s="153"/>
      <c r="D501" s="105"/>
      <c r="E501" s="105"/>
      <c r="F501" s="106"/>
      <c r="G501" s="105"/>
      <c r="H501" s="105"/>
      <c r="I501" s="107"/>
      <c r="J501" s="422"/>
      <c r="K501" s="422"/>
      <c r="L501" s="423"/>
      <c r="M501" s="422"/>
      <c r="N501" s="422"/>
      <c r="O501" s="79">
        <f t="shared" si="24"/>
        <v>0</v>
      </c>
      <c r="P501" s="79">
        <f t="shared" si="24"/>
        <v>0</v>
      </c>
      <c r="Q501" s="102" t="str">
        <f t="shared" si="23"/>
        <v/>
      </c>
    </row>
    <row r="502" spans="1:17" x14ac:dyDescent="0.2">
      <c r="A502" s="118" t="str">
        <f>IF(B502="","",COUNT('Diário 1º PA'!$A$5:$A$1982)+COUNT('Diário 2º PA'!$A$5:$A$2027)+COUNT('Diário 3º PA'!$A$5:$A$2043)+ROW()-4)</f>
        <v/>
      </c>
      <c r="B502" s="104"/>
      <c r="C502" s="153"/>
      <c r="D502" s="105"/>
      <c r="E502" s="105"/>
      <c r="F502" s="106"/>
      <c r="G502" s="105"/>
      <c r="H502" s="105"/>
      <c r="I502" s="107"/>
      <c r="J502" s="422"/>
      <c r="K502" s="422"/>
      <c r="L502" s="423"/>
      <c r="M502" s="422"/>
      <c r="N502" s="422"/>
      <c r="O502" s="79">
        <f t="shared" si="24"/>
        <v>0</v>
      </c>
      <c r="P502" s="79">
        <f t="shared" si="24"/>
        <v>0</v>
      </c>
      <c r="Q502" s="102" t="str">
        <f t="shared" si="23"/>
        <v/>
      </c>
    </row>
    <row r="503" spans="1:17" x14ac:dyDescent="0.2">
      <c r="A503" s="118" t="str">
        <f>IF(B503="","",COUNT('Diário 1º PA'!$A$5:$A$1982)+COUNT('Diário 2º PA'!$A$5:$A$2027)+COUNT('Diário 3º PA'!$A$5:$A$2043)+ROW()-4)</f>
        <v/>
      </c>
      <c r="B503" s="104"/>
      <c r="C503" s="153"/>
      <c r="D503" s="105"/>
      <c r="E503" s="105"/>
      <c r="F503" s="106"/>
      <c r="G503" s="105"/>
      <c r="H503" s="105"/>
      <c r="I503" s="107"/>
      <c r="J503" s="422"/>
      <c r="K503" s="422"/>
      <c r="L503" s="423"/>
      <c r="M503" s="422"/>
      <c r="N503" s="422"/>
      <c r="O503" s="79">
        <f t="shared" si="24"/>
        <v>0</v>
      </c>
      <c r="P503" s="79">
        <f t="shared" si="24"/>
        <v>0</v>
      </c>
      <c r="Q503" s="102" t="str">
        <f t="shared" si="23"/>
        <v/>
      </c>
    </row>
    <row r="504" spans="1:17" x14ac:dyDescent="0.2">
      <c r="A504" s="118" t="str">
        <f>IF(B504="","",COUNT('Diário 1º PA'!$A$5:$A$1982)+COUNT('Diário 2º PA'!$A$5:$A$2027)+COUNT('Diário 3º PA'!$A$5:$A$2043)+ROW()-4)</f>
        <v/>
      </c>
      <c r="B504" s="104"/>
      <c r="C504" s="153"/>
      <c r="D504" s="105"/>
      <c r="E504" s="105"/>
      <c r="F504" s="106"/>
      <c r="G504" s="105"/>
      <c r="H504" s="105"/>
      <c r="I504" s="107"/>
      <c r="J504" s="422"/>
      <c r="K504" s="422"/>
      <c r="L504" s="423"/>
      <c r="M504" s="422"/>
      <c r="N504" s="422"/>
      <c r="O504" s="79">
        <f t="shared" si="24"/>
        <v>0</v>
      </c>
      <c r="P504" s="79">
        <f t="shared" si="24"/>
        <v>0</v>
      </c>
      <c r="Q504" s="102" t="str">
        <f t="shared" si="23"/>
        <v/>
      </c>
    </row>
    <row r="505" spans="1:17" x14ac:dyDescent="0.2">
      <c r="A505" s="118" t="str">
        <f>IF(B505="","",COUNT('Diário 1º PA'!$A$5:$A$1982)+COUNT('Diário 2º PA'!$A$5:$A$2027)+COUNT('Diário 3º PA'!$A$5:$A$2043)+ROW()-4)</f>
        <v/>
      </c>
      <c r="B505" s="104"/>
      <c r="C505" s="153"/>
      <c r="D505" s="105"/>
      <c r="E505" s="105"/>
      <c r="F505" s="106"/>
      <c r="G505" s="105"/>
      <c r="H505" s="105"/>
      <c r="I505" s="107"/>
      <c r="J505" s="422"/>
      <c r="K505" s="422"/>
      <c r="L505" s="423"/>
      <c r="M505" s="422"/>
      <c r="N505" s="422"/>
      <c r="O505" s="79">
        <f t="shared" si="24"/>
        <v>0</v>
      </c>
      <c r="P505" s="79">
        <f t="shared" si="24"/>
        <v>0</v>
      </c>
      <c r="Q505" s="102" t="str">
        <f t="shared" si="23"/>
        <v/>
      </c>
    </row>
    <row r="506" spans="1:17" x14ac:dyDescent="0.2">
      <c r="A506" s="118" t="str">
        <f>IF(B506="","",COUNT('Diário 1º PA'!$A$5:$A$1982)+COUNT('Diário 2º PA'!$A$5:$A$2027)+COUNT('Diário 3º PA'!$A$5:$A$2043)+ROW()-4)</f>
        <v/>
      </c>
      <c r="B506" s="104"/>
      <c r="C506" s="153"/>
      <c r="D506" s="105"/>
      <c r="E506" s="105"/>
      <c r="F506" s="106"/>
      <c r="G506" s="105"/>
      <c r="H506" s="105"/>
      <c r="I506" s="107"/>
      <c r="J506" s="422"/>
      <c r="K506" s="422"/>
      <c r="L506" s="423"/>
      <c r="M506" s="422"/>
      <c r="N506" s="422"/>
      <c r="O506" s="79">
        <f t="shared" si="24"/>
        <v>0</v>
      </c>
      <c r="P506" s="79">
        <f t="shared" si="24"/>
        <v>0</v>
      </c>
      <c r="Q506" s="102" t="str">
        <f t="shared" si="23"/>
        <v/>
      </c>
    </row>
    <row r="507" spans="1:17" x14ac:dyDescent="0.2">
      <c r="A507" s="118" t="str">
        <f>IF(B507="","",COUNT('Diário 1º PA'!$A$5:$A$1982)+COUNT('Diário 2º PA'!$A$5:$A$2027)+COUNT('Diário 3º PA'!$A$5:$A$2043)+ROW()-4)</f>
        <v/>
      </c>
      <c r="B507" s="104"/>
      <c r="C507" s="153"/>
      <c r="D507" s="105"/>
      <c r="E507" s="105"/>
      <c r="F507" s="106"/>
      <c r="G507" s="105"/>
      <c r="H507" s="105"/>
      <c r="I507" s="107"/>
      <c r="J507" s="422"/>
      <c r="K507" s="422"/>
      <c r="L507" s="423"/>
      <c r="M507" s="422"/>
      <c r="N507" s="422"/>
      <c r="O507" s="79">
        <f t="shared" si="24"/>
        <v>0</v>
      </c>
      <c r="P507" s="79">
        <f t="shared" si="24"/>
        <v>0</v>
      </c>
      <c r="Q507" s="102" t="str">
        <f t="shared" si="23"/>
        <v/>
      </c>
    </row>
    <row r="508" spans="1:17" x14ac:dyDescent="0.2">
      <c r="A508" s="118" t="str">
        <f>IF(B508="","",COUNT('Diário 1º PA'!$A$5:$A$1982)+COUNT('Diário 2º PA'!$A$5:$A$2027)+COUNT('Diário 3º PA'!$A$5:$A$2043)+ROW()-4)</f>
        <v/>
      </c>
      <c r="B508" s="104"/>
      <c r="C508" s="153"/>
      <c r="D508" s="105"/>
      <c r="E508" s="105"/>
      <c r="F508" s="106"/>
      <c r="G508" s="105"/>
      <c r="H508" s="105"/>
      <c r="I508" s="107"/>
      <c r="J508" s="422"/>
      <c r="K508" s="422"/>
      <c r="L508" s="423"/>
      <c r="M508" s="422"/>
      <c r="N508" s="422"/>
      <c r="O508" s="79">
        <f t="shared" si="24"/>
        <v>0</v>
      </c>
      <c r="P508" s="79">
        <f t="shared" si="24"/>
        <v>0</v>
      </c>
      <c r="Q508" s="102" t="str">
        <f t="shared" si="23"/>
        <v/>
      </c>
    </row>
    <row r="509" spans="1:17" x14ac:dyDescent="0.2">
      <c r="A509" s="118" t="str">
        <f>IF(B509="","",COUNT('Diário 1º PA'!$A$5:$A$1982)+COUNT('Diário 2º PA'!$A$5:$A$2027)+COUNT('Diário 3º PA'!$A$5:$A$2043)+ROW()-4)</f>
        <v/>
      </c>
      <c r="B509" s="104"/>
      <c r="C509" s="153"/>
      <c r="D509" s="105"/>
      <c r="E509" s="105"/>
      <c r="F509" s="106"/>
      <c r="G509" s="105"/>
      <c r="H509" s="105"/>
      <c r="I509" s="107"/>
      <c r="J509" s="422"/>
      <c r="K509" s="422"/>
      <c r="L509" s="423"/>
      <c r="M509" s="422"/>
      <c r="N509" s="422"/>
      <c r="O509" s="79">
        <f t="shared" si="24"/>
        <v>0</v>
      </c>
      <c r="P509" s="79">
        <f t="shared" si="24"/>
        <v>0</v>
      </c>
      <c r="Q509" s="102" t="str">
        <f t="shared" si="23"/>
        <v/>
      </c>
    </row>
    <row r="510" spans="1:17" x14ac:dyDescent="0.2">
      <c r="A510" s="118" t="str">
        <f>IF(B510="","",COUNT('Diário 1º PA'!$A$5:$A$1982)+COUNT('Diário 2º PA'!$A$5:$A$2027)+COUNT('Diário 3º PA'!$A$5:$A$2043)+ROW()-4)</f>
        <v/>
      </c>
      <c r="B510" s="104"/>
      <c r="C510" s="153"/>
      <c r="D510" s="105"/>
      <c r="E510" s="105"/>
      <c r="F510" s="106"/>
      <c r="G510" s="105"/>
      <c r="H510" s="105"/>
      <c r="I510" s="107"/>
      <c r="J510" s="422"/>
      <c r="K510" s="422"/>
      <c r="L510" s="423"/>
      <c r="M510" s="422"/>
      <c r="N510" s="422"/>
      <c r="O510" s="79">
        <f t="shared" si="24"/>
        <v>0</v>
      </c>
      <c r="P510" s="79">
        <f t="shared" si="24"/>
        <v>0</v>
      </c>
      <c r="Q510" s="102" t="str">
        <f t="shared" si="23"/>
        <v/>
      </c>
    </row>
    <row r="511" spans="1:17" x14ac:dyDescent="0.2">
      <c r="A511" s="118" t="str">
        <f>IF(B511="","",COUNT('Diário 1º PA'!$A$5:$A$1982)+COUNT('Diário 2º PA'!$A$5:$A$2027)+COUNT('Diário 3º PA'!$A$5:$A$2043)+ROW()-4)</f>
        <v/>
      </c>
      <c r="B511" s="104"/>
      <c r="C511" s="153"/>
      <c r="D511" s="105"/>
      <c r="E511" s="105"/>
      <c r="F511" s="106"/>
      <c r="G511" s="105"/>
      <c r="H511" s="105"/>
      <c r="I511" s="107"/>
      <c r="J511" s="422"/>
      <c r="K511" s="422"/>
      <c r="L511" s="423"/>
      <c r="M511" s="422"/>
      <c r="N511" s="422"/>
      <c r="O511" s="79">
        <f t="shared" si="24"/>
        <v>0</v>
      </c>
      <c r="P511" s="79">
        <f t="shared" si="24"/>
        <v>0</v>
      </c>
      <c r="Q511" s="102" t="str">
        <f t="shared" si="23"/>
        <v/>
      </c>
    </row>
    <row r="512" spans="1:17" x14ac:dyDescent="0.2">
      <c r="A512" s="118" t="str">
        <f>IF(B512="","",COUNT('Diário 1º PA'!$A$5:$A$1982)+COUNT('Diário 2º PA'!$A$5:$A$2027)+COUNT('Diário 3º PA'!$A$5:$A$2043)+ROW()-4)</f>
        <v/>
      </c>
      <c r="B512" s="104"/>
      <c r="C512" s="153"/>
      <c r="D512" s="105"/>
      <c r="E512" s="105"/>
      <c r="F512" s="106"/>
      <c r="G512" s="105"/>
      <c r="H512" s="105"/>
      <c r="I512" s="107"/>
      <c r="J512" s="422"/>
      <c r="K512" s="422"/>
      <c r="L512" s="423"/>
      <c r="M512" s="422"/>
      <c r="N512" s="422"/>
      <c r="O512" s="79">
        <f t="shared" si="24"/>
        <v>0</v>
      </c>
      <c r="P512" s="79">
        <f t="shared" si="24"/>
        <v>0</v>
      </c>
      <c r="Q512" s="102" t="str">
        <f t="shared" si="23"/>
        <v/>
      </c>
    </row>
    <row r="513" spans="1:17" x14ac:dyDescent="0.2">
      <c r="A513" s="118" t="str">
        <f>IF(B513="","",COUNT('Diário 1º PA'!$A$5:$A$1982)+COUNT('Diário 2º PA'!$A$5:$A$2027)+COUNT('Diário 3º PA'!$A$5:$A$2043)+ROW()-4)</f>
        <v/>
      </c>
      <c r="B513" s="104"/>
      <c r="C513" s="153"/>
      <c r="D513" s="105"/>
      <c r="E513" s="105"/>
      <c r="F513" s="106"/>
      <c r="G513" s="105"/>
      <c r="H513" s="105"/>
      <c r="I513" s="107"/>
      <c r="J513" s="422"/>
      <c r="K513" s="422"/>
      <c r="L513" s="423"/>
      <c r="M513" s="422"/>
      <c r="N513" s="422"/>
      <c r="O513" s="79">
        <f t="shared" si="24"/>
        <v>0</v>
      </c>
      <c r="P513" s="79">
        <f t="shared" si="24"/>
        <v>0</v>
      </c>
      <c r="Q513" s="102" t="str">
        <f t="shared" si="23"/>
        <v/>
      </c>
    </row>
    <row r="514" spans="1:17" x14ac:dyDescent="0.2">
      <c r="A514" s="118" t="str">
        <f>IF(B514="","",COUNT('Diário 1º PA'!$A$5:$A$1982)+COUNT('Diário 2º PA'!$A$5:$A$2027)+COUNT('Diário 3º PA'!$A$5:$A$2043)+ROW()-4)</f>
        <v/>
      </c>
      <c r="B514" s="104"/>
      <c r="C514" s="153"/>
      <c r="D514" s="105"/>
      <c r="E514" s="105"/>
      <c r="F514" s="106"/>
      <c r="G514" s="105"/>
      <c r="H514" s="105"/>
      <c r="I514" s="107"/>
      <c r="J514" s="422"/>
      <c r="K514" s="422"/>
      <c r="L514" s="423"/>
      <c r="M514" s="422"/>
      <c r="N514" s="422"/>
      <c r="O514" s="79">
        <f t="shared" si="24"/>
        <v>0</v>
      </c>
      <c r="P514" s="79">
        <f t="shared" si="24"/>
        <v>0</v>
      </c>
      <c r="Q514" s="102" t="str">
        <f t="shared" si="23"/>
        <v/>
      </c>
    </row>
    <row r="515" spans="1:17" x14ac:dyDescent="0.2">
      <c r="A515" s="118" t="str">
        <f>IF(B515="","",COUNT('Diário 1º PA'!$A$5:$A$1982)+COUNT('Diário 2º PA'!$A$5:$A$2027)+COUNT('Diário 3º PA'!$A$5:$A$2043)+ROW()-4)</f>
        <v/>
      </c>
      <c r="B515" s="104"/>
      <c r="C515" s="153"/>
      <c r="D515" s="105"/>
      <c r="E515" s="105"/>
      <c r="F515" s="106"/>
      <c r="G515" s="105"/>
      <c r="H515" s="105"/>
      <c r="I515" s="107"/>
      <c r="J515" s="422"/>
      <c r="K515" s="422"/>
      <c r="L515" s="423"/>
      <c r="M515" s="422"/>
      <c r="N515" s="422"/>
      <c r="O515" s="79">
        <f t="shared" si="24"/>
        <v>0</v>
      </c>
      <c r="P515" s="79">
        <f t="shared" si="24"/>
        <v>0</v>
      </c>
      <c r="Q515" s="102" t="str">
        <f t="shared" si="23"/>
        <v/>
      </c>
    </row>
    <row r="516" spans="1:17" x14ac:dyDescent="0.2">
      <c r="A516" s="118" t="str">
        <f>IF(B516="","",COUNT('Diário 1º PA'!$A$5:$A$1982)+COUNT('Diário 2º PA'!$A$5:$A$2027)+COUNT('Diário 3º PA'!$A$5:$A$2043)+ROW()-4)</f>
        <v/>
      </c>
      <c r="B516" s="104"/>
      <c r="C516" s="153"/>
      <c r="D516" s="105"/>
      <c r="E516" s="105"/>
      <c r="F516" s="106"/>
      <c r="G516" s="105"/>
      <c r="H516" s="105"/>
      <c r="I516" s="107"/>
      <c r="J516" s="422"/>
      <c r="K516" s="422"/>
      <c r="L516" s="423"/>
      <c r="M516" s="422"/>
      <c r="N516" s="422"/>
      <c r="O516" s="79">
        <f t="shared" si="24"/>
        <v>0</v>
      </c>
      <c r="P516" s="79">
        <f t="shared" si="24"/>
        <v>0</v>
      </c>
      <c r="Q516" s="102" t="str">
        <f t="shared" si="23"/>
        <v/>
      </c>
    </row>
    <row r="517" spans="1:17" x14ac:dyDescent="0.2">
      <c r="A517" s="118" t="str">
        <f>IF(B517="","",COUNT('Diário 1º PA'!$A$5:$A$1982)+COUNT('Diário 2º PA'!$A$5:$A$2027)+COUNT('Diário 3º PA'!$A$5:$A$2043)+ROW()-4)</f>
        <v/>
      </c>
      <c r="B517" s="104"/>
      <c r="C517" s="153"/>
      <c r="D517" s="105"/>
      <c r="E517" s="105"/>
      <c r="F517" s="106"/>
      <c r="G517" s="105"/>
      <c r="H517" s="105"/>
      <c r="I517" s="107"/>
      <c r="J517" s="422"/>
      <c r="K517" s="422"/>
      <c r="L517" s="423"/>
      <c r="M517" s="422"/>
      <c r="N517" s="422"/>
      <c r="O517" s="79">
        <f t="shared" si="24"/>
        <v>0</v>
      </c>
      <c r="P517" s="79">
        <f t="shared" si="24"/>
        <v>0</v>
      </c>
      <c r="Q517" s="102" t="str">
        <f t="shared" si="23"/>
        <v/>
      </c>
    </row>
    <row r="518" spans="1:17" x14ac:dyDescent="0.2">
      <c r="A518" s="118" t="str">
        <f>IF(B518="","",COUNT('Diário 1º PA'!$A$5:$A$1982)+COUNT('Diário 2º PA'!$A$5:$A$2027)+COUNT('Diário 3º PA'!$A$5:$A$2043)+ROW()-4)</f>
        <v/>
      </c>
      <c r="B518" s="104"/>
      <c r="C518" s="153"/>
      <c r="D518" s="105"/>
      <c r="E518" s="105"/>
      <c r="F518" s="106"/>
      <c r="G518" s="105"/>
      <c r="H518" s="105"/>
      <c r="I518" s="107"/>
      <c r="J518" s="422"/>
      <c r="K518" s="422"/>
      <c r="L518" s="423"/>
      <c r="M518" s="422"/>
      <c r="N518" s="422"/>
      <c r="O518" s="79">
        <f t="shared" si="24"/>
        <v>0</v>
      </c>
      <c r="P518" s="79">
        <f t="shared" si="24"/>
        <v>0</v>
      </c>
      <c r="Q518" s="102" t="str">
        <f t="shared" si="23"/>
        <v/>
      </c>
    </row>
    <row r="519" spans="1:17" x14ac:dyDescent="0.2">
      <c r="A519" s="118" t="str">
        <f>IF(B519="","",COUNT('Diário 1º PA'!$A$5:$A$1982)+COUNT('Diário 2º PA'!$A$5:$A$2027)+COUNT('Diário 3º PA'!$A$5:$A$2043)+ROW()-4)</f>
        <v/>
      </c>
      <c r="B519" s="104"/>
      <c r="C519" s="153"/>
      <c r="D519" s="105"/>
      <c r="E519" s="105"/>
      <c r="F519" s="106"/>
      <c r="G519" s="105"/>
      <c r="H519" s="105"/>
      <c r="I519" s="107"/>
      <c r="J519" s="422"/>
      <c r="K519" s="422"/>
      <c r="L519" s="423"/>
      <c r="M519" s="422"/>
      <c r="N519" s="422"/>
      <c r="O519" s="79">
        <f t="shared" si="24"/>
        <v>0</v>
      </c>
      <c r="P519" s="79">
        <f t="shared" si="24"/>
        <v>0</v>
      </c>
      <c r="Q519" s="102" t="str">
        <f t="shared" si="23"/>
        <v/>
      </c>
    </row>
    <row r="520" spans="1:17" x14ac:dyDescent="0.2">
      <c r="A520" s="118" t="str">
        <f>IF(B520="","",COUNT('Diário 1º PA'!$A$5:$A$1982)+COUNT('Diário 2º PA'!$A$5:$A$2027)+COUNT('Diário 3º PA'!$A$5:$A$2043)+ROW()-4)</f>
        <v/>
      </c>
      <c r="B520" s="104"/>
      <c r="C520" s="153"/>
      <c r="D520" s="105"/>
      <c r="E520" s="105"/>
      <c r="F520" s="106"/>
      <c r="G520" s="105"/>
      <c r="H520" s="105"/>
      <c r="I520" s="107"/>
      <c r="J520" s="422"/>
      <c r="K520" s="422"/>
      <c r="L520" s="423"/>
      <c r="M520" s="422"/>
      <c r="N520" s="422"/>
      <c r="O520" s="79">
        <f t="shared" si="24"/>
        <v>0</v>
      </c>
      <c r="P520" s="79">
        <f t="shared" si="24"/>
        <v>0</v>
      </c>
      <c r="Q520" s="102" t="str">
        <f t="shared" si="23"/>
        <v/>
      </c>
    </row>
    <row r="521" spans="1:17" x14ac:dyDescent="0.2">
      <c r="A521" s="118" t="str">
        <f>IF(B521="","",COUNT('Diário 1º PA'!$A$5:$A$1982)+COUNT('Diário 2º PA'!$A$5:$A$2027)+COUNT('Diário 3º PA'!$A$5:$A$2043)+ROW()-4)</f>
        <v/>
      </c>
      <c r="B521" s="104"/>
      <c r="C521" s="153"/>
      <c r="D521" s="105"/>
      <c r="E521" s="105"/>
      <c r="F521" s="106"/>
      <c r="G521" s="105"/>
      <c r="H521" s="105"/>
      <c r="I521" s="107"/>
      <c r="J521" s="422"/>
      <c r="K521" s="422"/>
      <c r="L521" s="423"/>
      <c r="M521" s="422"/>
      <c r="N521" s="422"/>
      <c r="O521" s="79">
        <f t="shared" si="24"/>
        <v>0</v>
      </c>
      <c r="P521" s="79">
        <f t="shared" si="24"/>
        <v>0</v>
      </c>
      <c r="Q521" s="102" t="str">
        <f t="shared" ref="Q521:Q584" si="25">SUBSTITUTE(D521," ","_")</f>
        <v/>
      </c>
    </row>
    <row r="522" spans="1:17" x14ac:dyDescent="0.2">
      <c r="A522" s="118" t="str">
        <f>IF(B522="","",COUNT('Diário 1º PA'!$A$5:$A$1982)+COUNT('Diário 2º PA'!$A$5:$A$2027)+COUNT('Diário 3º PA'!$A$5:$A$2043)+ROW()-4)</f>
        <v/>
      </c>
      <c r="B522" s="104"/>
      <c r="C522" s="153"/>
      <c r="D522" s="105"/>
      <c r="E522" s="105"/>
      <c r="F522" s="106"/>
      <c r="G522" s="105"/>
      <c r="H522" s="105"/>
      <c r="I522" s="107"/>
      <c r="J522" s="422"/>
      <c r="K522" s="422"/>
      <c r="L522" s="423"/>
      <c r="M522" s="422"/>
      <c r="N522" s="422"/>
      <c r="O522" s="79">
        <f t="shared" ref="O522:P585" si="26">IF(B522=0,0,IF(YEAR(B522)=$P$1,MONTH(B522)-$O$1+1,(YEAR(B522)-$P$1)*12-$O$1+1+MONTH(B522)))</f>
        <v>0</v>
      </c>
      <c r="P522" s="79">
        <f t="shared" si="26"/>
        <v>0</v>
      </c>
      <c r="Q522" s="102" t="str">
        <f t="shared" si="25"/>
        <v/>
      </c>
    </row>
    <row r="523" spans="1:17" x14ac:dyDescent="0.2">
      <c r="A523" s="118" t="str">
        <f>IF(B523="","",COUNT('Diário 1º PA'!$A$5:$A$1982)+COUNT('Diário 2º PA'!$A$5:$A$2027)+COUNT('Diário 3º PA'!$A$5:$A$2043)+ROW()-4)</f>
        <v/>
      </c>
      <c r="B523" s="104"/>
      <c r="C523" s="153"/>
      <c r="D523" s="105"/>
      <c r="E523" s="105"/>
      <c r="F523" s="106"/>
      <c r="G523" s="105"/>
      <c r="H523" s="105"/>
      <c r="I523" s="107"/>
      <c r="J523" s="422"/>
      <c r="K523" s="422"/>
      <c r="L523" s="423"/>
      <c r="M523" s="422"/>
      <c r="N523" s="422"/>
      <c r="O523" s="79">
        <f t="shared" si="26"/>
        <v>0</v>
      </c>
      <c r="P523" s="79">
        <f t="shared" si="26"/>
        <v>0</v>
      </c>
      <c r="Q523" s="102" t="str">
        <f t="shared" si="25"/>
        <v/>
      </c>
    </row>
    <row r="524" spans="1:17" x14ac:dyDescent="0.2">
      <c r="A524" s="118" t="str">
        <f>IF(B524="","",COUNT('Diário 1º PA'!$A$5:$A$1982)+COUNT('Diário 2º PA'!$A$5:$A$2027)+COUNT('Diário 3º PA'!$A$5:$A$2043)+ROW()-4)</f>
        <v/>
      </c>
      <c r="B524" s="104"/>
      <c r="C524" s="153"/>
      <c r="D524" s="105"/>
      <c r="E524" s="105"/>
      <c r="F524" s="106"/>
      <c r="G524" s="105"/>
      <c r="H524" s="105"/>
      <c r="I524" s="107"/>
      <c r="J524" s="422"/>
      <c r="K524" s="422"/>
      <c r="L524" s="423"/>
      <c r="M524" s="422"/>
      <c r="N524" s="422"/>
      <c r="O524" s="79">
        <f t="shared" si="26"/>
        <v>0</v>
      </c>
      <c r="P524" s="79">
        <f t="shared" si="26"/>
        <v>0</v>
      </c>
      <c r="Q524" s="102" t="str">
        <f t="shared" si="25"/>
        <v/>
      </c>
    </row>
    <row r="525" spans="1:17" x14ac:dyDescent="0.2">
      <c r="A525" s="118" t="str">
        <f>IF(B525="","",COUNT('Diário 1º PA'!$A$5:$A$1982)+COUNT('Diário 2º PA'!$A$5:$A$2027)+COUNT('Diário 3º PA'!$A$5:$A$2043)+ROW()-4)</f>
        <v/>
      </c>
      <c r="B525" s="104"/>
      <c r="C525" s="153"/>
      <c r="D525" s="105"/>
      <c r="E525" s="105"/>
      <c r="F525" s="106"/>
      <c r="G525" s="105"/>
      <c r="H525" s="105"/>
      <c r="I525" s="107"/>
      <c r="J525" s="422"/>
      <c r="K525" s="422"/>
      <c r="L525" s="423"/>
      <c r="M525" s="422"/>
      <c r="N525" s="422"/>
      <c r="O525" s="79">
        <f t="shared" si="26"/>
        <v>0</v>
      </c>
      <c r="P525" s="79">
        <f t="shared" si="26"/>
        <v>0</v>
      </c>
      <c r="Q525" s="102" t="str">
        <f t="shared" si="25"/>
        <v/>
      </c>
    </row>
    <row r="526" spans="1:17" x14ac:dyDescent="0.2">
      <c r="A526" s="118" t="str">
        <f>IF(B526="","",COUNT('Diário 1º PA'!$A$5:$A$1982)+COUNT('Diário 2º PA'!$A$5:$A$2027)+COUNT('Diário 3º PA'!$A$5:$A$2043)+ROW()-4)</f>
        <v/>
      </c>
      <c r="B526" s="104"/>
      <c r="C526" s="153"/>
      <c r="D526" s="105"/>
      <c r="E526" s="105"/>
      <c r="F526" s="106"/>
      <c r="G526" s="105"/>
      <c r="H526" s="105"/>
      <c r="I526" s="107"/>
      <c r="J526" s="422"/>
      <c r="K526" s="422"/>
      <c r="L526" s="423"/>
      <c r="M526" s="422"/>
      <c r="N526" s="422"/>
      <c r="O526" s="79">
        <f t="shared" si="26"/>
        <v>0</v>
      </c>
      <c r="P526" s="79">
        <f t="shared" si="26"/>
        <v>0</v>
      </c>
      <c r="Q526" s="102" t="str">
        <f t="shared" si="25"/>
        <v/>
      </c>
    </row>
    <row r="527" spans="1:17" x14ac:dyDescent="0.2">
      <c r="A527" s="118" t="str">
        <f>IF(B527="","",COUNT('Diário 1º PA'!$A$5:$A$1982)+COUNT('Diário 2º PA'!$A$5:$A$2027)+COUNT('Diário 3º PA'!$A$5:$A$2043)+ROW()-4)</f>
        <v/>
      </c>
      <c r="B527" s="104"/>
      <c r="C527" s="153"/>
      <c r="D527" s="105"/>
      <c r="E527" s="105"/>
      <c r="F527" s="106"/>
      <c r="G527" s="105"/>
      <c r="H527" s="105"/>
      <c r="I527" s="107"/>
      <c r="J527" s="422"/>
      <c r="K527" s="422"/>
      <c r="L527" s="423"/>
      <c r="M527" s="422"/>
      <c r="N527" s="422"/>
      <c r="O527" s="79">
        <f t="shared" si="26"/>
        <v>0</v>
      </c>
      <c r="P527" s="79">
        <f t="shared" si="26"/>
        <v>0</v>
      </c>
      <c r="Q527" s="102" t="str">
        <f t="shared" si="25"/>
        <v/>
      </c>
    </row>
    <row r="528" spans="1:17" x14ac:dyDescent="0.2">
      <c r="A528" s="118" t="str">
        <f>IF(B528="","",COUNT('Diário 1º PA'!$A$5:$A$1982)+COUNT('Diário 2º PA'!$A$5:$A$2027)+COUNT('Diário 3º PA'!$A$5:$A$2043)+ROW()-4)</f>
        <v/>
      </c>
      <c r="B528" s="104"/>
      <c r="C528" s="153"/>
      <c r="D528" s="105"/>
      <c r="E528" s="105"/>
      <c r="F528" s="106"/>
      <c r="G528" s="105"/>
      <c r="H528" s="105"/>
      <c r="I528" s="107"/>
      <c r="J528" s="422"/>
      <c r="K528" s="422"/>
      <c r="L528" s="423"/>
      <c r="M528" s="422"/>
      <c r="N528" s="422"/>
      <c r="O528" s="79">
        <f t="shared" si="26"/>
        <v>0</v>
      </c>
      <c r="P528" s="79">
        <f t="shared" si="26"/>
        <v>0</v>
      </c>
      <c r="Q528" s="102" t="str">
        <f t="shared" si="25"/>
        <v/>
      </c>
    </row>
    <row r="529" spans="1:17" x14ac:dyDescent="0.2">
      <c r="A529" s="118" t="str">
        <f>IF(B529="","",COUNT('Diário 1º PA'!$A$5:$A$1982)+COUNT('Diário 2º PA'!$A$5:$A$2027)+COUNT('Diário 3º PA'!$A$5:$A$2043)+ROW()-4)</f>
        <v/>
      </c>
      <c r="B529" s="104"/>
      <c r="C529" s="153"/>
      <c r="D529" s="105"/>
      <c r="E529" s="105"/>
      <c r="F529" s="106"/>
      <c r="G529" s="105"/>
      <c r="H529" s="105"/>
      <c r="I529" s="107"/>
      <c r="J529" s="422"/>
      <c r="K529" s="422"/>
      <c r="L529" s="423"/>
      <c r="M529" s="422"/>
      <c r="N529" s="422"/>
      <c r="O529" s="79">
        <f t="shared" si="26"/>
        <v>0</v>
      </c>
      <c r="P529" s="79">
        <f t="shared" si="26"/>
        <v>0</v>
      </c>
      <c r="Q529" s="102" t="str">
        <f t="shared" si="25"/>
        <v/>
      </c>
    </row>
    <row r="530" spans="1:17" x14ac:dyDescent="0.2">
      <c r="A530" s="118" t="str">
        <f>IF(B530="","",COUNT('Diário 1º PA'!$A$5:$A$1982)+COUNT('Diário 2º PA'!$A$5:$A$2027)+COUNT('Diário 3º PA'!$A$5:$A$2043)+ROW()-4)</f>
        <v/>
      </c>
      <c r="B530" s="104"/>
      <c r="C530" s="153"/>
      <c r="D530" s="105"/>
      <c r="E530" s="105"/>
      <c r="F530" s="106"/>
      <c r="G530" s="105"/>
      <c r="H530" s="105"/>
      <c r="I530" s="107"/>
      <c r="J530" s="422"/>
      <c r="K530" s="422"/>
      <c r="L530" s="423"/>
      <c r="M530" s="422"/>
      <c r="N530" s="422"/>
      <c r="O530" s="79">
        <f t="shared" si="26"/>
        <v>0</v>
      </c>
      <c r="P530" s="79">
        <f t="shared" si="26"/>
        <v>0</v>
      </c>
      <c r="Q530" s="102" t="str">
        <f t="shared" si="25"/>
        <v/>
      </c>
    </row>
    <row r="531" spans="1:17" x14ac:dyDescent="0.2">
      <c r="A531" s="118" t="str">
        <f>IF(B531="","",COUNT('Diário 1º PA'!$A$5:$A$1982)+COUNT('Diário 2º PA'!$A$5:$A$2027)+COUNT('Diário 3º PA'!$A$5:$A$2043)+ROW()-4)</f>
        <v/>
      </c>
      <c r="B531" s="104"/>
      <c r="C531" s="153"/>
      <c r="D531" s="105"/>
      <c r="E531" s="105"/>
      <c r="F531" s="106"/>
      <c r="G531" s="105"/>
      <c r="H531" s="105"/>
      <c r="I531" s="107"/>
      <c r="J531" s="422"/>
      <c r="K531" s="422"/>
      <c r="L531" s="423"/>
      <c r="M531" s="422"/>
      <c r="N531" s="422"/>
      <c r="O531" s="79">
        <f t="shared" si="26"/>
        <v>0</v>
      </c>
      <c r="P531" s="79">
        <f t="shared" si="26"/>
        <v>0</v>
      </c>
      <c r="Q531" s="102" t="str">
        <f t="shared" si="25"/>
        <v/>
      </c>
    </row>
    <row r="532" spans="1:17" x14ac:dyDescent="0.2">
      <c r="A532" s="118" t="str">
        <f>IF(B532="","",COUNT('Diário 1º PA'!$A$5:$A$1982)+COUNT('Diário 2º PA'!$A$5:$A$2027)+COUNT('Diário 3º PA'!$A$5:$A$2043)+ROW()-4)</f>
        <v/>
      </c>
      <c r="B532" s="104"/>
      <c r="C532" s="153"/>
      <c r="D532" s="105"/>
      <c r="E532" s="105"/>
      <c r="F532" s="106"/>
      <c r="G532" s="105"/>
      <c r="H532" s="105"/>
      <c r="I532" s="107"/>
      <c r="J532" s="422"/>
      <c r="K532" s="422"/>
      <c r="L532" s="423"/>
      <c r="M532" s="422"/>
      <c r="N532" s="422"/>
      <c r="O532" s="79">
        <f t="shared" si="26"/>
        <v>0</v>
      </c>
      <c r="P532" s="79">
        <f t="shared" si="26"/>
        <v>0</v>
      </c>
      <c r="Q532" s="102" t="str">
        <f t="shared" si="25"/>
        <v/>
      </c>
    </row>
    <row r="533" spans="1:17" x14ac:dyDescent="0.2">
      <c r="A533" s="118" t="str">
        <f>IF(B533="","",COUNT('Diário 1º PA'!$A$5:$A$1982)+COUNT('Diário 2º PA'!$A$5:$A$2027)+COUNT('Diário 3º PA'!$A$5:$A$2043)+ROW()-4)</f>
        <v/>
      </c>
      <c r="B533" s="104"/>
      <c r="C533" s="153"/>
      <c r="D533" s="105"/>
      <c r="E533" s="105"/>
      <c r="F533" s="106"/>
      <c r="G533" s="105"/>
      <c r="H533" s="105"/>
      <c r="I533" s="107"/>
      <c r="J533" s="422"/>
      <c r="K533" s="422"/>
      <c r="L533" s="423"/>
      <c r="M533" s="422"/>
      <c r="N533" s="422"/>
      <c r="O533" s="79">
        <f t="shared" si="26"/>
        <v>0</v>
      </c>
      <c r="P533" s="79">
        <f t="shared" si="26"/>
        <v>0</v>
      </c>
      <c r="Q533" s="102" t="str">
        <f t="shared" si="25"/>
        <v/>
      </c>
    </row>
    <row r="534" spans="1:17" x14ac:dyDescent="0.2">
      <c r="A534" s="118" t="str">
        <f>IF(B534="","",COUNT('Diário 1º PA'!$A$5:$A$1982)+COUNT('Diário 2º PA'!$A$5:$A$2027)+COUNT('Diário 3º PA'!$A$5:$A$2043)+ROW()-4)</f>
        <v/>
      </c>
      <c r="B534" s="104"/>
      <c r="C534" s="153"/>
      <c r="D534" s="105"/>
      <c r="E534" s="105"/>
      <c r="F534" s="106"/>
      <c r="G534" s="105"/>
      <c r="H534" s="105"/>
      <c r="I534" s="107"/>
      <c r="J534" s="422"/>
      <c r="K534" s="422"/>
      <c r="L534" s="423"/>
      <c r="M534" s="422"/>
      <c r="N534" s="422"/>
      <c r="O534" s="79">
        <f t="shared" si="26"/>
        <v>0</v>
      </c>
      <c r="P534" s="79">
        <f t="shared" si="26"/>
        <v>0</v>
      </c>
      <c r="Q534" s="102" t="str">
        <f t="shared" si="25"/>
        <v/>
      </c>
    </row>
    <row r="535" spans="1:17" x14ac:dyDescent="0.2">
      <c r="A535" s="118" t="str">
        <f>IF(B535="","",COUNT('Diário 1º PA'!$A$5:$A$1982)+COUNT('Diário 2º PA'!$A$5:$A$2027)+COUNT('Diário 3º PA'!$A$5:$A$2043)+ROW()-4)</f>
        <v/>
      </c>
      <c r="B535" s="104"/>
      <c r="C535" s="153"/>
      <c r="D535" s="105"/>
      <c r="E535" s="105"/>
      <c r="F535" s="106"/>
      <c r="G535" s="105"/>
      <c r="H535" s="105"/>
      <c r="I535" s="107"/>
      <c r="J535" s="422"/>
      <c r="K535" s="422"/>
      <c r="L535" s="423"/>
      <c r="M535" s="422"/>
      <c r="N535" s="422"/>
      <c r="O535" s="79">
        <f t="shared" si="26"/>
        <v>0</v>
      </c>
      <c r="P535" s="79">
        <f t="shared" si="26"/>
        <v>0</v>
      </c>
      <c r="Q535" s="102" t="str">
        <f t="shared" si="25"/>
        <v/>
      </c>
    </row>
    <row r="536" spans="1:17" x14ac:dyDescent="0.2">
      <c r="A536" s="118" t="str">
        <f>IF(B536="","",COUNT('Diário 1º PA'!$A$5:$A$1982)+COUNT('Diário 2º PA'!$A$5:$A$2027)+COUNT('Diário 3º PA'!$A$5:$A$2043)+ROW()-4)</f>
        <v/>
      </c>
      <c r="B536" s="104"/>
      <c r="C536" s="153"/>
      <c r="D536" s="105"/>
      <c r="E536" s="105"/>
      <c r="F536" s="106"/>
      <c r="G536" s="105"/>
      <c r="H536" s="105"/>
      <c r="I536" s="107"/>
      <c r="J536" s="422"/>
      <c r="K536" s="422"/>
      <c r="L536" s="423"/>
      <c r="M536" s="422"/>
      <c r="N536" s="422"/>
      <c r="O536" s="79">
        <f t="shared" si="26"/>
        <v>0</v>
      </c>
      <c r="P536" s="79">
        <f t="shared" si="26"/>
        <v>0</v>
      </c>
      <c r="Q536" s="102" t="str">
        <f t="shared" si="25"/>
        <v/>
      </c>
    </row>
    <row r="537" spans="1:17" x14ac:dyDescent="0.2">
      <c r="A537" s="118" t="str">
        <f>IF(B537="","",COUNT('Diário 1º PA'!$A$5:$A$1982)+COUNT('Diário 2º PA'!$A$5:$A$2027)+COUNT('Diário 3º PA'!$A$5:$A$2043)+ROW()-4)</f>
        <v/>
      </c>
      <c r="B537" s="104"/>
      <c r="C537" s="153"/>
      <c r="D537" s="105"/>
      <c r="E537" s="105"/>
      <c r="F537" s="106"/>
      <c r="G537" s="105"/>
      <c r="H537" s="105"/>
      <c r="I537" s="107"/>
      <c r="J537" s="422"/>
      <c r="K537" s="422"/>
      <c r="L537" s="423"/>
      <c r="M537" s="422"/>
      <c r="N537" s="422"/>
      <c r="O537" s="79">
        <f t="shared" si="26"/>
        <v>0</v>
      </c>
      <c r="P537" s="79">
        <f t="shared" si="26"/>
        <v>0</v>
      </c>
      <c r="Q537" s="102" t="str">
        <f t="shared" si="25"/>
        <v/>
      </c>
    </row>
    <row r="538" spans="1:17" x14ac:dyDescent="0.2">
      <c r="A538" s="118" t="str">
        <f>IF(B538="","",COUNT('Diário 1º PA'!$A$5:$A$1982)+COUNT('Diário 2º PA'!$A$5:$A$2027)+COUNT('Diário 3º PA'!$A$5:$A$2043)+ROW()-4)</f>
        <v/>
      </c>
      <c r="B538" s="104"/>
      <c r="C538" s="153"/>
      <c r="D538" s="105"/>
      <c r="E538" s="105"/>
      <c r="F538" s="106"/>
      <c r="G538" s="105"/>
      <c r="H538" s="105"/>
      <c r="I538" s="107"/>
      <c r="J538" s="422"/>
      <c r="K538" s="422"/>
      <c r="L538" s="423"/>
      <c r="M538" s="422"/>
      <c r="N538" s="422"/>
      <c r="O538" s="79">
        <f t="shared" si="26"/>
        <v>0</v>
      </c>
      <c r="P538" s="79">
        <f t="shared" si="26"/>
        <v>0</v>
      </c>
      <c r="Q538" s="102" t="str">
        <f t="shared" si="25"/>
        <v/>
      </c>
    </row>
    <row r="539" spans="1:17" x14ac:dyDescent="0.2">
      <c r="A539" s="118" t="str">
        <f>IF(B539="","",COUNT('Diário 1º PA'!$A$5:$A$1982)+COUNT('Diário 2º PA'!$A$5:$A$2027)+COUNT('Diário 3º PA'!$A$5:$A$2043)+ROW()-4)</f>
        <v/>
      </c>
      <c r="B539" s="104"/>
      <c r="C539" s="153"/>
      <c r="D539" s="105"/>
      <c r="E539" s="105"/>
      <c r="F539" s="106"/>
      <c r="G539" s="105"/>
      <c r="H539" s="105"/>
      <c r="I539" s="107"/>
      <c r="J539" s="422"/>
      <c r="K539" s="422"/>
      <c r="L539" s="423"/>
      <c r="M539" s="422"/>
      <c r="N539" s="422"/>
      <c r="O539" s="79">
        <f t="shared" si="26"/>
        <v>0</v>
      </c>
      <c r="P539" s="79">
        <f t="shared" si="26"/>
        <v>0</v>
      </c>
      <c r="Q539" s="102" t="str">
        <f t="shared" si="25"/>
        <v/>
      </c>
    </row>
    <row r="540" spans="1:17" x14ac:dyDescent="0.2">
      <c r="A540" s="118" t="str">
        <f>IF(B540="","",COUNT('Diário 1º PA'!$A$5:$A$1982)+COUNT('Diário 2º PA'!$A$5:$A$2027)+COUNT('Diário 3º PA'!$A$5:$A$2043)+ROW()-4)</f>
        <v/>
      </c>
      <c r="B540" s="104"/>
      <c r="C540" s="153"/>
      <c r="D540" s="105"/>
      <c r="E540" s="105"/>
      <c r="F540" s="106"/>
      <c r="G540" s="105"/>
      <c r="H540" s="105"/>
      <c r="I540" s="107"/>
      <c r="J540" s="422"/>
      <c r="K540" s="422"/>
      <c r="L540" s="423"/>
      <c r="M540" s="422"/>
      <c r="N540" s="422"/>
      <c r="O540" s="79">
        <f t="shared" si="26"/>
        <v>0</v>
      </c>
      <c r="P540" s="79">
        <f t="shared" si="26"/>
        <v>0</v>
      </c>
      <c r="Q540" s="102" t="str">
        <f t="shared" si="25"/>
        <v/>
      </c>
    </row>
    <row r="541" spans="1:17" x14ac:dyDescent="0.2">
      <c r="A541" s="118" t="str">
        <f>IF(B541="","",COUNT('Diário 1º PA'!$A$5:$A$1982)+COUNT('Diário 2º PA'!$A$5:$A$2027)+COUNT('Diário 3º PA'!$A$5:$A$2043)+ROW()-4)</f>
        <v/>
      </c>
      <c r="B541" s="104"/>
      <c r="C541" s="153"/>
      <c r="D541" s="105"/>
      <c r="E541" s="105"/>
      <c r="F541" s="106"/>
      <c r="G541" s="105"/>
      <c r="H541" s="105"/>
      <c r="I541" s="107"/>
      <c r="J541" s="422"/>
      <c r="K541" s="422"/>
      <c r="L541" s="423"/>
      <c r="M541" s="422"/>
      <c r="N541" s="422"/>
      <c r="O541" s="79">
        <f t="shared" si="26"/>
        <v>0</v>
      </c>
      <c r="P541" s="79">
        <f t="shared" si="26"/>
        <v>0</v>
      </c>
      <c r="Q541" s="102" t="str">
        <f t="shared" si="25"/>
        <v/>
      </c>
    </row>
    <row r="542" spans="1:17" x14ac:dyDescent="0.2">
      <c r="A542" s="118" t="str">
        <f>IF(B542="","",COUNT('Diário 1º PA'!$A$5:$A$1982)+COUNT('Diário 2º PA'!$A$5:$A$2027)+COUNT('Diário 3º PA'!$A$5:$A$2043)+ROW()-4)</f>
        <v/>
      </c>
      <c r="B542" s="104"/>
      <c r="C542" s="153"/>
      <c r="D542" s="105"/>
      <c r="E542" s="105"/>
      <c r="F542" s="106"/>
      <c r="G542" s="105"/>
      <c r="H542" s="105"/>
      <c r="I542" s="107"/>
      <c r="J542" s="422"/>
      <c r="K542" s="422"/>
      <c r="L542" s="423"/>
      <c r="M542" s="422"/>
      <c r="N542" s="422"/>
      <c r="O542" s="79">
        <f t="shared" si="26"/>
        <v>0</v>
      </c>
      <c r="P542" s="79">
        <f t="shared" si="26"/>
        <v>0</v>
      </c>
      <c r="Q542" s="102" t="str">
        <f t="shared" si="25"/>
        <v/>
      </c>
    </row>
    <row r="543" spans="1:17" x14ac:dyDescent="0.2">
      <c r="A543" s="118" t="str">
        <f>IF(B543="","",COUNT('Diário 1º PA'!$A$5:$A$1982)+COUNT('Diário 2º PA'!$A$5:$A$2027)+COUNT('Diário 3º PA'!$A$5:$A$2043)+ROW()-4)</f>
        <v/>
      </c>
      <c r="B543" s="104"/>
      <c r="C543" s="153"/>
      <c r="D543" s="105"/>
      <c r="E543" s="105"/>
      <c r="F543" s="106"/>
      <c r="G543" s="105"/>
      <c r="H543" s="105"/>
      <c r="I543" s="107"/>
      <c r="J543" s="422"/>
      <c r="K543" s="422"/>
      <c r="L543" s="423"/>
      <c r="M543" s="422"/>
      <c r="N543" s="422"/>
      <c r="O543" s="79">
        <f t="shared" si="26"/>
        <v>0</v>
      </c>
      <c r="P543" s="79">
        <f t="shared" si="26"/>
        <v>0</v>
      </c>
      <c r="Q543" s="102" t="str">
        <f t="shared" si="25"/>
        <v/>
      </c>
    </row>
    <row r="544" spans="1:17" x14ac:dyDescent="0.2">
      <c r="A544" s="118" t="str">
        <f>IF(B544="","",COUNT('Diário 1º PA'!$A$5:$A$1982)+COUNT('Diário 2º PA'!$A$5:$A$2027)+COUNT('Diário 3º PA'!$A$5:$A$2043)+ROW()-4)</f>
        <v/>
      </c>
      <c r="B544" s="104"/>
      <c r="C544" s="153"/>
      <c r="D544" s="105"/>
      <c r="E544" s="105"/>
      <c r="F544" s="106"/>
      <c r="G544" s="105"/>
      <c r="H544" s="105"/>
      <c r="I544" s="107"/>
      <c r="J544" s="422"/>
      <c r="K544" s="422"/>
      <c r="L544" s="423"/>
      <c r="M544" s="422"/>
      <c r="N544" s="422"/>
      <c r="O544" s="79">
        <f t="shared" si="26"/>
        <v>0</v>
      </c>
      <c r="P544" s="79">
        <f t="shared" si="26"/>
        <v>0</v>
      </c>
      <c r="Q544" s="102" t="str">
        <f t="shared" si="25"/>
        <v/>
      </c>
    </row>
    <row r="545" spans="1:17" x14ac:dyDescent="0.2">
      <c r="A545" s="118" t="str">
        <f>IF(B545="","",COUNT('Diário 1º PA'!$A$5:$A$1982)+COUNT('Diário 2º PA'!$A$5:$A$2027)+COUNT('Diário 3º PA'!$A$5:$A$2043)+ROW()-4)</f>
        <v/>
      </c>
      <c r="B545" s="104"/>
      <c r="C545" s="153"/>
      <c r="D545" s="105"/>
      <c r="E545" s="105"/>
      <c r="F545" s="106"/>
      <c r="G545" s="105"/>
      <c r="H545" s="105"/>
      <c r="I545" s="107"/>
      <c r="J545" s="422"/>
      <c r="K545" s="422"/>
      <c r="L545" s="423"/>
      <c r="M545" s="422"/>
      <c r="N545" s="422"/>
      <c r="O545" s="79">
        <f t="shared" si="26"/>
        <v>0</v>
      </c>
      <c r="P545" s="79">
        <f t="shared" si="26"/>
        <v>0</v>
      </c>
      <c r="Q545" s="102" t="str">
        <f t="shared" si="25"/>
        <v/>
      </c>
    </row>
    <row r="546" spans="1:17" x14ac:dyDescent="0.2">
      <c r="A546" s="118" t="str">
        <f>IF(B546="","",COUNT('Diário 1º PA'!$A$5:$A$1982)+COUNT('Diário 2º PA'!$A$5:$A$2027)+COUNT('Diário 3º PA'!$A$5:$A$2043)+ROW()-4)</f>
        <v/>
      </c>
      <c r="B546" s="104"/>
      <c r="C546" s="153"/>
      <c r="D546" s="105"/>
      <c r="E546" s="105"/>
      <c r="F546" s="106"/>
      <c r="G546" s="105"/>
      <c r="H546" s="105"/>
      <c r="I546" s="107"/>
      <c r="J546" s="422"/>
      <c r="K546" s="422"/>
      <c r="L546" s="423"/>
      <c r="M546" s="422"/>
      <c r="N546" s="422"/>
      <c r="O546" s="79">
        <f t="shared" si="26"/>
        <v>0</v>
      </c>
      <c r="P546" s="79">
        <f t="shared" si="26"/>
        <v>0</v>
      </c>
      <c r="Q546" s="102" t="str">
        <f t="shared" si="25"/>
        <v/>
      </c>
    </row>
    <row r="547" spans="1:17" x14ac:dyDescent="0.2">
      <c r="A547" s="118" t="str">
        <f>IF(B547="","",COUNT('Diário 1º PA'!$A$5:$A$1982)+COUNT('Diário 2º PA'!$A$5:$A$2027)+COUNT('Diário 3º PA'!$A$5:$A$2043)+ROW()-4)</f>
        <v/>
      </c>
      <c r="B547" s="104"/>
      <c r="C547" s="153"/>
      <c r="D547" s="105"/>
      <c r="E547" s="105"/>
      <c r="F547" s="106"/>
      <c r="G547" s="105"/>
      <c r="H547" s="105"/>
      <c r="I547" s="107"/>
      <c r="J547" s="422"/>
      <c r="K547" s="422"/>
      <c r="L547" s="423"/>
      <c r="M547" s="422"/>
      <c r="N547" s="422"/>
      <c r="O547" s="79">
        <f t="shared" si="26"/>
        <v>0</v>
      </c>
      <c r="P547" s="79">
        <f t="shared" si="26"/>
        <v>0</v>
      </c>
      <c r="Q547" s="102" t="str">
        <f t="shared" si="25"/>
        <v/>
      </c>
    </row>
    <row r="548" spans="1:17" x14ac:dyDescent="0.2">
      <c r="A548" s="118" t="str">
        <f>IF(B548="","",COUNT('Diário 1º PA'!$A$5:$A$1982)+COUNT('Diário 2º PA'!$A$5:$A$2027)+COUNT('Diário 3º PA'!$A$5:$A$2043)+ROW()-4)</f>
        <v/>
      </c>
      <c r="B548" s="104"/>
      <c r="C548" s="153"/>
      <c r="D548" s="105"/>
      <c r="E548" s="105"/>
      <c r="F548" s="106"/>
      <c r="G548" s="105"/>
      <c r="H548" s="105"/>
      <c r="I548" s="107"/>
      <c r="J548" s="422"/>
      <c r="K548" s="422"/>
      <c r="L548" s="423"/>
      <c r="M548" s="422"/>
      <c r="N548" s="422"/>
      <c r="O548" s="79">
        <f t="shared" si="26"/>
        <v>0</v>
      </c>
      <c r="P548" s="79">
        <f t="shared" si="26"/>
        <v>0</v>
      </c>
      <c r="Q548" s="102" t="str">
        <f t="shared" si="25"/>
        <v/>
      </c>
    </row>
    <row r="549" spans="1:17" x14ac:dyDescent="0.2">
      <c r="A549" s="118" t="str">
        <f>IF(B549="","",COUNT('Diário 1º PA'!$A$5:$A$1982)+COUNT('Diário 2º PA'!$A$5:$A$2027)+COUNT('Diário 3º PA'!$A$5:$A$2043)+ROW()-4)</f>
        <v/>
      </c>
      <c r="B549" s="104"/>
      <c r="C549" s="153"/>
      <c r="D549" s="105"/>
      <c r="E549" s="105"/>
      <c r="F549" s="106"/>
      <c r="G549" s="105"/>
      <c r="H549" s="105"/>
      <c r="I549" s="107"/>
      <c r="J549" s="422"/>
      <c r="K549" s="422"/>
      <c r="L549" s="423"/>
      <c r="M549" s="422"/>
      <c r="N549" s="422"/>
      <c r="O549" s="79">
        <f t="shared" si="26"/>
        <v>0</v>
      </c>
      <c r="P549" s="79">
        <f t="shared" si="26"/>
        <v>0</v>
      </c>
      <c r="Q549" s="102" t="str">
        <f t="shared" si="25"/>
        <v/>
      </c>
    </row>
    <row r="550" spans="1:17" x14ac:dyDescent="0.2">
      <c r="A550" s="118" t="str">
        <f>IF(B550="","",COUNT('Diário 1º PA'!$A$5:$A$1982)+COUNT('Diário 2º PA'!$A$5:$A$2027)+COUNT('Diário 3º PA'!$A$5:$A$2043)+ROW()-4)</f>
        <v/>
      </c>
      <c r="B550" s="104"/>
      <c r="C550" s="153"/>
      <c r="D550" s="105"/>
      <c r="E550" s="105"/>
      <c r="F550" s="106"/>
      <c r="G550" s="105"/>
      <c r="H550" s="105"/>
      <c r="I550" s="107"/>
      <c r="J550" s="422"/>
      <c r="K550" s="422"/>
      <c r="L550" s="423"/>
      <c r="M550" s="422"/>
      <c r="N550" s="422"/>
      <c r="O550" s="79">
        <f t="shared" si="26"/>
        <v>0</v>
      </c>
      <c r="P550" s="79">
        <f t="shared" si="26"/>
        <v>0</v>
      </c>
      <c r="Q550" s="102" t="str">
        <f t="shared" si="25"/>
        <v/>
      </c>
    </row>
    <row r="551" spans="1:17" x14ac:dyDescent="0.2">
      <c r="A551" s="118" t="str">
        <f>IF(B551="","",COUNT('Diário 1º PA'!$A$5:$A$1982)+COUNT('Diário 2º PA'!$A$5:$A$2027)+COUNT('Diário 3º PA'!$A$5:$A$2043)+ROW()-4)</f>
        <v/>
      </c>
      <c r="B551" s="104"/>
      <c r="C551" s="153"/>
      <c r="D551" s="105"/>
      <c r="E551" s="105"/>
      <c r="F551" s="106"/>
      <c r="G551" s="105"/>
      <c r="H551" s="105"/>
      <c r="I551" s="107"/>
      <c r="J551" s="422"/>
      <c r="K551" s="422"/>
      <c r="L551" s="423"/>
      <c r="M551" s="422"/>
      <c r="N551" s="422"/>
      <c r="O551" s="79">
        <f t="shared" si="26"/>
        <v>0</v>
      </c>
      <c r="P551" s="79">
        <f t="shared" si="26"/>
        <v>0</v>
      </c>
      <c r="Q551" s="102" t="str">
        <f t="shared" si="25"/>
        <v/>
      </c>
    </row>
    <row r="552" spans="1:17" x14ac:dyDescent="0.2">
      <c r="A552" s="118" t="str">
        <f>IF(B552="","",COUNT('Diário 1º PA'!$A$5:$A$1982)+COUNT('Diário 2º PA'!$A$5:$A$2027)+COUNT('Diário 3º PA'!$A$5:$A$2043)+ROW()-4)</f>
        <v/>
      </c>
      <c r="B552" s="104"/>
      <c r="C552" s="153"/>
      <c r="D552" s="105"/>
      <c r="E552" s="105"/>
      <c r="F552" s="106"/>
      <c r="G552" s="105"/>
      <c r="H552" s="105"/>
      <c r="I552" s="107"/>
      <c r="J552" s="422"/>
      <c r="K552" s="422"/>
      <c r="L552" s="423"/>
      <c r="M552" s="422"/>
      <c r="N552" s="422"/>
      <c r="O552" s="79">
        <f t="shared" si="26"/>
        <v>0</v>
      </c>
      <c r="P552" s="79">
        <f t="shared" si="26"/>
        <v>0</v>
      </c>
      <c r="Q552" s="102" t="str">
        <f t="shared" si="25"/>
        <v/>
      </c>
    </row>
    <row r="553" spans="1:17" x14ac:dyDescent="0.2">
      <c r="A553" s="118" t="str">
        <f>IF(B553="","",COUNT('Diário 1º PA'!$A$5:$A$1982)+COUNT('Diário 2º PA'!$A$5:$A$2027)+COUNT('Diário 3º PA'!$A$5:$A$2043)+ROW()-4)</f>
        <v/>
      </c>
      <c r="B553" s="104"/>
      <c r="C553" s="153"/>
      <c r="D553" s="105"/>
      <c r="E553" s="105"/>
      <c r="F553" s="106"/>
      <c r="G553" s="105"/>
      <c r="H553" s="105"/>
      <c r="I553" s="107"/>
      <c r="J553" s="422"/>
      <c r="K553" s="422"/>
      <c r="L553" s="423"/>
      <c r="M553" s="422"/>
      <c r="N553" s="422"/>
      <c r="O553" s="79">
        <f t="shared" si="26"/>
        <v>0</v>
      </c>
      <c r="P553" s="79">
        <f t="shared" si="26"/>
        <v>0</v>
      </c>
      <c r="Q553" s="102" t="str">
        <f t="shared" si="25"/>
        <v/>
      </c>
    </row>
    <row r="554" spans="1:17" x14ac:dyDescent="0.2">
      <c r="A554" s="118" t="str">
        <f>IF(B554="","",COUNT('Diário 1º PA'!$A$5:$A$1982)+COUNT('Diário 2º PA'!$A$5:$A$2027)+COUNT('Diário 3º PA'!$A$5:$A$2043)+ROW()-4)</f>
        <v/>
      </c>
      <c r="B554" s="104"/>
      <c r="C554" s="153"/>
      <c r="D554" s="105"/>
      <c r="E554" s="105"/>
      <c r="F554" s="106"/>
      <c r="G554" s="105"/>
      <c r="H554" s="105"/>
      <c r="I554" s="107"/>
      <c r="J554" s="422"/>
      <c r="K554" s="422"/>
      <c r="L554" s="423"/>
      <c r="M554" s="422"/>
      <c r="N554" s="422"/>
      <c r="O554" s="79">
        <f t="shared" si="26"/>
        <v>0</v>
      </c>
      <c r="P554" s="79">
        <f t="shared" si="26"/>
        <v>0</v>
      </c>
      <c r="Q554" s="102" t="str">
        <f t="shared" si="25"/>
        <v/>
      </c>
    </row>
    <row r="555" spans="1:17" x14ac:dyDescent="0.2">
      <c r="A555" s="118" t="str">
        <f>IF(B555="","",COUNT('Diário 1º PA'!$A$5:$A$1982)+COUNT('Diário 2º PA'!$A$5:$A$2027)+COUNT('Diário 3º PA'!$A$5:$A$2043)+ROW()-4)</f>
        <v/>
      </c>
      <c r="B555" s="104"/>
      <c r="C555" s="153"/>
      <c r="D555" s="105"/>
      <c r="E555" s="105"/>
      <c r="F555" s="106"/>
      <c r="G555" s="105"/>
      <c r="H555" s="105"/>
      <c r="I555" s="107"/>
      <c r="J555" s="422"/>
      <c r="K555" s="422"/>
      <c r="L555" s="423"/>
      <c r="M555" s="422"/>
      <c r="N555" s="422"/>
      <c r="O555" s="79">
        <f t="shared" si="26"/>
        <v>0</v>
      </c>
      <c r="P555" s="79">
        <f t="shared" si="26"/>
        <v>0</v>
      </c>
      <c r="Q555" s="102" t="str">
        <f t="shared" si="25"/>
        <v/>
      </c>
    </row>
    <row r="556" spans="1:17" x14ac:dyDescent="0.2">
      <c r="A556" s="118" t="str">
        <f>IF(B556="","",COUNT('Diário 1º PA'!$A$5:$A$1982)+COUNT('Diário 2º PA'!$A$5:$A$2027)+COUNT('Diário 3º PA'!$A$5:$A$2043)+ROW()-4)</f>
        <v/>
      </c>
      <c r="B556" s="104"/>
      <c r="C556" s="153"/>
      <c r="D556" s="105"/>
      <c r="E556" s="105"/>
      <c r="F556" s="106"/>
      <c r="G556" s="105"/>
      <c r="H556" s="105"/>
      <c r="I556" s="107"/>
      <c r="J556" s="422"/>
      <c r="K556" s="422"/>
      <c r="L556" s="423"/>
      <c r="M556" s="422"/>
      <c r="N556" s="422"/>
      <c r="O556" s="79">
        <f t="shared" si="26"/>
        <v>0</v>
      </c>
      <c r="P556" s="79">
        <f t="shared" si="26"/>
        <v>0</v>
      </c>
      <c r="Q556" s="102" t="str">
        <f t="shared" si="25"/>
        <v/>
      </c>
    </row>
    <row r="557" spans="1:17" x14ac:dyDescent="0.2">
      <c r="A557" s="118" t="str">
        <f>IF(B557="","",COUNT('Diário 1º PA'!$A$5:$A$1982)+COUNT('Diário 2º PA'!$A$5:$A$2027)+COUNT('Diário 3º PA'!$A$5:$A$2043)+ROW()-4)</f>
        <v/>
      </c>
      <c r="B557" s="104"/>
      <c r="C557" s="153"/>
      <c r="D557" s="105"/>
      <c r="E557" s="105"/>
      <c r="F557" s="106"/>
      <c r="G557" s="105"/>
      <c r="H557" s="105"/>
      <c r="I557" s="107"/>
      <c r="J557" s="422"/>
      <c r="K557" s="422"/>
      <c r="L557" s="423"/>
      <c r="M557" s="422"/>
      <c r="N557" s="422"/>
      <c r="O557" s="79">
        <f t="shared" si="26"/>
        <v>0</v>
      </c>
      <c r="P557" s="79">
        <f t="shared" si="26"/>
        <v>0</v>
      </c>
      <c r="Q557" s="102" t="str">
        <f t="shared" si="25"/>
        <v/>
      </c>
    </row>
    <row r="558" spans="1:17" x14ac:dyDescent="0.2">
      <c r="A558" s="118" t="str">
        <f>IF(B558="","",COUNT('Diário 1º PA'!$A$5:$A$1982)+COUNT('Diário 2º PA'!$A$5:$A$2027)+COUNT('Diário 3º PA'!$A$5:$A$2043)+ROW()-4)</f>
        <v/>
      </c>
      <c r="B558" s="104"/>
      <c r="C558" s="153"/>
      <c r="D558" s="105"/>
      <c r="E558" s="105"/>
      <c r="F558" s="106"/>
      <c r="G558" s="105"/>
      <c r="H558" s="105"/>
      <c r="I558" s="107"/>
      <c r="J558" s="422"/>
      <c r="K558" s="422"/>
      <c r="L558" s="423"/>
      <c r="M558" s="422"/>
      <c r="N558" s="422"/>
      <c r="O558" s="79">
        <f t="shared" si="26"/>
        <v>0</v>
      </c>
      <c r="P558" s="79">
        <f t="shared" si="26"/>
        <v>0</v>
      </c>
      <c r="Q558" s="102" t="str">
        <f t="shared" si="25"/>
        <v/>
      </c>
    </row>
    <row r="559" spans="1:17" x14ac:dyDescent="0.2">
      <c r="A559" s="118" t="str">
        <f>IF(B559="","",COUNT('Diário 1º PA'!$A$5:$A$1982)+COUNT('Diário 2º PA'!$A$5:$A$2027)+COUNT('Diário 3º PA'!$A$5:$A$2043)+ROW()-4)</f>
        <v/>
      </c>
      <c r="B559" s="104"/>
      <c r="C559" s="153"/>
      <c r="D559" s="105"/>
      <c r="E559" s="105"/>
      <c r="F559" s="106"/>
      <c r="G559" s="105"/>
      <c r="H559" s="105"/>
      <c r="I559" s="107"/>
      <c r="J559" s="422"/>
      <c r="K559" s="422"/>
      <c r="L559" s="423"/>
      <c r="M559" s="422"/>
      <c r="N559" s="422"/>
      <c r="O559" s="79">
        <f t="shared" si="26"/>
        <v>0</v>
      </c>
      <c r="P559" s="79">
        <f t="shared" si="26"/>
        <v>0</v>
      </c>
      <c r="Q559" s="102" t="str">
        <f t="shared" si="25"/>
        <v/>
      </c>
    </row>
    <row r="560" spans="1:17" x14ac:dyDescent="0.2">
      <c r="A560" s="118" t="str">
        <f>IF(B560="","",COUNT('Diário 1º PA'!$A$5:$A$1982)+COUNT('Diário 2º PA'!$A$5:$A$2027)+COUNT('Diário 3º PA'!$A$5:$A$2043)+ROW()-4)</f>
        <v/>
      </c>
      <c r="B560" s="104"/>
      <c r="C560" s="153"/>
      <c r="D560" s="105"/>
      <c r="E560" s="105"/>
      <c r="F560" s="106"/>
      <c r="G560" s="105"/>
      <c r="H560" s="105"/>
      <c r="I560" s="107"/>
      <c r="J560" s="422"/>
      <c r="K560" s="422"/>
      <c r="L560" s="423"/>
      <c r="M560" s="422"/>
      <c r="N560" s="422"/>
      <c r="O560" s="79">
        <f t="shared" si="26"/>
        <v>0</v>
      </c>
      <c r="P560" s="79">
        <f t="shared" si="26"/>
        <v>0</v>
      </c>
      <c r="Q560" s="102" t="str">
        <f t="shared" si="25"/>
        <v/>
      </c>
    </row>
    <row r="561" spans="1:17" x14ac:dyDescent="0.2">
      <c r="A561" s="118" t="str">
        <f>IF(B561="","",COUNT('Diário 1º PA'!$A$5:$A$1982)+COUNT('Diário 2º PA'!$A$5:$A$2027)+COUNT('Diário 3º PA'!$A$5:$A$2043)+ROW()-4)</f>
        <v/>
      </c>
      <c r="B561" s="104"/>
      <c r="C561" s="153"/>
      <c r="D561" s="105"/>
      <c r="E561" s="105"/>
      <c r="F561" s="106"/>
      <c r="G561" s="105"/>
      <c r="H561" s="105"/>
      <c r="I561" s="107"/>
      <c r="J561" s="422"/>
      <c r="K561" s="422"/>
      <c r="L561" s="423"/>
      <c r="M561" s="422"/>
      <c r="N561" s="422"/>
      <c r="O561" s="79">
        <f t="shared" si="26"/>
        <v>0</v>
      </c>
      <c r="P561" s="79">
        <f t="shared" si="26"/>
        <v>0</v>
      </c>
      <c r="Q561" s="102" t="str">
        <f t="shared" si="25"/>
        <v/>
      </c>
    </row>
    <row r="562" spans="1:17" x14ac:dyDescent="0.2">
      <c r="A562" s="118" t="str">
        <f>IF(B562="","",COUNT('Diário 1º PA'!$A$5:$A$1982)+COUNT('Diário 2º PA'!$A$5:$A$2027)+COUNT('Diário 3º PA'!$A$5:$A$2043)+ROW()-4)</f>
        <v/>
      </c>
      <c r="B562" s="104"/>
      <c r="C562" s="153"/>
      <c r="D562" s="105"/>
      <c r="E562" s="105"/>
      <c r="F562" s="106"/>
      <c r="G562" s="105"/>
      <c r="H562" s="105"/>
      <c r="I562" s="107"/>
      <c r="J562" s="422"/>
      <c r="K562" s="422"/>
      <c r="L562" s="423"/>
      <c r="M562" s="422"/>
      <c r="N562" s="422"/>
      <c r="O562" s="79">
        <f t="shared" si="26"/>
        <v>0</v>
      </c>
      <c r="P562" s="79">
        <f t="shared" si="26"/>
        <v>0</v>
      </c>
      <c r="Q562" s="102" t="str">
        <f t="shared" si="25"/>
        <v/>
      </c>
    </row>
    <row r="563" spans="1:17" x14ac:dyDescent="0.2">
      <c r="A563" s="118" t="str">
        <f>IF(B563="","",COUNT('Diário 1º PA'!$A$5:$A$1982)+COUNT('Diário 2º PA'!$A$5:$A$2027)+COUNT('Diário 3º PA'!$A$5:$A$2043)+ROW()-4)</f>
        <v/>
      </c>
      <c r="B563" s="104"/>
      <c r="C563" s="153"/>
      <c r="D563" s="105"/>
      <c r="E563" s="105"/>
      <c r="F563" s="106"/>
      <c r="G563" s="105"/>
      <c r="H563" s="105"/>
      <c r="I563" s="107"/>
      <c r="J563" s="422"/>
      <c r="K563" s="422"/>
      <c r="L563" s="423"/>
      <c r="M563" s="422"/>
      <c r="N563" s="422"/>
      <c r="O563" s="79">
        <f t="shared" si="26"/>
        <v>0</v>
      </c>
      <c r="P563" s="79">
        <f t="shared" si="26"/>
        <v>0</v>
      </c>
      <c r="Q563" s="102" t="str">
        <f t="shared" si="25"/>
        <v/>
      </c>
    </row>
    <row r="564" spans="1:17" x14ac:dyDescent="0.2">
      <c r="A564" s="118" t="str">
        <f>IF(B564="","",COUNT('Diário 1º PA'!$A$5:$A$1982)+COUNT('Diário 2º PA'!$A$5:$A$2027)+COUNT('Diário 3º PA'!$A$5:$A$2043)+ROW()-4)</f>
        <v/>
      </c>
      <c r="B564" s="104"/>
      <c r="C564" s="153"/>
      <c r="D564" s="105"/>
      <c r="E564" s="105"/>
      <c r="F564" s="106"/>
      <c r="G564" s="105"/>
      <c r="H564" s="105"/>
      <c r="I564" s="107"/>
      <c r="J564" s="422"/>
      <c r="K564" s="422"/>
      <c r="L564" s="423"/>
      <c r="M564" s="422"/>
      <c r="N564" s="422"/>
      <c r="O564" s="79">
        <f t="shared" si="26"/>
        <v>0</v>
      </c>
      <c r="P564" s="79">
        <f t="shared" si="26"/>
        <v>0</v>
      </c>
      <c r="Q564" s="102" t="str">
        <f t="shared" si="25"/>
        <v/>
      </c>
    </row>
    <row r="565" spans="1:17" x14ac:dyDescent="0.2">
      <c r="A565" s="118" t="str">
        <f>IF(B565="","",COUNT('Diário 1º PA'!$A$5:$A$1982)+COUNT('Diário 2º PA'!$A$5:$A$2027)+COUNT('Diário 3º PA'!$A$5:$A$2043)+ROW()-4)</f>
        <v/>
      </c>
      <c r="B565" s="104"/>
      <c r="C565" s="153"/>
      <c r="D565" s="105"/>
      <c r="E565" s="105"/>
      <c r="F565" s="106"/>
      <c r="G565" s="105"/>
      <c r="H565" s="105"/>
      <c r="I565" s="107"/>
      <c r="J565" s="422"/>
      <c r="K565" s="422"/>
      <c r="L565" s="423"/>
      <c r="M565" s="422"/>
      <c r="N565" s="422"/>
      <c r="O565" s="79">
        <f t="shared" si="26"/>
        <v>0</v>
      </c>
      <c r="P565" s="79">
        <f t="shared" si="26"/>
        <v>0</v>
      </c>
      <c r="Q565" s="102" t="str">
        <f t="shared" si="25"/>
        <v/>
      </c>
    </row>
    <row r="566" spans="1:17" x14ac:dyDescent="0.2">
      <c r="A566" s="118" t="str">
        <f>IF(B566="","",COUNT('Diário 1º PA'!$A$5:$A$1982)+COUNT('Diário 2º PA'!$A$5:$A$2027)+COUNT('Diário 3º PA'!$A$5:$A$2043)+ROW()-4)</f>
        <v/>
      </c>
      <c r="B566" s="104"/>
      <c r="C566" s="153"/>
      <c r="D566" s="105"/>
      <c r="E566" s="105"/>
      <c r="F566" s="106"/>
      <c r="G566" s="105"/>
      <c r="H566" s="105"/>
      <c r="I566" s="107"/>
      <c r="J566" s="422"/>
      <c r="K566" s="422"/>
      <c r="L566" s="423"/>
      <c r="M566" s="422"/>
      <c r="N566" s="422"/>
      <c r="O566" s="79">
        <f t="shared" si="26"/>
        <v>0</v>
      </c>
      <c r="P566" s="79">
        <f t="shared" si="26"/>
        <v>0</v>
      </c>
      <c r="Q566" s="102" t="str">
        <f t="shared" si="25"/>
        <v/>
      </c>
    </row>
    <row r="567" spans="1:17" x14ac:dyDescent="0.2">
      <c r="A567" s="118" t="str">
        <f>IF(B567="","",COUNT('Diário 1º PA'!$A$5:$A$1982)+COUNT('Diário 2º PA'!$A$5:$A$2027)+COUNT('Diário 3º PA'!$A$5:$A$2043)+ROW()-4)</f>
        <v/>
      </c>
      <c r="B567" s="104"/>
      <c r="C567" s="153"/>
      <c r="D567" s="105"/>
      <c r="E567" s="105"/>
      <c r="F567" s="106"/>
      <c r="G567" s="105"/>
      <c r="H567" s="105"/>
      <c r="I567" s="107"/>
      <c r="J567" s="422"/>
      <c r="K567" s="422"/>
      <c r="L567" s="423"/>
      <c r="M567" s="422"/>
      <c r="N567" s="422"/>
      <c r="O567" s="79">
        <f t="shared" si="26"/>
        <v>0</v>
      </c>
      <c r="P567" s="79">
        <f t="shared" si="26"/>
        <v>0</v>
      </c>
      <c r="Q567" s="102" t="str">
        <f t="shared" si="25"/>
        <v/>
      </c>
    </row>
    <row r="568" spans="1:17" x14ac:dyDescent="0.2">
      <c r="A568" s="118" t="str">
        <f>IF(B568="","",COUNT('Diário 1º PA'!$A$5:$A$1982)+COUNT('Diário 2º PA'!$A$5:$A$2027)+COUNT('Diário 3º PA'!$A$5:$A$2043)+ROW()-4)</f>
        <v/>
      </c>
      <c r="B568" s="104"/>
      <c r="C568" s="153"/>
      <c r="D568" s="105"/>
      <c r="E568" s="105"/>
      <c r="F568" s="106"/>
      <c r="G568" s="105"/>
      <c r="H568" s="105"/>
      <c r="I568" s="107"/>
      <c r="J568" s="422"/>
      <c r="K568" s="422"/>
      <c r="L568" s="423"/>
      <c r="M568" s="422"/>
      <c r="N568" s="422"/>
      <c r="O568" s="79">
        <f t="shared" si="26"/>
        <v>0</v>
      </c>
      <c r="P568" s="79">
        <f t="shared" si="26"/>
        <v>0</v>
      </c>
      <c r="Q568" s="102" t="str">
        <f t="shared" si="25"/>
        <v/>
      </c>
    </row>
    <row r="569" spans="1:17" x14ac:dyDescent="0.2">
      <c r="A569" s="118" t="str">
        <f>IF(B569="","",COUNT('Diário 1º PA'!$A$5:$A$1982)+COUNT('Diário 2º PA'!$A$5:$A$2027)+COUNT('Diário 3º PA'!$A$5:$A$2043)+ROW()-4)</f>
        <v/>
      </c>
      <c r="B569" s="104"/>
      <c r="C569" s="153"/>
      <c r="D569" s="105"/>
      <c r="E569" s="105"/>
      <c r="F569" s="106"/>
      <c r="G569" s="105"/>
      <c r="H569" s="105"/>
      <c r="I569" s="107"/>
      <c r="J569" s="422"/>
      <c r="K569" s="422"/>
      <c r="L569" s="423"/>
      <c r="M569" s="422"/>
      <c r="N569" s="422"/>
      <c r="O569" s="79">
        <f t="shared" si="26"/>
        <v>0</v>
      </c>
      <c r="P569" s="79">
        <f t="shared" si="26"/>
        <v>0</v>
      </c>
      <c r="Q569" s="102" t="str">
        <f t="shared" si="25"/>
        <v/>
      </c>
    </row>
    <row r="570" spans="1:17" x14ac:dyDescent="0.2">
      <c r="A570" s="118" t="str">
        <f>IF(B570="","",COUNT('Diário 1º PA'!$A$5:$A$1982)+COUNT('Diário 2º PA'!$A$5:$A$2027)+COUNT('Diário 3º PA'!$A$5:$A$2043)+ROW()-4)</f>
        <v/>
      </c>
      <c r="B570" s="104"/>
      <c r="C570" s="153"/>
      <c r="D570" s="105"/>
      <c r="E570" s="105"/>
      <c r="F570" s="106"/>
      <c r="G570" s="105"/>
      <c r="H570" s="105"/>
      <c r="I570" s="107"/>
      <c r="J570" s="422"/>
      <c r="K570" s="422"/>
      <c r="L570" s="423"/>
      <c r="M570" s="422"/>
      <c r="N570" s="422"/>
      <c r="O570" s="79">
        <f t="shared" si="26"/>
        <v>0</v>
      </c>
      <c r="P570" s="79">
        <f t="shared" si="26"/>
        <v>0</v>
      </c>
      <c r="Q570" s="102" t="str">
        <f t="shared" si="25"/>
        <v/>
      </c>
    </row>
    <row r="571" spans="1:17" x14ac:dyDescent="0.2">
      <c r="A571" s="118" t="str">
        <f>IF(B571="","",COUNT('Diário 1º PA'!$A$5:$A$1982)+COUNT('Diário 2º PA'!$A$5:$A$2027)+COUNT('Diário 3º PA'!$A$5:$A$2043)+ROW()-4)</f>
        <v/>
      </c>
      <c r="B571" s="104"/>
      <c r="C571" s="153"/>
      <c r="D571" s="105"/>
      <c r="E571" s="105"/>
      <c r="F571" s="106"/>
      <c r="G571" s="105"/>
      <c r="H571" s="105"/>
      <c r="I571" s="107"/>
      <c r="J571" s="422"/>
      <c r="K571" s="422"/>
      <c r="L571" s="423"/>
      <c r="M571" s="422"/>
      <c r="N571" s="422"/>
      <c r="O571" s="79">
        <f t="shared" si="26"/>
        <v>0</v>
      </c>
      <c r="P571" s="79">
        <f t="shared" si="26"/>
        <v>0</v>
      </c>
      <c r="Q571" s="102" t="str">
        <f t="shared" si="25"/>
        <v/>
      </c>
    </row>
    <row r="572" spans="1:17" x14ac:dyDescent="0.2">
      <c r="A572" s="118" t="str">
        <f>IF(B572="","",COUNT('Diário 1º PA'!$A$5:$A$1982)+COUNT('Diário 2º PA'!$A$5:$A$2027)+COUNT('Diário 3º PA'!$A$5:$A$2043)+ROW()-4)</f>
        <v/>
      </c>
      <c r="B572" s="104"/>
      <c r="C572" s="153"/>
      <c r="D572" s="105"/>
      <c r="E572" s="105"/>
      <c r="F572" s="106"/>
      <c r="G572" s="105"/>
      <c r="H572" s="105"/>
      <c r="I572" s="107"/>
      <c r="J572" s="422"/>
      <c r="K572" s="422"/>
      <c r="L572" s="423"/>
      <c r="M572" s="422"/>
      <c r="N572" s="422"/>
      <c r="O572" s="79">
        <f t="shared" si="26"/>
        <v>0</v>
      </c>
      <c r="P572" s="79">
        <f t="shared" si="26"/>
        <v>0</v>
      </c>
      <c r="Q572" s="102" t="str">
        <f t="shared" si="25"/>
        <v/>
      </c>
    </row>
    <row r="573" spans="1:17" x14ac:dyDescent="0.2">
      <c r="A573" s="118" t="str">
        <f>IF(B573="","",COUNT('Diário 1º PA'!$A$5:$A$1982)+COUNT('Diário 2º PA'!$A$5:$A$2027)+COUNT('Diário 3º PA'!$A$5:$A$2043)+ROW()-4)</f>
        <v/>
      </c>
      <c r="B573" s="104"/>
      <c r="C573" s="153"/>
      <c r="D573" s="105"/>
      <c r="E573" s="105"/>
      <c r="F573" s="106"/>
      <c r="G573" s="105"/>
      <c r="H573" s="105"/>
      <c r="I573" s="107"/>
      <c r="J573" s="422"/>
      <c r="K573" s="422"/>
      <c r="L573" s="423"/>
      <c r="M573" s="422"/>
      <c r="N573" s="422"/>
      <c r="O573" s="79">
        <f t="shared" si="26"/>
        <v>0</v>
      </c>
      <c r="P573" s="79">
        <f t="shared" si="26"/>
        <v>0</v>
      </c>
      <c r="Q573" s="102" t="str">
        <f t="shared" si="25"/>
        <v/>
      </c>
    </row>
    <row r="574" spans="1:17" x14ac:dyDescent="0.2">
      <c r="A574" s="118" t="str">
        <f>IF(B574="","",COUNT('Diário 1º PA'!$A$5:$A$1982)+COUNT('Diário 2º PA'!$A$5:$A$2027)+COUNT('Diário 3º PA'!$A$5:$A$2043)+ROW()-4)</f>
        <v/>
      </c>
      <c r="B574" s="104"/>
      <c r="C574" s="153"/>
      <c r="D574" s="105"/>
      <c r="E574" s="105"/>
      <c r="F574" s="106"/>
      <c r="G574" s="105"/>
      <c r="H574" s="105"/>
      <c r="I574" s="107"/>
      <c r="J574" s="422"/>
      <c r="K574" s="422"/>
      <c r="L574" s="423"/>
      <c r="M574" s="422"/>
      <c r="N574" s="422"/>
      <c r="O574" s="79">
        <f t="shared" si="26"/>
        <v>0</v>
      </c>
      <c r="P574" s="79">
        <f t="shared" si="26"/>
        <v>0</v>
      </c>
      <c r="Q574" s="102" t="str">
        <f t="shared" si="25"/>
        <v/>
      </c>
    </row>
    <row r="575" spans="1:17" x14ac:dyDescent="0.2">
      <c r="A575" s="118" t="str">
        <f>IF(B575="","",COUNT('Diário 1º PA'!$A$5:$A$1982)+COUNT('Diário 2º PA'!$A$5:$A$2027)+COUNT('Diário 3º PA'!$A$5:$A$2043)+ROW()-4)</f>
        <v/>
      </c>
      <c r="B575" s="104"/>
      <c r="C575" s="153"/>
      <c r="D575" s="105"/>
      <c r="E575" s="105"/>
      <c r="F575" s="106"/>
      <c r="G575" s="105"/>
      <c r="H575" s="105"/>
      <c r="I575" s="107"/>
      <c r="J575" s="422"/>
      <c r="K575" s="422"/>
      <c r="L575" s="423"/>
      <c r="M575" s="422"/>
      <c r="N575" s="422"/>
      <c r="O575" s="79">
        <f t="shared" si="26"/>
        <v>0</v>
      </c>
      <c r="P575" s="79">
        <f t="shared" si="26"/>
        <v>0</v>
      </c>
      <c r="Q575" s="102" t="str">
        <f t="shared" si="25"/>
        <v/>
      </c>
    </row>
    <row r="576" spans="1:17" x14ac:dyDescent="0.2">
      <c r="A576" s="118" t="str">
        <f>IF(B576="","",COUNT('Diário 1º PA'!$A$5:$A$1982)+COUNT('Diário 2º PA'!$A$5:$A$2027)+COUNT('Diário 3º PA'!$A$5:$A$2043)+ROW()-4)</f>
        <v/>
      </c>
      <c r="B576" s="104"/>
      <c r="C576" s="153"/>
      <c r="D576" s="105"/>
      <c r="E576" s="105"/>
      <c r="F576" s="106"/>
      <c r="G576" s="105"/>
      <c r="H576" s="105"/>
      <c r="I576" s="107"/>
      <c r="J576" s="422"/>
      <c r="K576" s="422"/>
      <c r="L576" s="423"/>
      <c r="M576" s="422"/>
      <c r="N576" s="422"/>
      <c r="O576" s="79">
        <f t="shared" si="26"/>
        <v>0</v>
      </c>
      <c r="P576" s="79">
        <f t="shared" si="26"/>
        <v>0</v>
      </c>
      <c r="Q576" s="102" t="str">
        <f t="shared" si="25"/>
        <v/>
      </c>
    </row>
    <row r="577" spans="1:17" x14ac:dyDescent="0.2">
      <c r="A577" s="118" t="str">
        <f>IF(B577="","",COUNT('Diário 1º PA'!$A$5:$A$1982)+COUNT('Diário 2º PA'!$A$5:$A$2027)+COUNT('Diário 3º PA'!$A$5:$A$2043)+ROW()-4)</f>
        <v/>
      </c>
      <c r="B577" s="104"/>
      <c r="C577" s="153"/>
      <c r="D577" s="105"/>
      <c r="E577" s="105"/>
      <c r="F577" s="106"/>
      <c r="G577" s="105"/>
      <c r="H577" s="105"/>
      <c r="I577" s="107"/>
      <c r="J577" s="422"/>
      <c r="K577" s="422"/>
      <c r="L577" s="423"/>
      <c r="M577" s="422"/>
      <c r="N577" s="422"/>
      <c r="O577" s="79">
        <f t="shared" si="26"/>
        <v>0</v>
      </c>
      <c r="P577" s="79">
        <f t="shared" si="26"/>
        <v>0</v>
      </c>
      <c r="Q577" s="102" t="str">
        <f t="shared" si="25"/>
        <v/>
      </c>
    </row>
    <row r="578" spans="1:17" x14ac:dyDescent="0.2">
      <c r="A578" s="118" t="str">
        <f>IF(B578="","",COUNT('Diário 1º PA'!$A$5:$A$1982)+COUNT('Diário 2º PA'!$A$5:$A$2027)+COUNT('Diário 3º PA'!$A$5:$A$2043)+ROW()-4)</f>
        <v/>
      </c>
      <c r="B578" s="104"/>
      <c r="C578" s="153"/>
      <c r="D578" s="105"/>
      <c r="E578" s="105"/>
      <c r="F578" s="106"/>
      <c r="G578" s="105"/>
      <c r="H578" s="105"/>
      <c r="I578" s="107"/>
      <c r="J578" s="422"/>
      <c r="K578" s="422"/>
      <c r="L578" s="423"/>
      <c r="M578" s="422"/>
      <c r="N578" s="422"/>
      <c r="O578" s="79">
        <f t="shared" si="26"/>
        <v>0</v>
      </c>
      <c r="P578" s="79">
        <f t="shared" si="26"/>
        <v>0</v>
      </c>
      <c r="Q578" s="102" t="str">
        <f t="shared" si="25"/>
        <v/>
      </c>
    </row>
    <row r="579" spans="1:17" x14ac:dyDescent="0.2">
      <c r="A579" s="118" t="str">
        <f>IF(B579="","",COUNT('Diário 1º PA'!$A$5:$A$1982)+COUNT('Diário 2º PA'!$A$5:$A$2027)+COUNT('Diário 3º PA'!$A$5:$A$2043)+ROW()-4)</f>
        <v/>
      </c>
      <c r="B579" s="104"/>
      <c r="C579" s="153"/>
      <c r="D579" s="105"/>
      <c r="E579" s="105"/>
      <c r="F579" s="106"/>
      <c r="G579" s="105"/>
      <c r="H579" s="105"/>
      <c r="I579" s="107"/>
      <c r="J579" s="422"/>
      <c r="K579" s="422"/>
      <c r="L579" s="423"/>
      <c r="M579" s="422"/>
      <c r="N579" s="422"/>
      <c r="O579" s="79">
        <f t="shared" si="26"/>
        <v>0</v>
      </c>
      <c r="P579" s="79">
        <f t="shared" si="26"/>
        <v>0</v>
      </c>
      <c r="Q579" s="102" t="str">
        <f t="shared" si="25"/>
        <v/>
      </c>
    </row>
    <row r="580" spans="1:17" x14ac:dyDescent="0.2">
      <c r="A580" s="118" t="str">
        <f>IF(B580="","",COUNT('Diário 1º PA'!$A$5:$A$1982)+COUNT('Diário 2º PA'!$A$5:$A$2027)+COUNT('Diário 3º PA'!$A$5:$A$2043)+ROW()-4)</f>
        <v/>
      </c>
      <c r="B580" s="104"/>
      <c r="C580" s="153"/>
      <c r="D580" s="105"/>
      <c r="E580" s="105"/>
      <c r="F580" s="106"/>
      <c r="G580" s="105"/>
      <c r="H580" s="105"/>
      <c r="I580" s="107"/>
      <c r="J580" s="422"/>
      <c r="K580" s="422"/>
      <c r="L580" s="423"/>
      <c r="M580" s="422"/>
      <c r="N580" s="422"/>
      <c r="O580" s="79">
        <f t="shared" si="26"/>
        <v>0</v>
      </c>
      <c r="P580" s="79">
        <f t="shared" si="26"/>
        <v>0</v>
      </c>
      <c r="Q580" s="102" t="str">
        <f t="shared" si="25"/>
        <v/>
      </c>
    </row>
    <row r="581" spans="1:17" x14ac:dyDescent="0.2">
      <c r="A581" s="118" t="str">
        <f>IF(B581="","",COUNT('Diário 1º PA'!$A$5:$A$1982)+COUNT('Diário 2º PA'!$A$5:$A$2027)+COUNT('Diário 3º PA'!$A$5:$A$2043)+ROW()-4)</f>
        <v/>
      </c>
      <c r="B581" s="104"/>
      <c r="C581" s="153"/>
      <c r="D581" s="105"/>
      <c r="E581" s="105"/>
      <c r="F581" s="106"/>
      <c r="G581" s="105"/>
      <c r="H581" s="105"/>
      <c r="I581" s="107"/>
      <c r="J581" s="422"/>
      <c r="K581" s="422"/>
      <c r="L581" s="423"/>
      <c r="M581" s="422"/>
      <c r="N581" s="422"/>
      <c r="O581" s="79">
        <f t="shared" si="26"/>
        <v>0</v>
      </c>
      <c r="P581" s="79">
        <f t="shared" si="26"/>
        <v>0</v>
      </c>
      <c r="Q581" s="102" t="str">
        <f t="shared" si="25"/>
        <v/>
      </c>
    </row>
    <row r="582" spans="1:17" x14ac:dyDescent="0.2">
      <c r="A582" s="118" t="str">
        <f>IF(B582="","",COUNT('Diário 1º PA'!$A$5:$A$1982)+COUNT('Diário 2º PA'!$A$5:$A$2027)+COUNT('Diário 3º PA'!$A$5:$A$2043)+ROW()-4)</f>
        <v/>
      </c>
      <c r="B582" s="104"/>
      <c r="C582" s="153"/>
      <c r="D582" s="105"/>
      <c r="E582" s="105"/>
      <c r="F582" s="106"/>
      <c r="G582" s="105"/>
      <c r="H582" s="105"/>
      <c r="I582" s="107"/>
      <c r="J582" s="422"/>
      <c r="K582" s="422"/>
      <c r="L582" s="423"/>
      <c r="M582" s="422"/>
      <c r="N582" s="422"/>
      <c r="O582" s="79">
        <f t="shared" si="26"/>
        <v>0</v>
      </c>
      <c r="P582" s="79">
        <f t="shared" si="26"/>
        <v>0</v>
      </c>
      <c r="Q582" s="102" t="str">
        <f t="shared" si="25"/>
        <v/>
      </c>
    </row>
    <row r="583" spans="1:17" x14ac:dyDescent="0.2">
      <c r="A583" s="118" t="str">
        <f>IF(B583="","",COUNT('Diário 1º PA'!$A$5:$A$1982)+COUNT('Diário 2º PA'!$A$5:$A$2027)+COUNT('Diário 3º PA'!$A$5:$A$2043)+ROW()-4)</f>
        <v/>
      </c>
      <c r="B583" s="104"/>
      <c r="C583" s="153"/>
      <c r="D583" s="105"/>
      <c r="E583" s="105"/>
      <c r="F583" s="106"/>
      <c r="G583" s="105"/>
      <c r="H583" s="105"/>
      <c r="I583" s="107"/>
      <c r="J583" s="422"/>
      <c r="K583" s="422"/>
      <c r="L583" s="423"/>
      <c r="M583" s="422"/>
      <c r="N583" s="422"/>
      <c r="O583" s="79">
        <f t="shared" si="26"/>
        <v>0</v>
      </c>
      <c r="P583" s="79">
        <f t="shared" si="26"/>
        <v>0</v>
      </c>
      <c r="Q583" s="102" t="str">
        <f t="shared" si="25"/>
        <v/>
      </c>
    </row>
    <row r="584" spans="1:17" x14ac:dyDescent="0.2">
      <c r="A584" s="118" t="str">
        <f>IF(B584="","",COUNT('Diário 1º PA'!$A$5:$A$1982)+COUNT('Diário 2º PA'!$A$5:$A$2027)+COUNT('Diário 3º PA'!$A$5:$A$2043)+ROW()-4)</f>
        <v/>
      </c>
      <c r="B584" s="104"/>
      <c r="C584" s="153"/>
      <c r="D584" s="105"/>
      <c r="E584" s="105"/>
      <c r="F584" s="106"/>
      <c r="G584" s="105"/>
      <c r="H584" s="105"/>
      <c r="I584" s="107"/>
      <c r="J584" s="422"/>
      <c r="K584" s="422"/>
      <c r="L584" s="423"/>
      <c r="M584" s="422"/>
      <c r="N584" s="422"/>
      <c r="O584" s="79">
        <f t="shared" si="26"/>
        <v>0</v>
      </c>
      <c r="P584" s="79">
        <f t="shared" si="26"/>
        <v>0</v>
      </c>
      <c r="Q584" s="102" t="str">
        <f t="shared" si="25"/>
        <v/>
      </c>
    </row>
    <row r="585" spans="1:17" x14ac:dyDescent="0.2">
      <c r="A585" s="118" t="str">
        <f>IF(B585="","",COUNT('Diário 1º PA'!$A$5:$A$1982)+COUNT('Diário 2º PA'!$A$5:$A$2027)+COUNT('Diário 3º PA'!$A$5:$A$2043)+ROW()-4)</f>
        <v/>
      </c>
      <c r="B585" s="104"/>
      <c r="C585" s="153"/>
      <c r="D585" s="105"/>
      <c r="E585" s="105"/>
      <c r="F585" s="106"/>
      <c r="G585" s="105"/>
      <c r="H585" s="105"/>
      <c r="I585" s="107"/>
      <c r="J585" s="422"/>
      <c r="K585" s="422"/>
      <c r="L585" s="423"/>
      <c r="M585" s="422"/>
      <c r="N585" s="422"/>
      <c r="O585" s="79">
        <f t="shared" si="26"/>
        <v>0</v>
      </c>
      <c r="P585" s="79">
        <f t="shared" si="26"/>
        <v>0</v>
      </c>
      <c r="Q585" s="102" t="str">
        <f t="shared" ref="Q585:Q648" si="27">SUBSTITUTE(D585," ","_")</f>
        <v/>
      </c>
    </row>
    <row r="586" spans="1:17" x14ac:dyDescent="0.2">
      <c r="A586" s="118" t="str">
        <f>IF(B586="","",COUNT('Diário 1º PA'!$A$5:$A$1982)+COUNT('Diário 2º PA'!$A$5:$A$2027)+COUNT('Diário 3º PA'!$A$5:$A$2043)+ROW()-4)</f>
        <v/>
      </c>
      <c r="B586" s="104"/>
      <c r="C586" s="153"/>
      <c r="D586" s="105"/>
      <c r="E586" s="105"/>
      <c r="F586" s="106"/>
      <c r="G586" s="105"/>
      <c r="H586" s="105"/>
      <c r="I586" s="107"/>
      <c r="J586" s="422"/>
      <c r="K586" s="422"/>
      <c r="L586" s="423"/>
      <c r="M586" s="422"/>
      <c r="N586" s="422"/>
      <c r="O586" s="79">
        <f t="shared" ref="O586:P649" si="28">IF(B586=0,0,IF(YEAR(B586)=$P$1,MONTH(B586)-$O$1+1,(YEAR(B586)-$P$1)*12-$O$1+1+MONTH(B586)))</f>
        <v>0</v>
      </c>
      <c r="P586" s="79">
        <f t="shared" si="28"/>
        <v>0</v>
      </c>
      <c r="Q586" s="102" t="str">
        <f t="shared" si="27"/>
        <v/>
      </c>
    </row>
    <row r="587" spans="1:17" x14ac:dyDescent="0.2">
      <c r="A587" s="118" t="str">
        <f>IF(B587="","",COUNT('Diário 1º PA'!$A$5:$A$1982)+COUNT('Diário 2º PA'!$A$5:$A$2027)+COUNT('Diário 3º PA'!$A$5:$A$2043)+ROW()-4)</f>
        <v/>
      </c>
      <c r="B587" s="104"/>
      <c r="C587" s="153"/>
      <c r="D587" s="105"/>
      <c r="E587" s="105"/>
      <c r="F587" s="106"/>
      <c r="G587" s="105"/>
      <c r="H587" s="105"/>
      <c r="I587" s="107"/>
      <c r="J587" s="422"/>
      <c r="K587" s="422"/>
      <c r="L587" s="423"/>
      <c r="M587" s="422"/>
      <c r="N587" s="422"/>
      <c r="O587" s="79">
        <f t="shared" si="28"/>
        <v>0</v>
      </c>
      <c r="P587" s="79">
        <f t="shared" si="28"/>
        <v>0</v>
      </c>
      <c r="Q587" s="102" t="str">
        <f t="shared" si="27"/>
        <v/>
      </c>
    </row>
    <row r="588" spans="1:17" x14ac:dyDescent="0.2">
      <c r="A588" s="118" t="str">
        <f>IF(B588="","",COUNT('Diário 1º PA'!$A$5:$A$1982)+COUNT('Diário 2º PA'!$A$5:$A$2027)+COUNT('Diário 3º PA'!$A$5:$A$2043)+ROW()-4)</f>
        <v/>
      </c>
      <c r="B588" s="104"/>
      <c r="C588" s="153"/>
      <c r="D588" s="105"/>
      <c r="E588" s="105"/>
      <c r="F588" s="106"/>
      <c r="G588" s="105"/>
      <c r="H588" s="105"/>
      <c r="I588" s="107"/>
      <c r="J588" s="422"/>
      <c r="K588" s="422"/>
      <c r="L588" s="423"/>
      <c r="M588" s="422"/>
      <c r="N588" s="422"/>
      <c r="O588" s="79">
        <f t="shared" si="28"/>
        <v>0</v>
      </c>
      <c r="P588" s="79">
        <f t="shared" si="28"/>
        <v>0</v>
      </c>
      <c r="Q588" s="102" t="str">
        <f t="shared" si="27"/>
        <v/>
      </c>
    </row>
    <row r="589" spans="1:17" x14ac:dyDescent="0.2">
      <c r="A589" s="118" t="str">
        <f>IF(B589="","",COUNT('Diário 1º PA'!$A$5:$A$1982)+COUNT('Diário 2º PA'!$A$5:$A$2027)+COUNT('Diário 3º PA'!$A$5:$A$2043)+ROW()-4)</f>
        <v/>
      </c>
      <c r="B589" s="104"/>
      <c r="C589" s="153"/>
      <c r="D589" s="105"/>
      <c r="E589" s="105"/>
      <c r="F589" s="106"/>
      <c r="G589" s="105"/>
      <c r="H589" s="105"/>
      <c r="I589" s="107"/>
      <c r="J589" s="422"/>
      <c r="K589" s="422"/>
      <c r="L589" s="423"/>
      <c r="M589" s="422"/>
      <c r="N589" s="422"/>
      <c r="O589" s="79">
        <f t="shared" si="28"/>
        <v>0</v>
      </c>
      <c r="P589" s="79">
        <f t="shared" si="28"/>
        <v>0</v>
      </c>
      <c r="Q589" s="102" t="str">
        <f t="shared" si="27"/>
        <v/>
      </c>
    </row>
    <row r="590" spans="1:17" x14ac:dyDescent="0.2">
      <c r="A590" s="118" t="str">
        <f>IF(B590="","",COUNT('Diário 1º PA'!$A$5:$A$1982)+COUNT('Diário 2º PA'!$A$5:$A$2027)+COUNT('Diário 3º PA'!$A$5:$A$2043)+ROW()-4)</f>
        <v/>
      </c>
      <c r="B590" s="104"/>
      <c r="C590" s="153"/>
      <c r="D590" s="105"/>
      <c r="E590" s="105"/>
      <c r="F590" s="106"/>
      <c r="G590" s="105"/>
      <c r="H590" s="105"/>
      <c r="I590" s="107"/>
      <c r="J590" s="422"/>
      <c r="K590" s="422"/>
      <c r="L590" s="423"/>
      <c r="M590" s="422"/>
      <c r="N590" s="422"/>
      <c r="O590" s="79">
        <f t="shared" si="28"/>
        <v>0</v>
      </c>
      <c r="P590" s="79">
        <f t="shared" si="28"/>
        <v>0</v>
      </c>
      <c r="Q590" s="102" t="str">
        <f t="shared" si="27"/>
        <v/>
      </c>
    </row>
    <row r="591" spans="1:17" x14ac:dyDescent="0.2">
      <c r="A591" s="118" t="str">
        <f>IF(B591="","",COUNT('Diário 1º PA'!$A$5:$A$1982)+COUNT('Diário 2º PA'!$A$5:$A$2027)+COUNT('Diário 3º PA'!$A$5:$A$2043)+ROW()-4)</f>
        <v/>
      </c>
      <c r="B591" s="104"/>
      <c r="C591" s="153"/>
      <c r="D591" s="105"/>
      <c r="E591" s="105"/>
      <c r="F591" s="106"/>
      <c r="G591" s="105"/>
      <c r="H591" s="105"/>
      <c r="I591" s="107"/>
      <c r="J591" s="422"/>
      <c r="K591" s="422"/>
      <c r="L591" s="423"/>
      <c r="M591" s="422"/>
      <c r="N591" s="422"/>
      <c r="O591" s="79">
        <f t="shared" si="28"/>
        <v>0</v>
      </c>
      <c r="P591" s="79">
        <f t="shared" si="28"/>
        <v>0</v>
      </c>
      <c r="Q591" s="102" t="str">
        <f t="shared" si="27"/>
        <v/>
      </c>
    </row>
    <row r="592" spans="1:17" x14ac:dyDescent="0.2">
      <c r="A592" s="118" t="str">
        <f>IF(B592="","",COUNT('Diário 1º PA'!$A$5:$A$1982)+COUNT('Diário 2º PA'!$A$5:$A$2027)+COUNT('Diário 3º PA'!$A$5:$A$2043)+ROW()-4)</f>
        <v/>
      </c>
      <c r="B592" s="104"/>
      <c r="C592" s="153"/>
      <c r="D592" s="105"/>
      <c r="E592" s="105"/>
      <c r="F592" s="106"/>
      <c r="G592" s="105"/>
      <c r="H592" s="105"/>
      <c r="I592" s="107"/>
      <c r="J592" s="422"/>
      <c r="K592" s="422"/>
      <c r="L592" s="423"/>
      <c r="M592" s="422"/>
      <c r="N592" s="422"/>
      <c r="O592" s="79">
        <f t="shared" si="28"/>
        <v>0</v>
      </c>
      <c r="P592" s="79">
        <f t="shared" si="28"/>
        <v>0</v>
      </c>
      <c r="Q592" s="102" t="str">
        <f t="shared" si="27"/>
        <v/>
      </c>
    </row>
    <row r="593" spans="1:17" x14ac:dyDescent="0.2">
      <c r="A593" s="118" t="str">
        <f>IF(B593="","",COUNT('Diário 1º PA'!$A$5:$A$1982)+COUNT('Diário 2º PA'!$A$5:$A$2027)+COUNT('Diário 3º PA'!$A$5:$A$2043)+ROW()-4)</f>
        <v/>
      </c>
      <c r="B593" s="104"/>
      <c r="C593" s="153"/>
      <c r="D593" s="105"/>
      <c r="E593" s="105"/>
      <c r="F593" s="106"/>
      <c r="G593" s="105"/>
      <c r="H593" s="105"/>
      <c r="I593" s="107"/>
      <c r="J593" s="422"/>
      <c r="K593" s="422"/>
      <c r="L593" s="423"/>
      <c r="M593" s="422"/>
      <c r="N593" s="422"/>
      <c r="O593" s="79">
        <f t="shared" si="28"/>
        <v>0</v>
      </c>
      <c r="P593" s="79">
        <f t="shared" si="28"/>
        <v>0</v>
      </c>
      <c r="Q593" s="102" t="str">
        <f t="shared" si="27"/>
        <v/>
      </c>
    </row>
    <row r="594" spans="1:17" x14ac:dyDescent="0.2">
      <c r="A594" s="118" t="str">
        <f>IF(B594="","",COUNT('Diário 1º PA'!$A$5:$A$1982)+COUNT('Diário 2º PA'!$A$5:$A$2027)+COUNT('Diário 3º PA'!$A$5:$A$2043)+ROW()-4)</f>
        <v/>
      </c>
      <c r="B594" s="104"/>
      <c r="C594" s="153"/>
      <c r="D594" s="105"/>
      <c r="E594" s="105"/>
      <c r="F594" s="106"/>
      <c r="G594" s="105"/>
      <c r="H594" s="105"/>
      <c r="I594" s="107"/>
      <c r="J594" s="422"/>
      <c r="K594" s="422"/>
      <c r="L594" s="423"/>
      <c r="M594" s="422"/>
      <c r="N594" s="422"/>
      <c r="O594" s="79">
        <f t="shared" si="28"/>
        <v>0</v>
      </c>
      <c r="P594" s="79">
        <f t="shared" si="28"/>
        <v>0</v>
      </c>
      <c r="Q594" s="102" t="str">
        <f t="shared" si="27"/>
        <v/>
      </c>
    </row>
    <row r="595" spans="1:17" x14ac:dyDescent="0.2">
      <c r="A595" s="118" t="str">
        <f>IF(B595="","",COUNT('Diário 1º PA'!$A$5:$A$1982)+COUNT('Diário 2º PA'!$A$5:$A$2027)+COUNT('Diário 3º PA'!$A$5:$A$2043)+ROW()-4)</f>
        <v/>
      </c>
      <c r="B595" s="104"/>
      <c r="C595" s="153"/>
      <c r="D595" s="105"/>
      <c r="E595" s="105"/>
      <c r="F595" s="106"/>
      <c r="G595" s="105"/>
      <c r="H595" s="105"/>
      <c r="I595" s="107"/>
      <c r="J595" s="422"/>
      <c r="K595" s="422"/>
      <c r="L595" s="423"/>
      <c r="M595" s="422"/>
      <c r="N595" s="422"/>
      <c r="O595" s="79">
        <f t="shared" si="28"/>
        <v>0</v>
      </c>
      <c r="P595" s="79">
        <f t="shared" si="28"/>
        <v>0</v>
      </c>
      <c r="Q595" s="102" t="str">
        <f t="shared" si="27"/>
        <v/>
      </c>
    </row>
    <row r="596" spans="1:17" x14ac:dyDescent="0.2">
      <c r="A596" s="118" t="str">
        <f>IF(B596="","",COUNT('Diário 1º PA'!$A$5:$A$1982)+COUNT('Diário 2º PA'!$A$5:$A$2027)+COUNT('Diário 3º PA'!$A$5:$A$2043)+ROW()-4)</f>
        <v/>
      </c>
      <c r="B596" s="104"/>
      <c r="C596" s="153"/>
      <c r="D596" s="105"/>
      <c r="E596" s="105"/>
      <c r="F596" s="106"/>
      <c r="G596" s="105"/>
      <c r="H596" s="105"/>
      <c r="I596" s="107"/>
      <c r="J596" s="422"/>
      <c r="K596" s="422"/>
      <c r="L596" s="423"/>
      <c r="M596" s="422"/>
      <c r="N596" s="422"/>
      <c r="O596" s="79">
        <f t="shared" si="28"/>
        <v>0</v>
      </c>
      <c r="P596" s="79">
        <f t="shared" si="28"/>
        <v>0</v>
      </c>
      <c r="Q596" s="102" t="str">
        <f t="shared" si="27"/>
        <v/>
      </c>
    </row>
    <row r="597" spans="1:17" x14ac:dyDescent="0.2">
      <c r="A597" s="118" t="str">
        <f>IF(B597="","",COUNT('Diário 1º PA'!$A$5:$A$1982)+COUNT('Diário 2º PA'!$A$5:$A$2027)+COUNT('Diário 3º PA'!$A$5:$A$2043)+ROW()-4)</f>
        <v/>
      </c>
      <c r="B597" s="104"/>
      <c r="C597" s="153"/>
      <c r="D597" s="105"/>
      <c r="E597" s="105"/>
      <c r="F597" s="106"/>
      <c r="G597" s="105"/>
      <c r="H597" s="105"/>
      <c r="I597" s="107"/>
      <c r="J597" s="422"/>
      <c r="K597" s="422"/>
      <c r="L597" s="423"/>
      <c r="M597" s="422"/>
      <c r="N597" s="422"/>
      <c r="O597" s="79">
        <f t="shared" si="28"/>
        <v>0</v>
      </c>
      <c r="P597" s="79">
        <f t="shared" si="28"/>
        <v>0</v>
      </c>
      <c r="Q597" s="102" t="str">
        <f t="shared" si="27"/>
        <v/>
      </c>
    </row>
    <row r="598" spans="1:17" x14ac:dyDescent="0.2">
      <c r="A598" s="118" t="str">
        <f>IF(B598="","",COUNT('Diário 1º PA'!$A$5:$A$1982)+COUNT('Diário 2º PA'!$A$5:$A$2027)+COUNT('Diário 3º PA'!$A$5:$A$2043)+ROW()-4)</f>
        <v/>
      </c>
      <c r="B598" s="104"/>
      <c r="C598" s="153"/>
      <c r="D598" s="105"/>
      <c r="E598" s="105"/>
      <c r="F598" s="106"/>
      <c r="G598" s="105"/>
      <c r="H598" s="105"/>
      <c r="I598" s="107"/>
      <c r="J598" s="422"/>
      <c r="K598" s="422"/>
      <c r="L598" s="423"/>
      <c r="M598" s="422"/>
      <c r="N598" s="422"/>
      <c r="O598" s="79">
        <f t="shared" si="28"/>
        <v>0</v>
      </c>
      <c r="P598" s="79">
        <f t="shared" si="28"/>
        <v>0</v>
      </c>
      <c r="Q598" s="102" t="str">
        <f t="shared" si="27"/>
        <v/>
      </c>
    </row>
    <row r="599" spans="1:17" x14ac:dyDescent="0.2">
      <c r="A599" s="118" t="str">
        <f>IF(B599="","",COUNT('Diário 1º PA'!$A$5:$A$1982)+COUNT('Diário 2º PA'!$A$5:$A$2027)+COUNT('Diário 3º PA'!$A$5:$A$2043)+ROW()-4)</f>
        <v/>
      </c>
      <c r="B599" s="104"/>
      <c r="C599" s="153"/>
      <c r="D599" s="105"/>
      <c r="E599" s="105"/>
      <c r="F599" s="106"/>
      <c r="G599" s="105"/>
      <c r="H599" s="105"/>
      <c r="I599" s="107"/>
      <c r="J599" s="422"/>
      <c r="K599" s="422"/>
      <c r="L599" s="423"/>
      <c r="M599" s="422"/>
      <c r="N599" s="422"/>
      <c r="O599" s="79">
        <f t="shared" si="28"/>
        <v>0</v>
      </c>
      <c r="P599" s="79">
        <f t="shared" si="28"/>
        <v>0</v>
      </c>
      <c r="Q599" s="102" t="str">
        <f t="shared" si="27"/>
        <v/>
      </c>
    </row>
    <row r="600" spans="1:17" x14ac:dyDescent="0.2">
      <c r="A600" s="118" t="str">
        <f>IF(B600="","",COUNT('Diário 1º PA'!$A$5:$A$1982)+COUNT('Diário 2º PA'!$A$5:$A$2027)+COUNT('Diário 3º PA'!$A$5:$A$2043)+ROW()-4)</f>
        <v/>
      </c>
      <c r="B600" s="104"/>
      <c r="C600" s="153"/>
      <c r="D600" s="105"/>
      <c r="E600" s="105"/>
      <c r="F600" s="106"/>
      <c r="G600" s="105"/>
      <c r="H600" s="105"/>
      <c r="I600" s="107"/>
      <c r="J600" s="422"/>
      <c r="K600" s="422"/>
      <c r="L600" s="423"/>
      <c r="M600" s="422"/>
      <c r="N600" s="422"/>
      <c r="O600" s="79">
        <f t="shared" si="28"/>
        <v>0</v>
      </c>
      <c r="P600" s="79">
        <f t="shared" si="28"/>
        <v>0</v>
      </c>
      <c r="Q600" s="102" t="str">
        <f t="shared" si="27"/>
        <v/>
      </c>
    </row>
    <row r="601" spans="1:17" x14ac:dyDescent="0.2">
      <c r="A601" s="118" t="str">
        <f>IF(B601="","",COUNT('Diário 1º PA'!$A$5:$A$1982)+COUNT('Diário 2º PA'!$A$5:$A$2027)+COUNT('Diário 3º PA'!$A$5:$A$2043)+ROW()-4)</f>
        <v/>
      </c>
      <c r="B601" s="104"/>
      <c r="C601" s="153"/>
      <c r="D601" s="105"/>
      <c r="E601" s="105"/>
      <c r="F601" s="106"/>
      <c r="G601" s="105"/>
      <c r="H601" s="105"/>
      <c r="I601" s="107"/>
      <c r="J601" s="422"/>
      <c r="K601" s="422"/>
      <c r="L601" s="423"/>
      <c r="M601" s="422"/>
      <c r="N601" s="422"/>
      <c r="O601" s="79">
        <f t="shared" si="28"/>
        <v>0</v>
      </c>
      <c r="P601" s="79">
        <f t="shared" si="28"/>
        <v>0</v>
      </c>
      <c r="Q601" s="102" t="str">
        <f t="shared" si="27"/>
        <v/>
      </c>
    </row>
    <row r="602" spans="1:17" x14ac:dyDescent="0.2">
      <c r="A602" s="118" t="str">
        <f>IF(B602="","",COUNT('Diário 1º PA'!$A$5:$A$1982)+COUNT('Diário 2º PA'!$A$5:$A$2027)+COUNT('Diário 3º PA'!$A$5:$A$2043)+ROW()-4)</f>
        <v/>
      </c>
      <c r="B602" s="104"/>
      <c r="C602" s="153"/>
      <c r="D602" s="105"/>
      <c r="E602" s="105"/>
      <c r="F602" s="106"/>
      <c r="G602" s="105"/>
      <c r="H602" s="105"/>
      <c r="I602" s="107"/>
      <c r="J602" s="422"/>
      <c r="K602" s="422"/>
      <c r="L602" s="423"/>
      <c r="M602" s="422"/>
      <c r="N602" s="422"/>
      <c r="O602" s="79">
        <f t="shared" si="28"/>
        <v>0</v>
      </c>
      <c r="P602" s="79">
        <f t="shared" si="28"/>
        <v>0</v>
      </c>
      <c r="Q602" s="102" t="str">
        <f t="shared" si="27"/>
        <v/>
      </c>
    </row>
    <row r="603" spans="1:17" x14ac:dyDescent="0.2">
      <c r="A603" s="118" t="str">
        <f>IF(B603="","",COUNT('Diário 1º PA'!$A$5:$A$1982)+COUNT('Diário 2º PA'!$A$5:$A$2027)+COUNT('Diário 3º PA'!$A$5:$A$2043)+ROW()-4)</f>
        <v/>
      </c>
      <c r="B603" s="104"/>
      <c r="C603" s="153"/>
      <c r="D603" s="105"/>
      <c r="E603" s="105"/>
      <c r="F603" s="106"/>
      <c r="G603" s="105"/>
      <c r="H603" s="105"/>
      <c r="I603" s="107"/>
      <c r="J603" s="422"/>
      <c r="K603" s="422"/>
      <c r="L603" s="423"/>
      <c r="M603" s="422"/>
      <c r="N603" s="422"/>
      <c r="O603" s="79">
        <f t="shared" si="28"/>
        <v>0</v>
      </c>
      <c r="P603" s="79">
        <f t="shared" si="28"/>
        <v>0</v>
      </c>
      <c r="Q603" s="102" t="str">
        <f t="shared" si="27"/>
        <v/>
      </c>
    </row>
    <row r="604" spans="1:17" x14ac:dyDescent="0.2">
      <c r="A604" s="118" t="str">
        <f>IF(B604="","",COUNT('Diário 1º PA'!$A$5:$A$1982)+COUNT('Diário 2º PA'!$A$5:$A$2027)+COUNT('Diário 3º PA'!$A$5:$A$2043)+ROW()-4)</f>
        <v/>
      </c>
      <c r="B604" s="104"/>
      <c r="C604" s="153"/>
      <c r="D604" s="105"/>
      <c r="E604" s="105"/>
      <c r="F604" s="106"/>
      <c r="G604" s="105"/>
      <c r="H604" s="105"/>
      <c r="I604" s="107"/>
      <c r="J604" s="422"/>
      <c r="K604" s="422"/>
      <c r="L604" s="423"/>
      <c r="M604" s="422"/>
      <c r="N604" s="422"/>
      <c r="O604" s="79">
        <f t="shared" si="28"/>
        <v>0</v>
      </c>
      <c r="P604" s="79">
        <f t="shared" si="28"/>
        <v>0</v>
      </c>
      <c r="Q604" s="102" t="str">
        <f t="shared" si="27"/>
        <v/>
      </c>
    </row>
    <row r="605" spans="1:17" x14ac:dyDescent="0.2">
      <c r="A605" s="118" t="str">
        <f>IF(B605="","",COUNT('Diário 1º PA'!$A$5:$A$1982)+COUNT('Diário 2º PA'!$A$5:$A$2027)+COUNT('Diário 3º PA'!$A$5:$A$2043)+ROW()-4)</f>
        <v/>
      </c>
      <c r="B605" s="104"/>
      <c r="C605" s="153"/>
      <c r="D605" s="105"/>
      <c r="E605" s="105"/>
      <c r="F605" s="106"/>
      <c r="G605" s="105"/>
      <c r="H605" s="105"/>
      <c r="I605" s="107"/>
      <c r="J605" s="422"/>
      <c r="K605" s="422"/>
      <c r="L605" s="423"/>
      <c r="M605" s="422"/>
      <c r="N605" s="422"/>
      <c r="O605" s="79">
        <f t="shared" si="28"/>
        <v>0</v>
      </c>
      <c r="P605" s="79">
        <f t="shared" si="28"/>
        <v>0</v>
      </c>
      <c r="Q605" s="102" t="str">
        <f t="shared" si="27"/>
        <v/>
      </c>
    </row>
    <row r="606" spans="1:17" x14ac:dyDescent="0.2">
      <c r="A606" s="118" t="str">
        <f>IF(B606="","",COUNT('Diário 1º PA'!$A$5:$A$1982)+COUNT('Diário 2º PA'!$A$5:$A$2027)+COUNT('Diário 3º PA'!$A$5:$A$2043)+ROW()-4)</f>
        <v/>
      </c>
      <c r="B606" s="104"/>
      <c r="C606" s="153"/>
      <c r="D606" s="105"/>
      <c r="E606" s="105"/>
      <c r="F606" s="106"/>
      <c r="G606" s="105"/>
      <c r="H606" s="105"/>
      <c r="I606" s="107"/>
      <c r="J606" s="422"/>
      <c r="K606" s="422"/>
      <c r="L606" s="423"/>
      <c r="M606" s="422"/>
      <c r="N606" s="422"/>
      <c r="O606" s="79">
        <f t="shared" si="28"/>
        <v>0</v>
      </c>
      <c r="P606" s="79">
        <f t="shared" si="28"/>
        <v>0</v>
      </c>
      <c r="Q606" s="102" t="str">
        <f t="shared" si="27"/>
        <v/>
      </c>
    </row>
    <row r="607" spans="1:17" x14ac:dyDescent="0.2">
      <c r="A607" s="118" t="str">
        <f>IF(B607="","",COUNT('Diário 1º PA'!$A$5:$A$1982)+COUNT('Diário 2º PA'!$A$5:$A$2027)+COUNT('Diário 3º PA'!$A$5:$A$2043)+ROW()-4)</f>
        <v/>
      </c>
      <c r="B607" s="104"/>
      <c r="C607" s="153"/>
      <c r="D607" s="105"/>
      <c r="E607" s="105"/>
      <c r="F607" s="106"/>
      <c r="G607" s="105"/>
      <c r="H607" s="105"/>
      <c r="I607" s="107"/>
      <c r="J607" s="422"/>
      <c r="K607" s="422"/>
      <c r="L607" s="423"/>
      <c r="M607" s="422"/>
      <c r="N607" s="422"/>
      <c r="O607" s="79">
        <f t="shared" si="28"/>
        <v>0</v>
      </c>
      <c r="P607" s="79">
        <f t="shared" si="28"/>
        <v>0</v>
      </c>
      <c r="Q607" s="102" t="str">
        <f t="shared" si="27"/>
        <v/>
      </c>
    </row>
    <row r="608" spans="1:17" x14ac:dyDescent="0.2">
      <c r="A608" s="118" t="str">
        <f>IF(B608="","",COUNT('Diário 1º PA'!$A$5:$A$1982)+COUNT('Diário 2º PA'!$A$5:$A$2027)+COUNT('Diário 3º PA'!$A$5:$A$2043)+ROW()-4)</f>
        <v/>
      </c>
      <c r="B608" s="104"/>
      <c r="C608" s="153"/>
      <c r="D608" s="105"/>
      <c r="E608" s="105"/>
      <c r="F608" s="106"/>
      <c r="G608" s="105"/>
      <c r="H608" s="105"/>
      <c r="I608" s="107"/>
      <c r="J608" s="422"/>
      <c r="K608" s="422"/>
      <c r="L608" s="423"/>
      <c r="M608" s="422"/>
      <c r="N608" s="422"/>
      <c r="O608" s="79">
        <f t="shared" si="28"/>
        <v>0</v>
      </c>
      <c r="P608" s="79">
        <f t="shared" si="28"/>
        <v>0</v>
      </c>
      <c r="Q608" s="102" t="str">
        <f t="shared" si="27"/>
        <v/>
      </c>
    </row>
    <row r="609" spans="1:17" x14ac:dyDescent="0.2">
      <c r="A609" s="118" t="str">
        <f>IF(B609="","",COUNT('Diário 1º PA'!$A$5:$A$1982)+COUNT('Diário 2º PA'!$A$5:$A$2027)+COUNT('Diário 3º PA'!$A$5:$A$2043)+ROW()-4)</f>
        <v/>
      </c>
      <c r="B609" s="104"/>
      <c r="C609" s="153"/>
      <c r="D609" s="105"/>
      <c r="E609" s="105"/>
      <c r="F609" s="106"/>
      <c r="G609" s="105"/>
      <c r="H609" s="105"/>
      <c r="I609" s="107"/>
      <c r="J609" s="422"/>
      <c r="K609" s="422"/>
      <c r="L609" s="423"/>
      <c r="M609" s="422"/>
      <c r="N609" s="422"/>
      <c r="O609" s="79">
        <f t="shared" si="28"/>
        <v>0</v>
      </c>
      <c r="P609" s="79">
        <f t="shared" si="28"/>
        <v>0</v>
      </c>
      <c r="Q609" s="102" t="str">
        <f t="shared" si="27"/>
        <v/>
      </c>
    </row>
    <row r="610" spans="1:17" x14ac:dyDescent="0.2">
      <c r="A610" s="118" t="str">
        <f>IF(B610="","",COUNT('Diário 1º PA'!$A$5:$A$1982)+COUNT('Diário 2º PA'!$A$5:$A$2027)+COUNT('Diário 3º PA'!$A$5:$A$2043)+ROW()-4)</f>
        <v/>
      </c>
      <c r="B610" s="104"/>
      <c r="C610" s="153"/>
      <c r="D610" s="105"/>
      <c r="E610" s="105"/>
      <c r="F610" s="106"/>
      <c r="G610" s="105"/>
      <c r="H610" s="105"/>
      <c r="I610" s="107"/>
      <c r="J610" s="422"/>
      <c r="K610" s="422"/>
      <c r="L610" s="423"/>
      <c r="M610" s="422"/>
      <c r="N610" s="422"/>
      <c r="O610" s="79">
        <f t="shared" si="28"/>
        <v>0</v>
      </c>
      <c r="P610" s="79">
        <f t="shared" si="28"/>
        <v>0</v>
      </c>
      <c r="Q610" s="102" t="str">
        <f t="shared" si="27"/>
        <v/>
      </c>
    </row>
    <row r="611" spans="1:17" x14ac:dyDescent="0.2">
      <c r="A611" s="118" t="str">
        <f>IF(B611="","",COUNT('Diário 1º PA'!$A$5:$A$1982)+COUNT('Diário 2º PA'!$A$5:$A$2027)+COUNT('Diário 3º PA'!$A$5:$A$2043)+ROW()-4)</f>
        <v/>
      </c>
      <c r="B611" s="104"/>
      <c r="C611" s="153"/>
      <c r="D611" s="105"/>
      <c r="E611" s="105"/>
      <c r="F611" s="106"/>
      <c r="G611" s="105"/>
      <c r="H611" s="105"/>
      <c r="I611" s="107"/>
      <c r="J611" s="422"/>
      <c r="K611" s="422"/>
      <c r="L611" s="423"/>
      <c r="M611" s="422"/>
      <c r="N611" s="422"/>
      <c r="O611" s="79">
        <f t="shared" si="28"/>
        <v>0</v>
      </c>
      <c r="P611" s="79">
        <f t="shared" si="28"/>
        <v>0</v>
      </c>
      <c r="Q611" s="102" t="str">
        <f t="shared" si="27"/>
        <v/>
      </c>
    </row>
    <row r="612" spans="1:17" x14ac:dyDescent="0.2">
      <c r="A612" s="118" t="str">
        <f>IF(B612="","",COUNT('Diário 1º PA'!$A$5:$A$1982)+COUNT('Diário 2º PA'!$A$5:$A$2027)+COUNT('Diário 3º PA'!$A$5:$A$2043)+ROW()-4)</f>
        <v/>
      </c>
      <c r="B612" s="104"/>
      <c r="C612" s="153"/>
      <c r="D612" s="105"/>
      <c r="E612" s="105"/>
      <c r="F612" s="106"/>
      <c r="G612" s="105"/>
      <c r="H612" s="105"/>
      <c r="I612" s="107"/>
      <c r="J612" s="422"/>
      <c r="K612" s="422"/>
      <c r="L612" s="423"/>
      <c r="M612" s="422"/>
      <c r="N612" s="422"/>
      <c r="O612" s="79">
        <f t="shared" si="28"/>
        <v>0</v>
      </c>
      <c r="P612" s="79">
        <f t="shared" si="28"/>
        <v>0</v>
      </c>
      <c r="Q612" s="102" t="str">
        <f t="shared" si="27"/>
        <v/>
      </c>
    </row>
    <row r="613" spans="1:17" x14ac:dyDescent="0.2">
      <c r="A613" s="118" t="str">
        <f>IF(B613="","",COUNT('Diário 1º PA'!$A$5:$A$1982)+COUNT('Diário 2º PA'!$A$5:$A$2027)+COUNT('Diário 3º PA'!$A$5:$A$2043)+ROW()-4)</f>
        <v/>
      </c>
      <c r="B613" s="104"/>
      <c r="C613" s="153"/>
      <c r="D613" s="105"/>
      <c r="E613" s="105"/>
      <c r="F613" s="106"/>
      <c r="G613" s="105"/>
      <c r="H613" s="105"/>
      <c r="I613" s="107"/>
      <c r="J613" s="422"/>
      <c r="K613" s="422"/>
      <c r="L613" s="423"/>
      <c r="M613" s="422"/>
      <c r="N613" s="422"/>
      <c r="O613" s="79">
        <f t="shared" si="28"/>
        <v>0</v>
      </c>
      <c r="P613" s="79">
        <f t="shared" si="28"/>
        <v>0</v>
      </c>
      <c r="Q613" s="102" t="str">
        <f t="shared" si="27"/>
        <v/>
      </c>
    </row>
    <row r="614" spans="1:17" x14ac:dyDescent="0.2">
      <c r="A614" s="118" t="str">
        <f>IF(B614="","",COUNT('Diário 1º PA'!$A$5:$A$1982)+COUNT('Diário 2º PA'!$A$5:$A$2027)+COUNT('Diário 3º PA'!$A$5:$A$2043)+ROW()-4)</f>
        <v/>
      </c>
      <c r="B614" s="104"/>
      <c r="C614" s="153"/>
      <c r="D614" s="105"/>
      <c r="E614" s="105"/>
      <c r="F614" s="106"/>
      <c r="G614" s="105"/>
      <c r="H614" s="105"/>
      <c r="I614" s="107"/>
      <c r="J614" s="422"/>
      <c r="K614" s="422"/>
      <c r="L614" s="423"/>
      <c r="M614" s="422"/>
      <c r="N614" s="422"/>
      <c r="O614" s="79">
        <f t="shared" si="28"/>
        <v>0</v>
      </c>
      <c r="P614" s="79">
        <f t="shared" si="28"/>
        <v>0</v>
      </c>
      <c r="Q614" s="102" t="str">
        <f t="shared" si="27"/>
        <v/>
      </c>
    </row>
    <row r="615" spans="1:17" x14ac:dyDescent="0.2">
      <c r="A615" s="118" t="str">
        <f>IF(B615="","",COUNT('Diário 1º PA'!$A$5:$A$1982)+COUNT('Diário 2º PA'!$A$5:$A$2027)+COUNT('Diário 3º PA'!$A$5:$A$2043)+ROW()-4)</f>
        <v/>
      </c>
      <c r="B615" s="104"/>
      <c r="C615" s="153"/>
      <c r="D615" s="105"/>
      <c r="E615" s="105"/>
      <c r="F615" s="106"/>
      <c r="G615" s="105"/>
      <c r="H615" s="105"/>
      <c r="I615" s="107"/>
      <c r="J615" s="422"/>
      <c r="K615" s="422"/>
      <c r="L615" s="423"/>
      <c r="M615" s="422"/>
      <c r="N615" s="422"/>
      <c r="O615" s="79">
        <f t="shared" si="28"/>
        <v>0</v>
      </c>
      <c r="P615" s="79">
        <f t="shared" si="28"/>
        <v>0</v>
      </c>
      <c r="Q615" s="102" t="str">
        <f t="shared" si="27"/>
        <v/>
      </c>
    </row>
    <row r="616" spans="1:17" x14ac:dyDescent="0.2">
      <c r="A616" s="118" t="str">
        <f>IF(B616="","",COUNT('Diário 1º PA'!$A$5:$A$1982)+COUNT('Diário 2º PA'!$A$5:$A$2027)+COUNT('Diário 3º PA'!$A$5:$A$2043)+ROW()-4)</f>
        <v/>
      </c>
      <c r="B616" s="104"/>
      <c r="C616" s="153"/>
      <c r="D616" s="105"/>
      <c r="E616" s="105"/>
      <c r="F616" s="106"/>
      <c r="G616" s="105"/>
      <c r="H616" s="105"/>
      <c r="I616" s="107"/>
      <c r="J616" s="422"/>
      <c r="K616" s="422"/>
      <c r="L616" s="423"/>
      <c r="M616" s="422"/>
      <c r="N616" s="422"/>
      <c r="O616" s="79">
        <f t="shared" si="28"/>
        <v>0</v>
      </c>
      <c r="P616" s="79">
        <f t="shared" si="28"/>
        <v>0</v>
      </c>
      <c r="Q616" s="102" t="str">
        <f t="shared" si="27"/>
        <v/>
      </c>
    </row>
    <row r="617" spans="1:17" x14ac:dyDescent="0.2">
      <c r="A617" s="118" t="str">
        <f>IF(B617="","",COUNT('Diário 1º PA'!$A$5:$A$1982)+COUNT('Diário 2º PA'!$A$5:$A$2027)+COUNT('Diário 3º PA'!$A$5:$A$2043)+ROW()-4)</f>
        <v/>
      </c>
      <c r="B617" s="104"/>
      <c r="C617" s="153"/>
      <c r="D617" s="105"/>
      <c r="E617" s="105"/>
      <c r="F617" s="106"/>
      <c r="G617" s="105"/>
      <c r="H617" s="105"/>
      <c r="I617" s="107"/>
      <c r="J617" s="422"/>
      <c r="K617" s="422"/>
      <c r="L617" s="423"/>
      <c r="M617" s="422"/>
      <c r="N617" s="422"/>
      <c r="O617" s="79">
        <f t="shared" si="28"/>
        <v>0</v>
      </c>
      <c r="P617" s="79">
        <f t="shared" si="28"/>
        <v>0</v>
      </c>
      <c r="Q617" s="102" t="str">
        <f t="shared" si="27"/>
        <v/>
      </c>
    </row>
    <row r="618" spans="1:17" x14ac:dyDescent="0.2">
      <c r="A618" s="118" t="str">
        <f>IF(B618="","",COUNT('Diário 1º PA'!$A$5:$A$1982)+COUNT('Diário 2º PA'!$A$5:$A$2027)+COUNT('Diário 3º PA'!$A$5:$A$2043)+ROW()-4)</f>
        <v/>
      </c>
      <c r="B618" s="104"/>
      <c r="C618" s="153"/>
      <c r="D618" s="105"/>
      <c r="E618" s="105"/>
      <c r="F618" s="106"/>
      <c r="G618" s="105"/>
      <c r="H618" s="105"/>
      <c r="I618" s="107"/>
      <c r="J618" s="422"/>
      <c r="K618" s="422"/>
      <c r="L618" s="423"/>
      <c r="M618" s="422"/>
      <c r="N618" s="422"/>
      <c r="O618" s="79">
        <f t="shared" si="28"/>
        <v>0</v>
      </c>
      <c r="P618" s="79">
        <f t="shared" si="28"/>
        <v>0</v>
      </c>
      <c r="Q618" s="102" t="str">
        <f t="shared" si="27"/>
        <v/>
      </c>
    </row>
    <row r="619" spans="1:17" x14ac:dyDescent="0.2">
      <c r="A619" s="118" t="str">
        <f>IF(B619="","",COUNT('Diário 1º PA'!$A$5:$A$1982)+COUNT('Diário 2º PA'!$A$5:$A$2027)+COUNT('Diário 3º PA'!$A$5:$A$2043)+ROW()-4)</f>
        <v/>
      </c>
      <c r="B619" s="104"/>
      <c r="C619" s="153"/>
      <c r="D619" s="105"/>
      <c r="E619" s="105"/>
      <c r="F619" s="106"/>
      <c r="G619" s="105"/>
      <c r="H619" s="105"/>
      <c r="I619" s="107"/>
      <c r="J619" s="422"/>
      <c r="K619" s="422"/>
      <c r="L619" s="423"/>
      <c r="M619" s="422"/>
      <c r="N619" s="422"/>
      <c r="O619" s="79">
        <f t="shared" si="28"/>
        <v>0</v>
      </c>
      <c r="P619" s="79">
        <f t="shared" si="28"/>
        <v>0</v>
      </c>
      <c r="Q619" s="102" t="str">
        <f t="shared" si="27"/>
        <v/>
      </c>
    </row>
    <row r="620" spans="1:17" x14ac:dyDescent="0.2">
      <c r="A620" s="118" t="str">
        <f>IF(B620="","",COUNT('Diário 1º PA'!$A$5:$A$1982)+COUNT('Diário 2º PA'!$A$5:$A$2027)+COUNT('Diário 3º PA'!$A$5:$A$2043)+ROW()-4)</f>
        <v/>
      </c>
      <c r="B620" s="104"/>
      <c r="C620" s="153"/>
      <c r="D620" s="105"/>
      <c r="E620" s="105"/>
      <c r="F620" s="106"/>
      <c r="G620" s="105"/>
      <c r="H620" s="105"/>
      <c r="I620" s="107"/>
      <c r="J620" s="422"/>
      <c r="K620" s="422"/>
      <c r="L620" s="423"/>
      <c r="M620" s="422"/>
      <c r="N620" s="422"/>
      <c r="O620" s="79">
        <f t="shared" si="28"/>
        <v>0</v>
      </c>
      <c r="P620" s="79">
        <f t="shared" si="28"/>
        <v>0</v>
      </c>
      <c r="Q620" s="102" t="str">
        <f t="shared" si="27"/>
        <v/>
      </c>
    </row>
    <row r="621" spans="1:17" x14ac:dyDescent="0.2">
      <c r="A621" s="118" t="str">
        <f>IF(B621="","",COUNT('Diário 1º PA'!$A$5:$A$1982)+COUNT('Diário 2º PA'!$A$5:$A$2027)+COUNT('Diário 3º PA'!$A$5:$A$2043)+ROW()-4)</f>
        <v/>
      </c>
      <c r="B621" s="104"/>
      <c r="C621" s="153"/>
      <c r="D621" s="105"/>
      <c r="E621" s="105"/>
      <c r="F621" s="106"/>
      <c r="G621" s="105"/>
      <c r="H621" s="105"/>
      <c r="I621" s="107"/>
      <c r="J621" s="422"/>
      <c r="K621" s="422"/>
      <c r="L621" s="423"/>
      <c r="M621" s="422"/>
      <c r="N621" s="422"/>
      <c r="O621" s="79">
        <f t="shared" si="28"/>
        <v>0</v>
      </c>
      <c r="P621" s="79">
        <f t="shared" si="28"/>
        <v>0</v>
      </c>
      <c r="Q621" s="102" t="str">
        <f t="shared" si="27"/>
        <v/>
      </c>
    </row>
    <row r="622" spans="1:17" x14ac:dyDescent="0.2">
      <c r="A622" s="118" t="str">
        <f>IF(B622="","",COUNT('Diário 1º PA'!$A$5:$A$1982)+COUNT('Diário 2º PA'!$A$5:$A$2027)+COUNT('Diário 3º PA'!$A$5:$A$2043)+ROW()-4)</f>
        <v/>
      </c>
      <c r="B622" s="104"/>
      <c r="C622" s="153"/>
      <c r="D622" s="105"/>
      <c r="E622" s="105"/>
      <c r="F622" s="106"/>
      <c r="G622" s="105"/>
      <c r="H622" s="105"/>
      <c r="I622" s="107"/>
      <c r="J622" s="422"/>
      <c r="K622" s="422"/>
      <c r="L622" s="423"/>
      <c r="M622" s="422"/>
      <c r="N622" s="422"/>
      <c r="O622" s="79">
        <f t="shared" si="28"/>
        <v>0</v>
      </c>
      <c r="P622" s="79">
        <f t="shared" si="28"/>
        <v>0</v>
      </c>
      <c r="Q622" s="102" t="str">
        <f t="shared" si="27"/>
        <v/>
      </c>
    </row>
    <row r="623" spans="1:17" x14ac:dyDescent="0.2">
      <c r="A623" s="118" t="str">
        <f>IF(B623="","",COUNT('Diário 1º PA'!$A$5:$A$1982)+COUNT('Diário 2º PA'!$A$5:$A$2027)+COUNT('Diário 3º PA'!$A$5:$A$2043)+ROW()-4)</f>
        <v/>
      </c>
      <c r="B623" s="104"/>
      <c r="C623" s="153"/>
      <c r="D623" s="105"/>
      <c r="E623" s="105"/>
      <c r="F623" s="106"/>
      <c r="G623" s="105"/>
      <c r="H623" s="105"/>
      <c r="I623" s="107"/>
      <c r="J623" s="422"/>
      <c r="K623" s="422"/>
      <c r="L623" s="423"/>
      <c r="M623" s="422"/>
      <c r="N623" s="422"/>
      <c r="O623" s="79">
        <f t="shared" si="28"/>
        <v>0</v>
      </c>
      <c r="P623" s="79">
        <f t="shared" si="28"/>
        <v>0</v>
      </c>
      <c r="Q623" s="102" t="str">
        <f t="shared" si="27"/>
        <v/>
      </c>
    </row>
    <row r="624" spans="1:17" x14ac:dyDescent="0.2">
      <c r="A624" s="118" t="str">
        <f>IF(B624="","",COUNT('Diário 1º PA'!$A$5:$A$1982)+COUNT('Diário 2º PA'!$A$5:$A$2027)+COUNT('Diário 3º PA'!$A$5:$A$2043)+ROW()-4)</f>
        <v/>
      </c>
      <c r="B624" s="104"/>
      <c r="C624" s="153"/>
      <c r="D624" s="105"/>
      <c r="E624" s="105"/>
      <c r="F624" s="106"/>
      <c r="G624" s="105"/>
      <c r="H624" s="105"/>
      <c r="I624" s="107"/>
      <c r="J624" s="422"/>
      <c r="K624" s="422"/>
      <c r="L624" s="423"/>
      <c r="M624" s="422"/>
      <c r="N624" s="422"/>
      <c r="O624" s="79">
        <f t="shared" si="28"/>
        <v>0</v>
      </c>
      <c r="P624" s="79">
        <f t="shared" si="28"/>
        <v>0</v>
      </c>
      <c r="Q624" s="102" t="str">
        <f t="shared" si="27"/>
        <v/>
      </c>
    </row>
    <row r="625" spans="1:17" x14ac:dyDescent="0.2">
      <c r="A625" s="118" t="str">
        <f>IF(B625="","",COUNT('Diário 1º PA'!$A$5:$A$1982)+COUNT('Diário 2º PA'!$A$5:$A$2027)+COUNT('Diário 3º PA'!$A$5:$A$2043)+ROW()-4)</f>
        <v/>
      </c>
      <c r="B625" s="104"/>
      <c r="C625" s="153"/>
      <c r="D625" s="105"/>
      <c r="E625" s="105"/>
      <c r="F625" s="106"/>
      <c r="G625" s="105"/>
      <c r="H625" s="105"/>
      <c r="I625" s="107"/>
      <c r="J625" s="422"/>
      <c r="K625" s="422"/>
      <c r="L625" s="423"/>
      <c r="M625" s="422"/>
      <c r="N625" s="422"/>
      <c r="O625" s="79">
        <f t="shared" si="28"/>
        <v>0</v>
      </c>
      <c r="P625" s="79">
        <f t="shared" si="28"/>
        <v>0</v>
      </c>
      <c r="Q625" s="102" t="str">
        <f t="shared" si="27"/>
        <v/>
      </c>
    </row>
    <row r="626" spans="1:17" x14ac:dyDescent="0.2">
      <c r="A626" s="118" t="str">
        <f>IF(B626="","",COUNT('Diário 1º PA'!$A$5:$A$1982)+COUNT('Diário 2º PA'!$A$5:$A$2027)+COUNT('Diário 3º PA'!$A$5:$A$2043)+ROW()-4)</f>
        <v/>
      </c>
      <c r="B626" s="104"/>
      <c r="C626" s="153"/>
      <c r="D626" s="105"/>
      <c r="E626" s="105"/>
      <c r="F626" s="106"/>
      <c r="G626" s="105"/>
      <c r="H626" s="105"/>
      <c r="I626" s="107"/>
      <c r="J626" s="422"/>
      <c r="K626" s="422"/>
      <c r="L626" s="423"/>
      <c r="M626" s="422"/>
      <c r="N626" s="422"/>
      <c r="O626" s="79">
        <f t="shared" si="28"/>
        <v>0</v>
      </c>
      <c r="P626" s="79">
        <f t="shared" si="28"/>
        <v>0</v>
      </c>
      <c r="Q626" s="102" t="str">
        <f t="shared" si="27"/>
        <v/>
      </c>
    </row>
    <row r="627" spans="1:17" x14ac:dyDescent="0.2">
      <c r="A627" s="118" t="str">
        <f>IF(B627="","",COUNT('Diário 1º PA'!$A$5:$A$1982)+COUNT('Diário 2º PA'!$A$5:$A$2027)+COUNT('Diário 3º PA'!$A$5:$A$2043)+ROW()-4)</f>
        <v/>
      </c>
      <c r="B627" s="104"/>
      <c r="C627" s="153"/>
      <c r="D627" s="105"/>
      <c r="E627" s="105"/>
      <c r="F627" s="106"/>
      <c r="G627" s="105"/>
      <c r="H627" s="105"/>
      <c r="I627" s="107"/>
      <c r="J627" s="422"/>
      <c r="K627" s="422"/>
      <c r="L627" s="423"/>
      <c r="M627" s="422"/>
      <c r="N627" s="422"/>
      <c r="O627" s="79">
        <f t="shared" si="28"/>
        <v>0</v>
      </c>
      <c r="P627" s="79">
        <f t="shared" si="28"/>
        <v>0</v>
      </c>
      <c r="Q627" s="102" t="str">
        <f t="shared" si="27"/>
        <v/>
      </c>
    </row>
    <row r="628" spans="1:17" x14ac:dyDescent="0.2">
      <c r="A628" s="118" t="str">
        <f>IF(B628="","",COUNT('Diário 1º PA'!$A$5:$A$1982)+COUNT('Diário 2º PA'!$A$5:$A$2027)+COUNT('Diário 3º PA'!$A$5:$A$2043)+ROW()-4)</f>
        <v/>
      </c>
      <c r="B628" s="104"/>
      <c r="C628" s="153"/>
      <c r="D628" s="105"/>
      <c r="E628" s="105"/>
      <c r="F628" s="106"/>
      <c r="G628" s="105"/>
      <c r="H628" s="105"/>
      <c r="I628" s="107"/>
      <c r="J628" s="422"/>
      <c r="K628" s="422"/>
      <c r="L628" s="423"/>
      <c r="M628" s="422"/>
      <c r="N628" s="422"/>
      <c r="O628" s="79">
        <f t="shared" si="28"/>
        <v>0</v>
      </c>
      <c r="P628" s="79">
        <f t="shared" si="28"/>
        <v>0</v>
      </c>
      <c r="Q628" s="102" t="str">
        <f t="shared" si="27"/>
        <v/>
      </c>
    </row>
    <row r="629" spans="1:17" x14ac:dyDescent="0.2">
      <c r="A629" s="118" t="str">
        <f>IF(B629="","",COUNT('Diário 1º PA'!$A$5:$A$1982)+COUNT('Diário 2º PA'!$A$5:$A$2027)+COUNT('Diário 3º PA'!$A$5:$A$2043)+ROW()-4)</f>
        <v/>
      </c>
      <c r="B629" s="104"/>
      <c r="C629" s="153"/>
      <c r="D629" s="105"/>
      <c r="E629" s="105"/>
      <c r="F629" s="106"/>
      <c r="G629" s="105"/>
      <c r="H629" s="105"/>
      <c r="I629" s="107"/>
      <c r="J629" s="422"/>
      <c r="K629" s="422"/>
      <c r="L629" s="423"/>
      <c r="M629" s="422"/>
      <c r="N629" s="422"/>
      <c r="O629" s="79">
        <f t="shared" si="28"/>
        <v>0</v>
      </c>
      <c r="P629" s="79">
        <f t="shared" si="28"/>
        <v>0</v>
      </c>
      <c r="Q629" s="102" t="str">
        <f t="shared" si="27"/>
        <v/>
      </c>
    </row>
    <row r="630" spans="1:17" x14ac:dyDescent="0.2">
      <c r="A630" s="118" t="str">
        <f>IF(B630="","",COUNT('Diário 1º PA'!$A$5:$A$1982)+COUNT('Diário 2º PA'!$A$5:$A$2027)+COUNT('Diário 3º PA'!$A$5:$A$2043)+ROW()-4)</f>
        <v/>
      </c>
      <c r="B630" s="104"/>
      <c r="C630" s="153"/>
      <c r="D630" s="105"/>
      <c r="E630" s="105"/>
      <c r="F630" s="106"/>
      <c r="G630" s="105"/>
      <c r="H630" s="105"/>
      <c r="I630" s="107"/>
      <c r="J630" s="422"/>
      <c r="K630" s="422"/>
      <c r="L630" s="423"/>
      <c r="M630" s="422"/>
      <c r="N630" s="422"/>
      <c r="O630" s="79">
        <f t="shared" si="28"/>
        <v>0</v>
      </c>
      <c r="P630" s="79">
        <f t="shared" si="28"/>
        <v>0</v>
      </c>
      <c r="Q630" s="102" t="str">
        <f t="shared" si="27"/>
        <v/>
      </c>
    </row>
    <row r="631" spans="1:17" x14ac:dyDescent="0.2">
      <c r="A631" s="118" t="str">
        <f>IF(B631="","",COUNT('Diário 1º PA'!$A$5:$A$1982)+COUNT('Diário 2º PA'!$A$5:$A$2027)+COUNT('Diário 3º PA'!$A$5:$A$2043)+ROW()-4)</f>
        <v/>
      </c>
      <c r="B631" s="104"/>
      <c r="C631" s="153"/>
      <c r="D631" s="105"/>
      <c r="E631" s="105"/>
      <c r="F631" s="106"/>
      <c r="G631" s="105"/>
      <c r="H631" s="105"/>
      <c r="I631" s="107"/>
      <c r="J631" s="422"/>
      <c r="K631" s="422"/>
      <c r="L631" s="423"/>
      <c r="M631" s="422"/>
      <c r="N631" s="422"/>
      <c r="O631" s="79">
        <f t="shared" si="28"/>
        <v>0</v>
      </c>
      <c r="P631" s="79">
        <f t="shared" si="28"/>
        <v>0</v>
      </c>
      <c r="Q631" s="102" t="str">
        <f t="shared" si="27"/>
        <v/>
      </c>
    </row>
    <row r="632" spans="1:17" x14ac:dyDescent="0.2">
      <c r="A632" s="118" t="str">
        <f>IF(B632="","",COUNT('Diário 1º PA'!$A$5:$A$1982)+COUNT('Diário 2º PA'!$A$5:$A$2027)+COUNT('Diário 3º PA'!$A$5:$A$2043)+ROW()-4)</f>
        <v/>
      </c>
      <c r="B632" s="104"/>
      <c r="C632" s="153"/>
      <c r="D632" s="105"/>
      <c r="E632" s="105"/>
      <c r="F632" s="106"/>
      <c r="G632" s="105"/>
      <c r="H632" s="105"/>
      <c r="I632" s="107"/>
      <c r="J632" s="422"/>
      <c r="K632" s="422"/>
      <c r="L632" s="423"/>
      <c r="M632" s="422"/>
      <c r="N632" s="422"/>
      <c r="O632" s="79">
        <f t="shared" si="28"/>
        <v>0</v>
      </c>
      <c r="P632" s="79">
        <f t="shared" si="28"/>
        <v>0</v>
      </c>
      <c r="Q632" s="102" t="str">
        <f t="shared" si="27"/>
        <v/>
      </c>
    </row>
    <row r="633" spans="1:17" x14ac:dyDescent="0.2">
      <c r="A633" s="118" t="str">
        <f>IF(B633="","",COUNT('Diário 1º PA'!$A$5:$A$1982)+COUNT('Diário 2º PA'!$A$5:$A$2027)+COUNT('Diário 3º PA'!$A$5:$A$2043)+ROW()-4)</f>
        <v/>
      </c>
      <c r="B633" s="104"/>
      <c r="C633" s="153"/>
      <c r="D633" s="105"/>
      <c r="E633" s="105"/>
      <c r="F633" s="106"/>
      <c r="G633" s="105"/>
      <c r="H633" s="105"/>
      <c r="I633" s="107"/>
      <c r="J633" s="422"/>
      <c r="K633" s="422"/>
      <c r="L633" s="423"/>
      <c r="M633" s="422"/>
      <c r="N633" s="422"/>
      <c r="O633" s="79">
        <f t="shared" si="28"/>
        <v>0</v>
      </c>
      <c r="P633" s="79">
        <f t="shared" si="28"/>
        <v>0</v>
      </c>
      <c r="Q633" s="102" t="str">
        <f t="shared" si="27"/>
        <v/>
      </c>
    </row>
    <row r="634" spans="1:17" x14ac:dyDescent="0.2">
      <c r="A634" s="118" t="str">
        <f>IF(B634="","",COUNT('Diário 1º PA'!$A$5:$A$1982)+COUNT('Diário 2º PA'!$A$5:$A$2027)+COUNT('Diário 3º PA'!$A$5:$A$2043)+ROW()-4)</f>
        <v/>
      </c>
      <c r="B634" s="104"/>
      <c r="C634" s="153"/>
      <c r="D634" s="105"/>
      <c r="E634" s="105"/>
      <c r="F634" s="106"/>
      <c r="G634" s="105"/>
      <c r="H634" s="105"/>
      <c r="I634" s="107"/>
      <c r="J634" s="422"/>
      <c r="K634" s="422"/>
      <c r="L634" s="423"/>
      <c r="M634" s="422"/>
      <c r="N634" s="422"/>
      <c r="O634" s="79">
        <f t="shared" si="28"/>
        <v>0</v>
      </c>
      <c r="P634" s="79">
        <f t="shared" si="28"/>
        <v>0</v>
      </c>
      <c r="Q634" s="102" t="str">
        <f t="shared" si="27"/>
        <v/>
      </c>
    </row>
    <row r="635" spans="1:17" x14ac:dyDescent="0.2">
      <c r="A635" s="118" t="str">
        <f>IF(B635="","",COUNT('Diário 1º PA'!$A$5:$A$1982)+COUNT('Diário 2º PA'!$A$5:$A$2027)+COUNT('Diário 3º PA'!$A$5:$A$2043)+ROW()-4)</f>
        <v/>
      </c>
      <c r="B635" s="104"/>
      <c r="C635" s="153"/>
      <c r="D635" s="105"/>
      <c r="E635" s="105"/>
      <c r="F635" s="106"/>
      <c r="G635" s="105"/>
      <c r="H635" s="105"/>
      <c r="I635" s="107"/>
      <c r="J635" s="422"/>
      <c r="K635" s="422"/>
      <c r="L635" s="423"/>
      <c r="M635" s="422"/>
      <c r="N635" s="422"/>
      <c r="O635" s="79">
        <f t="shared" si="28"/>
        <v>0</v>
      </c>
      <c r="P635" s="79">
        <f t="shared" si="28"/>
        <v>0</v>
      </c>
      <c r="Q635" s="102" t="str">
        <f t="shared" si="27"/>
        <v/>
      </c>
    </row>
    <row r="636" spans="1:17" x14ac:dyDescent="0.2">
      <c r="A636" s="118" t="str">
        <f>IF(B636="","",COUNT('Diário 1º PA'!$A$5:$A$1982)+COUNT('Diário 2º PA'!$A$5:$A$2027)+COUNT('Diário 3º PA'!$A$5:$A$2043)+ROW()-4)</f>
        <v/>
      </c>
      <c r="B636" s="104"/>
      <c r="C636" s="153"/>
      <c r="D636" s="105"/>
      <c r="E636" s="105"/>
      <c r="F636" s="106"/>
      <c r="G636" s="105"/>
      <c r="H636" s="105"/>
      <c r="I636" s="107"/>
      <c r="J636" s="422"/>
      <c r="K636" s="422"/>
      <c r="L636" s="423"/>
      <c r="M636" s="422"/>
      <c r="N636" s="422"/>
      <c r="O636" s="79">
        <f t="shared" si="28"/>
        <v>0</v>
      </c>
      <c r="P636" s="79">
        <f t="shared" si="28"/>
        <v>0</v>
      </c>
      <c r="Q636" s="102" t="str">
        <f t="shared" si="27"/>
        <v/>
      </c>
    </row>
    <row r="637" spans="1:17" x14ac:dyDescent="0.2">
      <c r="A637" s="118" t="str">
        <f>IF(B637="","",COUNT('Diário 1º PA'!$A$5:$A$1982)+COUNT('Diário 2º PA'!$A$5:$A$2027)+COUNT('Diário 3º PA'!$A$5:$A$2043)+ROW()-4)</f>
        <v/>
      </c>
      <c r="B637" s="104"/>
      <c r="C637" s="153"/>
      <c r="D637" s="105"/>
      <c r="E637" s="105"/>
      <c r="F637" s="106"/>
      <c r="G637" s="105"/>
      <c r="H637" s="105"/>
      <c r="I637" s="107"/>
      <c r="J637" s="422"/>
      <c r="K637" s="422"/>
      <c r="L637" s="423"/>
      <c r="M637" s="422"/>
      <c r="N637" s="422"/>
      <c r="O637" s="79">
        <f t="shared" si="28"/>
        <v>0</v>
      </c>
      <c r="P637" s="79">
        <f t="shared" si="28"/>
        <v>0</v>
      </c>
      <c r="Q637" s="102" t="str">
        <f t="shared" si="27"/>
        <v/>
      </c>
    </row>
    <row r="638" spans="1:17" x14ac:dyDescent="0.2">
      <c r="A638" s="118" t="str">
        <f>IF(B638="","",COUNT('Diário 1º PA'!$A$5:$A$1982)+COUNT('Diário 2º PA'!$A$5:$A$2027)+COUNT('Diário 3º PA'!$A$5:$A$2043)+ROW()-4)</f>
        <v/>
      </c>
      <c r="B638" s="104"/>
      <c r="C638" s="153"/>
      <c r="D638" s="105"/>
      <c r="E638" s="105"/>
      <c r="F638" s="106"/>
      <c r="G638" s="105"/>
      <c r="H638" s="105"/>
      <c r="I638" s="107"/>
      <c r="J638" s="422"/>
      <c r="K638" s="422"/>
      <c r="L638" s="423"/>
      <c r="M638" s="422"/>
      <c r="N638" s="422"/>
      <c r="O638" s="79">
        <f t="shared" si="28"/>
        <v>0</v>
      </c>
      <c r="P638" s="79">
        <f t="shared" si="28"/>
        <v>0</v>
      </c>
      <c r="Q638" s="102" t="str">
        <f t="shared" si="27"/>
        <v/>
      </c>
    </row>
    <row r="639" spans="1:17" x14ac:dyDescent="0.2">
      <c r="A639" s="118" t="str">
        <f>IF(B639="","",COUNT('Diário 1º PA'!$A$5:$A$1982)+COUNT('Diário 2º PA'!$A$5:$A$2027)+COUNT('Diário 3º PA'!$A$5:$A$2043)+ROW()-4)</f>
        <v/>
      </c>
      <c r="B639" s="104"/>
      <c r="C639" s="153"/>
      <c r="D639" s="105"/>
      <c r="E639" s="105"/>
      <c r="F639" s="106"/>
      <c r="G639" s="105"/>
      <c r="H639" s="105"/>
      <c r="I639" s="107"/>
      <c r="J639" s="422"/>
      <c r="K639" s="422"/>
      <c r="L639" s="423"/>
      <c r="M639" s="422"/>
      <c r="N639" s="422"/>
      <c r="O639" s="79">
        <f t="shared" si="28"/>
        <v>0</v>
      </c>
      <c r="P639" s="79">
        <f t="shared" si="28"/>
        <v>0</v>
      </c>
      <c r="Q639" s="102" t="str">
        <f t="shared" si="27"/>
        <v/>
      </c>
    </row>
    <row r="640" spans="1:17" x14ac:dyDescent="0.2">
      <c r="A640" s="118" t="str">
        <f>IF(B640="","",COUNT('Diário 1º PA'!$A$5:$A$1982)+COUNT('Diário 2º PA'!$A$5:$A$2027)+COUNT('Diário 3º PA'!$A$5:$A$2043)+ROW()-4)</f>
        <v/>
      </c>
      <c r="B640" s="104"/>
      <c r="C640" s="153"/>
      <c r="D640" s="105"/>
      <c r="E640" s="105"/>
      <c r="F640" s="106"/>
      <c r="G640" s="105"/>
      <c r="H640" s="105"/>
      <c r="I640" s="107"/>
      <c r="J640" s="422"/>
      <c r="K640" s="422"/>
      <c r="L640" s="423"/>
      <c r="M640" s="422"/>
      <c r="N640" s="422"/>
      <c r="O640" s="79">
        <f t="shared" si="28"/>
        <v>0</v>
      </c>
      <c r="P640" s="79">
        <f t="shared" si="28"/>
        <v>0</v>
      </c>
      <c r="Q640" s="102" t="str">
        <f t="shared" si="27"/>
        <v/>
      </c>
    </row>
    <row r="641" spans="1:17" x14ac:dyDescent="0.2">
      <c r="A641" s="118" t="str">
        <f>IF(B641="","",COUNT('Diário 1º PA'!$A$5:$A$1982)+COUNT('Diário 2º PA'!$A$5:$A$2027)+COUNT('Diário 3º PA'!$A$5:$A$2043)+ROW()-4)</f>
        <v/>
      </c>
      <c r="B641" s="104"/>
      <c r="C641" s="153"/>
      <c r="D641" s="105"/>
      <c r="E641" s="105"/>
      <c r="F641" s="106"/>
      <c r="G641" s="105"/>
      <c r="H641" s="105"/>
      <c r="I641" s="107"/>
      <c r="J641" s="422"/>
      <c r="K641" s="422"/>
      <c r="L641" s="423"/>
      <c r="M641" s="422"/>
      <c r="N641" s="422"/>
      <c r="O641" s="79">
        <f t="shared" si="28"/>
        <v>0</v>
      </c>
      <c r="P641" s="79">
        <f t="shared" si="28"/>
        <v>0</v>
      </c>
      <c r="Q641" s="102" t="str">
        <f t="shared" si="27"/>
        <v/>
      </c>
    </row>
    <row r="642" spans="1:17" x14ac:dyDescent="0.2">
      <c r="A642" s="118" t="str">
        <f>IF(B642="","",COUNT('Diário 1º PA'!$A$5:$A$1982)+COUNT('Diário 2º PA'!$A$5:$A$2027)+COUNT('Diário 3º PA'!$A$5:$A$2043)+ROW()-4)</f>
        <v/>
      </c>
      <c r="B642" s="104"/>
      <c r="C642" s="153"/>
      <c r="D642" s="105"/>
      <c r="E642" s="105"/>
      <c r="F642" s="106"/>
      <c r="G642" s="105"/>
      <c r="H642" s="105"/>
      <c r="I642" s="107"/>
      <c r="J642" s="422"/>
      <c r="K642" s="422"/>
      <c r="L642" s="423"/>
      <c r="M642" s="422"/>
      <c r="N642" s="422"/>
      <c r="O642" s="79">
        <f t="shared" si="28"/>
        <v>0</v>
      </c>
      <c r="P642" s="79">
        <f t="shared" si="28"/>
        <v>0</v>
      </c>
      <c r="Q642" s="102" t="str">
        <f t="shared" si="27"/>
        <v/>
      </c>
    </row>
    <row r="643" spans="1:17" x14ac:dyDescent="0.2">
      <c r="A643" s="118" t="str">
        <f>IF(B643="","",COUNT('Diário 1º PA'!$A$5:$A$1982)+COUNT('Diário 2º PA'!$A$5:$A$2027)+COUNT('Diário 3º PA'!$A$5:$A$2043)+ROW()-4)</f>
        <v/>
      </c>
      <c r="B643" s="104"/>
      <c r="C643" s="153"/>
      <c r="D643" s="105"/>
      <c r="E643" s="105"/>
      <c r="F643" s="106"/>
      <c r="G643" s="105"/>
      <c r="H643" s="105"/>
      <c r="I643" s="107"/>
      <c r="J643" s="422"/>
      <c r="K643" s="422"/>
      <c r="L643" s="423"/>
      <c r="M643" s="422"/>
      <c r="N643" s="422"/>
      <c r="O643" s="79">
        <f t="shared" si="28"/>
        <v>0</v>
      </c>
      <c r="P643" s="79">
        <f t="shared" si="28"/>
        <v>0</v>
      </c>
      <c r="Q643" s="102" t="str">
        <f t="shared" si="27"/>
        <v/>
      </c>
    </row>
    <row r="644" spans="1:17" x14ac:dyDescent="0.2">
      <c r="A644" s="118" t="str">
        <f>IF(B644="","",COUNT('Diário 1º PA'!$A$5:$A$1982)+COUNT('Diário 2º PA'!$A$5:$A$2027)+COUNT('Diário 3º PA'!$A$5:$A$2043)+ROW()-4)</f>
        <v/>
      </c>
      <c r="B644" s="104"/>
      <c r="C644" s="153"/>
      <c r="D644" s="105"/>
      <c r="E644" s="105"/>
      <c r="F644" s="106"/>
      <c r="G644" s="105"/>
      <c r="H644" s="105"/>
      <c r="I644" s="107"/>
      <c r="J644" s="422"/>
      <c r="K644" s="422"/>
      <c r="L644" s="423"/>
      <c r="M644" s="422"/>
      <c r="N644" s="422"/>
      <c r="O644" s="79">
        <f t="shared" si="28"/>
        <v>0</v>
      </c>
      <c r="P644" s="79">
        <f t="shared" si="28"/>
        <v>0</v>
      </c>
      <c r="Q644" s="102" t="str">
        <f t="shared" si="27"/>
        <v/>
      </c>
    </row>
    <row r="645" spans="1:17" x14ac:dyDescent="0.2">
      <c r="A645" s="118" t="str">
        <f>IF(B645="","",COUNT('Diário 1º PA'!$A$5:$A$1982)+COUNT('Diário 2º PA'!$A$5:$A$2027)+COUNT('Diário 3º PA'!$A$5:$A$2043)+ROW()-4)</f>
        <v/>
      </c>
      <c r="B645" s="104"/>
      <c r="C645" s="153"/>
      <c r="D645" s="105"/>
      <c r="E645" s="105"/>
      <c r="F645" s="106"/>
      <c r="G645" s="105"/>
      <c r="H645" s="105"/>
      <c r="I645" s="107"/>
      <c r="J645" s="422"/>
      <c r="K645" s="422"/>
      <c r="L645" s="423"/>
      <c r="M645" s="422"/>
      <c r="N645" s="422"/>
      <c r="O645" s="79">
        <f t="shared" si="28"/>
        <v>0</v>
      </c>
      <c r="P645" s="79">
        <f t="shared" si="28"/>
        <v>0</v>
      </c>
      <c r="Q645" s="102" t="str">
        <f t="shared" si="27"/>
        <v/>
      </c>
    </row>
    <row r="646" spans="1:17" x14ac:dyDescent="0.2">
      <c r="A646" s="118" t="str">
        <f>IF(B646="","",COUNT('Diário 1º PA'!$A$5:$A$1982)+COUNT('Diário 2º PA'!$A$5:$A$2027)+COUNT('Diário 3º PA'!$A$5:$A$2043)+ROW()-4)</f>
        <v/>
      </c>
      <c r="B646" s="104"/>
      <c r="C646" s="153"/>
      <c r="D646" s="105"/>
      <c r="E646" s="105"/>
      <c r="F646" s="106"/>
      <c r="G646" s="105"/>
      <c r="H646" s="105"/>
      <c r="I646" s="107"/>
      <c r="J646" s="422"/>
      <c r="K646" s="422"/>
      <c r="L646" s="423"/>
      <c r="M646" s="422"/>
      <c r="N646" s="422"/>
      <c r="O646" s="79">
        <f t="shared" si="28"/>
        <v>0</v>
      </c>
      <c r="P646" s="79">
        <f t="shared" si="28"/>
        <v>0</v>
      </c>
      <c r="Q646" s="102" t="str">
        <f t="shared" si="27"/>
        <v/>
      </c>
    </row>
    <row r="647" spans="1:17" x14ac:dyDescent="0.2">
      <c r="A647" s="118" t="str">
        <f>IF(B647="","",COUNT('Diário 1º PA'!$A$5:$A$1982)+COUNT('Diário 2º PA'!$A$5:$A$2027)+COUNT('Diário 3º PA'!$A$5:$A$2043)+ROW()-4)</f>
        <v/>
      </c>
      <c r="B647" s="104"/>
      <c r="C647" s="153"/>
      <c r="D647" s="105"/>
      <c r="E647" s="105"/>
      <c r="F647" s="106"/>
      <c r="G647" s="105"/>
      <c r="H647" s="105"/>
      <c r="I647" s="107"/>
      <c r="J647" s="422"/>
      <c r="K647" s="422"/>
      <c r="L647" s="423"/>
      <c r="M647" s="422"/>
      <c r="N647" s="422"/>
      <c r="O647" s="79">
        <f t="shared" si="28"/>
        <v>0</v>
      </c>
      <c r="P647" s="79">
        <f t="shared" si="28"/>
        <v>0</v>
      </c>
      <c r="Q647" s="102" t="str">
        <f t="shared" si="27"/>
        <v/>
      </c>
    </row>
    <row r="648" spans="1:17" x14ac:dyDescent="0.2">
      <c r="A648" s="118" t="str">
        <f>IF(B648="","",COUNT('Diário 1º PA'!$A$5:$A$1982)+COUNT('Diário 2º PA'!$A$5:$A$2027)+COUNT('Diário 3º PA'!$A$5:$A$2043)+ROW()-4)</f>
        <v/>
      </c>
      <c r="B648" s="104"/>
      <c r="C648" s="153"/>
      <c r="D648" s="105"/>
      <c r="E648" s="105"/>
      <c r="F648" s="106"/>
      <c r="G648" s="105"/>
      <c r="H648" s="105"/>
      <c r="I648" s="107"/>
      <c r="J648" s="422"/>
      <c r="K648" s="422"/>
      <c r="L648" s="423"/>
      <c r="M648" s="422"/>
      <c r="N648" s="422"/>
      <c r="O648" s="79">
        <f t="shared" si="28"/>
        <v>0</v>
      </c>
      <c r="P648" s="79">
        <f t="shared" si="28"/>
        <v>0</v>
      </c>
      <c r="Q648" s="102" t="str">
        <f t="shared" si="27"/>
        <v/>
      </c>
    </row>
    <row r="649" spans="1:17" x14ac:dyDescent="0.2">
      <c r="A649" s="118" t="str">
        <f>IF(B649="","",COUNT('Diário 1º PA'!$A$5:$A$1982)+COUNT('Diário 2º PA'!$A$5:$A$2027)+COUNT('Diário 3º PA'!$A$5:$A$2043)+ROW()-4)</f>
        <v/>
      </c>
      <c r="B649" s="104"/>
      <c r="C649" s="153"/>
      <c r="D649" s="105"/>
      <c r="E649" s="105"/>
      <c r="F649" s="106"/>
      <c r="G649" s="105"/>
      <c r="H649" s="105"/>
      <c r="I649" s="107"/>
      <c r="J649" s="422"/>
      <c r="K649" s="422"/>
      <c r="L649" s="423"/>
      <c r="M649" s="422"/>
      <c r="N649" s="422"/>
      <c r="O649" s="79">
        <f t="shared" si="28"/>
        <v>0</v>
      </c>
      <c r="P649" s="79">
        <f t="shared" si="28"/>
        <v>0</v>
      </c>
      <c r="Q649" s="102" t="str">
        <f t="shared" ref="Q649:Q712" si="29">SUBSTITUTE(D649," ","_")</f>
        <v/>
      </c>
    </row>
    <row r="650" spans="1:17" x14ac:dyDescent="0.2">
      <c r="A650" s="118" t="str">
        <f>IF(B650="","",COUNT('Diário 1º PA'!$A$5:$A$1982)+COUNT('Diário 2º PA'!$A$5:$A$2027)+COUNT('Diário 3º PA'!$A$5:$A$2043)+ROW()-4)</f>
        <v/>
      </c>
      <c r="B650" s="104"/>
      <c r="C650" s="153"/>
      <c r="D650" s="105"/>
      <c r="E650" s="105"/>
      <c r="F650" s="106"/>
      <c r="G650" s="105"/>
      <c r="H650" s="105"/>
      <c r="I650" s="107"/>
      <c r="J650" s="422"/>
      <c r="K650" s="422"/>
      <c r="L650" s="423"/>
      <c r="M650" s="422"/>
      <c r="N650" s="422"/>
      <c r="O650" s="79">
        <f t="shared" ref="O650:P713" si="30">IF(B650=0,0,IF(YEAR(B650)=$P$1,MONTH(B650)-$O$1+1,(YEAR(B650)-$P$1)*12-$O$1+1+MONTH(B650)))</f>
        <v>0</v>
      </c>
      <c r="P650" s="79">
        <f t="shared" si="30"/>
        <v>0</v>
      </c>
      <c r="Q650" s="102" t="str">
        <f t="shared" si="29"/>
        <v/>
      </c>
    </row>
    <row r="651" spans="1:17" x14ac:dyDescent="0.2">
      <c r="A651" s="118" t="str">
        <f>IF(B651="","",COUNT('Diário 1º PA'!$A$5:$A$1982)+COUNT('Diário 2º PA'!$A$5:$A$2027)+COUNT('Diário 3º PA'!$A$5:$A$2043)+ROW()-4)</f>
        <v/>
      </c>
      <c r="B651" s="104"/>
      <c r="C651" s="153"/>
      <c r="D651" s="105"/>
      <c r="E651" s="105"/>
      <c r="F651" s="106"/>
      <c r="G651" s="105"/>
      <c r="H651" s="105"/>
      <c r="I651" s="107"/>
      <c r="J651" s="422"/>
      <c r="K651" s="422"/>
      <c r="L651" s="423"/>
      <c r="M651" s="422"/>
      <c r="N651" s="422"/>
      <c r="O651" s="79">
        <f t="shared" si="30"/>
        <v>0</v>
      </c>
      <c r="P651" s="79">
        <f t="shared" si="30"/>
        <v>0</v>
      </c>
      <c r="Q651" s="102" t="str">
        <f t="shared" si="29"/>
        <v/>
      </c>
    </row>
    <row r="652" spans="1:17" x14ac:dyDescent="0.2">
      <c r="A652" s="118" t="str">
        <f>IF(B652="","",COUNT('Diário 1º PA'!$A$5:$A$1982)+COUNT('Diário 2º PA'!$A$5:$A$2027)+COUNT('Diário 3º PA'!$A$5:$A$2043)+ROW()-4)</f>
        <v/>
      </c>
      <c r="B652" s="104"/>
      <c r="C652" s="153"/>
      <c r="D652" s="105"/>
      <c r="E652" s="105"/>
      <c r="F652" s="106"/>
      <c r="G652" s="105"/>
      <c r="H652" s="105"/>
      <c r="I652" s="107"/>
      <c r="J652" s="422"/>
      <c r="K652" s="422"/>
      <c r="L652" s="423"/>
      <c r="M652" s="422"/>
      <c r="N652" s="422"/>
      <c r="O652" s="79">
        <f t="shared" si="30"/>
        <v>0</v>
      </c>
      <c r="P652" s="79">
        <f t="shared" si="30"/>
        <v>0</v>
      </c>
      <c r="Q652" s="102" t="str">
        <f t="shared" si="29"/>
        <v/>
      </c>
    </row>
    <row r="653" spans="1:17" x14ac:dyDescent="0.2">
      <c r="A653" s="118" t="str">
        <f>IF(B653="","",COUNT('Diário 1º PA'!$A$5:$A$1982)+COUNT('Diário 2º PA'!$A$5:$A$2027)+COUNT('Diário 3º PA'!$A$5:$A$2043)+ROW()-4)</f>
        <v/>
      </c>
      <c r="B653" s="104"/>
      <c r="C653" s="153"/>
      <c r="D653" s="105"/>
      <c r="E653" s="105"/>
      <c r="F653" s="106"/>
      <c r="G653" s="105"/>
      <c r="H653" s="105"/>
      <c r="I653" s="107"/>
      <c r="J653" s="422"/>
      <c r="K653" s="422"/>
      <c r="L653" s="423"/>
      <c r="M653" s="422"/>
      <c r="N653" s="422"/>
      <c r="O653" s="79">
        <f t="shared" si="30"/>
        <v>0</v>
      </c>
      <c r="P653" s="79">
        <f t="shared" si="30"/>
        <v>0</v>
      </c>
      <c r="Q653" s="102" t="str">
        <f t="shared" si="29"/>
        <v/>
      </c>
    </row>
    <row r="654" spans="1:17" x14ac:dyDescent="0.2">
      <c r="A654" s="118" t="str">
        <f>IF(B654="","",COUNT('Diário 1º PA'!$A$5:$A$1982)+COUNT('Diário 2º PA'!$A$5:$A$2027)+COUNT('Diário 3º PA'!$A$5:$A$2043)+ROW()-4)</f>
        <v/>
      </c>
      <c r="B654" s="104"/>
      <c r="C654" s="153"/>
      <c r="D654" s="105"/>
      <c r="E654" s="105"/>
      <c r="F654" s="106"/>
      <c r="G654" s="105"/>
      <c r="H654" s="105"/>
      <c r="I654" s="107"/>
      <c r="J654" s="422"/>
      <c r="K654" s="422"/>
      <c r="L654" s="423"/>
      <c r="M654" s="422"/>
      <c r="N654" s="422"/>
      <c r="O654" s="79">
        <f t="shared" si="30"/>
        <v>0</v>
      </c>
      <c r="P654" s="79">
        <f t="shared" si="30"/>
        <v>0</v>
      </c>
      <c r="Q654" s="102" t="str">
        <f t="shared" si="29"/>
        <v/>
      </c>
    </row>
    <row r="655" spans="1:17" x14ac:dyDescent="0.2">
      <c r="A655" s="118" t="str">
        <f>IF(B655="","",COUNT('Diário 1º PA'!$A$5:$A$1982)+COUNT('Diário 2º PA'!$A$5:$A$2027)+COUNT('Diário 3º PA'!$A$5:$A$2043)+ROW()-4)</f>
        <v/>
      </c>
      <c r="B655" s="104"/>
      <c r="C655" s="153"/>
      <c r="D655" s="105"/>
      <c r="E655" s="105"/>
      <c r="F655" s="106"/>
      <c r="G655" s="105"/>
      <c r="H655" s="105"/>
      <c r="I655" s="107"/>
      <c r="J655" s="422"/>
      <c r="K655" s="422"/>
      <c r="L655" s="423"/>
      <c r="M655" s="422"/>
      <c r="N655" s="422"/>
      <c r="O655" s="79">
        <f t="shared" si="30"/>
        <v>0</v>
      </c>
      <c r="P655" s="79">
        <f t="shared" si="30"/>
        <v>0</v>
      </c>
      <c r="Q655" s="102" t="str">
        <f t="shared" si="29"/>
        <v/>
      </c>
    </row>
    <row r="656" spans="1:17" x14ac:dyDescent="0.2">
      <c r="A656" s="118" t="str">
        <f>IF(B656="","",COUNT('Diário 1º PA'!$A$5:$A$1982)+COUNT('Diário 2º PA'!$A$5:$A$2027)+COUNT('Diário 3º PA'!$A$5:$A$2043)+ROW()-4)</f>
        <v/>
      </c>
      <c r="B656" s="104"/>
      <c r="C656" s="153"/>
      <c r="D656" s="105"/>
      <c r="E656" s="105"/>
      <c r="F656" s="106"/>
      <c r="G656" s="105"/>
      <c r="H656" s="105"/>
      <c r="I656" s="107"/>
      <c r="J656" s="422"/>
      <c r="K656" s="422"/>
      <c r="L656" s="423"/>
      <c r="M656" s="422"/>
      <c r="N656" s="422"/>
      <c r="O656" s="79">
        <f t="shared" si="30"/>
        <v>0</v>
      </c>
      <c r="P656" s="79">
        <f t="shared" si="30"/>
        <v>0</v>
      </c>
      <c r="Q656" s="102" t="str">
        <f t="shared" si="29"/>
        <v/>
      </c>
    </row>
    <row r="657" spans="1:17" x14ac:dyDescent="0.2">
      <c r="A657" s="118" t="str">
        <f>IF(B657="","",COUNT('Diário 1º PA'!$A$5:$A$1982)+COUNT('Diário 2º PA'!$A$5:$A$2027)+COUNT('Diário 3º PA'!$A$5:$A$2043)+ROW()-4)</f>
        <v/>
      </c>
      <c r="B657" s="104"/>
      <c r="C657" s="153"/>
      <c r="D657" s="105"/>
      <c r="E657" s="105"/>
      <c r="F657" s="106"/>
      <c r="G657" s="105"/>
      <c r="H657" s="105"/>
      <c r="I657" s="107"/>
      <c r="J657" s="422"/>
      <c r="K657" s="422"/>
      <c r="L657" s="423"/>
      <c r="M657" s="422"/>
      <c r="N657" s="422"/>
      <c r="O657" s="79">
        <f t="shared" si="30"/>
        <v>0</v>
      </c>
      <c r="P657" s="79">
        <f t="shared" si="30"/>
        <v>0</v>
      </c>
      <c r="Q657" s="102" t="str">
        <f t="shared" si="29"/>
        <v/>
      </c>
    </row>
    <row r="658" spans="1:17" x14ac:dyDescent="0.2">
      <c r="A658" s="118" t="str">
        <f>IF(B658="","",COUNT('Diário 1º PA'!$A$5:$A$1982)+COUNT('Diário 2º PA'!$A$5:$A$2027)+COUNT('Diário 3º PA'!$A$5:$A$2043)+ROW()-4)</f>
        <v/>
      </c>
      <c r="B658" s="104"/>
      <c r="C658" s="153"/>
      <c r="D658" s="105"/>
      <c r="E658" s="105"/>
      <c r="F658" s="106"/>
      <c r="G658" s="105"/>
      <c r="H658" s="105"/>
      <c r="I658" s="107"/>
      <c r="J658" s="422"/>
      <c r="K658" s="422"/>
      <c r="L658" s="423"/>
      <c r="M658" s="422"/>
      <c r="N658" s="422"/>
      <c r="O658" s="79">
        <f t="shared" si="30"/>
        <v>0</v>
      </c>
      <c r="P658" s="79">
        <f t="shared" si="30"/>
        <v>0</v>
      </c>
      <c r="Q658" s="102" t="str">
        <f t="shared" si="29"/>
        <v/>
      </c>
    </row>
    <row r="659" spans="1:17" x14ac:dyDescent="0.2">
      <c r="A659" s="118" t="str">
        <f>IF(B659="","",COUNT('Diário 1º PA'!$A$5:$A$1982)+COUNT('Diário 2º PA'!$A$5:$A$2027)+COUNT('Diário 3º PA'!$A$5:$A$2043)+ROW()-4)</f>
        <v/>
      </c>
      <c r="B659" s="104"/>
      <c r="C659" s="153"/>
      <c r="D659" s="105"/>
      <c r="E659" s="105"/>
      <c r="F659" s="106"/>
      <c r="G659" s="105"/>
      <c r="H659" s="105"/>
      <c r="I659" s="107"/>
      <c r="J659" s="422"/>
      <c r="K659" s="422"/>
      <c r="L659" s="423"/>
      <c r="M659" s="422"/>
      <c r="N659" s="422"/>
      <c r="O659" s="79">
        <f t="shared" si="30"/>
        <v>0</v>
      </c>
      <c r="P659" s="79">
        <f t="shared" si="30"/>
        <v>0</v>
      </c>
      <c r="Q659" s="102" t="str">
        <f t="shared" si="29"/>
        <v/>
      </c>
    </row>
    <row r="660" spans="1:17" x14ac:dyDescent="0.2">
      <c r="A660" s="118" t="str">
        <f>IF(B660="","",COUNT('Diário 1º PA'!$A$5:$A$1982)+COUNT('Diário 2º PA'!$A$5:$A$2027)+COUNT('Diário 3º PA'!$A$5:$A$2043)+ROW()-4)</f>
        <v/>
      </c>
      <c r="B660" s="104"/>
      <c r="C660" s="153"/>
      <c r="D660" s="105"/>
      <c r="E660" s="105"/>
      <c r="F660" s="106"/>
      <c r="G660" s="105"/>
      <c r="H660" s="105"/>
      <c r="I660" s="107"/>
      <c r="J660" s="422"/>
      <c r="K660" s="422"/>
      <c r="L660" s="423"/>
      <c r="M660" s="422"/>
      <c r="N660" s="422"/>
      <c r="O660" s="79">
        <f t="shared" si="30"/>
        <v>0</v>
      </c>
      <c r="P660" s="79">
        <f t="shared" si="30"/>
        <v>0</v>
      </c>
      <c r="Q660" s="102" t="str">
        <f t="shared" si="29"/>
        <v/>
      </c>
    </row>
    <row r="661" spans="1:17" x14ac:dyDescent="0.2">
      <c r="A661" s="118" t="str">
        <f>IF(B661="","",COUNT('Diário 1º PA'!$A$5:$A$1982)+COUNT('Diário 2º PA'!$A$5:$A$2027)+COUNT('Diário 3º PA'!$A$5:$A$2043)+ROW()-4)</f>
        <v/>
      </c>
      <c r="B661" s="104"/>
      <c r="C661" s="153"/>
      <c r="D661" s="105"/>
      <c r="E661" s="105"/>
      <c r="F661" s="106"/>
      <c r="G661" s="105"/>
      <c r="H661" s="105"/>
      <c r="I661" s="107"/>
      <c r="J661" s="422"/>
      <c r="K661" s="422"/>
      <c r="L661" s="423"/>
      <c r="M661" s="422"/>
      <c r="N661" s="422"/>
      <c r="O661" s="79">
        <f t="shared" si="30"/>
        <v>0</v>
      </c>
      <c r="P661" s="79">
        <f t="shared" si="30"/>
        <v>0</v>
      </c>
      <c r="Q661" s="102" t="str">
        <f t="shared" si="29"/>
        <v/>
      </c>
    </row>
    <row r="662" spans="1:17" x14ac:dyDescent="0.2">
      <c r="A662" s="118" t="str">
        <f>IF(B662="","",COUNT('Diário 1º PA'!$A$5:$A$1982)+COUNT('Diário 2º PA'!$A$5:$A$2027)+COUNT('Diário 3º PA'!$A$5:$A$2043)+ROW()-4)</f>
        <v/>
      </c>
      <c r="B662" s="104"/>
      <c r="C662" s="153"/>
      <c r="D662" s="105"/>
      <c r="E662" s="105"/>
      <c r="F662" s="106"/>
      <c r="G662" s="105"/>
      <c r="H662" s="105"/>
      <c r="I662" s="107"/>
      <c r="J662" s="422"/>
      <c r="K662" s="422"/>
      <c r="L662" s="423"/>
      <c r="M662" s="422"/>
      <c r="N662" s="422"/>
      <c r="O662" s="79">
        <f t="shared" si="30"/>
        <v>0</v>
      </c>
      <c r="P662" s="79">
        <f t="shared" si="30"/>
        <v>0</v>
      </c>
      <c r="Q662" s="102" t="str">
        <f t="shared" si="29"/>
        <v/>
      </c>
    </row>
    <row r="663" spans="1:17" x14ac:dyDescent="0.2">
      <c r="A663" s="118" t="str">
        <f>IF(B663="","",COUNT('Diário 1º PA'!$A$5:$A$1982)+COUNT('Diário 2º PA'!$A$5:$A$2027)+COUNT('Diário 3º PA'!$A$5:$A$2043)+ROW()-4)</f>
        <v/>
      </c>
      <c r="B663" s="104"/>
      <c r="C663" s="153"/>
      <c r="D663" s="105"/>
      <c r="E663" s="105"/>
      <c r="F663" s="106"/>
      <c r="G663" s="105"/>
      <c r="H663" s="105"/>
      <c r="I663" s="107"/>
      <c r="J663" s="422"/>
      <c r="K663" s="422"/>
      <c r="L663" s="423"/>
      <c r="M663" s="422"/>
      <c r="N663" s="422"/>
      <c r="O663" s="79">
        <f t="shared" si="30"/>
        <v>0</v>
      </c>
      <c r="P663" s="79">
        <f t="shared" si="30"/>
        <v>0</v>
      </c>
      <c r="Q663" s="102" t="str">
        <f t="shared" si="29"/>
        <v/>
      </c>
    </row>
    <row r="664" spans="1:17" x14ac:dyDescent="0.2">
      <c r="A664" s="118" t="str">
        <f>IF(B664="","",COUNT('Diário 1º PA'!$A$5:$A$1982)+COUNT('Diário 2º PA'!$A$5:$A$2027)+COUNT('Diário 3º PA'!$A$5:$A$2043)+ROW()-4)</f>
        <v/>
      </c>
      <c r="B664" s="104"/>
      <c r="C664" s="153"/>
      <c r="D664" s="105"/>
      <c r="E664" s="105"/>
      <c r="F664" s="106"/>
      <c r="G664" s="105"/>
      <c r="H664" s="105"/>
      <c r="I664" s="107"/>
      <c r="J664" s="422"/>
      <c r="K664" s="422"/>
      <c r="L664" s="423"/>
      <c r="M664" s="422"/>
      <c r="N664" s="422"/>
      <c r="O664" s="79">
        <f t="shared" si="30"/>
        <v>0</v>
      </c>
      <c r="P664" s="79">
        <f t="shared" si="30"/>
        <v>0</v>
      </c>
      <c r="Q664" s="102" t="str">
        <f t="shared" si="29"/>
        <v/>
      </c>
    </row>
    <row r="665" spans="1:17" x14ac:dyDescent="0.2">
      <c r="A665" s="118" t="str">
        <f>IF(B665="","",COUNT('Diário 1º PA'!$A$5:$A$1982)+COUNT('Diário 2º PA'!$A$5:$A$2027)+COUNT('Diário 3º PA'!$A$5:$A$2043)+ROW()-4)</f>
        <v/>
      </c>
      <c r="B665" s="104"/>
      <c r="C665" s="153"/>
      <c r="D665" s="105"/>
      <c r="E665" s="105"/>
      <c r="F665" s="106"/>
      <c r="G665" s="105"/>
      <c r="H665" s="105"/>
      <c r="I665" s="107"/>
      <c r="J665" s="422"/>
      <c r="K665" s="422"/>
      <c r="L665" s="423"/>
      <c r="M665" s="422"/>
      <c r="N665" s="422"/>
      <c r="O665" s="79">
        <f t="shared" si="30"/>
        <v>0</v>
      </c>
      <c r="P665" s="79">
        <f t="shared" si="30"/>
        <v>0</v>
      </c>
      <c r="Q665" s="102" t="str">
        <f t="shared" si="29"/>
        <v/>
      </c>
    </row>
    <row r="666" spans="1:17" x14ac:dyDescent="0.2">
      <c r="A666" s="118" t="str">
        <f>IF(B666="","",COUNT('Diário 1º PA'!$A$5:$A$1982)+COUNT('Diário 2º PA'!$A$5:$A$2027)+COUNT('Diário 3º PA'!$A$5:$A$2043)+ROW()-4)</f>
        <v/>
      </c>
      <c r="B666" s="104"/>
      <c r="C666" s="153"/>
      <c r="D666" s="105"/>
      <c r="E666" s="105"/>
      <c r="F666" s="106"/>
      <c r="G666" s="105"/>
      <c r="H666" s="105"/>
      <c r="I666" s="107"/>
      <c r="J666" s="422"/>
      <c r="K666" s="422"/>
      <c r="L666" s="423"/>
      <c r="M666" s="422"/>
      <c r="N666" s="422"/>
      <c r="O666" s="79">
        <f t="shared" si="30"/>
        <v>0</v>
      </c>
      <c r="P666" s="79">
        <f t="shared" si="30"/>
        <v>0</v>
      </c>
      <c r="Q666" s="102" t="str">
        <f t="shared" si="29"/>
        <v/>
      </c>
    </row>
    <row r="667" spans="1:17" x14ac:dyDescent="0.2">
      <c r="A667" s="118" t="str">
        <f>IF(B667="","",COUNT('Diário 1º PA'!$A$5:$A$1982)+COUNT('Diário 2º PA'!$A$5:$A$2027)+COUNT('Diário 3º PA'!$A$5:$A$2043)+ROW()-4)</f>
        <v/>
      </c>
      <c r="B667" s="104"/>
      <c r="C667" s="153"/>
      <c r="D667" s="105"/>
      <c r="E667" s="105"/>
      <c r="F667" s="106"/>
      <c r="G667" s="105"/>
      <c r="H667" s="105"/>
      <c r="I667" s="107"/>
      <c r="J667" s="422"/>
      <c r="K667" s="422"/>
      <c r="L667" s="423"/>
      <c r="M667" s="422"/>
      <c r="N667" s="422"/>
      <c r="O667" s="79">
        <f t="shared" si="30"/>
        <v>0</v>
      </c>
      <c r="P667" s="79">
        <f t="shared" si="30"/>
        <v>0</v>
      </c>
      <c r="Q667" s="102" t="str">
        <f t="shared" si="29"/>
        <v/>
      </c>
    </row>
    <row r="668" spans="1:17" x14ac:dyDescent="0.2">
      <c r="A668" s="118" t="str">
        <f>IF(B668="","",COUNT('Diário 1º PA'!$A$5:$A$1982)+COUNT('Diário 2º PA'!$A$5:$A$2027)+COUNT('Diário 3º PA'!$A$5:$A$2043)+ROW()-4)</f>
        <v/>
      </c>
      <c r="B668" s="104"/>
      <c r="C668" s="153"/>
      <c r="D668" s="105"/>
      <c r="E668" s="105"/>
      <c r="F668" s="106"/>
      <c r="G668" s="105"/>
      <c r="H668" s="105"/>
      <c r="I668" s="107"/>
      <c r="J668" s="422"/>
      <c r="K668" s="422"/>
      <c r="L668" s="423"/>
      <c r="M668" s="422"/>
      <c r="N668" s="422"/>
      <c r="O668" s="79">
        <f t="shared" si="30"/>
        <v>0</v>
      </c>
      <c r="P668" s="79">
        <f t="shared" si="30"/>
        <v>0</v>
      </c>
      <c r="Q668" s="102" t="str">
        <f t="shared" si="29"/>
        <v/>
      </c>
    </row>
    <row r="669" spans="1:17" x14ac:dyDescent="0.2">
      <c r="A669" s="118" t="str">
        <f>IF(B669="","",COUNT('Diário 1º PA'!$A$5:$A$1982)+COUNT('Diário 2º PA'!$A$5:$A$2027)+COUNT('Diário 3º PA'!$A$5:$A$2043)+ROW()-4)</f>
        <v/>
      </c>
      <c r="B669" s="104"/>
      <c r="C669" s="153"/>
      <c r="D669" s="105"/>
      <c r="E669" s="105"/>
      <c r="F669" s="106"/>
      <c r="G669" s="105"/>
      <c r="H669" s="105"/>
      <c r="I669" s="107"/>
      <c r="J669" s="422"/>
      <c r="K669" s="422"/>
      <c r="L669" s="423"/>
      <c r="M669" s="422"/>
      <c r="N669" s="422"/>
      <c r="O669" s="79">
        <f t="shared" si="30"/>
        <v>0</v>
      </c>
      <c r="P669" s="79">
        <f t="shared" si="30"/>
        <v>0</v>
      </c>
      <c r="Q669" s="102" t="str">
        <f t="shared" si="29"/>
        <v/>
      </c>
    </row>
    <row r="670" spans="1:17" x14ac:dyDescent="0.2">
      <c r="A670" s="118" t="str">
        <f>IF(B670="","",COUNT('Diário 1º PA'!$A$5:$A$1982)+COUNT('Diário 2º PA'!$A$5:$A$2027)+COUNT('Diário 3º PA'!$A$5:$A$2043)+ROW()-4)</f>
        <v/>
      </c>
      <c r="B670" s="104"/>
      <c r="C670" s="153"/>
      <c r="D670" s="105"/>
      <c r="E670" s="105"/>
      <c r="F670" s="106"/>
      <c r="G670" s="105"/>
      <c r="H670" s="105"/>
      <c r="I670" s="107"/>
      <c r="J670" s="422"/>
      <c r="K670" s="422"/>
      <c r="L670" s="423"/>
      <c r="M670" s="422"/>
      <c r="N670" s="422"/>
      <c r="O670" s="79">
        <f t="shared" si="30"/>
        <v>0</v>
      </c>
      <c r="P670" s="79">
        <f t="shared" si="30"/>
        <v>0</v>
      </c>
      <c r="Q670" s="102" t="str">
        <f t="shared" si="29"/>
        <v/>
      </c>
    </row>
    <row r="671" spans="1:17" x14ac:dyDescent="0.2">
      <c r="A671" s="118" t="str">
        <f>IF(B671="","",COUNT('Diário 1º PA'!$A$5:$A$1982)+COUNT('Diário 2º PA'!$A$5:$A$2027)+COUNT('Diário 3º PA'!$A$5:$A$2043)+ROW()-4)</f>
        <v/>
      </c>
      <c r="B671" s="104"/>
      <c r="C671" s="153"/>
      <c r="D671" s="105"/>
      <c r="E671" s="105"/>
      <c r="F671" s="106"/>
      <c r="G671" s="105"/>
      <c r="H671" s="105"/>
      <c r="I671" s="107"/>
      <c r="J671" s="422"/>
      <c r="K671" s="422"/>
      <c r="L671" s="423"/>
      <c r="M671" s="422"/>
      <c r="N671" s="422"/>
      <c r="O671" s="79">
        <f t="shared" si="30"/>
        <v>0</v>
      </c>
      <c r="P671" s="79">
        <f t="shared" si="30"/>
        <v>0</v>
      </c>
      <c r="Q671" s="102" t="str">
        <f t="shared" si="29"/>
        <v/>
      </c>
    </row>
    <row r="672" spans="1:17" x14ac:dyDescent="0.2">
      <c r="A672" s="118" t="str">
        <f>IF(B672="","",COUNT('Diário 1º PA'!$A$5:$A$1982)+COUNT('Diário 2º PA'!$A$5:$A$2027)+COUNT('Diário 3º PA'!$A$5:$A$2043)+ROW()-4)</f>
        <v/>
      </c>
      <c r="B672" s="104"/>
      <c r="C672" s="153"/>
      <c r="D672" s="105"/>
      <c r="E672" s="105"/>
      <c r="F672" s="106"/>
      <c r="G672" s="105"/>
      <c r="H672" s="105"/>
      <c r="I672" s="107"/>
      <c r="J672" s="422"/>
      <c r="K672" s="422"/>
      <c r="L672" s="423"/>
      <c r="M672" s="422"/>
      <c r="N672" s="422"/>
      <c r="O672" s="79">
        <f t="shared" si="30"/>
        <v>0</v>
      </c>
      <c r="P672" s="79">
        <f t="shared" si="30"/>
        <v>0</v>
      </c>
      <c r="Q672" s="102" t="str">
        <f t="shared" si="29"/>
        <v/>
      </c>
    </row>
    <row r="673" spans="1:17" x14ac:dyDescent="0.2">
      <c r="A673" s="118" t="str">
        <f>IF(B673="","",COUNT('Diário 1º PA'!$A$5:$A$1982)+COUNT('Diário 2º PA'!$A$5:$A$2027)+COUNT('Diário 3º PA'!$A$5:$A$2043)+ROW()-4)</f>
        <v/>
      </c>
      <c r="B673" s="104"/>
      <c r="C673" s="153"/>
      <c r="D673" s="105"/>
      <c r="E673" s="105"/>
      <c r="F673" s="106"/>
      <c r="G673" s="105"/>
      <c r="H673" s="105"/>
      <c r="I673" s="107"/>
      <c r="J673" s="422"/>
      <c r="K673" s="422"/>
      <c r="L673" s="423"/>
      <c r="M673" s="422"/>
      <c r="N673" s="422"/>
      <c r="O673" s="79">
        <f t="shared" si="30"/>
        <v>0</v>
      </c>
      <c r="P673" s="79">
        <f t="shared" si="30"/>
        <v>0</v>
      </c>
      <c r="Q673" s="102" t="str">
        <f t="shared" si="29"/>
        <v/>
      </c>
    </row>
    <row r="674" spans="1:17" x14ac:dyDescent="0.2">
      <c r="A674" s="118" t="str">
        <f>IF(B674="","",COUNT('Diário 1º PA'!$A$5:$A$1982)+COUNT('Diário 2º PA'!$A$5:$A$2027)+COUNT('Diário 3º PA'!$A$5:$A$2043)+ROW()-4)</f>
        <v/>
      </c>
      <c r="B674" s="104"/>
      <c r="C674" s="153"/>
      <c r="D674" s="105"/>
      <c r="E674" s="105"/>
      <c r="F674" s="106"/>
      <c r="G674" s="105"/>
      <c r="H674" s="105"/>
      <c r="I674" s="107"/>
      <c r="J674" s="422"/>
      <c r="K674" s="422"/>
      <c r="L674" s="423"/>
      <c r="M674" s="422"/>
      <c r="N674" s="422"/>
      <c r="O674" s="79">
        <f t="shared" si="30"/>
        <v>0</v>
      </c>
      <c r="P674" s="79">
        <f t="shared" si="30"/>
        <v>0</v>
      </c>
      <c r="Q674" s="102" t="str">
        <f t="shared" si="29"/>
        <v/>
      </c>
    </row>
    <row r="675" spans="1:17" x14ac:dyDescent="0.2">
      <c r="A675" s="118" t="str">
        <f>IF(B675="","",COUNT('Diário 1º PA'!$A$5:$A$1982)+COUNT('Diário 2º PA'!$A$5:$A$2027)+COUNT('Diário 3º PA'!$A$5:$A$2043)+ROW()-4)</f>
        <v/>
      </c>
      <c r="B675" s="104"/>
      <c r="C675" s="153"/>
      <c r="D675" s="105"/>
      <c r="E675" s="105"/>
      <c r="F675" s="106"/>
      <c r="G675" s="105"/>
      <c r="H675" s="105"/>
      <c r="I675" s="107"/>
      <c r="J675" s="422"/>
      <c r="K675" s="422"/>
      <c r="L675" s="423"/>
      <c r="M675" s="422"/>
      <c r="N675" s="422"/>
      <c r="O675" s="79">
        <f t="shared" si="30"/>
        <v>0</v>
      </c>
      <c r="P675" s="79">
        <f t="shared" si="30"/>
        <v>0</v>
      </c>
      <c r="Q675" s="102" t="str">
        <f t="shared" si="29"/>
        <v/>
      </c>
    </row>
    <row r="676" spans="1:17" x14ac:dyDescent="0.2">
      <c r="A676" s="118" t="str">
        <f>IF(B676="","",COUNT('Diário 1º PA'!$A$5:$A$1982)+COUNT('Diário 2º PA'!$A$5:$A$2027)+COUNT('Diário 3º PA'!$A$5:$A$2043)+ROW()-4)</f>
        <v/>
      </c>
      <c r="B676" s="104"/>
      <c r="C676" s="153"/>
      <c r="D676" s="105"/>
      <c r="E676" s="105"/>
      <c r="F676" s="106"/>
      <c r="G676" s="105"/>
      <c r="H676" s="105"/>
      <c r="I676" s="107"/>
      <c r="J676" s="422"/>
      <c r="K676" s="422"/>
      <c r="L676" s="423"/>
      <c r="M676" s="422"/>
      <c r="N676" s="422"/>
      <c r="O676" s="79">
        <f t="shared" si="30"/>
        <v>0</v>
      </c>
      <c r="P676" s="79">
        <f t="shared" si="30"/>
        <v>0</v>
      </c>
      <c r="Q676" s="102" t="str">
        <f t="shared" si="29"/>
        <v/>
      </c>
    </row>
    <row r="677" spans="1:17" x14ac:dyDescent="0.2">
      <c r="A677" s="118" t="str">
        <f>IF(B677="","",COUNT('Diário 1º PA'!$A$5:$A$1982)+COUNT('Diário 2º PA'!$A$5:$A$2027)+COUNT('Diário 3º PA'!$A$5:$A$2043)+ROW()-4)</f>
        <v/>
      </c>
      <c r="B677" s="104"/>
      <c r="C677" s="153"/>
      <c r="D677" s="105"/>
      <c r="E677" s="105"/>
      <c r="F677" s="106"/>
      <c r="G677" s="105"/>
      <c r="H677" s="105"/>
      <c r="I677" s="107"/>
      <c r="J677" s="422"/>
      <c r="K677" s="422"/>
      <c r="L677" s="423"/>
      <c r="M677" s="422"/>
      <c r="N677" s="422"/>
      <c r="O677" s="79">
        <f t="shared" si="30"/>
        <v>0</v>
      </c>
      <c r="P677" s="79">
        <f t="shared" si="30"/>
        <v>0</v>
      </c>
      <c r="Q677" s="102" t="str">
        <f t="shared" si="29"/>
        <v/>
      </c>
    </row>
    <row r="678" spans="1:17" x14ac:dyDescent="0.2">
      <c r="A678" s="118" t="str">
        <f>IF(B678="","",COUNT('Diário 1º PA'!$A$5:$A$1982)+COUNT('Diário 2º PA'!$A$5:$A$2027)+COUNT('Diário 3º PA'!$A$5:$A$2043)+ROW()-4)</f>
        <v/>
      </c>
      <c r="B678" s="104"/>
      <c r="C678" s="153"/>
      <c r="D678" s="105"/>
      <c r="E678" s="105"/>
      <c r="F678" s="106"/>
      <c r="G678" s="105"/>
      <c r="H678" s="105"/>
      <c r="I678" s="107"/>
      <c r="J678" s="422"/>
      <c r="K678" s="422"/>
      <c r="L678" s="423"/>
      <c r="M678" s="422"/>
      <c r="N678" s="422"/>
      <c r="O678" s="79">
        <f t="shared" si="30"/>
        <v>0</v>
      </c>
      <c r="P678" s="79">
        <f t="shared" si="30"/>
        <v>0</v>
      </c>
      <c r="Q678" s="102" t="str">
        <f t="shared" si="29"/>
        <v/>
      </c>
    </row>
    <row r="679" spans="1:17" x14ac:dyDescent="0.2">
      <c r="A679" s="118" t="str">
        <f>IF(B679="","",COUNT('Diário 1º PA'!$A$5:$A$1982)+COUNT('Diário 2º PA'!$A$5:$A$2027)+COUNT('Diário 3º PA'!$A$5:$A$2043)+ROW()-4)</f>
        <v/>
      </c>
      <c r="B679" s="104"/>
      <c r="C679" s="153"/>
      <c r="D679" s="105"/>
      <c r="E679" s="105"/>
      <c r="F679" s="106"/>
      <c r="G679" s="105"/>
      <c r="H679" s="105"/>
      <c r="I679" s="107"/>
      <c r="J679" s="422"/>
      <c r="K679" s="422"/>
      <c r="L679" s="423"/>
      <c r="M679" s="422"/>
      <c r="N679" s="422"/>
      <c r="O679" s="79">
        <f t="shared" si="30"/>
        <v>0</v>
      </c>
      <c r="P679" s="79">
        <f t="shared" si="30"/>
        <v>0</v>
      </c>
      <c r="Q679" s="102" t="str">
        <f t="shared" si="29"/>
        <v/>
      </c>
    </row>
    <row r="680" spans="1:17" x14ac:dyDescent="0.2">
      <c r="A680" s="118" t="str">
        <f>IF(B680="","",COUNT('Diário 1º PA'!$A$5:$A$1982)+COUNT('Diário 2º PA'!$A$5:$A$2027)+COUNT('Diário 3º PA'!$A$5:$A$2043)+ROW()-4)</f>
        <v/>
      </c>
      <c r="B680" s="104"/>
      <c r="C680" s="153"/>
      <c r="D680" s="105"/>
      <c r="E680" s="105"/>
      <c r="F680" s="106"/>
      <c r="G680" s="105"/>
      <c r="H680" s="105"/>
      <c r="I680" s="107"/>
      <c r="J680" s="422"/>
      <c r="K680" s="422"/>
      <c r="L680" s="423"/>
      <c r="M680" s="422"/>
      <c r="N680" s="422"/>
      <c r="O680" s="79">
        <f t="shared" si="30"/>
        <v>0</v>
      </c>
      <c r="P680" s="79">
        <f t="shared" si="30"/>
        <v>0</v>
      </c>
      <c r="Q680" s="102" t="str">
        <f t="shared" si="29"/>
        <v/>
      </c>
    </row>
    <row r="681" spans="1:17" x14ac:dyDescent="0.2">
      <c r="A681" s="118" t="str">
        <f>IF(B681="","",COUNT('Diário 1º PA'!$A$5:$A$1982)+COUNT('Diário 2º PA'!$A$5:$A$2027)+COUNT('Diário 3º PA'!$A$5:$A$2043)+ROW()-4)</f>
        <v/>
      </c>
      <c r="B681" s="104"/>
      <c r="C681" s="153"/>
      <c r="D681" s="105"/>
      <c r="E681" s="105"/>
      <c r="F681" s="106"/>
      <c r="G681" s="105"/>
      <c r="H681" s="105"/>
      <c r="I681" s="107"/>
      <c r="J681" s="422"/>
      <c r="K681" s="422"/>
      <c r="L681" s="423"/>
      <c r="M681" s="422"/>
      <c r="N681" s="422"/>
      <c r="O681" s="79">
        <f t="shared" si="30"/>
        <v>0</v>
      </c>
      <c r="P681" s="79">
        <f t="shared" si="30"/>
        <v>0</v>
      </c>
      <c r="Q681" s="102" t="str">
        <f t="shared" si="29"/>
        <v/>
      </c>
    </row>
    <row r="682" spans="1:17" x14ac:dyDescent="0.2">
      <c r="A682" s="118" t="str">
        <f>IF(B682="","",COUNT('Diário 1º PA'!$A$5:$A$1982)+COUNT('Diário 2º PA'!$A$5:$A$2027)+COUNT('Diário 3º PA'!$A$5:$A$2043)+ROW()-4)</f>
        <v/>
      </c>
      <c r="B682" s="104"/>
      <c r="C682" s="153"/>
      <c r="D682" s="105"/>
      <c r="E682" s="105"/>
      <c r="F682" s="106"/>
      <c r="G682" s="105"/>
      <c r="H682" s="105"/>
      <c r="I682" s="107"/>
      <c r="J682" s="422"/>
      <c r="K682" s="422"/>
      <c r="L682" s="423"/>
      <c r="M682" s="422"/>
      <c r="N682" s="422"/>
      <c r="O682" s="79">
        <f t="shared" si="30"/>
        <v>0</v>
      </c>
      <c r="P682" s="79">
        <f t="shared" si="30"/>
        <v>0</v>
      </c>
      <c r="Q682" s="102" t="str">
        <f t="shared" si="29"/>
        <v/>
      </c>
    </row>
    <row r="683" spans="1:17" x14ac:dyDescent="0.2">
      <c r="A683" s="118" t="str">
        <f>IF(B683="","",COUNT('Diário 1º PA'!$A$5:$A$1982)+COUNT('Diário 2º PA'!$A$5:$A$2027)+COUNT('Diário 3º PA'!$A$5:$A$2043)+ROW()-4)</f>
        <v/>
      </c>
      <c r="B683" s="104"/>
      <c r="C683" s="153"/>
      <c r="D683" s="105"/>
      <c r="E683" s="105"/>
      <c r="F683" s="106"/>
      <c r="G683" s="105"/>
      <c r="H683" s="105"/>
      <c r="I683" s="107"/>
      <c r="J683" s="422"/>
      <c r="K683" s="422"/>
      <c r="L683" s="423"/>
      <c r="M683" s="422"/>
      <c r="N683" s="422"/>
      <c r="O683" s="79">
        <f t="shared" si="30"/>
        <v>0</v>
      </c>
      <c r="P683" s="79">
        <f t="shared" si="30"/>
        <v>0</v>
      </c>
      <c r="Q683" s="102" t="str">
        <f t="shared" si="29"/>
        <v/>
      </c>
    </row>
    <row r="684" spans="1:17" x14ac:dyDescent="0.2">
      <c r="A684" s="118" t="str">
        <f>IF(B684="","",COUNT('Diário 1º PA'!$A$5:$A$1982)+COUNT('Diário 2º PA'!$A$5:$A$2027)+COUNT('Diário 3º PA'!$A$5:$A$2043)+ROW()-4)</f>
        <v/>
      </c>
      <c r="B684" s="104"/>
      <c r="C684" s="153"/>
      <c r="D684" s="105"/>
      <c r="E684" s="105"/>
      <c r="F684" s="106"/>
      <c r="G684" s="105"/>
      <c r="H684" s="105"/>
      <c r="I684" s="107"/>
      <c r="J684" s="422"/>
      <c r="K684" s="422"/>
      <c r="L684" s="423"/>
      <c r="M684" s="422"/>
      <c r="N684" s="422"/>
      <c r="O684" s="79">
        <f t="shared" si="30"/>
        <v>0</v>
      </c>
      <c r="P684" s="79">
        <f t="shared" si="30"/>
        <v>0</v>
      </c>
      <c r="Q684" s="102" t="str">
        <f t="shared" si="29"/>
        <v/>
      </c>
    </row>
    <row r="685" spans="1:17" x14ac:dyDescent="0.2">
      <c r="A685" s="118" t="str">
        <f>IF(B685="","",COUNT('Diário 1º PA'!$A$5:$A$1982)+COUNT('Diário 2º PA'!$A$5:$A$2027)+COUNT('Diário 3º PA'!$A$5:$A$2043)+ROW()-4)</f>
        <v/>
      </c>
      <c r="B685" s="104"/>
      <c r="C685" s="153"/>
      <c r="D685" s="105"/>
      <c r="E685" s="105"/>
      <c r="F685" s="106"/>
      <c r="G685" s="105"/>
      <c r="H685" s="105"/>
      <c r="I685" s="107"/>
      <c r="J685" s="422"/>
      <c r="K685" s="422"/>
      <c r="L685" s="423"/>
      <c r="M685" s="422"/>
      <c r="N685" s="422"/>
      <c r="O685" s="79">
        <f t="shared" si="30"/>
        <v>0</v>
      </c>
      <c r="P685" s="79">
        <f t="shared" si="30"/>
        <v>0</v>
      </c>
      <c r="Q685" s="102" t="str">
        <f t="shared" si="29"/>
        <v/>
      </c>
    </row>
    <row r="686" spans="1:17" x14ac:dyDescent="0.2">
      <c r="A686" s="118" t="str">
        <f>IF(B686="","",COUNT('Diário 1º PA'!$A$5:$A$1982)+COUNT('Diário 2º PA'!$A$5:$A$2027)+COUNT('Diário 3º PA'!$A$5:$A$2043)+ROW()-4)</f>
        <v/>
      </c>
      <c r="B686" s="104"/>
      <c r="C686" s="153"/>
      <c r="D686" s="105"/>
      <c r="E686" s="105"/>
      <c r="F686" s="106"/>
      <c r="G686" s="105"/>
      <c r="H686" s="105"/>
      <c r="I686" s="107"/>
      <c r="J686" s="422"/>
      <c r="K686" s="422"/>
      <c r="L686" s="423"/>
      <c r="M686" s="422"/>
      <c r="N686" s="422"/>
      <c r="O686" s="79">
        <f t="shared" si="30"/>
        <v>0</v>
      </c>
      <c r="P686" s="79">
        <f t="shared" si="30"/>
        <v>0</v>
      </c>
      <c r="Q686" s="102" t="str">
        <f t="shared" si="29"/>
        <v/>
      </c>
    </row>
    <row r="687" spans="1:17" x14ac:dyDescent="0.2">
      <c r="A687" s="118" t="str">
        <f>IF(B687="","",COUNT('Diário 1º PA'!$A$5:$A$1982)+COUNT('Diário 2º PA'!$A$5:$A$2027)+COUNT('Diário 3º PA'!$A$5:$A$2043)+ROW()-4)</f>
        <v/>
      </c>
      <c r="B687" s="104"/>
      <c r="C687" s="153"/>
      <c r="D687" s="105"/>
      <c r="E687" s="105"/>
      <c r="F687" s="106"/>
      <c r="G687" s="105"/>
      <c r="H687" s="105"/>
      <c r="I687" s="107"/>
      <c r="J687" s="422"/>
      <c r="K687" s="422"/>
      <c r="L687" s="423"/>
      <c r="M687" s="422"/>
      <c r="N687" s="422"/>
      <c r="O687" s="79">
        <f t="shared" si="30"/>
        <v>0</v>
      </c>
      <c r="P687" s="79">
        <f t="shared" si="30"/>
        <v>0</v>
      </c>
      <c r="Q687" s="102" t="str">
        <f t="shared" si="29"/>
        <v/>
      </c>
    </row>
    <row r="688" spans="1:17" x14ac:dyDescent="0.2">
      <c r="A688" s="118" t="str">
        <f>IF(B688="","",COUNT('Diário 1º PA'!$A$5:$A$1982)+COUNT('Diário 2º PA'!$A$5:$A$2027)+COUNT('Diário 3º PA'!$A$5:$A$2043)+ROW()-4)</f>
        <v/>
      </c>
      <c r="B688" s="104"/>
      <c r="C688" s="153"/>
      <c r="D688" s="105"/>
      <c r="E688" s="105"/>
      <c r="F688" s="106"/>
      <c r="G688" s="105"/>
      <c r="H688" s="105"/>
      <c r="I688" s="107"/>
      <c r="J688" s="422"/>
      <c r="K688" s="422"/>
      <c r="L688" s="423"/>
      <c r="M688" s="422"/>
      <c r="N688" s="422"/>
      <c r="O688" s="79">
        <f t="shared" si="30"/>
        <v>0</v>
      </c>
      <c r="P688" s="79">
        <f t="shared" si="30"/>
        <v>0</v>
      </c>
      <c r="Q688" s="102" t="str">
        <f t="shared" si="29"/>
        <v/>
      </c>
    </row>
    <row r="689" spans="1:17" x14ac:dyDescent="0.2">
      <c r="A689" s="118" t="str">
        <f>IF(B689="","",COUNT('Diário 1º PA'!$A$5:$A$1982)+COUNT('Diário 2º PA'!$A$5:$A$2027)+COUNT('Diário 3º PA'!$A$5:$A$2043)+ROW()-4)</f>
        <v/>
      </c>
      <c r="B689" s="104"/>
      <c r="C689" s="153"/>
      <c r="D689" s="105"/>
      <c r="E689" s="105"/>
      <c r="F689" s="106"/>
      <c r="G689" s="105"/>
      <c r="H689" s="105"/>
      <c r="I689" s="107"/>
      <c r="J689" s="422"/>
      <c r="K689" s="422"/>
      <c r="L689" s="423"/>
      <c r="M689" s="422"/>
      <c r="N689" s="422"/>
      <c r="O689" s="79">
        <f t="shared" si="30"/>
        <v>0</v>
      </c>
      <c r="P689" s="79">
        <f t="shared" si="30"/>
        <v>0</v>
      </c>
      <c r="Q689" s="102" t="str">
        <f t="shared" si="29"/>
        <v/>
      </c>
    </row>
    <row r="690" spans="1:17" x14ac:dyDescent="0.2">
      <c r="A690" s="118" t="str">
        <f>IF(B690="","",COUNT('Diário 1º PA'!$A$5:$A$1982)+COUNT('Diário 2º PA'!$A$5:$A$2027)+COUNT('Diário 3º PA'!$A$5:$A$2043)+ROW()-4)</f>
        <v/>
      </c>
      <c r="B690" s="104"/>
      <c r="C690" s="153"/>
      <c r="D690" s="105"/>
      <c r="E690" s="105"/>
      <c r="F690" s="106"/>
      <c r="G690" s="105"/>
      <c r="H690" s="105"/>
      <c r="I690" s="107"/>
      <c r="J690" s="422"/>
      <c r="K690" s="422"/>
      <c r="L690" s="423"/>
      <c r="M690" s="422"/>
      <c r="N690" s="422"/>
      <c r="O690" s="79">
        <f t="shared" si="30"/>
        <v>0</v>
      </c>
      <c r="P690" s="79">
        <f t="shared" si="30"/>
        <v>0</v>
      </c>
      <c r="Q690" s="102" t="str">
        <f t="shared" si="29"/>
        <v/>
      </c>
    </row>
    <row r="691" spans="1:17" x14ac:dyDescent="0.2">
      <c r="A691" s="118" t="str">
        <f>IF(B691="","",COUNT('Diário 1º PA'!$A$5:$A$1982)+COUNT('Diário 2º PA'!$A$5:$A$2027)+COUNT('Diário 3º PA'!$A$5:$A$2043)+ROW()-4)</f>
        <v/>
      </c>
      <c r="B691" s="104"/>
      <c r="C691" s="153"/>
      <c r="D691" s="105"/>
      <c r="E691" s="105"/>
      <c r="F691" s="106"/>
      <c r="G691" s="105"/>
      <c r="H691" s="105"/>
      <c r="I691" s="107"/>
      <c r="J691" s="422"/>
      <c r="K691" s="422"/>
      <c r="L691" s="423"/>
      <c r="M691" s="422"/>
      <c r="N691" s="422"/>
      <c r="O691" s="79">
        <f t="shared" si="30"/>
        <v>0</v>
      </c>
      <c r="P691" s="79">
        <f t="shared" si="30"/>
        <v>0</v>
      </c>
      <c r="Q691" s="102" t="str">
        <f t="shared" si="29"/>
        <v/>
      </c>
    </row>
    <row r="692" spans="1:17" x14ac:dyDescent="0.2">
      <c r="A692" s="118" t="str">
        <f>IF(B692="","",COUNT('Diário 1º PA'!$A$5:$A$1982)+COUNT('Diário 2º PA'!$A$5:$A$2027)+COUNT('Diário 3º PA'!$A$5:$A$2043)+ROW()-4)</f>
        <v/>
      </c>
      <c r="B692" s="104"/>
      <c r="C692" s="153"/>
      <c r="D692" s="105"/>
      <c r="E692" s="105"/>
      <c r="F692" s="106"/>
      <c r="G692" s="105"/>
      <c r="H692" s="105"/>
      <c r="I692" s="107"/>
      <c r="J692" s="422"/>
      <c r="K692" s="422"/>
      <c r="L692" s="423"/>
      <c r="M692" s="422"/>
      <c r="N692" s="422"/>
      <c r="O692" s="79">
        <f t="shared" si="30"/>
        <v>0</v>
      </c>
      <c r="P692" s="79">
        <f t="shared" si="30"/>
        <v>0</v>
      </c>
      <c r="Q692" s="102" t="str">
        <f t="shared" si="29"/>
        <v/>
      </c>
    </row>
    <row r="693" spans="1:17" x14ac:dyDescent="0.2">
      <c r="A693" s="118" t="str">
        <f>IF(B693="","",COUNT('Diário 1º PA'!$A$5:$A$1982)+COUNT('Diário 2º PA'!$A$5:$A$2027)+COUNT('Diário 3º PA'!$A$5:$A$2043)+ROW()-4)</f>
        <v/>
      </c>
      <c r="B693" s="104"/>
      <c r="C693" s="153"/>
      <c r="D693" s="105"/>
      <c r="E693" s="105"/>
      <c r="F693" s="106"/>
      <c r="G693" s="105"/>
      <c r="H693" s="105"/>
      <c r="I693" s="107"/>
      <c r="J693" s="422"/>
      <c r="K693" s="422"/>
      <c r="L693" s="423"/>
      <c r="M693" s="422"/>
      <c r="N693" s="422"/>
      <c r="O693" s="79">
        <f t="shared" si="30"/>
        <v>0</v>
      </c>
      <c r="P693" s="79">
        <f t="shared" si="30"/>
        <v>0</v>
      </c>
      <c r="Q693" s="102" t="str">
        <f t="shared" si="29"/>
        <v/>
      </c>
    </row>
    <row r="694" spans="1:17" x14ac:dyDescent="0.2">
      <c r="A694" s="118" t="str">
        <f>IF(B694="","",COUNT('Diário 1º PA'!$A$5:$A$1982)+COUNT('Diário 2º PA'!$A$5:$A$2027)+COUNT('Diário 3º PA'!$A$5:$A$2043)+ROW()-4)</f>
        <v/>
      </c>
      <c r="B694" s="104"/>
      <c r="C694" s="153"/>
      <c r="D694" s="105"/>
      <c r="E694" s="105"/>
      <c r="F694" s="106"/>
      <c r="G694" s="105"/>
      <c r="H694" s="105"/>
      <c r="I694" s="107"/>
      <c r="J694" s="422"/>
      <c r="K694" s="422"/>
      <c r="L694" s="423"/>
      <c r="M694" s="422"/>
      <c r="N694" s="422"/>
      <c r="O694" s="79">
        <f t="shared" si="30"/>
        <v>0</v>
      </c>
      <c r="P694" s="79">
        <f t="shared" si="30"/>
        <v>0</v>
      </c>
      <c r="Q694" s="102" t="str">
        <f t="shared" si="29"/>
        <v/>
      </c>
    </row>
    <row r="695" spans="1:17" x14ac:dyDescent="0.2">
      <c r="A695" s="118" t="str">
        <f>IF(B695="","",COUNT('Diário 1º PA'!$A$5:$A$1982)+COUNT('Diário 2º PA'!$A$5:$A$2027)+COUNT('Diário 3º PA'!$A$5:$A$2043)+ROW()-4)</f>
        <v/>
      </c>
      <c r="B695" s="104"/>
      <c r="C695" s="153"/>
      <c r="D695" s="105"/>
      <c r="E695" s="105"/>
      <c r="F695" s="106"/>
      <c r="G695" s="105"/>
      <c r="H695" s="105"/>
      <c r="I695" s="107"/>
      <c r="J695" s="422"/>
      <c r="K695" s="422"/>
      <c r="L695" s="423"/>
      <c r="M695" s="422"/>
      <c r="N695" s="422"/>
      <c r="O695" s="79">
        <f t="shared" si="30"/>
        <v>0</v>
      </c>
      <c r="P695" s="79">
        <f t="shared" si="30"/>
        <v>0</v>
      </c>
      <c r="Q695" s="102" t="str">
        <f t="shared" si="29"/>
        <v/>
      </c>
    </row>
    <row r="696" spans="1:17" x14ac:dyDescent="0.2">
      <c r="A696" s="118" t="str">
        <f>IF(B696="","",COUNT('Diário 1º PA'!$A$5:$A$1982)+COUNT('Diário 2º PA'!$A$5:$A$2027)+COUNT('Diário 3º PA'!$A$5:$A$2043)+ROW()-4)</f>
        <v/>
      </c>
      <c r="B696" s="104"/>
      <c r="C696" s="153"/>
      <c r="D696" s="105"/>
      <c r="E696" s="105"/>
      <c r="F696" s="106"/>
      <c r="G696" s="105"/>
      <c r="H696" s="105"/>
      <c r="I696" s="107"/>
      <c r="J696" s="422"/>
      <c r="K696" s="422"/>
      <c r="L696" s="423"/>
      <c r="M696" s="422"/>
      <c r="N696" s="422"/>
      <c r="O696" s="79">
        <f t="shared" si="30"/>
        <v>0</v>
      </c>
      <c r="P696" s="79">
        <f t="shared" si="30"/>
        <v>0</v>
      </c>
      <c r="Q696" s="102" t="str">
        <f t="shared" si="29"/>
        <v/>
      </c>
    </row>
    <row r="697" spans="1:17" x14ac:dyDescent="0.2">
      <c r="A697" s="118" t="str">
        <f>IF(B697="","",COUNT('Diário 1º PA'!$A$5:$A$1982)+COUNT('Diário 2º PA'!$A$5:$A$2027)+COUNT('Diário 3º PA'!$A$5:$A$2043)+ROW()-4)</f>
        <v/>
      </c>
      <c r="B697" s="104"/>
      <c r="C697" s="153"/>
      <c r="D697" s="105"/>
      <c r="E697" s="105"/>
      <c r="F697" s="106"/>
      <c r="G697" s="105"/>
      <c r="H697" s="105"/>
      <c r="I697" s="107"/>
      <c r="J697" s="422"/>
      <c r="K697" s="422"/>
      <c r="L697" s="423"/>
      <c r="M697" s="422"/>
      <c r="N697" s="422"/>
      <c r="O697" s="79">
        <f t="shared" si="30"/>
        <v>0</v>
      </c>
      <c r="P697" s="79">
        <f t="shared" si="30"/>
        <v>0</v>
      </c>
      <c r="Q697" s="102" t="str">
        <f t="shared" si="29"/>
        <v/>
      </c>
    </row>
    <row r="698" spans="1:17" x14ac:dyDescent="0.2">
      <c r="A698" s="118" t="str">
        <f>IF(B698="","",COUNT('Diário 1º PA'!$A$5:$A$1982)+COUNT('Diário 2º PA'!$A$5:$A$2027)+COUNT('Diário 3º PA'!$A$5:$A$2043)+ROW()-4)</f>
        <v/>
      </c>
      <c r="B698" s="104"/>
      <c r="C698" s="153"/>
      <c r="D698" s="105"/>
      <c r="E698" s="105"/>
      <c r="F698" s="106"/>
      <c r="G698" s="105"/>
      <c r="H698" s="105"/>
      <c r="I698" s="107"/>
      <c r="J698" s="422"/>
      <c r="K698" s="422"/>
      <c r="L698" s="423"/>
      <c r="M698" s="422"/>
      <c r="N698" s="422"/>
      <c r="O698" s="79">
        <f t="shared" si="30"/>
        <v>0</v>
      </c>
      <c r="P698" s="79">
        <f t="shared" si="30"/>
        <v>0</v>
      </c>
      <c r="Q698" s="102" t="str">
        <f t="shared" si="29"/>
        <v/>
      </c>
    </row>
    <row r="699" spans="1:17" x14ac:dyDescent="0.2">
      <c r="A699" s="118" t="str">
        <f>IF(B699="","",COUNT('Diário 1º PA'!$A$5:$A$1982)+COUNT('Diário 2º PA'!$A$5:$A$2027)+COUNT('Diário 3º PA'!$A$5:$A$2043)+ROW()-4)</f>
        <v/>
      </c>
      <c r="B699" s="104"/>
      <c r="C699" s="153"/>
      <c r="D699" s="105"/>
      <c r="E699" s="105"/>
      <c r="F699" s="106"/>
      <c r="G699" s="105"/>
      <c r="H699" s="105"/>
      <c r="I699" s="107"/>
      <c r="J699" s="422"/>
      <c r="K699" s="422"/>
      <c r="L699" s="423"/>
      <c r="M699" s="422"/>
      <c r="N699" s="422"/>
      <c r="O699" s="79">
        <f t="shared" si="30"/>
        <v>0</v>
      </c>
      <c r="P699" s="79">
        <f t="shared" si="30"/>
        <v>0</v>
      </c>
      <c r="Q699" s="102" t="str">
        <f t="shared" si="29"/>
        <v/>
      </c>
    </row>
    <row r="700" spans="1:17" x14ac:dyDescent="0.2">
      <c r="A700" s="118" t="str">
        <f>IF(B700="","",COUNT('Diário 1º PA'!$A$5:$A$1982)+COUNT('Diário 2º PA'!$A$5:$A$2027)+COUNT('Diário 3º PA'!$A$5:$A$2043)+ROW()-4)</f>
        <v/>
      </c>
      <c r="B700" s="104"/>
      <c r="C700" s="153"/>
      <c r="D700" s="105"/>
      <c r="E700" s="105"/>
      <c r="F700" s="106"/>
      <c r="G700" s="105"/>
      <c r="H700" s="105"/>
      <c r="I700" s="107"/>
      <c r="J700" s="422"/>
      <c r="K700" s="422"/>
      <c r="L700" s="423"/>
      <c r="M700" s="422"/>
      <c r="N700" s="422"/>
      <c r="O700" s="79">
        <f t="shared" si="30"/>
        <v>0</v>
      </c>
      <c r="P700" s="79">
        <f t="shared" si="30"/>
        <v>0</v>
      </c>
      <c r="Q700" s="102" t="str">
        <f t="shared" si="29"/>
        <v/>
      </c>
    </row>
    <row r="701" spans="1:17" x14ac:dyDescent="0.2">
      <c r="A701" s="118" t="str">
        <f>IF(B701="","",COUNT('Diário 1º PA'!$A$5:$A$1982)+COUNT('Diário 2º PA'!$A$5:$A$2027)+COUNT('Diário 3º PA'!$A$5:$A$2043)+ROW()-4)</f>
        <v/>
      </c>
      <c r="B701" s="104"/>
      <c r="C701" s="153"/>
      <c r="D701" s="105"/>
      <c r="E701" s="105"/>
      <c r="F701" s="106"/>
      <c r="G701" s="105"/>
      <c r="H701" s="105"/>
      <c r="I701" s="107"/>
      <c r="J701" s="422"/>
      <c r="K701" s="422"/>
      <c r="L701" s="423"/>
      <c r="M701" s="422"/>
      <c r="N701" s="422"/>
      <c r="O701" s="79">
        <f t="shared" si="30"/>
        <v>0</v>
      </c>
      <c r="P701" s="79">
        <f t="shared" si="30"/>
        <v>0</v>
      </c>
      <c r="Q701" s="102" t="str">
        <f t="shared" si="29"/>
        <v/>
      </c>
    </row>
    <row r="702" spans="1:17" x14ac:dyDescent="0.2">
      <c r="A702" s="118" t="str">
        <f>IF(B702="","",COUNT('Diário 1º PA'!$A$5:$A$1982)+COUNT('Diário 2º PA'!$A$5:$A$2027)+COUNT('Diário 3º PA'!$A$5:$A$2043)+ROW()-4)</f>
        <v/>
      </c>
      <c r="B702" s="104"/>
      <c r="C702" s="153"/>
      <c r="D702" s="105"/>
      <c r="E702" s="105"/>
      <c r="F702" s="106"/>
      <c r="G702" s="105"/>
      <c r="H702" s="105"/>
      <c r="I702" s="107"/>
      <c r="J702" s="422"/>
      <c r="K702" s="422"/>
      <c r="L702" s="423"/>
      <c r="M702" s="422"/>
      <c r="N702" s="422"/>
      <c r="O702" s="79">
        <f t="shared" si="30"/>
        <v>0</v>
      </c>
      <c r="P702" s="79">
        <f t="shared" si="30"/>
        <v>0</v>
      </c>
      <c r="Q702" s="102" t="str">
        <f t="shared" si="29"/>
        <v/>
      </c>
    </row>
    <row r="703" spans="1:17" x14ac:dyDescent="0.2">
      <c r="A703" s="118" t="str">
        <f>IF(B703="","",COUNT('Diário 1º PA'!$A$5:$A$1982)+COUNT('Diário 2º PA'!$A$5:$A$2027)+COUNT('Diário 3º PA'!$A$5:$A$2043)+ROW()-4)</f>
        <v/>
      </c>
      <c r="B703" s="104"/>
      <c r="C703" s="153"/>
      <c r="D703" s="105"/>
      <c r="E703" s="105"/>
      <c r="F703" s="106"/>
      <c r="G703" s="105"/>
      <c r="H703" s="105"/>
      <c r="I703" s="107"/>
      <c r="J703" s="422"/>
      <c r="K703" s="422"/>
      <c r="L703" s="423"/>
      <c r="M703" s="422"/>
      <c r="N703" s="422"/>
      <c r="O703" s="79">
        <f t="shared" si="30"/>
        <v>0</v>
      </c>
      <c r="P703" s="79">
        <f t="shared" si="30"/>
        <v>0</v>
      </c>
      <c r="Q703" s="102" t="str">
        <f t="shared" si="29"/>
        <v/>
      </c>
    </row>
    <row r="704" spans="1:17" x14ac:dyDescent="0.2">
      <c r="A704" s="118" t="str">
        <f>IF(B704="","",COUNT('Diário 1º PA'!$A$5:$A$1982)+COUNT('Diário 2º PA'!$A$5:$A$2027)+COUNT('Diário 3º PA'!$A$5:$A$2043)+ROW()-4)</f>
        <v/>
      </c>
      <c r="B704" s="104"/>
      <c r="C704" s="153"/>
      <c r="D704" s="105"/>
      <c r="E704" s="105"/>
      <c r="F704" s="106"/>
      <c r="G704" s="105"/>
      <c r="H704" s="105"/>
      <c r="I704" s="107"/>
      <c r="J704" s="422"/>
      <c r="K704" s="422"/>
      <c r="L704" s="423"/>
      <c r="M704" s="422"/>
      <c r="N704" s="422"/>
      <c r="O704" s="79">
        <f t="shared" si="30"/>
        <v>0</v>
      </c>
      <c r="P704" s="79">
        <f t="shared" si="30"/>
        <v>0</v>
      </c>
      <c r="Q704" s="102" t="str">
        <f t="shared" si="29"/>
        <v/>
      </c>
    </row>
    <row r="705" spans="1:17" x14ac:dyDescent="0.2">
      <c r="A705" s="118" t="str">
        <f>IF(B705="","",COUNT('Diário 1º PA'!$A$5:$A$1982)+COUNT('Diário 2º PA'!$A$5:$A$2027)+COUNT('Diário 3º PA'!$A$5:$A$2043)+ROW()-4)</f>
        <v/>
      </c>
      <c r="B705" s="104"/>
      <c r="C705" s="153"/>
      <c r="D705" s="105"/>
      <c r="E705" s="105"/>
      <c r="F705" s="106"/>
      <c r="G705" s="105"/>
      <c r="H705" s="105"/>
      <c r="I705" s="107"/>
      <c r="J705" s="422"/>
      <c r="K705" s="422"/>
      <c r="L705" s="423"/>
      <c r="M705" s="422"/>
      <c r="N705" s="422"/>
      <c r="O705" s="79">
        <f t="shared" si="30"/>
        <v>0</v>
      </c>
      <c r="P705" s="79">
        <f t="shared" si="30"/>
        <v>0</v>
      </c>
      <c r="Q705" s="102" t="str">
        <f t="shared" si="29"/>
        <v/>
      </c>
    </row>
    <row r="706" spans="1:17" x14ac:dyDescent="0.2">
      <c r="A706" s="118" t="str">
        <f>IF(B706="","",COUNT('Diário 1º PA'!$A$5:$A$1982)+COUNT('Diário 2º PA'!$A$5:$A$2027)+COUNT('Diário 3º PA'!$A$5:$A$2043)+ROW()-4)</f>
        <v/>
      </c>
      <c r="B706" s="104"/>
      <c r="C706" s="153"/>
      <c r="D706" s="105"/>
      <c r="E706" s="105"/>
      <c r="F706" s="106"/>
      <c r="G706" s="105"/>
      <c r="H706" s="105"/>
      <c r="I706" s="107"/>
      <c r="J706" s="422"/>
      <c r="K706" s="422"/>
      <c r="L706" s="423"/>
      <c r="M706" s="422"/>
      <c r="N706" s="422"/>
      <c r="O706" s="79">
        <f t="shared" si="30"/>
        <v>0</v>
      </c>
      <c r="P706" s="79">
        <f t="shared" si="30"/>
        <v>0</v>
      </c>
      <c r="Q706" s="102" t="str">
        <f t="shared" si="29"/>
        <v/>
      </c>
    </row>
    <row r="707" spans="1:17" x14ac:dyDescent="0.2">
      <c r="A707" s="118" t="str">
        <f>IF(B707="","",COUNT('Diário 1º PA'!$A$5:$A$1982)+COUNT('Diário 2º PA'!$A$5:$A$2027)+COUNT('Diário 3º PA'!$A$5:$A$2043)+ROW()-4)</f>
        <v/>
      </c>
      <c r="B707" s="104"/>
      <c r="C707" s="153"/>
      <c r="D707" s="105"/>
      <c r="E707" s="105"/>
      <c r="F707" s="106"/>
      <c r="G707" s="105"/>
      <c r="H707" s="105"/>
      <c r="I707" s="107"/>
      <c r="J707" s="422"/>
      <c r="K707" s="422"/>
      <c r="L707" s="423"/>
      <c r="M707" s="422"/>
      <c r="N707" s="422"/>
      <c r="O707" s="79">
        <f t="shared" si="30"/>
        <v>0</v>
      </c>
      <c r="P707" s="79">
        <f t="shared" si="30"/>
        <v>0</v>
      </c>
      <c r="Q707" s="102" t="str">
        <f t="shared" si="29"/>
        <v/>
      </c>
    </row>
    <row r="708" spans="1:17" x14ac:dyDescent="0.2">
      <c r="A708" s="118" t="str">
        <f>IF(B708="","",COUNT('Diário 1º PA'!$A$5:$A$1982)+COUNT('Diário 2º PA'!$A$5:$A$2027)+COUNT('Diário 3º PA'!$A$5:$A$2043)+ROW()-4)</f>
        <v/>
      </c>
      <c r="B708" s="104"/>
      <c r="C708" s="153"/>
      <c r="D708" s="105"/>
      <c r="E708" s="105"/>
      <c r="F708" s="106"/>
      <c r="G708" s="105"/>
      <c r="H708" s="105"/>
      <c r="I708" s="107"/>
      <c r="J708" s="422"/>
      <c r="K708" s="422"/>
      <c r="L708" s="423"/>
      <c r="M708" s="422"/>
      <c r="N708" s="422"/>
      <c r="O708" s="79">
        <f t="shared" si="30"/>
        <v>0</v>
      </c>
      <c r="P708" s="79">
        <f t="shared" si="30"/>
        <v>0</v>
      </c>
      <c r="Q708" s="102" t="str">
        <f t="shared" si="29"/>
        <v/>
      </c>
    </row>
    <row r="709" spans="1:17" x14ac:dyDescent="0.2">
      <c r="A709" s="118" t="str">
        <f>IF(B709="","",COUNT('Diário 1º PA'!$A$5:$A$1982)+COUNT('Diário 2º PA'!$A$5:$A$2027)+COUNT('Diário 3º PA'!$A$5:$A$2043)+ROW()-4)</f>
        <v/>
      </c>
      <c r="B709" s="104"/>
      <c r="C709" s="153"/>
      <c r="D709" s="105"/>
      <c r="E709" s="105"/>
      <c r="F709" s="106"/>
      <c r="G709" s="105"/>
      <c r="H709" s="105"/>
      <c r="I709" s="107"/>
      <c r="J709" s="422"/>
      <c r="K709" s="422"/>
      <c r="L709" s="423"/>
      <c r="M709" s="422"/>
      <c r="N709" s="422"/>
      <c r="O709" s="79">
        <f t="shared" si="30"/>
        <v>0</v>
      </c>
      <c r="P709" s="79">
        <f t="shared" si="30"/>
        <v>0</v>
      </c>
      <c r="Q709" s="102" t="str">
        <f t="shared" si="29"/>
        <v/>
      </c>
    </row>
    <row r="710" spans="1:17" x14ac:dyDescent="0.2">
      <c r="A710" s="118" t="str">
        <f>IF(B710="","",COUNT('Diário 1º PA'!$A$5:$A$1982)+COUNT('Diário 2º PA'!$A$5:$A$2027)+COUNT('Diário 3º PA'!$A$5:$A$2043)+ROW()-4)</f>
        <v/>
      </c>
      <c r="B710" s="104"/>
      <c r="C710" s="153"/>
      <c r="D710" s="105"/>
      <c r="E710" s="105"/>
      <c r="F710" s="106"/>
      <c r="G710" s="105"/>
      <c r="H710" s="105"/>
      <c r="I710" s="107"/>
      <c r="J710" s="422"/>
      <c r="K710" s="422"/>
      <c r="L710" s="423"/>
      <c r="M710" s="422"/>
      <c r="N710" s="422"/>
      <c r="O710" s="79">
        <f t="shared" si="30"/>
        <v>0</v>
      </c>
      <c r="P710" s="79">
        <f t="shared" si="30"/>
        <v>0</v>
      </c>
      <c r="Q710" s="102" t="str">
        <f t="shared" si="29"/>
        <v/>
      </c>
    </row>
    <row r="711" spans="1:17" x14ac:dyDescent="0.2">
      <c r="A711" s="118" t="str">
        <f>IF(B711="","",COUNT('Diário 1º PA'!$A$5:$A$1982)+COUNT('Diário 2º PA'!$A$5:$A$2027)+COUNT('Diário 3º PA'!$A$5:$A$2043)+ROW()-4)</f>
        <v/>
      </c>
      <c r="B711" s="104"/>
      <c r="C711" s="153"/>
      <c r="D711" s="105"/>
      <c r="E711" s="105"/>
      <c r="F711" s="106"/>
      <c r="G711" s="105"/>
      <c r="H711" s="105"/>
      <c r="I711" s="107"/>
      <c r="J711" s="422"/>
      <c r="K711" s="422"/>
      <c r="L711" s="423"/>
      <c r="M711" s="422"/>
      <c r="N711" s="422"/>
      <c r="O711" s="79">
        <f t="shared" si="30"/>
        <v>0</v>
      </c>
      <c r="P711" s="79">
        <f t="shared" si="30"/>
        <v>0</v>
      </c>
      <c r="Q711" s="102" t="str">
        <f t="shared" si="29"/>
        <v/>
      </c>
    </row>
    <row r="712" spans="1:17" x14ac:dyDescent="0.2">
      <c r="A712" s="118" t="str">
        <f>IF(B712="","",COUNT('Diário 1º PA'!$A$5:$A$1982)+COUNT('Diário 2º PA'!$A$5:$A$2027)+COUNT('Diário 3º PA'!$A$5:$A$2043)+ROW()-4)</f>
        <v/>
      </c>
      <c r="B712" s="104"/>
      <c r="C712" s="153"/>
      <c r="D712" s="105"/>
      <c r="E712" s="105"/>
      <c r="F712" s="106"/>
      <c r="G712" s="105"/>
      <c r="H712" s="105"/>
      <c r="I712" s="107"/>
      <c r="J712" s="422"/>
      <c r="K712" s="422"/>
      <c r="L712" s="423"/>
      <c r="M712" s="422"/>
      <c r="N712" s="422"/>
      <c r="O712" s="79">
        <f t="shared" si="30"/>
        <v>0</v>
      </c>
      <c r="P712" s="79">
        <f t="shared" si="30"/>
        <v>0</v>
      </c>
      <c r="Q712" s="102" t="str">
        <f t="shared" si="29"/>
        <v/>
      </c>
    </row>
    <row r="713" spans="1:17" x14ac:dyDescent="0.2">
      <c r="A713" s="118" t="str">
        <f>IF(B713="","",COUNT('Diário 1º PA'!$A$5:$A$1982)+COUNT('Diário 2º PA'!$A$5:$A$2027)+COUNT('Diário 3º PA'!$A$5:$A$2043)+ROW()-4)</f>
        <v/>
      </c>
      <c r="B713" s="104"/>
      <c r="C713" s="153"/>
      <c r="D713" s="105"/>
      <c r="E713" s="105"/>
      <c r="F713" s="106"/>
      <c r="G713" s="105"/>
      <c r="H713" s="105"/>
      <c r="I713" s="107"/>
      <c r="J713" s="422"/>
      <c r="K713" s="422"/>
      <c r="L713" s="423"/>
      <c r="M713" s="422"/>
      <c r="N713" s="422"/>
      <c r="O713" s="79">
        <f t="shared" si="30"/>
        <v>0</v>
      </c>
      <c r="P713" s="79">
        <f t="shared" si="30"/>
        <v>0</v>
      </c>
      <c r="Q713" s="102" t="str">
        <f t="shared" ref="Q713:Q776" si="31">SUBSTITUTE(D713," ","_")</f>
        <v/>
      </c>
    </row>
    <row r="714" spans="1:17" x14ac:dyDescent="0.2">
      <c r="A714" s="118" t="str">
        <f>IF(B714="","",COUNT('Diário 1º PA'!$A$5:$A$1982)+COUNT('Diário 2º PA'!$A$5:$A$2027)+COUNT('Diário 3º PA'!$A$5:$A$2043)+ROW()-4)</f>
        <v/>
      </c>
      <c r="B714" s="104"/>
      <c r="C714" s="153"/>
      <c r="D714" s="105"/>
      <c r="E714" s="105"/>
      <c r="F714" s="106"/>
      <c r="G714" s="105"/>
      <c r="H714" s="105"/>
      <c r="I714" s="107"/>
      <c r="J714" s="422"/>
      <c r="K714" s="422"/>
      <c r="L714" s="423"/>
      <c r="M714" s="422"/>
      <c r="N714" s="422"/>
      <c r="O714" s="79">
        <f t="shared" ref="O714:P777" si="32">IF(B714=0,0,IF(YEAR(B714)=$P$1,MONTH(B714)-$O$1+1,(YEAR(B714)-$P$1)*12-$O$1+1+MONTH(B714)))</f>
        <v>0</v>
      </c>
      <c r="P714" s="79">
        <f t="shared" si="32"/>
        <v>0</v>
      </c>
      <c r="Q714" s="102" t="str">
        <f t="shared" si="31"/>
        <v/>
      </c>
    </row>
    <row r="715" spans="1:17" x14ac:dyDescent="0.2">
      <c r="A715" s="118" t="str">
        <f>IF(B715="","",COUNT('Diário 1º PA'!$A$5:$A$1982)+COUNT('Diário 2º PA'!$A$5:$A$2027)+COUNT('Diário 3º PA'!$A$5:$A$2043)+ROW()-4)</f>
        <v/>
      </c>
      <c r="B715" s="104"/>
      <c r="C715" s="153"/>
      <c r="D715" s="105"/>
      <c r="E715" s="105"/>
      <c r="F715" s="106"/>
      <c r="G715" s="105"/>
      <c r="H715" s="105"/>
      <c r="I715" s="107"/>
      <c r="J715" s="422"/>
      <c r="K715" s="422"/>
      <c r="L715" s="423"/>
      <c r="M715" s="422"/>
      <c r="N715" s="422"/>
      <c r="O715" s="79">
        <f t="shared" si="32"/>
        <v>0</v>
      </c>
      <c r="P715" s="79">
        <f t="shared" si="32"/>
        <v>0</v>
      </c>
      <c r="Q715" s="102" t="str">
        <f t="shared" si="31"/>
        <v/>
      </c>
    </row>
    <row r="716" spans="1:17" x14ac:dyDescent="0.2">
      <c r="A716" s="118" t="str">
        <f>IF(B716="","",COUNT('Diário 1º PA'!$A$5:$A$1982)+COUNT('Diário 2º PA'!$A$5:$A$2027)+COUNT('Diário 3º PA'!$A$5:$A$2043)+ROW()-4)</f>
        <v/>
      </c>
      <c r="B716" s="104"/>
      <c r="C716" s="153"/>
      <c r="D716" s="105"/>
      <c r="E716" s="105"/>
      <c r="F716" s="106"/>
      <c r="G716" s="105"/>
      <c r="H716" s="105"/>
      <c r="I716" s="107"/>
      <c r="J716" s="422"/>
      <c r="K716" s="422"/>
      <c r="L716" s="423"/>
      <c r="M716" s="422"/>
      <c r="N716" s="422"/>
      <c r="O716" s="79">
        <f t="shared" si="32"/>
        <v>0</v>
      </c>
      <c r="P716" s="79">
        <f t="shared" si="32"/>
        <v>0</v>
      </c>
      <c r="Q716" s="102" t="str">
        <f t="shared" si="31"/>
        <v/>
      </c>
    </row>
    <row r="717" spans="1:17" x14ac:dyDescent="0.2">
      <c r="A717" s="118" t="str">
        <f>IF(B717="","",COUNT('Diário 1º PA'!$A$5:$A$1982)+COUNT('Diário 2º PA'!$A$5:$A$2027)+COUNT('Diário 3º PA'!$A$5:$A$2043)+ROW()-4)</f>
        <v/>
      </c>
      <c r="B717" s="104"/>
      <c r="C717" s="153"/>
      <c r="D717" s="105"/>
      <c r="E717" s="105"/>
      <c r="F717" s="106"/>
      <c r="G717" s="105"/>
      <c r="H717" s="105"/>
      <c r="I717" s="107"/>
      <c r="J717" s="422"/>
      <c r="K717" s="422"/>
      <c r="L717" s="423"/>
      <c r="M717" s="422"/>
      <c r="N717" s="422"/>
      <c r="O717" s="79">
        <f t="shared" si="32"/>
        <v>0</v>
      </c>
      <c r="P717" s="79">
        <f t="shared" si="32"/>
        <v>0</v>
      </c>
      <c r="Q717" s="102" t="str">
        <f t="shared" si="31"/>
        <v/>
      </c>
    </row>
    <row r="718" spans="1:17" x14ac:dyDescent="0.2">
      <c r="A718" s="118" t="str">
        <f>IF(B718="","",COUNT('Diário 1º PA'!$A$5:$A$1982)+COUNT('Diário 2º PA'!$A$5:$A$2027)+COUNT('Diário 3º PA'!$A$5:$A$2043)+ROW()-4)</f>
        <v/>
      </c>
      <c r="B718" s="104"/>
      <c r="C718" s="153"/>
      <c r="D718" s="105"/>
      <c r="E718" s="105"/>
      <c r="F718" s="106"/>
      <c r="G718" s="105"/>
      <c r="H718" s="105"/>
      <c r="I718" s="107"/>
      <c r="J718" s="422"/>
      <c r="K718" s="422"/>
      <c r="L718" s="423"/>
      <c r="M718" s="422"/>
      <c r="N718" s="422"/>
      <c r="O718" s="79">
        <f t="shared" si="32"/>
        <v>0</v>
      </c>
      <c r="P718" s="79">
        <f t="shared" si="32"/>
        <v>0</v>
      </c>
      <c r="Q718" s="102" t="str">
        <f t="shared" si="31"/>
        <v/>
      </c>
    </row>
    <row r="719" spans="1:17" x14ac:dyDescent="0.2">
      <c r="A719" s="118" t="str">
        <f>IF(B719="","",COUNT('Diário 1º PA'!$A$5:$A$1982)+COUNT('Diário 2º PA'!$A$5:$A$2027)+COUNT('Diário 3º PA'!$A$5:$A$2043)+ROW()-4)</f>
        <v/>
      </c>
      <c r="B719" s="104"/>
      <c r="C719" s="153"/>
      <c r="D719" s="105"/>
      <c r="E719" s="105"/>
      <c r="F719" s="106"/>
      <c r="G719" s="105"/>
      <c r="H719" s="105"/>
      <c r="I719" s="107"/>
      <c r="J719" s="422"/>
      <c r="K719" s="422"/>
      <c r="L719" s="423"/>
      <c r="M719" s="422"/>
      <c r="N719" s="422"/>
      <c r="O719" s="79">
        <f t="shared" si="32"/>
        <v>0</v>
      </c>
      <c r="P719" s="79">
        <f t="shared" si="32"/>
        <v>0</v>
      </c>
      <c r="Q719" s="102" t="str">
        <f t="shared" si="31"/>
        <v/>
      </c>
    </row>
    <row r="720" spans="1:17" x14ac:dyDescent="0.2">
      <c r="A720" s="118" t="str">
        <f>IF(B720="","",COUNT('Diário 1º PA'!$A$5:$A$1982)+COUNT('Diário 2º PA'!$A$5:$A$2027)+COUNT('Diário 3º PA'!$A$5:$A$2043)+ROW()-4)</f>
        <v/>
      </c>
      <c r="B720" s="104"/>
      <c r="C720" s="153"/>
      <c r="D720" s="105"/>
      <c r="E720" s="105"/>
      <c r="F720" s="106"/>
      <c r="G720" s="105"/>
      <c r="H720" s="105"/>
      <c r="I720" s="107"/>
      <c r="J720" s="422"/>
      <c r="K720" s="422"/>
      <c r="L720" s="423"/>
      <c r="M720" s="422"/>
      <c r="N720" s="422"/>
      <c r="O720" s="79">
        <f t="shared" si="32"/>
        <v>0</v>
      </c>
      <c r="P720" s="79">
        <f t="shared" si="32"/>
        <v>0</v>
      </c>
      <c r="Q720" s="102" t="str">
        <f t="shared" si="31"/>
        <v/>
      </c>
    </row>
    <row r="721" spans="1:17" x14ac:dyDescent="0.2">
      <c r="A721" s="118" t="str">
        <f>IF(B721="","",COUNT('Diário 1º PA'!$A$5:$A$1982)+COUNT('Diário 2º PA'!$A$5:$A$2027)+COUNT('Diário 3º PA'!$A$5:$A$2043)+ROW()-4)</f>
        <v/>
      </c>
      <c r="B721" s="104"/>
      <c r="C721" s="153"/>
      <c r="D721" s="105"/>
      <c r="E721" s="105"/>
      <c r="F721" s="106"/>
      <c r="G721" s="105"/>
      <c r="H721" s="105"/>
      <c r="I721" s="107"/>
      <c r="J721" s="422"/>
      <c r="K721" s="422"/>
      <c r="L721" s="423"/>
      <c r="M721" s="422"/>
      <c r="N721" s="422"/>
      <c r="O721" s="79">
        <f t="shared" si="32"/>
        <v>0</v>
      </c>
      <c r="P721" s="79">
        <f t="shared" si="32"/>
        <v>0</v>
      </c>
      <c r="Q721" s="102" t="str">
        <f t="shared" si="31"/>
        <v/>
      </c>
    </row>
    <row r="722" spans="1:17" x14ac:dyDescent="0.2">
      <c r="A722" s="118" t="str">
        <f>IF(B722="","",COUNT('Diário 1º PA'!$A$5:$A$1982)+COUNT('Diário 2º PA'!$A$5:$A$2027)+COUNT('Diário 3º PA'!$A$5:$A$2043)+ROW()-4)</f>
        <v/>
      </c>
      <c r="B722" s="104"/>
      <c r="C722" s="153"/>
      <c r="D722" s="105"/>
      <c r="E722" s="105"/>
      <c r="F722" s="106"/>
      <c r="G722" s="105"/>
      <c r="H722" s="105"/>
      <c r="I722" s="107"/>
      <c r="J722" s="422"/>
      <c r="K722" s="422"/>
      <c r="L722" s="423"/>
      <c r="M722" s="422"/>
      <c r="N722" s="422"/>
      <c r="O722" s="79">
        <f t="shared" si="32"/>
        <v>0</v>
      </c>
      <c r="P722" s="79">
        <f t="shared" si="32"/>
        <v>0</v>
      </c>
      <c r="Q722" s="102" t="str">
        <f t="shared" si="31"/>
        <v/>
      </c>
    </row>
    <row r="723" spans="1:17" x14ac:dyDescent="0.2">
      <c r="A723" s="118" t="str">
        <f>IF(B723="","",COUNT('Diário 1º PA'!$A$5:$A$1982)+COUNT('Diário 2º PA'!$A$5:$A$2027)+COUNT('Diário 3º PA'!$A$5:$A$2043)+ROW()-4)</f>
        <v/>
      </c>
      <c r="B723" s="104"/>
      <c r="C723" s="153"/>
      <c r="D723" s="105"/>
      <c r="E723" s="105"/>
      <c r="F723" s="106"/>
      <c r="G723" s="105"/>
      <c r="H723" s="105"/>
      <c r="I723" s="107"/>
      <c r="J723" s="422"/>
      <c r="K723" s="422"/>
      <c r="L723" s="423"/>
      <c r="M723" s="422"/>
      <c r="N723" s="422"/>
      <c r="O723" s="79">
        <f t="shared" si="32"/>
        <v>0</v>
      </c>
      <c r="P723" s="79">
        <f t="shared" si="32"/>
        <v>0</v>
      </c>
      <c r="Q723" s="102" t="str">
        <f t="shared" si="31"/>
        <v/>
      </c>
    </row>
    <row r="724" spans="1:17" x14ac:dyDescent="0.2">
      <c r="A724" s="118" t="str">
        <f>IF(B724="","",COUNT('Diário 1º PA'!$A$5:$A$1982)+COUNT('Diário 2º PA'!$A$5:$A$2027)+COUNT('Diário 3º PA'!$A$5:$A$2043)+ROW()-4)</f>
        <v/>
      </c>
      <c r="B724" s="104"/>
      <c r="C724" s="153"/>
      <c r="D724" s="105"/>
      <c r="E724" s="105"/>
      <c r="F724" s="106"/>
      <c r="G724" s="105"/>
      <c r="H724" s="105"/>
      <c r="I724" s="107"/>
      <c r="J724" s="422"/>
      <c r="K724" s="422"/>
      <c r="L724" s="423"/>
      <c r="M724" s="422"/>
      <c r="N724" s="422"/>
      <c r="O724" s="79">
        <f t="shared" si="32"/>
        <v>0</v>
      </c>
      <c r="P724" s="79">
        <f t="shared" si="32"/>
        <v>0</v>
      </c>
      <c r="Q724" s="102" t="str">
        <f t="shared" si="31"/>
        <v/>
      </c>
    </row>
    <row r="725" spans="1:17" x14ac:dyDescent="0.2">
      <c r="A725" s="118" t="str">
        <f>IF(B725="","",COUNT('Diário 1º PA'!$A$5:$A$1982)+COUNT('Diário 2º PA'!$A$5:$A$2027)+COUNT('Diário 3º PA'!$A$5:$A$2043)+ROW()-4)</f>
        <v/>
      </c>
      <c r="B725" s="104"/>
      <c r="C725" s="153"/>
      <c r="D725" s="105"/>
      <c r="E725" s="105"/>
      <c r="F725" s="106"/>
      <c r="G725" s="105"/>
      <c r="H725" s="105"/>
      <c r="I725" s="107"/>
      <c r="J725" s="422"/>
      <c r="K725" s="422"/>
      <c r="L725" s="423"/>
      <c r="M725" s="422"/>
      <c r="N725" s="422"/>
      <c r="O725" s="79">
        <f t="shared" si="32"/>
        <v>0</v>
      </c>
      <c r="P725" s="79">
        <f t="shared" si="32"/>
        <v>0</v>
      </c>
      <c r="Q725" s="102" t="str">
        <f t="shared" si="31"/>
        <v/>
      </c>
    </row>
    <row r="726" spans="1:17" x14ac:dyDescent="0.2">
      <c r="A726" s="118" t="str">
        <f>IF(B726="","",COUNT('Diário 1º PA'!$A$5:$A$1982)+COUNT('Diário 2º PA'!$A$5:$A$2027)+COUNT('Diário 3º PA'!$A$5:$A$2043)+ROW()-4)</f>
        <v/>
      </c>
      <c r="B726" s="104"/>
      <c r="C726" s="153"/>
      <c r="D726" s="105"/>
      <c r="E726" s="105"/>
      <c r="F726" s="106"/>
      <c r="G726" s="105"/>
      <c r="H726" s="105"/>
      <c r="I726" s="107"/>
      <c r="J726" s="422"/>
      <c r="K726" s="422"/>
      <c r="L726" s="423"/>
      <c r="M726" s="422"/>
      <c r="N726" s="422"/>
      <c r="O726" s="79">
        <f t="shared" si="32"/>
        <v>0</v>
      </c>
      <c r="P726" s="79">
        <f t="shared" si="32"/>
        <v>0</v>
      </c>
      <c r="Q726" s="102" t="str">
        <f t="shared" si="31"/>
        <v/>
      </c>
    </row>
    <row r="727" spans="1:17" x14ac:dyDescent="0.2">
      <c r="A727" s="118" t="str">
        <f>IF(B727="","",COUNT('Diário 1º PA'!$A$5:$A$1982)+COUNT('Diário 2º PA'!$A$5:$A$2027)+COUNT('Diário 3º PA'!$A$5:$A$2043)+ROW()-4)</f>
        <v/>
      </c>
      <c r="B727" s="104"/>
      <c r="C727" s="153"/>
      <c r="D727" s="105"/>
      <c r="E727" s="105"/>
      <c r="F727" s="106"/>
      <c r="G727" s="105"/>
      <c r="H727" s="105"/>
      <c r="I727" s="107"/>
      <c r="J727" s="422"/>
      <c r="K727" s="422"/>
      <c r="L727" s="423"/>
      <c r="M727" s="422"/>
      <c r="N727" s="422"/>
      <c r="O727" s="79">
        <f t="shared" si="32"/>
        <v>0</v>
      </c>
      <c r="P727" s="79">
        <f t="shared" si="32"/>
        <v>0</v>
      </c>
      <c r="Q727" s="102" t="str">
        <f t="shared" si="31"/>
        <v/>
      </c>
    </row>
    <row r="728" spans="1:17" x14ac:dyDescent="0.2">
      <c r="A728" s="118" t="str">
        <f>IF(B728="","",COUNT('Diário 1º PA'!$A$5:$A$1982)+COUNT('Diário 2º PA'!$A$5:$A$2027)+COUNT('Diário 3º PA'!$A$5:$A$2043)+ROW()-4)</f>
        <v/>
      </c>
      <c r="B728" s="104"/>
      <c r="C728" s="153"/>
      <c r="D728" s="105"/>
      <c r="E728" s="105"/>
      <c r="F728" s="106"/>
      <c r="G728" s="105"/>
      <c r="H728" s="105"/>
      <c r="I728" s="107"/>
      <c r="J728" s="422"/>
      <c r="K728" s="422"/>
      <c r="L728" s="423"/>
      <c r="M728" s="422"/>
      <c r="N728" s="422"/>
      <c r="O728" s="79">
        <f t="shared" si="32"/>
        <v>0</v>
      </c>
      <c r="P728" s="79">
        <f t="shared" si="32"/>
        <v>0</v>
      </c>
      <c r="Q728" s="102" t="str">
        <f t="shared" si="31"/>
        <v/>
      </c>
    </row>
    <row r="729" spans="1:17" x14ac:dyDescent="0.2">
      <c r="A729" s="118" t="str">
        <f>IF(B729="","",COUNT('Diário 1º PA'!$A$5:$A$1982)+COUNT('Diário 2º PA'!$A$5:$A$2027)+COUNT('Diário 3º PA'!$A$5:$A$2043)+ROW()-4)</f>
        <v/>
      </c>
      <c r="B729" s="104"/>
      <c r="C729" s="153"/>
      <c r="D729" s="105"/>
      <c r="E729" s="105"/>
      <c r="F729" s="106"/>
      <c r="G729" s="105"/>
      <c r="H729" s="105"/>
      <c r="I729" s="107"/>
      <c r="J729" s="422"/>
      <c r="K729" s="422"/>
      <c r="L729" s="423"/>
      <c r="M729" s="422"/>
      <c r="N729" s="422"/>
      <c r="O729" s="79">
        <f t="shared" si="32"/>
        <v>0</v>
      </c>
      <c r="P729" s="79">
        <f t="shared" si="32"/>
        <v>0</v>
      </c>
      <c r="Q729" s="102" t="str">
        <f t="shared" si="31"/>
        <v/>
      </c>
    </row>
    <row r="730" spans="1:17" x14ac:dyDescent="0.2">
      <c r="A730" s="118" t="str">
        <f>IF(B730="","",COUNT('Diário 1º PA'!$A$5:$A$1982)+COUNT('Diário 2º PA'!$A$5:$A$2027)+COUNT('Diário 3º PA'!$A$5:$A$2043)+ROW()-4)</f>
        <v/>
      </c>
      <c r="B730" s="104"/>
      <c r="C730" s="153"/>
      <c r="D730" s="105"/>
      <c r="E730" s="105"/>
      <c r="F730" s="106"/>
      <c r="G730" s="105"/>
      <c r="H730" s="105"/>
      <c r="I730" s="107"/>
      <c r="J730" s="422"/>
      <c r="K730" s="422"/>
      <c r="L730" s="423"/>
      <c r="M730" s="422"/>
      <c r="N730" s="422"/>
      <c r="O730" s="79">
        <f t="shared" si="32"/>
        <v>0</v>
      </c>
      <c r="P730" s="79">
        <f t="shared" si="32"/>
        <v>0</v>
      </c>
      <c r="Q730" s="102" t="str">
        <f t="shared" si="31"/>
        <v/>
      </c>
    </row>
    <row r="731" spans="1:17" x14ac:dyDescent="0.2">
      <c r="A731" s="118" t="str">
        <f>IF(B731="","",COUNT('Diário 1º PA'!$A$5:$A$1982)+COUNT('Diário 2º PA'!$A$5:$A$2027)+COUNT('Diário 3º PA'!$A$5:$A$2043)+ROW()-4)</f>
        <v/>
      </c>
      <c r="B731" s="104"/>
      <c r="C731" s="153"/>
      <c r="D731" s="105"/>
      <c r="E731" s="105"/>
      <c r="F731" s="106"/>
      <c r="G731" s="105"/>
      <c r="H731" s="105"/>
      <c r="I731" s="107"/>
      <c r="J731" s="422"/>
      <c r="K731" s="422"/>
      <c r="L731" s="423"/>
      <c r="M731" s="422"/>
      <c r="N731" s="422"/>
      <c r="O731" s="79">
        <f t="shared" si="32"/>
        <v>0</v>
      </c>
      <c r="P731" s="79">
        <f t="shared" si="32"/>
        <v>0</v>
      </c>
      <c r="Q731" s="102" t="str">
        <f t="shared" si="31"/>
        <v/>
      </c>
    </row>
    <row r="732" spans="1:17" x14ac:dyDescent="0.2">
      <c r="A732" s="118" t="str">
        <f>IF(B732="","",COUNT('Diário 1º PA'!$A$5:$A$1982)+COUNT('Diário 2º PA'!$A$5:$A$2027)+COUNT('Diário 3º PA'!$A$5:$A$2043)+ROW()-4)</f>
        <v/>
      </c>
      <c r="B732" s="104"/>
      <c r="C732" s="153"/>
      <c r="D732" s="105"/>
      <c r="E732" s="105"/>
      <c r="F732" s="106"/>
      <c r="G732" s="105"/>
      <c r="H732" s="105"/>
      <c r="I732" s="107"/>
      <c r="J732" s="422"/>
      <c r="K732" s="422"/>
      <c r="L732" s="423"/>
      <c r="M732" s="422"/>
      <c r="N732" s="422"/>
      <c r="O732" s="79">
        <f t="shared" si="32"/>
        <v>0</v>
      </c>
      <c r="P732" s="79">
        <f t="shared" si="32"/>
        <v>0</v>
      </c>
      <c r="Q732" s="102" t="str">
        <f t="shared" si="31"/>
        <v/>
      </c>
    </row>
    <row r="733" spans="1:17" x14ac:dyDescent="0.2">
      <c r="A733" s="118" t="str">
        <f>IF(B733="","",COUNT('Diário 1º PA'!$A$5:$A$1982)+COUNT('Diário 2º PA'!$A$5:$A$2027)+COUNT('Diário 3º PA'!$A$5:$A$2043)+ROW()-4)</f>
        <v/>
      </c>
      <c r="B733" s="104"/>
      <c r="C733" s="153"/>
      <c r="D733" s="105"/>
      <c r="E733" s="105"/>
      <c r="F733" s="106"/>
      <c r="G733" s="105"/>
      <c r="H733" s="105"/>
      <c r="I733" s="107"/>
      <c r="J733" s="422"/>
      <c r="K733" s="422"/>
      <c r="L733" s="423"/>
      <c r="M733" s="422"/>
      <c r="N733" s="422"/>
      <c r="O733" s="79">
        <f t="shared" si="32"/>
        <v>0</v>
      </c>
      <c r="P733" s="79">
        <f t="shared" si="32"/>
        <v>0</v>
      </c>
      <c r="Q733" s="102" t="str">
        <f t="shared" si="31"/>
        <v/>
      </c>
    </row>
    <row r="734" spans="1:17" x14ac:dyDescent="0.2">
      <c r="A734" s="118" t="str">
        <f>IF(B734="","",COUNT('Diário 1º PA'!$A$5:$A$1982)+COUNT('Diário 2º PA'!$A$5:$A$2027)+COUNT('Diário 3º PA'!$A$5:$A$2043)+ROW()-4)</f>
        <v/>
      </c>
      <c r="B734" s="104"/>
      <c r="C734" s="153"/>
      <c r="D734" s="105"/>
      <c r="E734" s="105"/>
      <c r="F734" s="106"/>
      <c r="G734" s="105"/>
      <c r="H734" s="105"/>
      <c r="I734" s="107"/>
      <c r="J734" s="422"/>
      <c r="K734" s="422"/>
      <c r="L734" s="423"/>
      <c r="M734" s="422"/>
      <c r="N734" s="422"/>
      <c r="O734" s="79">
        <f t="shared" si="32"/>
        <v>0</v>
      </c>
      <c r="P734" s="79">
        <f t="shared" si="32"/>
        <v>0</v>
      </c>
      <c r="Q734" s="102" t="str">
        <f t="shared" si="31"/>
        <v/>
      </c>
    </row>
    <row r="735" spans="1:17" x14ac:dyDescent="0.2">
      <c r="A735" s="118" t="str">
        <f>IF(B735="","",COUNT('Diário 1º PA'!$A$5:$A$1982)+COUNT('Diário 2º PA'!$A$5:$A$2027)+COUNT('Diário 3º PA'!$A$5:$A$2043)+ROW()-4)</f>
        <v/>
      </c>
      <c r="B735" s="104"/>
      <c r="C735" s="153"/>
      <c r="D735" s="105"/>
      <c r="E735" s="105"/>
      <c r="F735" s="106"/>
      <c r="G735" s="105"/>
      <c r="H735" s="105"/>
      <c r="I735" s="107"/>
      <c r="J735" s="422"/>
      <c r="K735" s="422"/>
      <c r="L735" s="423"/>
      <c r="M735" s="422"/>
      <c r="N735" s="422"/>
      <c r="O735" s="79">
        <f t="shared" si="32"/>
        <v>0</v>
      </c>
      <c r="P735" s="79">
        <f t="shared" si="32"/>
        <v>0</v>
      </c>
      <c r="Q735" s="102" t="str">
        <f t="shared" si="31"/>
        <v/>
      </c>
    </row>
    <row r="736" spans="1:17" x14ac:dyDescent="0.2">
      <c r="A736" s="118" t="str">
        <f>IF(B736="","",COUNT('Diário 1º PA'!$A$5:$A$1982)+COUNT('Diário 2º PA'!$A$5:$A$2027)+COUNT('Diário 3º PA'!$A$5:$A$2043)+ROW()-4)</f>
        <v/>
      </c>
      <c r="B736" s="104"/>
      <c r="C736" s="153"/>
      <c r="D736" s="105"/>
      <c r="E736" s="105"/>
      <c r="F736" s="106"/>
      <c r="G736" s="105"/>
      <c r="H736" s="105"/>
      <c r="I736" s="107"/>
      <c r="J736" s="422"/>
      <c r="K736" s="422"/>
      <c r="L736" s="423"/>
      <c r="M736" s="422"/>
      <c r="N736" s="422"/>
      <c r="O736" s="79">
        <f t="shared" si="32"/>
        <v>0</v>
      </c>
      <c r="P736" s="79">
        <f t="shared" si="32"/>
        <v>0</v>
      </c>
      <c r="Q736" s="102" t="str">
        <f t="shared" si="31"/>
        <v/>
      </c>
    </row>
    <row r="737" spans="1:17" x14ac:dyDescent="0.2">
      <c r="A737" s="118" t="str">
        <f>IF(B737="","",COUNT('Diário 1º PA'!$A$5:$A$1982)+COUNT('Diário 2º PA'!$A$5:$A$2027)+COUNT('Diário 3º PA'!$A$5:$A$2043)+ROW()-4)</f>
        <v/>
      </c>
      <c r="B737" s="104"/>
      <c r="C737" s="153"/>
      <c r="D737" s="105"/>
      <c r="E737" s="105"/>
      <c r="F737" s="106"/>
      <c r="G737" s="105"/>
      <c r="H737" s="105"/>
      <c r="I737" s="107"/>
      <c r="J737" s="422"/>
      <c r="K737" s="422"/>
      <c r="L737" s="423"/>
      <c r="M737" s="422"/>
      <c r="N737" s="422"/>
      <c r="O737" s="79">
        <f t="shared" si="32"/>
        <v>0</v>
      </c>
      <c r="P737" s="79">
        <f t="shared" si="32"/>
        <v>0</v>
      </c>
      <c r="Q737" s="102" t="str">
        <f t="shared" si="31"/>
        <v/>
      </c>
    </row>
    <row r="738" spans="1:17" x14ac:dyDescent="0.2">
      <c r="A738" s="118" t="str">
        <f>IF(B738="","",COUNT('Diário 1º PA'!$A$5:$A$1982)+COUNT('Diário 2º PA'!$A$5:$A$2027)+COUNT('Diário 3º PA'!$A$5:$A$2043)+ROW()-4)</f>
        <v/>
      </c>
      <c r="B738" s="104"/>
      <c r="C738" s="153"/>
      <c r="D738" s="105"/>
      <c r="E738" s="105"/>
      <c r="F738" s="106"/>
      <c r="G738" s="105"/>
      <c r="H738" s="105"/>
      <c r="I738" s="107"/>
      <c r="J738" s="422"/>
      <c r="K738" s="422"/>
      <c r="L738" s="423"/>
      <c r="M738" s="422"/>
      <c r="N738" s="422"/>
      <c r="O738" s="79">
        <f t="shared" si="32"/>
        <v>0</v>
      </c>
      <c r="P738" s="79">
        <f t="shared" si="32"/>
        <v>0</v>
      </c>
      <c r="Q738" s="102" t="str">
        <f t="shared" si="31"/>
        <v/>
      </c>
    </row>
    <row r="739" spans="1:17" x14ac:dyDescent="0.2">
      <c r="A739" s="118" t="str">
        <f>IF(B739="","",COUNT('Diário 1º PA'!$A$5:$A$1982)+COUNT('Diário 2º PA'!$A$5:$A$2027)+COUNT('Diário 3º PA'!$A$5:$A$2043)+ROW()-4)</f>
        <v/>
      </c>
      <c r="B739" s="104"/>
      <c r="C739" s="153"/>
      <c r="D739" s="105"/>
      <c r="E739" s="105"/>
      <c r="F739" s="106"/>
      <c r="G739" s="105"/>
      <c r="H739" s="105"/>
      <c r="I739" s="107"/>
      <c r="J739" s="422"/>
      <c r="K739" s="422"/>
      <c r="L739" s="423"/>
      <c r="M739" s="422"/>
      <c r="N739" s="422"/>
      <c r="O739" s="79">
        <f t="shared" si="32"/>
        <v>0</v>
      </c>
      <c r="P739" s="79">
        <f t="shared" si="32"/>
        <v>0</v>
      </c>
      <c r="Q739" s="102" t="str">
        <f t="shared" si="31"/>
        <v/>
      </c>
    </row>
    <row r="740" spans="1:17" x14ac:dyDescent="0.2">
      <c r="A740" s="118" t="str">
        <f>IF(B740="","",COUNT('Diário 1º PA'!$A$5:$A$1982)+COUNT('Diário 2º PA'!$A$5:$A$2027)+COUNT('Diário 3º PA'!$A$5:$A$2043)+ROW()-4)</f>
        <v/>
      </c>
      <c r="B740" s="104"/>
      <c r="C740" s="153"/>
      <c r="D740" s="105"/>
      <c r="E740" s="105"/>
      <c r="F740" s="106"/>
      <c r="G740" s="105"/>
      <c r="H740" s="105"/>
      <c r="I740" s="107"/>
      <c r="J740" s="422"/>
      <c r="K740" s="422"/>
      <c r="L740" s="423"/>
      <c r="M740" s="422"/>
      <c r="N740" s="422"/>
      <c r="O740" s="79">
        <f t="shared" si="32"/>
        <v>0</v>
      </c>
      <c r="P740" s="79">
        <f t="shared" si="32"/>
        <v>0</v>
      </c>
      <c r="Q740" s="102" t="str">
        <f t="shared" si="31"/>
        <v/>
      </c>
    </row>
    <row r="741" spans="1:17" x14ac:dyDescent="0.2">
      <c r="A741" s="118" t="str">
        <f>IF(B741="","",COUNT('Diário 1º PA'!$A$5:$A$1982)+COUNT('Diário 2º PA'!$A$5:$A$2027)+COUNT('Diário 3º PA'!$A$5:$A$2043)+ROW()-4)</f>
        <v/>
      </c>
      <c r="B741" s="104"/>
      <c r="C741" s="153"/>
      <c r="D741" s="105"/>
      <c r="E741" s="105"/>
      <c r="F741" s="106"/>
      <c r="G741" s="105"/>
      <c r="H741" s="105"/>
      <c r="I741" s="107"/>
      <c r="J741" s="422"/>
      <c r="K741" s="422"/>
      <c r="L741" s="423"/>
      <c r="M741" s="422"/>
      <c r="N741" s="422"/>
      <c r="O741" s="79">
        <f t="shared" si="32"/>
        <v>0</v>
      </c>
      <c r="P741" s="79">
        <f t="shared" si="32"/>
        <v>0</v>
      </c>
      <c r="Q741" s="102" t="str">
        <f t="shared" si="31"/>
        <v/>
      </c>
    </row>
    <row r="742" spans="1:17" x14ac:dyDescent="0.2">
      <c r="A742" s="118" t="str">
        <f>IF(B742="","",COUNT('Diário 1º PA'!$A$5:$A$1982)+COUNT('Diário 2º PA'!$A$5:$A$2027)+COUNT('Diário 3º PA'!$A$5:$A$2043)+ROW()-4)</f>
        <v/>
      </c>
      <c r="B742" s="104"/>
      <c r="C742" s="153"/>
      <c r="D742" s="105"/>
      <c r="E742" s="105"/>
      <c r="F742" s="106"/>
      <c r="G742" s="105"/>
      <c r="H742" s="105"/>
      <c r="I742" s="107"/>
      <c r="J742" s="422"/>
      <c r="K742" s="422"/>
      <c r="L742" s="423"/>
      <c r="M742" s="422"/>
      <c r="N742" s="422"/>
      <c r="O742" s="79">
        <f t="shared" si="32"/>
        <v>0</v>
      </c>
      <c r="P742" s="79">
        <f t="shared" si="32"/>
        <v>0</v>
      </c>
      <c r="Q742" s="102" t="str">
        <f t="shared" si="31"/>
        <v/>
      </c>
    </row>
    <row r="743" spans="1:17" x14ac:dyDescent="0.2">
      <c r="A743" s="118" t="str">
        <f>IF(B743="","",COUNT('Diário 1º PA'!$A$5:$A$1982)+COUNT('Diário 2º PA'!$A$5:$A$2027)+COUNT('Diário 3º PA'!$A$5:$A$2043)+ROW()-4)</f>
        <v/>
      </c>
      <c r="B743" s="104"/>
      <c r="C743" s="153"/>
      <c r="D743" s="105"/>
      <c r="E743" s="105"/>
      <c r="F743" s="106"/>
      <c r="G743" s="105"/>
      <c r="H743" s="105"/>
      <c r="I743" s="107"/>
      <c r="J743" s="422"/>
      <c r="K743" s="422"/>
      <c r="L743" s="423"/>
      <c r="M743" s="422"/>
      <c r="N743" s="422"/>
      <c r="O743" s="79">
        <f t="shared" si="32"/>
        <v>0</v>
      </c>
      <c r="P743" s="79">
        <f t="shared" si="32"/>
        <v>0</v>
      </c>
      <c r="Q743" s="102" t="str">
        <f t="shared" si="31"/>
        <v/>
      </c>
    </row>
    <row r="744" spans="1:17" x14ac:dyDescent="0.2">
      <c r="A744" s="118" t="str">
        <f>IF(B744="","",COUNT('Diário 1º PA'!$A$5:$A$1982)+COUNT('Diário 2º PA'!$A$5:$A$2027)+COUNT('Diário 3º PA'!$A$5:$A$2043)+ROW()-4)</f>
        <v/>
      </c>
      <c r="B744" s="104"/>
      <c r="C744" s="153"/>
      <c r="D744" s="105"/>
      <c r="E744" s="105"/>
      <c r="F744" s="106"/>
      <c r="G744" s="105"/>
      <c r="H744" s="105"/>
      <c r="I744" s="107"/>
      <c r="J744" s="422"/>
      <c r="K744" s="422"/>
      <c r="L744" s="423"/>
      <c r="M744" s="422"/>
      <c r="N744" s="422"/>
      <c r="O744" s="79">
        <f t="shared" si="32"/>
        <v>0</v>
      </c>
      <c r="P744" s="79">
        <f t="shared" si="32"/>
        <v>0</v>
      </c>
      <c r="Q744" s="102" t="str">
        <f t="shared" si="31"/>
        <v/>
      </c>
    </row>
    <row r="745" spans="1:17" x14ac:dyDescent="0.2">
      <c r="A745" s="118" t="str">
        <f>IF(B745="","",COUNT('Diário 1º PA'!$A$5:$A$1982)+COUNT('Diário 2º PA'!$A$5:$A$2027)+COUNT('Diário 3º PA'!$A$5:$A$2043)+ROW()-4)</f>
        <v/>
      </c>
      <c r="B745" s="104"/>
      <c r="C745" s="153"/>
      <c r="D745" s="105"/>
      <c r="E745" s="105"/>
      <c r="F745" s="106"/>
      <c r="G745" s="105"/>
      <c r="H745" s="105"/>
      <c r="I745" s="107"/>
      <c r="J745" s="422"/>
      <c r="K745" s="422"/>
      <c r="L745" s="423"/>
      <c r="M745" s="422"/>
      <c r="N745" s="422"/>
      <c r="O745" s="79">
        <f t="shared" si="32"/>
        <v>0</v>
      </c>
      <c r="P745" s="79">
        <f t="shared" si="32"/>
        <v>0</v>
      </c>
      <c r="Q745" s="102" t="str">
        <f t="shared" si="31"/>
        <v/>
      </c>
    </row>
    <row r="746" spans="1:17" x14ac:dyDescent="0.2">
      <c r="A746" s="118" t="str">
        <f>IF(B746="","",COUNT('Diário 1º PA'!$A$5:$A$1982)+COUNT('Diário 2º PA'!$A$5:$A$2027)+COUNT('Diário 3º PA'!$A$5:$A$2043)+ROW()-4)</f>
        <v/>
      </c>
      <c r="B746" s="104"/>
      <c r="C746" s="153"/>
      <c r="D746" s="105"/>
      <c r="E746" s="105"/>
      <c r="F746" s="106"/>
      <c r="G746" s="105"/>
      <c r="H746" s="105"/>
      <c r="I746" s="107"/>
      <c r="J746" s="422"/>
      <c r="K746" s="422"/>
      <c r="L746" s="423"/>
      <c r="M746" s="422"/>
      <c r="N746" s="422"/>
      <c r="O746" s="79">
        <f t="shared" si="32"/>
        <v>0</v>
      </c>
      <c r="P746" s="79">
        <f t="shared" si="32"/>
        <v>0</v>
      </c>
      <c r="Q746" s="102" t="str">
        <f t="shared" si="31"/>
        <v/>
      </c>
    </row>
    <row r="747" spans="1:17" x14ac:dyDescent="0.2">
      <c r="A747" s="118" t="str">
        <f>IF(B747="","",COUNT('Diário 1º PA'!$A$5:$A$1982)+COUNT('Diário 2º PA'!$A$5:$A$2027)+COUNT('Diário 3º PA'!$A$5:$A$2043)+ROW()-4)</f>
        <v/>
      </c>
      <c r="B747" s="104"/>
      <c r="C747" s="153"/>
      <c r="D747" s="105"/>
      <c r="E747" s="105"/>
      <c r="F747" s="106"/>
      <c r="G747" s="105"/>
      <c r="H747" s="105"/>
      <c r="I747" s="107"/>
      <c r="J747" s="422"/>
      <c r="K747" s="422"/>
      <c r="L747" s="423"/>
      <c r="M747" s="422"/>
      <c r="N747" s="422"/>
      <c r="O747" s="79">
        <f t="shared" si="32"/>
        <v>0</v>
      </c>
      <c r="P747" s="79">
        <f t="shared" si="32"/>
        <v>0</v>
      </c>
      <c r="Q747" s="102" t="str">
        <f t="shared" si="31"/>
        <v/>
      </c>
    </row>
    <row r="748" spans="1:17" x14ac:dyDescent="0.2">
      <c r="A748" s="118" t="str">
        <f>IF(B748="","",COUNT('Diário 1º PA'!$A$5:$A$1982)+COUNT('Diário 2º PA'!$A$5:$A$2027)+COUNT('Diário 3º PA'!$A$5:$A$2043)+ROW()-4)</f>
        <v/>
      </c>
      <c r="B748" s="104"/>
      <c r="C748" s="153"/>
      <c r="D748" s="105"/>
      <c r="E748" s="105"/>
      <c r="F748" s="106"/>
      <c r="G748" s="105"/>
      <c r="H748" s="105"/>
      <c r="I748" s="107"/>
      <c r="J748" s="422"/>
      <c r="K748" s="422"/>
      <c r="L748" s="423"/>
      <c r="M748" s="422"/>
      <c r="N748" s="422"/>
      <c r="O748" s="79">
        <f t="shared" si="32"/>
        <v>0</v>
      </c>
      <c r="P748" s="79">
        <f t="shared" si="32"/>
        <v>0</v>
      </c>
      <c r="Q748" s="102" t="str">
        <f t="shared" si="31"/>
        <v/>
      </c>
    </row>
    <row r="749" spans="1:17" x14ac:dyDescent="0.2">
      <c r="A749" s="118" t="str">
        <f>IF(B749="","",COUNT('Diário 1º PA'!$A$5:$A$1982)+COUNT('Diário 2º PA'!$A$5:$A$2027)+COUNT('Diário 3º PA'!$A$5:$A$2043)+ROW()-4)</f>
        <v/>
      </c>
      <c r="B749" s="104"/>
      <c r="C749" s="153"/>
      <c r="D749" s="105"/>
      <c r="E749" s="105"/>
      <c r="F749" s="106"/>
      <c r="G749" s="105"/>
      <c r="H749" s="105"/>
      <c r="I749" s="107"/>
      <c r="J749" s="422"/>
      <c r="K749" s="422"/>
      <c r="L749" s="423"/>
      <c r="M749" s="422"/>
      <c r="N749" s="422"/>
      <c r="O749" s="79">
        <f t="shared" si="32"/>
        <v>0</v>
      </c>
      <c r="P749" s="79">
        <f t="shared" si="32"/>
        <v>0</v>
      </c>
      <c r="Q749" s="102" t="str">
        <f t="shared" si="31"/>
        <v/>
      </c>
    </row>
    <row r="750" spans="1:17" x14ac:dyDescent="0.2">
      <c r="A750" s="118" t="str">
        <f>IF(B750="","",COUNT('Diário 1º PA'!$A$5:$A$1982)+COUNT('Diário 2º PA'!$A$5:$A$2027)+COUNT('Diário 3º PA'!$A$5:$A$2043)+ROW()-4)</f>
        <v/>
      </c>
      <c r="B750" s="104"/>
      <c r="C750" s="153"/>
      <c r="D750" s="105"/>
      <c r="E750" s="105"/>
      <c r="F750" s="106"/>
      <c r="G750" s="105"/>
      <c r="H750" s="105"/>
      <c r="I750" s="107"/>
      <c r="J750" s="422"/>
      <c r="K750" s="422"/>
      <c r="L750" s="423"/>
      <c r="M750" s="422"/>
      <c r="N750" s="422"/>
      <c r="O750" s="79">
        <f t="shared" si="32"/>
        <v>0</v>
      </c>
      <c r="P750" s="79">
        <f t="shared" si="32"/>
        <v>0</v>
      </c>
      <c r="Q750" s="102" t="str">
        <f t="shared" si="31"/>
        <v/>
      </c>
    </row>
    <row r="751" spans="1:17" x14ac:dyDescent="0.2">
      <c r="A751" s="118" t="str">
        <f>IF(B751="","",COUNT('Diário 1º PA'!$A$5:$A$1982)+COUNT('Diário 2º PA'!$A$5:$A$2027)+COUNT('Diário 3º PA'!$A$5:$A$2043)+ROW()-4)</f>
        <v/>
      </c>
      <c r="B751" s="104"/>
      <c r="C751" s="153"/>
      <c r="D751" s="105"/>
      <c r="E751" s="105"/>
      <c r="F751" s="106"/>
      <c r="G751" s="105"/>
      <c r="H751" s="105"/>
      <c r="I751" s="107"/>
      <c r="J751" s="422"/>
      <c r="K751" s="422"/>
      <c r="L751" s="423"/>
      <c r="M751" s="422"/>
      <c r="N751" s="422"/>
      <c r="O751" s="79">
        <f t="shared" si="32"/>
        <v>0</v>
      </c>
      <c r="P751" s="79">
        <f t="shared" si="32"/>
        <v>0</v>
      </c>
      <c r="Q751" s="102" t="str">
        <f t="shared" si="31"/>
        <v/>
      </c>
    </row>
    <row r="752" spans="1:17" x14ac:dyDescent="0.2">
      <c r="A752" s="118" t="str">
        <f>IF(B752="","",COUNT('Diário 1º PA'!$A$5:$A$1982)+COUNT('Diário 2º PA'!$A$5:$A$2027)+COUNT('Diário 3º PA'!$A$5:$A$2043)+ROW()-4)</f>
        <v/>
      </c>
      <c r="B752" s="104"/>
      <c r="C752" s="153"/>
      <c r="D752" s="105"/>
      <c r="E752" s="105"/>
      <c r="F752" s="106"/>
      <c r="G752" s="105"/>
      <c r="H752" s="105"/>
      <c r="I752" s="107"/>
      <c r="J752" s="422"/>
      <c r="K752" s="422"/>
      <c r="L752" s="423"/>
      <c r="M752" s="422"/>
      <c r="N752" s="422"/>
      <c r="O752" s="79">
        <f t="shared" si="32"/>
        <v>0</v>
      </c>
      <c r="P752" s="79">
        <f t="shared" si="32"/>
        <v>0</v>
      </c>
      <c r="Q752" s="102" t="str">
        <f t="shared" si="31"/>
        <v/>
      </c>
    </row>
    <row r="753" spans="1:17" x14ac:dyDescent="0.2">
      <c r="A753" s="118" t="str">
        <f>IF(B753="","",COUNT('Diário 1º PA'!$A$5:$A$1982)+COUNT('Diário 2º PA'!$A$5:$A$2027)+COUNT('Diário 3º PA'!$A$5:$A$2043)+ROW()-4)</f>
        <v/>
      </c>
      <c r="B753" s="104"/>
      <c r="C753" s="153"/>
      <c r="D753" s="105"/>
      <c r="E753" s="105"/>
      <c r="F753" s="106"/>
      <c r="G753" s="105"/>
      <c r="H753" s="105"/>
      <c r="I753" s="107"/>
      <c r="J753" s="422"/>
      <c r="K753" s="422"/>
      <c r="L753" s="423"/>
      <c r="M753" s="422"/>
      <c r="N753" s="422"/>
      <c r="O753" s="79">
        <f t="shared" si="32"/>
        <v>0</v>
      </c>
      <c r="P753" s="79">
        <f t="shared" si="32"/>
        <v>0</v>
      </c>
      <c r="Q753" s="102" t="str">
        <f t="shared" si="31"/>
        <v/>
      </c>
    </row>
    <row r="754" spans="1:17" x14ac:dyDescent="0.2">
      <c r="A754" s="118" t="str">
        <f>IF(B754="","",COUNT('Diário 1º PA'!$A$5:$A$1982)+COUNT('Diário 2º PA'!$A$5:$A$2027)+COUNT('Diário 3º PA'!$A$5:$A$2043)+ROW()-4)</f>
        <v/>
      </c>
      <c r="B754" s="104"/>
      <c r="C754" s="153"/>
      <c r="D754" s="105"/>
      <c r="E754" s="105"/>
      <c r="F754" s="106"/>
      <c r="G754" s="105"/>
      <c r="H754" s="105"/>
      <c r="I754" s="107"/>
      <c r="J754" s="422"/>
      <c r="K754" s="422"/>
      <c r="L754" s="423"/>
      <c r="M754" s="422"/>
      <c r="N754" s="422"/>
      <c r="O754" s="79">
        <f t="shared" si="32"/>
        <v>0</v>
      </c>
      <c r="P754" s="79">
        <f t="shared" si="32"/>
        <v>0</v>
      </c>
      <c r="Q754" s="102" t="str">
        <f t="shared" si="31"/>
        <v/>
      </c>
    </row>
    <row r="755" spans="1:17" x14ac:dyDescent="0.2">
      <c r="A755" s="118" t="str">
        <f>IF(B755="","",COUNT('Diário 1º PA'!$A$5:$A$1982)+COUNT('Diário 2º PA'!$A$5:$A$2027)+COUNT('Diário 3º PA'!$A$5:$A$2043)+ROW()-4)</f>
        <v/>
      </c>
      <c r="B755" s="104"/>
      <c r="C755" s="153"/>
      <c r="D755" s="105"/>
      <c r="E755" s="105"/>
      <c r="F755" s="106"/>
      <c r="G755" s="105"/>
      <c r="H755" s="105"/>
      <c r="I755" s="107"/>
      <c r="J755" s="422"/>
      <c r="K755" s="422"/>
      <c r="L755" s="423"/>
      <c r="M755" s="422"/>
      <c r="N755" s="422"/>
      <c r="O755" s="79">
        <f t="shared" si="32"/>
        <v>0</v>
      </c>
      <c r="P755" s="79">
        <f t="shared" si="32"/>
        <v>0</v>
      </c>
      <c r="Q755" s="102" t="str">
        <f t="shared" si="31"/>
        <v/>
      </c>
    </row>
    <row r="756" spans="1:17" x14ac:dyDescent="0.2">
      <c r="A756" s="118" t="str">
        <f>IF(B756="","",COUNT('Diário 1º PA'!$A$5:$A$1982)+COUNT('Diário 2º PA'!$A$5:$A$2027)+COUNT('Diário 3º PA'!$A$5:$A$2043)+ROW()-4)</f>
        <v/>
      </c>
      <c r="B756" s="104"/>
      <c r="C756" s="153"/>
      <c r="D756" s="105"/>
      <c r="E756" s="105"/>
      <c r="F756" s="106"/>
      <c r="G756" s="105"/>
      <c r="H756" s="105"/>
      <c r="I756" s="107"/>
      <c r="J756" s="422"/>
      <c r="K756" s="422"/>
      <c r="L756" s="423"/>
      <c r="M756" s="422"/>
      <c r="N756" s="422"/>
      <c r="O756" s="79">
        <f t="shared" si="32"/>
        <v>0</v>
      </c>
      <c r="P756" s="79">
        <f t="shared" si="32"/>
        <v>0</v>
      </c>
      <c r="Q756" s="102" t="str">
        <f t="shared" si="31"/>
        <v/>
      </c>
    </row>
    <row r="757" spans="1:17" x14ac:dyDescent="0.2">
      <c r="A757" s="118" t="str">
        <f>IF(B757="","",COUNT('Diário 1º PA'!$A$5:$A$1982)+COUNT('Diário 2º PA'!$A$5:$A$2027)+COUNT('Diário 3º PA'!$A$5:$A$2043)+ROW()-4)</f>
        <v/>
      </c>
      <c r="B757" s="104"/>
      <c r="C757" s="153"/>
      <c r="D757" s="105"/>
      <c r="E757" s="105"/>
      <c r="F757" s="106"/>
      <c r="G757" s="105"/>
      <c r="H757" s="105"/>
      <c r="I757" s="107"/>
      <c r="J757" s="422"/>
      <c r="K757" s="422"/>
      <c r="L757" s="423"/>
      <c r="M757" s="422"/>
      <c r="N757" s="422"/>
      <c r="O757" s="79">
        <f t="shared" si="32"/>
        <v>0</v>
      </c>
      <c r="P757" s="79">
        <f t="shared" si="32"/>
        <v>0</v>
      </c>
      <c r="Q757" s="102" t="str">
        <f t="shared" si="31"/>
        <v/>
      </c>
    </row>
    <row r="758" spans="1:17" x14ac:dyDescent="0.2">
      <c r="A758" s="118" t="str">
        <f>IF(B758="","",COUNT('Diário 1º PA'!$A$5:$A$1982)+COUNT('Diário 2º PA'!$A$5:$A$2027)+COUNT('Diário 3º PA'!$A$5:$A$2043)+ROW()-4)</f>
        <v/>
      </c>
      <c r="B758" s="104"/>
      <c r="C758" s="153"/>
      <c r="D758" s="105"/>
      <c r="E758" s="105"/>
      <c r="F758" s="106"/>
      <c r="G758" s="105"/>
      <c r="H758" s="105"/>
      <c r="I758" s="107"/>
      <c r="J758" s="422"/>
      <c r="K758" s="422"/>
      <c r="L758" s="423"/>
      <c r="M758" s="422"/>
      <c r="N758" s="422"/>
      <c r="O758" s="79">
        <f t="shared" si="32"/>
        <v>0</v>
      </c>
      <c r="P758" s="79">
        <f t="shared" si="32"/>
        <v>0</v>
      </c>
      <c r="Q758" s="102" t="str">
        <f t="shared" si="31"/>
        <v/>
      </c>
    </row>
    <row r="759" spans="1:17" x14ac:dyDescent="0.2">
      <c r="A759" s="118" t="str">
        <f>IF(B759="","",COUNT('Diário 1º PA'!$A$5:$A$1982)+COUNT('Diário 2º PA'!$A$5:$A$2027)+COUNT('Diário 3º PA'!$A$5:$A$2043)+ROW()-4)</f>
        <v/>
      </c>
      <c r="B759" s="104"/>
      <c r="C759" s="153"/>
      <c r="D759" s="105"/>
      <c r="E759" s="105"/>
      <c r="F759" s="106"/>
      <c r="G759" s="105"/>
      <c r="H759" s="105"/>
      <c r="I759" s="107"/>
      <c r="J759" s="422"/>
      <c r="K759" s="422"/>
      <c r="L759" s="423"/>
      <c r="M759" s="422"/>
      <c r="N759" s="422"/>
      <c r="O759" s="79">
        <f t="shared" si="32"/>
        <v>0</v>
      </c>
      <c r="P759" s="79">
        <f t="shared" si="32"/>
        <v>0</v>
      </c>
      <c r="Q759" s="102" t="str">
        <f t="shared" si="31"/>
        <v/>
      </c>
    </row>
    <row r="760" spans="1:17" x14ac:dyDescent="0.2">
      <c r="A760" s="118" t="str">
        <f>IF(B760="","",COUNT('Diário 1º PA'!$A$5:$A$1982)+COUNT('Diário 2º PA'!$A$5:$A$2027)+COUNT('Diário 3º PA'!$A$5:$A$2043)+ROW()-4)</f>
        <v/>
      </c>
      <c r="B760" s="104"/>
      <c r="C760" s="153"/>
      <c r="D760" s="105"/>
      <c r="E760" s="105"/>
      <c r="F760" s="106"/>
      <c r="G760" s="105"/>
      <c r="H760" s="105"/>
      <c r="I760" s="107"/>
      <c r="J760" s="422"/>
      <c r="K760" s="422"/>
      <c r="L760" s="423"/>
      <c r="M760" s="422"/>
      <c r="N760" s="422"/>
      <c r="O760" s="79">
        <f t="shared" si="32"/>
        <v>0</v>
      </c>
      <c r="P760" s="79">
        <f t="shared" si="32"/>
        <v>0</v>
      </c>
      <c r="Q760" s="102" t="str">
        <f t="shared" si="31"/>
        <v/>
      </c>
    </row>
    <row r="761" spans="1:17" x14ac:dyDescent="0.2">
      <c r="A761" s="118" t="str">
        <f>IF(B761="","",COUNT('Diário 1º PA'!$A$5:$A$1982)+COUNT('Diário 2º PA'!$A$5:$A$2027)+COUNT('Diário 3º PA'!$A$5:$A$2043)+ROW()-4)</f>
        <v/>
      </c>
      <c r="B761" s="104"/>
      <c r="C761" s="153"/>
      <c r="D761" s="105"/>
      <c r="E761" s="105"/>
      <c r="F761" s="106"/>
      <c r="G761" s="105"/>
      <c r="H761" s="105"/>
      <c r="I761" s="107"/>
      <c r="J761" s="422"/>
      <c r="K761" s="422"/>
      <c r="L761" s="423"/>
      <c r="M761" s="422"/>
      <c r="N761" s="422"/>
      <c r="O761" s="79">
        <f t="shared" si="32"/>
        <v>0</v>
      </c>
      <c r="P761" s="79">
        <f t="shared" si="32"/>
        <v>0</v>
      </c>
      <c r="Q761" s="102" t="str">
        <f t="shared" si="31"/>
        <v/>
      </c>
    </row>
    <row r="762" spans="1:17" x14ac:dyDescent="0.2">
      <c r="A762" s="118" t="str">
        <f>IF(B762="","",COUNT('Diário 1º PA'!$A$5:$A$1982)+COUNT('Diário 2º PA'!$A$5:$A$2027)+COUNT('Diário 3º PA'!$A$5:$A$2043)+ROW()-4)</f>
        <v/>
      </c>
      <c r="B762" s="104"/>
      <c r="C762" s="153"/>
      <c r="D762" s="105"/>
      <c r="E762" s="105"/>
      <c r="F762" s="106"/>
      <c r="G762" s="105"/>
      <c r="H762" s="105"/>
      <c r="I762" s="107"/>
      <c r="J762" s="422"/>
      <c r="K762" s="422"/>
      <c r="L762" s="423"/>
      <c r="M762" s="422"/>
      <c r="N762" s="422"/>
      <c r="O762" s="79">
        <f t="shared" si="32"/>
        <v>0</v>
      </c>
      <c r="P762" s="79">
        <f t="shared" si="32"/>
        <v>0</v>
      </c>
      <c r="Q762" s="102" t="str">
        <f t="shared" si="31"/>
        <v/>
      </c>
    </row>
    <row r="763" spans="1:17" x14ac:dyDescent="0.2">
      <c r="A763" s="118" t="str">
        <f>IF(B763="","",COUNT('Diário 1º PA'!$A$5:$A$1982)+COUNT('Diário 2º PA'!$A$5:$A$2027)+COUNT('Diário 3º PA'!$A$5:$A$2043)+ROW()-4)</f>
        <v/>
      </c>
      <c r="B763" s="104"/>
      <c r="C763" s="153"/>
      <c r="D763" s="105"/>
      <c r="E763" s="105"/>
      <c r="F763" s="106"/>
      <c r="G763" s="105"/>
      <c r="H763" s="105"/>
      <c r="I763" s="107"/>
      <c r="J763" s="422"/>
      <c r="K763" s="422"/>
      <c r="L763" s="423"/>
      <c r="M763" s="422"/>
      <c r="N763" s="422"/>
      <c r="O763" s="79">
        <f t="shared" si="32"/>
        <v>0</v>
      </c>
      <c r="P763" s="79">
        <f t="shared" si="32"/>
        <v>0</v>
      </c>
      <c r="Q763" s="102" t="str">
        <f t="shared" si="31"/>
        <v/>
      </c>
    </row>
    <row r="764" spans="1:17" x14ac:dyDescent="0.2">
      <c r="A764" s="118" t="str">
        <f>IF(B764="","",COUNT('Diário 1º PA'!$A$5:$A$1982)+COUNT('Diário 2º PA'!$A$5:$A$2027)+COUNT('Diário 3º PA'!$A$5:$A$2043)+ROW()-4)</f>
        <v/>
      </c>
      <c r="B764" s="104"/>
      <c r="C764" s="153"/>
      <c r="D764" s="105"/>
      <c r="E764" s="105"/>
      <c r="F764" s="106"/>
      <c r="G764" s="105"/>
      <c r="H764" s="105"/>
      <c r="I764" s="107"/>
      <c r="J764" s="422"/>
      <c r="K764" s="422"/>
      <c r="L764" s="423"/>
      <c r="M764" s="422"/>
      <c r="N764" s="422"/>
      <c r="O764" s="79">
        <f t="shared" si="32"/>
        <v>0</v>
      </c>
      <c r="P764" s="79">
        <f t="shared" si="32"/>
        <v>0</v>
      </c>
      <c r="Q764" s="102" t="str">
        <f t="shared" si="31"/>
        <v/>
      </c>
    </row>
    <row r="765" spans="1:17" x14ac:dyDescent="0.2">
      <c r="A765" s="118" t="str">
        <f>IF(B765="","",COUNT('Diário 1º PA'!$A$5:$A$1982)+COUNT('Diário 2º PA'!$A$5:$A$2027)+COUNT('Diário 3º PA'!$A$5:$A$2043)+ROW()-4)</f>
        <v/>
      </c>
      <c r="B765" s="104"/>
      <c r="C765" s="153"/>
      <c r="D765" s="105"/>
      <c r="E765" s="105"/>
      <c r="F765" s="106"/>
      <c r="G765" s="105"/>
      <c r="H765" s="105"/>
      <c r="I765" s="107"/>
      <c r="J765" s="422"/>
      <c r="K765" s="422"/>
      <c r="L765" s="423"/>
      <c r="M765" s="422"/>
      <c r="N765" s="422"/>
      <c r="O765" s="79">
        <f t="shared" si="32"/>
        <v>0</v>
      </c>
      <c r="P765" s="79">
        <f t="shared" si="32"/>
        <v>0</v>
      </c>
      <c r="Q765" s="102" t="str">
        <f t="shared" si="31"/>
        <v/>
      </c>
    </row>
    <row r="766" spans="1:17" x14ac:dyDescent="0.2">
      <c r="A766" s="118" t="str">
        <f>IF(B766="","",COUNT('Diário 1º PA'!$A$5:$A$1982)+COUNT('Diário 2º PA'!$A$5:$A$2027)+COUNT('Diário 3º PA'!$A$5:$A$2043)+ROW()-4)</f>
        <v/>
      </c>
      <c r="B766" s="104"/>
      <c r="C766" s="153"/>
      <c r="D766" s="105"/>
      <c r="E766" s="105"/>
      <c r="F766" s="106"/>
      <c r="G766" s="105"/>
      <c r="H766" s="105"/>
      <c r="I766" s="107"/>
      <c r="J766" s="422"/>
      <c r="K766" s="422"/>
      <c r="L766" s="423"/>
      <c r="M766" s="422"/>
      <c r="N766" s="422"/>
      <c r="O766" s="79">
        <f t="shared" si="32"/>
        <v>0</v>
      </c>
      <c r="P766" s="79">
        <f t="shared" si="32"/>
        <v>0</v>
      </c>
      <c r="Q766" s="102" t="str">
        <f t="shared" si="31"/>
        <v/>
      </c>
    </row>
    <row r="767" spans="1:17" x14ac:dyDescent="0.2">
      <c r="A767" s="118" t="str">
        <f>IF(B767="","",COUNT('Diário 1º PA'!$A$5:$A$1982)+COUNT('Diário 2º PA'!$A$5:$A$2027)+COUNT('Diário 3º PA'!$A$5:$A$2043)+ROW()-4)</f>
        <v/>
      </c>
      <c r="B767" s="104"/>
      <c r="C767" s="153"/>
      <c r="D767" s="105"/>
      <c r="E767" s="105"/>
      <c r="F767" s="106"/>
      <c r="G767" s="105"/>
      <c r="H767" s="105"/>
      <c r="I767" s="107"/>
      <c r="J767" s="422"/>
      <c r="K767" s="422"/>
      <c r="L767" s="423"/>
      <c r="M767" s="422"/>
      <c r="N767" s="422"/>
      <c r="O767" s="79">
        <f t="shared" si="32"/>
        <v>0</v>
      </c>
      <c r="P767" s="79">
        <f t="shared" si="32"/>
        <v>0</v>
      </c>
      <c r="Q767" s="102" t="str">
        <f t="shared" si="31"/>
        <v/>
      </c>
    </row>
    <row r="768" spans="1:17" x14ac:dyDescent="0.2">
      <c r="A768" s="118" t="str">
        <f>IF(B768="","",COUNT('Diário 1º PA'!$A$5:$A$1982)+COUNT('Diário 2º PA'!$A$5:$A$2027)+COUNT('Diário 3º PA'!$A$5:$A$2043)+ROW()-4)</f>
        <v/>
      </c>
      <c r="B768" s="104"/>
      <c r="C768" s="153"/>
      <c r="D768" s="105"/>
      <c r="E768" s="105"/>
      <c r="F768" s="106"/>
      <c r="G768" s="105"/>
      <c r="H768" s="105"/>
      <c r="I768" s="107"/>
      <c r="J768" s="422"/>
      <c r="K768" s="422"/>
      <c r="L768" s="423"/>
      <c r="M768" s="422"/>
      <c r="N768" s="422"/>
      <c r="O768" s="79">
        <f t="shared" si="32"/>
        <v>0</v>
      </c>
      <c r="P768" s="79">
        <f t="shared" si="32"/>
        <v>0</v>
      </c>
      <c r="Q768" s="102" t="str">
        <f t="shared" si="31"/>
        <v/>
      </c>
    </row>
    <row r="769" spans="1:17" x14ac:dyDescent="0.2">
      <c r="A769" s="118" t="str">
        <f>IF(B769="","",COUNT('Diário 1º PA'!$A$5:$A$1982)+COUNT('Diário 2º PA'!$A$5:$A$2027)+COUNT('Diário 3º PA'!$A$5:$A$2043)+ROW()-4)</f>
        <v/>
      </c>
      <c r="B769" s="104"/>
      <c r="C769" s="153"/>
      <c r="D769" s="105"/>
      <c r="E769" s="105"/>
      <c r="F769" s="106"/>
      <c r="G769" s="105"/>
      <c r="H769" s="105"/>
      <c r="I769" s="107"/>
      <c r="J769" s="422"/>
      <c r="K769" s="422"/>
      <c r="L769" s="423"/>
      <c r="M769" s="422"/>
      <c r="N769" s="422"/>
      <c r="O769" s="79">
        <f t="shared" si="32"/>
        <v>0</v>
      </c>
      <c r="P769" s="79">
        <f t="shared" si="32"/>
        <v>0</v>
      </c>
      <c r="Q769" s="102" t="str">
        <f t="shared" si="31"/>
        <v/>
      </c>
    </row>
    <row r="770" spans="1:17" x14ac:dyDescent="0.2">
      <c r="A770" s="118" t="str">
        <f>IF(B770="","",COUNT('Diário 1º PA'!$A$5:$A$1982)+COUNT('Diário 2º PA'!$A$5:$A$2027)+COUNT('Diário 3º PA'!$A$5:$A$2043)+ROW()-4)</f>
        <v/>
      </c>
      <c r="B770" s="104"/>
      <c r="C770" s="153"/>
      <c r="D770" s="105"/>
      <c r="E770" s="105"/>
      <c r="F770" s="106"/>
      <c r="G770" s="105"/>
      <c r="H770" s="105"/>
      <c r="I770" s="107"/>
      <c r="J770" s="422"/>
      <c r="K770" s="422"/>
      <c r="L770" s="423"/>
      <c r="M770" s="422"/>
      <c r="N770" s="422"/>
      <c r="O770" s="79">
        <f t="shared" si="32"/>
        <v>0</v>
      </c>
      <c r="P770" s="79">
        <f t="shared" si="32"/>
        <v>0</v>
      </c>
      <c r="Q770" s="102" t="str">
        <f t="shared" si="31"/>
        <v/>
      </c>
    </row>
    <row r="771" spans="1:17" x14ac:dyDescent="0.2">
      <c r="A771" s="118" t="str">
        <f>IF(B771="","",COUNT('Diário 1º PA'!$A$5:$A$1982)+COUNT('Diário 2º PA'!$A$5:$A$2027)+COUNT('Diário 3º PA'!$A$5:$A$2043)+ROW()-4)</f>
        <v/>
      </c>
      <c r="B771" s="104"/>
      <c r="C771" s="153"/>
      <c r="D771" s="105"/>
      <c r="E771" s="105"/>
      <c r="F771" s="106"/>
      <c r="G771" s="105"/>
      <c r="H771" s="105"/>
      <c r="I771" s="107"/>
      <c r="J771" s="422"/>
      <c r="K771" s="422"/>
      <c r="L771" s="423"/>
      <c r="M771" s="422"/>
      <c r="N771" s="422"/>
      <c r="O771" s="79">
        <f t="shared" si="32"/>
        <v>0</v>
      </c>
      <c r="P771" s="79">
        <f t="shared" si="32"/>
        <v>0</v>
      </c>
      <c r="Q771" s="102" t="str">
        <f t="shared" si="31"/>
        <v/>
      </c>
    </row>
    <row r="772" spans="1:17" x14ac:dyDescent="0.2">
      <c r="A772" s="118" t="str">
        <f>IF(B772="","",COUNT('Diário 1º PA'!$A$5:$A$1982)+COUNT('Diário 2º PA'!$A$5:$A$2027)+COUNT('Diário 3º PA'!$A$5:$A$2043)+ROW()-4)</f>
        <v/>
      </c>
      <c r="B772" s="104"/>
      <c r="C772" s="153"/>
      <c r="D772" s="105"/>
      <c r="E772" s="105"/>
      <c r="F772" s="106"/>
      <c r="G772" s="105"/>
      <c r="H772" s="105"/>
      <c r="I772" s="107"/>
      <c r="J772" s="422"/>
      <c r="K772" s="422"/>
      <c r="L772" s="423"/>
      <c r="M772" s="422"/>
      <c r="N772" s="422"/>
      <c r="O772" s="79">
        <f t="shared" si="32"/>
        <v>0</v>
      </c>
      <c r="P772" s="79">
        <f t="shared" si="32"/>
        <v>0</v>
      </c>
      <c r="Q772" s="102" t="str">
        <f t="shared" si="31"/>
        <v/>
      </c>
    </row>
    <row r="773" spans="1:17" x14ac:dyDescent="0.2">
      <c r="A773" s="118" t="str">
        <f>IF(B773="","",COUNT('Diário 1º PA'!$A$5:$A$1982)+COUNT('Diário 2º PA'!$A$5:$A$2027)+COUNT('Diário 3º PA'!$A$5:$A$2043)+ROW()-4)</f>
        <v/>
      </c>
      <c r="B773" s="104"/>
      <c r="C773" s="153"/>
      <c r="D773" s="105"/>
      <c r="E773" s="105"/>
      <c r="F773" s="106"/>
      <c r="G773" s="105"/>
      <c r="H773" s="105"/>
      <c r="I773" s="107"/>
      <c r="J773" s="422"/>
      <c r="K773" s="422"/>
      <c r="L773" s="423"/>
      <c r="M773" s="422"/>
      <c r="N773" s="422"/>
      <c r="O773" s="79">
        <f t="shared" si="32"/>
        <v>0</v>
      </c>
      <c r="P773" s="79">
        <f t="shared" si="32"/>
        <v>0</v>
      </c>
      <c r="Q773" s="102" t="str">
        <f t="shared" si="31"/>
        <v/>
      </c>
    </row>
    <row r="774" spans="1:17" x14ac:dyDescent="0.2">
      <c r="A774" s="118" t="str">
        <f>IF(B774="","",COUNT('Diário 1º PA'!$A$5:$A$1982)+COUNT('Diário 2º PA'!$A$5:$A$2027)+COUNT('Diário 3º PA'!$A$5:$A$2043)+ROW()-4)</f>
        <v/>
      </c>
      <c r="B774" s="104"/>
      <c r="C774" s="153"/>
      <c r="D774" s="105"/>
      <c r="E774" s="105"/>
      <c r="F774" s="106"/>
      <c r="G774" s="105"/>
      <c r="H774" s="105"/>
      <c r="I774" s="107"/>
      <c r="J774" s="422"/>
      <c r="K774" s="422"/>
      <c r="L774" s="423"/>
      <c r="M774" s="422"/>
      <c r="N774" s="422"/>
      <c r="O774" s="79">
        <f t="shared" si="32"/>
        <v>0</v>
      </c>
      <c r="P774" s="79">
        <f t="shared" si="32"/>
        <v>0</v>
      </c>
      <c r="Q774" s="102" t="str">
        <f t="shared" si="31"/>
        <v/>
      </c>
    </row>
    <row r="775" spans="1:17" x14ac:dyDescent="0.2">
      <c r="A775" s="118" t="str">
        <f>IF(B775="","",COUNT('Diário 1º PA'!$A$5:$A$1982)+COUNT('Diário 2º PA'!$A$5:$A$2027)+COUNT('Diário 3º PA'!$A$5:$A$2043)+ROW()-4)</f>
        <v/>
      </c>
      <c r="B775" s="104"/>
      <c r="C775" s="153"/>
      <c r="D775" s="105"/>
      <c r="E775" s="105"/>
      <c r="F775" s="106"/>
      <c r="G775" s="105"/>
      <c r="H775" s="105"/>
      <c r="I775" s="107"/>
      <c r="J775" s="422"/>
      <c r="K775" s="422"/>
      <c r="L775" s="423"/>
      <c r="M775" s="422"/>
      <c r="N775" s="422"/>
      <c r="O775" s="79">
        <f t="shared" si="32"/>
        <v>0</v>
      </c>
      <c r="P775" s="79">
        <f t="shared" si="32"/>
        <v>0</v>
      </c>
      <c r="Q775" s="102" t="str">
        <f t="shared" si="31"/>
        <v/>
      </c>
    </row>
    <row r="776" spans="1:17" x14ac:dyDescent="0.2">
      <c r="A776" s="118" t="str">
        <f>IF(B776="","",COUNT('Diário 1º PA'!$A$5:$A$1982)+COUNT('Diário 2º PA'!$A$5:$A$2027)+COUNT('Diário 3º PA'!$A$5:$A$2043)+ROW()-4)</f>
        <v/>
      </c>
      <c r="B776" s="104"/>
      <c r="C776" s="153"/>
      <c r="D776" s="105"/>
      <c r="E776" s="105"/>
      <c r="F776" s="106"/>
      <c r="G776" s="105"/>
      <c r="H776" s="105"/>
      <c r="I776" s="107"/>
      <c r="J776" s="422"/>
      <c r="K776" s="422"/>
      <c r="L776" s="423"/>
      <c r="M776" s="422"/>
      <c r="N776" s="422"/>
      <c r="O776" s="79">
        <f t="shared" si="32"/>
        <v>0</v>
      </c>
      <c r="P776" s="79">
        <f t="shared" si="32"/>
        <v>0</v>
      </c>
      <c r="Q776" s="102" t="str">
        <f t="shared" si="31"/>
        <v/>
      </c>
    </row>
    <row r="777" spans="1:17" x14ac:dyDescent="0.2">
      <c r="A777" s="118" t="str">
        <f>IF(B777="","",COUNT('Diário 1º PA'!$A$5:$A$1982)+COUNT('Diário 2º PA'!$A$5:$A$2027)+COUNT('Diário 3º PA'!$A$5:$A$2043)+ROW()-4)</f>
        <v/>
      </c>
      <c r="B777" s="104"/>
      <c r="C777" s="153"/>
      <c r="D777" s="105"/>
      <c r="E777" s="105"/>
      <c r="F777" s="106"/>
      <c r="G777" s="105"/>
      <c r="H777" s="105"/>
      <c r="I777" s="107"/>
      <c r="J777" s="422"/>
      <c r="K777" s="422"/>
      <c r="L777" s="423"/>
      <c r="M777" s="422"/>
      <c r="N777" s="422"/>
      <c r="O777" s="79">
        <f t="shared" si="32"/>
        <v>0</v>
      </c>
      <c r="P777" s="79">
        <f t="shared" si="32"/>
        <v>0</v>
      </c>
      <c r="Q777" s="102" t="str">
        <f t="shared" ref="Q777:Q840" si="33">SUBSTITUTE(D777," ","_")</f>
        <v/>
      </c>
    </row>
    <row r="778" spans="1:17" x14ac:dyDescent="0.2">
      <c r="A778" s="118" t="str">
        <f>IF(B778="","",COUNT('Diário 1º PA'!$A$5:$A$1982)+COUNT('Diário 2º PA'!$A$5:$A$2027)+COUNT('Diário 3º PA'!$A$5:$A$2043)+ROW()-4)</f>
        <v/>
      </c>
      <c r="B778" s="104"/>
      <c r="C778" s="153"/>
      <c r="D778" s="105"/>
      <c r="E778" s="105"/>
      <c r="F778" s="106"/>
      <c r="G778" s="105"/>
      <c r="H778" s="105"/>
      <c r="I778" s="107"/>
      <c r="J778" s="422"/>
      <c r="K778" s="422"/>
      <c r="L778" s="423"/>
      <c r="M778" s="422"/>
      <c r="N778" s="422"/>
      <c r="O778" s="79">
        <f t="shared" ref="O778:P841" si="34">IF(B778=0,0,IF(YEAR(B778)=$P$1,MONTH(B778)-$O$1+1,(YEAR(B778)-$P$1)*12-$O$1+1+MONTH(B778)))</f>
        <v>0</v>
      </c>
      <c r="P778" s="79">
        <f t="shared" si="34"/>
        <v>0</v>
      </c>
      <c r="Q778" s="102" t="str">
        <f t="shared" si="33"/>
        <v/>
      </c>
    </row>
    <row r="779" spans="1:17" x14ac:dyDescent="0.2">
      <c r="A779" s="118" t="str">
        <f>IF(B779="","",COUNT('Diário 1º PA'!$A$5:$A$1982)+COUNT('Diário 2º PA'!$A$5:$A$2027)+COUNT('Diário 3º PA'!$A$5:$A$2043)+ROW()-4)</f>
        <v/>
      </c>
      <c r="B779" s="104"/>
      <c r="C779" s="153"/>
      <c r="D779" s="105"/>
      <c r="E779" s="105"/>
      <c r="F779" s="106"/>
      <c r="G779" s="105"/>
      <c r="H779" s="105"/>
      <c r="I779" s="107"/>
      <c r="J779" s="422"/>
      <c r="K779" s="422"/>
      <c r="L779" s="423"/>
      <c r="M779" s="422"/>
      <c r="N779" s="422"/>
      <c r="O779" s="79">
        <f t="shared" si="34"/>
        <v>0</v>
      </c>
      <c r="P779" s="79">
        <f t="shared" si="34"/>
        <v>0</v>
      </c>
      <c r="Q779" s="102" t="str">
        <f t="shared" si="33"/>
        <v/>
      </c>
    </row>
    <row r="780" spans="1:17" x14ac:dyDescent="0.2">
      <c r="A780" s="118" t="str">
        <f>IF(B780="","",COUNT('Diário 1º PA'!$A$5:$A$1982)+COUNT('Diário 2º PA'!$A$5:$A$2027)+COUNT('Diário 3º PA'!$A$5:$A$2043)+ROW()-4)</f>
        <v/>
      </c>
      <c r="B780" s="104"/>
      <c r="C780" s="153"/>
      <c r="D780" s="105"/>
      <c r="E780" s="105"/>
      <c r="F780" s="106"/>
      <c r="G780" s="105"/>
      <c r="H780" s="105"/>
      <c r="I780" s="107"/>
      <c r="J780" s="422"/>
      <c r="K780" s="422"/>
      <c r="L780" s="423"/>
      <c r="M780" s="422"/>
      <c r="N780" s="422"/>
      <c r="O780" s="79">
        <f t="shared" si="34"/>
        <v>0</v>
      </c>
      <c r="P780" s="79">
        <f t="shared" si="34"/>
        <v>0</v>
      </c>
      <c r="Q780" s="102" t="str">
        <f t="shared" si="33"/>
        <v/>
      </c>
    </row>
    <row r="781" spans="1:17" x14ac:dyDescent="0.2">
      <c r="A781" s="118" t="str">
        <f>IF(B781="","",COUNT('Diário 1º PA'!$A$5:$A$1982)+COUNT('Diário 2º PA'!$A$5:$A$2027)+COUNT('Diário 3º PA'!$A$5:$A$2043)+ROW()-4)</f>
        <v/>
      </c>
      <c r="B781" s="104"/>
      <c r="C781" s="153"/>
      <c r="D781" s="105"/>
      <c r="E781" s="105"/>
      <c r="F781" s="106"/>
      <c r="G781" s="105"/>
      <c r="H781" s="105"/>
      <c r="I781" s="107"/>
      <c r="J781" s="422"/>
      <c r="K781" s="422"/>
      <c r="L781" s="423"/>
      <c r="M781" s="422"/>
      <c r="N781" s="422"/>
      <c r="O781" s="79">
        <f t="shared" si="34"/>
        <v>0</v>
      </c>
      <c r="P781" s="79">
        <f t="shared" si="34"/>
        <v>0</v>
      </c>
      <c r="Q781" s="102" t="str">
        <f t="shared" si="33"/>
        <v/>
      </c>
    </row>
    <row r="782" spans="1:17" x14ac:dyDescent="0.2">
      <c r="A782" s="118" t="str">
        <f>IF(B782="","",COUNT('Diário 1º PA'!$A$5:$A$1982)+COUNT('Diário 2º PA'!$A$5:$A$2027)+COUNT('Diário 3º PA'!$A$5:$A$2043)+ROW()-4)</f>
        <v/>
      </c>
      <c r="B782" s="104"/>
      <c r="C782" s="153"/>
      <c r="D782" s="105"/>
      <c r="E782" s="105"/>
      <c r="F782" s="106"/>
      <c r="G782" s="105"/>
      <c r="H782" s="105"/>
      <c r="I782" s="107"/>
      <c r="J782" s="422"/>
      <c r="K782" s="422"/>
      <c r="L782" s="423"/>
      <c r="M782" s="422"/>
      <c r="N782" s="422"/>
      <c r="O782" s="79">
        <f t="shared" si="34"/>
        <v>0</v>
      </c>
      <c r="P782" s="79">
        <f t="shared" si="34"/>
        <v>0</v>
      </c>
      <c r="Q782" s="102" t="str">
        <f t="shared" si="33"/>
        <v/>
      </c>
    </row>
    <row r="783" spans="1:17" x14ac:dyDescent="0.2">
      <c r="A783" s="118" t="str">
        <f>IF(B783="","",COUNT('Diário 1º PA'!$A$5:$A$1982)+COUNT('Diário 2º PA'!$A$5:$A$2027)+COUNT('Diário 3º PA'!$A$5:$A$2043)+ROW()-4)</f>
        <v/>
      </c>
      <c r="B783" s="104"/>
      <c r="C783" s="153"/>
      <c r="D783" s="105"/>
      <c r="E783" s="105"/>
      <c r="F783" s="106"/>
      <c r="G783" s="105"/>
      <c r="H783" s="105"/>
      <c r="I783" s="107"/>
      <c r="J783" s="422"/>
      <c r="K783" s="422"/>
      <c r="L783" s="423"/>
      <c r="M783" s="422"/>
      <c r="N783" s="422"/>
      <c r="O783" s="79">
        <f t="shared" si="34"/>
        <v>0</v>
      </c>
      <c r="P783" s="79">
        <f t="shared" si="34"/>
        <v>0</v>
      </c>
      <c r="Q783" s="102" t="str">
        <f t="shared" si="33"/>
        <v/>
      </c>
    </row>
    <row r="784" spans="1:17" x14ac:dyDescent="0.2">
      <c r="A784" s="118" t="str">
        <f>IF(B784="","",COUNT('Diário 1º PA'!$A$5:$A$1982)+COUNT('Diário 2º PA'!$A$5:$A$2027)+COUNT('Diário 3º PA'!$A$5:$A$2043)+ROW()-4)</f>
        <v/>
      </c>
      <c r="B784" s="104"/>
      <c r="C784" s="153"/>
      <c r="D784" s="105"/>
      <c r="E784" s="105"/>
      <c r="F784" s="106"/>
      <c r="G784" s="105"/>
      <c r="H784" s="105"/>
      <c r="I784" s="107"/>
      <c r="J784" s="422"/>
      <c r="K784" s="422"/>
      <c r="L784" s="423"/>
      <c r="M784" s="422"/>
      <c r="N784" s="422"/>
      <c r="O784" s="79">
        <f t="shared" si="34"/>
        <v>0</v>
      </c>
      <c r="P784" s="79">
        <f t="shared" si="34"/>
        <v>0</v>
      </c>
      <c r="Q784" s="102" t="str">
        <f t="shared" si="33"/>
        <v/>
      </c>
    </row>
    <row r="785" spans="1:17" x14ac:dyDescent="0.2">
      <c r="A785" s="118" t="str">
        <f>IF(B785="","",COUNT('Diário 1º PA'!$A$5:$A$1982)+COUNT('Diário 2º PA'!$A$5:$A$2027)+COUNT('Diário 3º PA'!$A$5:$A$2043)+ROW()-4)</f>
        <v/>
      </c>
      <c r="B785" s="104"/>
      <c r="C785" s="153"/>
      <c r="D785" s="105"/>
      <c r="E785" s="105"/>
      <c r="F785" s="106"/>
      <c r="G785" s="105"/>
      <c r="H785" s="105"/>
      <c r="I785" s="107"/>
      <c r="J785" s="422"/>
      <c r="K785" s="422"/>
      <c r="L785" s="423"/>
      <c r="M785" s="422"/>
      <c r="N785" s="422"/>
      <c r="O785" s="79">
        <f t="shared" si="34"/>
        <v>0</v>
      </c>
      <c r="P785" s="79">
        <f t="shared" si="34"/>
        <v>0</v>
      </c>
      <c r="Q785" s="102" t="str">
        <f t="shared" si="33"/>
        <v/>
      </c>
    </row>
    <row r="786" spans="1:17" x14ac:dyDescent="0.2">
      <c r="A786" s="118" t="str">
        <f>IF(B786="","",COUNT('Diário 1º PA'!$A$5:$A$1982)+COUNT('Diário 2º PA'!$A$5:$A$2027)+COUNT('Diário 3º PA'!$A$5:$A$2043)+ROW()-4)</f>
        <v/>
      </c>
      <c r="B786" s="104"/>
      <c r="C786" s="153"/>
      <c r="D786" s="105"/>
      <c r="E786" s="105"/>
      <c r="F786" s="106"/>
      <c r="G786" s="105"/>
      <c r="H786" s="105"/>
      <c r="I786" s="107"/>
      <c r="J786" s="422"/>
      <c r="K786" s="422"/>
      <c r="L786" s="423"/>
      <c r="M786" s="422"/>
      <c r="N786" s="422"/>
      <c r="O786" s="79">
        <f t="shared" si="34"/>
        <v>0</v>
      </c>
      <c r="P786" s="79">
        <f t="shared" si="34"/>
        <v>0</v>
      </c>
      <c r="Q786" s="102" t="str">
        <f t="shared" si="33"/>
        <v/>
      </c>
    </row>
    <row r="787" spans="1:17" x14ac:dyDescent="0.2">
      <c r="A787" s="118" t="str">
        <f>IF(B787="","",COUNT('Diário 1º PA'!$A$5:$A$1982)+COUNT('Diário 2º PA'!$A$5:$A$2027)+COUNT('Diário 3º PA'!$A$5:$A$2043)+ROW()-4)</f>
        <v/>
      </c>
      <c r="B787" s="104"/>
      <c r="C787" s="153"/>
      <c r="D787" s="105"/>
      <c r="E787" s="105"/>
      <c r="F787" s="106"/>
      <c r="G787" s="105"/>
      <c r="H787" s="105"/>
      <c r="I787" s="107"/>
      <c r="J787" s="422"/>
      <c r="K787" s="422"/>
      <c r="L787" s="423"/>
      <c r="M787" s="422"/>
      <c r="N787" s="422"/>
      <c r="O787" s="79">
        <f t="shared" si="34"/>
        <v>0</v>
      </c>
      <c r="P787" s="79">
        <f t="shared" si="34"/>
        <v>0</v>
      </c>
      <c r="Q787" s="102" t="str">
        <f t="shared" si="33"/>
        <v/>
      </c>
    </row>
    <row r="788" spans="1:17" x14ac:dyDescent="0.2">
      <c r="A788" s="118" t="str">
        <f>IF(B788="","",COUNT('Diário 1º PA'!$A$5:$A$1982)+COUNT('Diário 2º PA'!$A$5:$A$2027)+COUNT('Diário 3º PA'!$A$5:$A$2043)+ROW()-4)</f>
        <v/>
      </c>
      <c r="B788" s="104"/>
      <c r="C788" s="153"/>
      <c r="D788" s="105"/>
      <c r="E788" s="105"/>
      <c r="F788" s="106"/>
      <c r="G788" s="105"/>
      <c r="H788" s="105"/>
      <c r="I788" s="107"/>
      <c r="J788" s="422"/>
      <c r="K788" s="422"/>
      <c r="L788" s="423"/>
      <c r="M788" s="422"/>
      <c r="N788" s="422"/>
      <c r="O788" s="79">
        <f t="shared" si="34"/>
        <v>0</v>
      </c>
      <c r="P788" s="79">
        <f t="shared" si="34"/>
        <v>0</v>
      </c>
      <c r="Q788" s="102" t="str">
        <f t="shared" si="33"/>
        <v/>
      </c>
    </row>
    <row r="789" spans="1:17" x14ac:dyDescent="0.2">
      <c r="A789" s="118" t="str">
        <f>IF(B789="","",COUNT('Diário 1º PA'!$A$5:$A$1982)+COUNT('Diário 2º PA'!$A$5:$A$2027)+COUNT('Diário 3º PA'!$A$5:$A$2043)+ROW()-4)</f>
        <v/>
      </c>
      <c r="B789" s="104"/>
      <c r="C789" s="153"/>
      <c r="D789" s="105"/>
      <c r="E789" s="105"/>
      <c r="F789" s="106"/>
      <c r="G789" s="105"/>
      <c r="H789" s="105"/>
      <c r="I789" s="107"/>
      <c r="J789" s="422"/>
      <c r="K789" s="422"/>
      <c r="L789" s="423"/>
      <c r="M789" s="422"/>
      <c r="N789" s="422"/>
      <c r="O789" s="79">
        <f t="shared" si="34"/>
        <v>0</v>
      </c>
      <c r="P789" s="79">
        <f t="shared" si="34"/>
        <v>0</v>
      </c>
      <c r="Q789" s="102" t="str">
        <f t="shared" si="33"/>
        <v/>
      </c>
    </row>
    <row r="790" spans="1:17" x14ac:dyDescent="0.2">
      <c r="A790" s="118" t="str">
        <f>IF(B790="","",COUNT('Diário 1º PA'!$A$5:$A$1982)+COUNT('Diário 2º PA'!$A$5:$A$2027)+COUNT('Diário 3º PA'!$A$5:$A$2043)+ROW()-4)</f>
        <v/>
      </c>
      <c r="B790" s="104"/>
      <c r="C790" s="153"/>
      <c r="D790" s="105"/>
      <c r="E790" s="105"/>
      <c r="F790" s="106"/>
      <c r="G790" s="105"/>
      <c r="H790" s="105"/>
      <c r="I790" s="107"/>
      <c r="J790" s="422"/>
      <c r="K790" s="422"/>
      <c r="L790" s="423"/>
      <c r="M790" s="422"/>
      <c r="N790" s="422"/>
      <c r="O790" s="79">
        <f t="shared" si="34"/>
        <v>0</v>
      </c>
      <c r="P790" s="79">
        <f t="shared" si="34"/>
        <v>0</v>
      </c>
      <c r="Q790" s="102" t="str">
        <f t="shared" si="33"/>
        <v/>
      </c>
    </row>
    <row r="791" spans="1:17" x14ac:dyDescent="0.2">
      <c r="A791" s="118" t="str">
        <f>IF(B791="","",COUNT('Diário 1º PA'!$A$5:$A$1982)+COUNT('Diário 2º PA'!$A$5:$A$2027)+COUNT('Diário 3º PA'!$A$5:$A$2043)+ROW()-4)</f>
        <v/>
      </c>
      <c r="B791" s="104"/>
      <c r="C791" s="153"/>
      <c r="D791" s="105"/>
      <c r="E791" s="105"/>
      <c r="F791" s="106"/>
      <c r="G791" s="105"/>
      <c r="H791" s="105"/>
      <c r="I791" s="107"/>
      <c r="J791" s="422"/>
      <c r="K791" s="422"/>
      <c r="L791" s="423"/>
      <c r="M791" s="422"/>
      <c r="N791" s="422"/>
      <c r="O791" s="79">
        <f t="shared" si="34"/>
        <v>0</v>
      </c>
      <c r="P791" s="79">
        <f t="shared" si="34"/>
        <v>0</v>
      </c>
      <c r="Q791" s="102" t="str">
        <f t="shared" si="33"/>
        <v/>
      </c>
    </row>
    <row r="792" spans="1:17" x14ac:dyDescent="0.2">
      <c r="A792" s="118" t="str">
        <f>IF(B792="","",COUNT('Diário 1º PA'!$A$5:$A$1982)+COUNT('Diário 2º PA'!$A$5:$A$2027)+COUNT('Diário 3º PA'!$A$5:$A$2043)+ROW()-4)</f>
        <v/>
      </c>
      <c r="B792" s="104"/>
      <c r="C792" s="153"/>
      <c r="D792" s="105"/>
      <c r="E792" s="105"/>
      <c r="F792" s="106"/>
      <c r="G792" s="105"/>
      <c r="H792" s="105"/>
      <c r="I792" s="107"/>
      <c r="J792" s="422"/>
      <c r="K792" s="422"/>
      <c r="L792" s="423"/>
      <c r="M792" s="422"/>
      <c r="N792" s="422"/>
      <c r="O792" s="79">
        <f t="shared" si="34"/>
        <v>0</v>
      </c>
      <c r="P792" s="79">
        <f t="shared" si="34"/>
        <v>0</v>
      </c>
      <c r="Q792" s="102" t="str">
        <f t="shared" si="33"/>
        <v/>
      </c>
    </row>
    <row r="793" spans="1:17" x14ac:dyDescent="0.2">
      <c r="A793" s="118" t="str">
        <f>IF(B793="","",COUNT('Diário 1º PA'!$A$5:$A$1982)+COUNT('Diário 2º PA'!$A$5:$A$2027)+COUNT('Diário 3º PA'!$A$5:$A$2043)+ROW()-4)</f>
        <v/>
      </c>
      <c r="B793" s="104"/>
      <c r="C793" s="153"/>
      <c r="D793" s="105"/>
      <c r="E793" s="105"/>
      <c r="F793" s="106"/>
      <c r="G793" s="105"/>
      <c r="H793" s="105"/>
      <c r="I793" s="107"/>
      <c r="J793" s="422"/>
      <c r="K793" s="422"/>
      <c r="L793" s="423"/>
      <c r="M793" s="422"/>
      <c r="N793" s="422"/>
      <c r="O793" s="79">
        <f t="shared" si="34"/>
        <v>0</v>
      </c>
      <c r="P793" s="79">
        <f t="shared" si="34"/>
        <v>0</v>
      </c>
      <c r="Q793" s="102" t="str">
        <f t="shared" si="33"/>
        <v/>
      </c>
    </row>
    <row r="794" spans="1:17" x14ac:dyDescent="0.2">
      <c r="A794" s="118" t="str">
        <f>IF(B794="","",COUNT('Diário 1º PA'!$A$5:$A$1982)+COUNT('Diário 2º PA'!$A$5:$A$2027)+COUNT('Diário 3º PA'!$A$5:$A$2043)+ROW()-4)</f>
        <v/>
      </c>
      <c r="B794" s="104"/>
      <c r="C794" s="153"/>
      <c r="D794" s="105"/>
      <c r="E794" s="105"/>
      <c r="F794" s="106"/>
      <c r="G794" s="105"/>
      <c r="H794" s="105"/>
      <c r="I794" s="107"/>
      <c r="J794" s="422"/>
      <c r="K794" s="422"/>
      <c r="L794" s="423"/>
      <c r="M794" s="422"/>
      <c r="N794" s="422"/>
      <c r="O794" s="79">
        <f t="shared" si="34"/>
        <v>0</v>
      </c>
      <c r="P794" s="79">
        <f t="shared" si="34"/>
        <v>0</v>
      </c>
      <c r="Q794" s="102" t="str">
        <f t="shared" si="33"/>
        <v/>
      </c>
    </row>
    <row r="795" spans="1:17" x14ac:dyDescent="0.2">
      <c r="A795" s="118" t="str">
        <f>IF(B795="","",COUNT('Diário 1º PA'!$A$5:$A$1982)+COUNT('Diário 2º PA'!$A$5:$A$2027)+COUNT('Diário 3º PA'!$A$5:$A$2043)+ROW()-4)</f>
        <v/>
      </c>
      <c r="B795" s="104"/>
      <c r="C795" s="153"/>
      <c r="D795" s="105"/>
      <c r="E795" s="105"/>
      <c r="F795" s="106"/>
      <c r="G795" s="105"/>
      <c r="H795" s="105"/>
      <c r="I795" s="107"/>
      <c r="J795" s="422"/>
      <c r="K795" s="422"/>
      <c r="L795" s="423"/>
      <c r="M795" s="422"/>
      <c r="N795" s="422"/>
      <c r="O795" s="79">
        <f t="shared" si="34"/>
        <v>0</v>
      </c>
      <c r="P795" s="79">
        <f t="shared" si="34"/>
        <v>0</v>
      </c>
      <c r="Q795" s="102" t="str">
        <f t="shared" si="33"/>
        <v/>
      </c>
    </row>
    <row r="796" spans="1:17" x14ac:dyDescent="0.2">
      <c r="A796" s="118" t="str">
        <f>IF(B796="","",COUNT('Diário 1º PA'!$A$5:$A$1982)+COUNT('Diário 2º PA'!$A$5:$A$2027)+COUNT('Diário 3º PA'!$A$5:$A$2043)+ROW()-4)</f>
        <v/>
      </c>
      <c r="B796" s="104"/>
      <c r="C796" s="153"/>
      <c r="D796" s="105"/>
      <c r="E796" s="105"/>
      <c r="F796" s="106"/>
      <c r="G796" s="105"/>
      <c r="H796" s="105"/>
      <c r="I796" s="107"/>
      <c r="J796" s="422"/>
      <c r="K796" s="422"/>
      <c r="L796" s="423"/>
      <c r="M796" s="422"/>
      <c r="N796" s="422"/>
      <c r="O796" s="79">
        <f t="shared" si="34"/>
        <v>0</v>
      </c>
      <c r="P796" s="79">
        <f t="shared" si="34"/>
        <v>0</v>
      </c>
      <c r="Q796" s="102" t="str">
        <f t="shared" si="33"/>
        <v/>
      </c>
    </row>
    <row r="797" spans="1:17" x14ac:dyDescent="0.2">
      <c r="A797" s="118" t="str">
        <f>IF(B797="","",COUNT('Diário 1º PA'!$A$5:$A$1982)+COUNT('Diário 2º PA'!$A$5:$A$2027)+COUNT('Diário 3º PA'!$A$5:$A$2043)+ROW()-4)</f>
        <v/>
      </c>
      <c r="B797" s="104"/>
      <c r="C797" s="153"/>
      <c r="D797" s="105"/>
      <c r="E797" s="105"/>
      <c r="F797" s="106"/>
      <c r="G797" s="105"/>
      <c r="H797" s="105"/>
      <c r="I797" s="107"/>
      <c r="J797" s="422"/>
      <c r="K797" s="422"/>
      <c r="L797" s="423"/>
      <c r="M797" s="422"/>
      <c r="N797" s="422"/>
      <c r="O797" s="79">
        <f t="shared" si="34"/>
        <v>0</v>
      </c>
      <c r="P797" s="79">
        <f t="shared" si="34"/>
        <v>0</v>
      </c>
      <c r="Q797" s="102" t="str">
        <f t="shared" si="33"/>
        <v/>
      </c>
    </row>
    <row r="798" spans="1:17" x14ac:dyDescent="0.2">
      <c r="A798" s="118" t="str">
        <f>IF(B798="","",COUNT('Diário 1º PA'!$A$5:$A$1982)+COUNT('Diário 2º PA'!$A$5:$A$2027)+COUNT('Diário 3º PA'!$A$5:$A$2043)+ROW()-4)</f>
        <v/>
      </c>
      <c r="B798" s="104"/>
      <c r="C798" s="153"/>
      <c r="D798" s="105"/>
      <c r="E798" s="105"/>
      <c r="F798" s="106"/>
      <c r="G798" s="105"/>
      <c r="H798" s="105"/>
      <c r="I798" s="107"/>
      <c r="J798" s="422"/>
      <c r="K798" s="422"/>
      <c r="L798" s="423"/>
      <c r="M798" s="422"/>
      <c r="N798" s="422"/>
      <c r="O798" s="79">
        <f t="shared" si="34"/>
        <v>0</v>
      </c>
      <c r="P798" s="79">
        <f t="shared" si="34"/>
        <v>0</v>
      </c>
      <c r="Q798" s="102" t="str">
        <f t="shared" si="33"/>
        <v/>
      </c>
    </row>
    <row r="799" spans="1:17" x14ac:dyDescent="0.2">
      <c r="A799" s="118" t="str">
        <f>IF(B799="","",COUNT('Diário 1º PA'!$A$5:$A$1982)+COUNT('Diário 2º PA'!$A$5:$A$2027)+COUNT('Diário 3º PA'!$A$5:$A$2043)+ROW()-4)</f>
        <v/>
      </c>
      <c r="B799" s="104"/>
      <c r="C799" s="153"/>
      <c r="D799" s="105"/>
      <c r="E799" s="105"/>
      <c r="F799" s="106"/>
      <c r="G799" s="105"/>
      <c r="H799" s="105"/>
      <c r="I799" s="107"/>
      <c r="J799" s="422"/>
      <c r="K799" s="422"/>
      <c r="L799" s="423"/>
      <c r="M799" s="422"/>
      <c r="N799" s="422"/>
      <c r="O799" s="79">
        <f t="shared" si="34"/>
        <v>0</v>
      </c>
      <c r="P799" s="79">
        <f t="shared" si="34"/>
        <v>0</v>
      </c>
      <c r="Q799" s="102" t="str">
        <f t="shared" si="33"/>
        <v/>
      </c>
    </row>
    <row r="800" spans="1:17" x14ac:dyDescent="0.2">
      <c r="A800" s="118" t="str">
        <f>IF(B800="","",COUNT('Diário 1º PA'!$A$5:$A$1982)+COUNT('Diário 2º PA'!$A$5:$A$2027)+COUNT('Diário 3º PA'!$A$5:$A$2043)+ROW()-4)</f>
        <v/>
      </c>
      <c r="B800" s="104"/>
      <c r="C800" s="153"/>
      <c r="D800" s="105"/>
      <c r="E800" s="105"/>
      <c r="F800" s="106"/>
      <c r="G800" s="105"/>
      <c r="H800" s="105"/>
      <c r="I800" s="107"/>
      <c r="J800" s="422"/>
      <c r="K800" s="422"/>
      <c r="L800" s="423"/>
      <c r="M800" s="422"/>
      <c r="N800" s="422"/>
      <c r="O800" s="79">
        <f t="shared" si="34"/>
        <v>0</v>
      </c>
      <c r="P800" s="79">
        <f t="shared" si="34"/>
        <v>0</v>
      </c>
      <c r="Q800" s="102" t="str">
        <f t="shared" si="33"/>
        <v/>
      </c>
    </row>
    <row r="801" spans="1:17" x14ac:dyDescent="0.2">
      <c r="A801" s="118" t="str">
        <f>IF(B801="","",COUNT('Diário 1º PA'!$A$5:$A$1982)+COUNT('Diário 2º PA'!$A$5:$A$2027)+COUNT('Diário 3º PA'!$A$5:$A$2043)+ROW()-4)</f>
        <v/>
      </c>
      <c r="B801" s="104"/>
      <c r="C801" s="153"/>
      <c r="D801" s="105"/>
      <c r="E801" s="105"/>
      <c r="F801" s="106"/>
      <c r="G801" s="105"/>
      <c r="H801" s="105"/>
      <c r="I801" s="107"/>
      <c r="J801" s="422"/>
      <c r="K801" s="422"/>
      <c r="L801" s="423"/>
      <c r="M801" s="422"/>
      <c r="N801" s="422"/>
      <c r="O801" s="79">
        <f t="shared" si="34"/>
        <v>0</v>
      </c>
      <c r="P801" s="79">
        <f t="shared" si="34"/>
        <v>0</v>
      </c>
      <c r="Q801" s="102" t="str">
        <f t="shared" si="33"/>
        <v/>
      </c>
    </row>
    <row r="802" spans="1:17" x14ac:dyDescent="0.2">
      <c r="A802" s="118" t="str">
        <f>IF(B802="","",COUNT('Diário 1º PA'!$A$5:$A$1982)+COUNT('Diário 2º PA'!$A$5:$A$2027)+COUNT('Diário 3º PA'!$A$5:$A$2043)+ROW()-4)</f>
        <v/>
      </c>
      <c r="B802" s="104"/>
      <c r="C802" s="153"/>
      <c r="D802" s="105"/>
      <c r="E802" s="105"/>
      <c r="F802" s="106"/>
      <c r="G802" s="105"/>
      <c r="H802" s="105"/>
      <c r="I802" s="107"/>
      <c r="J802" s="422"/>
      <c r="K802" s="422"/>
      <c r="L802" s="423"/>
      <c r="M802" s="422"/>
      <c r="N802" s="422"/>
      <c r="O802" s="79">
        <f t="shared" si="34"/>
        <v>0</v>
      </c>
      <c r="P802" s="79">
        <f t="shared" si="34"/>
        <v>0</v>
      </c>
      <c r="Q802" s="102" t="str">
        <f t="shared" si="33"/>
        <v/>
      </c>
    </row>
    <row r="803" spans="1:17" x14ac:dyDescent="0.2">
      <c r="A803" s="118" t="str">
        <f>IF(B803="","",COUNT('Diário 1º PA'!$A$5:$A$1982)+COUNT('Diário 2º PA'!$A$5:$A$2027)+COUNT('Diário 3º PA'!$A$5:$A$2043)+ROW()-4)</f>
        <v/>
      </c>
      <c r="B803" s="104"/>
      <c r="C803" s="153"/>
      <c r="D803" s="105"/>
      <c r="E803" s="105"/>
      <c r="F803" s="106"/>
      <c r="G803" s="105"/>
      <c r="H803" s="105"/>
      <c r="I803" s="107"/>
      <c r="J803" s="422"/>
      <c r="K803" s="422"/>
      <c r="L803" s="423"/>
      <c r="M803" s="422"/>
      <c r="N803" s="422"/>
      <c r="O803" s="79">
        <f t="shared" si="34"/>
        <v>0</v>
      </c>
      <c r="P803" s="79">
        <f t="shared" si="34"/>
        <v>0</v>
      </c>
      <c r="Q803" s="102" t="str">
        <f t="shared" si="33"/>
        <v/>
      </c>
    </row>
    <row r="804" spans="1:17" x14ac:dyDescent="0.2">
      <c r="A804" s="118" t="str">
        <f>IF(B804="","",COUNT('Diário 1º PA'!$A$5:$A$1982)+COUNT('Diário 2º PA'!$A$5:$A$2027)+COUNT('Diário 3º PA'!$A$5:$A$2043)+ROW()-4)</f>
        <v/>
      </c>
      <c r="B804" s="104"/>
      <c r="C804" s="153"/>
      <c r="D804" s="105"/>
      <c r="E804" s="105"/>
      <c r="F804" s="106"/>
      <c r="G804" s="105"/>
      <c r="H804" s="105"/>
      <c r="I804" s="107"/>
      <c r="J804" s="422"/>
      <c r="K804" s="422"/>
      <c r="L804" s="423"/>
      <c r="M804" s="422"/>
      <c r="N804" s="422"/>
      <c r="O804" s="79">
        <f t="shared" si="34"/>
        <v>0</v>
      </c>
      <c r="P804" s="79">
        <f t="shared" si="34"/>
        <v>0</v>
      </c>
      <c r="Q804" s="102" t="str">
        <f t="shared" si="33"/>
        <v/>
      </c>
    </row>
    <row r="805" spans="1:17" x14ac:dyDescent="0.2">
      <c r="A805" s="118" t="str">
        <f>IF(B805="","",COUNT('Diário 1º PA'!$A$5:$A$1982)+COUNT('Diário 2º PA'!$A$5:$A$2027)+COUNT('Diário 3º PA'!$A$5:$A$2043)+ROW()-4)</f>
        <v/>
      </c>
      <c r="B805" s="104"/>
      <c r="C805" s="153"/>
      <c r="D805" s="105"/>
      <c r="E805" s="105"/>
      <c r="F805" s="106"/>
      <c r="G805" s="105"/>
      <c r="H805" s="105"/>
      <c r="I805" s="107"/>
      <c r="J805" s="422"/>
      <c r="K805" s="422"/>
      <c r="L805" s="423"/>
      <c r="M805" s="422"/>
      <c r="N805" s="422"/>
      <c r="O805" s="79">
        <f t="shared" si="34"/>
        <v>0</v>
      </c>
      <c r="P805" s="79">
        <f t="shared" si="34"/>
        <v>0</v>
      </c>
      <c r="Q805" s="102" t="str">
        <f t="shared" si="33"/>
        <v/>
      </c>
    </row>
    <row r="806" spans="1:17" x14ac:dyDescent="0.2">
      <c r="A806" s="118" t="str">
        <f>IF(B806="","",COUNT('Diário 1º PA'!$A$5:$A$1982)+COUNT('Diário 2º PA'!$A$5:$A$2027)+COUNT('Diário 3º PA'!$A$5:$A$2043)+ROW()-4)</f>
        <v/>
      </c>
      <c r="B806" s="104"/>
      <c r="C806" s="153"/>
      <c r="D806" s="105"/>
      <c r="E806" s="105"/>
      <c r="F806" s="106"/>
      <c r="G806" s="105"/>
      <c r="H806" s="105"/>
      <c r="I806" s="107"/>
      <c r="J806" s="422"/>
      <c r="K806" s="422"/>
      <c r="L806" s="423"/>
      <c r="M806" s="422"/>
      <c r="N806" s="422"/>
      <c r="O806" s="79">
        <f t="shared" si="34"/>
        <v>0</v>
      </c>
      <c r="P806" s="79">
        <f t="shared" si="34"/>
        <v>0</v>
      </c>
      <c r="Q806" s="102" t="str">
        <f t="shared" si="33"/>
        <v/>
      </c>
    </row>
    <row r="807" spans="1:17" x14ac:dyDescent="0.2">
      <c r="A807" s="118" t="str">
        <f>IF(B807="","",COUNT('Diário 1º PA'!$A$5:$A$1982)+COUNT('Diário 2º PA'!$A$5:$A$2027)+COUNT('Diário 3º PA'!$A$5:$A$2043)+ROW()-4)</f>
        <v/>
      </c>
      <c r="B807" s="104"/>
      <c r="C807" s="153"/>
      <c r="D807" s="105"/>
      <c r="E807" s="105"/>
      <c r="F807" s="106"/>
      <c r="G807" s="105"/>
      <c r="H807" s="105"/>
      <c r="I807" s="107"/>
      <c r="J807" s="422"/>
      <c r="K807" s="422"/>
      <c r="L807" s="423"/>
      <c r="M807" s="422"/>
      <c r="N807" s="422"/>
      <c r="O807" s="79">
        <f t="shared" si="34"/>
        <v>0</v>
      </c>
      <c r="P807" s="79">
        <f t="shared" si="34"/>
        <v>0</v>
      </c>
      <c r="Q807" s="102" t="str">
        <f t="shared" si="33"/>
        <v/>
      </c>
    </row>
    <row r="808" spans="1:17" x14ac:dyDescent="0.2">
      <c r="A808" s="118" t="str">
        <f>IF(B808="","",COUNT('Diário 1º PA'!$A$5:$A$1982)+COUNT('Diário 2º PA'!$A$5:$A$2027)+COUNT('Diário 3º PA'!$A$5:$A$2043)+ROW()-4)</f>
        <v/>
      </c>
      <c r="B808" s="104"/>
      <c r="C808" s="153"/>
      <c r="D808" s="105"/>
      <c r="E808" s="105"/>
      <c r="F808" s="106"/>
      <c r="G808" s="105"/>
      <c r="H808" s="105"/>
      <c r="I808" s="107"/>
      <c r="J808" s="422"/>
      <c r="K808" s="422"/>
      <c r="L808" s="423"/>
      <c r="M808" s="422"/>
      <c r="N808" s="422"/>
      <c r="O808" s="79">
        <f t="shared" si="34"/>
        <v>0</v>
      </c>
      <c r="P808" s="79">
        <f t="shared" si="34"/>
        <v>0</v>
      </c>
      <c r="Q808" s="102" t="str">
        <f t="shared" si="33"/>
        <v/>
      </c>
    </row>
    <row r="809" spans="1:17" x14ac:dyDescent="0.2">
      <c r="A809" s="118" t="str">
        <f>IF(B809="","",COUNT('Diário 1º PA'!$A$5:$A$1982)+COUNT('Diário 2º PA'!$A$5:$A$2027)+COUNT('Diário 3º PA'!$A$5:$A$2043)+ROW()-4)</f>
        <v/>
      </c>
      <c r="B809" s="104"/>
      <c r="C809" s="153"/>
      <c r="D809" s="105"/>
      <c r="E809" s="105"/>
      <c r="F809" s="106"/>
      <c r="G809" s="105"/>
      <c r="H809" s="105"/>
      <c r="I809" s="107"/>
      <c r="J809" s="422"/>
      <c r="K809" s="422"/>
      <c r="L809" s="423"/>
      <c r="M809" s="422"/>
      <c r="N809" s="422"/>
      <c r="O809" s="79">
        <f t="shared" si="34"/>
        <v>0</v>
      </c>
      <c r="P809" s="79">
        <f t="shared" si="34"/>
        <v>0</v>
      </c>
      <c r="Q809" s="102" t="str">
        <f t="shared" si="33"/>
        <v/>
      </c>
    </row>
    <row r="810" spans="1:17" x14ac:dyDescent="0.2">
      <c r="A810" s="118" t="str">
        <f>IF(B810="","",COUNT('Diário 1º PA'!$A$5:$A$1982)+COUNT('Diário 2º PA'!$A$5:$A$2027)+COUNT('Diário 3º PA'!$A$5:$A$2043)+ROW()-4)</f>
        <v/>
      </c>
      <c r="B810" s="104"/>
      <c r="C810" s="153"/>
      <c r="D810" s="105"/>
      <c r="E810" s="105"/>
      <c r="F810" s="106"/>
      <c r="G810" s="105"/>
      <c r="H810" s="105"/>
      <c r="I810" s="107"/>
      <c r="J810" s="422"/>
      <c r="K810" s="422"/>
      <c r="L810" s="423"/>
      <c r="M810" s="422"/>
      <c r="N810" s="422"/>
      <c r="O810" s="79">
        <f t="shared" si="34"/>
        <v>0</v>
      </c>
      <c r="P810" s="79">
        <f t="shared" si="34"/>
        <v>0</v>
      </c>
      <c r="Q810" s="102" t="str">
        <f t="shared" si="33"/>
        <v/>
      </c>
    </row>
    <row r="811" spans="1:17" x14ac:dyDescent="0.2">
      <c r="A811" s="118" t="str">
        <f>IF(B811="","",COUNT('Diário 1º PA'!$A$5:$A$1982)+COUNT('Diário 2º PA'!$A$5:$A$2027)+COUNT('Diário 3º PA'!$A$5:$A$2043)+ROW()-4)</f>
        <v/>
      </c>
      <c r="B811" s="104"/>
      <c r="C811" s="153"/>
      <c r="D811" s="105"/>
      <c r="E811" s="105"/>
      <c r="F811" s="106"/>
      <c r="G811" s="105"/>
      <c r="H811" s="105"/>
      <c r="I811" s="107"/>
      <c r="J811" s="422"/>
      <c r="K811" s="422"/>
      <c r="L811" s="423"/>
      <c r="M811" s="422"/>
      <c r="N811" s="422"/>
      <c r="O811" s="79">
        <f t="shared" si="34"/>
        <v>0</v>
      </c>
      <c r="P811" s="79">
        <f t="shared" si="34"/>
        <v>0</v>
      </c>
      <c r="Q811" s="102" t="str">
        <f t="shared" si="33"/>
        <v/>
      </c>
    </row>
    <row r="812" spans="1:17" x14ac:dyDescent="0.2">
      <c r="A812" s="118" t="str">
        <f>IF(B812="","",COUNT('Diário 1º PA'!$A$5:$A$1982)+COUNT('Diário 2º PA'!$A$5:$A$2027)+COUNT('Diário 3º PA'!$A$5:$A$2043)+ROW()-4)</f>
        <v/>
      </c>
      <c r="B812" s="104"/>
      <c r="C812" s="153"/>
      <c r="D812" s="105"/>
      <c r="E812" s="105"/>
      <c r="F812" s="106"/>
      <c r="G812" s="105"/>
      <c r="H812" s="105"/>
      <c r="I812" s="107"/>
      <c r="J812" s="422"/>
      <c r="K812" s="422"/>
      <c r="L812" s="423"/>
      <c r="M812" s="422"/>
      <c r="N812" s="422"/>
      <c r="O812" s="79">
        <f t="shared" si="34"/>
        <v>0</v>
      </c>
      <c r="P812" s="79">
        <f t="shared" si="34"/>
        <v>0</v>
      </c>
      <c r="Q812" s="102" t="str">
        <f t="shared" si="33"/>
        <v/>
      </c>
    </row>
    <row r="813" spans="1:17" x14ac:dyDescent="0.2">
      <c r="A813" s="118" t="str">
        <f>IF(B813="","",COUNT('Diário 1º PA'!$A$5:$A$1982)+COUNT('Diário 2º PA'!$A$5:$A$2027)+COUNT('Diário 3º PA'!$A$5:$A$2043)+ROW()-4)</f>
        <v/>
      </c>
      <c r="B813" s="104"/>
      <c r="C813" s="153"/>
      <c r="D813" s="105"/>
      <c r="E813" s="105"/>
      <c r="F813" s="106"/>
      <c r="G813" s="105"/>
      <c r="H813" s="105"/>
      <c r="I813" s="107"/>
      <c r="J813" s="422"/>
      <c r="K813" s="422"/>
      <c r="L813" s="423"/>
      <c r="M813" s="422"/>
      <c r="N813" s="422"/>
      <c r="O813" s="79">
        <f t="shared" si="34"/>
        <v>0</v>
      </c>
      <c r="P813" s="79">
        <f t="shared" si="34"/>
        <v>0</v>
      </c>
      <c r="Q813" s="102" t="str">
        <f t="shared" si="33"/>
        <v/>
      </c>
    </row>
    <row r="814" spans="1:17" x14ac:dyDescent="0.2">
      <c r="A814" s="118" t="str">
        <f>IF(B814="","",COUNT('Diário 1º PA'!$A$5:$A$1982)+COUNT('Diário 2º PA'!$A$5:$A$2027)+COUNT('Diário 3º PA'!$A$5:$A$2043)+ROW()-4)</f>
        <v/>
      </c>
      <c r="B814" s="104"/>
      <c r="C814" s="153"/>
      <c r="D814" s="105"/>
      <c r="E814" s="105"/>
      <c r="F814" s="106"/>
      <c r="G814" s="105"/>
      <c r="H814" s="105"/>
      <c r="I814" s="107"/>
      <c r="J814" s="422"/>
      <c r="K814" s="422"/>
      <c r="L814" s="423"/>
      <c r="M814" s="422"/>
      <c r="N814" s="422"/>
      <c r="O814" s="79">
        <f t="shared" si="34"/>
        <v>0</v>
      </c>
      <c r="P814" s="79">
        <f t="shared" si="34"/>
        <v>0</v>
      </c>
      <c r="Q814" s="102" t="str">
        <f t="shared" si="33"/>
        <v/>
      </c>
    </row>
    <row r="815" spans="1:17" x14ac:dyDescent="0.2">
      <c r="A815" s="118" t="str">
        <f>IF(B815="","",COUNT('Diário 1º PA'!$A$5:$A$1982)+COUNT('Diário 2º PA'!$A$5:$A$2027)+COUNT('Diário 3º PA'!$A$5:$A$2043)+ROW()-4)</f>
        <v/>
      </c>
      <c r="B815" s="104"/>
      <c r="C815" s="153"/>
      <c r="D815" s="105"/>
      <c r="E815" s="105"/>
      <c r="F815" s="106"/>
      <c r="G815" s="105"/>
      <c r="H815" s="105"/>
      <c r="I815" s="107"/>
      <c r="J815" s="422"/>
      <c r="K815" s="422"/>
      <c r="L815" s="423"/>
      <c r="M815" s="422"/>
      <c r="N815" s="422"/>
      <c r="O815" s="79">
        <f t="shared" si="34"/>
        <v>0</v>
      </c>
      <c r="P815" s="79">
        <f t="shared" si="34"/>
        <v>0</v>
      </c>
      <c r="Q815" s="102" t="str">
        <f t="shared" si="33"/>
        <v/>
      </c>
    </row>
    <row r="816" spans="1:17" x14ac:dyDescent="0.2">
      <c r="A816" s="118" t="str">
        <f>IF(B816="","",COUNT('Diário 1º PA'!$A$5:$A$1982)+COUNT('Diário 2º PA'!$A$5:$A$2027)+COUNT('Diário 3º PA'!$A$5:$A$2043)+ROW()-4)</f>
        <v/>
      </c>
      <c r="B816" s="104"/>
      <c r="C816" s="153"/>
      <c r="D816" s="105"/>
      <c r="E816" s="105"/>
      <c r="F816" s="106"/>
      <c r="G816" s="105"/>
      <c r="H816" s="105"/>
      <c r="I816" s="107"/>
      <c r="J816" s="422"/>
      <c r="K816" s="422"/>
      <c r="L816" s="423"/>
      <c r="M816" s="422"/>
      <c r="N816" s="422"/>
      <c r="O816" s="79">
        <f t="shared" si="34"/>
        <v>0</v>
      </c>
      <c r="P816" s="79">
        <f t="shared" si="34"/>
        <v>0</v>
      </c>
      <c r="Q816" s="102" t="str">
        <f t="shared" si="33"/>
        <v/>
      </c>
    </row>
    <row r="817" spans="1:17" x14ac:dyDescent="0.2">
      <c r="A817" s="118" t="str">
        <f>IF(B817="","",COUNT('Diário 1º PA'!$A$5:$A$1982)+COUNT('Diário 2º PA'!$A$5:$A$2027)+COUNT('Diário 3º PA'!$A$5:$A$2043)+ROW()-4)</f>
        <v/>
      </c>
      <c r="B817" s="104"/>
      <c r="C817" s="153"/>
      <c r="D817" s="105"/>
      <c r="E817" s="105"/>
      <c r="F817" s="106"/>
      <c r="G817" s="105"/>
      <c r="H817" s="105"/>
      <c r="I817" s="107"/>
      <c r="J817" s="422"/>
      <c r="K817" s="422"/>
      <c r="L817" s="423"/>
      <c r="M817" s="422"/>
      <c r="N817" s="422"/>
      <c r="O817" s="79">
        <f t="shared" si="34"/>
        <v>0</v>
      </c>
      <c r="P817" s="79">
        <f t="shared" si="34"/>
        <v>0</v>
      </c>
      <c r="Q817" s="102" t="str">
        <f t="shared" si="33"/>
        <v/>
      </c>
    </row>
    <row r="818" spans="1:17" x14ac:dyDescent="0.2">
      <c r="A818" s="118" t="str">
        <f>IF(B818="","",COUNT('Diário 1º PA'!$A$5:$A$1982)+COUNT('Diário 2º PA'!$A$5:$A$2027)+COUNT('Diário 3º PA'!$A$5:$A$2043)+ROW()-4)</f>
        <v/>
      </c>
      <c r="B818" s="104"/>
      <c r="C818" s="153"/>
      <c r="D818" s="105"/>
      <c r="E818" s="105"/>
      <c r="F818" s="106"/>
      <c r="G818" s="105"/>
      <c r="H818" s="105"/>
      <c r="I818" s="107"/>
      <c r="J818" s="422"/>
      <c r="K818" s="422"/>
      <c r="L818" s="423"/>
      <c r="M818" s="422"/>
      <c r="N818" s="422"/>
      <c r="O818" s="79">
        <f t="shared" si="34"/>
        <v>0</v>
      </c>
      <c r="P818" s="79">
        <f t="shared" si="34"/>
        <v>0</v>
      </c>
      <c r="Q818" s="102" t="str">
        <f t="shared" si="33"/>
        <v/>
      </c>
    </row>
    <row r="819" spans="1:17" x14ac:dyDescent="0.2">
      <c r="A819" s="118" t="str">
        <f>IF(B819="","",COUNT('Diário 1º PA'!$A$5:$A$1982)+COUNT('Diário 2º PA'!$A$5:$A$2027)+COUNT('Diário 3º PA'!$A$5:$A$2043)+ROW()-4)</f>
        <v/>
      </c>
      <c r="B819" s="104"/>
      <c r="C819" s="153"/>
      <c r="D819" s="105"/>
      <c r="E819" s="105"/>
      <c r="F819" s="106"/>
      <c r="G819" s="105"/>
      <c r="H819" s="105"/>
      <c r="I819" s="107"/>
      <c r="J819" s="422"/>
      <c r="K819" s="422"/>
      <c r="L819" s="423"/>
      <c r="M819" s="422"/>
      <c r="N819" s="422"/>
      <c r="O819" s="79">
        <f t="shared" si="34"/>
        <v>0</v>
      </c>
      <c r="P819" s="79">
        <f t="shared" si="34"/>
        <v>0</v>
      </c>
      <c r="Q819" s="102" t="str">
        <f t="shared" si="33"/>
        <v/>
      </c>
    </row>
    <row r="820" spans="1:17" x14ac:dyDescent="0.2">
      <c r="A820" s="118" t="str">
        <f>IF(B820="","",COUNT('Diário 1º PA'!$A$5:$A$1982)+COUNT('Diário 2º PA'!$A$5:$A$2027)+COUNT('Diário 3º PA'!$A$5:$A$2043)+ROW()-4)</f>
        <v/>
      </c>
      <c r="B820" s="104"/>
      <c r="C820" s="153"/>
      <c r="D820" s="105"/>
      <c r="E820" s="105"/>
      <c r="F820" s="106"/>
      <c r="G820" s="105"/>
      <c r="H820" s="105"/>
      <c r="I820" s="107"/>
      <c r="J820" s="422"/>
      <c r="K820" s="422"/>
      <c r="L820" s="423"/>
      <c r="M820" s="422"/>
      <c r="N820" s="422"/>
      <c r="O820" s="79">
        <f t="shared" si="34"/>
        <v>0</v>
      </c>
      <c r="P820" s="79">
        <f t="shared" si="34"/>
        <v>0</v>
      </c>
      <c r="Q820" s="102" t="str">
        <f t="shared" si="33"/>
        <v/>
      </c>
    </row>
    <row r="821" spans="1:17" x14ac:dyDescent="0.2">
      <c r="A821" s="118" t="str">
        <f>IF(B821="","",COUNT('Diário 1º PA'!$A$5:$A$1982)+COUNT('Diário 2º PA'!$A$5:$A$2027)+COUNT('Diário 3º PA'!$A$5:$A$2043)+ROW()-4)</f>
        <v/>
      </c>
      <c r="B821" s="104"/>
      <c r="C821" s="153"/>
      <c r="D821" s="105"/>
      <c r="E821" s="105"/>
      <c r="F821" s="106"/>
      <c r="G821" s="105"/>
      <c r="H821" s="105"/>
      <c r="I821" s="107"/>
      <c r="J821" s="422"/>
      <c r="K821" s="422"/>
      <c r="L821" s="423"/>
      <c r="M821" s="422"/>
      <c r="N821" s="422"/>
      <c r="O821" s="79">
        <f t="shared" si="34"/>
        <v>0</v>
      </c>
      <c r="P821" s="79">
        <f t="shared" si="34"/>
        <v>0</v>
      </c>
      <c r="Q821" s="102" t="str">
        <f t="shared" si="33"/>
        <v/>
      </c>
    </row>
    <row r="822" spans="1:17" x14ac:dyDescent="0.2">
      <c r="A822" s="118" t="str">
        <f>IF(B822="","",COUNT('Diário 1º PA'!$A$5:$A$1982)+COUNT('Diário 2º PA'!$A$5:$A$2027)+COUNT('Diário 3º PA'!$A$5:$A$2043)+ROW()-4)</f>
        <v/>
      </c>
      <c r="B822" s="104"/>
      <c r="C822" s="153"/>
      <c r="D822" s="105"/>
      <c r="E822" s="105"/>
      <c r="F822" s="106"/>
      <c r="G822" s="105"/>
      <c r="H822" s="105"/>
      <c r="I822" s="107"/>
      <c r="J822" s="422"/>
      <c r="K822" s="422"/>
      <c r="L822" s="423"/>
      <c r="M822" s="422"/>
      <c r="N822" s="422"/>
      <c r="O822" s="79">
        <f t="shared" si="34"/>
        <v>0</v>
      </c>
      <c r="P822" s="79">
        <f t="shared" si="34"/>
        <v>0</v>
      </c>
      <c r="Q822" s="102" t="str">
        <f t="shared" si="33"/>
        <v/>
      </c>
    </row>
    <row r="823" spans="1:17" x14ac:dyDescent="0.2">
      <c r="A823" s="118" t="str">
        <f>IF(B823="","",COUNT('Diário 1º PA'!$A$5:$A$1982)+COUNT('Diário 2º PA'!$A$5:$A$2027)+COUNT('Diário 3º PA'!$A$5:$A$2043)+ROW()-4)</f>
        <v/>
      </c>
      <c r="B823" s="104"/>
      <c r="C823" s="153"/>
      <c r="D823" s="105"/>
      <c r="E823" s="105"/>
      <c r="F823" s="106"/>
      <c r="G823" s="105"/>
      <c r="H823" s="105"/>
      <c r="I823" s="107"/>
      <c r="J823" s="422"/>
      <c r="K823" s="422"/>
      <c r="L823" s="423"/>
      <c r="M823" s="422"/>
      <c r="N823" s="422"/>
      <c r="O823" s="79">
        <f t="shared" si="34"/>
        <v>0</v>
      </c>
      <c r="P823" s="79">
        <f t="shared" si="34"/>
        <v>0</v>
      </c>
      <c r="Q823" s="102" t="str">
        <f t="shared" si="33"/>
        <v/>
      </c>
    </row>
    <row r="824" spans="1:17" x14ac:dyDescent="0.2">
      <c r="A824" s="118" t="str">
        <f>IF(B824="","",COUNT('Diário 1º PA'!$A$5:$A$1982)+COUNT('Diário 2º PA'!$A$5:$A$2027)+COUNT('Diário 3º PA'!$A$5:$A$2043)+ROW()-4)</f>
        <v/>
      </c>
      <c r="B824" s="104"/>
      <c r="C824" s="153"/>
      <c r="D824" s="105"/>
      <c r="E824" s="105"/>
      <c r="F824" s="106"/>
      <c r="G824" s="105"/>
      <c r="H824" s="105"/>
      <c r="I824" s="107"/>
      <c r="J824" s="422"/>
      <c r="K824" s="422"/>
      <c r="L824" s="423"/>
      <c r="M824" s="422"/>
      <c r="N824" s="422"/>
      <c r="O824" s="79">
        <f t="shared" si="34"/>
        <v>0</v>
      </c>
      <c r="P824" s="79">
        <f t="shared" si="34"/>
        <v>0</v>
      </c>
      <c r="Q824" s="102" t="str">
        <f t="shared" si="33"/>
        <v/>
      </c>
    </row>
    <row r="825" spans="1:17" x14ac:dyDescent="0.2">
      <c r="A825" s="118" t="str">
        <f>IF(B825="","",COUNT('Diário 1º PA'!$A$5:$A$1982)+COUNT('Diário 2º PA'!$A$5:$A$2027)+COUNT('Diário 3º PA'!$A$5:$A$2043)+ROW()-4)</f>
        <v/>
      </c>
      <c r="B825" s="104"/>
      <c r="C825" s="153"/>
      <c r="D825" s="105"/>
      <c r="E825" s="105"/>
      <c r="F825" s="106"/>
      <c r="G825" s="105"/>
      <c r="H825" s="105"/>
      <c r="I825" s="107"/>
      <c r="J825" s="422"/>
      <c r="K825" s="422"/>
      <c r="L825" s="423"/>
      <c r="M825" s="422"/>
      <c r="N825" s="422"/>
      <c r="O825" s="79">
        <f t="shared" si="34"/>
        <v>0</v>
      </c>
      <c r="P825" s="79">
        <f t="shared" si="34"/>
        <v>0</v>
      </c>
      <c r="Q825" s="102" t="str">
        <f t="shared" si="33"/>
        <v/>
      </c>
    </row>
    <row r="826" spans="1:17" x14ac:dyDescent="0.2">
      <c r="A826" s="118" t="str">
        <f>IF(B826="","",COUNT('Diário 1º PA'!$A$5:$A$1982)+COUNT('Diário 2º PA'!$A$5:$A$2027)+COUNT('Diário 3º PA'!$A$5:$A$2043)+ROW()-4)</f>
        <v/>
      </c>
      <c r="B826" s="104"/>
      <c r="C826" s="153"/>
      <c r="D826" s="105"/>
      <c r="E826" s="105"/>
      <c r="F826" s="106"/>
      <c r="G826" s="105"/>
      <c r="H826" s="105"/>
      <c r="I826" s="107"/>
      <c r="J826" s="422"/>
      <c r="K826" s="422"/>
      <c r="L826" s="423"/>
      <c r="M826" s="422"/>
      <c r="N826" s="422"/>
      <c r="O826" s="79">
        <f t="shared" si="34"/>
        <v>0</v>
      </c>
      <c r="P826" s="79">
        <f t="shared" si="34"/>
        <v>0</v>
      </c>
      <c r="Q826" s="102" t="str">
        <f t="shared" si="33"/>
        <v/>
      </c>
    </row>
    <row r="827" spans="1:17" x14ac:dyDescent="0.2">
      <c r="A827" s="118" t="str">
        <f>IF(B827="","",COUNT('Diário 1º PA'!$A$5:$A$1982)+COUNT('Diário 2º PA'!$A$5:$A$2027)+COUNT('Diário 3º PA'!$A$5:$A$2043)+ROW()-4)</f>
        <v/>
      </c>
      <c r="B827" s="104"/>
      <c r="C827" s="153"/>
      <c r="D827" s="105"/>
      <c r="E827" s="105"/>
      <c r="F827" s="106"/>
      <c r="G827" s="105"/>
      <c r="H827" s="105"/>
      <c r="I827" s="107"/>
      <c r="J827" s="422"/>
      <c r="K827" s="422"/>
      <c r="L827" s="423"/>
      <c r="M827" s="422"/>
      <c r="N827" s="422"/>
      <c r="O827" s="79">
        <f t="shared" si="34"/>
        <v>0</v>
      </c>
      <c r="P827" s="79">
        <f t="shared" si="34"/>
        <v>0</v>
      </c>
      <c r="Q827" s="102" t="str">
        <f t="shared" si="33"/>
        <v/>
      </c>
    </row>
    <row r="828" spans="1:17" x14ac:dyDescent="0.2">
      <c r="A828" s="118" t="str">
        <f>IF(B828="","",COUNT('Diário 1º PA'!$A$5:$A$1982)+COUNT('Diário 2º PA'!$A$5:$A$2027)+COUNT('Diário 3º PA'!$A$5:$A$2043)+ROW()-4)</f>
        <v/>
      </c>
      <c r="B828" s="104"/>
      <c r="C828" s="153"/>
      <c r="D828" s="105"/>
      <c r="E828" s="105"/>
      <c r="F828" s="106"/>
      <c r="G828" s="105"/>
      <c r="H828" s="105"/>
      <c r="I828" s="107"/>
      <c r="J828" s="422"/>
      <c r="K828" s="422"/>
      <c r="L828" s="423"/>
      <c r="M828" s="422"/>
      <c r="N828" s="422"/>
      <c r="O828" s="79">
        <f t="shared" si="34"/>
        <v>0</v>
      </c>
      <c r="P828" s="79">
        <f t="shared" si="34"/>
        <v>0</v>
      </c>
      <c r="Q828" s="102" t="str">
        <f t="shared" si="33"/>
        <v/>
      </c>
    </row>
    <row r="829" spans="1:17" x14ac:dyDescent="0.2">
      <c r="A829" s="118" t="str">
        <f>IF(B829="","",COUNT('Diário 1º PA'!$A$5:$A$1982)+COUNT('Diário 2º PA'!$A$5:$A$2027)+COUNT('Diário 3º PA'!$A$5:$A$2043)+ROW()-4)</f>
        <v/>
      </c>
      <c r="B829" s="104"/>
      <c r="C829" s="153"/>
      <c r="D829" s="105"/>
      <c r="E829" s="105"/>
      <c r="F829" s="106"/>
      <c r="G829" s="105"/>
      <c r="H829" s="105"/>
      <c r="I829" s="107"/>
      <c r="J829" s="422"/>
      <c r="K829" s="422"/>
      <c r="L829" s="423"/>
      <c r="M829" s="422"/>
      <c r="N829" s="422"/>
      <c r="O829" s="79">
        <f t="shared" si="34"/>
        <v>0</v>
      </c>
      <c r="P829" s="79">
        <f t="shared" si="34"/>
        <v>0</v>
      </c>
      <c r="Q829" s="102" t="str">
        <f t="shared" si="33"/>
        <v/>
      </c>
    </row>
    <row r="830" spans="1:17" x14ac:dyDescent="0.2">
      <c r="A830" s="118" t="str">
        <f>IF(B830="","",COUNT('Diário 1º PA'!$A$5:$A$1982)+COUNT('Diário 2º PA'!$A$5:$A$2027)+COUNT('Diário 3º PA'!$A$5:$A$2043)+ROW()-4)</f>
        <v/>
      </c>
      <c r="B830" s="104"/>
      <c r="C830" s="153"/>
      <c r="D830" s="105"/>
      <c r="E830" s="105"/>
      <c r="F830" s="106"/>
      <c r="G830" s="105"/>
      <c r="H830" s="105"/>
      <c r="I830" s="107"/>
      <c r="J830" s="422"/>
      <c r="K830" s="422"/>
      <c r="L830" s="423"/>
      <c r="M830" s="422"/>
      <c r="N830" s="422"/>
      <c r="O830" s="79">
        <f t="shared" si="34"/>
        <v>0</v>
      </c>
      <c r="P830" s="79">
        <f t="shared" si="34"/>
        <v>0</v>
      </c>
      <c r="Q830" s="102" t="str">
        <f t="shared" si="33"/>
        <v/>
      </c>
    </row>
    <row r="831" spans="1:17" x14ac:dyDescent="0.2">
      <c r="A831" s="118" t="str">
        <f>IF(B831="","",COUNT('Diário 1º PA'!$A$5:$A$1982)+COUNT('Diário 2º PA'!$A$5:$A$2027)+COUNT('Diário 3º PA'!$A$5:$A$2043)+ROW()-4)</f>
        <v/>
      </c>
      <c r="B831" s="104"/>
      <c r="C831" s="153"/>
      <c r="D831" s="105"/>
      <c r="E831" s="105"/>
      <c r="F831" s="106"/>
      <c r="G831" s="105"/>
      <c r="H831" s="105"/>
      <c r="I831" s="107"/>
      <c r="J831" s="422"/>
      <c r="K831" s="422"/>
      <c r="L831" s="423"/>
      <c r="M831" s="422"/>
      <c r="N831" s="422"/>
      <c r="O831" s="79">
        <f t="shared" si="34"/>
        <v>0</v>
      </c>
      <c r="P831" s="79">
        <f t="shared" si="34"/>
        <v>0</v>
      </c>
      <c r="Q831" s="102" t="str">
        <f t="shared" si="33"/>
        <v/>
      </c>
    </row>
    <row r="832" spans="1:17" x14ac:dyDescent="0.2">
      <c r="A832" s="118" t="str">
        <f>IF(B832="","",COUNT('Diário 1º PA'!$A$5:$A$1982)+COUNT('Diário 2º PA'!$A$5:$A$2027)+COUNT('Diário 3º PA'!$A$5:$A$2043)+ROW()-4)</f>
        <v/>
      </c>
      <c r="B832" s="104"/>
      <c r="C832" s="153"/>
      <c r="D832" s="105"/>
      <c r="E832" s="105"/>
      <c r="F832" s="106"/>
      <c r="G832" s="105"/>
      <c r="H832" s="105"/>
      <c r="I832" s="107"/>
      <c r="J832" s="422"/>
      <c r="K832" s="422"/>
      <c r="L832" s="423"/>
      <c r="M832" s="422"/>
      <c r="N832" s="422"/>
      <c r="O832" s="79">
        <f t="shared" si="34"/>
        <v>0</v>
      </c>
      <c r="P832" s="79">
        <f t="shared" si="34"/>
        <v>0</v>
      </c>
      <c r="Q832" s="102" t="str">
        <f t="shared" si="33"/>
        <v/>
      </c>
    </row>
    <row r="833" spans="1:17" x14ac:dyDescent="0.2">
      <c r="A833" s="118" t="str">
        <f>IF(B833="","",COUNT('Diário 1º PA'!$A$5:$A$1982)+COUNT('Diário 2º PA'!$A$5:$A$2027)+COUNT('Diário 3º PA'!$A$5:$A$2043)+ROW()-4)</f>
        <v/>
      </c>
      <c r="B833" s="104"/>
      <c r="C833" s="153"/>
      <c r="D833" s="105"/>
      <c r="E833" s="105"/>
      <c r="F833" s="106"/>
      <c r="G833" s="105"/>
      <c r="H833" s="105"/>
      <c r="I833" s="107"/>
      <c r="J833" s="422"/>
      <c r="K833" s="422"/>
      <c r="L833" s="423"/>
      <c r="M833" s="422"/>
      <c r="N833" s="422"/>
      <c r="O833" s="79">
        <f t="shared" si="34"/>
        <v>0</v>
      </c>
      <c r="P833" s="79">
        <f t="shared" si="34"/>
        <v>0</v>
      </c>
      <c r="Q833" s="102" t="str">
        <f t="shared" si="33"/>
        <v/>
      </c>
    </row>
    <row r="834" spans="1:17" x14ac:dyDescent="0.2">
      <c r="A834" s="118" t="str">
        <f>IF(B834="","",COUNT('Diário 1º PA'!$A$5:$A$1982)+COUNT('Diário 2º PA'!$A$5:$A$2027)+COUNT('Diário 3º PA'!$A$5:$A$2043)+ROW()-4)</f>
        <v/>
      </c>
      <c r="B834" s="104"/>
      <c r="C834" s="153"/>
      <c r="D834" s="105"/>
      <c r="E834" s="105"/>
      <c r="F834" s="106"/>
      <c r="G834" s="105"/>
      <c r="H834" s="105"/>
      <c r="I834" s="107"/>
      <c r="J834" s="422"/>
      <c r="K834" s="422"/>
      <c r="L834" s="423"/>
      <c r="M834" s="422"/>
      <c r="N834" s="422"/>
      <c r="O834" s="79">
        <f t="shared" si="34"/>
        <v>0</v>
      </c>
      <c r="P834" s="79">
        <f t="shared" si="34"/>
        <v>0</v>
      </c>
      <c r="Q834" s="102" t="str">
        <f t="shared" si="33"/>
        <v/>
      </c>
    </row>
    <row r="835" spans="1:17" x14ac:dyDescent="0.2">
      <c r="A835" s="118" t="str">
        <f>IF(B835="","",COUNT('Diário 1º PA'!$A$5:$A$1982)+COUNT('Diário 2º PA'!$A$5:$A$2027)+COUNT('Diário 3º PA'!$A$5:$A$2043)+ROW()-4)</f>
        <v/>
      </c>
      <c r="B835" s="104"/>
      <c r="C835" s="153"/>
      <c r="D835" s="105"/>
      <c r="E835" s="105"/>
      <c r="F835" s="106"/>
      <c r="G835" s="105"/>
      <c r="H835" s="105"/>
      <c r="I835" s="107"/>
      <c r="J835" s="422"/>
      <c r="K835" s="422"/>
      <c r="L835" s="423"/>
      <c r="M835" s="422"/>
      <c r="N835" s="422"/>
      <c r="O835" s="79">
        <f t="shared" si="34"/>
        <v>0</v>
      </c>
      <c r="P835" s="79">
        <f t="shared" si="34"/>
        <v>0</v>
      </c>
      <c r="Q835" s="102" t="str">
        <f t="shared" si="33"/>
        <v/>
      </c>
    </row>
    <row r="836" spans="1:17" x14ac:dyDescent="0.2">
      <c r="A836" s="118" t="str">
        <f>IF(B836="","",COUNT('Diário 1º PA'!$A$5:$A$1982)+COUNT('Diário 2º PA'!$A$5:$A$2027)+COUNT('Diário 3º PA'!$A$5:$A$2043)+ROW()-4)</f>
        <v/>
      </c>
      <c r="B836" s="104"/>
      <c r="C836" s="153"/>
      <c r="D836" s="105"/>
      <c r="E836" s="105"/>
      <c r="F836" s="106"/>
      <c r="G836" s="105"/>
      <c r="H836" s="105"/>
      <c r="I836" s="107"/>
      <c r="J836" s="422"/>
      <c r="K836" s="422"/>
      <c r="L836" s="423"/>
      <c r="M836" s="422"/>
      <c r="N836" s="422"/>
      <c r="O836" s="79">
        <f t="shared" si="34"/>
        <v>0</v>
      </c>
      <c r="P836" s="79">
        <f t="shared" si="34"/>
        <v>0</v>
      </c>
      <c r="Q836" s="102" t="str">
        <f t="shared" si="33"/>
        <v/>
      </c>
    </row>
    <row r="837" spans="1:17" x14ac:dyDescent="0.2">
      <c r="A837" s="118" t="str">
        <f>IF(B837="","",COUNT('Diário 1º PA'!$A$5:$A$1982)+COUNT('Diário 2º PA'!$A$5:$A$2027)+COUNT('Diário 3º PA'!$A$5:$A$2043)+ROW()-4)</f>
        <v/>
      </c>
      <c r="B837" s="104"/>
      <c r="C837" s="153"/>
      <c r="D837" s="105"/>
      <c r="E837" s="105"/>
      <c r="F837" s="106"/>
      <c r="G837" s="105"/>
      <c r="H837" s="105"/>
      <c r="I837" s="107"/>
      <c r="J837" s="422"/>
      <c r="K837" s="422"/>
      <c r="L837" s="423"/>
      <c r="M837" s="422"/>
      <c r="N837" s="422"/>
      <c r="O837" s="79">
        <f t="shared" si="34"/>
        <v>0</v>
      </c>
      <c r="P837" s="79">
        <f t="shared" si="34"/>
        <v>0</v>
      </c>
      <c r="Q837" s="102" t="str">
        <f t="shared" si="33"/>
        <v/>
      </c>
    </row>
    <row r="838" spans="1:17" x14ac:dyDescent="0.2">
      <c r="A838" s="118" t="str">
        <f>IF(B838="","",COUNT('Diário 1º PA'!$A$5:$A$1982)+COUNT('Diário 2º PA'!$A$5:$A$2027)+COUNT('Diário 3º PA'!$A$5:$A$2043)+ROW()-4)</f>
        <v/>
      </c>
      <c r="B838" s="104"/>
      <c r="C838" s="153"/>
      <c r="D838" s="105"/>
      <c r="E838" s="105"/>
      <c r="F838" s="106"/>
      <c r="G838" s="105"/>
      <c r="H838" s="105"/>
      <c r="I838" s="107"/>
      <c r="J838" s="422"/>
      <c r="K838" s="422"/>
      <c r="L838" s="423"/>
      <c r="M838" s="422"/>
      <c r="N838" s="422"/>
      <c r="O838" s="79">
        <f t="shared" si="34"/>
        <v>0</v>
      </c>
      <c r="P838" s="79">
        <f t="shared" si="34"/>
        <v>0</v>
      </c>
      <c r="Q838" s="102" t="str">
        <f t="shared" si="33"/>
        <v/>
      </c>
    </row>
    <row r="839" spans="1:17" x14ac:dyDescent="0.2">
      <c r="A839" s="118" t="str">
        <f>IF(B839="","",COUNT('Diário 1º PA'!$A$5:$A$1982)+COUNT('Diário 2º PA'!$A$5:$A$2027)+COUNT('Diário 3º PA'!$A$5:$A$2043)+ROW()-4)</f>
        <v/>
      </c>
      <c r="B839" s="104"/>
      <c r="C839" s="153"/>
      <c r="D839" s="105"/>
      <c r="E839" s="105"/>
      <c r="F839" s="106"/>
      <c r="G839" s="105"/>
      <c r="H839" s="105"/>
      <c r="I839" s="107"/>
      <c r="J839" s="422"/>
      <c r="K839" s="422"/>
      <c r="L839" s="423"/>
      <c r="M839" s="422"/>
      <c r="N839" s="422"/>
      <c r="O839" s="79">
        <f t="shared" si="34"/>
        <v>0</v>
      </c>
      <c r="P839" s="79">
        <f t="shared" si="34"/>
        <v>0</v>
      </c>
      <c r="Q839" s="102" t="str">
        <f t="shared" si="33"/>
        <v/>
      </c>
    </row>
    <row r="840" spans="1:17" x14ac:dyDescent="0.2">
      <c r="A840" s="118" t="str">
        <f>IF(B840="","",COUNT('Diário 1º PA'!$A$5:$A$1982)+COUNT('Diário 2º PA'!$A$5:$A$2027)+COUNT('Diário 3º PA'!$A$5:$A$2043)+ROW()-4)</f>
        <v/>
      </c>
      <c r="B840" s="104"/>
      <c r="C840" s="153"/>
      <c r="D840" s="105"/>
      <c r="E840" s="105"/>
      <c r="F840" s="106"/>
      <c r="G840" s="105"/>
      <c r="H840" s="105"/>
      <c r="I840" s="107"/>
      <c r="J840" s="422"/>
      <c r="K840" s="422"/>
      <c r="L840" s="423"/>
      <c r="M840" s="422"/>
      <c r="N840" s="422"/>
      <c r="O840" s="79">
        <f t="shared" si="34"/>
        <v>0</v>
      </c>
      <c r="P840" s="79">
        <f t="shared" si="34"/>
        <v>0</v>
      </c>
      <c r="Q840" s="102" t="str">
        <f t="shared" si="33"/>
        <v/>
      </c>
    </row>
    <row r="841" spans="1:17" x14ac:dyDescent="0.2">
      <c r="A841" s="118" t="str">
        <f>IF(B841="","",COUNT('Diário 1º PA'!$A$5:$A$1982)+COUNT('Diário 2º PA'!$A$5:$A$2027)+COUNT('Diário 3º PA'!$A$5:$A$2043)+ROW()-4)</f>
        <v/>
      </c>
      <c r="B841" s="104"/>
      <c r="C841" s="153"/>
      <c r="D841" s="105"/>
      <c r="E841" s="105"/>
      <c r="F841" s="106"/>
      <c r="G841" s="105"/>
      <c r="H841" s="105"/>
      <c r="I841" s="107"/>
      <c r="J841" s="422"/>
      <c r="K841" s="422"/>
      <c r="L841" s="423"/>
      <c r="M841" s="422"/>
      <c r="N841" s="422"/>
      <c r="O841" s="79">
        <f t="shared" si="34"/>
        <v>0</v>
      </c>
      <c r="P841" s="79">
        <f t="shared" si="34"/>
        <v>0</v>
      </c>
      <c r="Q841" s="102" t="str">
        <f t="shared" ref="Q841:Q904" si="35">SUBSTITUTE(D841," ","_")</f>
        <v/>
      </c>
    </row>
    <row r="842" spans="1:17" x14ac:dyDescent="0.2">
      <c r="A842" s="118" t="str">
        <f>IF(B842="","",COUNT('Diário 1º PA'!$A$5:$A$1982)+COUNT('Diário 2º PA'!$A$5:$A$2027)+COUNT('Diário 3º PA'!$A$5:$A$2043)+ROW()-4)</f>
        <v/>
      </c>
      <c r="B842" s="104"/>
      <c r="C842" s="153"/>
      <c r="D842" s="105"/>
      <c r="E842" s="105"/>
      <c r="F842" s="106"/>
      <c r="G842" s="105"/>
      <c r="H842" s="105"/>
      <c r="I842" s="107"/>
      <c r="J842" s="422"/>
      <c r="K842" s="422"/>
      <c r="L842" s="423"/>
      <c r="M842" s="422"/>
      <c r="N842" s="422"/>
      <c r="O842" s="79">
        <f t="shared" ref="O842:P905" si="36">IF(B842=0,0,IF(YEAR(B842)=$P$1,MONTH(B842)-$O$1+1,(YEAR(B842)-$P$1)*12-$O$1+1+MONTH(B842)))</f>
        <v>0</v>
      </c>
      <c r="P842" s="79">
        <f t="shared" si="36"/>
        <v>0</v>
      </c>
      <c r="Q842" s="102" t="str">
        <f t="shared" si="35"/>
        <v/>
      </c>
    </row>
    <row r="843" spans="1:17" x14ac:dyDescent="0.2">
      <c r="A843" s="118" t="str">
        <f>IF(B843="","",COUNT('Diário 1º PA'!$A$5:$A$1982)+COUNT('Diário 2º PA'!$A$5:$A$2027)+COUNT('Diário 3º PA'!$A$5:$A$2043)+ROW()-4)</f>
        <v/>
      </c>
      <c r="B843" s="104"/>
      <c r="C843" s="153"/>
      <c r="D843" s="105"/>
      <c r="E843" s="105"/>
      <c r="F843" s="106"/>
      <c r="G843" s="105"/>
      <c r="H843" s="105"/>
      <c r="I843" s="107"/>
      <c r="J843" s="422"/>
      <c r="K843" s="422"/>
      <c r="L843" s="423"/>
      <c r="M843" s="422"/>
      <c r="N843" s="422"/>
      <c r="O843" s="79">
        <f t="shared" si="36"/>
        <v>0</v>
      </c>
      <c r="P843" s="79">
        <f t="shared" si="36"/>
        <v>0</v>
      </c>
      <c r="Q843" s="102" t="str">
        <f t="shared" si="35"/>
        <v/>
      </c>
    </row>
    <row r="844" spans="1:17" x14ac:dyDescent="0.2">
      <c r="A844" s="118" t="str">
        <f>IF(B844="","",COUNT('Diário 1º PA'!$A$5:$A$1982)+COUNT('Diário 2º PA'!$A$5:$A$2027)+COUNT('Diário 3º PA'!$A$5:$A$2043)+ROW()-4)</f>
        <v/>
      </c>
      <c r="B844" s="104"/>
      <c r="C844" s="153"/>
      <c r="D844" s="105"/>
      <c r="E844" s="105"/>
      <c r="F844" s="106"/>
      <c r="G844" s="105"/>
      <c r="H844" s="105"/>
      <c r="I844" s="107"/>
      <c r="J844" s="422"/>
      <c r="K844" s="422"/>
      <c r="L844" s="423"/>
      <c r="M844" s="422"/>
      <c r="N844" s="422"/>
      <c r="O844" s="79">
        <f t="shared" si="36"/>
        <v>0</v>
      </c>
      <c r="P844" s="79">
        <f t="shared" si="36"/>
        <v>0</v>
      </c>
      <c r="Q844" s="102" t="str">
        <f t="shared" si="35"/>
        <v/>
      </c>
    </row>
    <row r="845" spans="1:17" x14ac:dyDescent="0.2">
      <c r="A845" s="118" t="str">
        <f>IF(B845="","",COUNT('Diário 1º PA'!$A$5:$A$1982)+COUNT('Diário 2º PA'!$A$5:$A$2027)+COUNT('Diário 3º PA'!$A$5:$A$2043)+ROW()-4)</f>
        <v/>
      </c>
      <c r="B845" s="104"/>
      <c r="C845" s="153"/>
      <c r="D845" s="105"/>
      <c r="E845" s="105"/>
      <c r="F845" s="106"/>
      <c r="G845" s="105"/>
      <c r="H845" s="105"/>
      <c r="I845" s="107"/>
      <c r="J845" s="422"/>
      <c r="K845" s="422"/>
      <c r="L845" s="423"/>
      <c r="M845" s="422"/>
      <c r="N845" s="422"/>
      <c r="O845" s="79">
        <f t="shared" si="36"/>
        <v>0</v>
      </c>
      <c r="P845" s="79">
        <f t="shared" si="36"/>
        <v>0</v>
      </c>
      <c r="Q845" s="102" t="str">
        <f t="shared" si="35"/>
        <v/>
      </c>
    </row>
    <row r="846" spans="1:17" x14ac:dyDescent="0.2">
      <c r="A846" s="118" t="str">
        <f>IF(B846="","",COUNT('Diário 1º PA'!$A$5:$A$1982)+COUNT('Diário 2º PA'!$A$5:$A$2027)+COUNT('Diário 3º PA'!$A$5:$A$2043)+ROW()-4)</f>
        <v/>
      </c>
      <c r="B846" s="104"/>
      <c r="C846" s="153"/>
      <c r="D846" s="105"/>
      <c r="E846" s="105"/>
      <c r="F846" s="106"/>
      <c r="G846" s="105"/>
      <c r="H846" s="105"/>
      <c r="I846" s="107"/>
      <c r="J846" s="422"/>
      <c r="K846" s="422"/>
      <c r="L846" s="423"/>
      <c r="M846" s="422"/>
      <c r="N846" s="422"/>
      <c r="O846" s="79">
        <f t="shared" si="36"/>
        <v>0</v>
      </c>
      <c r="P846" s="79">
        <f t="shared" si="36"/>
        <v>0</v>
      </c>
      <c r="Q846" s="102" t="str">
        <f t="shared" si="35"/>
        <v/>
      </c>
    </row>
    <row r="847" spans="1:17" x14ac:dyDescent="0.2">
      <c r="A847" s="118" t="str">
        <f>IF(B847="","",COUNT('Diário 1º PA'!$A$5:$A$1982)+COUNT('Diário 2º PA'!$A$5:$A$2027)+COUNT('Diário 3º PA'!$A$5:$A$2043)+ROW()-4)</f>
        <v/>
      </c>
      <c r="B847" s="104"/>
      <c r="C847" s="153"/>
      <c r="D847" s="105"/>
      <c r="E847" s="105"/>
      <c r="F847" s="106"/>
      <c r="G847" s="105"/>
      <c r="H847" s="105"/>
      <c r="I847" s="107"/>
      <c r="J847" s="422"/>
      <c r="K847" s="422"/>
      <c r="L847" s="423"/>
      <c r="M847" s="422"/>
      <c r="N847" s="422"/>
      <c r="O847" s="79">
        <f t="shared" si="36"/>
        <v>0</v>
      </c>
      <c r="P847" s="79">
        <f t="shared" si="36"/>
        <v>0</v>
      </c>
      <c r="Q847" s="102" t="str">
        <f t="shared" si="35"/>
        <v/>
      </c>
    </row>
    <row r="848" spans="1:17" x14ac:dyDescent="0.2">
      <c r="A848" s="118" t="str">
        <f>IF(B848="","",COUNT('Diário 1º PA'!$A$5:$A$1982)+COUNT('Diário 2º PA'!$A$5:$A$2027)+COUNT('Diário 3º PA'!$A$5:$A$2043)+ROW()-4)</f>
        <v/>
      </c>
      <c r="B848" s="104"/>
      <c r="C848" s="153"/>
      <c r="D848" s="105"/>
      <c r="E848" s="105"/>
      <c r="F848" s="106"/>
      <c r="G848" s="105"/>
      <c r="H848" s="105"/>
      <c r="I848" s="107"/>
      <c r="J848" s="422"/>
      <c r="K848" s="422"/>
      <c r="L848" s="423"/>
      <c r="M848" s="422"/>
      <c r="N848" s="422"/>
      <c r="O848" s="79">
        <f t="shared" si="36"/>
        <v>0</v>
      </c>
      <c r="P848" s="79">
        <f t="shared" si="36"/>
        <v>0</v>
      </c>
      <c r="Q848" s="102" t="str">
        <f t="shared" si="35"/>
        <v/>
      </c>
    </row>
    <row r="849" spans="1:17" x14ac:dyDescent="0.2">
      <c r="A849" s="118" t="str">
        <f>IF(B849="","",COUNT('Diário 1º PA'!$A$5:$A$1982)+COUNT('Diário 2º PA'!$A$5:$A$2027)+COUNT('Diário 3º PA'!$A$5:$A$2043)+ROW()-4)</f>
        <v/>
      </c>
      <c r="B849" s="104"/>
      <c r="C849" s="153"/>
      <c r="D849" s="105"/>
      <c r="E849" s="105"/>
      <c r="F849" s="106"/>
      <c r="G849" s="105"/>
      <c r="H849" s="105"/>
      <c r="I849" s="107"/>
      <c r="J849" s="422"/>
      <c r="K849" s="422"/>
      <c r="L849" s="423"/>
      <c r="M849" s="422"/>
      <c r="N849" s="422"/>
      <c r="O849" s="79">
        <f t="shared" si="36"/>
        <v>0</v>
      </c>
      <c r="P849" s="79">
        <f t="shared" si="36"/>
        <v>0</v>
      </c>
      <c r="Q849" s="102" t="str">
        <f t="shared" si="35"/>
        <v/>
      </c>
    </row>
    <row r="850" spans="1:17" x14ac:dyDescent="0.2">
      <c r="A850" s="118" t="str">
        <f>IF(B850="","",COUNT('Diário 1º PA'!$A$5:$A$1982)+COUNT('Diário 2º PA'!$A$5:$A$2027)+COUNT('Diário 3º PA'!$A$5:$A$2043)+ROW()-4)</f>
        <v/>
      </c>
      <c r="B850" s="104"/>
      <c r="C850" s="153"/>
      <c r="D850" s="105"/>
      <c r="E850" s="105"/>
      <c r="F850" s="106"/>
      <c r="G850" s="105"/>
      <c r="H850" s="105"/>
      <c r="I850" s="107"/>
      <c r="J850" s="422"/>
      <c r="K850" s="422"/>
      <c r="L850" s="423"/>
      <c r="M850" s="422"/>
      <c r="N850" s="422"/>
      <c r="O850" s="79">
        <f t="shared" si="36"/>
        <v>0</v>
      </c>
      <c r="P850" s="79">
        <f t="shared" si="36"/>
        <v>0</v>
      </c>
      <c r="Q850" s="102" t="str">
        <f t="shared" si="35"/>
        <v/>
      </c>
    </row>
    <row r="851" spans="1:17" x14ac:dyDescent="0.2">
      <c r="A851" s="118" t="str">
        <f>IF(B851="","",COUNT('Diário 1º PA'!$A$5:$A$1982)+COUNT('Diário 2º PA'!$A$5:$A$2027)+COUNT('Diário 3º PA'!$A$5:$A$2043)+ROW()-4)</f>
        <v/>
      </c>
      <c r="B851" s="104"/>
      <c r="C851" s="153"/>
      <c r="D851" s="105"/>
      <c r="E851" s="105"/>
      <c r="F851" s="106"/>
      <c r="G851" s="105"/>
      <c r="H851" s="105"/>
      <c r="I851" s="107"/>
      <c r="J851" s="422"/>
      <c r="K851" s="422"/>
      <c r="L851" s="423"/>
      <c r="M851" s="422"/>
      <c r="N851" s="422"/>
      <c r="O851" s="79">
        <f t="shared" si="36"/>
        <v>0</v>
      </c>
      <c r="P851" s="79">
        <f t="shared" si="36"/>
        <v>0</v>
      </c>
      <c r="Q851" s="102" t="str">
        <f t="shared" si="35"/>
        <v/>
      </c>
    </row>
    <row r="852" spans="1:17" x14ac:dyDescent="0.2">
      <c r="A852" s="118" t="str">
        <f>IF(B852="","",COUNT('Diário 1º PA'!$A$5:$A$1982)+COUNT('Diário 2º PA'!$A$5:$A$2027)+COUNT('Diário 3º PA'!$A$5:$A$2043)+ROW()-4)</f>
        <v/>
      </c>
      <c r="B852" s="104"/>
      <c r="C852" s="153"/>
      <c r="D852" s="105"/>
      <c r="E852" s="105"/>
      <c r="F852" s="106"/>
      <c r="G852" s="105"/>
      <c r="H852" s="105"/>
      <c r="I852" s="107"/>
      <c r="J852" s="422"/>
      <c r="K852" s="422"/>
      <c r="L852" s="423"/>
      <c r="M852" s="422"/>
      <c r="N852" s="422"/>
      <c r="O852" s="79">
        <f t="shared" si="36"/>
        <v>0</v>
      </c>
      <c r="P852" s="79">
        <f t="shared" si="36"/>
        <v>0</v>
      </c>
      <c r="Q852" s="102" t="str">
        <f t="shared" si="35"/>
        <v/>
      </c>
    </row>
    <row r="853" spans="1:17" x14ac:dyDescent="0.2">
      <c r="A853" s="118" t="str">
        <f>IF(B853="","",COUNT('Diário 1º PA'!$A$5:$A$1982)+COUNT('Diário 2º PA'!$A$5:$A$2027)+COUNT('Diário 3º PA'!$A$5:$A$2043)+ROW()-4)</f>
        <v/>
      </c>
      <c r="B853" s="104"/>
      <c r="C853" s="153"/>
      <c r="D853" s="105"/>
      <c r="E853" s="105"/>
      <c r="F853" s="106"/>
      <c r="G853" s="105"/>
      <c r="H853" s="105"/>
      <c r="I853" s="107"/>
      <c r="J853" s="422"/>
      <c r="K853" s="422"/>
      <c r="L853" s="423"/>
      <c r="M853" s="422"/>
      <c r="N853" s="422"/>
      <c r="O853" s="79">
        <f t="shared" si="36"/>
        <v>0</v>
      </c>
      <c r="P853" s="79">
        <f t="shared" si="36"/>
        <v>0</v>
      </c>
      <c r="Q853" s="102" t="str">
        <f t="shared" si="35"/>
        <v/>
      </c>
    </row>
    <row r="854" spans="1:17" x14ac:dyDescent="0.2">
      <c r="A854" s="118" t="str">
        <f>IF(B854="","",COUNT('Diário 1º PA'!$A$5:$A$1982)+COUNT('Diário 2º PA'!$A$5:$A$2027)+COUNT('Diário 3º PA'!$A$5:$A$2043)+ROW()-4)</f>
        <v/>
      </c>
      <c r="B854" s="104"/>
      <c r="C854" s="153"/>
      <c r="D854" s="105"/>
      <c r="E854" s="105"/>
      <c r="F854" s="106"/>
      <c r="G854" s="105"/>
      <c r="H854" s="105"/>
      <c r="I854" s="107"/>
      <c r="J854" s="422"/>
      <c r="K854" s="422"/>
      <c r="L854" s="423"/>
      <c r="M854" s="422"/>
      <c r="N854" s="422"/>
      <c r="O854" s="79">
        <f t="shared" si="36"/>
        <v>0</v>
      </c>
      <c r="P854" s="79">
        <f t="shared" si="36"/>
        <v>0</v>
      </c>
      <c r="Q854" s="102" t="str">
        <f t="shared" si="35"/>
        <v/>
      </c>
    </row>
    <row r="855" spans="1:17" x14ac:dyDescent="0.2">
      <c r="A855" s="118" t="str">
        <f>IF(B855="","",COUNT('Diário 1º PA'!$A$5:$A$1982)+COUNT('Diário 2º PA'!$A$5:$A$2027)+COUNT('Diário 3º PA'!$A$5:$A$2043)+ROW()-4)</f>
        <v/>
      </c>
      <c r="B855" s="104"/>
      <c r="C855" s="153"/>
      <c r="D855" s="105"/>
      <c r="E855" s="105"/>
      <c r="F855" s="106"/>
      <c r="G855" s="105"/>
      <c r="H855" s="105"/>
      <c r="I855" s="107"/>
      <c r="J855" s="422"/>
      <c r="K855" s="422"/>
      <c r="L855" s="423"/>
      <c r="M855" s="422"/>
      <c r="N855" s="422"/>
      <c r="O855" s="79">
        <f t="shared" si="36"/>
        <v>0</v>
      </c>
      <c r="P855" s="79">
        <f t="shared" si="36"/>
        <v>0</v>
      </c>
      <c r="Q855" s="102" t="str">
        <f t="shared" si="35"/>
        <v/>
      </c>
    </row>
    <row r="856" spans="1:17" x14ac:dyDescent="0.2">
      <c r="A856" s="118" t="str">
        <f>IF(B856="","",COUNT('Diário 1º PA'!$A$5:$A$1982)+COUNT('Diário 2º PA'!$A$5:$A$2027)+COUNT('Diário 3º PA'!$A$5:$A$2043)+ROW()-4)</f>
        <v/>
      </c>
      <c r="B856" s="104"/>
      <c r="C856" s="153"/>
      <c r="D856" s="105"/>
      <c r="E856" s="105"/>
      <c r="F856" s="106"/>
      <c r="G856" s="105"/>
      <c r="H856" s="105"/>
      <c r="I856" s="107"/>
      <c r="J856" s="422"/>
      <c r="K856" s="422"/>
      <c r="L856" s="423"/>
      <c r="M856" s="422"/>
      <c r="N856" s="422"/>
      <c r="O856" s="79">
        <f t="shared" si="36"/>
        <v>0</v>
      </c>
      <c r="P856" s="79">
        <f t="shared" si="36"/>
        <v>0</v>
      </c>
      <c r="Q856" s="102" t="str">
        <f t="shared" si="35"/>
        <v/>
      </c>
    </row>
    <row r="857" spans="1:17" x14ac:dyDescent="0.2">
      <c r="A857" s="118" t="str">
        <f>IF(B857="","",COUNT('Diário 1º PA'!$A$5:$A$1982)+COUNT('Diário 2º PA'!$A$5:$A$2027)+COUNT('Diário 3º PA'!$A$5:$A$2043)+ROW()-4)</f>
        <v/>
      </c>
      <c r="B857" s="104"/>
      <c r="C857" s="153"/>
      <c r="D857" s="105"/>
      <c r="E857" s="105"/>
      <c r="F857" s="106"/>
      <c r="G857" s="105"/>
      <c r="H857" s="105"/>
      <c r="I857" s="107"/>
      <c r="J857" s="422"/>
      <c r="K857" s="422"/>
      <c r="L857" s="423"/>
      <c r="M857" s="422"/>
      <c r="N857" s="422"/>
      <c r="O857" s="79">
        <f t="shared" si="36"/>
        <v>0</v>
      </c>
      <c r="P857" s="79">
        <f t="shared" si="36"/>
        <v>0</v>
      </c>
      <c r="Q857" s="102" t="str">
        <f t="shared" si="35"/>
        <v/>
      </c>
    </row>
    <row r="858" spans="1:17" x14ac:dyDescent="0.2">
      <c r="A858" s="118" t="str">
        <f>IF(B858="","",COUNT('Diário 1º PA'!$A$5:$A$1982)+COUNT('Diário 2º PA'!$A$5:$A$2027)+COUNT('Diário 3º PA'!$A$5:$A$2043)+ROW()-4)</f>
        <v/>
      </c>
      <c r="B858" s="104"/>
      <c r="C858" s="153"/>
      <c r="D858" s="105"/>
      <c r="E858" s="105"/>
      <c r="F858" s="106"/>
      <c r="G858" s="105"/>
      <c r="H858" s="105"/>
      <c r="I858" s="107"/>
      <c r="J858" s="422"/>
      <c r="K858" s="422"/>
      <c r="L858" s="423"/>
      <c r="M858" s="422"/>
      <c r="N858" s="422"/>
      <c r="O858" s="79">
        <f t="shared" si="36"/>
        <v>0</v>
      </c>
      <c r="P858" s="79">
        <f t="shared" si="36"/>
        <v>0</v>
      </c>
      <c r="Q858" s="102" t="str">
        <f t="shared" si="35"/>
        <v/>
      </c>
    </row>
    <row r="859" spans="1:17" x14ac:dyDescent="0.2">
      <c r="A859" s="118" t="str">
        <f>IF(B859="","",COUNT('Diário 1º PA'!$A$5:$A$1982)+COUNT('Diário 2º PA'!$A$5:$A$2027)+COUNT('Diário 3º PA'!$A$5:$A$2043)+ROW()-4)</f>
        <v/>
      </c>
      <c r="B859" s="104"/>
      <c r="C859" s="153"/>
      <c r="D859" s="105"/>
      <c r="E859" s="105"/>
      <c r="F859" s="106"/>
      <c r="G859" s="105"/>
      <c r="H859" s="105"/>
      <c r="I859" s="107"/>
      <c r="J859" s="422"/>
      <c r="K859" s="422"/>
      <c r="L859" s="423"/>
      <c r="M859" s="422"/>
      <c r="N859" s="422"/>
      <c r="O859" s="79">
        <f t="shared" si="36"/>
        <v>0</v>
      </c>
      <c r="P859" s="79">
        <f t="shared" si="36"/>
        <v>0</v>
      </c>
      <c r="Q859" s="102" t="str">
        <f t="shared" si="35"/>
        <v/>
      </c>
    </row>
    <row r="860" spans="1:17" x14ac:dyDescent="0.2">
      <c r="A860" s="118" t="str">
        <f>IF(B860="","",COUNT('Diário 1º PA'!$A$5:$A$1982)+COUNT('Diário 2º PA'!$A$5:$A$2027)+COUNT('Diário 3º PA'!$A$5:$A$2043)+ROW()-4)</f>
        <v/>
      </c>
      <c r="B860" s="104"/>
      <c r="C860" s="153"/>
      <c r="D860" s="105"/>
      <c r="E860" s="105"/>
      <c r="F860" s="106"/>
      <c r="G860" s="105"/>
      <c r="H860" s="105"/>
      <c r="I860" s="107"/>
      <c r="J860" s="422"/>
      <c r="K860" s="422"/>
      <c r="L860" s="423"/>
      <c r="M860" s="422"/>
      <c r="N860" s="422"/>
      <c r="O860" s="79">
        <f t="shared" si="36"/>
        <v>0</v>
      </c>
      <c r="P860" s="79">
        <f t="shared" si="36"/>
        <v>0</v>
      </c>
      <c r="Q860" s="102" t="str">
        <f t="shared" si="35"/>
        <v/>
      </c>
    </row>
    <row r="861" spans="1:17" x14ac:dyDescent="0.2">
      <c r="A861" s="118" t="str">
        <f>IF(B861="","",COUNT('Diário 1º PA'!$A$5:$A$1982)+COUNT('Diário 2º PA'!$A$5:$A$2027)+COUNT('Diário 3º PA'!$A$5:$A$2043)+ROW()-4)</f>
        <v/>
      </c>
      <c r="B861" s="104"/>
      <c r="C861" s="153"/>
      <c r="D861" s="105"/>
      <c r="E861" s="105"/>
      <c r="F861" s="106"/>
      <c r="G861" s="105"/>
      <c r="H861" s="105"/>
      <c r="I861" s="107"/>
      <c r="J861" s="422"/>
      <c r="K861" s="422"/>
      <c r="L861" s="423"/>
      <c r="M861" s="422"/>
      <c r="N861" s="422"/>
      <c r="O861" s="79">
        <f t="shared" si="36"/>
        <v>0</v>
      </c>
      <c r="P861" s="79">
        <f t="shared" si="36"/>
        <v>0</v>
      </c>
      <c r="Q861" s="102" t="str">
        <f t="shared" si="35"/>
        <v/>
      </c>
    </row>
    <row r="862" spans="1:17" x14ac:dyDescent="0.2">
      <c r="A862" s="118" t="str">
        <f>IF(B862="","",COUNT('Diário 1º PA'!$A$5:$A$1982)+COUNT('Diário 2º PA'!$A$5:$A$2027)+COUNT('Diário 3º PA'!$A$5:$A$2043)+ROW()-4)</f>
        <v/>
      </c>
      <c r="B862" s="104"/>
      <c r="C862" s="153"/>
      <c r="D862" s="105"/>
      <c r="E862" s="105"/>
      <c r="F862" s="106"/>
      <c r="G862" s="105"/>
      <c r="H862" s="105"/>
      <c r="I862" s="107"/>
      <c r="J862" s="422"/>
      <c r="K862" s="422"/>
      <c r="L862" s="423"/>
      <c r="M862" s="422"/>
      <c r="N862" s="422"/>
      <c r="O862" s="79">
        <f t="shared" si="36"/>
        <v>0</v>
      </c>
      <c r="P862" s="79">
        <f t="shared" si="36"/>
        <v>0</v>
      </c>
      <c r="Q862" s="102" t="str">
        <f t="shared" si="35"/>
        <v/>
      </c>
    </row>
    <row r="863" spans="1:17" x14ac:dyDescent="0.2">
      <c r="A863" s="118" t="str">
        <f>IF(B863="","",COUNT('Diário 1º PA'!$A$5:$A$1982)+COUNT('Diário 2º PA'!$A$5:$A$2027)+COUNT('Diário 3º PA'!$A$5:$A$2043)+ROW()-4)</f>
        <v/>
      </c>
      <c r="B863" s="104"/>
      <c r="C863" s="153"/>
      <c r="D863" s="105"/>
      <c r="E863" s="105"/>
      <c r="F863" s="106"/>
      <c r="G863" s="105"/>
      <c r="H863" s="105"/>
      <c r="I863" s="107"/>
      <c r="J863" s="422"/>
      <c r="K863" s="422"/>
      <c r="L863" s="423"/>
      <c r="M863" s="422"/>
      <c r="N863" s="422"/>
      <c r="O863" s="79">
        <f t="shared" si="36"/>
        <v>0</v>
      </c>
      <c r="P863" s="79">
        <f t="shared" si="36"/>
        <v>0</v>
      </c>
      <c r="Q863" s="102" t="str">
        <f t="shared" si="35"/>
        <v/>
      </c>
    </row>
    <row r="864" spans="1:17" x14ac:dyDescent="0.2">
      <c r="A864" s="118" t="str">
        <f>IF(B864="","",COUNT('Diário 1º PA'!$A$5:$A$1982)+COUNT('Diário 2º PA'!$A$5:$A$2027)+COUNT('Diário 3º PA'!$A$5:$A$2043)+ROW()-4)</f>
        <v/>
      </c>
      <c r="B864" s="104"/>
      <c r="C864" s="153"/>
      <c r="D864" s="105"/>
      <c r="E864" s="105"/>
      <c r="F864" s="106"/>
      <c r="G864" s="105"/>
      <c r="H864" s="105"/>
      <c r="I864" s="107"/>
      <c r="J864" s="422"/>
      <c r="K864" s="422"/>
      <c r="L864" s="423"/>
      <c r="M864" s="422"/>
      <c r="N864" s="422"/>
      <c r="O864" s="79">
        <f t="shared" si="36"/>
        <v>0</v>
      </c>
      <c r="P864" s="79">
        <f t="shared" si="36"/>
        <v>0</v>
      </c>
      <c r="Q864" s="102" t="str">
        <f t="shared" si="35"/>
        <v/>
      </c>
    </row>
    <row r="865" spans="1:17" x14ac:dyDescent="0.2">
      <c r="A865" s="118" t="str">
        <f>IF(B865="","",COUNT('Diário 1º PA'!$A$5:$A$1982)+COUNT('Diário 2º PA'!$A$5:$A$2027)+COUNT('Diário 3º PA'!$A$5:$A$2043)+ROW()-4)</f>
        <v/>
      </c>
      <c r="B865" s="104"/>
      <c r="C865" s="153"/>
      <c r="D865" s="105"/>
      <c r="E865" s="105"/>
      <c r="F865" s="106"/>
      <c r="G865" s="105"/>
      <c r="H865" s="105"/>
      <c r="I865" s="107"/>
      <c r="J865" s="422"/>
      <c r="K865" s="422"/>
      <c r="L865" s="423"/>
      <c r="M865" s="422"/>
      <c r="N865" s="422"/>
      <c r="O865" s="79">
        <f t="shared" si="36"/>
        <v>0</v>
      </c>
      <c r="P865" s="79">
        <f t="shared" si="36"/>
        <v>0</v>
      </c>
      <c r="Q865" s="102" t="str">
        <f t="shared" si="35"/>
        <v/>
      </c>
    </row>
    <row r="866" spans="1:17" x14ac:dyDescent="0.2">
      <c r="A866" s="118" t="str">
        <f>IF(B866="","",COUNT('Diário 1º PA'!$A$5:$A$1982)+COUNT('Diário 2º PA'!$A$5:$A$2027)+COUNT('Diário 3º PA'!$A$5:$A$2043)+ROW()-4)</f>
        <v/>
      </c>
      <c r="B866" s="104"/>
      <c r="C866" s="153"/>
      <c r="D866" s="105"/>
      <c r="E866" s="105"/>
      <c r="F866" s="106"/>
      <c r="G866" s="105"/>
      <c r="H866" s="105"/>
      <c r="I866" s="107"/>
      <c r="J866" s="422"/>
      <c r="K866" s="422"/>
      <c r="L866" s="423"/>
      <c r="M866" s="422"/>
      <c r="N866" s="422"/>
      <c r="O866" s="79">
        <f t="shared" si="36"/>
        <v>0</v>
      </c>
      <c r="P866" s="79">
        <f t="shared" si="36"/>
        <v>0</v>
      </c>
      <c r="Q866" s="102" t="str">
        <f t="shared" si="35"/>
        <v/>
      </c>
    </row>
    <row r="867" spans="1:17" x14ac:dyDescent="0.2">
      <c r="A867" s="118" t="str">
        <f>IF(B867="","",COUNT('Diário 1º PA'!$A$5:$A$1982)+COUNT('Diário 2º PA'!$A$5:$A$2027)+COUNT('Diário 3º PA'!$A$5:$A$2043)+ROW()-4)</f>
        <v/>
      </c>
      <c r="B867" s="104"/>
      <c r="C867" s="153"/>
      <c r="D867" s="105"/>
      <c r="E867" s="105"/>
      <c r="F867" s="106"/>
      <c r="G867" s="105"/>
      <c r="H867" s="105"/>
      <c r="I867" s="107"/>
      <c r="J867" s="422"/>
      <c r="K867" s="422"/>
      <c r="L867" s="423"/>
      <c r="M867" s="422"/>
      <c r="N867" s="422"/>
      <c r="O867" s="79">
        <f t="shared" si="36"/>
        <v>0</v>
      </c>
      <c r="P867" s="79">
        <f t="shared" si="36"/>
        <v>0</v>
      </c>
      <c r="Q867" s="102" t="str">
        <f t="shared" si="35"/>
        <v/>
      </c>
    </row>
    <row r="868" spans="1:17" x14ac:dyDescent="0.2">
      <c r="A868" s="118" t="str">
        <f>IF(B868="","",COUNT('Diário 1º PA'!$A$5:$A$1982)+COUNT('Diário 2º PA'!$A$5:$A$2027)+COUNT('Diário 3º PA'!$A$5:$A$2043)+ROW()-4)</f>
        <v/>
      </c>
      <c r="B868" s="104"/>
      <c r="C868" s="153"/>
      <c r="D868" s="105"/>
      <c r="E868" s="105"/>
      <c r="F868" s="106"/>
      <c r="G868" s="105"/>
      <c r="H868" s="105"/>
      <c r="I868" s="107"/>
      <c r="J868" s="422"/>
      <c r="K868" s="422"/>
      <c r="L868" s="423"/>
      <c r="M868" s="422"/>
      <c r="N868" s="422"/>
      <c r="O868" s="79">
        <f t="shared" si="36"/>
        <v>0</v>
      </c>
      <c r="P868" s="79">
        <f t="shared" si="36"/>
        <v>0</v>
      </c>
      <c r="Q868" s="102" t="str">
        <f t="shared" si="35"/>
        <v/>
      </c>
    </row>
    <row r="869" spans="1:17" x14ac:dyDescent="0.2">
      <c r="A869" s="118" t="str">
        <f>IF(B869="","",COUNT('Diário 1º PA'!$A$5:$A$1982)+COUNT('Diário 2º PA'!$A$5:$A$2027)+COUNT('Diário 3º PA'!$A$5:$A$2043)+ROW()-4)</f>
        <v/>
      </c>
      <c r="B869" s="104"/>
      <c r="C869" s="153"/>
      <c r="D869" s="105"/>
      <c r="E869" s="105"/>
      <c r="F869" s="106"/>
      <c r="G869" s="105"/>
      <c r="H869" s="105"/>
      <c r="I869" s="107"/>
      <c r="J869" s="422"/>
      <c r="K869" s="422"/>
      <c r="L869" s="423"/>
      <c r="M869" s="422"/>
      <c r="N869" s="422"/>
      <c r="O869" s="79">
        <f t="shared" si="36"/>
        <v>0</v>
      </c>
      <c r="P869" s="79">
        <f t="shared" si="36"/>
        <v>0</v>
      </c>
      <c r="Q869" s="102" t="str">
        <f t="shared" si="35"/>
        <v/>
      </c>
    </row>
    <row r="870" spans="1:17" x14ac:dyDescent="0.2">
      <c r="A870" s="118" t="str">
        <f>IF(B870="","",COUNT('Diário 1º PA'!$A$5:$A$1982)+COUNT('Diário 2º PA'!$A$5:$A$2027)+COUNT('Diário 3º PA'!$A$5:$A$2043)+ROW()-4)</f>
        <v/>
      </c>
      <c r="B870" s="104"/>
      <c r="C870" s="153"/>
      <c r="D870" s="105"/>
      <c r="E870" s="105"/>
      <c r="F870" s="106"/>
      <c r="G870" s="105"/>
      <c r="H870" s="105"/>
      <c r="I870" s="107"/>
      <c r="J870" s="422"/>
      <c r="K870" s="422"/>
      <c r="L870" s="423"/>
      <c r="M870" s="422"/>
      <c r="N870" s="422"/>
      <c r="O870" s="79">
        <f t="shared" si="36"/>
        <v>0</v>
      </c>
      <c r="P870" s="79">
        <f t="shared" si="36"/>
        <v>0</v>
      </c>
      <c r="Q870" s="102" t="str">
        <f t="shared" si="35"/>
        <v/>
      </c>
    </row>
    <row r="871" spans="1:17" x14ac:dyDescent="0.2">
      <c r="A871" s="118" t="str">
        <f>IF(B871="","",COUNT('Diário 1º PA'!$A$5:$A$1982)+COUNT('Diário 2º PA'!$A$5:$A$2027)+COUNT('Diário 3º PA'!$A$5:$A$2043)+ROW()-4)</f>
        <v/>
      </c>
      <c r="B871" s="104"/>
      <c r="C871" s="153"/>
      <c r="D871" s="105"/>
      <c r="E871" s="105"/>
      <c r="F871" s="106"/>
      <c r="G871" s="105"/>
      <c r="H871" s="105"/>
      <c r="I871" s="107"/>
      <c r="J871" s="422"/>
      <c r="K871" s="422"/>
      <c r="L871" s="423"/>
      <c r="M871" s="422"/>
      <c r="N871" s="422"/>
      <c r="O871" s="79">
        <f t="shared" si="36"/>
        <v>0</v>
      </c>
      <c r="P871" s="79">
        <f t="shared" si="36"/>
        <v>0</v>
      </c>
      <c r="Q871" s="102" t="str">
        <f t="shared" si="35"/>
        <v/>
      </c>
    </row>
    <row r="872" spans="1:17" x14ac:dyDescent="0.2">
      <c r="A872" s="118" t="str">
        <f>IF(B872="","",COUNT('Diário 1º PA'!$A$5:$A$1982)+COUNT('Diário 2º PA'!$A$5:$A$2027)+COUNT('Diário 3º PA'!$A$5:$A$2043)+ROW()-4)</f>
        <v/>
      </c>
      <c r="B872" s="104"/>
      <c r="C872" s="153"/>
      <c r="D872" s="105"/>
      <c r="E872" s="105"/>
      <c r="F872" s="106"/>
      <c r="G872" s="105"/>
      <c r="H872" s="105"/>
      <c r="I872" s="107"/>
      <c r="J872" s="422"/>
      <c r="K872" s="422"/>
      <c r="L872" s="423"/>
      <c r="M872" s="422"/>
      <c r="N872" s="422"/>
      <c r="O872" s="79">
        <f t="shared" si="36"/>
        <v>0</v>
      </c>
      <c r="P872" s="79">
        <f t="shared" si="36"/>
        <v>0</v>
      </c>
      <c r="Q872" s="102" t="str">
        <f t="shared" si="35"/>
        <v/>
      </c>
    </row>
    <row r="873" spans="1:17" x14ac:dyDescent="0.2">
      <c r="A873" s="118" t="str">
        <f>IF(B873="","",COUNT('Diário 1º PA'!$A$5:$A$1982)+COUNT('Diário 2º PA'!$A$5:$A$2027)+COUNT('Diário 3º PA'!$A$5:$A$2043)+ROW()-4)</f>
        <v/>
      </c>
      <c r="B873" s="104"/>
      <c r="C873" s="153"/>
      <c r="D873" s="105"/>
      <c r="E873" s="105"/>
      <c r="F873" s="106"/>
      <c r="G873" s="105"/>
      <c r="H873" s="105"/>
      <c r="I873" s="107"/>
      <c r="J873" s="422"/>
      <c r="K873" s="422"/>
      <c r="L873" s="423"/>
      <c r="M873" s="422"/>
      <c r="N873" s="422"/>
      <c r="O873" s="79">
        <f t="shared" si="36"/>
        <v>0</v>
      </c>
      <c r="P873" s="79">
        <f t="shared" si="36"/>
        <v>0</v>
      </c>
      <c r="Q873" s="102" t="str">
        <f t="shared" si="35"/>
        <v/>
      </c>
    </row>
    <row r="874" spans="1:17" x14ac:dyDescent="0.2">
      <c r="A874" s="118" t="str">
        <f>IF(B874="","",COUNT('Diário 1º PA'!$A$5:$A$1982)+COUNT('Diário 2º PA'!$A$5:$A$2027)+COUNT('Diário 3º PA'!$A$5:$A$2043)+ROW()-4)</f>
        <v/>
      </c>
      <c r="B874" s="104"/>
      <c r="C874" s="153"/>
      <c r="D874" s="105"/>
      <c r="E874" s="105"/>
      <c r="F874" s="106"/>
      <c r="G874" s="105"/>
      <c r="H874" s="105"/>
      <c r="I874" s="107"/>
      <c r="J874" s="422"/>
      <c r="K874" s="422"/>
      <c r="L874" s="423"/>
      <c r="M874" s="422"/>
      <c r="N874" s="422"/>
      <c r="O874" s="79">
        <f t="shared" si="36"/>
        <v>0</v>
      </c>
      <c r="P874" s="79">
        <f t="shared" si="36"/>
        <v>0</v>
      </c>
      <c r="Q874" s="102" t="str">
        <f t="shared" si="35"/>
        <v/>
      </c>
    </row>
    <row r="875" spans="1:17" x14ac:dyDescent="0.2">
      <c r="A875" s="118" t="str">
        <f>IF(B875="","",COUNT('Diário 1º PA'!$A$5:$A$1982)+COUNT('Diário 2º PA'!$A$5:$A$2027)+COUNT('Diário 3º PA'!$A$5:$A$2043)+ROW()-4)</f>
        <v/>
      </c>
      <c r="B875" s="104"/>
      <c r="C875" s="153"/>
      <c r="D875" s="105"/>
      <c r="E875" s="105"/>
      <c r="F875" s="106"/>
      <c r="G875" s="105"/>
      <c r="H875" s="105"/>
      <c r="I875" s="107"/>
      <c r="J875" s="422"/>
      <c r="K875" s="422"/>
      <c r="L875" s="423"/>
      <c r="M875" s="422"/>
      <c r="N875" s="422"/>
      <c r="O875" s="79">
        <f t="shared" si="36"/>
        <v>0</v>
      </c>
      <c r="P875" s="79">
        <f t="shared" si="36"/>
        <v>0</v>
      </c>
      <c r="Q875" s="102" t="str">
        <f t="shared" si="35"/>
        <v/>
      </c>
    </row>
    <row r="876" spans="1:17" x14ac:dyDescent="0.2">
      <c r="A876" s="118" t="str">
        <f>IF(B876="","",COUNT('Diário 1º PA'!$A$5:$A$1982)+COUNT('Diário 2º PA'!$A$5:$A$2027)+COUNT('Diário 3º PA'!$A$5:$A$2043)+ROW()-4)</f>
        <v/>
      </c>
      <c r="B876" s="104"/>
      <c r="C876" s="153"/>
      <c r="D876" s="105"/>
      <c r="E876" s="105"/>
      <c r="F876" s="106"/>
      <c r="G876" s="105"/>
      <c r="H876" s="105"/>
      <c r="I876" s="107"/>
      <c r="J876" s="422"/>
      <c r="K876" s="422"/>
      <c r="L876" s="423"/>
      <c r="M876" s="422"/>
      <c r="N876" s="422"/>
      <c r="O876" s="79">
        <f t="shared" si="36"/>
        <v>0</v>
      </c>
      <c r="P876" s="79">
        <f t="shared" si="36"/>
        <v>0</v>
      </c>
      <c r="Q876" s="102" t="str">
        <f t="shared" si="35"/>
        <v/>
      </c>
    </row>
    <row r="877" spans="1:17" x14ac:dyDescent="0.2">
      <c r="A877" s="118" t="str">
        <f>IF(B877="","",COUNT('Diário 1º PA'!$A$5:$A$1982)+COUNT('Diário 2º PA'!$A$5:$A$2027)+COUNT('Diário 3º PA'!$A$5:$A$2043)+ROW()-4)</f>
        <v/>
      </c>
      <c r="B877" s="104"/>
      <c r="C877" s="153"/>
      <c r="D877" s="105"/>
      <c r="E877" s="105"/>
      <c r="F877" s="106"/>
      <c r="G877" s="105"/>
      <c r="H877" s="105"/>
      <c r="I877" s="107"/>
      <c r="J877" s="422"/>
      <c r="K877" s="422"/>
      <c r="L877" s="423"/>
      <c r="M877" s="422"/>
      <c r="N877" s="422"/>
      <c r="O877" s="79">
        <f t="shared" si="36"/>
        <v>0</v>
      </c>
      <c r="P877" s="79">
        <f t="shared" si="36"/>
        <v>0</v>
      </c>
      <c r="Q877" s="102" t="str">
        <f t="shared" si="35"/>
        <v/>
      </c>
    </row>
    <row r="878" spans="1:17" x14ac:dyDescent="0.2">
      <c r="A878" s="118" t="str">
        <f>IF(B878="","",COUNT('Diário 1º PA'!$A$5:$A$1982)+COUNT('Diário 2º PA'!$A$5:$A$2027)+COUNT('Diário 3º PA'!$A$5:$A$2043)+ROW()-4)</f>
        <v/>
      </c>
      <c r="B878" s="104"/>
      <c r="C878" s="153"/>
      <c r="D878" s="105"/>
      <c r="E878" s="105"/>
      <c r="F878" s="106"/>
      <c r="G878" s="105"/>
      <c r="H878" s="105"/>
      <c r="I878" s="107"/>
      <c r="J878" s="422"/>
      <c r="K878" s="422"/>
      <c r="L878" s="423"/>
      <c r="M878" s="422"/>
      <c r="N878" s="422"/>
      <c r="O878" s="79">
        <f t="shared" si="36"/>
        <v>0</v>
      </c>
      <c r="P878" s="79">
        <f t="shared" si="36"/>
        <v>0</v>
      </c>
      <c r="Q878" s="102" t="str">
        <f t="shared" si="35"/>
        <v/>
      </c>
    </row>
    <row r="879" spans="1:17" x14ac:dyDescent="0.2">
      <c r="A879" s="118" t="str">
        <f>IF(B879="","",COUNT('Diário 1º PA'!$A$5:$A$1982)+COUNT('Diário 2º PA'!$A$5:$A$2027)+COUNT('Diário 3º PA'!$A$5:$A$2043)+ROW()-4)</f>
        <v/>
      </c>
      <c r="B879" s="104"/>
      <c r="C879" s="153"/>
      <c r="D879" s="105"/>
      <c r="E879" s="105"/>
      <c r="F879" s="106"/>
      <c r="G879" s="105"/>
      <c r="H879" s="105"/>
      <c r="I879" s="107"/>
      <c r="J879" s="422"/>
      <c r="K879" s="422"/>
      <c r="L879" s="423"/>
      <c r="M879" s="422"/>
      <c r="N879" s="422"/>
      <c r="O879" s="79">
        <f t="shared" si="36"/>
        <v>0</v>
      </c>
      <c r="P879" s="79">
        <f t="shared" si="36"/>
        <v>0</v>
      </c>
      <c r="Q879" s="102" t="str">
        <f t="shared" si="35"/>
        <v/>
      </c>
    </row>
    <row r="880" spans="1:17" x14ac:dyDescent="0.2">
      <c r="A880" s="118" t="str">
        <f>IF(B880="","",COUNT('Diário 1º PA'!$A$5:$A$1982)+COUNT('Diário 2º PA'!$A$5:$A$2027)+COUNT('Diário 3º PA'!$A$5:$A$2043)+ROW()-4)</f>
        <v/>
      </c>
      <c r="B880" s="104"/>
      <c r="C880" s="153"/>
      <c r="D880" s="105"/>
      <c r="E880" s="105"/>
      <c r="F880" s="106"/>
      <c r="G880" s="105"/>
      <c r="H880" s="105"/>
      <c r="I880" s="107"/>
      <c r="J880" s="422"/>
      <c r="K880" s="422"/>
      <c r="L880" s="423"/>
      <c r="M880" s="422"/>
      <c r="N880" s="422"/>
      <c r="O880" s="79">
        <f t="shared" si="36"/>
        <v>0</v>
      </c>
      <c r="P880" s="79">
        <f t="shared" si="36"/>
        <v>0</v>
      </c>
      <c r="Q880" s="102" t="str">
        <f t="shared" si="35"/>
        <v/>
      </c>
    </row>
    <row r="881" spans="1:17" x14ac:dyDescent="0.2">
      <c r="A881" s="118" t="str">
        <f>IF(B881="","",COUNT('Diário 1º PA'!$A$5:$A$1982)+COUNT('Diário 2º PA'!$A$5:$A$2027)+COUNT('Diário 3º PA'!$A$5:$A$2043)+ROW()-4)</f>
        <v/>
      </c>
      <c r="B881" s="104"/>
      <c r="C881" s="153"/>
      <c r="D881" s="105"/>
      <c r="E881" s="105"/>
      <c r="F881" s="106"/>
      <c r="G881" s="105"/>
      <c r="H881" s="105"/>
      <c r="I881" s="107"/>
      <c r="J881" s="422"/>
      <c r="K881" s="422"/>
      <c r="L881" s="423"/>
      <c r="M881" s="422"/>
      <c r="N881" s="422"/>
      <c r="O881" s="79">
        <f t="shared" si="36"/>
        <v>0</v>
      </c>
      <c r="P881" s="79">
        <f t="shared" si="36"/>
        <v>0</v>
      </c>
      <c r="Q881" s="102" t="str">
        <f t="shared" si="35"/>
        <v/>
      </c>
    </row>
    <row r="882" spans="1:17" x14ac:dyDescent="0.2">
      <c r="A882" s="118" t="str">
        <f>IF(B882="","",COUNT('Diário 1º PA'!$A$5:$A$1982)+COUNT('Diário 2º PA'!$A$5:$A$2027)+COUNT('Diário 3º PA'!$A$5:$A$2043)+ROW()-4)</f>
        <v/>
      </c>
      <c r="B882" s="104"/>
      <c r="C882" s="153"/>
      <c r="D882" s="105"/>
      <c r="E882" s="105"/>
      <c r="F882" s="106"/>
      <c r="G882" s="105"/>
      <c r="H882" s="105"/>
      <c r="I882" s="107"/>
      <c r="J882" s="422"/>
      <c r="K882" s="422"/>
      <c r="L882" s="423"/>
      <c r="M882" s="422"/>
      <c r="N882" s="422"/>
      <c r="O882" s="79">
        <f t="shared" si="36"/>
        <v>0</v>
      </c>
      <c r="P882" s="79">
        <f t="shared" si="36"/>
        <v>0</v>
      </c>
      <c r="Q882" s="102" t="str">
        <f t="shared" si="35"/>
        <v/>
      </c>
    </row>
    <row r="883" spans="1:17" x14ac:dyDescent="0.2">
      <c r="A883" s="118" t="str">
        <f>IF(B883="","",COUNT('Diário 1º PA'!$A$5:$A$1982)+COUNT('Diário 2º PA'!$A$5:$A$2027)+COUNT('Diário 3º PA'!$A$5:$A$2043)+ROW()-4)</f>
        <v/>
      </c>
      <c r="B883" s="104"/>
      <c r="C883" s="153"/>
      <c r="D883" s="105"/>
      <c r="E883" s="105"/>
      <c r="F883" s="106"/>
      <c r="G883" s="105"/>
      <c r="H883" s="105"/>
      <c r="I883" s="107"/>
      <c r="J883" s="422"/>
      <c r="K883" s="422"/>
      <c r="L883" s="423"/>
      <c r="M883" s="422"/>
      <c r="N883" s="422"/>
      <c r="O883" s="79">
        <f t="shared" si="36"/>
        <v>0</v>
      </c>
      <c r="P883" s="79">
        <f t="shared" si="36"/>
        <v>0</v>
      </c>
      <c r="Q883" s="102" t="str">
        <f t="shared" si="35"/>
        <v/>
      </c>
    </row>
    <row r="884" spans="1:17" x14ac:dyDescent="0.2">
      <c r="A884" s="118" t="str">
        <f>IF(B884="","",COUNT('Diário 1º PA'!$A$5:$A$1982)+COUNT('Diário 2º PA'!$A$5:$A$2027)+COUNT('Diário 3º PA'!$A$5:$A$2043)+ROW()-4)</f>
        <v/>
      </c>
      <c r="B884" s="104"/>
      <c r="C884" s="153"/>
      <c r="D884" s="105"/>
      <c r="E884" s="105"/>
      <c r="F884" s="106"/>
      <c r="G884" s="105"/>
      <c r="H884" s="105"/>
      <c r="I884" s="107"/>
      <c r="J884" s="422"/>
      <c r="K884" s="422"/>
      <c r="L884" s="423"/>
      <c r="M884" s="422"/>
      <c r="N884" s="422"/>
      <c r="O884" s="79">
        <f t="shared" si="36"/>
        <v>0</v>
      </c>
      <c r="P884" s="79">
        <f t="shared" si="36"/>
        <v>0</v>
      </c>
      <c r="Q884" s="102" t="str">
        <f t="shared" si="35"/>
        <v/>
      </c>
    </row>
    <row r="885" spans="1:17" x14ac:dyDescent="0.2">
      <c r="A885" s="118" t="str">
        <f>IF(B885="","",COUNT('Diário 1º PA'!$A$5:$A$1982)+COUNT('Diário 2º PA'!$A$5:$A$2027)+COUNT('Diário 3º PA'!$A$5:$A$2043)+ROW()-4)</f>
        <v/>
      </c>
      <c r="B885" s="104"/>
      <c r="C885" s="153"/>
      <c r="D885" s="105"/>
      <c r="E885" s="105"/>
      <c r="F885" s="106"/>
      <c r="G885" s="105"/>
      <c r="H885" s="105"/>
      <c r="I885" s="107"/>
      <c r="J885" s="422"/>
      <c r="K885" s="422"/>
      <c r="L885" s="423"/>
      <c r="M885" s="422"/>
      <c r="N885" s="422"/>
      <c r="O885" s="79">
        <f t="shared" si="36"/>
        <v>0</v>
      </c>
      <c r="P885" s="79">
        <f t="shared" si="36"/>
        <v>0</v>
      </c>
      <c r="Q885" s="102" t="str">
        <f t="shared" si="35"/>
        <v/>
      </c>
    </row>
    <row r="886" spans="1:17" x14ac:dyDescent="0.2">
      <c r="A886" s="118" t="str">
        <f>IF(B886="","",COUNT('Diário 1º PA'!$A$5:$A$1982)+COUNT('Diário 2º PA'!$A$5:$A$2027)+COUNT('Diário 3º PA'!$A$5:$A$2043)+ROW()-4)</f>
        <v/>
      </c>
      <c r="B886" s="104"/>
      <c r="C886" s="153"/>
      <c r="D886" s="105"/>
      <c r="E886" s="105"/>
      <c r="F886" s="106"/>
      <c r="G886" s="105"/>
      <c r="H886" s="105"/>
      <c r="I886" s="107"/>
      <c r="J886" s="422"/>
      <c r="K886" s="422"/>
      <c r="L886" s="423"/>
      <c r="M886" s="422"/>
      <c r="N886" s="422"/>
      <c r="O886" s="79">
        <f t="shared" si="36"/>
        <v>0</v>
      </c>
      <c r="P886" s="79">
        <f t="shared" si="36"/>
        <v>0</v>
      </c>
      <c r="Q886" s="102" t="str">
        <f t="shared" si="35"/>
        <v/>
      </c>
    </row>
    <row r="887" spans="1:17" x14ac:dyDescent="0.2">
      <c r="A887" s="118" t="str">
        <f>IF(B887="","",COUNT('Diário 1º PA'!$A$5:$A$1982)+COUNT('Diário 2º PA'!$A$5:$A$2027)+COUNT('Diário 3º PA'!$A$5:$A$2043)+ROW()-4)</f>
        <v/>
      </c>
      <c r="B887" s="104"/>
      <c r="C887" s="153"/>
      <c r="D887" s="105"/>
      <c r="E887" s="105"/>
      <c r="F887" s="106"/>
      <c r="G887" s="105"/>
      <c r="H887" s="105"/>
      <c r="I887" s="107"/>
      <c r="J887" s="422"/>
      <c r="K887" s="422"/>
      <c r="L887" s="423"/>
      <c r="M887" s="422"/>
      <c r="N887" s="422"/>
      <c r="O887" s="79">
        <f t="shared" si="36"/>
        <v>0</v>
      </c>
      <c r="P887" s="79">
        <f t="shared" si="36"/>
        <v>0</v>
      </c>
      <c r="Q887" s="102" t="str">
        <f t="shared" si="35"/>
        <v/>
      </c>
    </row>
    <row r="888" spans="1:17" x14ac:dyDescent="0.2">
      <c r="A888" s="118" t="str">
        <f>IF(B888="","",COUNT('Diário 1º PA'!$A$5:$A$1982)+COUNT('Diário 2º PA'!$A$5:$A$2027)+COUNT('Diário 3º PA'!$A$5:$A$2043)+ROW()-4)</f>
        <v/>
      </c>
      <c r="B888" s="104"/>
      <c r="C888" s="153"/>
      <c r="D888" s="105"/>
      <c r="E888" s="105"/>
      <c r="F888" s="106"/>
      <c r="G888" s="105"/>
      <c r="H888" s="105"/>
      <c r="I888" s="107"/>
      <c r="J888" s="422"/>
      <c r="K888" s="422"/>
      <c r="L888" s="423"/>
      <c r="M888" s="422"/>
      <c r="N888" s="422"/>
      <c r="O888" s="79">
        <f t="shared" si="36"/>
        <v>0</v>
      </c>
      <c r="P888" s="79">
        <f t="shared" si="36"/>
        <v>0</v>
      </c>
      <c r="Q888" s="102" t="str">
        <f t="shared" si="35"/>
        <v/>
      </c>
    </row>
    <row r="889" spans="1:17" x14ac:dyDescent="0.2">
      <c r="A889" s="118" t="str">
        <f>IF(B889="","",COUNT('Diário 1º PA'!$A$5:$A$1982)+COUNT('Diário 2º PA'!$A$5:$A$2027)+COUNT('Diário 3º PA'!$A$5:$A$2043)+ROW()-4)</f>
        <v/>
      </c>
      <c r="B889" s="104"/>
      <c r="C889" s="153"/>
      <c r="D889" s="105"/>
      <c r="E889" s="105"/>
      <c r="F889" s="106"/>
      <c r="G889" s="105"/>
      <c r="H889" s="105"/>
      <c r="I889" s="107"/>
      <c r="J889" s="422"/>
      <c r="K889" s="422"/>
      <c r="L889" s="423"/>
      <c r="M889" s="422"/>
      <c r="N889" s="422"/>
      <c r="O889" s="79">
        <f t="shared" si="36"/>
        <v>0</v>
      </c>
      <c r="P889" s="79">
        <f t="shared" si="36"/>
        <v>0</v>
      </c>
      <c r="Q889" s="102" t="str">
        <f t="shared" si="35"/>
        <v/>
      </c>
    </row>
    <row r="890" spans="1:17" x14ac:dyDescent="0.2">
      <c r="A890" s="118" t="str">
        <f>IF(B890="","",COUNT('Diário 1º PA'!$A$5:$A$1982)+COUNT('Diário 2º PA'!$A$5:$A$2027)+COUNT('Diário 3º PA'!$A$5:$A$2043)+ROW()-4)</f>
        <v/>
      </c>
      <c r="B890" s="104"/>
      <c r="C890" s="153"/>
      <c r="D890" s="105"/>
      <c r="E890" s="105"/>
      <c r="F890" s="106"/>
      <c r="G890" s="105"/>
      <c r="H890" s="105"/>
      <c r="I890" s="107"/>
      <c r="J890" s="422"/>
      <c r="K890" s="422"/>
      <c r="L890" s="423"/>
      <c r="M890" s="422"/>
      <c r="N890" s="422"/>
      <c r="O890" s="79">
        <f t="shared" si="36"/>
        <v>0</v>
      </c>
      <c r="P890" s="79">
        <f t="shared" si="36"/>
        <v>0</v>
      </c>
      <c r="Q890" s="102" t="str">
        <f t="shared" si="35"/>
        <v/>
      </c>
    </row>
    <row r="891" spans="1:17" x14ac:dyDescent="0.2">
      <c r="A891" s="118" t="str">
        <f>IF(B891="","",COUNT('Diário 1º PA'!$A$5:$A$1982)+COUNT('Diário 2º PA'!$A$5:$A$2027)+COUNT('Diário 3º PA'!$A$5:$A$2043)+ROW()-4)</f>
        <v/>
      </c>
      <c r="B891" s="104"/>
      <c r="C891" s="153"/>
      <c r="D891" s="105"/>
      <c r="E891" s="105"/>
      <c r="F891" s="106"/>
      <c r="G891" s="105"/>
      <c r="H891" s="105"/>
      <c r="I891" s="107"/>
      <c r="J891" s="422"/>
      <c r="K891" s="422"/>
      <c r="L891" s="423"/>
      <c r="M891" s="422"/>
      <c r="N891" s="422"/>
      <c r="O891" s="79">
        <f t="shared" si="36"/>
        <v>0</v>
      </c>
      <c r="P891" s="79">
        <f t="shared" si="36"/>
        <v>0</v>
      </c>
      <c r="Q891" s="102" t="str">
        <f t="shared" si="35"/>
        <v/>
      </c>
    </row>
    <row r="892" spans="1:17" x14ac:dyDescent="0.2">
      <c r="A892" s="118" t="str">
        <f>IF(B892="","",COUNT('Diário 1º PA'!$A$5:$A$1982)+COUNT('Diário 2º PA'!$A$5:$A$2027)+COUNT('Diário 3º PA'!$A$5:$A$2043)+ROW()-4)</f>
        <v/>
      </c>
      <c r="B892" s="104"/>
      <c r="C892" s="153"/>
      <c r="D892" s="105"/>
      <c r="E892" s="105"/>
      <c r="F892" s="106"/>
      <c r="G892" s="105"/>
      <c r="H892" s="105"/>
      <c r="I892" s="107"/>
      <c r="J892" s="422"/>
      <c r="K892" s="422"/>
      <c r="L892" s="423"/>
      <c r="M892" s="422"/>
      <c r="N892" s="422"/>
      <c r="O892" s="79">
        <f t="shared" si="36"/>
        <v>0</v>
      </c>
      <c r="P892" s="79">
        <f t="shared" si="36"/>
        <v>0</v>
      </c>
      <c r="Q892" s="102" t="str">
        <f t="shared" si="35"/>
        <v/>
      </c>
    </row>
    <row r="893" spans="1:17" x14ac:dyDescent="0.2">
      <c r="A893" s="118" t="str">
        <f>IF(B893="","",COUNT('Diário 1º PA'!$A$5:$A$1982)+COUNT('Diário 2º PA'!$A$5:$A$2027)+COUNT('Diário 3º PA'!$A$5:$A$2043)+ROW()-4)</f>
        <v/>
      </c>
      <c r="B893" s="104"/>
      <c r="C893" s="153"/>
      <c r="D893" s="105"/>
      <c r="E893" s="105"/>
      <c r="F893" s="106"/>
      <c r="G893" s="105"/>
      <c r="H893" s="105"/>
      <c r="I893" s="107"/>
      <c r="J893" s="422"/>
      <c r="K893" s="422"/>
      <c r="L893" s="423"/>
      <c r="M893" s="422"/>
      <c r="N893" s="422"/>
      <c r="O893" s="79">
        <f t="shared" si="36"/>
        <v>0</v>
      </c>
      <c r="P893" s="79">
        <f t="shared" si="36"/>
        <v>0</v>
      </c>
      <c r="Q893" s="102" t="str">
        <f t="shared" si="35"/>
        <v/>
      </c>
    </row>
    <row r="894" spans="1:17" x14ac:dyDescent="0.2">
      <c r="A894" s="118" t="str">
        <f>IF(B894="","",COUNT('Diário 1º PA'!$A$5:$A$1982)+COUNT('Diário 2º PA'!$A$5:$A$2027)+COUNT('Diário 3º PA'!$A$5:$A$2043)+ROW()-4)</f>
        <v/>
      </c>
      <c r="B894" s="104"/>
      <c r="C894" s="153"/>
      <c r="D894" s="105"/>
      <c r="E894" s="105"/>
      <c r="F894" s="106"/>
      <c r="G894" s="105"/>
      <c r="H894" s="105"/>
      <c r="I894" s="107"/>
      <c r="J894" s="422"/>
      <c r="K894" s="422"/>
      <c r="L894" s="423"/>
      <c r="M894" s="422"/>
      <c r="N894" s="422"/>
      <c r="O894" s="79">
        <f t="shared" si="36"/>
        <v>0</v>
      </c>
      <c r="P894" s="79">
        <f t="shared" si="36"/>
        <v>0</v>
      </c>
      <c r="Q894" s="102" t="str">
        <f t="shared" si="35"/>
        <v/>
      </c>
    </row>
    <row r="895" spans="1:17" x14ac:dyDescent="0.2">
      <c r="A895" s="118" t="str">
        <f>IF(B895="","",COUNT('Diário 1º PA'!$A$5:$A$1982)+COUNT('Diário 2º PA'!$A$5:$A$2027)+COUNT('Diário 3º PA'!$A$5:$A$2043)+ROW()-4)</f>
        <v/>
      </c>
      <c r="B895" s="104"/>
      <c r="C895" s="153"/>
      <c r="D895" s="105"/>
      <c r="E895" s="105"/>
      <c r="F895" s="106"/>
      <c r="G895" s="105"/>
      <c r="H895" s="105"/>
      <c r="I895" s="107"/>
      <c r="J895" s="422"/>
      <c r="K895" s="422"/>
      <c r="L895" s="423"/>
      <c r="M895" s="422"/>
      <c r="N895" s="422"/>
      <c r="O895" s="79">
        <f t="shared" si="36"/>
        <v>0</v>
      </c>
      <c r="P895" s="79">
        <f t="shared" si="36"/>
        <v>0</v>
      </c>
      <c r="Q895" s="102" t="str">
        <f t="shared" si="35"/>
        <v/>
      </c>
    </row>
    <row r="896" spans="1:17" x14ac:dyDescent="0.2">
      <c r="A896" s="118" t="str">
        <f>IF(B896="","",COUNT('Diário 1º PA'!$A$5:$A$1982)+COUNT('Diário 2º PA'!$A$5:$A$2027)+COUNT('Diário 3º PA'!$A$5:$A$2043)+ROW()-4)</f>
        <v/>
      </c>
      <c r="B896" s="104"/>
      <c r="C896" s="153"/>
      <c r="D896" s="105"/>
      <c r="E896" s="105"/>
      <c r="F896" s="106"/>
      <c r="G896" s="105"/>
      <c r="H896" s="105"/>
      <c r="I896" s="107"/>
      <c r="J896" s="422"/>
      <c r="K896" s="422"/>
      <c r="L896" s="423"/>
      <c r="M896" s="422"/>
      <c r="N896" s="422"/>
      <c r="O896" s="79">
        <f t="shared" si="36"/>
        <v>0</v>
      </c>
      <c r="P896" s="79">
        <f t="shared" si="36"/>
        <v>0</v>
      </c>
      <c r="Q896" s="102" t="str">
        <f t="shared" si="35"/>
        <v/>
      </c>
    </row>
    <row r="897" spans="1:17" x14ac:dyDescent="0.2">
      <c r="A897" s="118" t="str">
        <f>IF(B897="","",COUNT('Diário 1º PA'!$A$5:$A$1982)+COUNT('Diário 2º PA'!$A$5:$A$2027)+COUNT('Diário 3º PA'!$A$5:$A$2043)+ROW()-4)</f>
        <v/>
      </c>
      <c r="B897" s="104"/>
      <c r="C897" s="153"/>
      <c r="D897" s="105"/>
      <c r="E897" s="105"/>
      <c r="F897" s="106"/>
      <c r="G897" s="105"/>
      <c r="H897" s="105"/>
      <c r="I897" s="107"/>
      <c r="J897" s="422"/>
      <c r="K897" s="422"/>
      <c r="L897" s="423"/>
      <c r="M897" s="422"/>
      <c r="N897" s="422"/>
      <c r="O897" s="79">
        <f t="shared" si="36"/>
        <v>0</v>
      </c>
      <c r="P897" s="79">
        <f t="shared" si="36"/>
        <v>0</v>
      </c>
      <c r="Q897" s="102" t="str">
        <f t="shared" si="35"/>
        <v/>
      </c>
    </row>
    <row r="898" spans="1:17" x14ac:dyDescent="0.2">
      <c r="A898" s="118" t="str">
        <f>IF(B898="","",COUNT('Diário 1º PA'!$A$5:$A$1982)+COUNT('Diário 2º PA'!$A$5:$A$2027)+COUNT('Diário 3º PA'!$A$5:$A$2043)+ROW()-4)</f>
        <v/>
      </c>
      <c r="B898" s="104"/>
      <c r="C898" s="153"/>
      <c r="D898" s="105"/>
      <c r="E898" s="105"/>
      <c r="F898" s="106"/>
      <c r="G898" s="105"/>
      <c r="H898" s="105"/>
      <c r="I898" s="107"/>
      <c r="J898" s="422"/>
      <c r="K898" s="422"/>
      <c r="L898" s="423"/>
      <c r="M898" s="422"/>
      <c r="N898" s="422"/>
      <c r="O898" s="79">
        <f t="shared" si="36"/>
        <v>0</v>
      </c>
      <c r="P898" s="79">
        <f t="shared" si="36"/>
        <v>0</v>
      </c>
      <c r="Q898" s="102" t="str">
        <f t="shared" si="35"/>
        <v/>
      </c>
    </row>
    <row r="899" spans="1:17" x14ac:dyDescent="0.2">
      <c r="A899" s="118" t="str">
        <f>IF(B899="","",COUNT('Diário 1º PA'!$A$5:$A$1982)+COUNT('Diário 2º PA'!$A$5:$A$2027)+COUNT('Diário 3º PA'!$A$5:$A$2043)+ROW()-4)</f>
        <v/>
      </c>
      <c r="B899" s="104"/>
      <c r="C899" s="153"/>
      <c r="D899" s="105"/>
      <c r="E899" s="105"/>
      <c r="F899" s="106"/>
      <c r="G899" s="105"/>
      <c r="H899" s="105"/>
      <c r="I899" s="107"/>
      <c r="J899" s="422"/>
      <c r="K899" s="422"/>
      <c r="L899" s="423"/>
      <c r="M899" s="422"/>
      <c r="N899" s="422"/>
      <c r="O899" s="79">
        <f t="shared" si="36"/>
        <v>0</v>
      </c>
      <c r="P899" s="79">
        <f t="shared" si="36"/>
        <v>0</v>
      </c>
      <c r="Q899" s="102" t="str">
        <f t="shared" si="35"/>
        <v/>
      </c>
    </row>
    <row r="900" spans="1:17" x14ac:dyDescent="0.2">
      <c r="A900" s="118" t="str">
        <f>IF(B900="","",COUNT('Diário 1º PA'!$A$5:$A$1982)+COUNT('Diário 2º PA'!$A$5:$A$2027)+COUNT('Diário 3º PA'!$A$5:$A$2043)+ROW()-4)</f>
        <v/>
      </c>
      <c r="B900" s="104"/>
      <c r="C900" s="153"/>
      <c r="D900" s="105"/>
      <c r="E900" s="105"/>
      <c r="F900" s="106"/>
      <c r="G900" s="105"/>
      <c r="H900" s="105"/>
      <c r="I900" s="107"/>
      <c r="J900" s="422"/>
      <c r="K900" s="422"/>
      <c r="L900" s="423"/>
      <c r="M900" s="422"/>
      <c r="N900" s="422"/>
      <c r="O900" s="79">
        <f t="shared" si="36"/>
        <v>0</v>
      </c>
      <c r="P900" s="79">
        <f t="shared" si="36"/>
        <v>0</v>
      </c>
      <c r="Q900" s="102" t="str">
        <f t="shared" si="35"/>
        <v/>
      </c>
    </row>
    <row r="901" spans="1:17" x14ac:dyDescent="0.2">
      <c r="A901" s="118" t="str">
        <f>IF(B901="","",COUNT('Diário 1º PA'!$A$5:$A$1982)+COUNT('Diário 2º PA'!$A$5:$A$2027)+COUNT('Diário 3º PA'!$A$5:$A$2043)+ROW()-4)</f>
        <v/>
      </c>
      <c r="B901" s="104"/>
      <c r="C901" s="153"/>
      <c r="D901" s="105"/>
      <c r="E901" s="105"/>
      <c r="F901" s="106"/>
      <c r="G901" s="105"/>
      <c r="H901" s="105"/>
      <c r="I901" s="107"/>
      <c r="J901" s="422"/>
      <c r="K901" s="422"/>
      <c r="L901" s="423"/>
      <c r="M901" s="422"/>
      <c r="N901" s="422"/>
      <c r="O901" s="79">
        <f t="shared" si="36"/>
        <v>0</v>
      </c>
      <c r="P901" s="79">
        <f t="shared" si="36"/>
        <v>0</v>
      </c>
      <c r="Q901" s="102" t="str">
        <f t="shared" si="35"/>
        <v/>
      </c>
    </row>
    <row r="902" spans="1:17" x14ac:dyDescent="0.2">
      <c r="A902" s="118" t="str">
        <f>IF(B902="","",COUNT('Diário 1º PA'!$A$5:$A$1982)+COUNT('Diário 2º PA'!$A$5:$A$2027)+COUNT('Diário 3º PA'!$A$5:$A$2043)+ROW()-4)</f>
        <v/>
      </c>
      <c r="B902" s="104"/>
      <c r="C902" s="153"/>
      <c r="D902" s="105"/>
      <c r="E902" s="105"/>
      <c r="F902" s="106"/>
      <c r="G902" s="105"/>
      <c r="H902" s="105"/>
      <c r="I902" s="107"/>
      <c r="J902" s="422"/>
      <c r="K902" s="422"/>
      <c r="L902" s="423"/>
      <c r="M902" s="422"/>
      <c r="N902" s="422"/>
      <c r="O902" s="79">
        <f t="shared" si="36"/>
        <v>0</v>
      </c>
      <c r="P902" s="79">
        <f t="shared" si="36"/>
        <v>0</v>
      </c>
      <c r="Q902" s="102" t="str">
        <f t="shared" si="35"/>
        <v/>
      </c>
    </row>
    <row r="903" spans="1:17" x14ac:dyDescent="0.2">
      <c r="A903" s="118" t="str">
        <f>IF(B903="","",COUNT('Diário 1º PA'!$A$5:$A$1982)+COUNT('Diário 2º PA'!$A$5:$A$2027)+COUNT('Diário 3º PA'!$A$5:$A$2043)+ROW()-4)</f>
        <v/>
      </c>
      <c r="B903" s="104"/>
      <c r="C903" s="153"/>
      <c r="D903" s="105"/>
      <c r="E903" s="105"/>
      <c r="F903" s="106"/>
      <c r="G903" s="105"/>
      <c r="H903" s="105"/>
      <c r="I903" s="107"/>
      <c r="J903" s="422"/>
      <c r="K903" s="422"/>
      <c r="L903" s="423"/>
      <c r="M903" s="422"/>
      <c r="N903" s="422"/>
      <c r="O903" s="79">
        <f t="shared" si="36"/>
        <v>0</v>
      </c>
      <c r="P903" s="79">
        <f t="shared" si="36"/>
        <v>0</v>
      </c>
      <c r="Q903" s="102" t="str">
        <f t="shared" si="35"/>
        <v/>
      </c>
    </row>
    <row r="904" spans="1:17" x14ac:dyDescent="0.2">
      <c r="A904" s="118" t="str">
        <f>IF(B904="","",COUNT('Diário 1º PA'!$A$5:$A$1982)+COUNT('Diário 2º PA'!$A$5:$A$2027)+COUNT('Diário 3º PA'!$A$5:$A$2043)+ROW()-4)</f>
        <v/>
      </c>
      <c r="B904" s="104"/>
      <c r="C904" s="153"/>
      <c r="D904" s="105"/>
      <c r="E904" s="105"/>
      <c r="F904" s="106"/>
      <c r="G904" s="105"/>
      <c r="H904" s="105"/>
      <c r="I904" s="107"/>
      <c r="J904" s="422"/>
      <c r="K904" s="422"/>
      <c r="L904" s="423"/>
      <c r="M904" s="422"/>
      <c r="N904" s="422"/>
      <c r="O904" s="79">
        <f t="shared" si="36"/>
        <v>0</v>
      </c>
      <c r="P904" s="79">
        <f t="shared" si="36"/>
        <v>0</v>
      </c>
      <c r="Q904" s="102" t="str">
        <f t="shared" si="35"/>
        <v/>
      </c>
    </row>
    <row r="905" spans="1:17" x14ac:dyDescent="0.2">
      <c r="A905" s="118" t="str">
        <f>IF(B905="","",COUNT('Diário 1º PA'!$A$5:$A$1982)+COUNT('Diário 2º PA'!$A$5:$A$2027)+COUNT('Diário 3º PA'!$A$5:$A$2043)+ROW()-4)</f>
        <v/>
      </c>
      <c r="B905" s="104"/>
      <c r="C905" s="153"/>
      <c r="D905" s="105"/>
      <c r="E905" s="105"/>
      <c r="F905" s="106"/>
      <c r="G905" s="105"/>
      <c r="H905" s="105"/>
      <c r="I905" s="107"/>
      <c r="J905" s="422"/>
      <c r="K905" s="422"/>
      <c r="L905" s="423"/>
      <c r="M905" s="422"/>
      <c r="N905" s="422"/>
      <c r="O905" s="79">
        <f t="shared" si="36"/>
        <v>0</v>
      </c>
      <c r="P905" s="79">
        <f t="shared" si="36"/>
        <v>0</v>
      </c>
      <c r="Q905" s="102" t="str">
        <f t="shared" ref="Q905:Q968" si="37">SUBSTITUTE(D905," ","_")</f>
        <v/>
      </c>
    </row>
    <row r="906" spans="1:17" x14ac:dyDescent="0.2">
      <c r="A906" s="118" t="str">
        <f>IF(B906="","",COUNT('Diário 1º PA'!$A$5:$A$1982)+COUNT('Diário 2º PA'!$A$5:$A$2027)+COUNT('Diário 3º PA'!$A$5:$A$2043)+ROW()-4)</f>
        <v/>
      </c>
      <c r="B906" s="104"/>
      <c r="C906" s="153"/>
      <c r="D906" s="105"/>
      <c r="E906" s="105"/>
      <c r="F906" s="106"/>
      <c r="G906" s="105"/>
      <c r="H906" s="105"/>
      <c r="I906" s="107"/>
      <c r="J906" s="422"/>
      <c r="K906" s="422"/>
      <c r="L906" s="423"/>
      <c r="M906" s="422"/>
      <c r="N906" s="422"/>
      <c r="O906" s="79">
        <f t="shared" ref="O906:P969" si="38">IF(B906=0,0,IF(YEAR(B906)=$P$1,MONTH(B906)-$O$1+1,(YEAR(B906)-$P$1)*12-$O$1+1+MONTH(B906)))</f>
        <v>0</v>
      </c>
      <c r="P906" s="79">
        <f t="shared" si="38"/>
        <v>0</v>
      </c>
      <c r="Q906" s="102" t="str">
        <f t="shared" si="37"/>
        <v/>
      </c>
    </row>
    <row r="907" spans="1:17" x14ac:dyDescent="0.2">
      <c r="A907" s="118" t="str">
        <f>IF(B907="","",COUNT('Diário 1º PA'!$A$5:$A$1982)+COUNT('Diário 2º PA'!$A$5:$A$2027)+COUNT('Diário 3º PA'!$A$5:$A$2043)+ROW()-4)</f>
        <v/>
      </c>
      <c r="B907" s="104"/>
      <c r="C907" s="153"/>
      <c r="D907" s="105"/>
      <c r="E907" s="105"/>
      <c r="F907" s="106"/>
      <c r="G907" s="105"/>
      <c r="H907" s="105"/>
      <c r="I907" s="107"/>
      <c r="J907" s="422"/>
      <c r="K907" s="422"/>
      <c r="L907" s="423"/>
      <c r="M907" s="422"/>
      <c r="N907" s="422"/>
      <c r="O907" s="79">
        <f t="shared" si="38"/>
        <v>0</v>
      </c>
      <c r="P907" s="79">
        <f t="shared" si="38"/>
        <v>0</v>
      </c>
      <c r="Q907" s="102" t="str">
        <f t="shared" si="37"/>
        <v/>
      </c>
    </row>
    <row r="908" spans="1:17" x14ac:dyDescent="0.2">
      <c r="A908" s="118" t="str">
        <f>IF(B908="","",COUNT('Diário 1º PA'!$A$5:$A$1982)+COUNT('Diário 2º PA'!$A$5:$A$2027)+COUNT('Diário 3º PA'!$A$5:$A$2043)+ROW()-4)</f>
        <v/>
      </c>
      <c r="B908" s="104"/>
      <c r="C908" s="153"/>
      <c r="D908" s="105"/>
      <c r="E908" s="105"/>
      <c r="F908" s="106"/>
      <c r="G908" s="105"/>
      <c r="H908" s="105"/>
      <c r="I908" s="107"/>
      <c r="J908" s="422"/>
      <c r="K908" s="422"/>
      <c r="L908" s="423"/>
      <c r="M908" s="422"/>
      <c r="N908" s="422"/>
      <c r="O908" s="79">
        <f t="shared" si="38"/>
        <v>0</v>
      </c>
      <c r="P908" s="79">
        <f t="shared" si="38"/>
        <v>0</v>
      </c>
      <c r="Q908" s="102" t="str">
        <f t="shared" si="37"/>
        <v/>
      </c>
    </row>
    <row r="909" spans="1:17" x14ac:dyDescent="0.2">
      <c r="A909" s="118" t="str">
        <f>IF(B909="","",COUNT('Diário 1º PA'!$A$5:$A$1982)+COUNT('Diário 2º PA'!$A$5:$A$2027)+COUNT('Diário 3º PA'!$A$5:$A$2043)+ROW()-4)</f>
        <v/>
      </c>
      <c r="B909" s="104"/>
      <c r="C909" s="153"/>
      <c r="D909" s="105"/>
      <c r="E909" s="105"/>
      <c r="F909" s="106"/>
      <c r="G909" s="105"/>
      <c r="H909" s="105"/>
      <c r="I909" s="107"/>
      <c r="J909" s="422"/>
      <c r="K909" s="422"/>
      <c r="L909" s="423"/>
      <c r="M909" s="422"/>
      <c r="N909" s="422"/>
      <c r="O909" s="79">
        <f t="shared" si="38"/>
        <v>0</v>
      </c>
      <c r="P909" s="79">
        <f t="shared" si="38"/>
        <v>0</v>
      </c>
      <c r="Q909" s="102" t="str">
        <f t="shared" si="37"/>
        <v/>
      </c>
    </row>
    <row r="910" spans="1:17" x14ac:dyDescent="0.2">
      <c r="A910" s="118" t="str">
        <f>IF(B910="","",COUNT('Diário 1º PA'!$A$5:$A$1982)+COUNT('Diário 2º PA'!$A$5:$A$2027)+COUNT('Diário 3º PA'!$A$5:$A$2043)+ROW()-4)</f>
        <v/>
      </c>
      <c r="B910" s="104"/>
      <c r="C910" s="153"/>
      <c r="D910" s="105"/>
      <c r="E910" s="105"/>
      <c r="F910" s="106"/>
      <c r="G910" s="105"/>
      <c r="H910" s="105"/>
      <c r="I910" s="107"/>
      <c r="J910" s="422"/>
      <c r="K910" s="422"/>
      <c r="L910" s="423"/>
      <c r="M910" s="422"/>
      <c r="N910" s="422"/>
      <c r="O910" s="79">
        <f t="shared" si="38"/>
        <v>0</v>
      </c>
      <c r="P910" s="79">
        <f t="shared" si="38"/>
        <v>0</v>
      </c>
      <c r="Q910" s="102" t="str">
        <f t="shared" si="37"/>
        <v/>
      </c>
    </row>
    <row r="911" spans="1:17" x14ac:dyDescent="0.2">
      <c r="A911" s="118" t="str">
        <f>IF(B911="","",COUNT('Diário 1º PA'!$A$5:$A$1982)+COUNT('Diário 2º PA'!$A$5:$A$2027)+COUNT('Diário 3º PA'!$A$5:$A$2043)+ROW()-4)</f>
        <v/>
      </c>
      <c r="B911" s="104"/>
      <c r="C911" s="153"/>
      <c r="D911" s="105"/>
      <c r="E911" s="105"/>
      <c r="F911" s="106"/>
      <c r="G911" s="105"/>
      <c r="H911" s="105"/>
      <c r="I911" s="107"/>
      <c r="J911" s="422"/>
      <c r="K911" s="422"/>
      <c r="L911" s="423"/>
      <c r="M911" s="422"/>
      <c r="N911" s="422"/>
      <c r="O911" s="79">
        <f t="shared" si="38"/>
        <v>0</v>
      </c>
      <c r="P911" s="79">
        <f t="shared" si="38"/>
        <v>0</v>
      </c>
      <c r="Q911" s="102" t="str">
        <f t="shared" si="37"/>
        <v/>
      </c>
    </row>
    <row r="912" spans="1:17" x14ac:dyDescent="0.2">
      <c r="A912" s="118" t="str">
        <f>IF(B912="","",COUNT('Diário 1º PA'!$A$5:$A$1982)+COUNT('Diário 2º PA'!$A$5:$A$2027)+COUNT('Diário 3º PA'!$A$5:$A$2043)+ROW()-4)</f>
        <v/>
      </c>
      <c r="B912" s="104"/>
      <c r="C912" s="153"/>
      <c r="D912" s="105"/>
      <c r="E912" s="105"/>
      <c r="F912" s="106"/>
      <c r="G912" s="105"/>
      <c r="H912" s="105"/>
      <c r="I912" s="107"/>
      <c r="J912" s="422"/>
      <c r="K912" s="422"/>
      <c r="L912" s="423"/>
      <c r="M912" s="422"/>
      <c r="N912" s="422"/>
      <c r="O912" s="79">
        <f t="shared" si="38"/>
        <v>0</v>
      </c>
      <c r="P912" s="79">
        <f t="shared" si="38"/>
        <v>0</v>
      </c>
      <c r="Q912" s="102" t="str">
        <f t="shared" si="37"/>
        <v/>
      </c>
    </row>
    <row r="913" spans="1:17" x14ac:dyDescent="0.2">
      <c r="A913" s="118" t="str">
        <f>IF(B913="","",COUNT('Diário 1º PA'!$A$5:$A$1982)+COUNT('Diário 2º PA'!$A$5:$A$2027)+COUNT('Diário 3º PA'!$A$5:$A$2043)+ROW()-4)</f>
        <v/>
      </c>
      <c r="B913" s="104"/>
      <c r="C913" s="153"/>
      <c r="D913" s="105"/>
      <c r="E913" s="105"/>
      <c r="F913" s="106"/>
      <c r="G913" s="105"/>
      <c r="H913" s="105"/>
      <c r="I913" s="107"/>
      <c r="J913" s="422"/>
      <c r="K913" s="422"/>
      <c r="L913" s="423"/>
      <c r="M913" s="422"/>
      <c r="N913" s="422"/>
      <c r="O913" s="79">
        <f t="shared" si="38"/>
        <v>0</v>
      </c>
      <c r="P913" s="79">
        <f t="shared" si="38"/>
        <v>0</v>
      </c>
      <c r="Q913" s="102" t="str">
        <f t="shared" si="37"/>
        <v/>
      </c>
    </row>
    <row r="914" spans="1:17" x14ac:dyDescent="0.2">
      <c r="A914" s="118" t="str">
        <f>IF(B914="","",COUNT('Diário 1º PA'!$A$5:$A$1982)+COUNT('Diário 2º PA'!$A$5:$A$2027)+COUNT('Diário 3º PA'!$A$5:$A$2043)+ROW()-4)</f>
        <v/>
      </c>
      <c r="B914" s="104"/>
      <c r="C914" s="153"/>
      <c r="D914" s="105"/>
      <c r="E914" s="105"/>
      <c r="F914" s="106"/>
      <c r="G914" s="105"/>
      <c r="H914" s="105"/>
      <c r="I914" s="107"/>
      <c r="J914" s="422"/>
      <c r="K914" s="422"/>
      <c r="L914" s="423"/>
      <c r="M914" s="422"/>
      <c r="N914" s="422"/>
      <c r="O914" s="79">
        <f t="shared" si="38"/>
        <v>0</v>
      </c>
      <c r="P914" s="79">
        <f t="shared" si="38"/>
        <v>0</v>
      </c>
      <c r="Q914" s="102" t="str">
        <f t="shared" si="37"/>
        <v/>
      </c>
    </row>
    <row r="915" spans="1:17" x14ac:dyDescent="0.2">
      <c r="A915" s="118" t="str">
        <f>IF(B915="","",COUNT('Diário 1º PA'!$A$5:$A$1982)+COUNT('Diário 2º PA'!$A$5:$A$2027)+COUNT('Diário 3º PA'!$A$5:$A$2043)+ROW()-4)</f>
        <v/>
      </c>
      <c r="B915" s="104"/>
      <c r="C915" s="153"/>
      <c r="D915" s="105"/>
      <c r="E915" s="105"/>
      <c r="F915" s="106"/>
      <c r="G915" s="105"/>
      <c r="H915" s="105"/>
      <c r="I915" s="107"/>
      <c r="J915" s="422"/>
      <c r="K915" s="422"/>
      <c r="L915" s="423"/>
      <c r="M915" s="422"/>
      <c r="N915" s="422"/>
      <c r="O915" s="79">
        <f t="shared" si="38"/>
        <v>0</v>
      </c>
      <c r="P915" s="79">
        <f t="shared" si="38"/>
        <v>0</v>
      </c>
      <c r="Q915" s="102" t="str">
        <f t="shared" si="37"/>
        <v/>
      </c>
    </row>
    <row r="916" spans="1:17" x14ac:dyDescent="0.2">
      <c r="A916" s="118" t="str">
        <f>IF(B916="","",COUNT('Diário 1º PA'!$A$5:$A$1982)+COUNT('Diário 2º PA'!$A$5:$A$2027)+COUNT('Diário 3º PA'!$A$5:$A$2043)+ROW()-4)</f>
        <v/>
      </c>
      <c r="B916" s="104"/>
      <c r="C916" s="153"/>
      <c r="D916" s="105"/>
      <c r="E916" s="105"/>
      <c r="F916" s="106"/>
      <c r="G916" s="105"/>
      <c r="H916" s="105"/>
      <c r="I916" s="107"/>
      <c r="J916" s="422"/>
      <c r="K916" s="422"/>
      <c r="L916" s="423"/>
      <c r="M916" s="422"/>
      <c r="N916" s="422"/>
      <c r="O916" s="79">
        <f t="shared" si="38"/>
        <v>0</v>
      </c>
      <c r="P916" s="79">
        <f t="shared" si="38"/>
        <v>0</v>
      </c>
      <c r="Q916" s="102" t="str">
        <f t="shared" si="37"/>
        <v/>
      </c>
    </row>
    <row r="917" spans="1:17" x14ac:dyDescent="0.2">
      <c r="A917" s="118" t="str">
        <f>IF(B917="","",COUNT('Diário 1º PA'!$A$5:$A$1982)+COUNT('Diário 2º PA'!$A$5:$A$2027)+COUNT('Diário 3º PA'!$A$5:$A$2043)+ROW()-4)</f>
        <v/>
      </c>
      <c r="B917" s="104"/>
      <c r="C917" s="153"/>
      <c r="D917" s="105"/>
      <c r="E917" s="105"/>
      <c r="F917" s="106"/>
      <c r="G917" s="105"/>
      <c r="H917" s="105"/>
      <c r="I917" s="107"/>
      <c r="J917" s="422"/>
      <c r="K917" s="422"/>
      <c r="L917" s="423"/>
      <c r="M917" s="422"/>
      <c r="N917" s="422"/>
      <c r="O917" s="79">
        <f t="shared" si="38"/>
        <v>0</v>
      </c>
      <c r="P917" s="79">
        <f t="shared" si="38"/>
        <v>0</v>
      </c>
      <c r="Q917" s="102" t="str">
        <f t="shared" si="37"/>
        <v/>
      </c>
    </row>
    <row r="918" spans="1:17" x14ac:dyDescent="0.2">
      <c r="A918" s="118" t="str">
        <f>IF(B918="","",COUNT('Diário 1º PA'!$A$5:$A$1982)+COUNT('Diário 2º PA'!$A$5:$A$2027)+COUNT('Diário 3º PA'!$A$5:$A$2043)+ROW()-4)</f>
        <v/>
      </c>
      <c r="B918" s="104"/>
      <c r="C918" s="153"/>
      <c r="D918" s="105"/>
      <c r="E918" s="105"/>
      <c r="F918" s="106"/>
      <c r="G918" s="105"/>
      <c r="H918" s="105"/>
      <c r="I918" s="107"/>
      <c r="J918" s="422"/>
      <c r="K918" s="422"/>
      <c r="L918" s="423"/>
      <c r="M918" s="422"/>
      <c r="N918" s="422"/>
      <c r="O918" s="79">
        <f t="shared" si="38"/>
        <v>0</v>
      </c>
      <c r="P918" s="79">
        <f t="shared" si="38"/>
        <v>0</v>
      </c>
      <c r="Q918" s="102" t="str">
        <f t="shared" si="37"/>
        <v/>
      </c>
    </row>
    <row r="919" spans="1:17" x14ac:dyDescent="0.2">
      <c r="A919" s="118" t="str">
        <f>IF(B919="","",COUNT('Diário 1º PA'!$A$5:$A$1982)+COUNT('Diário 2º PA'!$A$5:$A$2027)+COUNT('Diário 3º PA'!$A$5:$A$2043)+ROW()-4)</f>
        <v/>
      </c>
      <c r="B919" s="104"/>
      <c r="C919" s="153"/>
      <c r="D919" s="105"/>
      <c r="E919" s="105"/>
      <c r="F919" s="106"/>
      <c r="G919" s="105"/>
      <c r="H919" s="105"/>
      <c r="I919" s="107"/>
      <c r="J919" s="422"/>
      <c r="K919" s="422"/>
      <c r="L919" s="423"/>
      <c r="M919" s="422"/>
      <c r="N919" s="422"/>
      <c r="O919" s="79">
        <f t="shared" si="38"/>
        <v>0</v>
      </c>
      <c r="P919" s="79">
        <f t="shared" si="38"/>
        <v>0</v>
      </c>
      <c r="Q919" s="102" t="str">
        <f t="shared" si="37"/>
        <v/>
      </c>
    </row>
    <row r="920" spans="1:17" x14ac:dyDescent="0.2">
      <c r="A920" s="118" t="str">
        <f>IF(B920="","",COUNT('Diário 1º PA'!$A$5:$A$1982)+COUNT('Diário 2º PA'!$A$5:$A$2027)+COUNT('Diário 3º PA'!$A$5:$A$2043)+ROW()-4)</f>
        <v/>
      </c>
      <c r="B920" s="104"/>
      <c r="C920" s="153"/>
      <c r="D920" s="105"/>
      <c r="E920" s="105"/>
      <c r="F920" s="106"/>
      <c r="G920" s="105"/>
      <c r="H920" s="105"/>
      <c r="I920" s="107"/>
      <c r="J920" s="422"/>
      <c r="K920" s="422"/>
      <c r="L920" s="423"/>
      <c r="M920" s="422"/>
      <c r="N920" s="422"/>
      <c r="O920" s="79">
        <f t="shared" si="38"/>
        <v>0</v>
      </c>
      <c r="P920" s="79">
        <f t="shared" si="38"/>
        <v>0</v>
      </c>
      <c r="Q920" s="102" t="str">
        <f t="shared" si="37"/>
        <v/>
      </c>
    </row>
    <row r="921" spans="1:17" x14ac:dyDescent="0.2">
      <c r="A921" s="118" t="str">
        <f>IF(B921="","",COUNT('Diário 1º PA'!$A$5:$A$1982)+COUNT('Diário 2º PA'!$A$5:$A$2027)+COUNT('Diário 3º PA'!$A$5:$A$2043)+ROW()-4)</f>
        <v/>
      </c>
      <c r="B921" s="104"/>
      <c r="C921" s="153"/>
      <c r="D921" s="105"/>
      <c r="E921" s="105"/>
      <c r="F921" s="106"/>
      <c r="G921" s="105"/>
      <c r="H921" s="105"/>
      <c r="I921" s="107"/>
      <c r="J921" s="422"/>
      <c r="K921" s="422"/>
      <c r="L921" s="423"/>
      <c r="M921" s="422"/>
      <c r="N921" s="422"/>
      <c r="O921" s="79">
        <f t="shared" si="38"/>
        <v>0</v>
      </c>
      <c r="P921" s="79">
        <f t="shared" si="38"/>
        <v>0</v>
      </c>
      <c r="Q921" s="102" t="str">
        <f t="shared" si="37"/>
        <v/>
      </c>
    </row>
    <row r="922" spans="1:17" x14ac:dyDescent="0.2">
      <c r="A922" s="118" t="str">
        <f>IF(B922="","",COUNT('Diário 1º PA'!$A$5:$A$1982)+COUNT('Diário 2º PA'!$A$5:$A$2027)+COUNT('Diário 3º PA'!$A$5:$A$2043)+ROW()-4)</f>
        <v/>
      </c>
      <c r="B922" s="104"/>
      <c r="C922" s="153"/>
      <c r="D922" s="105"/>
      <c r="E922" s="105"/>
      <c r="F922" s="106"/>
      <c r="G922" s="105"/>
      <c r="H922" s="105"/>
      <c r="I922" s="107"/>
      <c r="J922" s="422"/>
      <c r="K922" s="422"/>
      <c r="L922" s="423"/>
      <c r="M922" s="422"/>
      <c r="N922" s="422"/>
      <c r="O922" s="79">
        <f t="shared" si="38"/>
        <v>0</v>
      </c>
      <c r="P922" s="79">
        <f t="shared" si="38"/>
        <v>0</v>
      </c>
      <c r="Q922" s="102" t="str">
        <f t="shared" si="37"/>
        <v/>
      </c>
    </row>
    <row r="923" spans="1:17" x14ac:dyDescent="0.2">
      <c r="A923" s="118" t="str">
        <f>IF(B923="","",COUNT('Diário 1º PA'!$A$5:$A$1982)+COUNT('Diário 2º PA'!$A$5:$A$2027)+COUNT('Diário 3º PA'!$A$5:$A$2043)+ROW()-4)</f>
        <v/>
      </c>
      <c r="B923" s="104"/>
      <c r="C923" s="153"/>
      <c r="D923" s="105"/>
      <c r="E923" s="105"/>
      <c r="F923" s="106"/>
      <c r="G923" s="105"/>
      <c r="H923" s="105"/>
      <c r="I923" s="107"/>
      <c r="J923" s="422"/>
      <c r="K923" s="422"/>
      <c r="L923" s="423"/>
      <c r="M923" s="422"/>
      <c r="N923" s="422"/>
      <c r="O923" s="79">
        <f t="shared" si="38"/>
        <v>0</v>
      </c>
      <c r="P923" s="79">
        <f t="shared" si="38"/>
        <v>0</v>
      </c>
      <c r="Q923" s="102" t="str">
        <f t="shared" si="37"/>
        <v/>
      </c>
    </row>
    <row r="924" spans="1:17" x14ac:dyDescent="0.2">
      <c r="A924" s="118" t="str">
        <f>IF(B924="","",COUNT('Diário 1º PA'!$A$5:$A$1982)+COUNT('Diário 2º PA'!$A$5:$A$2027)+COUNT('Diário 3º PA'!$A$5:$A$2043)+ROW()-4)</f>
        <v/>
      </c>
      <c r="B924" s="104"/>
      <c r="C924" s="153"/>
      <c r="D924" s="105"/>
      <c r="E924" s="105"/>
      <c r="F924" s="106"/>
      <c r="G924" s="105"/>
      <c r="H924" s="105"/>
      <c r="I924" s="107"/>
      <c r="J924" s="422"/>
      <c r="K924" s="422"/>
      <c r="L924" s="423"/>
      <c r="M924" s="422"/>
      <c r="N924" s="422"/>
      <c r="O924" s="79">
        <f t="shared" si="38"/>
        <v>0</v>
      </c>
      <c r="P924" s="79">
        <f t="shared" si="38"/>
        <v>0</v>
      </c>
      <c r="Q924" s="102" t="str">
        <f t="shared" si="37"/>
        <v/>
      </c>
    </row>
    <row r="925" spans="1:17" x14ac:dyDescent="0.2">
      <c r="A925" s="118" t="str">
        <f>IF(B925="","",COUNT('Diário 1º PA'!$A$5:$A$1982)+COUNT('Diário 2º PA'!$A$5:$A$2027)+COUNT('Diário 3º PA'!$A$5:$A$2043)+ROW()-4)</f>
        <v/>
      </c>
      <c r="B925" s="104"/>
      <c r="C925" s="153"/>
      <c r="D925" s="105"/>
      <c r="E925" s="105"/>
      <c r="F925" s="106"/>
      <c r="G925" s="105"/>
      <c r="H925" s="105"/>
      <c r="I925" s="107"/>
      <c r="J925" s="422"/>
      <c r="K925" s="422"/>
      <c r="L925" s="423"/>
      <c r="M925" s="422"/>
      <c r="N925" s="422"/>
      <c r="O925" s="79">
        <f t="shared" si="38"/>
        <v>0</v>
      </c>
      <c r="P925" s="79">
        <f t="shared" si="38"/>
        <v>0</v>
      </c>
      <c r="Q925" s="102" t="str">
        <f t="shared" si="37"/>
        <v/>
      </c>
    </row>
    <row r="926" spans="1:17" x14ac:dyDescent="0.2">
      <c r="A926" s="118" t="str">
        <f>IF(B926="","",COUNT('Diário 1º PA'!$A$5:$A$1982)+COUNT('Diário 2º PA'!$A$5:$A$2027)+COUNT('Diário 3º PA'!$A$5:$A$2043)+ROW()-4)</f>
        <v/>
      </c>
      <c r="B926" s="104"/>
      <c r="C926" s="153"/>
      <c r="D926" s="105"/>
      <c r="E926" s="105"/>
      <c r="F926" s="106"/>
      <c r="G926" s="105"/>
      <c r="H926" s="105"/>
      <c r="I926" s="107"/>
      <c r="J926" s="422"/>
      <c r="K926" s="422"/>
      <c r="L926" s="423"/>
      <c r="M926" s="422"/>
      <c r="N926" s="422"/>
      <c r="O926" s="79">
        <f t="shared" si="38"/>
        <v>0</v>
      </c>
      <c r="P926" s="79">
        <f t="shared" si="38"/>
        <v>0</v>
      </c>
      <c r="Q926" s="102" t="str">
        <f t="shared" si="37"/>
        <v/>
      </c>
    </row>
    <row r="927" spans="1:17" x14ac:dyDescent="0.2">
      <c r="A927" s="118" t="str">
        <f>IF(B927="","",COUNT('Diário 1º PA'!$A$5:$A$1982)+COUNT('Diário 2º PA'!$A$5:$A$2027)+COUNT('Diário 3º PA'!$A$5:$A$2043)+ROW()-4)</f>
        <v/>
      </c>
      <c r="B927" s="104"/>
      <c r="C927" s="153"/>
      <c r="D927" s="105"/>
      <c r="E927" s="105"/>
      <c r="F927" s="106"/>
      <c r="G927" s="105"/>
      <c r="H927" s="105"/>
      <c r="I927" s="107"/>
      <c r="J927" s="422"/>
      <c r="K927" s="422"/>
      <c r="L927" s="423"/>
      <c r="M927" s="422"/>
      <c r="N927" s="422"/>
      <c r="O927" s="79">
        <f t="shared" si="38"/>
        <v>0</v>
      </c>
      <c r="P927" s="79">
        <f t="shared" si="38"/>
        <v>0</v>
      </c>
      <c r="Q927" s="102" t="str">
        <f t="shared" si="37"/>
        <v/>
      </c>
    </row>
    <row r="928" spans="1:17" x14ac:dyDescent="0.2">
      <c r="A928" s="118" t="str">
        <f>IF(B928="","",COUNT('Diário 1º PA'!$A$5:$A$1982)+COUNT('Diário 2º PA'!$A$5:$A$2027)+COUNT('Diário 3º PA'!$A$5:$A$2043)+ROW()-4)</f>
        <v/>
      </c>
      <c r="B928" s="104"/>
      <c r="C928" s="153"/>
      <c r="D928" s="105"/>
      <c r="E928" s="105"/>
      <c r="F928" s="106"/>
      <c r="G928" s="105"/>
      <c r="H928" s="105"/>
      <c r="I928" s="107"/>
      <c r="J928" s="422"/>
      <c r="K928" s="422"/>
      <c r="L928" s="423"/>
      <c r="M928" s="422"/>
      <c r="N928" s="422"/>
      <c r="O928" s="79">
        <f t="shared" si="38"/>
        <v>0</v>
      </c>
      <c r="P928" s="79">
        <f t="shared" si="38"/>
        <v>0</v>
      </c>
      <c r="Q928" s="102" t="str">
        <f t="shared" si="37"/>
        <v/>
      </c>
    </row>
    <row r="929" spans="1:17" x14ac:dyDescent="0.2">
      <c r="A929" s="118" t="str">
        <f>IF(B929="","",COUNT('Diário 1º PA'!$A$5:$A$1982)+COUNT('Diário 2º PA'!$A$5:$A$2027)+COUNT('Diário 3º PA'!$A$5:$A$2043)+ROW()-4)</f>
        <v/>
      </c>
      <c r="B929" s="104"/>
      <c r="C929" s="153"/>
      <c r="D929" s="105"/>
      <c r="E929" s="105"/>
      <c r="F929" s="106"/>
      <c r="G929" s="105"/>
      <c r="H929" s="105"/>
      <c r="I929" s="107"/>
      <c r="J929" s="422"/>
      <c r="K929" s="422"/>
      <c r="L929" s="423"/>
      <c r="M929" s="422"/>
      <c r="N929" s="422"/>
      <c r="O929" s="79">
        <f t="shared" si="38"/>
        <v>0</v>
      </c>
      <c r="P929" s="79">
        <f t="shared" si="38"/>
        <v>0</v>
      </c>
      <c r="Q929" s="102" t="str">
        <f t="shared" si="37"/>
        <v/>
      </c>
    </row>
    <row r="930" spans="1:17" x14ac:dyDescent="0.2">
      <c r="A930" s="118" t="str">
        <f>IF(B930="","",COUNT('Diário 1º PA'!$A$5:$A$1982)+COUNT('Diário 2º PA'!$A$5:$A$2027)+COUNT('Diário 3º PA'!$A$5:$A$2043)+ROW()-4)</f>
        <v/>
      </c>
      <c r="B930" s="104"/>
      <c r="C930" s="153"/>
      <c r="D930" s="105"/>
      <c r="E930" s="105"/>
      <c r="F930" s="106"/>
      <c r="G930" s="105"/>
      <c r="H930" s="105"/>
      <c r="I930" s="107"/>
      <c r="J930" s="422"/>
      <c r="K930" s="422"/>
      <c r="L930" s="423"/>
      <c r="M930" s="422"/>
      <c r="N930" s="422"/>
      <c r="O930" s="79">
        <f t="shared" si="38"/>
        <v>0</v>
      </c>
      <c r="P930" s="79">
        <f t="shared" si="38"/>
        <v>0</v>
      </c>
      <c r="Q930" s="102" t="str">
        <f t="shared" si="37"/>
        <v/>
      </c>
    </row>
    <row r="931" spans="1:17" x14ac:dyDescent="0.2">
      <c r="A931" s="118" t="str">
        <f>IF(B931="","",COUNT('Diário 1º PA'!$A$5:$A$1982)+COUNT('Diário 2º PA'!$A$5:$A$2027)+COUNT('Diário 3º PA'!$A$5:$A$2043)+ROW()-4)</f>
        <v/>
      </c>
      <c r="B931" s="104"/>
      <c r="C931" s="153"/>
      <c r="D931" s="105"/>
      <c r="E931" s="105"/>
      <c r="F931" s="106"/>
      <c r="G931" s="105"/>
      <c r="H931" s="105"/>
      <c r="I931" s="107"/>
      <c r="J931" s="422"/>
      <c r="K931" s="422"/>
      <c r="L931" s="423"/>
      <c r="M931" s="422"/>
      <c r="N931" s="422"/>
      <c r="O931" s="79">
        <f t="shared" si="38"/>
        <v>0</v>
      </c>
      <c r="P931" s="79">
        <f t="shared" si="38"/>
        <v>0</v>
      </c>
      <c r="Q931" s="102" t="str">
        <f t="shared" si="37"/>
        <v/>
      </c>
    </row>
    <row r="932" spans="1:17" x14ac:dyDescent="0.2">
      <c r="A932" s="118" t="str">
        <f>IF(B932="","",COUNT('Diário 1º PA'!$A$5:$A$1982)+COUNT('Diário 2º PA'!$A$5:$A$2027)+COUNT('Diário 3º PA'!$A$5:$A$2043)+ROW()-4)</f>
        <v/>
      </c>
      <c r="B932" s="104"/>
      <c r="C932" s="153"/>
      <c r="D932" s="105"/>
      <c r="E932" s="105"/>
      <c r="F932" s="106"/>
      <c r="G932" s="105"/>
      <c r="H932" s="105"/>
      <c r="I932" s="107"/>
      <c r="J932" s="422"/>
      <c r="K932" s="422"/>
      <c r="L932" s="423"/>
      <c r="M932" s="422"/>
      <c r="N932" s="422"/>
      <c r="O932" s="79">
        <f t="shared" si="38"/>
        <v>0</v>
      </c>
      <c r="P932" s="79">
        <f t="shared" si="38"/>
        <v>0</v>
      </c>
      <c r="Q932" s="102" t="str">
        <f t="shared" si="37"/>
        <v/>
      </c>
    </row>
    <row r="933" spans="1:17" x14ac:dyDescent="0.2">
      <c r="A933" s="118" t="str">
        <f>IF(B933="","",COUNT('Diário 1º PA'!$A$5:$A$1982)+COUNT('Diário 2º PA'!$A$5:$A$2027)+COUNT('Diário 3º PA'!$A$5:$A$2043)+ROW()-4)</f>
        <v/>
      </c>
      <c r="B933" s="104"/>
      <c r="C933" s="153"/>
      <c r="D933" s="105"/>
      <c r="E933" s="105"/>
      <c r="F933" s="106"/>
      <c r="G933" s="105"/>
      <c r="H933" s="105"/>
      <c r="I933" s="107"/>
      <c r="J933" s="422"/>
      <c r="K933" s="422"/>
      <c r="L933" s="423"/>
      <c r="M933" s="422"/>
      <c r="N933" s="422"/>
      <c r="O933" s="79">
        <f t="shared" si="38"/>
        <v>0</v>
      </c>
      <c r="P933" s="79">
        <f t="shared" si="38"/>
        <v>0</v>
      </c>
      <c r="Q933" s="102" t="str">
        <f t="shared" si="37"/>
        <v/>
      </c>
    </row>
    <row r="934" spans="1:17" x14ac:dyDescent="0.2">
      <c r="A934" s="118" t="str">
        <f>IF(B934="","",COUNT('Diário 1º PA'!$A$5:$A$1982)+COUNT('Diário 2º PA'!$A$5:$A$2027)+COUNT('Diário 3º PA'!$A$5:$A$2043)+ROW()-4)</f>
        <v/>
      </c>
      <c r="B934" s="104"/>
      <c r="C934" s="153"/>
      <c r="D934" s="105"/>
      <c r="E934" s="105"/>
      <c r="F934" s="106"/>
      <c r="G934" s="105"/>
      <c r="H934" s="105"/>
      <c r="I934" s="107"/>
      <c r="J934" s="422"/>
      <c r="K934" s="422"/>
      <c r="L934" s="423"/>
      <c r="M934" s="422"/>
      <c r="N934" s="422"/>
      <c r="O934" s="79">
        <f t="shared" si="38"/>
        <v>0</v>
      </c>
      <c r="P934" s="79">
        <f t="shared" si="38"/>
        <v>0</v>
      </c>
      <c r="Q934" s="102" t="str">
        <f t="shared" si="37"/>
        <v/>
      </c>
    </row>
    <row r="935" spans="1:17" x14ac:dyDescent="0.2">
      <c r="A935" s="118" t="str">
        <f>IF(B935="","",COUNT('Diário 1º PA'!$A$5:$A$1982)+COUNT('Diário 2º PA'!$A$5:$A$2027)+COUNT('Diário 3º PA'!$A$5:$A$2043)+ROW()-4)</f>
        <v/>
      </c>
      <c r="B935" s="104"/>
      <c r="C935" s="153"/>
      <c r="D935" s="105"/>
      <c r="E935" s="105"/>
      <c r="F935" s="106"/>
      <c r="G935" s="105"/>
      <c r="H935" s="105"/>
      <c r="I935" s="107"/>
      <c r="J935" s="422"/>
      <c r="K935" s="422"/>
      <c r="L935" s="423"/>
      <c r="M935" s="422"/>
      <c r="N935" s="422"/>
      <c r="O935" s="79">
        <f t="shared" si="38"/>
        <v>0</v>
      </c>
      <c r="P935" s="79">
        <f t="shared" si="38"/>
        <v>0</v>
      </c>
      <c r="Q935" s="102" t="str">
        <f t="shared" si="37"/>
        <v/>
      </c>
    </row>
    <row r="936" spans="1:17" x14ac:dyDescent="0.2">
      <c r="A936" s="118" t="str">
        <f>IF(B936="","",COUNT('Diário 1º PA'!$A$5:$A$1982)+COUNT('Diário 2º PA'!$A$5:$A$2027)+COUNT('Diário 3º PA'!$A$5:$A$2043)+ROW()-4)</f>
        <v/>
      </c>
      <c r="B936" s="104"/>
      <c r="C936" s="153"/>
      <c r="D936" s="105"/>
      <c r="E936" s="105"/>
      <c r="F936" s="106"/>
      <c r="G936" s="105"/>
      <c r="H936" s="105"/>
      <c r="I936" s="107"/>
      <c r="J936" s="422"/>
      <c r="K936" s="422"/>
      <c r="L936" s="423"/>
      <c r="M936" s="422"/>
      <c r="N936" s="422"/>
      <c r="O936" s="79">
        <f t="shared" si="38"/>
        <v>0</v>
      </c>
      <c r="P936" s="79">
        <f t="shared" si="38"/>
        <v>0</v>
      </c>
      <c r="Q936" s="102" t="str">
        <f t="shared" si="37"/>
        <v/>
      </c>
    </row>
    <row r="937" spans="1:17" x14ac:dyDescent="0.2">
      <c r="A937" s="118" t="str">
        <f>IF(B937="","",COUNT('Diário 1º PA'!$A$5:$A$1982)+COUNT('Diário 2º PA'!$A$5:$A$2027)+COUNT('Diário 3º PA'!$A$5:$A$2043)+ROW()-4)</f>
        <v/>
      </c>
      <c r="B937" s="104"/>
      <c r="C937" s="153"/>
      <c r="D937" s="105"/>
      <c r="E937" s="105"/>
      <c r="F937" s="106"/>
      <c r="G937" s="105"/>
      <c r="H937" s="105"/>
      <c r="I937" s="107"/>
      <c r="J937" s="422"/>
      <c r="K937" s="422"/>
      <c r="L937" s="423"/>
      <c r="M937" s="422"/>
      <c r="N937" s="422"/>
      <c r="O937" s="79">
        <f t="shared" si="38"/>
        <v>0</v>
      </c>
      <c r="P937" s="79">
        <f t="shared" si="38"/>
        <v>0</v>
      </c>
      <c r="Q937" s="102" t="str">
        <f t="shared" si="37"/>
        <v/>
      </c>
    </row>
    <row r="938" spans="1:17" x14ac:dyDescent="0.2">
      <c r="A938" s="118" t="str">
        <f>IF(B938="","",COUNT('Diário 1º PA'!$A$5:$A$1982)+COUNT('Diário 2º PA'!$A$5:$A$2027)+COUNT('Diário 3º PA'!$A$5:$A$2043)+ROW()-4)</f>
        <v/>
      </c>
      <c r="B938" s="104"/>
      <c r="C938" s="153"/>
      <c r="D938" s="105"/>
      <c r="E938" s="105"/>
      <c r="F938" s="106"/>
      <c r="G938" s="105"/>
      <c r="H938" s="105"/>
      <c r="I938" s="107"/>
      <c r="J938" s="422"/>
      <c r="K938" s="422"/>
      <c r="L938" s="423"/>
      <c r="M938" s="422"/>
      <c r="N938" s="422"/>
      <c r="O938" s="79">
        <f t="shared" si="38"/>
        <v>0</v>
      </c>
      <c r="P938" s="79">
        <f t="shared" si="38"/>
        <v>0</v>
      </c>
      <c r="Q938" s="102" t="str">
        <f t="shared" si="37"/>
        <v/>
      </c>
    </row>
    <row r="939" spans="1:17" x14ac:dyDescent="0.2">
      <c r="A939" s="118" t="str">
        <f>IF(B939="","",COUNT('Diário 1º PA'!$A$5:$A$1982)+COUNT('Diário 2º PA'!$A$5:$A$2027)+COUNT('Diário 3º PA'!$A$5:$A$2043)+ROW()-4)</f>
        <v/>
      </c>
      <c r="B939" s="104"/>
      <c r="C939" s="153"/>
      <c r="D939" s="105"/>
      <c r="E939" s="105"/>
      <c r="F939" s="106"/>
      <c r="G939" s="105"/>
      <c r="H939" s="105"/>
      <c r="I939" s="107"/>
      <c r="J939" s="422"/>
      <c r="K939" s="422"/>
      <c r="L939" s="423"/>
      <c r="M939" s="422"/>
      <c r="N939" s="422"/>
      <c r="O939" s="79">
        <f t="shared" si="38"/>
        <v>0</v>
      </c>
      <c r="P939" s="79">
        <f t="shared" si="38"/>
        <v>0</v>
      </c>
      <c r="Q939" s="102" t="str">
        <f t="shared" si="37"/>
        <v/>
      </c>
    </row>
    <row r="940" spans="1:17" x14ac:dyDescent="0.2">
      <c r="A940" s="118" t="str">
        <f>IF(B940="","",COUNT('Diário 1º PA'!$A$5:$A$1982)+COUNT('Diário 2º PA'!$A$5:$A$2027)+COUNT('Diário 3º PA'!$A$5:$A$2043)+ROW()-4)</f>
        <v/>
      </c>
      <c r="B940" s="104"/>
      <c r="C940" s="153"/>
      <c r="D940" s="105"/>
      <c r="E940" s="105"/>
      <c r="F940" s="106"/>
      <c r="G940" s="105"/>
      <c r="H940" s="105"/>
      <c r="I940" s="107"/>
      <c r="J940" s="422"/>
      <c r="K940" s="422"/>
      <c r="L940" s="423"/>
      <c r="M940" s="422"/>
      <c r="N940" s="422"/>
      <c r="O940" s="79">
        <f t="shared" si="38"/>
        <v>0</v>
      </c>
      <c r="P940" s="79">
        <f t="shared" si="38"/>
        <v>0</v>
      </c>
      <c r="Q940" s="102" t="str">
        <f t="shared" si="37"/>
        <v/>
      </c>
    </row>
    <row r="941" spans="1:17" x14ac:dyDescent="0.2">
      <c r="A941" s="118" t="str">
        <f>IF(B941="","",COUNT('Diário 1º PA'!$A$5:$A$1982)+COUNT('Diário 2º PA'!$A$5:$A$2027)+COUNT('Diário 3º PA'!$A$5:$A$2043)+ROW()-4)</f>
        <v/>
      </c>
      <c r="B941" s="104"/>
      <c r="C941" s="153"/>
      <c r="D941" s="105"/>
      <c r="E941" s="105"/>
      <c r="F941" s="106"/>
      <c r="G941" s="105"/>
      <c r="H941" s="105"/>
      <c r="I941" s="107"/>
      <c r="J941" s="422"/>
      <c r="K941" s="422"/>
      <c r="L941" s="423"/>
      <c r="M941" s="422"/>
      <c r="N941" s="422"/>
      <c r="O941" s="79">
        <f t="shared" si="38"/>
        <v>0</v>
      </c>
      <c r="P941" s="79">
        <f t="shared" si="38"/>
        <v>0</v>
      </c>
      <c r="Q941" s="102" t="str">
        <f t="shared" si="37"/>
        <v/>
      </c>
    </row>
    <row r="942" spans="1:17" x14ac:dyDescent="0.2">
      <c r="A942" s="118" t="str">
        <f>IF(B942="","",COUNT('Diário 1º PA'!$A$5:$A$1982)+COUNT('Diário 2º PA'!$A$5:$A$2027)+COUNT('Diário 3º PA'!$A$5:$A$2043)+ROW()-4)</f>
        <v/>
      </c>
      <c r="B942" s="104"/>
      <c r="C942" s="153"/>
      <c r="D942" s="105"/>
      <c r="E942" s="105"/>
      <c r="F942" s="106"/>
      <c r="G942" s="105"/>
      <c r="H942" s="105"/>
      <c r="I942" s="107"/>
      <c r="J942" s="422"/>
      <c r="K942" s="422"/>
      <c r="L942" s="423"/>
      <c r="M942" s="422"/>
      <c r="N942" s="422"/>
      <c r="O942" s="79">
        <f t="shared" si="38"/>
        <v>0</v>
      </c>
      <c r="P942" s="79">
        <f t="shared" si="38"/>
        <v>0</v>
      </c>
      <c r="Q942" s="102" t="str">
        <f t="shared" si="37"/>
        <v/>
      </c>
    </row>
    <row r="943" spans="1:17" x14ac:dyDescent="0.2">
      <c r="A943" s="118" t="str">
        <f>IF(B943="","",COUNT('Diário 1º PA'!$A$5:$A$1982)+COUNT('Diário 2º PA'!$A$5:$A$2027)+COUNT('Diário 3º PA'!$A$5:$A$2043)+ROW()-4)</f>
        <v/>
      </c>
      <c r="B943" s="104"/>
      <c r="C943" s="153"/>
      <c r="D943" s="105"/>
      <c r="E943" s="105"/>
      <c r="F943" s="106"/>
      <c r="G943" s="105"/>
      <c r="H943" s="105"/>
      <c r="I943" s="107"/>
      <c r="J943" s="422"/>
      <c r="K943" s="422"/>
      <c r="L943" s="423"/>
      <c r="M943" s="422"/>
      <c r="N943" s="422"/>
      <c r="O943" s="79">
        <f t="shared" si="38"/>
        <v>0</v>
      </c>
      <c r="P943" s="79">
        <f t="shared" si="38"/>
        <v>0</v>
      </c>
      <c r="Q943" s="102" t="str">
        <f t="shared" si="37"/>
        <v/>
      </c>
    </row>
    <row r="944" spans="1:17" x14ac:dyDescent="0.2">
      <c r="A944" s="118" t="str">
        <f>IF(B944="","",COUNT('Diário 1º PA'!$A$5:$A$1982)+COUNT('Diário 2º PA'!$A$5:$A$2027)+COUNT('Diário 3º PA'!$A$5:$A$2043)+ROW()-4)</f>
        <v/>
      </c>
      <c r="B944" s="104"/>
      <c r="C944" s="153"/>
      <c r="D944" s="105"/>
      <c r="E944" s="105"/>
      <c r="F944" s="106"/>
      <c r="G944" s="105"/>
      <c r="H944" s="105"/>
      <c r="I944" s="107"/>
      <c r="J944" s="422"/>
      <c r="K944" s="422"/>
      <c r="L944" s="423"/>
      <c r="M944" s="422"/>
      <c r="N944" s="422"/>
      <c r="O944" s="79">
        <f t="shared" si="38"/>
        <v>0</v>
      </c>
      <c r="P944" s="79">
        <f t="shared" si="38"/>
        <v>0</v>
      </c>
      <c r="Q944" s="102" t="str">
        <f t="shared" si="37"/>
        <v/>
      </c>
    </row>
    <row r="945" spans="1:17" x14ac:dyDescent="0.2">
      <c r="A945" s="118" t="str">
        <f>IF(B945="","",COUNT('Diário 1º PA'!$A$5:$A$1982)+COUNT('Diário 2º PA'!$A$5:$A$2027)+COUNT('Diário 3º PA'!$A$5:$A$2043)+ROW()-4)</f>
        <v/>
      </c>
      <c r="B945" s="104"/>
      <c r="C945" s="153"/>
      <c r="D945" s="105"/>
      <c r="E945" s="105"/>
      <c r="F945" s="106"/>
      <c r="G945" s="105"/>
      <c r="H945" s="105"/>
      <c r="I945" s="107"/>
      <c r="J945" s="422"/>
      <c r="K945" s="422"/>
      <c r="L945" s="423"/>
      <c r="M945" s="422"/>
      <c r="N945" s="422"/>
      <c r="O945" s="79">
        <f t="shared" si="38"/>
        <v>0</v>
      </c>
      <c r="P945" s="79">
        <f t="shared" si="38"/>
        <v>0</v>
      </c>
      <c r="Q945" s="102" t="str">
        <f t="shared" si="37"/>
        <v/>
      </c>
    </row>
    <row r="946" spans="1:17" x14ac:dyDescent="0.2">
      <c r="A946" s="118" t="str">
        <f>IF(B946="","",COUNT('Diário 1º PA'!$A$5:$A$1982)+COUNT('Diário 2º PA'!$A$5:$A$2027)+COUNT('Diário 3º PA'!$A$5:$A$2043)+ROW()-4)</f>
        <v/>
      </c>
      <c r="B946" s="104"/>
      <c r="C946" s="153"/>
      <c r="D946" s="105"/>
      <c r="E946" s="105"/>
      <c r="F946" s="106"/>
      <c r="G946" s="105"/>
      <c r="H946" s="105"/>
      <c r="I946" s="107"/>
      <c r="J946" s="422"/>
      <c r="K946" s="422"/>
      <c r="L946" s="423"/>
      <c r="M946" s="422"/>
      <c r="N946" s="422"/>
      <c r="O946" s="79">
        <f t="shared" si="38"/>
        <v>0</v>
      </c>
      <c r="P946" s="79">
        <f t="shared" si="38"/>
        <v>0</v>
      </c>
      <c r="Q946" s="102" t="str">
        <f t="shared" si="37"/>
        <v/>
      </c>
    </row>
    <row r="947" spans="1:17" x14ac:dyDescent="0.2">
      <c r="A947" s="118" t="str">
        <f>IF(B947="","",COUNT('Diário 1º PA'!$A$5:$A$1982)+COUNT('Diário 2º PA'!$A$5:$A$2027)+COUNT('Diário 3º PA'!$A$5:$A$2043)+ROW()-4)</f>
        <v/>
      </c>
      <c r="B947" s="104"/>
      <c r="C947" s="153"/>
      <c r="D947" s="105"/>
      <c r="E947" s="105"/>
      <c r="F947" s="106"/>
      <c r="G947" s="105"/>
      <c r="H947" s="105"/>
      <c r="I947" s="107"/>
      <c r="J947" s="422"/>
      <c r="K947" s="422"/>
      <c r="L947" s="423"/>
      <c r="M947" s="422"/>
      <c r="N947" s="422"/>
      <c r="O947" s="79">
        <f t="shared" si="38"/>
        <v>0</v>
      </c>
      <c r="P947" s="79">
        <f t="shared" si="38"/>
        <v>0</v>
      </c>
      <c r="Q947" s="102" t="str">
        <f t="shared" si="37"/>
        <v/>
      </c>
    </row>
    <row r="948" spans="1:17" x14ac:dyDescent="0.2">
      <c r="A948" s="118" t="str">
        <f>IF(B948="","",COUNT('Diário 1º PA'!$A$5:$A$1982)+COUNT('Diário 2º PA'!$A$5:$A$2027)+COUNT('Diário 3º PA'!$A$5:$A$2043)+ROW()-4)</f>
        <v/>
      </c>
      <c r="B948" s="104"/>
      <c r="C948" s="153"/>
      <c r="D948" s="105"/>
      <c r="E948" s="105"/>
      <c r="F948" s="106"/>
      <c r="G948" s="105"/>
      <c r="H948" s="105"/>
      <c r="I948" s="107"/>
      <c r="J948" s="422"/>
      <c r="K948" s="422"/>
      <c r="L948" s="423"/>
      <c r="M948" s="422"/>
      <c r="N948" s="422"/>
      <c r="O948" s="79">
        <f t="shared" si="38"/>
        <v>0</v>
      </c>
      <c r="P948" s="79">
        <f t="shared" si="38"/>
        <v>0</v>
      </c>
      <c r="Q948" s="102" t="str">
        <f t="shared" si="37"/>
        <v/>
      </c>
    </row>
    <row r="949" spans="1:17" x14ac:dyDescent="0.2">
      <c r="A949" s="118" t="str">
        <f>IF(B949="","",COUNT('Diário 1º PA'!$A$5:$A$1982)+COUNT('Diário 2º PA'!$A$5:$A$2027)+COUNT('Diário 3º PA'!$A$5:$A$2043)+ROW()-4)</f>
        <v/>
      </c>
      <c r="B949" s="104"/>
      <c r="C949" s="153"/>
      <c r="D949" s="105"/>
      <c r="E949" s="105"/>
      <c r="F949" s="106"/>
      <c r="G949" s="105"/>
      <c r="H949" s="105"/>
      <c r="I949" s="107"/>
      <c r="J949" s="422"/>
      <c r="K949" s="422"/>
      <c r="L949" s="423"/>
      <c r="M949" s="422"/>
      <c r="N949" s="422"/>
      <c r="O949" s="79">
        <f t="shared" si="38"/>
        <v>0</v>
      </c>
      <c r="P949" s="79">
        <f t="shared" si="38"/>
        <v>0</v>
      </c>
      <c r="Q949" s="102" t="str">
        <f t="shared" si="37"/>
        <v/>
      </c>
    </row>
    <row r="950" spans="1:17" x14ac:dyDescent="0.2">
      <c r="A950" s="118" t="str">
        <f>IF(B950="","",COUNT('Diário 1º PA'!$A$5:$A$1982)+COUNT('Diário 2º PA'!$A$5:$A$2027)+COUNT('Diário 3º PA'!$A$5:$A$2043)+ROW()-4)</f>
        <v/>
      </c>
      <c r="B950" s="104"/>
      <c r="C950" s="153"/>
      <c r="D950" s="105"/>
      <c r="E950" s="105"/>
      <c r="F950" s="106"/>
      <c r="G950" s="105"/>
      <c r="H950" s="105"/>
      <c r="I950" s="107"/>
      <c r="J950" s="422"/>
      <c r="K950" s="422"/>
      <c r="L950" s="423"/>
      <c r="M950" s="422"/>
      <c r="N950" s="422"/>
      <c r="O950" s="79">
        <f t="shared" si="38"/>
        <v>0</v>
      </c>
      <c r="P950" s="79">
        <f t="shared" si="38"/>
        <v>0</v>
      </c>
      <c r="Q950" s="102" t="str">
        <f t="shared" si="37"/>
        <v/>
      </c>
    </row>
    <row r="951" spans="1:17" x14ac:dyDescent="0.2">
      <c r="A951" s="118" t="str">
        <f>IF(B951="","",COUNT('Diário 1º PA'!$A$5:$A$1982)+COUNT('Diário 2º PA'!$A$5:$A$2027)+COUNT('Diário 3º PA'!$A$5:$A$2043)+ROW()-4)</f>
        <v/>
      </c>
      <c r="B951" s="104"/>
      <c r="C951" s="153"/>
      <c r="D951" s="105"/>
      <c r="E951" s="105"/>
      <c r="F951" s="106"/>
      <c r="G951" s="105"/>
      <c r="H951" s="105"/>
      <c r="I951" s="107"/>
      <c r="J951" s="422"/>
      <c r="K951" s="422"/>
      <c r="L951" s="423"/>
      <c r="M951" s="422"/>
      <c r="N951" s="422"/>
      <c r="O951" s="79">
        <f t="shared" si="38"/>
        <v>0</v>
      </c>
      <c r="P951" s="79">
        <f t="shared" si="38"/>
        <v>0</v>
      </c>
      <c r="Q951" s="102" t="str">
        <f t="shared" si="37"/>
        <v/>
      </c>
    </row>
    <row r="952" spans="1:17" x14ac:dyDescent="0.2">
      <c r="A952" s="118" t="str">
        <f>IF(B952="","",COUNT('Diário 1º PA'!$A$5:$A$1982)+COUNT('Diário 2º PA'!$A$5:$A$2027)+COUNT('Diário 3º PA'!$A$5:$A$2043)+ROW()-4)</f>
        <v/>
      </c>
      <c r="B952" s="104"/>
      <c r="C952" s="153"/>
      <c r="D952" s="105"/>
      <c r="E952" s="105"/>
      <c r="F952" s="106"/>
      <c r="G952" s="105"/>
      <c r="H952" s="105"/>
      <c r="I952" s="107"/>
      <c r="J952" s="422"/>
      <c r="K952" s="422"/>
      <c r="L952" s="423"/>
      <c r="M952" s="422"/>
      <c r="N952" s="422"/>
      <c r="O952" s="79">
        <f t="shared" si="38"/>
        <v>0</v>
      </c>
      <c r="P952" s="79">
        <f t="shared" si="38"/>
        <v>0</v>
      </c>
      <c r="Q952" s="102" t="str">
        <f t="shared" si="37"/>
        <v/>
      </c>
    </row>
    <row r="953" spans="1:17" x14ac:dyDescent="0.2">
      <c r="A953" s="118" t="str">
        <f>IF(B953="","",COUNT('Diário 1º PA'!$A$5:$A$1982)+COUNT('Diário 2º PA'!$A$5:$A$2027)+COUNT('Diário 3º PA'!$A$5:$A$2043)+ROW()-4)</f>
        <v/>
      </c>
      <c r="B953" s="104"/>
      <c r="C953" s="153"/>
      <c r="D953" s="105"/>
      <c r="E953" s="105"/>
      <c r="F953" s="106"/>
      <c r="G953" s="105"/>
      <c r="H953" s="105"/>
      <c r="I953" s="107"/>
      <c r="J953" s="422"/>
      <c r="K953" s="422"/>
      <c r="L953" s="423"/>
      <c r="M953" s="422"/>
      <c r="N953" s="422"/>
      <c r="O953" s="79">
        <f t="shared" si="38"/>
        <v>0</v>
      </c>
      <c r="P953" s="79">
        <f t="shared" si="38"/>
        <v>0</v>
      </c>
      <c r="Q953" s="102" t="str">
        <f t="shared" si="37"/>
        <v/>
      </c>
    </row>
    <row r="954" spans="1:17" x14ac:dyDescent="0.2">
      <c r="A954" s="118" t="str">
        <f>IF(B954="","",COUNT('Diário 1º PA'!$A$5:$A$1982)+COUNT('Diário 2º PA'!$A$5:$A$2027)+COUNT('Diário 3º PA'!$A$5:$A$2043)+ROW()-4)</f>
        <v/>
      </c>
      <c r="B954" s="104"/>
      <c r="C954" s="153"/>
      <c r="D954" s="105"/>
      <c r="E954" s="105"/>
      <c r="F954" s="106"/>
      <c r="G954" s="105"/>
      <c r="H954" s="105"/>
      <c r="I954" s="107"/>
      <c r="J954" s="422"/>
      <c r="K954" s="422"/>
      <c r="L954" s="423"/>
      <c r="M954" s="422"/>
      <c r="N954" s="422"/>
      <c r="O954" s="79">
        <f t="shared" si="38"/>
        <v>0</v>
      </c>
      <c r="P954" s="79">
        <f t="shared" si="38"/>
        <v>0</v>
      </c>
      <c r="Q954" s="102" t="str">
        <f t="shared" si="37"/>
        <v/>
      </c>
    </row>
    <row r="955" spans="1:17" x14ac:dyDescent="0.2">
      <c r="A955" s="118" t="str">
        <f>IF(B955="","",COUNT('Diário 1º PA'!$A$5:$A$1982)+COUNT('Diário 2º PA'!$A$5:$A$2027)+COUNT('Diário 3º PA'!$A$5:$A$2043)+ROW()-4)</f>
        <v/>
      </c>
      <c r="B955" s="104"/>
      <c r="C955" s="153"/>
      <c r="D955" s="105"/>
      <c r="E955" s="105"/>
      <c r="F955" s="106"/>
      <c r="G955" s="105"/>
      <c r="H955" s="105"/>
      <c r="I955" s="107"/>
      <c r="J955" s="422"/>
      <c r="K955" s="422"/>
      <c r="L955" s="423"/>
      <c r="M955" s="422"/>
      <c r="N955" s="422"/>
      <c r="O955" s="79">
        <f t="shared" si="38"/>
        <v>0</v>
      </c>
      <c r="P955" s="79">
        <f t="shared" si="38"/>
        <v>0</v>
      </c>
      <c r="Q955" s="102" t="str">
        <f t="shared" si="37"/>
        <v/>
      </c>
    </row>
    <row r="956" spans="1:17" x14ac:dyDescent="0.2">
      <c r="A956" s="118" t="str">
        <f>IF(B956="","",COUNT('Diário 1º PA'!$A$5:$A$1982)+COUNT('Diário 2º PA'!$A$5:$A$2027)+COUNT('Diário 3º PA'!$A$5:$A$2043)+ROW()-4)</f>
        <v/>
      </c>
      <c r="B956" s="104"/>
      <c r="C956" s="153"/>
      <c r="D956" s="105"/>
      <c r="E956" s="105"/>
      <c r="F956" s="106"/>
      <c r="G956" s="105"/>
      <c r="H956" s="105"/>
      <c r="I956" s="107"/>
      <c r="J956" s="422"/>
      <c r="K956" s="422"/>
      <c r="L956" s="423"/>
      <c r="M956" s="422"/>
      <c r="N956" s="422"/>
      <c r="O956" s="79">
        <f t="shared" si="38"/>
        <v>0</v>
      </c>
      <c r="P956" s="79">
        <f t="shared" si="38"/>
        <v>0</v>
      </c>
      <c r="Q956" s="102" t="str">
        <f t="shared" si="37"/>
        <v/>
      </c>
    </row>
    <row r="957" spans="1:17" x14ac:dyDescent="0.2">
      <c r="A957" s="118" t="str">
        <f>IF(B957="","",COUNT('Diário 1º PA'!$A$5:$A$1982)+COUNT('Diário 2º PA'!$A$5:$A$2027)+COUNT('Diário 3º PA'!$A$5:$A$2043)+ROW()-4)</f>
        <v/>
      </c>
      <c r="B957" s="104"/>
      <c r="C957" s="153"/>
      <c r="D957" s="105"/>
      <c r="E957" s="105"/>
      <c r="F957" s="106"/>
      <c r="G957" s="105"/>
      <c r="H957" s="105"/>
      <c r="I957" s="107"/>
      <c r="J957" s="422"/>
      <c r="K957" s="422"/>
      <c r="L957" s="423"/>
      <c r="M957" s="422"/>
      <c r="N957" s="422"/>
      <c r="O957" s="79">
        <f t="shared" si="38"/>
        <v>0</v>
      </c>
      <c r="P957" s="79">
        <f t="shared" si="38"/>
        <v>0</v>
      </c>
      <c r="Q957" s="102" t="str">
        <f t="shared" si="37"/>
        <v/>
      </c>
    </row>
    <row r="958" spans="1:17" x14ac:dyDescent="0.2">
      <c r="A958" s="118" t="str">
        <f>IF(B958="","",COUNT('Diário 1º PA'!$A$5:$A$1982)+COUNT('Diário 2º PA'!$A$5:$A$2027)+COUNT('Diário 3º PA'!$A$5:$A$2043)+ROW()-4)</f>
        <v/>
      </c>
      <c r="B958" s="104"/>
      <c r="C958" s="153"/>
      <c r="D958" s="105"/>
      <c r="E958" s="105"/>
      <c r="F958" s="106"/>
      <c r="G958" s="105"/>
      <c r="H958" s="105"/>
      <c r="I958" s="107"/>
      <c r="J958" s="422"/>
      <c r="K958" s="422"/>
      <c r="L958" s="423"/>
      <c r="M958" s="422"/>
      <c r="N958" s="422"/>
      <c r="O958" s="79">
        <f t="shared" si="38"/>
        <v>0</v>
      </c>
      <c r="P958" s="79">
        <f t="shared" si="38"/>
        <v>0</v>
      </c>
      <c r="Q958" s="102" t="str">
        <f t="shared" si="37"/>
        <v/>
      </c>
    </row>
    <row r="959" spans="1:17" x14ac:dyDescent="0.2">
      <c r="A959" s="118" t="str">
        <f>IF(B959="","",COUNT('Diário 1º PA'!$A$5:$A$1982)+COUNT('Diário 2º PA'!$A$5:$A$2027)+COUNT('Diário 3º PA'!$A$5:$A$2043)+ROW()-4)</f>
        <v/>
      </c>
      <c r="B959" s="104"/>
      <c r="C959" s="153"/>
      <c r="D959" s="105"/>
      <c r="E959" s="105"/>
      <c r="F959" s="106"/>
      <c r="G959" s="105"/>
      <c r="H959" s="105"/>
      <c r="I959" s="107"/>
      <c r="J959" s="422"/>
      <c r="K959" s="422"/>
      <c r="L959" s="423"/>
      <c r="M959" s="422"/>
      <c r="N959" s="422"/>
      <c r="O959" s="79">
        <f t="shared" si="38"/>
        <v>0</v>
      </c>
      <c r="P959" s="79">
        <f t="shared" si="38"/>
        <v>0</v>
      </c>
      <c r="Q959" s="102" t="str">
        <f t="shared" si="37"/>
        <v/>
      </c>
    </row>
    <row r="960" spans="1:17" x14ac:dyDescent="0.2">
      <c r="A960" s="118" t="str">
        <f>IF(B960="","",COUNT('Diário 1º PA'!$A$5:$A$1982)+COUNT('Diário 2º PA'!$A$5:$A$2027)+COUNT('Diário 3º PA'!$A$5:$A$2043)+ROW()-4)</f>
        <v/>
      </c>
      <c r="B960" s="104"/>
      <c r="C960" s="153"/>
      <c r="D960" s="105"/>
      <c r="E960" s="105"/>
      <c r="F960" s="106"/>
      <c r="G960" s="105"/>
      <c r="H960" s="105"/>
      <c r="I960" s="107"/>
      <c r="J960" s="422"/>
      <c r="K960" s="422"/>
      <c r="L960" s="423"/>
      <c r="M960" s="422"/>
      <c r="N960" s="422"/>
      <c r="O960" s="79">
        <f t="shared" si="38"/>
        <v>0</v>
      </c>
      <c r="P960" s="79">
        <f t="shared" si="38"/>
        <v>0</v>
      </c>
      <c r="Q960" s="102" t="str">
        <f t="shared" si="37"/>
        <v/>
      </c>
    </row>
    <row r="961" spans="1:17" x14ac:dyDescent="0.2">
      <c r="A961" s="118" t="str">
        <f>IF(B961="","",COUNT('Diário 1º PA'!$A$5:$A$1982)+COUNT('Diário 2º PA'!$A$5:$A$2027)+COUNT('Diário 3º PA'!$A$5:$A$2043)+ROW()-4)</f>
        <v/>
      </c>
      <c r="B961" s="104"/>
      <c r="C961" s="153"/>
      <c r="D961" s="105"/>
      <c r="E961" s="105"/>
      <c r="F961" s="106"/>
      <c r="G961" s="105"/>
      <c r="H961" s="105"/>
      <c r="I961" s="107"/>
      <c r="J961" s="422"/>
      <c r="K961" s="422"/>
      <c r="L961" s="423"/>
      <c r="M961" s="422"/>
      <c r="N961" s="422"/>
      <c r="O961" s="79">
        <f t="shared" si="38"/>
        <v>0</v>
      </c>
      <c r="P961" s="79">
        <f t="shared" si="38"/>
        <v>0</v>
      </c>
      <c r="Q961" s="102" t="str">
        <f t="shared" si="37"/>
        <v/>
      </c>
    </row>
    <row r="962" spans="1:17" x14ac:dyDescent="0.2">
      <c r="A962" s="118" t="str">
        <f>IF(B962="","",COUNT('Diário 1º PA'!$A$5:$A$1982)+COUNT('Diário 2º PA'!$A$5:$A$2027)+COUNT('Diário 3º PA'!$A$5:$A$2043)+ROW()-4)</f>
        <v/>
      </c>
      <c r="B962" s="104"/>
      <c r="C962" s="153"/>
      <c r="D962" s="105"/>
      <c r="E962" s="105"/>
      <c r="F962" s="106"/>
      <c r="G962" s="105"/>
      <c r="H962" s="105"/>
      <c r="I962" s="107"/>
      <c r="J962" s="422"/>
      <c r="K962" s="422"/>
      <c r="L962" s="423"/>
      <c r="M962" s="422"/>
      <c r="N962" s="422"/>
      <c r="O962" s="79">
        <f t="shared" si="38"/>
        <v>0</v>
      </c>
      <c r="P962" s="79">
        <f t="shared" si="38"/>
        <v>0</v>
      </c>
      <c r="Q962" s="102" t="str">
        <f t="shared" si="37"/>
        <v/>
      </c>
    </row>
    <row r="963" spans="1:17" x14ac:dyDescent="0.2">
      <c r="A963" s="118" t="str">
        <f>IF(B963="","",COUNT('Diário 1º PA'!$A$5:$A$1982)+COUNT('Diário 2º PA'!$A$5:$A$2027)+COUNT('Diário 3º PA'!$A$5:$A$2043)+ROW()-4)</f>
        <v/>
      </c>
      <c r="B963" s="104"/>
      <c r="C963" s="153"/>
      <c r="D963" s="105"/>
      <c r="E963" s="105"/>
      <c r="F963" s="106"/>
      <c r="G963" s="105"/>
      <c r="H963" s="105"/>
      <c r="I963" s="107"/>
      <c r="J963" s="422"/>
      <c r="K963" s="422"/>
      <c r="L963" s="423"/>
      <c r="M963" s="422"/>
      <c r="N963" s="422"/>
      <c r="O963" s="79">
        <f t="shared" si="38"/>
        <v>0</v>
      </c>
      <c r="P963" s="79">
        <f t="shared" si="38"/>
        <v>0</v>
      </c>
      <c r="Q963" s="102" t="str">
        <f t="shared" si="37"/>
        <v/>
      </c>
    </row>
    <row r="964" spans="1:17" x14ac:dyDescent="0.2">
      <c r="A964" s="118" t="str">
        <f>IF(B964="","",COUNT('Diário 1º PA'!$A$5:$A$1982)+COUNT('Diário 2º PA'!$A$5:$A$2027)+COUNT('Diário 3º PA'!$A$5:$A$2043)+ROW()-4)</f>
        <v/>
      </c>
      <c r="B964" s="104"/>
      <c r="C964" s="153"/>
      <c r="D964" s="105"/>
      <c r="E964" s="105"/>
      <c r="F964" s="106"/>
      <c r="G964" s="105"/>
      <c r="H964" s="105"/>
      <c r="I964" s="107"/>
      <c r="J964" s="422"/>
      <c r="K964" s="422"/>
      <c r="L964" s="423"/>
      <c r="M964" s="422"/>
      <c r="N964" s="422"/>
      <c r="O964" s="79">
        <f t="shared" si="38"/>
        <v>0</v>
      </c>
      <c r="P964" s="79">
        <f t="shared" si="38"/>
        <v>0</v>
      </c>
      <c r="Q964" s="102" t="str">
        <f t="shared" si="37"/>
        <v/>
      </c>
    </row>
    <row r="965" spans="1:17" x14ac:dyDescent="0.2">
      <c r="A965" s="118" t="str">
        <f>IF(B965="","",COUNT('Diário 1º PA'!$A$5:$A$1982)+COUNT('Diário 2º PA'!$A$5:$A$2027)+COUNT('Diário 3º PA'!$A$5:$A$2043)+ROW()-4)</f>
        <v/>
      </c>
      <c r="B965" s="104"/>
      <c r="C965" s="153"/>
      <c r="D965" s="105"/>
      <c r="E965" s="105"/>
      <c r="F965" s="106"/>
      <c r="G965" s="105"/>
      <c r="H965" s="105"/>
      <c r="I965" s="107"/>
      <c r="J965" s="422"/>
      <c r="K965" s="422"/>
      <c r="L965" s="423"/>
      <c r="M965" s="422"/>
      <c r="N965" s="422"/>
      <c r="O965" s="79">
        <f t="shared" si="38"/>
        <v>0</v>
      </c>
      <c r="P965" s="79">
        <f t="shared" si="38"/>
        <v>0</v>
      </c>
      <c r="Q965" s="102" t="str">
        <f t="shared" si="37"/>
        <v/>
      </c>
    </row>
    <row r="966" spans="1:17" x14ac:dyDescent="0.2">
      <c r="A966" s="118" t="str">
        <f>IF(B966="","",COUNT('Diário 1º PA'!$A$5:$A$1982)+COUNT('Diário 2º PA'!$A$5:$A$2027)+COUNT('Diário 3º PA'!$A$5:$A$2043)+ROW()-4)</f>
        <v/>
      </c>
      <c r="B966" s="104"/>
      <c r="C966" s="153"/>
      <c r="D966" s="105"/>
      <c r="E966" s="105"/>
      <c r="F966" s="106"/>
      <c r="G966" s="105"/>
      <c r="H966" s="105"/>
      <c r="I966" s="107"/>
      <c r="J966" s="422"/>
      <c r="K966" s="422"/>
      <c r="L966" s="423"/>
      <c r="M966" s="422"/>
      <c r="N966" s="422"/>
      <c r="O966" s="79">
        <f t="shared" si="38"/>
        <v>0</v>
      </c>
      <c r="P966" s="79">
        <f t="shared" si="38"/>
        <v>0</v>
      </c>
      <c r="Q966" s="102" t="str">
        <f t="shared" si="37"/>
        <v/>
      </c>
    </row>
    <row r="967" spans="1:17" x14ac:dyDescent="0.2">
      <c r="A967" s="118" t="str">
        <f>IF(B967="","",COUNT('Diário 1º PA'!$A$5:$A$1982)+COUNT('Diário 2º PA'!$A$5:$A$2027)+COUNT('Diário 3º PA'!$A$5:$A$2043)+ROW()-4)</f>
        <v/>
      </c>
      <c r="B967" s="104"/>
      <c r="C967" s="153"/>
      <c r="D967" s="105"/>
      <c r="E967" s="105"/>
      <c r="F967" s="106"/>
      <c r="G967" s="105"/>
      <c r="H967" s="105"/>
      <c r="I967" s="107"/>
      <c r="J967" s="422"/>
      <c r="K967" s="422"/>
      <c r="L967" s="423"/>
      <c r="M967" s="422"/>
      <c r="N967" s="422"/>
      <c r="O967" s="79">
        <f t="shared" si="38"/>
        <v>0</v>
      </c>
      <c r="P967" s="79">
        <f t="shared" si="38"/>
        <v>0</v>
      </c>
      <c r="Q967" s="102" t="str">
        <f t="shared" si="37"/>
        <v/>
      </c>
    </row>
    <row r="968" spans="1:17" x14ac:dyDescent="0.2">
      <c r="A968" s="118" t="str">
        <f>IF(B968="","",COUNT('Diário 1º PA'!$A$5:$A$1982)+COUNT('Diário 2º PA'!$A$5:$A$2027)+COUNT('Diário 3º PA'!$A$5:$A$2043)+ROW()-4)</f>
        <v/>
      </c>
      <c r="B968" s="104"/>
      <c r="C968" s="153"/>
      <c r="D968" s="105"/>
      <c r="E968" s="105"/>
      <c r="F968" s="106"/>
      <c r="G968" s="105"/>
      <c r="H968" s="105"/>
      <c r="I968" s="107"/>
      <c r="J968" s="422"/>
      <c r="K968" s="422"/>
      <c r="L968" s="423"/>
      <c r="M968" s="422"/>
      <c r="N968" s="422"/>
      <c r="O968" s="79">
        <f t="shared" si="38"/>
        <v>0</v>
      </c>
      <c r="P968" s="79">
        <f t="shared" si="38"/>
        <v>0</v>
      </c>
      <c r="Q968" s="102" t="str">
        <f t="shared" si="37"/>
        <v/>
      </c>
    </row>
    <row r="969" spans="1:17" x14ac:dyDescent="0.2">
      <c r="A969" s="118" t="str">
        <f>IF(B969="","",COUNT('Diário 1º PA'!$A$5:$A$1982)+COUNT('Diário 2º PA'!$A$5:$A$2027)+COUNT('Diário 3º PA'!$A$5:$A$2043)+ROW()-4)</f>
        <v/>
      </c>
      <c r="B969" s="104"/>
      <c r="C969" s="153"/>
      <c r="D969" s="105"/>
      <c r="E969" s="105"/>
      <c r="F969" s="106"/>
      <c r="G969" s="105"/>
      <c r="H969" s="105"/>
      <c r="I969" s="107"/>
      <c r="J969" s="422"/>
      <c r="K969" s="422"/>
      <c r="L969" s="423"/>
      <c r="M969" s="422"/>
      <c r="N969" s="422"/>
      <c r="O969" s="79">
        <f t="shared" si="38"/>
        <v>0</v>
      </c>
      <c r="P969" s="79">
        <f t="shared" si="38"/>
        <v>0</v>
      </c>
      <c r="Q969" s="102" t="str">
        <f t="shared" ref="Q969:Q1032" si="39">SUBSTITUTE(D969," ","_")</f>
        <v/>
      </c>
    </row>
    <row r="970" spans="1:17" x14ac:dyDescent="0.2">
      <c r="A970" s="118" t="str">
        <f>IF(B970="","",COUNT('Diário 1º PA'!$A$5:$A$1982)+COUNT('Diário 2º PA'!$A$5:$A$2027)+COUNT('Diário 3º PA'!$A$5:$A$2043)+ROW()-4)</f>
        <v/>
      </c>
      <c r="B970" s="104"/>
      <c r="C970" s="153"/>
      <c r="D970" s="105"/>
      <c r="E970" s="105"/>
      <c r="F970" s="106"/>
      <c r="G970" s="105"/>
      <c r="H970" s="105"/>
      <c r="I970" s="107"/>
      <c r="J970" s="422"/>
      <c r="K970" s="422"/>
      <c r="L970" s="423"/>
      <c r="M970" s="422"/>
      <c r="N970" s="422"/>
      <c r="O970" s="79">
        <f t="shared" ref="O970:P1033" si="40">IF(B970=0,0,IF(YEAR(B970)=$P$1,MONTH(B970)-$O$1+1,(YEAR(B970)-$P$1)*12-$O$1+1+MONTH(B970)))</f>
        <v>0</v>
      </c>
      <c r="P970" s="79">
        <f t="shared" si="40"/>
        <v>0</v>
      </c>
      <c r="Q970" s="102" t="str">
        <f t="shared" si="39"/>
        <v/>
      </c>
    </row>
    <row r="971" spans="1:17" x14ac:dyDescent="0.2">
      <c r="A971" s="118" t="str">
        <f>IF(B971="","",COUNT('Diário 1º PA'!$A$5:$A$1982)+COUNT('Diário 2º PA'!$A$5:$A$2027)+COUNT('Diário 3º PA'!$A$5:$A$2043)+ROW()-4)</f>
        <v/>
      </c>
      <c r="B971" s="104"/>
      <c r="C971" s="153"/>
      <c r="D971" s="105"/>
      <c r="E971" s="105"/>
      <c r="F971" s="106"/>
      <c r="G971" s="105"/>
      <c r="H971" s="105"/>
      <c r="I971" s="107"/>
      <c r="J971" s="422"/>
      <c r="K971" s="422"/>
      <c r="L971" s="423"/>
      <c r="M971" s="422"/>
      <c r="N971" s="422"/>
      <c r="O971" s="79">
        <f t="shared" si="40"/>
        <v>0</v>
      </c>
      <c r="P971" s="79">
        <f t="shared" si="40"/>
        <v>0</v>
      </c>
      <c r="Q971" s="102" t="str">
        <f t="shared" si="39"/>
        <v/>
      </c>
    </row>
    <row r="972" spans="1:17" x14ac:dyDescent="0.2">
      <c r="A972" s="118" t="str">
        <f>IF(B972="","",COUNT('Diário 1º PA'!$A$5:$A$1982)+COUNT('Diário 2º PA'!$A$5:$A$2027)+COUNT('Diário 3º PA'!$A$5:$A$2043)+ROW()-4)</f>
        <v/>
      </c>
      <c r="B972" s="104"/>
      <c r="C972" s="153"/>
      <c r="D972" s="105"/>
      <c r="E972" s="105"/>
      <c r="F972" s="106"/>
      <c r="G972" s="105"/>
      <c r="H972" s="105"/>
      <c r="I972" s="107"/>
      <c r="J972" s="422"/>
      <c r="K972" s="422"/>
      <c r="L972" s="423"/>
      <c r="M972" s="422"/>
      <c r="N972" s="422"/>
      <c r="O972" s="79">
        <f t="shared" si="40"/>
        <v>0</v>
      </c>
      <c r="P972" s="79">
        <f t="shared" si="40"/>
        <v>0</v>
      </c>
      <c r="Q972" s="102" t="str">
        <f t="shared" si="39"/>
        <v/>
      </c>
    </row>
    <row r="973" spans="1:17" x14ac:dyDescent="0.2">
      <c r="A973" s="118" t="str">
        <f>IF(B973="","",COUNT('Diário 1º PA'!$A$5:$A$1982)+COUNT('Diário 2º PA'!$A$5:$A$2027)+COUNT('Diário 3º PA'!$A$5:$A$2043)+ROW()-4)</f>
        <v/>
      </c>
      <c r="B973" s="104"/>
      <c r="C973" s="153"/>
      <c r="D973" s="105"/>
      <c r="E973" s="105"/>
      <c r="F973" s="106"/>
      <c r="G973" s="105"/>
      <c r="H973" s="105"/>
      <c r="I973" s="107"/>
      <c r="J973" s="422"/>
      <c r="K973" s="422"/>
      <c r="L973" s="423"/>
      <c r="M973" s="422"/>
      <c r="N973" s="422"/>
      <c r="O973" s="79">
        <f t="shared" si="40"/>
        <v>0</v>
      </c>
      <c r="P973" s="79">
        <f t="shared" si="40"/>
        <v>0</v>
      </c>
      <c r="Q973" s="102" t="str">
        <f t="shared" si="39"/>
        <v/>
      </c>
    </row>
    <row r="974" spans="1:17" x14ac:dyDescent="0.2">
      <c r="A974" s="118" t="str">
        <f>IF(B974="","",COUNT('Diário 1º PA'!$A$5:$A$1982)+COUNT('Diário 2º PA'!$A$5:$A$2027)+COUNT('Diário 3º PA'!$A$5:$A$2043)+ROW()-4)</f>
        <v/>
      </c>
      <c r="B974" s="104"/>
      <c r="C974" s="153"/>
      <c r="D974" s="105"/>
      <c r="E974" s="105"/>
      <c r="F974" s="106"/>
      <c r="G974" s="105"/>
      <c r="H974" s="105"/>
      <c r="I974" s="107"/>
      <c r="J974" s="422"/>
      <c r="K974" s="422"/>
      <c r="L974" s="423"/>
      <c r="M974" s="422"/>
      <c r="N974" s="422"/>
      <c r="O974" s="79">
        <f t="shared" si="40"/>
        <v>0</v>
      </c>
      <c r="P974" s="79">
        <f t="shared" si="40"/>
        <v>0</v>
      </c>
      <c r="Q974" s="102" t="str">
        <f t="shared" si="39"/>
        <v/>
      </c>
    </row>
    <row r="975" spans="1:17" x14ac:dyDescent="0.2">
      <c r="A975" s="118" t="str">
        <f>IF(B975="","",COUNT('Diário 1º PA'!$A$5:$A$1982)+COUNT('Diário 2º PA'!$A$5:$A$2027)+COUNT('Diário 3º PA'!$A$5:$A$2043)+ROW()-4)</f>
        <v/>
      </c>
      <c r="B975" s="104"/>
      <c r="C975" s="153"/>
      <c r="D975" s="105"/>
      <c r="E975" s="105"/>
      <c r="F975" s="106"/>
      <c r="G975" s="105"/>
      <c r="H975" s="105"/>
      <c r="I975" s="107"/>
      <c r="J975" s="422"/>
      <c r="K975" s="422"/>
      <c r="L975" s="423"/>
      <c r="M975" s="422"/>
      <c r="N975" s="422"/>
      <c r="O975" s="79">
        <f t="shared" si="40"/>
        <v>0</v>
      </c>
      <c r="P975" s="79">
        <f t="shared" si="40"/>
        <v>0</v>
      </c>
      <c r="Q975" s="102" t="str">
        <f t="shared" si="39"/>
        <v/>
      </c>
    </row>
    <row r="976" spans="1:17" x14ac:dyDescent="0.2">
      <c r="A976" s="118" t="str">
        <f>IF(B976="","",COUNT('Diário 1º PA'!$A$5:$A$1982)+COUNT('Diário 2º PA'!$A$5:$A$2027)+COUNT('Diário 3º PA'!$A$5:$A$2043)+ROW()-4)</f>
        <v/>
      </c>
      <c r="B976" s="104"/>
      <c r="C976" s="153"/>
      <c r="D976" s="105"/>
      <c r="E976" s="105"/>
      <c r="F976" s="106"/>
      <c r="G976" s="105"/>
      <c r="H976" s="105"/>
      <c r="I976" s="107"/>
      <c r="J976" s="422"/>
      <c r="K976" s="422"/>
      <c r="L976" s="423"/>
      <c r="M976" s="422"/>
      <c r="N976" s="422"/>
      <c r="O976" s="79">
        <f t="shared" si="40"/>
        <v>0</v>
      </c>
      <c r="P976" s="79">
        <f t="shared" si="40"/>
        <v>0</v>
      </c>
      <c r="Q976" s="102" t="str">
        <f t="shared" si="39"/>
        <v/>
      </c>
    </row>
    <row r="977" spans="1:17" x14ac:dyDescent="0.2">
      <c r="A977" s="118" t="str">
        <f>IF(B977="","",COUNT('Diário 1º PA'!$A$5:$A$1982)+COUNT('Diário 2º PA'!$A$5:$A$2027)+COUNT('Diário 3º PA'!$A$5:$A$2043)+ROW()-4)</f>
        <v/>
      </c>
      <c r="B977" s="104"/>
      <c r="C977" s="153"/>
      <c r="D977" s="105"/>
      <c r="E977" s="105"/>
      <c r="F977" s="106"/>
      <c r="G977" s="105"/>
      <c r="H977" s="105"/>
      <c r="I977" s="107"/>
      <c r="J977" s="422"/>
      <c r="K977" s="422"/>
      <c r="L977" s="423"/>
      <c r="M977" s="422"/>
      <c r="N977" s="422"/>
      <c r="O977" s="79">
        <f t="shared" si="40"/>
        <v>0</v>
      </c>
      <c r="P977" s="79">
        <f t="shared" si="40"/>
        <v>0</v>
      </c>
      <c r="Q977" s="102" t="str">
        <f t="shared" si="39"/>
        <v/>
      </c>
    </row>
    <row r="978" spans="1:17" x14ac:dyDescent="0.2">
      <c r="A978" s="118" t="str">
        <f>IF(B978="","",COUNT('Diário 1º PA'!$A$5:$A$1982)+COUNT('Diário 2º PA'!$A$5:$A$2027)+COUNT('Diário 3º PA'!$A$5:$A$2043)+ROW()-4)</f>
        <v/>
      </c>
      <c r="B978" s="104"/>
      <c r="C978" s="153"/>
      <c r="D978" s="105"/>
      <c r="E978" s="105"/>
      <c r="F978" s="106"/>
      <c r="G978" s="105"/>
      <c r="H978" s="105"/>
      <c r="I978" s="107"/>
      <c r="J978" s="422"/>
      <c r="K978" s="422"/>
      <c r="L978" s="423"/>
      <c r="M978" s="422"/>
      <c r="N978" s="422"/>
      <c r="O978" s="79">
        <f t="shared" si="40"/>
        <v>0</v>
      </c>
      <c r="P978" s="79">
        <f t="shared" si="40"/>
        <v>0</v>
      </c>
      <c r="Q978" s="102" t="str">
        <f t="shared" si="39"/>
        <v/>
      </c>
    </row>
    <row r="979" spans="1:17" x14ac:dyDescent="0.2">
      <c r="A979" s="118" t="str">
        <f>IF(B979="","",COUNT('Diário 1º PA'!$A$5:$A$1982)+COUNT('Diário 2º PA'!$A$5:$A$2027)+COUNT('Diário 3º PA'!$A$5:$A$2043)+ROW()-4)</f>
        <v/>
      </c>
      <c r="B979" s="104"/>
      <c r="C979" s="153"/>
      <c r="D979" s="105"/>
      <c r="E979" s="105"/>
      <c r="F979" s="106"/>
      <c r="G979" s="105"/>
      <c r="H979" s="105"/>
      <c r="I979" s="107"/>
      <c r="J979" s="422"/>
      <c r="K979" s="422"/>
      <c r="L979" s="423"/>
      <c r="M979" s="422"/>
      <c r="N979" s="422"/>
      <c r="O979" s="79">
        <f t="shared" si="40"/>
        <v>0</v>
      </c>
      <c r="P979" s="79">
        <f t="shared" si="40"/>
        <v>0</v>
      </c>
      <c r="Q979" s="102" t="str">
        <f t="shared" si="39"/>
        <v/>
      </c>
    </row>
    <row r="980" spans="1:17" x14ac:dyDescent="0.2">
      <c r="A980" s="118" t="str">
        <f>IF(B980="","",COUNT('Diário 1º PA'!$A$5:$A$1982)+COUNT('Diário 2º PA'!$A$5:$A$2027)+COUNT('Diário 3º PA'!$A$5:$A$2043)+ROW()-4)</f>
        <v/>
      </c>
      <c r="B980" s="104"/>
      <c r="C980" s="153"/>
      <c r="D980" s="105"/>
      <c r="E980" s="105"/>
      <c r="F980" s="106"/>
      <c r="G980" s="105"/>
      <c r="H980" s="105"/>
      <c r="I980" s="107"/>
      <c r="J980" s="422"/>
      <c r="K980" s="422"/>
      <c r="L980" s="423"/>
      <c r="M980" s="422"/>
      <c r="N980" s="422"/>
      <c r="O980" s="79">
        <f t="shared" si="40"/>
        <v>0</v>
      </c>
      <c r="P980" s="79">
        <f t="shared" si="40"/>
        <v>0</v>
      </c>
      <c r="Q980" s="102" t="str">
        <f t="shared" si="39"/>
        <v/>
      </c>
    </row>
    <row r="981" spans="1:17" x14ac:dyDescent="0.2">
      <c r="A981" s="118" t="str">
        <f>IF(B981="","",COUNT('Diário 1º PA'!$A$5:$A$1982)+COUNT('Diário 2º PA'!$A$5:$A$2027)+COUNT('Diário 3º PA'!$A$5:$A$2043)+ROW()-4)</f>
        <v/>
      </c>
      <c r="B981" s="104"/>
      <c r="C981" s="153"/>
      <c r="D981" s="105"/>
      <c r="E981" s="105"/>
      <c r="F981" s="106"/>
      <c r="G981" s="105"/>
      <c r="H981" s="105"/>
      <c r="I981" s="107"/>
      <c r="J981" s="422"/>
      <c r="K981" s="422"/>
      <c r="L981" s="423"/>
      <c r="M981" s="422"/>
      <c r="N981" s="422"/>
      <c r="O981" s="79">
        <f t="shared" si="40"/>
        <v>0</v>
      </c>
      <c r="P981" s="79">
        <f t="shared" si="40"/>
        <v>0</v>
      </c>
      <c r="Q981" s="102" t="str">
        <f t="shared" si="39"/>
        <v/>
      </c>
    </row>
    <row r="982" spans="1:17" x14ac:dyDescent="0.2">
      <c r="A982" s="118" t="str">
        <f>IF(B982="","",COUNT('Diário 1º PA'!$A$5:$A$1982)+COUNT('Diário 2º PA'!$A$5:$A$2027)+COUNT('Diário 3º PA'!$A$5:$A$2043)+ROW()-4)</f>
        <v/>
      </c>
      <c r="B982" s="104"/>
      <c r="C982" s="153"/>
      <c r="D982" s="105"/>
      <c r="E982" s="105"/>
      <c r="F982" s="106"/>
      <c r="G982" s="105"/>
      <c r="H982" s="105"/>
      <c r="I982" s="107"/>
      <c r="J982" s="422"/>
      <c r="K982" s="422"/>
      <c r="L982" s="423"/>
      <c r="M982" s="422"/>
      <c r="N982" s="422"/>
      <c r="O982" s="79">
        <f t="shared" si="40"/>
        <v>0</v>
      </c>
      <c r="P982" s="79">
        <f t="shared" si="40"/>
        <v>0</v>
      </c>
      <c r="Q982" s="102" t="str">
        <f t="shared" si="39"/>
        <v/>
      </c>
    </row>
    <row r="983" spans="1:17" x14ac:dyDescent="0.2">
      <c r="A983" s="118" t="str">
        <f>IF(B983="","",COUNT('Diário 1º PA'!$A$5:$A$1982)+COUNT('Diário 2º PA'!$A$5:$A$2027)+COUNT('Diário 3º PA'!$A$5:$A$2043)+ROW()-4)</f>
        <v/>
      </c>
      <c r="B983" s="104"/>
      <c r="C983" s="153"/>
      <c r="D983" s="105"/>
      <c r="E983" s="105"/>
      <c r="F983" s="106"/>
      <c r="G983" s="105"/>
      <c r="H983" s="105"/>
      <c r="I983" s="107"/>
      <c r="J983" s="422"/>
      <c r="K983" s="422"/>
      <c r="L983" s="423"/>
      <c r="M983" s="422"/>
      <c r="N983" s="422"/>
      <c r="O983" s="79">
        <f t="shared" si="40"/>
        <v>0</v>
      </c>
      <c r="P983" s="79">
        <f t="shared" si="40"/>
        <v>0</v>
      </c>
      <c r="Q983" s="102" t="str">
        <f t="shared" si="39"/>
        <v/>
      </c>
    </row>
    <row r="984" spans="1:17" x14ac:dyDescent="0.2">
      <c r="A984" s="118" t="str">
        <f>IF(B984="","",COUNT('Diário 1º PA'!$A$5:$A$1982)+COUNT('Diário 2º PA'!$A$5:$A$2027)+COUNT('Diário 3º PA'!$A$5:$A$2043)+ROW()-4)</f>
        <v/>
      </c>
      <c r="B984" s="104"/>
      <c r="C984" s="153"/>
      <c r="D984" s="105"/>
      <c r="E984" s="105"/>
      <c r="F984" s="106"/>
      <c r="G984" s="105"/>
      <c r="H984" s="105"/>
      <c r="I984" s="107"/>
      <c r="J984" s="422"/>
      <c r="K984" s="422"/>
      <c r="L984" s="423"/>
      <c r="M984" s="422"/>
      <c r="N984" s="422"/>
      <c r="O984" s="79">
        <f t="shared" si="40"/>
        <v>0</v>
      </c>
      <c r="P984" s="79">
        <f t="shared" si="40"/>
        <v>0</v>
      </c>
      <c r="Q984" s="102" t="str">
        <f t="shared" si="39"/>
        <v/>
      </c>
    </row>
    <row r="985" spans="1:17" x14ac:dyDescent="0.2">
      <c r="A985" s="118" t="str">
        <f>IF(B985="","",COUNT('Diário 1º PA'!$A$5:$A$1982)+COUNT('Diário 2º PA'!$A$5:$A$2027)+COUNT('Diário 3º PA'!$A$5:$A$2043)+ROW()-4)</f>
        <v/>
      </c>
      <c r="B985" s="104"/>
      <c r="C985" s="153"/>
      <c r="D985" s="105"/>
      <c r="E985" s="105"/>
      <c r="F985" s="106"/>
      <c r="G985" s="105"/>
      <c r="H985" s="105"/>
      <c r="I985" s="107"/>
      <c r="J985" s="422"/>
      <c r="K985" s="422"/>
      <c r="L985" s="423"/>
      <c r="M985" s="422"/>
      <c r="N985" s="422"/>
      <c r="O985" s="79">
        <f t="shared" si="40"/>
        <v>0</v>
      </c>
      <c r="P985" s="79">
        <f t="shared" si="40"/>
        <v>0</v>
      </c>
      <c r="Q985" s="102" t="str">
        <f t="shared" si="39"/>
        <v/>
      </c>
    </row>
    <row r="986" spans="1:17" x14ac:dyDescent="0.2">
      <c r="A986" s="118" t="str">
        <f>IF(B986="","",COUNT('Diário 1º PA'!$A$5:$A$1982)+COUNT('Diário 2º PA'!$A$5:$A$2027)+COUNT('Diário 3º PA'!$A$5:$A$2043)+ROW()-4)</f>
        <v/>
      </c>
      <c r="B986" s="104"/>
      <c r="C986" s="153"/>
      <c r="D986" s="105"/>
      <c r="E986" s="105"/>
      <c r="F986" s="106"/>
      <c r="G986" s="105"/>
      <c r="H986" s="105"/>
      <c r="I986" s="107"/>
      <c r="J986" s="422"/>
      <c r="K986" s="422"/>
      <c r="L986" s="423"/>
      <c r="M986" s="422"/>
      <c r="N986" s="422"/>
      <c r="O986" s="79">
        <f t="shared" si="40"/>
        <v>0</v>
      </c>
      <c r="P986" s="79">
        <f t="shared" si="40"/>
        <v>0</v>
      </c>
      <c r="Q986" s="102" t="str">
        <f t="shared" si="39"/>
        <v/>
      </c>
    </row>
    <row r="987" spans="1:17" x14ac:dyDescent="0.2">
      <c r="A987" s="118" t="str">
        <f>IF(B987="","",COUNT('Diário 1º PA'!$A$5:$A$1982)+COUNT('Diário 2º PA'!$A$5:$A$2027)+COUNT('Diário 3º PA'!$A$5:$A$2043)+ROW()-4)</f>
        <v/>
      </c>
      <c r="B987" s="104"/>
      <c r="C987" s="153"/>
      <c r="D987" s="105"/>
      <c r="E987" s="105"/>
      <c r="F987" s="106"/>
      <c r="G987" s="105"/>
      <c r="H987" s="105"/>
      <c r="I987" s="107"/>
      <c r="J987" s="422"/>
      <c r="K987" s="422"/>
      <c r="L987" s="423"/>
      <c r="M987" s="422"/>
      <c r="N987" s="422"/>
      <c r="O987" s="79">
        <f t="shared" si="40"/>
        <v>0</v>
      </c>
      <c r="P987" s="79">
        <f t="shared" si="40"/>
        <v>0</v>
      </c>
      <c r="Q987" s="102" t="str">
        <f t="shared" si="39"/>
        <v/>
      </c>
    </row>
    <row r="988" spans="1:17" x14ac:dyDescent="0.2">
      <c r="A988" s="118" t="str">
        <f>IF(B988="","",COUNT('Diário 1º PA'!$A$5:$A$1982)+COUNT('Diário 2º PA'!$A$5:$A$2027)+COUNT('Diário 3º PA'!$A$5:$A$2043)+ROW()-4)</f>
        <v/>
      </c>
      <c r="B988" s="104"/>
      <c r="C988" s="153"/>
      <c r="D988" s="105"/>
      <c r="E988" s="105"/>
      <c r="F988" s="106"/>
      <c r="G988" s="105"/>
      <c r="H988" s="105"/>
      <c r="I988" s="107"/>
      <c r="J988" s="422"/>
      <c r="K988" s="422"/>
      <c r="L988" s="423"/>
      <c r="M988" s="422"/>
      <c r="N988" s="422"/>
      <c r="O988" s="79">
        <f t="shared" si="40"/>
        <v>0</v>
      </c>
      <c r="P988" s="79">
        <f t="shared" si="40"/>
        <v>0</v>
      </c>
      <c r="Q988" s="102" t="str">
        <f t="shared" si="39"/>
        <v/>
      </c>
    </row>
    <row r="989" spans="1:17" x14ac:dyDescent="0.2">
      <c r="A989" s="118" t="str">
        <f>IF(B989="","",COUNT('Diário 1º PA'!$A$5:$A$1982)+COUNT('Diário 2º PA'!$A$5:$A$2027)+COUNT('Diário 3º PA'!$A$5:$A$2043)+ROW()-4)</f>
        <v/>
      </c>
      <c r="B989" s="104"/>
      <c r="C989" s="153"/>
      <c r="D989" s="105"/>
      <c r="E989" s="105"/>
      <c r="F989" s="106"/>
      <c r="G989" s="105"/>
      <c r="H989" s="105"/>
      <c r="I989" s="107"/>
      <c r="J989" s="422"/>
      <c r="K989" s="422"/>
      <c r="L989" s="423"/>
      <c r="M989" s="422"/>
      <c r="N989" s="422"/>
      <c r="O989" s="79">
        <f t="shared" si="40"/>
        <v>0</v>
      </c>
      <c r="P989" s="79">
        <f t="shared" si="40"/>
        <v>0</v>
      </c>
      <c r="Q989" s="102" t="str">
        <f t="shared" si="39"/>
        <v/>
      </c>
    </row>
    <row r="990" spans="1:17" x14ac:dyDescent="0.2">
      <c r="A990" s="118" t="str">
        <f>IF(B990="","",COUNT('Diário 1º PA'!$A$5:$A$1982)+COUNT('Diário 2º PA'!$A$5:$A$2027)+COUNT('Diário 3º PA'!$A$5:$A$2043)+ROW()-4)</f>
        <v/>
      </c>
      <c r="B990" s="104"/>
      <c r="C990" s="153"/>
      <c r="D990" s="105"/>
      <c r="E990" s="105"/>
      <c r="F990" s="106"/>
      <c r="G990" s="105"/>
      <c r="H990" s="105"/>
      <c r="I990" s="107"/>
      <c r="J990" s="422"/>
      <c r="K990" s="422"/>
      <c r="L990" s="423"/>
      <c r="M990" s="422"/>
      <c r="N990" s="422"/>
      <c r="O990" s="79">
        <f t="shared" si="40"/>
        <v>0</v>
      </c>
      <c r="P990" s="79">
        <f t="shared" si="40"/>
        <v>0</v>
      </c>
      <c r="Q990" s="102" t="str">
        <f t="shared" si="39"/>
        <v/>
      </c>
    </row>
    <row r="991" spans="1:17" x14ac:dyDescent="0.2">
      <c r="A991" s="118" t="str">
        <f>IF(B991="","",COUNT('Diário 1º PA'!$A$5:$A$1982)+COUNT('Diário 2º PA'!$A$5:$A$2027)+COUNT('Diário 3º PA'!$A$5:$A$2043)+ROW()-4)</f>
        <v/>
      </c>
      <c r="B991" s="104"/>
      <c r="C991" s="153"/>
      <c r="D991" s="105"/>
      <c r="E991" s="105"/>
      <c r="F991" s="106"/>
      <c r="G991" s="105"/>
      <c r="H991" s="105"/>
      <c r="I991" s="107"/>
      <c r="J991" s="422"/>
      <c r="K991" s="422"/>
      <c r="L991" s="423"/>
      <c r="M991" s="422"/>
      <c r="N991" s="422"/>
      <c r="O991" s="79">
        <f t="shared" si="40"/>
        <v>0</v>
      </c>
      <c r="P991" s="79">
        <f t="shared" si="40"/>
        <v>0</v>
      </c>
      <c r="Q991" s="102" t="str">
        <f t="shared" si="39"/>
        <v/>
      </c>
    </row>
    <row r="992" spans="1:17" x14ac:dyDescent="0.2">
      <c r="A992" s="118" t="str">
        <f>IF(B992="","",COUNT('Diário 1º PA'!$A$5:$A$1982)+COUNT('Diário 2º PA'!$A$5:$A$2027)+COUNT('Diário 3º PA'!$A$5:$A$2043)+ROW()-4)</f>
        <v/>
      </c>
      <c r="B992" s="104"/>
      <c r="C992" s="153"/>
      <c r="D992" s="105"/>
      <c r="E992" s="105"/>
      <c r="F992" s="106"/>
      <c r="G992" s="105"/>
      <c r="H992" s="105"/>
      <c r="I992" s="107"/>
      <c r="J992" s="422"/>
      <c r="K992" s="422"/>
      <c r="L992" s="423"/>
      <c r="M992" s="422"/>
      <c r="N992" s="422"/>
      <c r="O992" s="79">
        <f t="shared" si="40"/>
        <v>0</v>
      </c>
      <c r="P992" s="79">
        <f t="shared" si="40"/>
        <v>0</v>
      </c>
      <c r="Q992" s="102" t="str">
        <f t="shared" si="39"/>
        <v/>
      </c>
    </row>
    <row r="993" spans="1:17" x14ac:dyDescent="0.2">
      <c r="A993" s="118" t="str">
        <f>IF(B993="","",COUNT('Diário 1º PA'!$A$5:$A$1982)+COUNT('Diário 2º PA'!$A$5:$A$2027)+COUNT('Diário 3º PA'!$A$5:$A$2043)+ROW()-4)</f>
        <v/>
      </c>
      <c r="B993" s="104"/>
      <c r="C993" s="153"/>
      <c r="D993" s="105"/>
      <c r="E993" s="105"/>
      <c r="F993" s="106"/>
      <c r="G993" s="105"/>
      <c r="H993" s="105"/>
      <c r="I993" s="107"/>
      <c r="J993" s="422"/>
      <c r="K993" s="422"/>
      <c r="L993" s="423"/>
      <c r="M993" s="422"/>
      <c r="N993" s="422"/>
      <c r="O993" s="79">
        <f t="shared" si="40"/>
        <v>0</v>
      </c>
      <c r="P993" s="79">
        <f t="shared" si="40"/>
        <v>0</v>
      </c>
      <c r="Q993" s="102" t="str">
        <f t="shared" si="39"/>
        <v/>
      </c>
    </row>
    <row r="994" spans="1:17" x14ac:dyDescent="0.2">
      <c r="A994" s="118" t="str">
        <f>IF(B994="","",COUNT('Diário 1º PA'!$A$5:$A$1982)+COUNT('Diário 2º PA'!$A$5:$A$2027)+COUNT('Diário 3º PA'!$A$5:$A$2043)+ROW()-4)</f>
        <v/>
      </c>
      <c r="B994" s="104"/>
      <c r="C994" s="153"/>
      <c r="D994" s="105"/>
      <c r="E994" s="105"/>
      <c r="F994" s="106"/>
      <c r="G994" s="105"/>
      <c r="H994" s="105"/>
      <c r="I994" s="107"/>
      <c r="J994" s="422"/>
      <c r="K994" s="422"/>
      <c r="L994" s="423"/>
      <c r="M994" s="422"/>
      <c r="N994" s="422"/>
      <c r="O994" s="79">
        <f t="shared" si="40"/>
        <v>0</v>
      </c>
      <c r="P994" s="79">
        <f t="shared" si="40"/>
        <v>0</v>
      </c>
      <c r="Q994" s="102" t="str">
        <f t="shared" si="39"/>
        <v/>
      </c>
    </row>
    <row r="995" spans="1:17" x14ac:dyDescent="0.2">
      <c r="A995" s="118" t="str">
        <f>IF(B995="","",COUNT('Diário 1º PA'!$A$5:$A$1982)+COUNT('Diário 2º PA'!$A$5:$A$2027)+COUNT('Diário 3º PA'!$A$5:$A$2043)+ROW()-4)</f>
        <v/>
      </c>
      <c r="B995" s="104"/>
      <c r="C995" s="153"/>
      <c r="D995" s="105"/>
      <c r="E995" s="105"/>
      <c r="F995" s="106"/>
      <c r="G995" s="105"/>
      <c r="H995" s="105"/>
      <c r="I995" s="107"/>
      <c r="J995" s="422"/>
      <c r="K995" s="422"/>
      <c r="L995" s="423"/>
      <c r="M995" s="422"/>
      <c r="N995" s="422"/>
      <c r="O995" s="79">
        <f t="shared" si="40"/>
        <v>0</v>
      </c>
      <c r="P995" s="79">
        <f t="shared" si="40"/>
        <v>0</v>
      </c>
      <c r="Q995" s="102" t="str">
        <f t="shared" si="39"/>
        <v/>
      </c>
    </row>
    <row r="996" spans="1:17" x14ac:dyDescent="0.2">
      <c r="A996" s="118" t="str">
        <f>IF(B996="","",COUNT('Diário 1º PA'!$A$5:$A$1982)+COUNT('Diário 2º PA'!$A$5:$A$2027)+COUNT('Diário 3º PA'!$A$5:$A$2043)+ROW()-4)</f>
        <v/>
      </c>
      <c r="B996" s="104"/>
      <c r="C996" s="153"/>
      <c r="D996" s="105"/>
      <c r="E996" s="105"/>
      <c r="F996" s="106"/>
      <c r="G996" s="105"/>
      <c r="H996" s="105"/>
      <c r="I996" s="107"/>
      <c r="J996" s="422"/>
      <c r="K996" s="422"/>
      <c r="L996" s="423"/>
      <c r="M996" s="422"/>
      <c r="N996" s="422"/>
      <c r="O996" s="79">
        <f t="shared" si="40"/>
        <v>0</v>
      </c>
      <c r="P996" s="79">
        <f t="shared" si="40"/>
        <v>0</v>
      </c>
      <c r="Q996" s="102" t="str">
        <f t="shared" si="39"/>
        <v/>
      </c>
    </row>
    <row r="997" spans="1:17" x14ac:dyDescent="0.2">
      <c r="A997" s="118" t="str">
        <f>IF(B997="","",COUNT('Diário 1º PA'!$A$5:$A$1982)+COUNT('Diário 2º PA'!$A$5:$A$2027)+COUNT('Diário 3º PA'!$A$5:$A$2043)+ROW()-4)</f>
        <v/>
      </c>
      <c r="B997" s="104"/>
      <c r="C997" s="153"/>
      <c r="D997" s="105"/>
      <c r="E997" s="105"/>
      <c r="F997" s="106"/>
      <c r="G997" s="105"/>
      <c r="H997" s="105"/>
      <c r="I997" s="107"/>
      <c r="J997" s="422"/>
      <c r="K997" s="422"/>
      <c r="L997" s="423"/>
      <c r="M997" s="422"/>
      <c r="N997" s="422"/>
      <c r="O997" s="79">
        <f t="shared" si="40"/>
        <v>0</v>
      </c>
      <c r="P997" s="79">
        <f t="shared" si="40"/>
        <v>0</v>
      </c>
      <c r="Q997" s="102" t="str">
        <f t="shared" si="39"/>
        <v/>
      </c>
    </row>
    <row r="998" spans="1:17" x14ac:dyDescent="0.2">
      <c r="A998" s="118" t="str">
        <f>IF(B998="","",COUNT('Diário 1º PA'!$A$5:$A$1982)+COUNT('Diário 2º PA'!$A$5:$A$2027)+COUNT('Diário 3º PA'!$A$5:$A$2043)+ROW()-4)</f>
        <v/>
      </c>
      <c r="B998" s="104"/>
      <c r="C998" s="153"/>
      <c r="D998" s="105"/>
      <c r="E998" s="105"/>
      <c r="F998" s="106"/>
      <c r="G998" s="105"/>
      <c r="H998" s="105"/>
      <c r="I998" s="107"/>
      <c r="J998" s="422"/>
      <c r="K998" s="422"/>
      <c r="L998" s="423"/>
      <c r="M998" s="422"/>
      <c r="N998" s="422"/>
      <c r="O998" s="79">
        <f t="shared" si="40"/>
        <v>0</v>
      </c>
      <c r="P998" s="79">
        <f t="shared" si="40"/>
        <v>0</v>
      </c>
      <c r="Q998" s="102" t="str">
        <f t="shared" si="39"/>
        <v/>
      </c>
    </row>
    <row r="999" spans="1:17" x14ac:dyDescent="0.2">
      <c r="A999" s="118" t="str">
        <f>IF(B999="","",COUNT('Diário 1º PA'!$A$5:$A$1982)+COUNT('Diário 2º PA'!$A$5:$A$2027)+COUNT('Diário 3º PA'!$A$5:$A$2043)+ROW()-4)</f>
        <v/>
      </c>
      <c r="B999" s="104"/>
      <c r="C999" s="153"/>
      <c r="D999" s="105"/>
      <c r="E999" s="105"/>
      <c r="F999" s="106"/>
      <c r="G999" s="105"/>
      <c r="H999" s="105"/>
      <c r="I999" s="107"/>
      <c r="J999" s="422"/>
      <c r="K999" s="422"/>
      <c r="L999" s="423"/>
      <c r="M999" s="422"/>
      <c r="N999" s="422"/>
      <c r="O999" s="79">
        <f t="shared" si="40"/>
        <v>0</v>
      </c>
      <c r="P999" s="79">
        <f t="shared" si="40"/>
        <v>0</v>
      </c>
      <c r="Q999" s="102" t="str">
        <f t="shared" si="39"/>
        <v/>
      </c>
    </row>
    <row r="1000" spans="1:17" x14ac:dyDescent="0.2">
      <c r="A1000" s="118" t="str">
        <f>IF(B1000="","",COUNT('Diário 1º PA'!$A$5:$A$1982)+COUNT('Diário 2º PA'!$A$5:$A$2027)+COUNT('Diário 3º PA'!$A$5:$A$2043)+ROW()-4)</f>
        <v/>
      </c>
      <c r="B1000" s="104"/>
      <c r="C1000" s="153"/>
      <c r="D1000" s="105"/>
      <c r="E1000" s="105"/>
      <c r="F1000" s="106"/>
      <c r="G1000" s="105"/>
      <c r="H1000" s="105"/>
      <c r="I1000" s="107"/>
      <c r="J1000" s="422"/>
      <c r="K1000" s="422"/>
      <c r="L1000" s="423"/>
      <c r="M1000" s="422"/>
      <c r="N1000" s="422"/>
      <c r="O1000" s="79">
        <f t="shared" si="40"/>
        <v>0</v>
      </c>
      <c r="P1000" s="79">
        <f t="shared" si="40"/>
        <v>0</v>
      </c>
      <c r="Q1000" s="102" t="str">
        <f t="shared" si="39"/>
        <v/>
      </c>
    </row>
    <row r="1001" spans="1:17" x14ac:dyDescent="0.2">
      <c r="A1001" s="118" t="str">
        <f>IF(B1001="","",COUNT('Diário 1º PA'!$A$5:$A$1982)+COUNT('Diário 2º PA'!$A$5:$A$2027)+COUNT('Diário 3º PA'!$A$5:$A$2043)+ROW()-4)</f>
        <v/>
      </c>
      <c r="B1001" s="104"/>
      <c r="C1001" s="153"/>
      <c r="D1001" s="105"/>
      <c r="E1001" s="105"/>
      <c r="F1001" s="106"/>
      <c r="G1001" s="105"/>
      <c r="H1001" s="105"/>
      <c r="I1001" s="107"/>
      <c r="J1001" s="422"/>
      <c r="K1001" s="422"/>
      <c r="L1001" s="423"/>
      <c r="M1001" s="422"/>
      <c r="N1001" s="422"/>
      <c r="O1001" s="79">
        <f t="shared" si="40"/>
        <v>0</v>
      </c>
      <c r="P1001" s="79">
        <f t="shared" si="40"/>
        <v>0</v>
      </c>
      <c r="Q1001" s="102" t="str">
        <f t="shared" si="39"/>
        <v/>
      </c>
    </row>
    <row r="1002" spans="1:17" x14ac:dyDescent="0.2">
      <c r="A1002" s="118" t="str">
        <f>IF(B1002="","",COUNT('Diário 1º PA'!$A$5:$A$1982)+COUNT('Diário 2º PA'!$A$5:$A$2027)+COUNT('Diário 3º PA'!$A$5:$A$2043)+ROW()-4)</f>
        <v/>
      </c>
      <c r="B1002" s="104"/>
      <c r="C1002" s="153"/>
      <c r="D1002" s="105"/>
      <c r="E1002" s="105"/>
      <c r="F1002" s="106"/>
      <c r="G1002" s="105"/>
      <c r="H1002" s="105"/>
      <c r="I1002" s="107"/>
      <c r="J1002" s="422"/>
      <c r="K1002" s="422"/>
      <c r="L1002" s="423"/>
      <c r="M1002" s="422"/>
      <c r="N1002" s="422"/>
      <c r="O1002" s="79">
        <f t="shared" si="40"/>
        <v>0</v>
      </c>
      <c r="P1002" s="79">
        <f t="shared" si="40"/>
        <v>0</v>
      </c>
      <c r="Q1002" s="102" t="str">
        <f t="shared" si="39"/>
        <v/>
      </c>
    </row>
    <row r="1003" spans="1:17" x14ac:dyDescent="0.2">
      <c r="A1003" s="118" t="str">
        <f>IF(B1003="","",COUNT('Diário 1º PA'!$A$5:$A$1982)+COUNT('Diário 2º PA'!$A$5:$A$2027)+COUNT('Diário 3º PA'!$A$5:$A$2043)+ROW()-4)</f>
        <v/>
      </c>
      <c r="B1003" s="104"/>
      <c r="C1003" s="153"/>
      <c r="D1003" s="105"/>
      <c r="E1003" s="105"/>
      <c r="F1003" s="106"/>
      <c r="G1003" s="105"/>
      <c r="H1003" s="105"/>
      <c r="I1003" s="107"/>
      <c r="J1003" s="422"/>
      <c r="K1003" s="422"/>
      <c r="L1003" s="423"/>
      <c r="M1003" s="422"/>
      <c r="N1003" s="422"/>
      <c r="O1003" s="79">
        <f t="shared" si="40"/>
        <v>0</v>
      </c>
      <c r="P1003" s="79">
        <f t="shared" si="40"/>
        <v>0</v>
      </c>
      <c r="Q1003" s="102" t="str">
        <f t="shared" si="39"/>
        <v/>
      </c>
    </row>
    <row r="1004" spans="1:17" x14ac:dyDescent="0.2">
      <c r="A1004" s="118" t="str">
        <f>IF(B1004="","",COUNT('Diário 1º PA'!$A$5:$A$1982)+COUNT('Diário 2º PA'!$A$5:$A$2027)+COUNT('Diário 3º PA'!$A$5:$A$2043)+ROW()-4)</f>
        <v/>
      </c>
      <c r="B1004" s="104"/>
      <c r="C1004" s="153"/>
      <c r="D1004" s="105"/>
      <c r="E1004" s="105"/>
      <c r="F1004" s="106"/>
      <c r="G1004" s="105"/>
      <c r="H1004" s="105"/>
      <c r="I1004" s="107"/>
      <c r="J1004" s="422"/>
      <c r="K1004" s="422"/>
      <c r="L1004" s="423"/>
      <c r="M1004" s="422"/>
      <c r="N1004" s="422"/>
      <c r="O1004" s="79">
        <f t="shared" si="40"/>
        <v>0</v>
      </c>
      <c r="P1004" s="79">
        <f t="shared" si="40"/>
        <v>0</v>
      </c>
      <c r="Q1004" s="102" t="str">
        <f t="shared" si="39"/>
        <v/>
      </c>
    </row>
    <row r="1005" spans="1:17" x14ac:dyDescent="0.2">
      <c r="A1005" s="118" t="str">
        <f>IF(B1005="","",COUNT('Diário 1º PA'!$A$5:$A$1982)+COUNT('Diário 2º PA'!$A$5:$A$2027)+COUNT('Diário 3º PA'!$A$5:$A$2043)+ROW()-4)</f>
        <v/>
      </c>
      <c r="B1005" s="104"/>
      <c r="C1005" s="153"/>
      <c r="D1005" s="105"/>
      <c r="E1005" s="105"/>
      <c r="F1005" s="106"/>
      <c r="G1005" s="105"/>
      <c r="H1005" s="105"/>
      <c r="I1005" s="107"/>
      <c r="J1005" s="422"/>
      <c r="K1005" s="422"/>
      <c r="L1005" s="423"/>
      <c r="M1005" s="422"/>
      <c r="N1005" s="422"/>
      <c r="O1005" s="79">
        <f t="shared" si="40"/>
        <v>0</v>
      </c>
      <c r="P1005" s="79">
        <f t="shared" si="40"/>
        <v>0</v>
      </c>
      <c r="Q1005" s="102" t="str">
        <f t="shared" si="39"/>
        <v/>
      </c>
    </row>
    <row r="1006" spans="1:17" x14ac:dyDescent="0.2">
      <c r="A1006" s="118" t="str">
        <f>IF(B1006="","",COUNT('Diário 1º PA'!$A$5:$A$1982)+COUNT('Diário 2º PA'!$A$5:$A$2027)+COUNT('Diário 3º PA'!$A$5:$A$2043)+ROW()-4)</f>
        <v/>
      </c>
      <c r="B1006" s="104"/>
      <c r="C1006" s="153"/>
      <c r="D1006" s="105"/>
      <c r="E1006" s="105"/>
      <c r="F1006" s="106"/>
      <c r="G1006" s="105"/>
      <c r="H1006" s="105"/>
      <c r="I1006" s="107"/>
      <c r="J1006" s="422"/>
      <c r="K1006" s="422"/>
      <c r="L1006" s="423"/>
      <c r="M1006" s="422"/>
      <c r="N1006" s="422"/>
      <c r="O1006" s="79">
        <f t="shared" si="40"/>
        <v>0</v>
      </c>
      <c r="P1006" s="79">
        <f t="shared" si="40"/>
        <v>0</v>
      </c>
      <c r="Q1006" s="102" t="str">
        <f t="shared" si="39"/>
        <v/>
      </c>
    </row>
    <row r="1007" spans="1:17" x14ac:dyDescent="0.2">
      <c r="A1007" s="118" t="str">
        <f>IF(B1007="","",COUNT('Diário 1º PA'!$A$5:$A$1982)+COUNT('Diário 2º PA'!$A$5:$A$2027)+COUNT('Diário 3º PA'!$A$5:$A$2043)+ROW()-4)</f>
        <v/>
      </c>
      <c r="B1007" s="104"/>
      <c r="C1007" s="153"/>
      <c r="D1007" s="105"/>
      <c r="E1007" s="105"/>
      <c r="F1007" s="106"/>
      <c r="G1007" s="105"/>
      <c r="H1007" s="105"/>
      <c r="I1007" s="107"/>
      <c r="J1007" s="422"/>
      <c r="K1007" s="422"/>
      <c r="L1007" s="423"/>
      <c r="M1007" s="422"/>
      <c r="N1007" s="422"/>
      <c r="O1007" s="79">
        <f t="shared" si="40"/>
        <v>0</v>
      </c>
      <c r="P1007" s="79">
        <f t="shared" si="40"/>
        <v>0</v>
      </c>
      <c r="Q1007" s="102" t="str">
        <f t="shared" si="39"/>
        <v/>
      </c>
    </row>
    <row r="1008" spans="1:17" x14ac:dyDescent="0.2">
      <c r="A1008" s="118" t="str">
        <f>IF(B1008="","",COUNT('Diário 1º PA'!$A$5:$A$1982)+COUNT('Diário 2º PA'!$A$5:$A$2027)+COUNT('Diário 3º PA'!$A$5:$A$2043)+ROW()-4)</f>
        <v/>
      </c>
      <c r="B1008" s="104"/>
      <c r="C1008" s="153"/>
      <c r="D1008" s="105"/>
      <c r="E1008" s="105"/>
      <c r="F1008" s="106"/>
      <c r="G1008" s="105"/>
      <c r="H1008" s="105"/>
      <c r="I1008" s="107"/>
      <c r="J1008" s="422"/>
      <c r="K1008" s="422"/>
      <c r="L1008" s="423"/>
      <c r="M1008" s="422"/>
      <c r="N1008" s="422"/>
      <c r="O1008" s="79">
        <f t="shared" si="40"/>
        <v>0</v>
      </c>
      <c r="P1008" s="79">
        <f t="shared" si="40"/>
        <v>0</v>
      </c>
      <c r="Q1008" s="102" t="str">
        <f t="shared" si="39"/>
        <v/>
      </c>
    </row>
    <row r="1009" spans="1:17" x14ac:dyDescent="0.2">
      <c r="A1009" s="118" t="str">
        <f>IF(B1009="","",COUNT('Diário 1º PA'!$A$5:$A$1982)+COUNT('Diário 2º PA'!$A$5:$A$2027)+COUNT('Diário 3º PA'!$A$5:$A$2043)+ROW()-4)</f>
        <v/>
      </c>
      <c r="B1009" s="104"/>
      <c r="C1009" s="153"/>
      <c r="D1009" s="105"/>
      <c r="E1009" s="105"/>
      <c r="F1009" s="106"/>
      <c r="G1009" s="105"/>
      <c r="H1009" s="105"/>
      <c r="I1009" s="107"/>
      <c r="J1009" s="422"/>
      <c r="K1009" s="422"/>
      <c r="L1009" s="423"/>
      <c r="M1009" s="422"/>
      <c r="N1009" s="455"/>
      <c r="O1009" s="79">
        <f t="shared" si="40"/>
        <v>0</v>
      </c>
      <c r="P1009" s="79">
        <f t="shared" si="40"/>
        <v>0</v>
      </c>
      <c r="Q1009" s="102" t="str">
        <f t="shared" si="39"/>
        <v/>
      </c>
    </row>
    <row r="1010" spans="1:17" x14ac:dyDescent="0.2">
      <c r="A1010" s="118" t="str">
        <f>IF(B1010="","",COUNT('Diário 1º PA'!$A$5:$A$1982)+COUNT('Diário 2º PA'!$A$5:$A$2027)+COUNT('Diário 3º PA'!$A$5:$A$2043)+ROW()-4)</f>
        <v/>
      </c>
      <c r="B1010" s="104"/>
      <c r="C1010" s="153"/>
      <c r="D1010" s="105"/>
      <c r="E1010" s="105"/>
      <c r="F1010" s="106"/>
      <c r="G1010" s="105"/>
      <c r="H1010" s="105"/>
      <c r="I1010" s="107"/>
      <c r="J1010" s="422"/>
      <c r="K1010" s="422"/>
      <c r="L1010" s="423"/>
      <c r="M1010" s="422"/>
      <c r="N1010" s="455"/>
      <c r="O1010" s="79">
        <f t="shared" si="40"/>
        <v>0</v>
      </c>
      <c r="P1010" s="79">
        <f t="shared" si="40"/>
        <v>0</v>
      </c>
      <c r="Q1010" s="102" t="str">
        <f t="shared" si="39"/>
        <v/>
      </c>
    </row>
    <row r="1011" spans="1:17" x14ac:dyDescent="0.2">
      <c r="A1011" s="118" t="str">
        <f>IF(B1011="","",COUNT('Diário 1º PA'!$A$5:$A$1982)+COUNT('Diário 2º PA'!$A$5:$A$2027)+COUNT('Diário 3º PA'!$A$5:$A$2043)+ROW()-4)</f>
        <v/>
      </c>
      <c r="B1011" s="104"/>
      <c r="C1011" s="153"/>
      <c r="D1011" s="105"/>
      <c r="E1011" s="105"/>
      <c r="F1011" s="106"/>
      <c r="G1011" s="105"/>
      <c r="H1011" s="105"/>
      <c r="I1011" s="107"/>
      <c r="J1011" s="422"/>
      <c r="K1011" s="422"/>
      <c r="L1011" s="423"/>
      <c r="M1011" s="422"/>
      <c r="N1011" s="455"/>
      <c r="O1011" s="79">
        <f t="shared" si="40"/>
        <v>0</v>
      </c>
      <c r="P1011" s="79">
        <f t="shared" si="40"/>
        <v>0</v>
      </c>
      <c r="Q1011" s="102" t="str">
        <f t="shared" si="39"/>
        <v/>
      </c>
    </row>
    <row r="1012" spans="1:17" x14ac:dyDescent="0.2">
      <c r="A1012" s="118" t="str">
        <f>IF(B1012="","",COUNT('Diário 1º PA'!$A$5:$A$1982)+COUNT('Diário 2º PA'!$A$5:$A$2027)+COUNT('Diário 3º PA'!$A$5:$A$2043)+ROW()-4)</f>
        <v/>
      </c>
      <c r="B1012" s="104"/>
      <c r="C1012" s="153"/>
      <c r="D1012" s="105"/>
      <c r="E1012" s="105"/>
      <c r="F1012" s="106"/>
      <c r="G1012" s="105"/>
      <c r="H1012" s="105"/>
      <c r="I1012" s="107"/>
      <c r="J1012" s="422"/>
      <c r="K1012" s="422"/>
      <c r="L1012" s="423"/>
      <c r="M1012" s="422"/>
      <c r="N1012" s="455"/>
      <c r="O1012" s="79">
        <f t="shared" si="40"/>
        <v>0</v>
      </c>
      <c r="P1012" s="79">
        <f t="shared" si="40"/>
        <v>0</v>
      </c>
      <c r="Q1012" s="102" t="str">
        <f t="shared" si="39"/>
        <v/>
      </c>
    </row>
    <row r="1013" spans="1:17" x14ac:dyDescent="0.2">
      <c r="A1013" s="118" t="str">
        <f>IF(B1013="","",COUNT('Diário 1º PA'!$A$5:$A$1982)+COUNT('Diário 2º PA'!$A$5:$A$2027)+COUNT('Diário 3º PA'!$A$5:$A$2043)+ROW()-4)</f>
        <v/>
      </c>
      <c r="B1013" s="104"/>
      <c r="C1013" s="153"/>
      <c r="D1013" s="105"/>
      <c r="E1013" s="105"/>
      <c r="F1013" s="106"/>
      <c r="G1013" s="105"/>
      <c r="H1013" s="105"/>
      <c r="I1013" s="107"/>
      <c r="J1013" s="422"/>
      <c r="K1013" s="422"/>
      <c r="L1013" s="423"/>
      <c r="M1013" s="422"/>
      <c r="N1013" s="455"/>
      <c r="O1013" s="79">
        <f t="shared" si="40"/>
        <v>0</v>
      </c>
      <c r="P1013" s="79">
        <f t="shared" si="40"/>
        <v>0</v>
      </c>
      <c r="Q1013" s="102" t="str">
        <f t="shared" si="39"/>
        <v/>
      </c>
    </row>
    <row r="1014" spans="1:17" x14ac:dyDescent="0.2">
      <c r="A1014" s="118" t="str">
        <f>IF(B1014="","",COUNT('Diário 1º PA'!$A$5:$A$1982)+COUNT('Diário 2º PA'!$A$5:$A$2027)+COUNT('Diário 3º PA'!$A$5:$A$2043)+ROW()-4)</f>
        <v/>
      </c>
      <c r="B1014" s="104"/>
      <c r="C1014" s="153"/>
      <c r="D1014" s="105"/>
      <c r="E1014" s="105"/>
      <c r="F1014" s="106"/>
      <c r="G1014" s="105"/>
      <c r="H1014" s="105"/>
      <c r="I1014" s="107"/>
      <c r="J1014" s="422"/>
      <c r="K1014" s="422"/>
      <c r="L1014" s="423"/>
      <c r="M1014" s="422"/>
      <c r="N1014" s="455"/>
      <c r="O1014" s="79">
        <f t="shared" si="40"/>
        <v>0</v>
      </c>
      <c r="P1014" s="79">
        <f t="shared" si="40"/>
        <v>0</v>
      </c>
      <c r="Q1014" s="102" t="str">
        <f t="shared" si="39"/>
        <v/>
      </c>
    </row>
    <row r="1015" spans="1:17" x14ac:dyDescent="0.2">
      <c r="A1015" s="118" t="str">
        <f>IF(B1015="","",COUNT('Diário 1º PA'!$A$5:$A$1982)+COUNT('Diário 2º PA'!$A$5:$A$2027)+COUNT('Diário 3º PA'!$A$5:$A$2043)+ROW()-4)</f>
        <v/>
      </c>
      <c r="B1015" s="104"/>
      <c r="C1015" s="153"/>
      <c r="D1015" s="105"/>
      <c r="E1015" s="105"/>
      <c r="F1015" s="106"/>
      <c r="G1015" s="105"/>
      <c r="H1015" s="105"/>
      <c r="I1015" s="107"/>
      <c r="J1015" s="422"/>
      <c r="K1015" s="422"/>
      <c r="L1015" s="423"/>
      <c r="M1015" s="422"/>
      <c r="N1015" s="455"/>
      <c r="O1015" s="79">
        <f t="shared" si="40"/>
        <v>0</v>
      </c>
      <c r="P1015" s="79">
        <f t="shared" si="40"/>
        <v>0</v>
      </c>
      <c r="Q1015" s="102" t="str">
        <f t="shared" si="39"/>
        <v/>
      </c>
    </row>
    <row r="1016" spans="1:17" x14ac:dyDescent="0.2">
      <c r="A1016" s="118" t="str">
        <f>IF(B1016="","",COUNT('Diário 1º PA'!$A$5:$A$1982)+COUNT('Diário 2º PA'!$A$5:$A$2027)+COUNT('Diário 3º PA'!$A$5:$A$2043)+ROW()-4)</f>
        <v/>
      </c>
      <c r="B1016" s="104"/>
      <c r="C1016" s="153"/>
      <c r="D1016" s="105"/>
      <c r="E1016" s="105"/>
      <c r="F1016" s="106"/>
      <c r="G1016" s="105"/>
      <c r="H1016" s="105"/>
      <c r="I1016" s="107"/>
      <c r="J1016" s="422"/>
      <c r="K1016" s="422"/>
      <c r="L1016" s="423"/>
      <c r="M1016" s="422"/>
      <c r="N1016" s="455"/>
      <c r="O1016" s="79">
        <f t="shared" si="40"/>
        <v>0</v>
      </c>
      <c r="P1016" s="79">
        <f t="shared" si="40"/>
        <v>0</v>
      </c>
      <c r="Q1016" s="102" t="str">
        <f t="shared" si="39"/>
        <v/>
      </c>
    </row>
    <row r="1017" spans="1:17" x14ac:dyDescent="0.2">
      <c r="A1017" s="118" t="str">
        <f>IF(B1017="","",COUNT('Diário 1º PA'!$A$5:$A$1982)+COUNT('Diário 2º PA'!$A$5:$A$2027)+COUNT('Diário 3º PA'!$A$5:$A$2043)+ROW()-4)</f>
        <v/>
      </c>
      <c r="B1017" s="104"/>
      <c r="C1017" s="153"/>
      <c r="D1017" s="105"/>
      <c r="E1017" s="105"/>
      <c r="F1017" s="106"/>
      <c r="G1017" s="105"/>
      <c r="H1017" s="105"/>
      <c r="I1017" s="107"/>
      <c r="J1017" s="422"/>
      <c r="K1017" s="422"/>
      <c r="L1017" s="423"/>
      <c r="M1017" s="422"/>
      <c r="N1017" s="455"/>
      <c r="O1017" s="79">
        <f t="shared" si="40"/>
        <v>0</v>
      </c>
      <c r="P1017" s="79">
        <f t="shared" si="40"/>
        <v>0</v>
      </c>
      <c r="Q1017" s="102" t="str">
        <f t="shared" si="39"/>
        <v/>
      </c>
    </row>
    <row r="1018" spans="1:17" x14ac:dyDescent="0.2">
      <c r="A1018" s="118" t="str">
        <f>IF(B1018="","",COUNT('Diário 1º PA'!$A$5:$A$1982)+COUNT('Diário 2º PA'!$A$5:$A$2027)+COUNT('Diário 3º PA'!$A$5:$A$2043)+ROW()-4)</f>
        <v/>
      </c>
      <c r="B1018" s="104"/>
      <c r="C1018" s="153"/>
      <c r="D1018" s="105"/>
      <c r="E1018" s="105"/>
      <c r="F1018" s="106"/>
      <c r="G1018" s="105"/>
      <c r="H1018" s="105"/>
      <c r="I1018" s="107"/>
      <c r="J1018" s="422"/>
      <c r="K1018" s="422"/>
      <c r="L1018" s="423"/>
      <c r="M1018" s="422"/>
      <c r="N1018" s="455"/>
      <c r="O1018" s="79">
        <f t="shared" si="40"/>
        <v>0</v>
      </c>
      <c r="P1018" s="79">
        <f t="shared" si="40"/>
        <v>0</v>
      </c>
      <c r="Q1018" s="102" t="str">
        <f t="shared" si="39"/>
        <v/>
      </c>
    </row>
    <row r="1019" spans="1:17" x14ac:dyDescent="0.2">
      <c r="A1019" s="118" t="str">
        <f>IF(B1019="","",COUNT('Diário 1º PA'!$A$5:$A$1982)+COUNT('Diário 2º PA'!$A$5:$A$2027)+COUNT('Diário 3º PA'!$A$5:$A$2043)+ROW()-4)</f>
        <v/>
      </c>
      <c r="B1019" s="104"/>
      <c r="C1019" s="153"/>
      <c r="D1019" s="105"/>
      <c r="E1019" s="105"/>
      <c r="F1019" s="106"/>
      <c r="G1019" s="105"/>
      <c r="H1019" s="105"/>
      <c r="I1019" s="107"/>
      <c r="J1019" s="422"/>
      <c r="K1019" s="422"/>
      <c r="L1019" s="423"/>
      <c r="M1019" s="422"/>
      <c r="N1019" s="455"/>
      <c r="O1019" s="79">
        <f t="shared" si="40"/>
        <v>0</v>
      </c>
      <c r="P1019" s="79">
        <f t="shared" si="40"/>
        <v>0</v>
      </c>
      <c r="Q1019" s="102" t="str">
        <f t="shared" si="39"/>
        <v/>
      </c>
    </row>
    <row r="1020" spans="1:17" x14ac:dyDescent="0.2">
      <c r="A1020" s="118" t="str">
        <f>IF(B1020="","",COUNT('Diário 1º PA'!$A$5:$A$1982)+COUNT('Diário 2º PA'!$A$5:$A$2027)+COUNT('Diário 3º PA'!$A$5:$A$2043)+ROW()-4)</f>
        <v/>
      </c>
      <c r="B1020" s="104"/>
      <c r="C1020" s="153"/>
      <c r="D1020" s="105"/>
      <c r="E1020" s="105"/>
      <c r="F1020" s="106"/>
      <c r="G1020" s="105"/>
      <c r="H1020" s="105"/>
      <c r="I1020" s="107"/>
      <c r="J1020" s="422"/>
      <c r="K1020" s="422"/>
      <c r="L1020" s="423"/>
      <c r="M1020" s="422"/>
      <c r="N1020" s="455"/>
      <c r="O1020" s="79">
        <f t="shared" si="40"/>
        <v>0</v>
      </c>
      <c r="P1020" s="79">
        <f t="shared" si="40"/>
        <v>0</v>
      </c>
      <c r="Q1020" s="102" t="str">
        <f t="shared" si="39"/>
        <v/>
      </c>
    </row>
    <row r="1021" spans="1:17" x14ac:dyDescent="0.2">
      <c r="A1021" s="118" t="str">
        <f>IF(B1021="","",COUNT('Diário 1º PA'!$A$5:$A$1982)+COUNT('Diário 2º PA'!$A$5:$A$2027)+COUNT('Diário 3º PA'!$A$5:$A$2043)+ROW()-4)</f>
        <v/>
      </c>
      <c r="B1021" s="104"/>
      <c r="C1021" s="153"/>
      <c r="D1021" s="105"/>
      <c r="E1021" s="105"/>
      <c r="F1021" s="106"/>
      <c r="G1021" s="105"/>
      <c r="H1021" s="105"/>
      <c r="I1021" s="107"/>
      <c r="J1021" s="422"/>
      <c r="K1021" s="422"/>
      <c r="L1021" s="423"/>
      <c r="M1021" s="422"/>
      <c r="N1021" s="455"/>
      <c r="O1021" s="79">
        <f t="shared" si="40"/>
        <v>0</v>
      </c>
      <c r="P1021" s="79">
        <f t="shared" si="40"/>
        <v>0</v>
      </c>
      <c r="Q1021" s="102" t="str">
        <f t="shared" si="39"/>
        <v/>
      </c>
    </row>
    <row r="1022" spans="1:17" x14ac:dyDescent="0.2">
      <c r="A1022" s="118" t="str">
        <f>IF(B1022="","",COUNT('Diário 1º PA'!$A$5:$A$1982)+COUNT('Diário 2º PA'!$A$5:$A$2027)+COUNT('Diário 3º PA'!$A$5:$A$2043)+ROW()-4)</f>
        <v/>
      </c>
      <c r="B1022" s="104"/>
      <c r="C1022" s="153"/>
      <c r="D1022" s="105"/>
      <c r="E1022" s="105"/>
      <c r="F1022" s="106"/>
      <c r="G1022" s="105"/>
      <c r="H1022" s="105"/>
      <c r="I1022" s="107"/>
      <c r="J1022" s="422"/>
      <c r="K1022" s="422"/>
      <c r="L1022" s="423"/>
      <c r="M1022" s="422"/>
      <c r="N1022" s="455"/>
      <c r="O1022" s="79">
        <f t="shared" si="40"/>
        <v>0</v>
      </c>
      <c r="P1022" s="79">
        <f t="shared" si="40"/>
        <v>0</v>
      </c>
      <c r="Q1022" s="102" t="str">
        <f t="shared" si="39"/>
        <v/>
      </c>
    </row>
    <row r="1023" spans="1:17" x14ac:dyDescent="0.2">
      <c r="A1023" s="118" t="str">
        <f>IF(B1023="","",COUNT('Diário 1º PA'!$A$5:$A$1982)+COUNT('Diário 2º PA'!$A$5:$A$2027)+COUNT('Diário 3º PA'!$A$5:$A$2043)+ROW()-4)</f>
        <v/>
      </c>
      <c r="B1023" s="104"/>
      <c r="C1023" s="153"/>
      <c r="D1023" s="105"/>
      <c r="E1023" s="105"/>
      <c r="F1023" s="106"/>
      <c r="G1023" s="105"/>
      <c r="H1023" s="105"/>
      <c r="I1023" s="107"/>
      <c r="J1023" s="422"/>
      <c r="K1023" s="422"/>
      <c r="L1023" s="423"/>
      <c r="M1023" s="422"/>
      <c r="N1023" s="455"/>
      <c r="O1023" s="79">
        <f t="shared" si="40"/>
        <v>0</v>
      </c>
      <c r="P1023" s="79">
        <f t="shared" si="40"/>
        <v>0</v>
      </c>
      <c r="Q1023" s="102" t="str">
        <f t="shared" si="39"/>
        <v/>
      </c>
    </row>
    <row r="1024" spans="1:17" x14ac:dyDescent="0.2">
      <c r="A1024" s="118" t="str">
        <f>IF(B1024="","",COUNT('Diário 1º PA'!$A$5:$A$1982)+COUNT('Diário 2º PA'!$A$5:$A$2027)+COUNT('Diário 3º PA'!$A$5:$A$2043)+ROW()-4)</f>
        <v/>
      </c>
      <c r="B1024" s="104"/>
      <c r="C1024" s="153"/>
      <c r="D1024" s="105"/>
      <c r="E1024" s="105"/>
      <c r="F1024" s="106"/>
      <c r="G1024" s="105"/>
      <c r="H1024" s="105"/>
      <c r="I1024" s="107"/>
      <c r="J1024" s="422"/>
      <c r="K1024" s="422"/>
      <c r="L1024" s="423"/>
      <c r="M1024" s="422"/>
      <c r="N1024" s="455"/>
      <c r="O1024" s="79">
        <f t="shared" si="40"/>
        <v>0</v>
      </c>
      <c r="P1024" s="79">
        <f t="shared" si="40"/>
        <v>0</v>
      </c>
      <c r="Q1024" s="102" t="str">
        <f t="shared" si="39"/>
        <v/>
      </c>
    </row>
    <row r="1025" spans="1:17" x14ac:dyDescent="0.2">
      <c r="A1025" s="118" t="str">
        <f>IF(B1025="","",COUNT('Diário 1º PA'!$A$5:$A$1982)+COUNT('Diário 2º PA'!$A$5:$A$2027)+COUNT('Diário 3º PA'!$A$5:$A$2043)+ROW()-4)</f>
        <v/>
      </c>
      <c r="B1025" s="104"/>
      <c r="C1025" s="153"/>
      <c r="D1025" s="105"/>
      <c r="E1025" s="105"/>
      <c r="F1025" s="106"/>
      <c r="G1025" s="105"/>
      <c r="H1025" s="105"/>
      <c r="I1025" s="107"/>
      <c r="J1025" s="422"/>
      <c r="K1025" s="422"/>
      <c r="L1025" s="423"/>
      <c r="M1025" s="422"/>
      <c r="N1025" s="455"/>
      <c r="O1025" s="79">
        <f t="shared" si="40"/>
        <v>0</v>
      </c>
      <c r="P1025" s="79">
        <f t="shared" si="40"/>
        <v>0</v>
      </c>
      <c r="Q1025" s="102" t="str">
        <f t="shared" si="39"/>
        <v/>
      </c>
    </row>
    <row r="1026" spans="1:17" x14ac:dyDescent="0.2">
      <c r="A1026" s="118" t="str">
        <f>IF(B1026="","",COUNT('Diário 1º PA'!$A$5:$A$1982)+COUNT('Diário 2º PA'!$A$5:$A$2027)+COUNT('Diário 3º PA'!$A$5:$A$2043)+ROW()-4)</f>
        <v/>
      </c>
      <c r="B1026" s="104"/>
      <c r="C1026" s="153"/>
      <c r="D1026" s="105"/>
      <c r="E1026" s="105"/>
      <c r="F1026" s="106"/>
      <c r="G1026" s="105"/>
      <c r="H1026" s="105"/>
      <c r="I1026" s="107"/>
      <c r="J1026" s="422"/>
      <c r="K1026" s="422"/>
      <c r="L1026" s="423"/>
      <c r="M1026" s="422"/>
      <c r="N1026" s="455"/>
      <c r="O1026" s="79">
        <f t="shared" si="40"/>
        <v>0</v>
      </c>
      <c r="P1026" s="79">
        <f t="shared" si="40"/>
        <v>0</v>
      </c>
      <c r="Q1026" s="102" t="str">
        <f t="shared" si="39"/>
        <v/>
      </c>
    </row>
    <row r="1027" spans="1:17" x14ac:dyDescent="0.2">
      <c r="A1027" s="118" t="str">
        <f>IF(B1027="","",COUNT('Diário 1º PA'!$A$5:$A$1982)+COUNT('Diário 2º PA'!$A$5:$A$2027)+COUNT('Diário 3º PA'!$A$5:$A$2043)+ROW()-4)</f>
        <v/>
      </c>
      <c r="B1027" s="104"/>
      <c r="C1027" s="153"/>
      <c r="D1027" s="105"/>
      <c r="E1027" s="105"/>
      <c r="F1027" s="106"/>
      <c r="G1027" s="105"/>
      <c r="H1027" s="105"/>
      <c r="I1027" s="107"/>
      <c r="J1027" s="422"/>
      <c r="K1027" s="422"/>
      <c r="L1027" s="423"/>
      <c r="M1027" s="422"/>
      <c r="N1027" s="455"/>
      <c r="O1027" s="79">
        <f t="shared" si="40"/>
        <v>0</v>
      </c>
      <c r="P1027" s="79">
        <f t="shared" si="40"/>
        <v>0</v>
      </c>
      <c r="Q1027" s="102" t="str">
        <f t="shared" si="39"/>
        <v/>
      </c>
    </row>
    <row r="1028" spans="1:17" x14ac:dyDescent="0.2">
      <c r="A1028" s="118" t="str">
        <f>IF(B1028="","",COUNT('Diário 1º PA'!$A$5:$A$1982)+COUNT('Diário 2º PA'!$A$5:$A$2027)+COUNT('Diário 3º PA'!$A$5:$A$2043)+ROW()-4)</f>
        <v/>
      </c>
      <c r="B1028" s="104"/>
      <c r="C1028" s="153"/>
      <c r="D1028" s="105"/>
      <c r="E1028" s="105"/>
      <c r="F1028" s="106"/>
      <c r="G1028" s="105"/>
      <c r="H1028" s="105"/>
      <c r="I1028" s="107"/>
      <c r="J1028" s="422"/>
      <c r="K1028" s="422"/>
      <c r="L1028" s="423"/>
      <c r="M1028" s="422"/>
      <c r="N1028" s="455"/>
      <c r="O1028" s="79">
        <f t="shared" si="40"/>
        <v>0</v>
      </c>
      <c r="P1028" s="79">
        <f t="shared" si="40"/>
        <v>0</v>
      </c>
      <c r="Q1028" s="102" t="str">
        <f t="shared" si="39"/>
        <v/>
      </c>
    </row>
    <row r="1029" spans="1:17" x14ac:dyDescent="0.2">
      <c r="A1029" s="118" t="str">
        <f>IF(B1029="","",COUNT('Diário 1º PA'!$A$5:$A$1982)+COUNT('Diário 2º PA'!$A$5:$A$2027)+COUNT('Diário 3º PA'!$A$5:$A$2043)+ROW()-4)</f>
        <v/>
      </c>
      <c r="B1029" s="104"/>
      <c r="C1029" s="153"/>
      <c r="D1029" s="105"/>
      <c r="E1029" s="105"/>
      <c r="F1029" s="106"/>
      <c r="G1029" s="105"/>
      <c r="H1029" s="105"/>
      <c r="I1029" s="107"/>
      <c r="J1029" s="422"/>
      <c r="K1029" s="422"/>
      <c r="L1029" s="423"/>
      <c r="M1029" s="422"/>
      <c r="N1029" s="455"/>
      <c r="O1029" s="79">
        <f t="shared" si="40"/>
        <v>0</v>
      </c>
      <c r="P1029" s="79">
        <f t="shared" si="40"/>
        <v>0</v>
      </c>
      <c r="Q1029" s="102" t="str">
        <f t="shared" si="39"/>
        <v/>
      </c>
    </row>
    <row r="1030" spans="1:17" x14ac:dyDescent="0.2">
      <c r="A1030" s="118" t="str">
        <f>IF(B1030="","",COUNT('Diário 1º PA'!$A$5:$A$1982)+COUNT('Diário 2º PA'!$A$5:$A$2027)+COUNT('Diário 3º PA'!$A$5:$A$2043)+ROW()-4)</f>
        <v/>
      </c>
      <c r="B1030" s="104"/>
      <c r="C1030" s="153"/>
      <c r="D1030" s="105"/>
      <c r="E1030" s="105"/>
      <c r="F1030" s="106"/>
      <c r="G1030" s="105"/>
      <c r="H1030" s="105"/>
      <c r="I1030" s="107"/>
      <c r="J1030" s="422"/>
      <c r="K1030" s="422"/>
      <c r="L1030" s="423"/>
      <c r="M1030" s="422"/>
      <c r="N1030" s="455"/>
      <c r="O1030" s="79">
        <f t="shared" si="40"/>
        <v>0</v>
      </c>
      <c r="P1030" s="79">
        <f t="shared" si="40"/>
        <v>0</v>
      </c>
      <c r="Q1030" s="102" t="str">
        <f t="shared" si="39"/>
        <v/>
      </c>
    </row>
    <row r="1031" spans="1:17" x14ac:dyDescent="0.2">
      <c r="A1031" s="118" t="str">
        <f>IF(B1031="","",COUNT('Diário 1º PA'!$A$5:$A$1982)+COUNT('Diário 2º PA'!$A$5:$A$2027)+COUNT('Diário 3º PA'!$A$5:$A$2043)+ROW()-4)</f>
        <v/>
      </c>
      <c r="B1031" s="104"/>
      <c r="C1031" s="153"/>
      <c r="D1031" s="105"/>
      <c r="E1031" s="105"/>
      <c r="F1031" s="106"/>
      <c r="G1031" s="105"/>
      <c r="H1031" s="105"/>
      <c r="I1031" s="107"/>
      <c r="J1031" s="422"/>
      <c r="K1031" s="422"/>
      <c r="L1031" s="423"/>
      <c r="M1031" s="422"/>
      <c r="N1031" s="455"/>
      <c r="O1031" s="79">
        <f t="shared" si="40"/>
        <v>0</v>
      </c>
      <c r="P1031" s="79">
        <f t="shared" si="40"/>
        <v>0</v>
      </c>
      <c r="Q1031" s="102" t="str">
        <f t="shared" si="39"/>
        <v/>
      </c>
    </row>
    <row r="1032" spans="1:17" x14ac:dyDescent="0.2">
      <c r="A1032" s="118" t="str">
        <f>IF(B1032="","",COUNT('Diário 1º PA'!$A$5:$A$1982)+COUNT('Diário 2º PA'!$A$5:$A$2027)+COUNT('Diário 3º PA'!$A$5:$A$2043)+ROW()-4)</f>
        <v/>
      </c>
      <c r="B1032" s="104"/>
      <c r="C1032" s="153"/>
      <c r="D1032" s="105"/>
      <c r="E1032" s="105"/>
      <c r="F1032" s="106"/>
      <c r="G1032" s="105"/>
      <c r="H1032" s="105"/>
      <c r="I1032" s="107"/>
      <c r="J1032" s="422"/>
      <c r="K1032" s="422"/>
      <c r="L1032" s="423"/>
      <c r="M1032" s="422"/>
      <c r="N1032" s="455"/>
      <c r="O1032" s="79">
        <f t="shared" si="40"/>
        <v>0</v>
      </c>
      <c r="P1032" s="79">
        <f t="shared" si="40"/>
        <v>0</v>
      </c>
      <c r="Q1032" s="102" t="str">
        <f t="shared" si="39"/>
        <v/>
      </c>
    </row>
    <row r="1033" spans="1:17" x14ac:dyDescent="0.2">
      <c r="A1033" s="118" t="str">
        <f>IF(B1033="","",COUNT('Diário 1º PA'!$A$5:$A$1982)+COUNT('Diário 2º PA'!$A$5:$A$2027)+COUNT('Diário 3º PA'!$A$5:$A$2043)+ROW()-4)</f>
        <v/>
      </c>
      <c r="B1033" s="104"/>
      <c r="C1033" s="153"/>
      <c r="D1033" s="105"/>
      <c r="E1033" s="105"/>
      <c r="F1033" s="106"/>
      <c r="G1033" s="105"/>
      <c r="H1033" s="105"/>
      <c r="I1033" s="107"/>
      <c r="J1033" s="422"/>
      <c r="K1033" s="422"/>
      <c r="L1033" s="423"/>
      <c r="M1033" s="422"/>
      <c r="N1033" s="455"/>
      <c r="O1033" s="79">
        <f t="shared" si="40"/>
        <v>0</v>
      </c>
      <c r="P1033" s="79">
        <f t="shared" si="40"/>
        <v>0</v>
      </c>
      <c r="Q1033" s="102" t="str">
        <f t="shared" ref="Q1033:Q1096" si="41">SUBSTITUTE(D1033," ","_")</f>
        <v/>
      </c>
    </row>
    <row r="1034" spans="1:17" x14ac:dyDescent="0.2">
      <c r="A1034" s="118" t="str">
        <f>IF(B1034="","",COUNT('Diário 1º PA'!$A$5:$A$1982)+COUNT('Diário 2º PA'!$A$5:$A$2027)+COUNT('Diário 3º PA'!$A$5:$A$2043)+ROW()-4)</f>
        <v/>
      </c>
      <c r="B1034" s="104"/>
      <c r="C1034" s="153"/>
      <c r="D1034" s="105"/>
      <c r="E1034" s="105"/>
      <c r="F1034" s="106"/>
      <c r="G1034" s="105"/>
      <c r="H1034" s="105"/>
      <c r="I1034" s="107"/>
      <c r="J1034" s="422"/>
      <c r="K1034" s="422"/>
      <c r="L1034" s="423"/>
      <c r="M1034" s="422"/>
      <c r="N1034" s="455"/>
      <c r="O1034" s="79">
        <f t="shared" ref="O1034:P1097" si="42">IF(B1034=0,0,IF(YEAR(B1034)=$P$1,MONTH(B1034)-$O$1+1,(YEAR(B1034)-$P$1)*12-$O$1+1+MONTH(B1034)))</f>
        <v>0</v>
      </c>
      <c r="P1034" s="79">
        <f t="shared" si="42"/>
        <v>0</v>
      </c>
      <c r="Q1034" s="102" t="str">
        <f t="shared" si="41"/>
        <v/>
      </c>
    </row>
    <row r="1035" spans="1:17" x14ac:dyDescent="0.2">
      <c r="A1035" s="118" t="str">
        <f>IF(B1035="","",COUNT('Diário 1º PA'!$A$5:$A$1982)+COUNT('Diário 2º PA'!$A$5:$A$2027)+COUNT('Diário 3º PA'!$A$5:$A$2043)+ROW()-4)</f>
        <v/>
      </c>
      <c r="B1035" s="104"/>
      <c r="C1035" s="153"/>
      <c r="D1035" s="105"/>
      <c r="E1035" s="105"/>
      <c r="F1035" s="106"/>
      <c r="G1035" s="105"/>
      <c r="H1035" s="105"/>
      <c r="I1035" s="107"/>
      <c r="J1035" s="422"/>
      <c r="K1035" s="422"/>
      <c r="L1035" s="423"/>
      <c r="M1035" s="422"/>
      <c r="N1035" s="422"/>
      <c r="O1035" s="79">
        <f t="shared" si="42"/>
        <v>0</v>
      </c>
      <c r="P1035" s="79">
        <f t="shared" si="42"/>
        <v>0</v>
      </c>
      <c r="Q1035" s="102" t="str">
        <f t="shared" si="41"/>
        <v/>
      </c>
    </row>
    <row r="1036" spans="1:17" x14ac:dyDescent="0.2">
      <c r="A1036" s="118" t="str">
        <f>IF(B1036="","",COUNT('Diário 1º PA'!$A$5:$A$1982)+COUNT('Diário 2º PA'!$A$5:$A$2027)+COUNT('Diário 3º PA'!$A$5:$A$2043)+ROW()-4)</f>
        <v/>
      </c>
      <c r="B1036" s="104"/>
      <c r="C1036" s="153"/>
      <c r="D1036" s="105"/>
      <c r="E1036" s="105"/>
      <c r="F1036" s="106"/>
      <c r="G1036" s="105"/>
      <c r="H1036" s="105"/>
      <c r="I1036" s="107"/>
      <c r="J1036" s="422"/>
      <c r="K1036" s="422"/>
      <c r="L1036" s="423"/>
      <c r="M1036" s="422"/>
      <c r="N1036" s="422"/>
      <c r="O1036" s="79">
        <f t="shared" si="42"/>
        <v>0</v>
      </c>
      <c r="P1036" s="79">
        <f t="shared" si="42"/>
        <v>0</v>
      </c>
      <c r="Q1036" s="102" t="str">
        <f t="shared" si="41"/>
        <v/>
      </c>
    </row>
    <row r="1037" spans="1:17" x14ac:dyDescent="0.2">
      <c r="A1037" s="118" t="str">
        <f>IF(B1037="","",COUNT('Diário 1º PA'!$A$5:$A$1982)+COUNT('Diário 2º PA'!$A$5:$A$2027)+COUNT('Diário 3º PA'!$A$5:$A$2043)+ROW()-4)</f>
        <v/>
      </c>
      <c r="B1037" s="104"/>
      <c r="C1037" s="153"/>
      <c r="D1037" s="105"/>
      <c r="E1037" s="105"/>
      <c r="F1037" s="106"/>
      <c r="G1037" s="105"/>
      <c r="H1037" s="105"/>
      <c r="I1037" s="107"/>
      <c r="J1037" s="422"/>
      <c r="K1037" s="422"/>
      <c r="L1037" s="423"/>
      <c r="M1037" s="422"/>
      <c r="N1037" s="422"/>
      <c r="O1037" s="79">
        <f t="shared" si="42"/>
        <v>0</v>
      </c>
      <c r="P1037" s="79">
        <f t="shared" si="42"/>
        <v>0</v>
      </c>
      <c r="Q1037" s="102" t="str">
        <f t="shared" si="41"/>
        <v/>
      </c>
    </row>
    <row r="1038" spans="1:17" x14ac:dyDescent="0.2">
      <c r="A1038" s="118" t="str">
        <f>IF(B1038="","",COUNT('Diário 1º PA'!$A$5:$A$1982)+COUNT('Diário 2º PA'!$A$5:$A$2027)+COUNT('Diário 3º PA'!$A$5:$A$2043)+ROW()-4)</f>
        <v/>
      </c>
      <c r="B1038" s="104"/>
      <c r="C1038" s="153"/>
      <c r="D1038" s="105"/>
      <c r="E1038" s="105"/>
      <c r="F1038" s="106"/>
      <c r="G1038" s="105"/>
      <c r="H1038" s="105"/>
      <c r="I1038" s="107"/>
      <c r="J1038" s="422"/>
      <c r="K1038" s="422"/>
      <c r="L1038" s="423"/>
      <c r="M1038" s="422"/>
      <c r="N1038" s="422"/>
      <c r="O1038" s="79">
        <f t="shared" si="42"/>
        <v>0</v>
      </c>
      <c r="P1038" s="79">
        <f t="shared" si="42"/>
        <v>0</v>
      </c>
      <c r="Q1038" s="102" t="str">
        <f t="shared" si="41"/>
        <v/>
      </c>
    </row>
    <row r="1039" spans="1:17" x14ac:dyDescent="0.2">
      <c r="A1039" s="118" t="str">
        <f>IF(B1039="","",COUNT('Diário 1º PA'!$A$5:$A$1982)+COUNT('Diário 2º PA'!$A$5:$A$2027)+COUNT('Diário 3º PA'!$A$5:$A$2043)+ROW()-4)</f>
        <v/>
      </c>
      <c r="B1039" s="104"/>
      <c r="C1039" s="153"/>
      <c r="D1039" s="105"/>
      <c r="E1039" s="105"/>
      <c r="F1039" s="106"/>
      <c r="G1039" s="105"/>
      <c r="H1039" s="105"/>
      <c r="I1039" s="107"/>
      <c r="J1039" s="422"/>
      <c r="K1039" s="422"/>
      <c r="L1039" s="423"/>
      <c r="M1039" s="422"/>
      <c r="N1039" s="422"/>
      <c r="O1039" s="79">
        <f t="shared" si="42"/>
        <v>0</v>
      </c>
      <c r="P1039" s="79">
        <f t="shared" si="42"/>
        <v>0</v>
      </c>
      <c r="Q1039" s="102" t="str">
        <f t="shared" si="41"/>
        <v/>
      </c>
    </row>
    <row r="1040" spans="1:17" x14ac:dyDescent="0.2">
      <c r="A1040" s="118" t="str">
        <f>IF(B1040="","",COUNT('Diário 1º PA'!$A$5:$A$1982)+COUNT('Diário 2º PA'!$A$5:$A$2027)+COUNT('Diário 3º PA'!$A$5:$A$2043)+ROW()-4)</f>
        <v/>
      </c>
      <c r="B1040" s="104"/>
      <c r="C1040" s="153"/>
      <c r="D1040" s="105"/>
      <c r="E1040" s="105"/>
      <c r="F1040" s="106"/>
      <c r="G1040" s="105"/>
      <c r="H1040" s="105"/>
      <c r="I1040" s="107"/>
      <c r="J1040" s="422"/>
      <c r="K1040" s="422"/>
      <c r="L1040" s="423"/>
      <c r="M1040" s="422"/>
      <c r="N1040" s="422"/>
      <c r="O1040" s="79">
        <f t="shared" si="42"/>
        <v>0</v>
      </c>
      <c r="P1040" s="79">
        <f t="shared" si="42"/>
        <v>0</v>
      </c>
      <c r="Q1040" s="102" t="str">
        <f t="shared" si="41"/>
        <v/>
      </c>
    </row>
    <row r="1041" spans="1:17" x14ac:dyDescent="0.2">
      <c r="A1041" s="118" t="str">
        <f>IF(B1041="","",COUNT('Diário 1º PA'!$A$5:$A$1982)+COUNT('Diário 2º PA'!$A$5:$A$2027)+COUNT('Diário 3º PA'!$A$5:$A$2043)+ROW()-4)</f>
        <v/>
      </c>
      <c r="B1041" s="104"/>
      <c r="C1041" s="153"/>
      <c r="D1041" s="105"/>
      <c r="E1041" s="105"/>
      <c r="F1041" s="106"/>
      <c r="G1041" s="105"/>
      <c r="H1041" s="105"/>
      <c r="I1041" s="107"/>
      <c r="J1041" s="422"/>
      <c r="K1041" s="422"/>
      <c r="L1041" s="423"/>
      <c r="M1041" s="422"/>
      <c r="N1041" s="422"/>
      <c r="O1041" s="79">
        <f t="shared" si="42"/>
        <v>0</v>
      </c>
      <c r="P1041" s="79">
        <f t="shared" si="42"/>
        <v>0</v>
      </c>
      <c r="Q1041" s="102" t="str">
        <f t="shared" si="41"/>
        <v/>
      </c>
    </row>
    <row r="1042" spans="1:17" x14ac:dyDescent="0.2">
      <c r="A1042" s="118" t="str">
        <f>IF(B1042="","",COUNT('Diário 1º PA'!$A$5:$A$1982)+COUNT('Diário 2º PA'!$A$5:$A$2027)+COUNT('Diário 3º PA'!$A$5:$A$2043)+ROW()-4)</f>
        <v/>
      </c>
      <c r="B1042" s="104"/>
      <c r="C1042" s="153"/>
      <c r="D1042" s="105"/>
      <c r="E1042" s="105"/>
      <c r="F1042" s="106"/>
      <c r="G1042" s="105"/>
      <c r="H1042" s="105"/>
      <c r="I1042" s="107"/>
      <c r="J1042" s="422"/>
      <c r="K1042" s="422"/>
      <c r="L1042" s="423"/>
      <c r="M1042" s="422"/>
      <c r="N1042" s="422"/>
      <c r="O1042" s="79">
        <f t="shared" si="42"/>
        <v>0</v>
      </c>
      <c r="P1042" s="79">
        <f t="shared" si="42"/>
        <v>0</v>
      </c>
      <c r="Q1042" s="102" t="str">
        <f t="shared" si="41"/>
        <v/>
      </c>
    </row>
    <row r="1043" spans="1:17" x14ac:dyDescent="0.2">
      <c r="A1043" s="118" t="str">
        <f>IF(B1043="","",COUNT('Diário 1º PA'!$A$5:$A$1982)+COUNT('Diário 2º PA'!$A$5:$A$2027)+COUNT('Diário 3º PA'!$A$5:$A$2043)+ROW()-4)</f>
        <v/>
      </c>
      <c r="B1043" s="104"/>
      <c r="C1043" s="153"/>
      <c r="D1043" s="105"/>
      <c r="E1043" s="105"/>
      <c r="F1043" s="106"/>
      <c r="G1043" s="105"/>
      <c r="H1043" s="105"/>
      <c r="I1043" s="107"/>
      <c r="J1043" s="422"/>
      <c r="K1043" s="422"/>
      <c r="L1043" s="423"/>
      <c r="M1043" s="422"/>
      <c r="N1043" s="422"/>
      <c r="O1043" s="79">
        <f t="shared" si="42"/>
        <v>0</v>
      </c>
      <c r="P1043" s="79">
        <f t="shared" si="42"/>
        <v>0</v>
      </c>
      <c r="Q1043" s="102" t="str">
        <f t="shared" si="41"/>
        <v/>
      </c>
    </row>
    <row r="1044" spans="1:17" x14ac:dyDescent="0.2">
      <c r="A1044" s="118" t="str">
        <f>IF(B1044="","",COUNT('Diário 1º PA'!$A$5:$A$1982)+COUNT('Diário 2º PA'!$A$5:$A$2027)+COUNT('Diário 3º PA'!$A$5:$A$2043)+ROW()-4)</f>
        <v/>
      </c>
      <c r="B1044" s="104"/>
      <c r="C1044" s="153"/>
      <c r="D1044" s="105"/>
      <c r="E1044" s="105"/>
      <c r="F1044" s="106"/>
      <c r="G1044" s="105"/>
      <c r="H1044" s="105"/>
      <c r="I1044" s="107"/>
      <c r="J1044" s="422"/>
      <c r="K1044" s="422"/>
      <c r="L1044" s="423"/>
      <c r="M1044" s="422"/>
      <c r="N1044" s="422"/>
      <c r="O1044" s="79">
        <f t="shared" si="42"/>
        <v>0</v>
      </c>
      <c r="P1044" s="79">
        <f t="shared" si="42"/>
        <v>0</v>
      </c>
      <c r="Q1044" s="102" t="str">
        <f t="shared" si="41"/>
        <v/>
      </c>
    </row>
    <row r="1045" spans="1:17" x14ac:dyDescent="0.2">
      <c r="A1045" s="118" t="str">
        <f>IF(B1045="","",COUNT('Diário 1º PA'!$A$5:$A$1982)+COUNT('Diário 2º PA'!$A$5:$A$2027)+COUNT('Diário 3º PA'!$A$5:$A$2043)+ROW()-4)</f>
        <v/>
      </c>
      <c r="B1045" s="104"/>
      <c r="C1045" s="153"/>
      <c r="D1045" s="105"/>
      <c r="E1045" s="105"/>
      <c r="F1045" s="106"/>
      <c r="G1045" s="105"/>
      <c r="H1045" s="105"/>
      <c r="I1045" s="107"/>
      <c r="J1045" s="422"/>
      <c r="K1045" s="422"/>
      <c r="L1045" s="423"/>
      <c r="M1045" s="422"/>
      <c r="N1045" s="422"/>
      <c r="O1045" s="79">
        <f t="shared" si="42"/>
        <v>0</v>
      </c>
      <c r="P1045" s="79">
        <f t="shared" si="42"/>
        <v>0</v>
      </c>
      <c r="Q1045" s="102" t="str">
        <f t="shared" si="41"/>
        <v/>
      </c>
    </row>
    <row r="1046" spans="1:17" x14ac:dyDescent="0.2">
      <c r="A1046" s="118" t="str">
        <f>IF(B1046="","",COUNT('Diário 1º PA'!$A$5:$A$1982)+COUNT('Diário 2º PA'!$A$5:$A$2027)+COUNT('Diário 3º PA'!$A$5:$A$2043)+ROW()-4)</f>
        <v/>
      </c>
      <c r="B1046" s="104"/>
      <c r="C1046" s="153"/>
      <c r="D1046" s="105"/>
      <c r="E1046" s="105"/>
      <c r="F1046" s="106"/>
      <c r="G1046" s="105"/>
      <c r="H1046" s="105"/>
      <c r="I1046" s="107"/>
      <c r="J1046" s="422"/>
      <c r="K1046" s="422"/>
      <c r="L1046" s="423"/>
      <c r="M1046" s="422"/>
      <c r="N1046" s="422"/>
      <c r="O1046" s="79">
        <f t="shared" si="42"/>
        <v>0</v>
      </c>
      <c r="P1046" s="79">
        <f t="shared" si="42"/>
        <v>0</v>
      </c>
      <c r="Q1046" s="102" t="str">
        <f t="shared" si="41"/>
        <v/>
      </c>
    </row>
    <row r="1047" spans="1:17" x14ac:dyDescent="0.2">
      <c r="A1047" s="118" t="str">
        <f>IF(B1047="","",COUNT('Diário 1º PA'!$A$5:$A$1982)+COUNT('Diário 2º PA'!$A$5:$A$2027)+COUNT('Diário 3º PA'!$A$5:$A$2043)+ROW()-4)</f>
        <v/>
      </c>
      <c r="B1047" s="104"/>
      <c r="C1047" s="153"/>
      <c r="D1047" s="105"/>
      <c r="E1047" s="105"/>
      <c r="F1047" s="106"/>
      <c r="G1047" s="105"/>
      <c r="H1047" s="105"/>
      <c r="I1047" s="107"/>
      <c r="J1047" s="422"/>
      <c r="K1047" s="422"/>
      <c r="L1047" s="423"/>
      <c r="M1047" s="422"/>
      <c r="N1047" s="422"/>
      <c r="O1047" s="79">
        <f t="shared" si="42"/>
        <v>0</v>
      </c>
      <c r="P1047" s="79">
        <f t="shared" si="42"/>
        <v>0</v>
      </c>
      <c r="Q1047" s="102" t="str">
        <f t="shared" si="41"/>
        <v/>
      </c>
    </row>
    <row r="1048" spans="1:17" x14ac:dyDescent="0.2">
      <c r="A1048" s="118" t="str">
        <f>IF(B1048="","",COUNT('Diário 1º PA'!$A$5:$A$1982)+COUNT('Diário 2º PA'!$A$5:$A$2027)+COUNT('Diário 3º PA'!$A$5:$A$2043)+ROW()-4)</f>
        <v/>
      </c>
      <c r="B1048" s="104"/>
      <c r="C1048" s="153"/>
      <c r="D1048" s="105"/>
      <c r="E1048" s="105"/>
      <c r="F1048" s="106"/>
      <c r="G1048" s="105"/>
      <c r="H1048" s="105"/>
      <c r="I1048" s="107"/>
      <c r="J1048" s="422"/>
      <c r="K1048" s="422"/>
      <c r="L1048" s="423"/>
      <c r="M1048" s="422"/>
      <c r="N1048" s="422"/>
      <c r="O1048" s="79">
        <f t="shared" si="42"/>
        <v>0</v>
      </c>
      <c r="P1048" s="79">
        <f t="shared" si="42"/>
        <v>0</v>
      </c>
      <c r="Q1048" s="102" t="str">
        <f t="shared" si="41"/>
        <v/>
      </c>
    </row>
    <row r="1049" spans="1:17" x14ac:dyDescent="0.2">
      <c r="A1049" s="118" t="str">
        <f>IF(B1049="","",COUNT('Diário 1º PA'!$A$5:$A$1982)+COUNT('Diário 2º PA'!$A$5:$A$2027)+COUNT('Diário 3º PA'!$A$5:$A$2043)+ROW()-4)</f>
        <v/>
      </c>
      <c r="B1049" s="104"/>
      <c r="C1049" s="153"/>
      <c r="D1049" s="105"/>
      <c r="E1049" s="105"/>
      <c r="F1049" s="106"/>
      <c r="G1049" s="105"/>
      <c r="H1049" s="105"/>
      <c r="I1049" s="107"/>
      <c r="J1049" s="422"/>
      <c r="K1049" s="422"/>
      <c r="L1049" s="423"/>
      <c r="M1049" s="422"/>
      <c r="N1049" s="422"/>
      <c r="O1049" s="79">
        <f t="shared" si="42"/>
        <v>0</v>
      </c>
      <c r="P1049" s="79">
        <f t="shared" si="42"/>
        <v>0</v>
      </c>
      <c r="Q1049" s="102" t="str">
        <f t="shared" si="41"/>
        <v/>
      </c>
    </row>
    <row r="1050" spans="1:17" x14ac:dyDescent="0.2">
      <c r="A1050" s="118" t="str">
        <f>IF(B1050="","",COUNT('Diário 1º PA'!$A$5:$A$1982)+COUNT('Diário 2º PA'!$A$5:$A$2027)+COUNT('Diário 3º PA'!$A$5:$A$2043)+ROW()-4)</f>
        <v/>
      </c>
      <c r="B1050" s="104"/>
      <c r="C1050" s="153"/>
      <c r="D1050" s="105"/>
      <c r="E1050" s="105"/>
      <c r="F1050" s="106"/>
      <c r="G1050" s="105"/>
      <c r="H1050" s="105"/>
      <c r="I1050" s="107"/>
      <c r="J1050" s="422"/>
      <c r="K1050" s="422"/>
      <c r="L1050" s="423"/>
      <c r="M1050" s="422"/>
      <c r="N1050" s="422"/>
      <c r="O1050" s="79">
        <f t="shared" si="42"/>
        <v>0</v>
      </c>
      <c r="P1050" s="79">
        <f t="shared" si="42"/>
        <v>0</v>
      </c>
      <c r="Q1050" s="102" t="str">
        <f t="shared" si="41"/>
        <v/>
      </c>
    </row>
    <row r="1051" spans="1:17" x14ac:dyDescent="0.2">
      <c r="A1051" s="118" t="str">
        <f>IF(B1051="","",COUNT('Diário 1º PA'!$A$5:$A$1982)+COUNT('Diário 2º PA'!$A$5:$A$2027)+COUNT('Diário 3º PA'!$A$5:$A$2043)+ROW()-4)</f>
        <v/>
      </c>
      <c r="B1051" s="104"/>
      <c r="C1051" s="153"/>
      <c r="D1051" s="105"/>
      <c r="E1051" s="105"/>
      <c r="F1051" s="106"/>
      <c r="G1051" s="105"/>
      <c r="H1051" s="105"/>
      <c r="I1051" s="107"/>
      <c r="J1051" s="422"/>
      <c r="K1051" s="422"/>
      <c r="L1051" s="423"/>
      <c r="M1051" s="422"/>
      <c r="N1051" s="422"/>
      <c r="O1051" s="79">
        <f t="shared" si="42"/>
        <v>0</v>
      </c>
      <c r="P1051" s="79">
        <f t="shared" si="42"/>
        <v>0</v>
      </c>
      <c r="Q1051" s="102" t="str">
        <f t="shared" si="41"/>
        <v/>
      </c>
    </row>
    <row r="1052" spans="1:17" x14ac:dyDescent="0.2">
      <c r="A1052" s="118" t="str">
        <f>IF(B1052="","",COUNT('Diário 1º PA'!$A$5:$A$1982)+COUNT('Diário 2º PA'!$A$5:$A$2027)+COUNT('Diário 3º PA'!$A$5:$A$2043)+ROW()-4)</f>
        <v/>
      </c>
      <c r="B1052" s="104"/>
      <c r="C1052" s="153"/>
      <c r="D1052" s="105"/>
      <c r="E1052" s="105"/>
      <c r="F1052" s="106"/>
      <c r="G1052" s="105"/>
      <c r="H1052" s="105"/>
      <c r="I1052" s="107"/>
      <c r="J1052" s="422"/>
      <c r="K1052" s="422"/>
      <c r="L1052" s="423"/>
      <c r="M1052" s="422"/>
      <c r="N1052" s="422"/>
      <c r="O1052" s="79">
        <f t="shared" si="42"/>
        <v>0</v>
      </c>
      <c r="P1052" s="79">
        <f t="shared" si="42"/>
        <v>0</v>
      </c>
      <c r="Q1052" s="102" t="str">
        <f t="shared" si="41"/>
        <v/>
      </c>
    </row>
    <row r="1053" spans="1:17" x14ac:dyDescent="0.2">
      <c r="A1053" s="118" t="str">
        <f>IF(B1053="","",COUNT('Diário 1º PA'!$A$5:$A$1982)+COUNT('Diário 2º PA'!$A$5:$A$2027)+COUNT('Diário 3º PA'!$A$5:$A$2043)+ROW()-4)</f>
        <v/>
      </c>
      <c r="B1053" s="104"/>
      <c r="C1053" s="153"/>
      <c r="D1053" s="105"/>
      <c r="E1053" s="105"/>
      <c r="F1053" s="106"/>
      <c r="G1053" s="105"/>
      <c r="H1053" s="105"/>
      <c r="I1053" s="107"/>
      <c r="J1053" s="422"/>
      <c r="K1053" s="422"/>
      <c r="L1053" s="423"/>
      <c r="M1053" s="422"/>
      <c r="N1053" s="422"/>
      <c r="O1053" s="79">
        <f t="shared" si="42"/>
        <v>0</v>
      </c>
      <c r="P1053" s="79">
        <f t="shared" si="42"/>
        <v>0</v>
      </c>
      <c r="Q1053" s="102" t="str">
        <f t="shared" si="41"/>
        <v/>
      </c>
    </row>
    <row r="1054" spans="1:17" x14ac:dyDescent="0.2">
      <c r="A1054" s="118" t="str">
        <f>IF(B1054="","",COUNT('Diário 1º PA'!$A$5:$A$1982)+COUNT('Diário 2º PA'!$A$5:$A$2027)+COUNT('Diário 3º PA'!$A$5:$A$2043)+ROW()-4)</f>
        <v/>
      </c>
      <c r="B1054" s="104"/>
      <c r="C1054" s="153"/>
      <c r="D1054" s="105"/>
      <c r="E1054" s="105"/>
      <c r="F1054" s="106"/>
      <c r="G1054" s="105"/>
      <c r="H1054" s="105"/>
      <c r="I1054" s="107"/>
      <c r="J1054" s="422"/>
      <c r="K1054" s="422"/>
      <c r="L1054" s="423"/>
      <c r="M1054" s="422"/>
      <c r="N1054" s="422"/>
      <c r="O1054" s="79">
        <f t="shared" si="42"/>
        <v>0</v>
      </c>
      <c r="P1054" s="79">
        <f t="shared" si="42"/>
        <v>0</v>
      </c>
      <c r="Q1054" s="102" t="str">
        <f t="shared" si="41"/>
        <v/>
      </c>
    </row>
    <row r="1055" spans="1:17" x14ac:dyDescent="0.2">
      <c r="A1055" s="118" t="str">
        <f>IF(B1055="","",COUNT('Diário 1º PA'!$A$5:$A$1982)+COUNT('Diário 2º PA'!$A$5:$A$2027)+COUNT('Diário 3º PA'!$A$5:$A$2043)+ROW()-4)</f>
        <v/>
      </c>
      <c r="B1055" s="104"/>
      <c r="C1055" s="153"/>
      <c r="D1055" s="105"/>
      <c r="E1055" s="105"/>
      <c r="F1055" s="106"/>
      <c r="G1055" s="105"/>
      <c r="H1055" s="105"/>
      <c r="I1055" s="107"/>
      <c r="J1055" s="422"/>
      <c r="K1055" s="422"/>
      <c r="L1055" s="423"/>
      <c r="M1055" s="422"/>
      <c r="N1055" s="422"/>
      <c r="O1055" s="79">
        <f t="shared" si="42"/>
        <v>0</v>
      </c>
      <c r="P1055" s="79">
        <f t="shared" si="42"/>
        <v>0</v>
      </c>
      <c r="Q1055" s="102" t="str">
        <f t="shared" si="41"/>
        <v/>
      </c>
    </row>
    <row r="1056" spans="1:17" x14ac:dyDescent="0.2">
      <c r="A1056" s="118" t="str">
        <f>IF(B1056="","",COUNT('Diário 1º PA'!$A$5:$A$1982)+COUNT('Diário 2º PA'!$A$5:$A$2027)+COUNT('Diário 3º PA'!$A$5:$A$2043)+ROW()-4)</f>
        <v/>
      </c>
      <c r="B1056" s="104"/>
      <c r="C1056" s="153"/>
      <c r="D1056" s="105"/>
      <c r="E1056" s="105"/>
      <c r="F1056" s="106"/>
      <c r="G1056" s="105"/>
      <c r="H1056" s="105"/>
      <c r="I1056" s="107"/>
      <c r="J1056" s="422"/>
      <c r="K1056" s="422"/>
      <c r="L1056" s="423"/>
      <c r="M1056" s="422"/>
      <c r="N1056" s="422"/>
      <c r="O1056" s="79">
        <f t="shared" si="42"/>
        <v>0</v>
      </c>
      <c r="P1056" s="79">
        <f t="shared" si="42"/>
        <v>0</v>
      </c>
      <c r="Q1056" s="102" t="str">
        <f t="shared" si="41"/>
        <v/>
      </c>
    </row>
    <row r="1057" spans="1:17" x14ac:dyDescent="0.2">
      <c r="A1057" s="118" t="str">
        <f>IF(B1057="","",COUNT('Diário 1º PA'!$A$5:$A$1982)+COUNT('Diário 2º PA'!$A$5:$A$2027)+COUNT('Diário 3º PA'!$A$5:$A$2043)+ROW()-4)</f>
        <v/>
      </c>
      <c r="B1057" s="104"/>
      <c r="C1057" s="153"/>
      <c r="D1057" s="105"/>
      <c r="E1057" s="105"/>
      <c r="F1057" s="106"/>
      <c r="G1057" s="105"/>
      <c r="H1057" s="105"/>
      <c r="I1057" s="107"/>
      <c r="J1057" s="422"/>
      <c r="K1057" s="422"/>
      <c r="L1057" s="423"/>
      <c r="M1057" s="422"/>
      <c r="N1057" s="422"/>
      <c r="O1057" s="79">
        <f t="shared" si="42"/>
        <v>0</v>
      </c>
      <c r="P1057" s="79">
        <f t="shared" si="42"/>
        <v>0</v>
      </c>
      <c r="Q1057" s="102" t="str">
        <f t="shared" si="41"/>
        <v/>
      </c>
    </row>
    <row r="1058" spans="1:17" x14ac:dyDescent="0.2">
      <c r="A1058" s="118" t="str">
        <f>IF(B1058="","",COUNT('Diário 1º PA'!$A$5:$A$1982)+COUNT('Diário 2º PA'!$A$5:$A$2027)+COUNT('Diário 3º PA'!$A$5:$A$2043)+ROW()-4)</f>
        <v/>
      </c>
      <c r="B1058" s="104"/>
      <c r="C1058" s="153"/>
      <c r="D1058" s="105"/>
      <c r="E1058" s="105"/>
      <c r="F1058" s="106"/>
      <c r="G1058" s="105"/>
      <c r="H1058" s="105"/>
      <c r="I1058" s="107"/>
      <c r="J1058" s="422"/>
      <c r="K1058" s="422"/>
      <c r="L1058" s="423"/>
      <c r="M1058" s="422"/>
      <c r="N1058" s="422"/>
      <c r="O1058" s="79">
        <f t="shared" si="42"/>
        <v>0</v>
      </c>
      <c r="P1058" s="79">
        <f t="shared" si="42"/>
        <v>0</v>
      </c>
      <c r="Q1058" s="102" t="str">
        <f t="shared" si="41"/>
        <v/>
      </c>
    </row>
    <row r="1059" spans="1:17" x14ac:dyDescent="0.2">
      <c r="A1059" s="118" t="str">
        <f>IF(B1059="","",COUNT('Diário 1º PA'!$A$5:$A$1982)+COUNT('Diário 2º PA'!$A$5:$A$2027)+COUNT('Diário 3º PA'!$A$5:$A$2043)+ROW()-4)</f>
        <v/>
      </c>
      <c r="B1059" s="104"/>
      <c r="C1059" s="153"/>
      <c r="D1059" s="105"/>
      <c r="E1059" s="105"/>
      <c r="F1059" s="106"/>
      <c r="G1059" s="105"/>
      <c r="H1059" s="105"/>
      <c r="I1059" s="107"/>
      <c r="J1059" s="422"/>
      <c r="K1059" s="422"/>
      <c r="L1059" s="423"/>
      <c r="M1059" s="422"/>
      <c r="N1059" s="422"/>
      <c r="O1059" s="79">
        <f t="shared" si="42"/>
        <v>0</v>
      </c>
      <c r="P1059" s="79">
        <f t="shared" si="42"/>
        <v>0</v>
      </c>
      <c r="Q1059" s="102" t="str">
        <f t="shared" si="41"/>
        <v/>
      </c>
    </row>
    <row r="1060" spans="1:17" x14ac:dyDescent="0.2">
      <c r="A1060" s="118" t="str">
        <f>IF(B1060="","",COUNT('Diário 1º PA'!$A$5:$A$1982)+COUNT('Diário 2º PA'!$A$5:$A$2027)+COUNT('Diário 3º PA'!$A$5:$A$2043)+ROW()-4)</f>
        <v/>
      </c>
      <c r="B1060" s="104"/>
      <c r="C1060" s="153"/>
      <c r="D1060" s="105"/>
      <c r="E1060" s="105"/>
      <c r="F1060" s="106"/>
      <c r="G1060" s="105"/>
      <c r="H1060" s="105"/>
      <c r="I1060" s="107"/>
      <c r="J1060" s="422"/>
      <c r="K1060" s="422"/>
      <c r="L1060" s="423"/>
      <c r="M1060" s="422"/>
      <c r="N1060" s="422"/>
      <c r="O1060" s="79">
        <f t="shared" si="42"/>
        <v>0</v>
      </c>
      <c r="P1060" s="79">
        <f t="shared" si="42"/>
        <v>0</v>
      </c>
      <c r="Q1060" s="102" t="str">
        <f t="shared" si="41"/>
        <v/>
      </c>
    </row>
    <row r="1061" spans="1:17" x14ac:dyDescent="0.2">
      <c r="A1061" s="118" t="str">
        <f>IF(B1061="","",COUNT('Diário 1º PA'!$A$5:$A$1982)+COUNT('Diário 2º PA'!$A$5:$A$2027)+COUNT('Diário 3º PA'!$A$5:$A$2043)+ROW()-4)</f>
        <v/>
      </c>
      <c r="B1061" s="104"/>
      <c r="C1061" s="153"/>
      <c r="D1061" s="105"/>
      <c r="E1061" s="105"/>
      <c r="F1061" s="106"/>
      <c r="G1061" s="105"/>
      <c r="H1061" s="105"/>
      <c r="I1061" s="107"/>
      <c r="J1061" s="422"/>
      <c r="K1061" s="422"/>
      <c r="L1061" s="423"/>
      <c r="M1061" s="422"/>
      <c r="N1061" s="422"/>
      <c r="O1061" s="79">
        <f t="shared" si="42"/>
        <v>0</v>
      </c>
      <c r="P1061" s="79">
        <f t="shared" si="42"/>
        <v>0</v>
      </c>
      <c r="Q1061" s="102" t="str">
        <f t="shared" si="41"/>
        <v/>
      </c>
    </row>
    <row r="1062" spans="1:17" x14ac:dyDescent="0.2">
      <c r="A1062" s="118" t="str">
        <f>IF(B1062="","",COUNT('Diário 1º PA'!$A$5:$A$1982)+COUNT('Diário 2º PA'!$A$5:$A$2027)+COUNT('Diário 3º PA'!$A$5:$A$2043)+ROW()-4)</f>
        <v/>
      </c>
      <c r="B1062" s="104"/>
      <c r="C1062" s="153"/>
      <c r="D1062" s="105"/>
      <c r="E1062" s="105"/>
      <c r="F1062" s="106"/>
      <c r="G1062" s="105"/>
      <c r="H1062" s="105"/>
      <c r="I1062" s="107"/>
      <c r="J1062" s="422"/>
      <c r="K1062" s="422"/>
      <c r="L1062" s="423"/>
      <c r="M1062" s="422"/>
      <c r="N1062" s="422"/>
      <c r="O1062" s="79">
        <f t="shared" si="42"/>
        <v>0</v>
      </c>
      <c r="P1062" s="79">
        <f t="shared" si="42"/>
        <v>0</v>
      </c>
      <c r="Q1062" s="102" t="str">
        <f t="shared" si="41"/>
        <v/>
      </c>
    </row>
    <row r="1063" spans="1:17" x14ac:dyDescent="0.2">
      <c r="A1063" s="118" t="str">
        <f>IF(B1063="","",COUNT('Diário 1º PA'!$A$5:$A$1982)+COUNT('Diário 2º PA'!$A$5:$A$2027)+COUNT('Diário 3º PA'!$A$5:$A$2043)+ROW()-4)</f>
        <v/>
      </c>
      <c r="B1063" s="104"/>
      <c r="C1063" s="153"/>
      <c r="D1063" s="105"/>
      <c r="E1063" s="105"/>
      <c r="F1063" s="106"/>
      <c r="G1063" s="105"/>
      <c r="H1063" s="105"/>
      <c r="I1063" s="107"/>
      <c r="J1063" s="422"/>
      <c r="K1063" s="422"/>
      <c r="L1063" s="423"/>
      <c r="M1063" s="422"/>
      <c r="N1063" s="422"/>
      <c r="O1063" s="79">
        <f t="shared" si="42"/>
        <v>0</v>
      </c>
      <c r="P1063" s="79">
        <f t="shared" si="42"/>
        <v>0</v>
      </c>
      <c r="Q1063" s="102" t="str">
        <f t="shared" si="41"/>
        <v/>
      </c>
    </row>
    <row r="1064" spans="1:17" x14ac:dyDescent="0.2">
      <c r="A1064" s="118" t="str">
        <f>IF(B1064="","",COUNT('Diário 1º PA'!$A$5:$A$1982)+COUNT('Diário 2º PA'!$A$5:$A$2027)+COUNT('Diário 3º PA'!$A$5:$A$2043)+ROW()-4)</f>
        <v/>
      </c>
      <c r="B1064" s="104"/>
      <c r="C1064" s="153"/>
      <c r="D1064" s="105"/>
      <c r="E1064" s="105"/>
      <c r="F1064" s="106"/>
      <c r="G1064" s="105"/>
      <c r="H1064" s="105"/>
      <c r="I1064" s="107"/>
      <c r="J1064" s="422"/>
      <c r="K1064" s="422"/>
      <c r="L1064" s="423"/>
      <c r="M1064" s="422"/>
      <c r="N1064" s="422"/>
      <c r="O1064" s="79">
        <f t="shared" si="42"/>
        <v>0</v>
      </c>
      <c r="P1064" s="79">
        <f t="shared" si="42"/>
        <v>0</v>
      </c>
      <c r="Q1064" s="102" t="str">
        <f t="shared" si="41"/>
        <v/>
      </c>
    </row>
    <row r="1065" spans="1:17" x14ac:dyDescent="0.2">
      <c r="A1065" s="118" t="str">
        <f>IF(B1065="","",COUNT('Diário 1º PA'!$A$5:$A$1982)+COUNT('Diário 2º PA'!$A$5:$A$2027)+COUNT('Diário 3º PA'!$A$5:$A$2043)+ROW()-4)</f>
        <v/>
      </c>
      <c r="B1065" s="104"/>
      <c r="C1065" s="153"/>
      <c r="D1065" s="105"/>
      <c r="E1065" s="105"/>
      <c r="F1065" s="106"/>
      <c r="G1065" s="105"/>
      <c r="H1065" s="105"/>
      <c r="I1065" s="107"/>
      <c r="J1065" s="422"/>
      <c r="K1065" s="422"/>
      <c r="L1065" s="423"/>
      <c r="M1065" s="422"/>
      <c r="N1065" s="422"/>
      <c r="O1065" s="79">
        <f t="shared" si="42"/>
        <v>0</v>
      </c>
      <c r="P1065" s="79">
        <f t="shared" si="42"/>
        <v>0</v>
      </c>
      <c r="Q1065" s="102" t="str">
        <f t="shared" si="41"/>
        <v/>
      </c>
    </row>
    <row r="1066" spans="1:17" x14ac:dyDescent="0.2">
      <c r="A1066" s="118" t="str">
        <f>IF(B1066="","",COUNT('Diário 1º PA'!$A$5:$A$1982)+COUNT('Diário 2º PA'!$A$5:$A$2027)+COUNT('Diário 3º PA'!$A$5:$A$2043)+ROW()-4)</f>
        <v/>
      </c>
      <c r="B1066" s="104"/>
      <c r="C1066" s="153"/>
      <c r="D1066" s="105"/>
      <c r="E1066" s="105"/>
      <c r="F1066" s="106"/>
      <c r="G1066" s="105"/>
      <c r="H1066" s="105"/>
      <c r="I1066" s="107"/>
      <c r="J1066" s="422"/>
      <c r="K1066" s="422"/>
      <c r="L1066" s="423"/>
      <c r="M1066" s="422"/>
      <c r="N1066" s="422"/>
      <c r="O1066" s="79">
        <f t="shared" si="42"/>
        <v>0</v>
      </c>
      <c r="P1066" s="79">
        <f t="shared" si="42"/>
        <v>0</v>
      </c>
      <c r="Q1066" s="102" t="str">
        <f t="shared" si="41"/>
        <v/>
      </c>
    </row>
    <row r="1067" spans="1:17" x14ac:dyDescent="0.2">
      <c r="A1067" s="118" t="str">
        <f>IF(B1067="","",COUNT('Diário 1º PA'!$A$5:$A$1982)+COUNT('Diário 2º PA'!$A$5:$A$2027)+COUNT('Diário 3º PA'!$A$5:$A$2043)+ROW()-4)</f>
        <v/>
      </c>
      <c r="B1067" s="104"/>
      <c r="C1067" s="153"/>
      <c r="D1067" s="105"/>
      <c r="E1067" s="105"/>
      <c r="F1067" s="106"/>
      <c r="G1067" s="105"/>
      <c r="H1067" s="105"/>
      <c r="I1067" s="107"/>
      <c r="J1067" s="422"/>
      <c r="K1067" s="422"/>
      <c r="L1067" s="423"/>
      <c r="M1067" s="422"/>
      <c r="N1067" s="422"/>
      <c r="O1067" s="79">
        <f t="shared" si="42"/>
        <v>0</v>
      </c>
      <c r="P1067" s="79">
        <f t="shared" si="42"/>
        <v>0</v>
      </c>
      <c r="Q1067" s="102" t="str">
        <f t="shared" si="41"/>
        <v/>
      </c>
    </row>
    <row r="1068" spans="1:17" x14ac:dyDescent="0.2">
      <c r="A1068" s="118" t="str">
        <f>IF(B1068="","",COUNT('Diário 1º PA'!$A$5:$A$1982)+COUNT('Diário 2º PA'!$A$5:$A$2027)+COUNT('Diário 3º PA'!$A$5:$A$2043)+ROW()-4)</f>
        <v/>
      </c>
      <c r="B1068" s="104"/>
      <c r="C1068" s="153"/>
      <c r="D1068" s="105"/>
      <c r="E1068" s="105"/>
      <c r="F1068" s="106"/>
      <c r="G1068" s="105"/>
      <c r="H1068" s="105"/>
      <c r="I1068" s="107"/>
      <c r="J1068" s="422"/>
      <c r="K1068" s="422"/>
      <c r="L1068" s="423"/>
      <c r="M1068" s="422"/>
      <c r="N1068" s="422"/>
      <c r="O1068" s="79">
        <f t="shared" si="42"/>
        <v>0</v>
      </c>
      <c r="P1068" s="79">
        <f t="shared" si="42"/>
        <v>0</v>
      </c>
      <c r="Q1068" s="102" t="str">
        <f t="shared" si="41"/>
        <v/>
      </c>
    </row>
    <row r="1069" spans="1:17" x14ac:dyDescent="0.2">
      <c r="A1069" s="118" t="str">
        <f>IF(B1069="","",COUNT('Diário 1º PA'!$A$5:$A$1982)+COUNT('Diário 2º PA'!$A$5:$A$2027)+COUNT('Diário 3º PA'!$A$5:$A$2043)+ROW()-4)</f>
        <v/>
      </c>
      <c r="B1069" s="104"/>
      <c r="C1069" s="153"/>
      <c r="D1069" s="105"/>
      <c r="E1069" s="105"/>
      <c r="F1069" s="106"/>
      <c r="G1069" s="105"/>
      <c r="H1069" s="105"/>
      <c r="I1069" s="107"/>
      <c r="J1069" s="422"/>
      <c r="K1069" s="422"/>
      <c r="L1069" s="423"/>
      <c r="M1069" s="422"/>
      <c r="N1069" s="422"/>
      <c r="O1069" s="79">
        <f t="shared" si="42"/>
        <v>0</v>
      </c>
      <c r="P1069" s="79">
        <f t="shared" si="42"/>
        <v>0</v>
      </c>
      <c r="Q1069" s="102" t="str">
        <f t="shared" si="41"/>
        <v/>
      </c>
    </row>
    <row r="1070" spans="1:17" x14ac:dyDescent="0.2">
      <c r="A1070" s="118" t="str">
        <f>IF(B1070="","",COUNT('Diário 1º PA'!$A$5:$A$1982)+COUNT('Diário 2º PA'!$A$5:$A$2027)+COUNT('Diário 3º PA'!$A$5:$A$2043)+ROW()-4)</f>
        <v/>
      </c>
      <c r="B1070" s="104"/>
      <c r="C1070" s="153"/>
      <c r="D1070" s="105"/>
      <c r="E1070" s="105"/>
      <c r="F1070" s="106"/>
      <c r="G1070" s="105"/>
      <c r="H1070" s="105"/>
      <c r="I1070" s="107"/>
      <c r="J1070" s="422"/>
      <c r="K1070" s="422"/>
      <c r="L1070" s="423"/>
      <c r="M1070" s="422"/>
      <c r="N1070" s="422"/>
      <c r="O1070" s="79">
        <f t="shared" si="42"/>
        <v>0</v>
      </c>
      <c r="P1070" s="79">
        <f t="shared" si="42"/>
        <v>0</v>
      </c>
      <c r="Q1070" s="102" t="str">
        <f t="shared" si="41"/>
        <v/>
      </c>
    </row>
    <row r="1071" spans="1:17" x14ac:dyDescent="0.2">
      <c r="A1071" s="118" t="str">
        <f>IF(B1071="","",COUNT('Diário 1º PA'!$A$5:$A$1982)+COUNT('Diário 2º PA'!$A$5:$A$2027)+COUNT('Diário 3º PA'!$A$5:$A$2043)+ROW()-4)</f>
        <v/>
      </c>
      <c r="B1071" s="104"/>
      <c r="C1071" s="153"/>
      <c r="D1071" s="105"/>
      <c r="E1071" s="105"/>
      <c r="F1071" s="106"/>
      <c r="G1071" s="105"/>
      <c r="H1071" s="105"/>
      <c r="I1071" s="107"/>
      <c r="J1071" s="422"/>
      <c r="K1071" s="422"/>
      <c r="L1071" s="423"/>
      <c r="M1071" s="422"/>
      <c r="N1071" s="422"/>
      <c r="O1071" s="79">
        <f t="shared" si="42"/>
        <v>0</v>
      </c>
      <c r="P1071" s="79">
        <f t="shared" si="42"/>
        <v>0</v>
      </c>
      <c r="Q1071" s="102" t="str">
        <f t="shared" si="41"/>
        <v/>
      </c>
    </row>
    <row r="1072" spans="1:17" x14ac:dyDescent="0.2">
      <c r="A1072" s="118" t="str">
        <f>IF(B1072="","",COUNT('Diário 1º PA'!$A$5:$A$1982)+COUNT('Diário 2º PA'!$A$5:$A$2027)+COUNT('Diário 3º PA'!$A$5:$A$2043)+ROW()-4)</f>
        <v/>
      </c>
      <c r="B1072" s="104"/>
      <c r="C1072" s="153"/>
      <c r="D1072" s="105"/>
      <c r="E1072" s="105"/>
      <c r="F1072" s="106"/>
      <c r="G1072" s="105"/>
      <c r="H1072" s="105"/>
      <c r="I1072" s="107"/>
      <c r="J1072" s="422"/>
      <c r="K1072" s="422"/>
      <c r="L1072" s="423"/>
      <c r="M1072" s="422"/>
      <c r="N1072" s="422"/>
      <c r="O1072" s="79">
        <f t="shared" si="42"/>
        <v>0</v>
      </c>
      <c r="P1072" s="79">
        <f t="shared" si="42"/>
        <v>0</v>
      </c>
      <c r="Q1072" s="102" t="str">
        <f t="shared" si="41"/>
        <v/>
      </c>
    </row>
    <row r="1073" spans="1:17" x14ac:dyDescent="0.2">
      <c r="A1073" s="118" t="str">
        <f>IF(B1073="","",COUNT('Diário 1º PA'!$A$5:$A$1982)+COUNT('Diário 2º PA'!$A$5:$A$2027)+COUNT('Diário 3º PA'!$A$5:$A$2043)+ROW()-4)</f>
        <v/>
      </c>
      <c r="B1073" s="104"/>
      <c r="C1073" s="153"/>
      <c r="D1073" s="105"/>
      <c r="E1073" s="105"/>
      <c r="F1073" s="106"/>
      <c r="G1073" s="105"/>
      <c r="H1073" s="105"/>
      <c r="I1073" s="107"/>
      <c r="J1073" s="422"/>
      <c r="K1073" s="422"/>
      <c r="L1073" s="423"/>
      <c r="M1073" s="422"/>
      <c r="N1073" s="422"/>
      <c r="O1073" s="79">
        <f t="shared" si="42"/>
        <v>0</v>
      </c>
      <c r="P1073" s="79">
        <f t="shared" si="42"/>
        <v>0</v>
      </c>
      <c r="Q1073" s="102" t="str">
        <f t="shared" si="41"/>
        <v/>
      </c>
    </row>
    <row r="1074" spans="1:17" x14ac:dyDescent="0.2">
      <c r="A1074" s="118" t="str">
        <f>IF(B1074="","",COUNT('Diário 1º PA'!$A$5:$A$1982)+COUNT('Diário 2º PA'!$A$5:$A$2027)+COUNT('Diário 3º PA'!$A$5:$A$2043)+ROW()-4)</f>
        <v/>
      </c>
      <c r="B1074" s="104"/>
      <c r="C1074" s="153"/>
      <c r="D1074" s="105"/>
      <c r="E1074" s="105"/>
      <c r="F1074" s="106"/>
      <c r="G1074" s="105"/>
      <c r="H1074" s="105"/>
      <c r="I1074" s="107"/>
      <c r="J1074" s="422"/>
      <c r="K1074" s="422"/>
      <c r="L1074" s="423"/>
      <c r="M1074" s="422"/>
      <c r="N1074" s="422"/>
      <c r="O1074" s="79">
        <f t="shared" si="42"/>
        <v>0</v>
      </c>
      <c r="P1074" s="79">
        <f t="shared" si="42"/>
        <v>0</v>
      </c>
      <c r="Q1074" s="102" t="str">
        <f t="shared" si="41"/>
        <v/>
      </c>
    </row>
    <row r="1075" spans="1:17" x14ac:dyDescent="0.2">
      <c r="A1075" s="118" t="str">
        <f>IF(B1075="","",COUNT('Diário 1º PA'!$A$5:$A$1982)+COUNT('Diário 2º PA'!$A$5:$A$2027)+COUNT('Diário 3º PA'!$A$5:$A$2043)+ROW()-4)</f>
        <v/>
      </c>
      <c r="B1075" s="104"/>
      <c r="C1075" s="153"/>
      <c r="D1075" s="105"/>
      <c r="E1075" s="105"/>
      <c r="F1075" s="106"/>
      <c r="G1075" s="105"/>
      <c r="H1075" s="105"/>
      <c r="I1075" s="107"/>
      <c r="J1075" s="422"/>
      <c r="K1075" s="422"/>
      <c r="L1075" s="423"/>
      <c r="M1075" s="422"/>
      <c r="N1075" s="422"/>
      <c r="O1075" s="79">
        <f t="shared" si="42"/>
        <v>0</v>
      </c>
      <c r="P1075" s="79">
        <f t="shared" si="42"/>
        <v>0</v>
      </c>
      <c r="Q1075" s="102" t="str">
        <f t="shared" si="41"/>
        <v/>
      </c>
    </row>
    <row r="1076" spans="1:17" x14ac:dyDescent="0.2">
      <c r="A1076" s="118" t="str">
        <f>IF(B1076="","",COUNT('Diário 1º PA'!$A$5:$A$1982)+COUNT('Diário 2º PA'!$A$5:$A$2027)+COUNT('Diário 3º PA'!$A$5:$A$2043)+ROW()-4)</f>
        <v/>
      </c>
      <c r="B1076" s="104"/>
      <c r="C1076" s="153"/>
      <c r="D1076" s="105"/>
      <c r="E1076" s="105"/>
      <c r="F1076" s="106"/>
      <c r="G1076" s="105"/>
      <c r="H1076" s="105"/>
      <c r="I1076" s="107"/>
      <c r="J1076" s="422"/>
      <c r="K1076" s="422"/>
      <c r="L1076" s="423"/>
      <c r="M1076" s="422"/>
      <c r="N1076" s="422"/>
      <c r="O1076" s="79">
        <f t="shared" si="42"/>
        <v>0</v>
      </c>
      <c r="P1076" s="79">
        <f t="shared" si="42"/>
        <v>0</v>
      </c>
      <c r="Q1076" s="102" t="str">
        <f t="shared" si="41"/>
        <v/>
      </c>
    </row>
    <row r="1077" spans="1:17" x14ac:dyDescent="0.2">
      <c r="A1077" s="118" t="str">
        <f>IF(B1077="","",COUNT('Diário 1º PA'!$A$5:$A$1982)+COUNT('Diário 2º PA'!$A$5:$A$2027)+COUNT('Diário 3º PA'!$A$5:$A$2043)+ROW()-4)</f>
        <v/>
      </c>
      <c r="B1077" s="104"/>
      <c r="C1077" s="153"/>
      <c r="D1077" s="105"/>
      <c r="E1077" s="105"/>
      <c r="F1077" s="106"/>
      <c r="G1077" s="105"/>
      <c r="H1077" s="105"/>
      <c r="I1077" s="107"/>
      <c r="J1077" s="422"/>
      <c r="K1077" s="422"/>
      <c r="L1077" s="423"/>
      <c r="M1077" s="422"/>
      <c r="N1077" s="422"/>
      <c r="O1077" s="79">
        <f t="shared" si="42"/>
        <v>0</v>
      </c>
      <c r="P1077" s="79">
        <f t="shared" si="42"/>
        <v>0</v>
      </c>
      <c r="Q1077" s="102" t="str">
        <f t="shared" si="41"/>
        <v/>
      </c>
    </row>
    <row r="1078" spans="1:17" x14ac:dyDescent="0.2">
      <c r="A1078" s="118" t="str">
        <f>IF(B1078="","",COUNT('Diário 1º PA'!$A$5:$A$1982)+COUNT('Diário 2º PA'!$A$5:$A$2027)+COUNT('Diário 3º PA'!$A$5:$A$2043)+ROW()-4)</f>
        <v/>
      </c>
      <c r="B1078" s="104"/>
      <c r="C1078" s="153"/>
      <c r="D1078" s="105"/>
      <c r="E1078" s="105"/>
      <c r="F1078" s="106"/>
      <c r="G1078" s="105"/>
      <c r="H1078" s="105"/>
      <c r="I1078" s="107"/>
      <c r="J1078" s="422"/>
      <c r="K1078" s="422"/>
      <c r="L1078" s="423"/>
      <c r="M1078" s="422"/>
      <c r="N1078" s="422"/>
      <c r="O1078" s="79">
        <f t="shared" si="42"/>
        <v>0</v>
      </c>
      <c r="P1078" s="79">
        <f t="shared" si="42"/>
        <v>0</v>
      </c>
      <c r="Q1078" s="102" t="str">
        <f t="shared" si="41"/>
        <v/>
      </c>
    </row>
    <row r="1079" spans="1:17" x14ac:dyDescent="0.2">
      <c r="A1079" s="118" t="str">
        <f>IF(B1079="","",COUNT('Diário 1º PA'!$A$5:$A$1982)+COUNT('Diário 2º PA'!$A$5:$A$2027)+COUNT('Diário 3º PA'!$A$5:$A$2043)+ROW()-4)</f>
        <v/>
      </c>
      <c r="B1079" s="104"/>
      <c r="C1079" s="153"/>
      <c r="D1079" s="105"/>
      <c r="E1079" s="105"/>
      <c r="F1079" s="106"/>
      <c r="G1079" s="105"/>
      <c r="H1079" s="105"/>
      <c r="I1079" s="107"/>
      <c r="J1079" s="422"/>
      <c r="K1079" s="422"/>
      <c r="L1079" s="423"/>
      <c r="M1079" s="422"/>
      <c r="N1079" s="422"/>
      <c r="O1079" s="79">
        <f t="shared" si="42"/>
        <v>0</v>
      </c>
      <c r="P1079" s="79">
        <f t="shared" si="42"/>
        <v>0</v>
      </c>
      <c r="Q1079" s="102" t="str">
        <f t="shared" si="41"/>
        <v/>
      </c>
    </row>
    <row r="1080" spans="1:17" x14ac:dyDescent="0.2">
      <c r="A1080" s="118" t="str">
        <f>IF(B1080="","",COUNT('Diário 1º PA'!$A$5:$A$1982)+COUNT('Diário 2º PA'!$A$5:$A$2027)+COUNT('Diário 3º PA'!$A$5:$A$2043)+ROW()-4)</f>
        <v/>
      </c>
      <c r="B1080" s="104"/>
      <c r="C1080" s="153"/>
      <c r="D1080" s="105"/>
      <c r="E1080" s="105"/>
      <c r="F1080" s="106"/>
      <c r="G1080" s="105"/>
      <c r="H1080" s="105"/>
      <c r="I1080" s="107"/>
      <c r="J1080" s="422"/>
      <c r="K1080" s="422"/>
      <c r="L1080" s="423"/>
      <c r="M1080" s="422"/>
      <c r="N1080" s="422"/>
      <c r="O1080" s="79">
        <f t="shared" si="42"/>
        <v>0</v>
      </c>
      <c r="P1080" s="79">
        <f t="shared" si="42"/>
        <v>0</v>
      </c>
      <c r="Q1080" s="102" t="str">
        <f t="shared" si="41"/>
        <v/>
      </c>
    </row>
    <row r="1081" spans="1:17" x14ac:dyDescent="0.2">
      <c r="A1081" s="118" t="str">
        <f>IF(B1081="","",COUNT('Diário 1º PA'!$A$5:$A$1982)+COUNT('Diário 2º PA'!$A$5:$A$2027)+COUNT('Diário 3º PA'!$A$5:$A$2043)+ROW()-4)</f>
        <v/>
      </c>
      <c r="B1081" s="104"/>
      <c r="C1081" s="153"/>
      <c r="D1081" s="105"/>
      <c r="E1081" s="105"/>
      <c r="F1081" s="106"/>
      <c r="G1081" s="105"/>
      <c r="H1081" s="105"/>
      <c r="I1081" s="107"/>
      <c r="J1081" s="422"/>
      <c r="K1081" s="422"/>
      <c r="L1081" s="423"/>
      <c r="M1081" s="422"/>
      <c r="N1081" s="422"/>
      <c r="O1081" s="79">
        <f t="shared" si="42"/>
        <v>0</v>
      </c>
      <c r="P1081" s="79">
        <f t="shared" si="42"/>
        <v>0</v>
      </c>
      <c r="Q1081" s="102" t="str">
        <f t="shared" si="41"/>
        <v/>
      </c>
    </row>
    <row r="1082" spans="1:17" x14ac:dyDescent="0.2">
      <c r="A1082" s="118" t="str">
        <f>IF(B1082="","",COUNT('Diário 1º PA'!$A$5:$A$1982)+COUNT('Diário 2º PA'!$A$5:$A$2027)+COUNT('Diário 3º PA'!$A$5:$A$2043)+ROW()-4)</f>
        <v/>
      </c>
      <c r="B1082" s="104"/>
      <c r="C1082" s="153"/>
      <c r="D1082" s="105"/>
      <c r="E1082" s="105"/>
      <c r="F1082" s="106"/>
      <c r="G1082" s="105"/>
      <c r="H1082" s="105"/>
      <c r="I1082" s="107"/>
      <c r="J1082" s="422"/>
      <c r="K1082" s="422"/>
      <c r="L1082" s="423"/>
      <c r="M1082" s="422"/>
      <c r="N1082" s="422"/>
      <c r="O1082" s="79">
        <f t="shared" si="42"/>
        <v>0</v>
      </c>
      <c r="P1082" s="79">
        <f t="shared" si="42"/>
        <v>0</v>
      </c>
      <c r="Q1082" s="102" t="str">
        <f t="shared" si="41"/>
        <v/>
      </c>
    </row>
    <row r="1083" spans="1:17" x14ac:dyDescent="0.2">
      <c r="A1083" s="118" t="str">
        <f>IF(B1083="","",COUNT('Diário 1º PA'!$A$5:$A$1982)+COUNT('Diário 2º PA'!$A$5:$A$2027)+COUNT('Diário 3º PA'!$A$5:$A$2043)+ROW()-4)</f>
        <v/>
      </c>
      <c r="B1083" s="104"/>
      <c r="C1083" s="153"/>
      <c r="D1083" s="105"/>
      <c r="E1083" s="105"/>
      <c r="F1083" s="106"/>
      <c r="G1083" s="105"/>
      <c r="H1083" s="105"/>
      <c r="I1083" s="107"/>
      <c r="J1083" s="422"/>
      <c r="K1083" s="422"/>
      <c r="L1083" s="423"/>
      <c r="M1083" s="422"/>
      <c r="N1083" s="422"/>
      <c r="O1083" s="79">
        <f t="shared" si="42"/>
        <v>0</v>
      </c>
      <c r="P1083" s="79">
        <f t="shared" si="42"/>
        <v>0</v>
      </c>
      <c r="Q1083" s="102" t="str">
        <f t="shared" si="41"/>
        <v/>
      </c>
    </row>
    <row r="1084" spans="1:17" x14ac:dyDescent="0.2">
      <c r="A1084" s="118" t="str">
        <f>IF(B1084="","",COUNT('Diário 1º PA'!$A$5:$A$1982)+COUNT('Diário 2º PA'!$A$5:$A$2027)+COUNT('Diário 3º PA'!$A$5:$A$2043)+ROW()-4)</f>
        <v/>
      </c>
      <c r="B1084" s="104"/>
      <c r="C1084" s="153"/>
      <c r="D1084" s="105"/>
      <c r="E1084" s="105"/>
      <c r="F1084" s="106"/>
      <c r="G1084" s="105"/>
      <c r="H1084" s="105"/>
      <c r="I1084" s="107"/>
      <c r="J1084" s="422"/>
      <c r="K1084" s="422"/>
      <c r="L1084" s="423"/>
      <c r="M1084" s="422"/>
      <c r="N1084" s="422"/>
      <c r="O1084" s="79">
        <f t="shared" si="42"/>
        <v>0</v>
      </c>
      <c r="P1084" s="79">
        <f t="shared" si="42"/>
        <v>0</v>
      </c>
      <c r="Q1084" s="102" t="str">
        <f t="shared" si="41"/>
        <v/>
      </c>
    </row>
    <row r="1085" spans="1:17" x14ac:dyDescent="0.2">
      <c r="A1085" s="118" t="str">
        <f>IF(B1085="","",COUNT('Diário 1º PA'!$A$5:$A$1982)+COUNT('Diário 2º PA'!$A$5:$A$2027)+COUNT('Diário 3º PA'!$A$5:$A$2043)+ROW()-4)</f>
        <v/>
      </c>
      <c r="B1085" s="104"/>
      <c r="C1085" s="153"/>
      <c r="D1085" s="105"/>
      <c r="E1085" s="105"/>
      <c r="F1085" s="106"/>
      <c r="G1085" s="105"/>
      <c r="H1085" s="105"/>
      <c r="I1085" s="107"/>
      <c r="J1085" s="422"/>
      <c r="K1085" s="422"/>
      <c r="L1085" s="423"/>
      <c r="M1085" s="422"/>
      <c r="N1085" s="422"/>
      <c r="O1085" s="79">
        <f t="shared" si="42"/>
        <v>0</v>
      </c>
      <c r="P1085" s="79">
        <f t="shared" si="42"/>
        <v>0</v>
      </c>
      <c r="Q1085" s="102" t="str">
        <f t="shared" si="41"/>
        <v/>
      </c>
    </row>
    <row r="1086" spans="1:17" x14ac:dyDescent="0.2">
      <c r="A1086" s="118" t="str">
        <f>IF(B1086="","",COUNT('Diário 1º PA'!$A$5:$A$1982)+COUNT('Diário 2º PA'!$A$5:$A$2027)+COUNT('Diário 3º PA'!$A$5:$A$2043)+ROW()-4)</f>
        <v/>
      </c>
      <c r="B1086" s="104"/>
      <c r="C1086" s="153"/>
      <c r="D1086" s="105"/>
      <c r="E1086" s="105"/>
      <c r="F1086" s="106"/>
      <c r="G1086" s="105"/>
      <c r="H1086" s="105"/>
      <c r="I1086" s="107"/>
      <c r="J1086" s="422"/>
      <c r="K1086" s="422"/>
      <c r="L1086" s="423"/>
      <c r="M1086" s="422"/>
      <c r="N1086" s="422"/>
      <c r="O1086" s="79">
        <f t="shared" si="42"/>
        <v>0</v>
      </c>
      <c r="P1086" s="79">
        <f t="shared" si="42"/>
        <v>0</v>
      </c>
      <c r="Q1086" s="102" t="str">
        <f t="shared" si="41"/>
        <v/>
      </c>
    </row>
    <row r="1087" spans="1:17" x14ac:dyDescent="0.2">
      <c r="A1087" s="118" t="str">
        <f>IF(B1087="","",COUNT('Diário 1º PA'!$A$5:$A$1982)+COUNT('Diário 2º PA'!$A$5:$A$2027)+COUNT('Diário 3º PA'!$A$5:$A$2043)+ROW()-4)</f>
        <v/>
      </c>
      <c r="B1087" s="104"/>
      <c r="C1087" s="153"/>
      <c r="D1087" s="105"/>
      <c r="E1087" s="105"/>
      <c r="F1087" s="106"/>
      <c r="G1087" s="105"/>
      <c r="H1087" s="105"/>
      <c r="I1087" s="107"/>
      <c r="J1087" s="422"/>
      <c r="K1087" s="422"/>
      <c r="L1087" s="423"/>
      <c r="M1087" s="422"/>
      <c r="N1087" s="422"/>
      <c r="O1087" s="79">
        <f t="shared" si="42"/>
        <v>0</v>
      </c>
      <c r="P1087" s="79">
        <f t="shared" si="42"/>
        <v>0</v>
      </c>
      <c r="Q1087" s="102" t="str">
        <f t="shared" si="41"/>
        <v/>
      </c>
    </row>
    <row r="1088" spans="1:17" x14ac:dyDescent="0.2">
      <c r="A1088" s="118" t="str">
        <f>IF(B1088="","",COUNT('Diário 1º PA'!$A$5:$A$1982)+COUNT('Diário 2º PA'!$A$5:$A$2027)+COUNT('Diário 3º PA'!$A$5:$A$2043)+ROW()-4)</f>
        <v/>
      </c>
      <c r="B1088" s="104"/>
      <c r="C1088" s="153"/>
      <c r="D1088" s="105"/>
      <c r="E1088" s="105"/>
      <c r="F1088" s="106"/>
      <c r="G1088" s="105"/>
      <c r="H1088" s="105"/>
      <c r="I1088" s="107"/>
      <c r="J1088" s="422"/>
      <c r="K1088" s="422"/>
      <c r="L1088" s="423"/>
      <c r="M1088" s="422"/>
      <c r="N1088" s="422"/>
      <c r="O1088" s="79">
        <f t="shared" si="42"/>
        <v>0</v>
      </c>
      <c r="P1088" s="79">
        <f t="shared" si="42"/>
        <v>0</v>
      </c>
      <c r="Q1088" s="102" t="str">
        <f t="shared" si="41"/>
        <v/>
      </c>
    </row>
    <row r="1089" spans="1:17" x14ac:dyDescent="0.2">
      <c r="A1089" s="118" t="str">
        <f>IF(B1089="","",COUNT('Diário 1º PA'!$A$5:$A$1982)+COUNT('Diário 2º PA'!$A$5:$A$2027)+COUNT('Diário 3º PA'!$A$5:$A$2043)+ROW()-4)</f>
        <v/>
      </c>
      <c r="B1089" s="104"/>
      <c r="C1089" s="153"/>
      <c r="D1089" s="105"/>
      <c r="E1089" s="105"/>
      <c r="F1089" s="106"/>
      <c r="G1089" s="105"/>
      <c r="H1089" s="105"/>
      <c r="I1089" s="107"/>
      <c r="J1089" s="422"/>
      <c r="K1089" s="422"/>
      <c r="L1089" s="423"/>
      <c r="M1089" s="422"/>
      <c r="N1089" s="422"/>
      <c r="O1089" s="79">
        <f t="shared" si="42"/>
        <v>0</v>
      </c>
      <c r="P1089" s="79">
        <f t="shared" si="42"/>
        <v>0</v>
      </c>
      <c r="Q1089" s="102" t="str">
        <f t="shared" si="41"/>
        <v/>
      </c>
    </row>
    <row r="1090" spans="1:17" x14ac:dyDescent="0.2">
      <c r="A1090" s="118" t="str">
        <f>IF(B1090="","",COUNT('Diário 1º PA'!$A$5:$A$1982)+COUNT('Diário 2º PA'!$A$5:$A$2027)+COUNT('Diário 3º PA'!$A$5:$A$2043)+ROW()-4)</f>
        <v/>
      </c>
      <c r="B1090" s="104"/>
      <c r="C1090" s="153"/>
      <c r="D1090" s="105"/>
      <c r="E1090" s="105"/>
      <c r="F1090" s="106"/>
      <c r="G1090" s="105"/>
      <c r="H1090" s="105"/>
      <c r="I1090" s="107"/>
      <c r="J1090" s="422"/>
      <c r="K1090" s="422"/>
      <c r="L1090" s="423"/>
      <c r="M1090" s="422"/>
      <c r="N1090" s="422"/>
      <c r="O1090" s="79">
        <f t="shared" si="42"/>
        <v>0</v>
      </c>
      <c r="P1090" s="79">
        <f t="shared" si="42"/>
        <v>0</v>
      </c>
      <c r="Q1090" s="102" t="str">
        <f t="shared" si="41"/>
        <v/>
      </c>
    </row>
    <row r="1091" spans="1:17" x14ac:dyDescent="0.2">
      <c r="A1091" s="118" t="str">
        <f>IF(B1091="","",COUNT('Diário 1º PA'!$A$5:$A$1982)+COUNT('Diário 2º PA'!$A$5:$A$2027)+COUNT('Diário 3º PA'!$A$5:$A$2043)+ROW()-4)</f>
        <v/>
      </c>
      <c r="B1091" s="104"/>
      <c r="C1091" s="153"/>
      <c r="D1091" s="105"/>
      <c r="E1091" s="105"/>
      <c r="F1091" s="106"/>
      <c r="G1091" s="105"/>
      <c r="H1091" s="105"/>
      <c r="I1091" s="107"/>
      <c r="J1091" s="422"/>
      <c r="K1091" s="422"/>
      <c r="L1091" s="423"/>
      <c r="M1091" s="422"/>
      <c r="N1091" s="422"/>
      <c r="O1091" s="79">
        <f t="shared" si="42"/>
        <v>0</v>
      </c>
      <c r="P1091" s="79">
        <f t="shared" si="42"/>
        <v>0</v>
      </c>
      <c r="Q1091" s="102" t="str">
        <f t="shared" si="41"/>
        <v/>
      </c>
    </row>
    <row r="1092" spans="1:17" x14ac:dyDescent="0.2">
      <c r="A1092" s="118" t="str">
        <f>IF(B1092="","",COUNT('Diário 1º PA'!$A$5:$A$1982)+COUNT('Diário 2º PA'!$A$5:$A$2027)+COUNT('Diário 3º PA'!$A$5:$A$2043)+ROW()-4)</f>
        <v/>
      </c>
      <c r="B1092" s="104"/>
      <c r="C1092" s="153"/>
      <c r="D1092" s="105"/>
      <c r="E1092" s="105"/>
      <c r="F1092" s="106"/>
      <c r="G1092" s="105"/>
      <c r="H1092" s="105"/>
      <c r="I1092" s="107"/>
      <c r="J1092" s="422"/>
      <c r="K1092" s="422"/>
      <c r="L1092" s="423"/>
      <c r="M1092" s="422"/>
      <c r="N1092" s="422"/>
      <c r="O1092" s="79">
        <f t="shared" si="42"/>
        <v>0</v>
      </c>
      <c r="P1092" s="79">
        <f t="shared" si="42"/>
        <v>0</v>
      </c>
      <c r="Q1092" s="102" t="str">
        <f t="shared" si="41"/>
        <v/>
      </c>
    </row>
    <row r="1093" spans="1:17" x14ac:dyDescent="0.2">
      <c r="A1093" s="118" t="str">
        <f>IF(B1093="","",COUNT('Diário 1º PA'!$A$5:$A$1982)+COUNT('Diário 2º PA'!$A$5:$A$2027)+COUNT('Diário 3º PA'!$A$5:$A$2043)+ROW()-4)</f>
        <v/>
      </c>
      <c r="B1093" s="104"/>
      <c r="C1093" s="153"/>
      <c r="D1093" s="105"/>
      <c r="E1093" s="105"/>
      <c r="F1093" s="106"/>
      <c r="G1093" s="105"/>
      <c r="H1093" s="105"/>
      <c r="I1093" s="107"/>
      <c r="J1093" s="422"/>
      <c r="K1093" s="422"/>
      <c r="L1093" s="423"/>
      <c r="M1093" s="422"/>
      <c r="N1093" s="422"/>
      <c r="O1093" s="79">
        <f t="shared" si="42"/>
        <v>0</v>
      </c>
      <c r="P1093" s="79">
        <f t="shared" si="42"/>
        <v>0</v>
      </c>
      <c r="Q1093" s="102" t="str">
        <f t="shared" si="41"/>
        <v/>
      </c>
    </row>
    <row r="1094" spans="1:17" x14ac:dyDescent="0.2">
      <c r="A1094" s="118" t="str">
        <f>IF(B1094="","",COUNT('Diário 1º PA'!$A$5:$A$1982)+COUNT('Diário 2º PA'!$A$5:$A$2027)+COUNT('Diário 3º PA'!$A$5:$A$2043)+ROW()-4)</f>
        <v/>
      </c>
      <c r="B1094" s="104"/>
      <c r="C1094" s="153"/>
      <c r="D1094" s="105"/>
      <c r="E1094" s="105"/>
      <c r="F1094" s="106"/>
      <c r="G1094" s="105"/>
      <c r="H1094" s="105"/>
      <c r="I1094" s="107"/>
      <c r="J1094" s="422"/>
      <c r="K1094" s="422"/>
      <c r="L1094" s="423"/>
      <c r="M1094" s="422"/>
      <c r="N1094" s="422"/>
      <c r="O1094" s="79">
        <f t="shared" si="42"/>
        <v>0</v>
      </c>
      <c r="P1094" s="79">
        <f t="shared" si="42"/>
        <v>0</v>
      </c>
      <c r="Q1094" s="102" t="str">
        <f t="shared" si="41"/>
        <v/>
      </c>
    </row>
    <row r="1095" spans="1:17" x14ac:dyDescent="0.2">
      <c r="A1095" s="118" t="str">
        <f>IF(B1095="","",COUNT('Diário 1º PA'!$A$5:$A$1982)+COUNT('Diário 2º PA'!$A$5:$A$2027)+COUNT('Diário 3º PA'!$A$5:$A$2043)+ROW()-4)</f>
        <v/>
      </c>
      <c r="B1095" s="104"/>
      <c r="C1095" s="153"/>
      <c r="D1095" s="105"/>
      <c r="E1095" s="105"/>
      <c r="F1095" s="106"/>
      <c r="G1095" s="105"/>
      <c r="H1095" s="105"/>
      <c r="I1095" s="107"/>
      <c r="J1095" s="422"/>
      <c r="K1095" s="422"/>
      <c r="L1095" s="423"/>
      <c r="M1095" s="422"/>
      <c r="N1095" s="422"/>
      <c r="O1095" s="79">
        <f t="shared" si="42"/>
        <v>0</v>
      </c>
      <c r="P1095" s="79">
        <f t="shared" si="42"/>
        <v>0</v>
      </c>
      <c r="Q1095" s="102" t="str">
        <f t="shared" si="41"/>
        <v/>
      </c>
    </row>
    <row r="1096" spans="1:17" x14ac:dyDescent="0.2">
      <c r="A1096" s="118" t="str">
        <f>IF(B1096="","",COUNT('Diário 1º PA'!$A$5:$A$1982)+COUNT('Diário 2º PA'!$A$5:$A$2027)+COUNT('Diário 3º PA'!$A$5:$A$2043)+ROW()-4)</f>
        <v/>
      </c>
      <c r="B1096" s="104"/>
      <c r="C1096" s="153"/>
      <c r="D1096" s="105"/>
      <c r="E1096" s="105"/>
      <c r="F1096" s="106"/>
      <c r="G1096" s="105"/>
      <c r="H1096" s="105"/>
      <c r="I1096" s="107"/>
      <c r="J1096" s="422"/>
      <c r="K1096" s="422"/>
      <c r="L1096" s="423"/>
      <c r="M1096" s="422"/>
      <c r="N1096" s="422"/>
      <c r="O1096" s="79">
        <f t="shared" si="42"/>
        <v>0</v>
      </c>
      <c r="P1096" s="79">
        <f t="shared" si="42"/>
        <v>0</v>
      </c>
      <c r="Q1096" s="102" t="str">
        <f t="shared" si="41"/>
        <v/>
      </c>
    </row>
    <row r="1097" spans="1:17" x14ac:dyDescent="0.2">
      <c r="A1097" s="118" t="str">
        <f>IF(B1097="","",COUNT('Diário 1º PA'!$A$5:$A$1982)+COUNT('Diário 2º PA'!$A$5:$A$2027)+COUNT('Diário 3º PA'!$A$5:$A$2043)+ROW()-4)</f>
        <v/>
      </c>
      <c r="B1097" s="104"/>
      <c r="C1097" s="153"/>
      <c r="D1097" s="105"/>
      <c r="E1097" s="105"/>
      <c r="F1097" s="106"/>
      <c r="G1097" s="105"/>
      <c r="H1097" s="105"/>
      <c r="I1097" s="107"/>
      <c r="J1097" s="422"/>
      <c r="K1097" s="422"/>
      <c r="L1097" s="423"/>
      <c r="M1097" s="422"/>
      <c r="N1097" s="422"/>
      <c r="O1097" s="79">
        <f t="shared" si="42"/>
        <v>0</v>
      </c>
      <c r="P1097" s="79">
        <f t="shared" si="42"/>
        <v>0</v>
      </c>
      <c r="Q1097" s="102" t="str">
        <f t="shared" ref="Q1097:Q1160" si="43">SUBSTITUTE(D1097," ","_")</f>
        <v/>
      </c>
    </row>
    <row r="1098" spans="1:17" x14ac:dyDescent="0.2">
      <c r="A1098" s="118" t="str">
        <f>IF(B1098="","",COUNT('Diário 1º PA'!$A$5:$A$1982)+COUNT('Diário 2º PA'!$A$5:$A$2027)+COUNT('Diário 3º PA'!$A$5:$A$2043)+ROW()-4)</f>
        <v/>
      </c>
      <c r="B1098" s="104"/>
      <c r="C1098" s="153"/>
      <c r="D1098" s="105"/>
      <c r="E1098" s="105"/>
      <c r="F1098" s="106"/>
      <c r="G1098" s="105"/>
      <c r="H1098" s="105"/>
      <c r="I1098" s="107"/>
      <c r="J1098" s="422"/>
      <c r="K1098" s="422"/>
      <c r="L1098" s="423"/>
      <c r="M1098" s="422"/>
      <c r="N1098" s="422"/>
      <c r="O1098" s="79">
        <f t="shared" ref="O1098:P1161" si="44">IF(B1098=0,0,IF(YEAR(B1098)=$P$1,MONTH(B1098)-$O$1+1,(YEAR(B1098)-$P$1)*12-$O$1+1+MONTH(B1098)))</f>
        <v>0</v>
      </c>
      <c r="P1098" s="79">
        <f t="shared" si="44"/>
        <v>0</v>
      </c>
      <c r="Q1098" s="102" t="str">
        <f t="shared" si="43"/>
        <v/>
      </c>
    </row>
    <row r="1099" spans="1:17" x14ac:dyDescent="0.2">
      <c r="A1099" s="118" t="str">
        <f>IF(B1099="","",COUNT('Diário 1º PA'!$A$5:$A$1982)+COUNT('Diário 2º PA'!$A$5:$A$2027)+COUNT('Diário 3º PA'!$A$5:$A$2043)+ROW()-4)</f>
        <v/>
      </c>
      <c r="B1099" s="104"/>
      <c r="C1099" s="153"/>
      <c r="D1099" s="105"/>
      <c r="E1099" s="105"/>
      <c r="F1099" s="106"/>
      <c r="G1099" s="105"/>
      <c r="H1099" s="105"/>
      <c r="I1099" s="107"/>
      <c r="J1099" s="422"/>
      <c r="K1099" s="422"/>
      <c r="L1099" s="423"/>
      <c r="M1099" s="422"/>
      <c r="N1099" s="422"/>
      <c r="O1099" s="79">
        <f t="shared" si="44"/>
        <v>0</v>
      </c>
      <c r="P1099" s="79">
        <f t="shared" si="44"/>
        <v>0</v>
      </c>
      <c r="Q1099" s="102" t="str">
        <f t="shared" si="43"/>
        <v/>
      </c>
    </row>
    <row r="1100" spans="1:17" x14ac:dyDescent="0.2">
      <c r="A1100" s="118" t="str">
        <f>IF(B1100="","",COUNT('Diário 1º PA'!$A$5:$A$1982)+COUNT('Diário 2º PA'!$A$5:$A$2027)+COUNT('Diário 3º PA'!$A$5:$A$2043)+ROW()-4)</f>
        <v/>
      </c>
      <c r="B1100" s="104"/>
      <c r="C1100" s="153"/>
      <c r="D1100" s="105"/>
      <c r="E1100" s="105"/>
      <c r="F1100" s="106"/>
      <c r="G1100" s="105"/>
      <c r="H1100" s="105"/>
      <c r="I1100" s="107"/>
      <c r="J1100" s="422"/>
      <c r="K1100" s="422"/>
      <c r="L1100" s="423"/>
      <c r="M1100" s="422"/>
      <c r="N1100" s="422"/>
      <c r="O1100" s="79">
        <f t="shared" si="44"/>
        <v>0</v>
      </c>
      <c r="P1100" s="79">
        <f t="shared" si="44"/>
        <v>0</v>
      </c>
      <c r="Q1100" s="102" t="str">
        <f t="shared" si="43"/>
        <v/>
      </c>
    </row>
    <row r="1101" spans="1:17" x14ac:dyDescent="0.2">
      <c r="A1101" s="118" t="str">
        <f>IF(B1101="","",COUNT('Diário 1º PA'!$A$5:$A$1982)+COUNT('Diário 2º PA'!$A$5:$A$2027)+COUNT('Diário 3º PA'!$A$5:$A$2043)+ROW()-4)</f>
        <v/>
      </c>
      <c r="B1101" s="104"/>
      <c r="C1101" s="153"/>
      <c r="D1101" s="105"/>
      <c r="E1101" s="105"/>
      <c r="F1101" s="106"/>
      <c r="G1101" s="105"/>
      <c r="H1101" s="105"/>
      <c r="I1101" s="107"/>
      <c r="J1101" s="422"/>
      <c r="K1101" s="422"/>
      <c r="L1101" s="423"/>
      <c r="M1101" s="422"/>
      <c r="N1101" s="422"/>
      <c r="O1101" s="79">
        <f t="shared" si="44"/>
        <v>0</v>
      </c>
      <c r="P1101" s="79">
        <f t="shared" si="44"/>
        <v>0</v>
      </c>
      <c r="Q1101" s="102" t="str">
        <f t="shared" si="43"/>
        <v/>
      </c>
    </row>
    <row r="1102" spans="1:17" x14ac:dyDescent="0.2">
      <c r="A1102" s="118" t="str">
        <f>IF(B1102="","",COUNT('Diário 1º PA'!$A$5:$A$1982)+COUNT('Diário 2º PA'!$A$5:$A$2027)+COUNT('Diário 3º PA'!$A$5:$A$2043)+ROW()-4)</f>
        <v/>
      </c>
      <c r="B1102" s="104"/>
      <c r="C1102" s="153"/>
      <c r="D1102" s="105"/>
      <c r="E1102" s="105"/>
      <c r="F1102" s="106"/>
      <c r="G1102" s="105"/>
      <c r="H1102" s="105"/>
      <c r="I1102" s="107"/>
      <c r="J1102" s="422"/>
      <c r="K1102" s="422"/>
      <c r="L1102" s="423"/>
      <c r="M1102" s="422"/>
      <c r="N1102" s="422"/>
      <c r="O1102" s="79">
        <f t="shared" si="44"/>
        <v>0</v>
      </c>
      <c r="P1102" s="79">
        <f t="shared" si="44"/>
        <v>0</v>
      </c>
      <c r="Q1102" s="102" t="str">
        <f t="shared" si="43"/>
        <v/>
      </c>
    </row>
    <row r="1103" spans="1:17" x14ac:dyDescent="0.2">
      <c r="A1103" s="118" t="str">
        <f>IF(B1103="","",COUNT('Diário 1º PA'!$A$5:$A$1982)+COUNT('Diário 2º PA'!$A$5:$A$2027)+COUNT('Diário 3º PA'!$A$5:$A$2043)+ROW()-4)</f>
        <v/>
      </c>
      <c r="B1103" s="104"/>
      <c r="C1103" s="153"/>
      <c r="D1103" s="105"/>
      <c r="E1103" s="105"/>
      <c r="F1103" s="106"/>
      <c r="G1103" s="105"/>
      <c r="H1103" s="105"/>
      <c r="I1103" s="107"/>
      <c r="J1103" s="422"/>
      <c r="K1103" s="422"/>
      <c r="L1103" s="423"/>
      <c r="M1103" s="422"/>
      <c r="N1103" s="422"/>
      <c r="O1103" s="79">
        <f t="shared" si="44"/>
        <v>0</v>
      </c>
      <c r="P1103" s="79">
        <f t="shared" si="44"/>
        <v>0</v>
      </c>
      <c r="Q1103" s="102" t="str">
        <f t="shared" si="43"/>
        <v/>
      </c>
    </row>
    <row r="1104" spans="1:17" x14ac:dyDescent="0.2">
      <c r="A1104" s="118" t="str">
        <f>IF(B1104="","",COUNT('Diário 1º PA'!$A$5:$A$1982)+COUNT('Diário 2º PA'!$A$5:$A$2027)+COUNT('Diário 3º PA'!$A$5:$A$2043)+ROW()-4)</f>
        <v/>
      </c>
      <c r="B1104" s="104"/>
      <c r="C1104" s="153"/>
      <c r="D1104" s="105"/>
      <c r="E1104" s="105"/>
      <c r="F1104" s="106"/>
      <c r="G1104" s="105"/>
      <c r="H1104" s="105"/>
      <c r="I1104" s="107"/>
      <c r="J1104" s="422"/>
      <c r="K1104" s="422"/>
      <c r="L1104" s="423"/>
      <c r="M1104" s="422"/>
      <c r="N1104" s="422"/>
      <c r="O1104" s="79">
        <f t="shared" si="44"/>
        <v>0</v>
      </c>
      <c r="P1104" s="79">
        <f t="shared" si="44"/>
        <v>0</v>
      </c>
      <c r="Q1104" s="102" t="str">
        <f t="shared" si="43"/>
        <v/>
      </c>
    </row>
    <row r="1105" spans="1:17" x14ac:dyDescent="0.2">
      <c r="A1105" s="118" t="str">
        <f>IF(B1105="","",COUNT('Diário 1º PA'!$A$5:$A$1982)+COUNT('Diário 2º PA'!$A$5:$A$2027)+COUNT('Diário 3º PA'!$A$5:$A$2043)+ROW()-4)</f>
        <v/>
      </c>
      <c r="B1105" s="104"/>
      <c r="C1105" s="153"/>
      <c r="D1105" s="105"/>
      <c r="E1105" s="105"/>
      <c r="F1105" s="106"/>
      <c r="G1105" s="105"/>
      <c r="H1105" s="105"/>
      <c r="I1105" s="107"/>
      <c r="J1105" s="422"/>
      <c r="K1105" s="422"/>
      <c r="L1105" s="423"/>
      <c r="M1105" s="422"/>
      <c r="N1105" s="422"/>
      <c r="O1105" s="79">
        <f t="shared" si="44"/>
        <v>0</v>
      </c>
      <c r="P1105" s="79">
        <f t="shared" si="44"/>
        <v>0</v>
      </c>
      <c r="Q1105" s="102" t="str">
        <f t="shared" si="43"/>
        <v/>
      </c>
    </row>
    <row r="1106" spans="1:17" x14ac:dyDescent="0.2">
      <c r="A1106" s="118" t="str">
        <f>IF(B1106="","",COUNT('Diário 1º PA'!$A$5:$A$1982)+COUNT('Diário 2º PA'!$A$5:$A$2027)+COUNT('Diário 3º PA'!$A$5:$A$2043)+ROW()-4)</f>
        <v/>
      </c>
      <c r="B1106" s="104"/>
      <c r="C1106" s="153"/>
      <c r="D1106" s="105"/>
      <c r="E1106" s="105"/>
      <c r="F1106" s="106"/>
      <c r="G1106" s="105"/>
      <c r="H1106" s="105"/>
      <c r="I1106" s="107"/>
      <c r="J1106" s="422"/>
      <c r="K1106" s="422"/>
      <c r="L1106" s="423"/>
      <c r="M1106" s="422"/>
      <c r="N1106" s="422"/>
      <c r="O1106" s="79">
        <f t="shared" si="44"/>
        <v>0</v>
      </c>
      <c r="P1106" s="79">
        <f t="shared" si="44"/>
        <v>0</v>
      </c>
      <c r="Q1106" s="102" t="str">
        <f t="shared" si="43"/>
        <v/>
      </c>
    </row>
    <row r="1107" spans="1:17" x14ac:dyDescent="0.2">
      <c r="A1107" s="118" t="str">
        <f>IF(B1107="","",COUNT('Diário 1º PA'!$A$5:$A$1982)+COUNT('Diário 2º PA'!$A$5:$A$2027)+COUNT('Diário 3º PA'!$A$5:$A$2043)+ROW()-4)</f>
        <v/>
      </c>
      <c r="B1107" s="104"/>
      <c r="C1107" s="153"/>
      <c r="D1107" s="105"/>
      <c r="E1107" s="105"/>
      <c r="F1107" s="106"/>
      <c r="G1107" s="105"/>
      <c r="H1107" s="105"/>
      <c r="I1107" s="107"/>
      <c r="J1107" s="422"/>
      <c r="K1107" s="422"/>
      <c r="L1107" s="423"/>
      <c r="M1107" s="422"/>
      <c r="N1107" s="422"/>
      <c r="O1107" s="79">
        <f t="shared" si="44"/>
        <v>0</v>
      </c>
      <c r="P1107" s="79">
        <f t="shared" si="44"/>
        <v>0</v>
      </c>
      <c r="Q1107" s="102" t="str">
        <f t="shared" si="43"/>
        <v/>
      </c>
    </row>
    <row r="1108" spans="1:17" x14ac:dyDescent="0.2">
      <c r="A1108" s="118" t="str">
        <f>IF(B1108="","",COUNT('Diário 1º PA'!$A$5:$A$1982)+COUNT('Diário 2º PA'!$A$5:$A$2027)+COUNT('Diário 3º PA'!$A$5:$A$2043)+ROW()-4)</f>
        <v/>
      </c>
      <c r="B1108" s="104"/>
      <c r="C1108" s="153"/>
      <c r="D1108" s="105"/>
      <c r="E1108" s="105"/>
      <c r="F1108" s="106"/>
      <c r="G1108" s="105"/>
      <c r="H1108" s="105"/>
      <c r="I1108" s="107"/>
      <c r="J1108" s="422"/>
      <c r="K1108" s="422"/>
      <c r="L1108" s="423"/>
      <c r="M1108" s="422"/>
      <c r="N1108" s="422"/>
      <c r="O1108" s="79">
        <f t="shared" si="44"/>
        <v>0</v>
      </c>
      <c r="P1108" s="79">
        <f t="shared" si="44"/>
        <v>0</v>
      </c>
      <c r="Q1108" s="102" t="str">
        <f t="shared" si="43"/>
        <v/>
      </c>
    </row>
    <row r="1109" spans="1:17" x14ac:dyDescent="0.2">
      <c r="A1109" s="118" t="str">
        <f>IF(B1109="","",COUNT('Diário 1º PA'!$A$5:$A$1982)+COUNT('Diário 2º PA'!$A$5:$A$2027)+COUNT('Diário 3º PA'!$A$5:$A$2043)+ROW()-4)</f>
        <v/>
      </c>
      <c r="B1109" s="104"/>
      <c r="C1109" s="153"/>
      <c r="D1109" s="105"/>
      <c r="E1109" s="105"/>
      <c r="F1109" s="106"/>
      <c r="G1109" s="105"/>
      <c r="H1109" s="105"/>
      <c r="I1109" s="107"/>
      <c r="J1109" s="422"/>
      <c r="K1109" s="422"/>
      <c r="L1109" s="423"/>
      <c r="M1109" s="422"/>
      <c r="N1109" s="422"/>
      <c r="O1109" s="79">
        <f t="shared" si="44"/>
        <v>0</v>
      </c>
      <c r="P1109" s="79">
        <f t="shared" si="44"/>
        <v>0</v>
      </c>
      <c r="Q1109" s="102" t="str">
        <f t="shared" si="43"/>
        <v/>
      </c>
    </row>
    <row r="1110" spans="1:17" x14ac:dyDescent="0.2">
      <c r="A1110" s="118" t="str">
        <f>IF(B1110="","",COUNT('Diário 1º PA'!$A$5:$A$1982)+COUNT('Diário 2º PA'!$A$5:$A$2027)+COUNT('Diário 3º PA'!$A$5:$A$2043)+ROW()-4)</f>
        <v/>
      </c>
      <c r="B1110" s="104"/>
      <c r="C1110" s="153"/>
      <c r="D1110" s="105"/>
      <c r="E1110" s="105"/>
      <c r="F1110" s="106"/>
      <c r="G1110" s="105"/>
      <c r="H1110" s="105"/>
      <c r="I1110" s="107"/>
      <c r="J1110" s="422"/>
      <c r="K1110" s="422"/>
      <c r="L1110" s="423"/>
      <c r="M1110" s="422"/>
      <c r="N1110" s="422"/>
      <c r="O1110" s="79">
        <f t="shared" si="44"/>
        <v>0</v>
      </c>
      <c r="P1110" s="79">
        <f t="shared" si="44"/>
        <v>0</v>
      </c>
      <c r="Q1110" s="102" t="str">
        <f t="shared" si="43"/>
        <v/>
      </c>
    </row>
    <row r="1111" spans="1:17" x14ac:dyDescent="0.2">
      <c r="A1111" s="118" t="str">
        <f>IF(B1111="","",COUNT('Diário 1º PA'!$A$5:$A$1982)+COUNT('Diário 2º PA'!$A$5:$A$2027)+COUNT('Diário 3º PA'!$A$5:$A$2043)+ROW()-4)</f>
        <v/>
      </c>
      <c r="B1111" s="104"/>
      <c r="C1111" s="153"/>
      <c r="D1111" s="105"/>
      <c r="E1111" s="105"/>
      <c r="F1111" s="106"/>
      <c r="G1111" s="105"/>
      <c r="H1111" s="105"/>
      <c r="I1111" s="107"/>
      <c r="J1111" s="422"/>
      <c r="K1111" s="422"/>
      <c r="L1111" s="423"/>
      <c r="M1111" s="422"/>
      <c r="N1111" s="422"/>
      <c r="O1111" s="79">
        <f t="shared" si="44"/>
        <v>0</v>
      </c>
      <c r="P1111" s="79">
        <f t="shared" si="44"/>
        <v>0</v>
      </c>
      <c r="Q1111" s="102" t="str">
        <f t="shared" si="43"/>
        <v/>
      </c>
    </row>
    <row r="1112" spans="1:17" x14ac:dyDescent="0.2">
      <c r="A1112" s="118" t="str">
        <f>IF(B1112="","",COUNT('Diário 1º PA'!$A$5:$A$1982)+COUNT('Diário 2º PA'!$A$5:$A$2027)+COUNT('Diário 3º PA'!$A$5:$A$2043)+ROW()-4)</f>
        <v/>
      </c>
      <c r="B1112" s="104"/>
      <c r="C1112" s="153"/>
      <c r="D1112" s="105"/>
      <c r="E1112" s="105"/>
      <c r="F1112" s="106"/>
      <c r="G1112" s="105"/>
      <c r="H1112" s="105"/>
      <c r="I1112" s="107"/>
      <c r="J1112" s="422"/>
      <c r="K1112" s="422"/>
      <c r="L1112" s="423"/>
      <c r="M1112" s="422"/>
      <c r="N1112" s="422"/>
      <c r="O1112" s="79">
        <f t="shared" si="44"/>
        <v>0</v>
      </c>
      <c r="P1112" s="79">
        <f t="shared" si="44"/>
        <v>0</v>
      </c>
      <c r="Q1112" s="102" t="str">
        <f t="shared" si="43"/>
        <v/>
      </c>
    </row>
    <row r="1113" spans="1:17" x14ac:dyDescent="0.2">
      <c r="A1113" s="118" t="str">
        <f>IF(B1113="","",COUNT('Diário 1º PA'!$A$5:$A$1982)+COUNT('Diário 2º PA'!$A$5:$A$2027)+COUNT('Diário 3º PA'!$A$5:$A$2043)+ROW()-4)</f>
        <v/>
      </c>
      <c r="B1113" s="104"/>
      <c r="C1113" s="153"/>
      <c r="D1113" s="105"/>
      <c r="E1113" s="105"/>
      <c r="F1113" s="106"/>
      <c r="G1113" s="105"/>
      <c r="H1113" s="105"/>
      <c r="I1113" s="107"/>
      <c r="J1113" s="422"/>
      <c r="K1113" s="422"/>
      <c r="L1113" s="423"/>
      <c r="M1113" s="422"/>
      <c r="N1113" s="422"/>
      <c r="O1113" s="79">
        <f t="shared" si="44"/>
        <v>0</v>
      </c>
      <c r="P1113" s="79">
        <f t="shared" si="44"/>
        <v>0</v>
      </c>
      <c r="Q1113" s="102" t="str">
        <f t="shared" si="43"/>
        <v/>
      </c>
    </row>
    <row r="1114" spans="1:17" x14ac:dyDescent="0.2">
      <c r="A1114" s="118" t="str">
        <f>IF(B1114="","",COUNT('Diário 1º PA'!$A$5:$A$1982)+COUNT('Diário 2º PA'!$A$5:$A$2027)+COUNT('Diário 3º PA'!$A$5:$A$2043)+ROW()-4)</f>
        <v/>
      </c>
      <c r="B1114" s="104"/>
      <c r="C1114" s="153"/>
      <c r="D1114" s="105"/>
      <c r="E1114" s="105"/>
      <c r="F1114" s="106"/>
      <c r="G1114" s="105"/>
      <c r="H1114" s="105"/>
      <c r="I1114" s="107"/>
      <c r="J1114" s="422"/>
      <c r="K1114" s="422"/>
      <c r="L1114" s="423"/>
      <c r="M1114" s="422"/>
      <c r="N1114" s="422"/>
      <c r="O1114" s="79">
        <f t="shared" si="44"/>
        <v>0</v>
      </c>
      <c r="P1114" s="79">
        <f t="shared" si="44"/>
        <v>0</v>
      </c>
      <c r="Q1114" s="102" t="str">
        <f t="shared" si="43"/>
        <v/>
      </c>
    </row>
    <row r="1115" spans="1:17" x14ac:dyDescent="0.2">
      <c r="A1115" s="118" t="str">
        <f>IF(B1115="","",COUNT('Diário 1º PA'!$A$5:$A$1982)+COUNT('Diário 2º PA'!$A$5:$A$2027)+COUNT('Diário 3º PA'!$A$5:$A$2043)+ROW()-4)</f>
        <v/>
      </c>
      <c r="B1115" s="104"/>
      <c r="C1115" s="153"/>
      <c r="D1115" s="105"/>
      <c r="E1115" s="105"/>
      <c r="F1115" s="106"/>
      <c r="G1115" s="105"/>
      <c r="H1115" s="105"/>
      <c r="I1115" s="107"/>
      <c r="J1115" s="422"/>
      <c r="K1115" s="422"/>
      <c r="L1115" s="423"/>
      <c r="M1115" s="422"/>
      <c r="N1115" s="422"/>
      <c r="O1115" s="79">
        <f t="shared" si="44"/>
        <v>0</v>
      </c>
      <c r="P1115" s="79">
        <f t="shared" si="44"/>
        <v>0</v>
      </c>
      <c r="Q1115" s="102" t="str">
        <f t="shared" si="43"/>
        <v/>
      </c>
    </row>
    <row r="1116" spans="1:17" x14ac:dyDescent="0.2">
      <c r="A1116" s="118" t="str">
        <f>IF(B1116="","",COUNT('Diário 1º PA'!$A$5:$A$1982)+COUNT('Diário 2º PA'!$A$5:$A$2027)+COUNT('Diário 3º PA'!$A$5:$A$2043)+ROW()-4)</f>
        <v/>
      </c>
      <c r="B1116" s="104"/>
      <c r="C1116" s="153"/>
      <c r="D1116" s="105"/>
      <c r="E1116" s="105"/>
      <c r="F1116" s="106"/>
      <c r="G1116" s="105"/>
      <c r="H1116" s="105"/>
      <c r="I1116" s="107"/>
      <c r="J1116" s="422"/>
      <c r="K1116" s="422"/>
      <c r="L1116" s="423"/>
      <c r="M1116" s="422"/>
      <c r="N1116" s="422"/>
      <c r="O1116" s="79">
        <f t="shared" si="44"/>
        <v>0</v>
      </c>
      <c r="P1116" s="79">
        <f t="shared" si="44"/>
        <v>0</v>
      </c>
      <c r="Q1116" s="102" t="str">
        <f t="shared" si="43"/>
        <v/>
      </c>
    </row>
    <row r="1117" spans="1:17" x14ac:dyDescent="0.2">
      <c r="A1117" s="118" t="str">
        <f>IF(B1117="","",COUNT('Diário 1º PA'!$A$5:$A$1982)+COUNT('Diário 2º PA'!$A$5:$A$2027)+COUNT('Diário 3º PA'!$A$5:$A$2043)+ROW()-4)</f>
        <v/>
      </c>
      <c r="B1117" s="104"/>
      <c r="C1117" s="153"/>
      <c r="D1117" s="105"/>
      <c r="E1117" s="105"/>
      <c r="F1117" s="106"/>
      <c r="G1117" s="105"/>
      <c r="H1117" s="105"/>
      <c r="I1117" s="107"/>
      <c r="J1117" s="422"/>
      <c r="K1117" s="422"/>
      <c r="L1117" s="423"/>
      <c r="M1117" s="422"/>
      <c r="N1117" s="422"/>
      <c r="O1117" s="79">
        <f t="shared" si="44"/>
        <v>0</v>
      </c>
      <c r="P1117" s="79">
        <f t="shared" si="44"/>
        <v>0</v>
      </c>
      <c r="Q1117" s="102" t="str">
        <f t="shared" si="43"/>
        <v/>
      </c>
    </row>
    <row r="1118" spans="1:17" x14ac:dyDescent="0.2">
      <c r="A1118" s="118" t="str">
        <f>IF(B1118="","",COUNT('Diário 1º PA'!$A$5:$A$1982)+COUNT('Diário 2º PA'!$A$5:$A$2027)+COUNT('Diário 3º PA'!$A$5:$A$2043)+ROW()-4)</f>
        <v/>
      </c>
      <c r="B1118" s="104"/>
      <c r="C1118" s="153"/>
      <c r="D1118" s="105"/>
      <c r="E1118" s="105"/>
      <c r="F1118" s="106"/>
      <c r="G1118" s="105"/>
      <c r="H1118" s="105"/>
      <c r="I1118" s="107"/>
      <c r="J1118" s="422"/>
      <c r="K1118" s="422"/>
      <c r="L1118" s="423"/>
      <c r="M1118" s="422"/>
      <c r="N1118" s="422"/>
      <c r="O1118" s="79">
        <f t="shared" si="44"/>
        <v>0</v>
      </c>
      <c r="P1118" s="79">
        <f t="shared" si="44"/>
        <v>0</v>
      </c>
      <c r="Q1118" s="102" t="str">
        <f t="shared" si="43"/>
        <v/>
      </c>
    </row>
    <row r="1119" spans="1:17" x14ac:dyDescent="0.2">
      <c r="A1119" s="118" t="str">
        <f>IF(B1119="","",COUNT('Diário 1º PA'!$A$5:$A$1982)+COUNT('Diário 2º PA'!$A$5:$A$2027)+COUNT('Diário 3º PA'!$A$5:$A$2043)+ROW()-4)</f>
        <v/>
      </c>
      <c r="B1119" s="104"/>
      <c r="C1119" s="153"/>
      <c r="D1119" s="105"/>
      <c r="E1119" s="105"/>
      <c r="F1119" s="106"/>
      <c r="G1119" s="105"/>
      <c r="H1119" s="105"/>
      <c r="I1119" s="107"/>
      <c r="J1119" s="422"/>
      <c r="K1119" s="422"/>
      <c r="L1119" s="423"/>
      <c r="M1119" s="422"/>
      <c r="N1119" s="422"/>
      <c r="O1119" s="79">
        <f t="shared" si="44"/>
        <v>0</v>
      </c>
      <c r="P1119" s="79">
        <f t="shared" si="44"/>
        <v>0</v>
      </c>
      <c r="Q1119" s="102" t="str">
        <f t="shared" si="43"/>
        <v/>
      </c>
    </row>
    <row r="1120" spans="1:17" x14ac:dyDescent="0.2">
      <c r="A1120" s="118" t="str">
        <f>IF(B1120="","",COUNT('Diário 1º PA'!$A$5:$A$1982)+COUNT('Diário 2º PA'!$A$5:$A$2027)+COUNT('Diário 3º PA'!$A$5:$A$2043)+ROW()-4)</f>
        <v/>
      </c>
      <c r="B1120" s="104"/>
      <c r="C1120" s="153"/>
      <c r="D1120" s="105"/>
      <c r="E1120" s="105"/>
      <c r="F1120" s="106"/>
      <c r="G1120" s="105"/>
      <c r="H1120" s="105"/>
      <c r="I1120" s="107"/>
      <c r="J1120" s="422"/>
      <c r="K1120" s="422"/>
      <c r="L1120" s="423"/>
      <c r="M1120" s="422"/>
      <c r="N1120" s="422"/>
      <c r="O1120" s="79">
        <f t="shared" si="44"/>
        <v>0</v>
      </c>
      <c r="P1120" s="79">
        <f t="shared" si="44"/>
        <v>0</v>
      </c>
      <c r="Q1120" s="102" t="str">
        <f t="shared" si="43"/>
        <v/>
      </c>
    </row>
    <row r="1121" spans="1:17" x14ac:dyDescent="0.2">
      <c r="A1121" s="118" t="str">
        <f>IF(B1121="","",COUNT('Diário 1º PA'!$A$5:$A$1982)+COUNT('Diário 2º PA'!$A$5:$A$2027)+COUNT('Diário 3º PA'!$A$5:$A$2043)+ROW()-4)</f>
        <v/>
      </c>
      <c r="B1121" s="104"/>
      <c r="C1121" s="153"/>
      <c r="D1121" s="105"/>
      <c r="E1121" s="105"/>
      <c r="F1121" s="106"/>
      <c r="G1121" s="105"/>
      <c r="H1121" s="105"/>
      <c r="I1121" s="107"/>
      <c r="J1121" s="422"/>
      <c r="K1121" s="422"/>
      <c r="L1121" s="423"/>
      <c r="M1121" s="422"/>
      <c r="N1121" s="422"/>
      <c r="O1121" s="79">
        <f t="shared" si="44"/>
        <v>0</v>
      </c>
      <c r="P1121" s="79">
        <f t="shared" si="44"/>
        <v>0</v>
      </c>
      <c r="Q1121" s="102" t="str">
        <f t="shared" si="43"/>
        <v/>
      </c>
    </row>
    <row r="1122" spans="1:17" x14ac:dyDescent="0.2">
      <c r="A1122" s="118" t="str">
        <f>IF(B1122="","",COUNT('Diário 1º PA'!$A$5:$A$1982)+COUNT('Diário 2º PA'!$A$5:$A$2027)+COUNT('Diário 3º PA'!$A$5:$A$2043)+ROW()-4)</f>
        <v/>
      </c>
      <c r="B1122" s="104"/>
      <c r="C1122" s="153"/>
      <c r="D1122" s="105"/>
      <c r="E1122" s="105"/>
      <c r="F1122" s="106"/>
      <c r="G1122" s="105"/>
      <c r="H1122" s="105"/>
      <c r="I1122" s="107"/>
      <c r="J1122" s="422"/>
      <c r="K1122" s="422"/>
      <c r="L1122" s="423"/>
      <c r="M1122" s="422"/>
      <c r="N1122" s="422"/>
      <c r="O1122" s="79">
        <f t="shared" si="44"/>
        <v>0</v>
      </c>
      <c r="P1122" s="79">
        <f t="shared" si="44"/>
        <v>0</v>
      </c>
      <c r="Q1122" s="102" t="str">
        <f t="shared" si="43"/>
        <v/>
      </c>
    </row>
    <row r="1123" spans="1:17" x14ac:dyDescent="0.2">
      <c r="A1123" s="118" t="str">
        <f>IF(B1123="","",COUNT('Diário 1º PA'!$A$5:$A$1982)+COUNT('Diário 2º PA'!$A$5:$A$2027)+COUNT('Diário 3º PA'!$A$5:$A$2043)+ROW()-4)</f>
        <v/>
      </c>
      <c r="B1123" s="104"/>
      <c r="C1123" s="153"/>
      <c r="D1123" s="105"/>
      <c r="E1123" s="105"/>
      <c r="F1123" s="106"/>
      <c r="G1123" s="105"/>
      <c r="H1123" s="105"/>
      <c r="I1123" s="107"/>
      <c r="J1123" s="422"/>
      <c r="K1123" s="422"/>
      <c r="L1123" s="423"/>
      <c r="M1123" s="422"/>
      <c r="N1123" s="422"/>
      <c r="O1123" s="79">
        <f t="shared" si="44"/>
        <v>0</v>
      </c>
      <c r="P1123" s="79">
        <f t="shared" si="44"/>
        <v>0</v>
      </c>
      <c r="Q1123" s="102" t="str">
        <f t="shared" si="43"/>
        <v/>
      </c>
    </row>
    <row r="1124" spans="1:17" x14ac:dyDescent="0.2">
      <c r="A1124" s="118" t="str">
        <f>IF(B1124="","",COUNT('Diário 1º PA'!$A$5:$A$1982)+COUNT('Diário 2º PA'!$A$5:$A$2027)+COUNT('Diário 3º PA'!$A$5:$A$2043)+ROW()-4)</f>
        <v/>
      </c>
      <c r="B1124" s="104"/>
      <c r="C1124" s="153"/>
      <c r="D1124" s="105"/>
      <c r="E1124" s="105"/>
      <c r="F1124" s="106"/>
      <c r="G1124" s="105"/>
      <c r="H1124" s="105"/>
      <c r="I1124" s="107"/>
      <c r="J1124" s="422"/>
      <c r="K1124" s="422"/>
      <c r="L1124" s="423"/>
      <c r="M1124" s="422"/>
      <c r="N1124" s="422"/>
      <c r="O1124" s="79">
        <f t="shared" si="44"/>
        <v>0</v>
      </c>
      <c r="P1124" s="79">
        <f t="shared" si="44"/>
        <v>0</v>
      </c>
      <c r="Q1124" s="102" t="str">
        <f t="shared" si="43"/>
        <v/>
      </c>
    </row>
    <row r="1125" spans="1:17" x14ac:dyDescent="0.2">
      <c r="A1125" s="118" t="str">
        <f>IF(B1125="","",COUNT('Diário 1º PA'!$A$5:$A$1982)+COUNT('Diário 2º PA'!$A$5:$A$2027)+COUNT('Diário 3º PA'!$A$5:$A$2043)+ROW()-4)</f>
        <v/>
      </c>
      <c r="B1125" s="104"/>
      <c r="C1125" s="153"/>
      <c r="D1125" s="105"/>
      <c r="E1125" s="105"/>
      <c r="F1125" s="106"/>
      <c r="G1125" s="105"/>
      <c r="H1125" s="105"/>
      <c r="I1125" s="107"/>
      <c r="J1125" s="422"/>
      <c r="K1125" s="422"/>
      <c r="L1125" s="423"/>
      <c r="M1125" s="422"/>
      <c r="N1125" s="422"/>
      <c r="O1125" s="79">
        <f t="shared" si="44"/>
        <v>0</v>
      </c>
      <c r="P1125" s="79">
        <f t="shared" si="44"/>
        <v>0</v>
      </c>
      <c r="Q1125" s="102" t="str">
        <f t="shared" si="43"/>
        <v/>
      </c>
    </row>
    <row r="1126" spans="1:17" x14ac:dyDescent="0.2">
      <c r="A1126" s="118" t="str">
        <f>IF(B1126="","",COUNT('Diário 1º PA'!$A$5:$A$1982)+COUNT('Diário 2º PA'!$A$5:$A$2027)+COUNT('Diário 3º PA'!$A$5:$A$2043)+ROW()-4)</f>
        <v/>
      </c>
      <c r="B1126" s="104"/>
      <c r="C1126" s="153"/>
      <c r="D1126" s="105"/>
      <c r="E1126" s="105"/>
      <c r="F1126" s="106"/>
      <c r="G1126" s="105"/>
      <c r="H1126" s="105"/>
      <c r="I1126" s="107"/>
      <c r="J1126" s="422"/>
      <c r="K1126" s="422"/>
      <c r="L1126" s="423"/>
      <c r="M1126" s="422"/>
      <c r="N1126" s="422"/>
      <c r="O1126" s="79">
        <f t="shared" si="44"/>
        <v>0</v>
      </c>
      <c r="P1126" s="79">
        <f t="shared" si="44"/>
        <v>0</v>
      </c>
      <c r="Q1126" s="102" t="str">
        <f t="shared" si="43"/>
        <v/>
      </c>
    </row>
    <row r="1127" spans="1:17" x14ac:dyDescent="0.2">
      <c r="A1127" s="118" t="str">
        <f>IF(B1127="","",COUNT('Diário 1º PA'!$A$5:$A$1982)+COUNT('Diário 2º PA'!$A$5:$A$2027)+COUNT('Diário 3º PA'!$A$5:$A$2043)+ROW()-4)</f>
        <v/>
      </c>
      <c r="B1127" s="104"/>
      <c r="C1127" s="153"/>
      <c r="D1127" s="105"/>
      <c r="E1127" s="105"/>
      <c r="F1127" s="106"/>
      <c r="G1127" s="105"/>
      <c r="H1127" s="105"/>
      <c r="I1127" s="107"/>
      <c r="J1127" s="422"/>
      <c r="K1127" s="422"/>
      <c r="L1127" s="423"/>
      <c r="M1127" s="422"/>
      <c r="N1127" s="422"/>
      <c r="O1127" s="79">
        <f t="shared" si="44"/>
        <v>0</v>
      </c>
      <c r="P1127" s="79">
        <f t="shared" si="44"/>
        <v>0</v>
      </c>
      <c r="Q1127" s="102" t="str">
        <f t="shared" si="43"/>
        <v/>
      </c>
    </row>
    <row r="1128" spans="1:17" x14ac:dyDescent="0.2">
      <c r="A1128" s="118" t="str">
        <f>IF(B1128="","",COUNT('Diário 1º PA'!$A$5:$A$1982)+COUNT('Diário 2º PA'!$A$5:$A$2027)+COUNT('Diário 3º PA'!$A$5:$A$2043)+ROW()-4)</f>
        <v/>
      </c>
      <c r="B1128" s="104"/>
      <c r="C1128" s="153"/>
      <c r="D1128" s="105"/>
      <c r="E1128" s="105"/>
      <c r="F1128" s="106"/>
      <c r="G1128" s="105"/>
      <c r="H1128" s="105"/>
      <c r="I1128" s="107"/>
      <c r="J1128" s="422"/>
      <c r="K1128" s="422"/>
      <c r="L1128" s="423"/>
      <c r="M1128" s="422"/>
      <c r="N1128" s="422"/>
      <c r="O1128" s="79">
        <f t="shared" si="44"/>
        <v>0</v>
      </c>
      <c r="P1128" s="79">
        <f t="shared" si="44"/>
        <v>0</v>
      </c>
      <c r="Q1128" s="102" t="str">
        <f t="shared" si="43"/>
        <v/>
      </c>
    </row>
    <row r="1129" spans="1:17" x14ac:dyDescent="0.2">
      <c r="A1129" s="118" t="str">
        <f>IF(B1129="","",COUNT('Diário 1º PA'!$A$5:$A$1982)+COUNT('Diário 2º PA'!$A$5:$A$2027)+COUNT('Diário 3º PA'!$A$5:$A$2043)+ROW()-4)</f>
        <v/>
      </c>
      <c r="B1129" s="104"/>
      <c r="C1129" s="153"/>
      <c r="D1129" s="105"/>
      <c r="E1129" s="105"/>
      <c r="F1129" s="106"/>
      <c r="G1129" s="105"/>
      <c r="H1129" s="105"/>
      <c r="I1129" s="107"/>
      <c r="J1129" s="422"/>
      <c r="K1129" s="422"/>
      <c r="L1129" s="423"/>
      <c r="M1129" s="422"/>
      <c r="N1129" s="422"/>
      <c r="O1129" s="79">
        <f t="shared" si="44"/>
        <v>0</v>
      </c>
      <c r="P1129" s="79">
        <f t="shared" si="44"/>
        <v>0</v>
      </c>
      <c r="Q1129" s="102" t="str">
        <f t="shared" si="43"/>
        <v/>
      </c>
    </row>
    <row r="1130" spans="1:17" x14ac:dyDescent="0.2">
      <c r="A1130" s="118" t="str">
        <f>IF(B1130="","",COUNT('Diário 1º PA'!$A$5:$A$1982)+COUNT('Diário 2º PA'!$A$5:$A$2027)+COUNT('Diário 3º PA'!$A$5:$A$2043)+ROW()-4)</f>
        <v/>
      </c>
      <c r="B1130" s="104"/>
      <c r="C1130" s="153"/>
      <c r="D1130" s="105"/>
      <c r="E1130" s="105"/>
      <c r="F1130" s="106"/>
      <c r="G1130" s="105"/>
      <c r="H1130" s="105"/>
      <c r="I1130" s="107"/>
      <c r="J1130" s="422"/>
      <c r="K1130" s="422"/>
      <c r="L1130" s="423"/>
      <c r="M1130" s="422"/>
      <c r="N1130" s="422"/>
      <c r="O1130" s="79">
        <f t="shared" si="44"/>
        <v>0</v>
      </c>
      <c r="P1130" s="79">
        <f t="shared" si="44"/>
        <v>0</v>
      </c>
      <c r="Q1130" s="102" t="str">
        <f t="shared" si="43"/>
        <v/>
      </c>
    </row>
    <row r="1131" spans="1:17" x14ac:dyDescent="0.2">
      <c r="A1131" s="118" t="str">
        <f>IF(B1131="","",COUNT('Diário 1º PA'!$A$5:$A$1982)+COUNT('Diário 2º PA'!$A$5:$A$2027)+COUNT('Diário 3º PA'!$A$5:$A$2043)+ROW()-4)</f>
        <v/>
      </c>
      <c r="B1131" s="104"/>
      <c r="C1131" s="153"/>
      <c r="D1131" s="105"/>
      <c r="E1131" s="105"/>
      <c r="F1131" s="106"/>
      <c r="G1131" s="105"/>
      <c r="H1131" s="105"/>
      <c r="I1131" s="107"/>
      <c r="J1131" s="422"/>
      <c r="K1131" s="422"/>
      <c r="L1131" s="423"/>
      <c r="M1131" s="422"/>
      <c r="N1131" s="422"/>
      <c r="O1131" s="79">
        <f t="shared" si="44"/>
        <v>0</v>
      </c>
      <c r="P1131" s="79">
        <f t="shared" si="44"/>
        <v>0</v>
      </c>
      <c r="Q1131" s="102" t="str">
        <f t="shared" si="43"/>
        <v/>
      </c>
    </row>
    <row r="1132" spans="1:17" x14ac:dyDescent="0.2">
      <c r="A1132" s="118" t="str">
        <f>IF(B1132="","",COUNT('Diário 1º PA'!$A$5:$A$1982)+COUNT('Diário 2º PA'!$A$5:$A$2027)+COUNT('Diário 3º PA'!$A$5:$A$2043)+ROW()-4)</f>
        <v/>
      </c>
      <c r="B1132" s="104"/>
      <c r="C1132" s="153"/>
      <c r="D1132" s="105"/>
      <c r="E1132" s="105"/>
      <c r="F1132" s="106"/>
      <c r="G1132" s="105"/>
      <c r="H1132" s="105"/>
      <c r="I1132" s="107"/>
      <c r="J1132" s="422"/>
      <c r="K1132" s="422"/>
      <c r="L1132" s="423"/>
      <c r="M1132" s="422"/>
      <c r="N1132" s="422"/>
      <c r="O1132" s="79">
        <f t="shared" si="44"/>
        <v>0</v>
      </c>
      <c r="P1132" s="79">
        <f t="shared" si="44"/>
        <v>0</v>
      </c>
      <c r="Q1132" s="102" t="str">
        <f t="shared" si="43"/>
        <v/>
      </c>
    </row>
    <row r="1133" spans="1:17" x14ac:dyDescent="0.2">
      <c r="A1133" s="118" t="str">
        <f>IF(B1133="","",COUNT('Diário 1º PA'!$A$5:$A$1982)+COUNT('Diário 2º PA'!$A$5:$A$2027)+COUNT('Diário 3º PA'!$A$5:$A$2043)+ROW()-4)</f>
        <v/>
      </c>
      <c r="B1133" s="104"/>
      <c r="C1133" s="153"/>
      <c r="D1133" s="105"/>
      <c r="E1133" s="105"/>
      <c r="F1133" s="106"/>
      <c r="G1133" s="105"/>
      <c r="H1133" s="105"/>
      <c r="I1133" s="107"/>
      <c r="J1133" s="422"/>
      <c r="K1133" s="422"/>
      <c r="L1133" s="423"/>
      <c r="M1133" s="422"/>
      <c r="N1133" s="422"/>
      <c r="O1133" s="79">
        <f t="shared" si="44"/>
        <v>0</v>
      </c>
      <c r="P1133" s="79">
        <f t="shared" si="44"/>
        <v>0</v>
      </c>
      <c r="Q1133" s="102" t="str">
        <f t="shared" si="43"/>
        <v/>
      </c>
    </row>
    <row r="1134" spans="1:17" x14ac:dyDescent="0.2">
      <c r="A1134" s="118" t="str">
        <f>IF(B1134="","",COUNT('Diário 1º PA'!$A$5:$A$1982)+COUNT('Diário 2º PA'!$A$5:$A$2027)+COUNT('Diário 3º PA'!$A$5:$A$2043)+ROW()-4)</f>
        <v/>
      </c>
      <c r="B1134" s="104"/>
      <c r="C1134" s="153"/>
      <c r="D1134" s="105"/>
      <c r="E1134" s="105"/>
      <c r="F1134" s="106"/>
      <c r="G1134" s="105"/>
      <c r="H1134" s="105"/>
      <c r="I1134" s="107"/>
      <c r="J1134" s="422"/>
      <c r="K1134" s="422"/>
      <c r="L1134" s="423"/>
      <c r="M1134" s="422"/>
      <c r="N1134" s="422"/>
      <c r="O1134" s="79">
        <f t="shared" si="44"/>
        <v>0</v>
      </c>
      <c r="P1134" s="79">
        <f t="shared" si="44"/>
        <v>0</v>
      </c>
      <c r="Q1134" s="102" t="str">
        <f t="shared" si="43"/>
        <v/>
      </c>
    </row>
    <row r="1135" spans="1:17" x14ac:dyDescent="0.2">
      <c r="A1135" s="118" t="str">
        <f>IF(B1135="","",COUNT('Diário 1º PA'!$A$5:$A$1982)+COUNT('Diário 2º PA'!$A$5:$A$2027)+COUNT('Diário 3º PA'!$A$5:$A$2043)+ROW()-4)</f>
        <v/>
      </c>
      <c r="B1135" s="104"/>
      <c r="C1135" s="153"/>
      <c r="D1135" s="105"/>
      <c r="E1135" s="105"/>
      <c r="F1135" s="106"/>
      <c r="G1135" s="105"/>
      <c r="H1135" s="105"/>
      <c r="I1135" s="107"/>
      <c r="J1135" s="422"/>
      <c r="K1135" s="422"/>
      <c r="L1135" s="423"/>
      <c r="M1135" s="422"/>
      <c r="N1135" s="422"/>
      <c r="O1135" s="79">
        <f t="shared" si="44"/>
        <v>0</v>
      </c>
      <c r="P1135" s="79">
        <f t="shared" si="44"/>
        <v>0</v>
      </c>
      <c r="Q1135" s="102" t="str">
        <f t="shared" si="43"/>
        <v/>
      </c>
    </row>
    <row r="1136" spans="1:17" x14ac:dyDescent="0.2">
      <c r="A1136" s="118" t="str">
        <f>IF(B1136="","",COUNT('Diário 1º PA'!$A$5:$A$1982)+COUNT('Diário 2º PA'!$A$5:$A$2027)+COUNT('Diário 3º PA'!$A$5:$A$2043)+ROW()-4)</f>
        <v/>
      </c>
      <c r="B1136" s="104"/>
      <c r="C1136" s="153"/>
      <c r="D1136" s="105"/>
      <c r="E1136" s="105"/>
      <c r="F1136" s="106"/>
      <c r="G1136" s="105"/>
      <c r="H1136" s="105"/>
      <c r="I1136" s="107"/>
      <c r="J1136" s="422"/>
      <c r="K1136" s="422"/>
      <c r="L1136" s="423"/>
      <c r="M1136" s="422"/>
      <c r="N1136" s="422"/>
      <c r="O1136" s="79">
        <f t="shared" si="44"/>
        <v>0</v>
      </c>
      <c r="P1136" s="79">
        <f t="shared" si="44"/>
        <v>0</v>
      </c>
      <c r="Q1136" s="102" t="str">
        <f t="shared" si="43"/>
        <v/>
      </c>
    </row>
    <row r="1137" spans="1:17" x14ac:dyDescent="0.2">
      <c r="A1137" s="118" t="str">
        <f>IF(B1137="","",COUNT('Diário 1º PA'!$A$5:$A$1982)+COUNT('Diário 2º PA'!$A$5:$A$2027)+COUNT('Diário 3º PA'!$A$5:$A$2043)+ROW()-4)</f>
        <v/>
      </c>
      <c r="B1137" s="104"/>
      <c r="C1137" s="153"/>
      <c r="D1137" s="105"/>
      <c r="E1137" s="105"/>
      <c r="F1137" s="106"/>
      <c r="G1137" s="105"/>
      <c r="H1137" s="105"/>
      <c r="I1137" s="107"/>
      <c r="J1137" s="422"/>
      <c r="K1137" s="422"/>
      <c r="L1137" s="423"/>
      <c r="M1137" s="422"/>
      <c r="N1137" s="422"/>
      <c r="O1137" s="79">
        <f t="shared" si="44"/>
        <v>0</v>
      </c>
      <c r="P1137" s="79">
        <f t="shared" si="44"/>
        <v>0</v>
      </c>
      <c r="Q1137" s="102" t="str">
        <f t="shared" si="43"/>
        <v/>
      </c>
    </row>
    <row r="1138" spans="1:17" x14ac:dyDescent="0.2">
      <c r="A1138" s="118" t="str">
        <f>IF(B1138="","",COUNT('Diário 1º PA'!$A$5:$A$1982)+COUNT('Diário 2º PA'!$A$5:$A$2027)+COUNT('Diário 3º PA'!$A$5:$A$2043)+ROW()-4)</f>
        <v/>
      </c>
      <c r="B1138" s="104"/>
      <c r="C1138" s="153"/>
      <c r="D1138" s="105"/>
      <c r="E1138" s="105"/>
      <c r="F1138" s="106"/>
      <c r="G1138" s="105"/>
      <c r="H1138" s="105"/>
      <c r="I1138" s="107"/>
      <c r="J1138" s="422"/>
      <c r="K1138" s="422"/>
      <c r="L1138" s="423"/>
      <c r="M1138" s="422"/>
      <c r="N1138" s="422"/>
      <c r="O1138" s="79">
        <f t="shared" si="44"/>
        <v>0</v>
      </c>
      <c r="P1138" s="79">
        <f t="shared" si="44"/>
        <v>0</v>
      </c>
      <c r="Q1138" s="102" t="str">
        <f t="shared" si="43"/>
        <v/>
      </c>
    </row>
    <row r="1139" spans="1:17" x14ac:dyDescent="0.2">
      <c r="A1139" s="118" t="str">
        <f>IF(B1139="","",COUNT('Diário 1º PA'!$A$5:$A$1982)+COUNT('Diário 2º PA'!$A$5:$A$2027)+COUNT('Diário 3º PA'!$A$5:$A$2043)+ROW()-4)</f>
        <v/>
      </c>
      <c r="B1139" s="104"/>
      <c r="C1139" s="153"/>
      <c r="D1139" s="105"/>
      <c r="E1139" s="105"/>
      <c r="F1139" s="106"/>
      <c r="G1139" s="105"/>
      <c r="H1139" s="105"/>
      <c r="I1139" s="107"/>
      <c r="J1139" s="422"/>
      <c r="K1139" s="422"/>
      <c r="L1139" s="423"/>
      <c r="M1139" s="422"/>
      <c r="N1139" s="422"/>
      <c r="O1139" s="79">
        <f t="shared" si="44"/>
        <v>0</v>
      </c>
      <c r="P1139" s="79">
        <f t="shared" si="44"/>
        <v>0</v>
      </c>
      <c r="Q1139" s="102" t="str">
        <f t="shared" si="43"/>
        <v/>
      </c>
    </row>
    <row r="1140" spans="1:17" x14ac:dyDescent="0.2">
      <c r="A1140" s="118" t="str">
        <f>IF(B1140="","",COUNT('Diário 1º PA'!$A$5:$A$1982)+COUNT('Diário 2º PA'!$A$5:$A$2027)+COUNT('Diário 3º PA'!$A$5:$A$2043)+ROW()-4)</f>
        <v/>
      </c>
      <c r="B1140" s="104"/>
      <c r="C1140" s="153"/>
      <c r="D1140" s="105"/>
      <c r="E1140" s="105"/>
      <c r="F1140" s="106"/>
      <c r="G1140" s="105"/>
      <c r="H1140" s="105"/>
      <c r="I1140" s="107"/>
      <c r="J1140" s="422"/>
      <c r="K1140" s="422"/>
      <c r="L1140" s="423"/>
      <c r="M1140" s="422"/>
      <c r="N1140" s="422"/>
      <c r="O1140" s="79">
        <f t="shared" si="44"/>
        <v>0</v>
      </c>
      <c r="P1140" s="79">
        <f t="shared" si="44"/>
        <v>0</v>
      </c>
      <c r="Q1140" s="102" t="str">
        <f t="shared" si="43"/>
        <v/>
      </c>
    </row>
    <row r="1141" spans="1:17" x14ac:dyDescent="0.2">
      <c r="A1141" s="118" t="str">
        <f>IF(B1141="","",COUNT('Diário 1º PA'!$A$5:$A$1982)+COUNT('Diário 2º PA'!$A$5:$A$2027)+COUNT('Diário 3º PA'!$A$5:$A$2043)+ROW()-4)</f>
        <v/>
      </c>
      <c r="B1141" s="104"/>
      <c r="C1141" s="153"/>
      <c r="D1141" s="105"/>
      <c r="E1141" s="105"/>
      <c r="F1141" s="106"/>
      <c r="G1141" s="105"/>
      <c r="H1141" s="105"/>
      <c r="I1141" s="107"/>
      <c r="J1141" s="422"/>
      <c r="K1141" s="422"/>
      <c r="L1141" s="423"/>
      <c r="M1141" s="422"/>
      <c r="N1141" s="422"/>
      <c r="O1141" s="79">
        <f t="shared" si="44"/>
        <v>0</v>
      </c>
      <c r="P1141" s="79">
        <f t="shared" si="44"/>
        <v>0</v>
      </c>
      <c r="Q1141" s="102" t="str">
        <f t="shared" si="43"/>
        <v/>
      </c>
    </row>
    <row r="1142" spans="1:17" x14ac:dyDescent="0.2">
      <c r="A1142" s="118" t="str">
        <f>IF(B1142="","",COUNT('Diário 1º PA'!$A$5:$A$1982)+COUNT('Diário 2º PA'!$A$5:$A$2027)+COUNT('Diário 3º PA'!$A$5:$A$2043)+ROW()-4)</f>
        <v/>
      </c>
      <c r="B1142" s="104"/>
      <c r="C1142" s="153"/>
      <c r="D1142" s="105"/>
      <c r="E1142" s="105"/>
      <c r="F1142" s="106"/>
      <c r="G1142" s="105"/>
      <c r="H1142" s="105"/>
      <c r="I1142" s="107"/>
      <c r="J1142" s="422"/>
      <c r="K1142" s="422"/>
      <c r="L1142" s="423"/>
      <c r="M1142" s="422"/>
      <c r="N1142" s="422"/>
      <c r="O1142" s="79">
        <f t="shared" si="44"/>
        <v>0</v>
      </c>
      <c r="P1142" s="79">
        <f t="shared" si="44"/>
        <v>0</v>
      </c>
      <c r="Q1142" s="102" t="str">
        <f t="shared" si="43"/>
        <v/>
      </c>
    </row>
    <row r="1143" spans="1:17" x14ac:dyDescent="0.2">
      <c r="A1143" s="118" t="str">
        <f>IF(B1143="","",COUNT('Diário 1º PA'!$A$5:$A$1982)+COUNT('Diário 2º PA'!$A$5:$A$2027)+COUNT('Diário 3º PA'!$A$5:$A$2043)+ROW()-4)</f>
        <v/>
      </c>
      <c r="B1143" s="104"/>
      <c r="C1143" s="153"/>
      <c r="D1143" s="105"/>
      <c r="E1143" s="105"/>
      <c r="F1143" s="106"/>
      <c r="G1143" s="105"/>
      <c r="H1143" s="105"/>
      <c r="I1143" s="107"/>
      <c r="J1143" s="422"/>
      <c r="K1143" s="422"/>
      <c r="L1143" s="423"/>
      <c r="M1143" s="422"/>
      <c r="N1143" s="422"/>
      <c r="O1143" s="79">
        <f t="shared" si="44"/>
        <v>0</v>
      </c>
      <c r="P1143" s="79">
        <f t="shared" si="44"/>
        <v>0</v>
      </c>
      <c r="Q1143" s="102" t="str">
        <f t="shared" si="43"/>
        <v/>
      </c>
    </row>
    <row r="1144" spans="1:17" x14ac:dyDescent="0.2">
      <c r="A1144" s="118" t="str">
        <f>IF(B1144="","",COUNT('Diário 1º PA'!$A$5:$A$1982)+COUNT('Diário 2º PA'!$A$5:$A$2027)+COUNT('Diário 3º PA'!$A$5:$A$2043)+ROW()-4)</f>
        <v/>
      </c>
      <c r="B1144" s="104"/>
      <c r="C1144" s="153"/>
      <c r="D1144" s="105"/>
      <c r="E1144" s="105"/>
      <c r="F1144" s="106"/>
      <c r="G1144" s="105"/>
      <c r="H1144" s="105"/>
      <c r="I1144" s="107"/>
      <c r="J1144" s="422"/>
      <c r="K1144" s="422"/>
      <c r="L1144" s="423"/>
      <c r="M1144" s="422"/>
      <c r="N1144" s="422"/>
      <c r="O1144" s="79">
        <f t="shared" si="44"/>
        <v>0</v>
      </c>
      <c r="P1144" s="79">
        <f t="shared" si="44"/>
        <v>0</v>
      </c>
      <c r="Q1144" s="102" t="str">
        <f t="shared" si="43"/>
        <v/>
      </c>
    </row>
    <row r="1145" spans="1:17" x14ac:dyDescent="0.2">
      <c r="A1145" s="118" t="str">
        <f>IF(B1145="","",COUNT('Diário 1º PA'!$A$5:$A$1982)+COUNT('Diário 2º PA'!$A$5:$A$2027)+COUNT('Diário 3º PA'!$A$5:$A$2043)+ROW()-4)</f>
        <v/>
      </c>
      <c r="B1145" s="104"/>
      <c r="C1145" s="153"/>
      <c r="D1145" s="105"/>
      <c r="E1145" s="105"/>
      <c r="F1145" s="106"/>
      <c r="G1145" s="105"/>
      <c r="H1145" s="105"/>
      <c r="I1145" s="107"/>
      <c r="J1145" s="422"/>
      <c r="K1145" s="422"/>
      <c r="L1145" s="423"/>
      <c r="M1145" s="422"/>
      <c r="N1145" s="422"/>
      <c r="O1145" s="79">
        <f t="shared" si="44"/>
        <v>0</v>
      </c>
      <c r="P1145" s="79">
        <f t="shared" si="44"/>
        <v>0</v>
      </c>
      <c r="Q1145" s="102" t="str">
        <f t="shared" si="43"/>
        <v/>
      </c>
    </row>
    <row r="1146" spans="1:17" x14ac:dyDescent="0.2">
      <c r="A1146" s="118" t="str">
        <f>IF(B1146="","",COUNT('Diário 1º PA'!$A$5:$A$1982)+COUNT('Diário 2º PA'!$A$5:$A$2027)+COUNT('Diário 3º PA'!$A$5:$A$2043)+ROW()-4)</f>
        <v/>
      </c>
      <c r="B1146" s="104"/>
      <c r="C1146" s="153"/>
      <c r="D1146" s="105"/>
      <c r="E1146" s="105"/>
      <c r="F1146" s="106"/>
      <c r="G1146" s="105"/>
      <c r="H1146" s="105"/>
      <c r="I1146" s="107"/>
      <c r="J1146" s="422"/>
      <c r="K1146" s="422"/>
      <c r="L1146" s="423"/>
      <c r="M1146" s="422"/>
      <c r="N1146" s="422"/>
      <c r="O1146" s="79">
        <f t="shared" si="44"/>
        <v>0</v>
      </c>
      <c r="P1146" s="79">
        <f t="shared" si="44"/>
        <v>0</v>
      </c>
      <c r="Q1146" s="102" t="str">
        <f t="shared" si="43"/>
        <v/>
      </c>
    </row>
    <row r="1147" spans="1:17" x14ac:dyDescent="0.2">
      <c r="A1147" s="118" t="str">
        <f>IF(B1147="","",COUNT('Diário 1º PA'!$A$5:$A$1982)+COUNT('Diário 2º PA'!$A$5:$A$2027)+COUNT('Diário 3º PA'!$A$5:$A$2043)+ROW()-4)</f>
        <v/>
      </c>
      <c r="B1147" s="104"/>
      <c r="C1147" s="153"/>
      <c r="D1147" s="105"/>
      <c r="E1147" s="105"/>
      <c r="F1147" s="106"/>
      <c r="G1147" s="105"/>
      <c r="H1147" s="105"/>
      <c r="I1147" s="107"/>
      <c r="J1147" s="422"/>
      <c r="K1147" s="422"/>
      <c r="L1147" s="423"/>
      <c r="M1147" s="422"/>
      <c r="N1147" s="422"/>
      <c r="O1147" s="79">
        <f t="shared" si="44"/>
        <v>0</v>
      </c>
      <c r="P1147" s="79">
        <f t="shared" si="44"/>
        <v>0</v>
      </c>
      <c r="Q1147" s="102" t="str">
        <f t="shared" si="43"/>
        <v/>
      </c>
    </row>
    <row r="1148" spans="1:17" x14ac:dyDescent="0.2">
      <c r="A1148" s="118" t="str">
        <f>IF(B1148="","",COUNT('Diário 1º PA'!$A$5:$A$1982)+COUNT('Diário 2º PA'!$A$5:$A$2027)+COUNT('Diário 3º PA'!$A$5:$A$2043)+ROW()-4)</f>
        <v/>
      </c>
      <c r="B1148" s="104"/>
      <c r="C1148" s="153"/>
      <c r="D1148" s="105"/>
      <c r="E1148" s="105"/>
      <c r="F1148" s="106"/>
      <c r="G1148" s="105"/>
      <c r="H1148" s="105"/>
      <c r="I1148" s="107"/>
      <c r="J1148" s="422"/>
      <c r="K1148" s="422"/>
      <c r="L1148" s="423"/>
      <c r="M1148" s="422"/>
      <c r="N1148" s="422"/>
      <c r="O1148" s="79">
        <f t="shared" si="44"/>
        <v>0</v>
      </c>
      <c r="P1148" s="79">
        <f t="shared" si="44"/>
        <v>0</v>
      </c>
      <c r="Q1148" s="102" t="str">
        <f t="shared" si="43"/>
        <v/>
      </c>
    </row>
    <row r="1149" spans="1:17" x14ac:dyDescent="0.2">
      <c r="A1149" s="118" t="str">
        <f>IF(B1149="","",COUNT('Diário 1º PA'!$A$5:$A$1982)+COUNT('Diário 2º PA'!$A$5:$A$2027)+COUNT('Diário 3º PA'!$A$5:$A$2043)+ROW()-4)</f>
        <v/>
      </c>
      <c r="B1149" s="104"/>
      <c r="C1149" s="153"/>
      <c r="D1149" s="105"/>
      <c r="E1149" s="105"/>
      <c r="F1149" s="106"/>
      <c r="G1149" s="105"/>
      <c r="H1149" s="105"/>
      <c r="I1149" s="107"/>
      <c r="J1149" s="422"/>
      <c r="K1149" s="422"/>
      <c r="L1149" s="423"/>
      <c r="M1149" s="422"/>
      <c r="N1149" s="422"/>
      <c r="O1149" s="79">
        <f t="shared" si="44"/>
        <v>0</v>
      </c>
      <c r="P1149" s="79">
        <f t="shared" si="44"/>
        <v>0</v>
      </c>
      <c r="Q1149" s="102" t="str">
        <f t="shared" si="43"/>
        <v/>
      </c>
    </row>
    <row r="1150" spans="1:17" x14ac:dyDescent="0.2">
      <c r="A1150" s="118" t="str">
        <f>IF(B1150="","",COUNT('Diário 1º PA'!$A$5:$A$1982)+COUNT('Diário 2º PA'!$A$5:$A$2027)+COUNT('Diário 3º PA'!$A$5:$A$2043)+ROW()-4)</f>
        <v/>
      </c>
      <c r="B1150" s="104"/>
      <c r="C1150" s="153"/>
      <c r="D1150" s="105"/>
      <c r="E1150" s="105"/>
      <c r="F1150" s="106"/>
      <c r="G1150" s="105"/>
      <c r="H1150" s="105"/>
      <c r="I1150" s="107"/>
      <c r="J1150" s="422"/>
      <c r="K1150" s="422"/>
      <c r="L1150" s="423"/>
      <c r="M1150" s="422"/>
      <c r="N1150" s="422"/>
      <c r="O1150" s="79">
        <f t="shared" si="44"/>
        <v>0</v>
      </c>
      <c r="P1150" s="79">
        <f t="shared" si="44"/>
        <v>0</v>
      </c>
      <c r="Q1150" s="102" t="str">
        <f t="shared" si="43"/>
        <v/>
      </c>
    </row>
    <row r="1151" spans="1:17" x14ac:dyDescent="0.2">
      <c r="A1151" s="118" t="str">
        <f>IF(B1151="","",COUNT('Diário 1º PA'!$A$5:$A$1982)+COUNT('Diário 2º PA'!$A$5:$A$2027)+COUNT('Diário 3º PA'!$A$5:$A$2043)+ROW()-4)</f>
        <v/>
      </c>
      <c r="B1151" s="104"/>
      <c r="C1151" s="153"/>
      <c r="D1151" s="105"/>
      <c r="E1151" s="105"/>
      <c r="F1151" s="106"/>
      <c r="G1151" s="105"/>
      <c r="H1151" s="105"/>
      <c r="I1151" s="107"/>
      <c r="J1151" s="422"/>
      <c r="K1151" s="422"/>
      <c r="L1151" s="423"/>
      <c r="M1151" s="422"/>
      <c r="N1151" s="422"/>
      <c r="O1151" s="79">
        <f t="shared" si="44"/>
        <v>0</v>
      </c>
      <c r="P1151" s="79">
        <f t="shared" si="44"/>
        <v>0</v>
      </c>
      <c r="Q1151" s="102" t="str">
        <f t="shared" si="43"/>
        <v/>
      </c>
    </row>
    <row r="1152" spans="1:17" x14ac:dyDescent="0.2">
      <c r="A1152" s="118" t="str">
        <f>IF(B1152="","",COUNT('Diário 1º PA'!$A$5:$A$1982)+COUNT('Diário 2º PA'!$A$5:$A$2027)+COUNT('Diário 3º PA'!$A$5:$A$2043)+ROW()-4)</f>
        <v/>
      </c>
      <c r="B1152" s="104"/>
      <c r="C1152" s="153"/>
      <c r="D1152" s="105"/>
      <c r="E1152" s="105"/>
      <c r="F1152" s="106"/>
      <c r="G1152" s="105"/>
      <c r="H1152" s="105"/>
      <c r="I1152" s="107"/>
      <c r="J1152" s="422"/>
      <c r="K1152" s="422"/>
      <c r="L1152" s="423"/>
      <c r="M1152" s="422"/>
      <c r="N1152" s="422"/>
      <c r="O1152" s="79">
        <f t="shared" si="44"/>
        <v>0</v>
      </c>
      <c r="P1152" s="79">
        <f t="shared" si="44"/>
        <v>0</v>
      </c>
      <c r="Q1152" s="102" t="str">
        <f t="shared" si="43"/>
        <v/>
      </c>
    </row>
    <row r="1153" spans="1:17" x14ac:dyDescent="0.2">
      <c r="A1153" s="118" t="str">
        <f>IF(B1153="","",COUNT('Diário 1º PA'!$A$5:$A$1982)+COUNT('Diário 2º PA'!$A$5:$A$2027)+COUNT('Diário 3º PA'!$A$5:$A$2043)+ROW()-4)</f>
        <v/>
      </c>
      <c r="B1153" s="104"/>
      <c r="C1153" s="153"/>
      <c r="D1153" s="105"/>
      <c r="E1153" s="105"/>
      <c r="F1153" s="106"/>
      <c r="G1153" s="105"/>
      <c r="H1153" s="105"/>
      <c r="I1153" s="107"/>
      <c r="J1153" s="422"/>
      <c r="K1153" s="422"/>
      <c r="L1153" s="423"/>
      <c r="M1153" s="422"/>
      <c r="N1153" s="422"/>
      <c r="O1153" s="79">
        <f t="shared" si="44"/>
        <v>0</v>
      </c>
      <c r="P1153" s="79">
        <f t="shared" si="44"/>
        <v>0</v>
      </c>
      <c r="Q1153" s="102" t="str">
        <f t="shared" si="43"/>
        <v/>
      </c>
    </row>
    <row r="1154" spans="1:17" x14ac:dyDescent="0.2">
      <c r="A1154" s="118" t="str">
        <f>IF(B1154="","",COUNT('Diário 1º PA'!$A$5:$A$1982)+COUNT('Diário 2º PA'!$A$5:$A$2027)+COUNT('Diário 3º PA'!$A$5:$A$2043)+ROW()-4)</f>
        <v/>
      </c>
      <c r="B1154" s="104"/>
      <c r="C1154" s="153"/>
      <c r="D1154" s="105"/>
      <c r="E1154" s="105"/>
      <c r="F1154" s="106"/>
      <c r="G1154" s="105"/>
      <c r="H1154" s="105"/>
      <c r="I1154" s="107"/>
      <c r="J1154" s="422"/>
      <c r="K1154" s="422"/>
      <c r="L1154" s="423"/>
      <c r="M1154" s="422"/>
      <c r="N1154" s="422"/>
      <c r="O1154" s="79">
        <f t="shared" si="44"/>
        <v>0</v>
      </c>
      <c r="P1154" s="79">
        <f t="shared" si="44"/>
        <v>0</v>
      </c>
      <c r="Q1154" s="102" t="str">
        <f t="shared" si="43"/>
        <v/>
      </c>
    </row>
    <row r="1155" spans="1:17" x14ac:dyDescent="0.2">
      <c r="A1155" s="118" t="str">
        <f>IF(B1155="","",COUNT('Diário 1º PA'!$A$5:$A$1982)+COUNT('Diário 2º PA'!$A$5:$A$2027)+COUNT('Diário 3º PA'!$A$5:$A$2043)+ROW()-4)</f>
        <v/>
      </c>
      <c r="B1155" s="104"/>
      <c r="C1155" s="153"/>
      <c r="D1155" s="105"/>
      <c r="E1155" s="105"/>
      <c r="F1155" s="106"/>
      <c r="G1155" s="105"/>
      <c r="H1155" s="105"/>
      <c r="I1155" s="107"/>
      <c r="J1155" s="422"/>
      <c r="K1155" s="422"/>
      <c r="L1155" s="423"/>
      <c r="M1155" s="422"/>
      <c r="N1155" s="422"/>
      <c r="O1155" s="79">
        <f t="shared" si="44"/>
        <v>0</v>
      </c>
      <c r="P1155" s="79">
        <f t="shared" si="44"/>
        <v>0</v>
      </c>
      <c r="Q1155" s="102" t="str">
        <f t="shared" si="43"/>
        <v/>
      </c>
    </row>
    <row r="1156" spans="1:17" x14ac:dyDescent="0.2">
      <c r="A1156" s="118" t="str">
        <f>IF(B1156="","",COUNT('Diário 1º PA'!$A$5:$A$1982)+COUNT('Diário 2º PA'!$A$5:$A$2027)+COUNT('Diário 3º PA'!$A$5:$A$2043)+ROW()-4)</f>
        <v/>
      </c>
      <c r="B1156" s="104"/>
      <c r="C1156" s="153"/>
      <c r="D1156" s="105"/>
      <c r="E1156" s="105"/>
      <c r="F1156" s="106"/>
      <c r="G1156" s="105"/>
      <c r="H1156" s="105"/>
      <c r="I1156" s="107"/>
      <c r="J1156" s="422"/>
      <c r="K1156" s="422"/>
      <c r="L1156" s="423"/>
      <c r="M1156" s="422"/>
      <c r="N1156" s="422"/>
      <c r="O1156" s="79">
        <f t="shared" si="44"/>
        <v>0</v>
      </c>
      <c r="P1156" s="79">
        <f t="shared" si="44"/>
        <v>0</v>
      </c>
      <c r="Q1156" s="102" t="str">
        <f t="shared" si="43"/>
        <v/>
      </c>
    </row>
    <row r="1157" spans="1:17" x14ac:dyDescent="0.2">
      <c r="A1157" s="118" t="str">
        <f>IF(B1157="","",COUNT('Diário 1º PA'!$A$5:$A$1982)+COUNT('Diário 2º PA'!$A$5:$A$2027)+COUNT('Diário 3º PA'!$A$5:$A$2043)+ROW()-4)</f>
        <v/>
      </c>
      <c r="B1157" s="104"/>
      <c r="C1157" s="153"/>
      <c r="D1157" s="105"/>
      <c r="E1157" s="105"/>
      <c r="F1157" s="106"/>
      <c r="G1157" s="105"/>
      <c r="H1157" s="105"/>
      <c r="I1157" s="107"/>
      <c r="J1157" s="422"/>
      <c r="K1157" s="422"/>
      <c r="L1157" s="423"/>
      <c r="M1157" s="422"/>
      <c r="N1157" s="422"/>
      <c r="O1157" s="79">
        <f t="shared" si="44"/>
        <v>0</v>
      </c>
      <c r="P1157" s="79">
        <f t="shared" si="44"/>
        <v>0</v>
      </c>
      <c r="Q1157" s="102" t="str">
        <f t="shared" si="43"/>
        <v/>
      </c>
    </row>
    <row r="1158" spans="1:17" x14ac:dyDescent="0.2">
      <c r="A1158" s="118" t="str">
        <f>IF(B1158="","",COUNT('Diário 1º PA'!$A$5:$A$1982)+COUNT('Diário 2º PA'!$A$5:$A$2027)+COUNT('Diário 3º PA'!$A$5:$A$2043)+ROW()-4)</f>
        <v/>
      </c>
      <c r="B1158" s="104"/>
      <c r="C1158" s="153"/>
      <c r="D1158" s="105"/>
      <c r="E1158" s="105"/>
      <c r="F1158" s="106"/>
      <c r="G1158" s="105"/>
      <c r="H1158" s="105"/>
      <c r="I1158" s="107"/>
      <c r="J1158" s="422"/>
      <c r="K1158" s="422"/>
      <c r="L1158" s="423"/>
      <c r="M1158" s="422"/>
      <c r="N1158" s="422"/>
      <c r="O1158" s="79">
        <f t="shared" si="44"/>
        <v>0</v>
      </c>
      <c r="P1158" s="79">
        <f t="shared" si="44"/>
        <v>0</v>
      </c>
      <c r="Q1158" s="102" t="str">
        <f t="shared" si="43"/>
        <v/>
      </c>
    </row>
    <row r="1159" spans="1:17" x14ac:dyDescent="0.2">
      <c r="A1159" s="118" t="str">
        <f>IF(B1159="","",COUNT('Diário 1º PA'!$A$5:$A$1982)+COUNT('Diário 2º PA'!$A$5:$A$2027)+COUNT('Diário 3º PA'!$A$5:$A$2043)+ROW()-4)</f>
        <v/>
      </c>
      <c r="B1159" s="104"/>
      <c r="C1159" s="153"/>
      <c r="D1159" s="105"/>
      <c r="E1159" s="105"/>
      <c r="F1159" s="106"/>
      <c r="G1159" s="105"/>
      <c r="H1159" s="105"/>
      <c r="I1159" s="107"/>
      <c r="J1159" s="422"/>
      <c r="K1159" s="422"/>
      <c r="L1159" s="423"/>
      <c r="M1159" s="422"/>
      <c r="N1159" s="422"/>
      <c r="O1159" s="79">
        <f t="shared" si="44"/>
        <v>0</v>
      </c>
      <c r="P1159" s="79">
        <f t="shared" si="44"/>
        <v>0</v>
      </c>
      <c r="Q1159" s="102" t="str">
        <f t="shared" si="43"/>
        <v/>
      </c>
    </row>
    <row r="1160" spans="1:17" x14ac:dyDescent="0.2">
      <c r="A1160" s="118" t="str">
        <f>IF(B1160="","",COUNT('Diário 1º PA'!$A$5:$A$1982)+COUNT('Diário 2º PA'!$A$5:$A$2027)+COUNT('Diário 3º PA'!$A$5:$A$2043)+ROW()-4)</f>
        <v/>
      </c>
      <c r="B1160" s="104"/>
      <c r="C1160" s="153"/>
      <c r="D1160" s="105"/>
      <c r="E1160" s="105"/>
      <c r="F1160" s="106"/>
      <c r="G1160" s="105"/>
      <c r="H1160" s="105"/>
      <c r="I1160" s="107"/>
      <c r="J1160" s="422"/>
      <c r="K1160" s="422"/>
      <c r="L1160" s="423"/>
      <c r="M1160" s="422"/>
      <c r="N1160" s="422"/>
      <c r="O1160" s="79">
        <f t="shared" si="44"/>
        <v>0</v>
      </c>
      <c r="P1160" s="79">
        <f t="shared" si="44"/>
        <v>0</v>
      </c>
      <c r="Q1160" s="102" t="str">
        <f t="shared" si="43"/>
        <v/>
      </c>
    </row>
    <row r="1161" spans="1:17" x14ac:dyDescent="0.2">
      <c r="A1161" s="118" t="str">
        <f>IF(B1161="","",COUNT('Diário 1º PA'!$A$5:$A$1982)+COUNT('Diário 2º PA'!$A$5:$A$2027)+COUNT('Diário 3º PA'!$A$5:$A$2043)+ROW()-4)</f>
        <v/>
      </c>
      <c r="B1161" s="104"/>
      <c r="C1161" s="153"/>
      <c r="D1161" s="105"/>
      <c r="E1161" s="105"/>
      <c r="F1161" s="106"/>
      <c r="G1161" s="105"/>
      <c r="H1161" s="105"/>
      <c r="I1161" s="107"/>
      <c r="J1161" s="422"/>
      <c r="K1161" s="422"/>
      <c r="L1161" s="423"/>
      <c r="M1161" s="422"/>
      <c r="N1161" s="422"/>
      <c r="O1161" s="79">
        <f t="shared" si="44"/>
        <v>0</v>
      </c>
      <c r="P1161" s="79">
        <f t="shared" si="44"/>
        <v>0</v>
      </c>
      <c r="Q1161" s="102" t="str">
        <f t="shared" ref="Q1161:Q1224" si="45">SUBSTITUTE(D1161," ","_")</f>
        <v/>
      </c>
    </row>
    <row r="1162" spans="1:17" x14ac:dyDescent="0.2">
      <c r="A1162" s="118" t="str">
        <f>IF(B1162="","",COUNT('Diário 1º PA'!$A$5:$A$1982)+COUNT('Diário 2º PA'!$A$5:$A$2027)+COUNT('Diário 3º PA'!$A$5:$A$2043)+ROW()-4)</f>
        <v/>
      </c>
      <c r="B1162" s="104"/>
      <c r="C1162" s="153"/>
      <c r="D1162" s="105"/>
      <c r="E1162" s="105"/>
      <c r="F1162" s="106"/>
      <c r="G1162" s="105"/>
      <c r="H1162" s="105"/>
      <c r="I1162" s="107"/>
      <c r="J1162" s="422"/>
      <c r="K1162" s="422"/>
      <c r="L1162" s="423"/>
      <c r="M1162" s="422"/>
      <c r="N1162" s="422"/>
      <c r="O1162" s="79">
        <f t="shared" ref="O1162:P1225" si="46">IF(B1162=0,0,IF(YEAR(B1162)=$P$1,MONTH(B1162)-$O$1+1,(YEAR(B1162)-$P$1)*12-$O$1+1+MONTH(B1162)))</f>
        <v>0</v>
      </c>
      <c r="P1162" s="79">
        <f t="shared" si="46"/>
        <v>0</v>
      </c>
      <c r="Q1162" s="102" t="str">
        <f t="shared" si="45"/>
        <v/>
      </c>
    </row>
    <row r="1163" spans="1:17" x14ac:dyDescent="0.2">
      <c r="A1163" s="118" t="str">
        <f>IF(B1163="","",COUNT('Diário 1º PA'!$A$5:$A$1982)+COUNT('Diário 2º PA'!$A$5:$A$2027)+COUNT('Diário 3º PA'!$A$5:$A$2043)+ROW()-4)</f>
        <v/>
      </c>
      <c r="B1163" s="104"/>
      <c r="C1163" s="153"/>
      <c r="D1163" s="105"/>
      <c r="E1163" s="105"/>
      <c r="F1163" s="106"/>
      <c r="G1163" s="105"/>
      <c r="H1163" s="105"/>
      <c r="I1163" s="107"/>
      <c r="J1163" s="422"/>
      <c r="K1163" s="422"/>
      <c r="L1163" s="423"/>
      <c r="M1163" s="422"/>
      <c r="N1163" s="422"/>
      <c r="O1163" s="79">
        <f t="shared" si="46"/>
        <v>0</v>
      </c>
      <c r="P1163" s="79">
        <f t="shared" si="46"/>
        <v>0</v>
      </c>
      <c r="Q1163" s="102" t="str">
        <f t="shared" si="45"/>
        <v/>
      </c>
    </row>
    <row r="1164" spans="1:17" x14ac:dyDescent="0.2">
      <c r="A1164" s="118" t="str">
        <f>IF(B1164="","",COUNT('Diário 1º PA'!$A$5:$A$1982)+COUNT('Diário 2º PA'!$A$5:$A$2027)+COUNT('Diário 3º PA'!$A$5:$A$2043)+ROW()-4)</f>
        <v/>
      </c>
      <c r="B1164" s="104"/>
      <c r="C1164" s="153"/>
      <c r="D1164" s="105"/>
      <c r="E1164" s="105"/>
      <c r="F1164" s="106"/>
      <c r="G1164" s="105"/>
      <c r="H1164" s="105"/>
      <c r="I1164" s="107"/>
      <c r="J1164" s="422"/>
      <c r="K1164" s="422"/>
      <c r="L1164" s="423"/>
      <c r="M1164" s="422"/>
      <c r="N1164" s="422"/>
      <c r="O1164" s="79">
        <f t="shared" si="46"/>
        <v>0</v>
      </c>
      <c r="P1164" s="79">
        <f t="shared" si="46"/>
        <v>0</v>
      </c>
      <c r="Q1164" s="102" t="str">
        <f t="shared" si="45"/>
        <v/>
      </c>
    </row>
    <row r="1165" spans="1:17" x14ac:dyDescent="0.2">
      <c r="A1165" s="118" t="str">
        <f>IF(B1165="","",COUNT('Diário 1º PA'!$A$5:$A$1982)+COUNT('Diário 2º PA'!$A$5:$A$2027)+COUNT('Diário 3º PA'!$A$5:$A$2043)+ROW()-4)</f>
        <v/>
      </c>
      <c r="B1165" s="104"/>
      <c r="C1165" s="153"/>
      <c r="D1165" s="105"/>
      <c r="E1165" s="105"/>
      <c r="F1165" s="106"/>
      <c r="G1165" s="105"/>
      <c r="H1165" s="105"/>
      <c r="I1165" s="107"/>
      <c r="J1165" s="422"/>
      <c r="K1165" s="422"/>
      <c r="L1165" s="423"/>
      <c r="M1165" s="422"/>
      <c r="N1165" s="422"/>
      <c r="O1165" s="79">
        <f t="shared" si="46"/>
        <v>0</v>
      </c>
      <c r="P1165" s="79">
        <f t="shared" si="46"/>
        <v>0</v>
      </c>
      <c r="Q1165" s="102" t="str">
        <f t="shared" si="45"/>
        <v/>
      </c>
    </row>
    <row r="1166" spans="1:17" x14ac:dyDescent="0.2">
      <c r="A1166" s="118" t="str">
        <f>IF(B1166="","",COUNT('Diário 1º PA'!$A$5:$A$1982)+COUNT('Diário 2º PA'!$A$5:$A$2027)+COUNT('Diário 3º PA'!$A$5:$A$2043)+ROW()-4)</f>
        <v/>
      </c>
      <c r="B1166" s="104"/>
      <c r="C1166" s="153"/>
      <c r="D1166" s="105"/>
      <c r="E1166" s="105"/>
      <c r="F1166" s="106"/>
      <c r="G1166" s="105"/>
      <c r="H1166" s="105"/>
      <c r="I1166" s="107"/>
      <c r="J1166" s="422"/>
      <c r="K1166" s="422"/>
      <c r="L1166" s="423"/>
      <c r="M1166" s="422"/>
      <c r="N1166" s="422"/>
      <c r="O1166" s="79">
        <f t="shared" si="46"/>
        <v>0</v>
      </c>
      <c r="P1166" s="79">
        <f t="shared" si="46"/>
        <v>0</v>
      </c>
      <c r="Q1166" s="102" t="str">
        <f t="shared" si="45"/>
        <v/>
      </c>
    </row>
    <row r="1167" spans="1:17" x14ac:dyDescent="0.2">
      <c r="A1167" s="118" t="str">
        <f>IF(B1167="","",COUNT('Diário 1º PA'!$A$5:$A$1982)+COUNT('Diário 2º PA'!$A$5:$A$2027)+COUNT('Diário 3º PA'!$A$5:$A$2043)+ROW()-4)</f>
        <v/>
      </c>
      <c r="B1167" s="104"/>
      <c r="C1167" s="153"/>
      <c r="D1167" s="105"/>
      <c r="E1167" s="105"/>
      <c r="F1167" s="106"/>
      <c r="G1167" s="105"/>
      <c r="H1167" s="105"/>
      <c r="I1167" s="107"/>
      <c r="J1167" s="422"/>
      <c r="K1167" s="422"/>
      <c r="L1167" s="423"/>
      <c r="M1167" s="422"/>
      <c r="N1167" s="422"/>
      <c r="O1167" s="79">
        <f t="shared" si="46"/>
        <v>0</v>
      </c>
      <c r="P1167" s="79">
        <f t="shared" si="46"/>
        <v>0</v>
      </c>
      <c r="Q1167" s="102" t="str">
        <f t="shared" si="45"/>
        <v/>
      </c>
    </row>
    <row r="1168" spans="1:17" x14ac:dyDescent="0.2">
      <c r="A1168" s="118" t="str">
        <f>IF(B1168="","",COUNT('Diário 1º PA'!$A$5:$A$1982)+COUNT('Diário 2º PA'!$A$5:$A$2027)+COUNT('Diário 3º PA'!$A$5:$A$2043)+ROW()-4)</f>
        <v/>
      </c>
      <c r="B1168" s="104"/>
      <c r="C1168" s="153"/>
      <c r="D1168" s="105"/>
      <c r="E1168" s="105"/>
      <c r="F1168" s="106"/>
      <c r="G1168" s="105"/>
      <c r="H1168" s="105"/>
      <c r="I1168" s="107"/>
      <c r="J1168" s="422"/>
      <c r="K1168" s="422"/>
      <c r="L1168" s="423"/>
      <c r="M1168" s="422"/>
      <c r="N1168" s="422"/>
      <c r="O1168" s="79">
        <f t="shared" si="46"/>
        <v>0</v>
      </c>
      <c r="P1168" s="79">
        <f t="shared" si="46"/>
        <v>0</v>
      </c>
      <c r="Q1168" s="102" t="str">
        <f t="shared" si="45"/>
        <v/>
      </c>
    </row>
    <row r="1169" spans="1:17" x14ac:dyDescent="0.2">
      <c r="A1169" s="118" t="str">
        <f>IF(B1169="","",COUNT('Diário 1º PA'!$A$5:$A$1982)+COUNT('Diário 2º PA'!$A$5:$A$2027)+COUNT('Diário 3º PA'!$A$5:$A$2043)+ROW()-4)</f>
        <v/>
      </c>
      <c r="B1169" s="104"/>
      <c r="C1169" s="153"/>
      <c r="D1169" s="105"/>
      <c r="E1169" s="105"/>
      <c r="F1169" s="106"/>
      <c r="G1169" s="105"/>
      <c r="H1169" s="105"/>
      <c r="I1169" s="107"/>
      <c r="J1169" s="422"/>
      <c r="K1169" s="422"/>
      <c r="L1169" s="423"/>
      <c r="M1169" s="422"/>
      <c r="N1169" s="422"/>
      <c r="O1169" s="79">
        <f t="shared" si="46"/>
        <v>0</v>
      </c>
      <c r="P1169" s="79">
        <f t="shared" si="46"/>
        <v>0</v>
      </c>
      <c r="Q1169" s="102" t="str">
        <f t="shared" si="45"/>
        <v/>
      </c>
    </row>
    <row r="1170" spans="1:17" x14ac:dyDescent="0.2">
      <c r="A1170" s="118" t="str">
        <f>IF(B1170="","",COUNT('Diário 1º PA'!$A$5:$A$1982)+COUNT('Diário 2º PA'!$A$5:$A$2027)+COUNT('Diário 3º PA'!$A$5:$A$2043)+ROW()-4)</f>
        <v/>
      </c>
      <c r="B1170" s="104"/>
      <c r="C1170" s="153"/>
      <c r="D1170" s="105"/>
      <c r="E1170" s="105"/>
      <c r="F1170" s="106"/>
      <c r="G1170" s="105"/>
      <c r="H1170" s="105"/>
      <c r="I1170" s="107"/>
      <c r="J1170" s="422"/>
      <c r="K1170" s="422"/>
      <c r="L1170" s="423"/>
      <c r="M1170" s="422"/>
      <c r="N1170" s="422"/>
      <c r="O1170" s="79">
        <f t="shared" si="46"/>
        <v>0</v>
      </c>
      <c r="P1170" s="79">
        <f t="shared" si="46"/>
        <v>0</v>
      </c>
      <c r="Q1170" s="102" t="str">
        <f t="shared" si="45"/>
        <v/>
      </c>
    </row>
    <row r="1171" spans="1:17" x14ac:dyDescent="0.2">
      <c r="A1171" s="118" t="str">
        <f>IF(B1171="","",COUNT('Diário 1º PA'!$A$5:$A$1982)+COUNT('Diário 2º PA'!$A$5:$A$2027)+COUNT('Diário 3º PA'!$A$5:$A$2043)+ROW()-4)</f>
        <v/>
      </c>
      <c r="B1171" s="104"/>
      <c r="C1171" s="153"/>
      <c r="D1171" s="105"/>
      <c r="E1171" s="105"/>
      <c r="F1171" s="106"/>
      <c r="G1171" s="105"/>
      <c r="H1171" s="105"/>
      <c r="I1171" s="107"/>
      <c r="J1171" s="422"/>
      <c r="K1171" s="422"/>
      <c r="L1171" s="423"/>
      <c r="M1171" s="422"/>
      <c r="N1171" s="422"/>
      <c r="O1171" s="79">
        <f t="shared" si="46"/>
        <v>0</v>
      </c>
      <c r="P1171" s="79">
        <f t="shared" si="46"/>
        <v>0</v>
      </c>
      <c r="Q1171" s="102" t="str">
        <f t="shared" si="45"/>
        <v/>
      </c>
    </row>
    <row r="1172" spans="1:17" x14ac:dyDescent="0.2">
      <c r="A1172" s="118" t="str">
        <f>IF(B1172="","",COUNT('Diário 1º PA'!$A$5:$A$1982)+COUNT('Diário 2º PA'!$A$5:$A$2027)+COUNT('Diário 3º PA'!$A$5:$A$2043)+ROW()-4)</f>
        <v/>
      </c>
      <c r="B1172" s="104"/>
      <c r="C1172" s="153"/>
      <c r="D1172" s="105"/>
      <c r="E1172" s="105"/>
      <c r="F1172" s="106"/>
      <c r="G1172" s="105"/>
      <c r="H1172" s="105"/>
      <c r="I1172" s="107"/>
      <c r="J1172" s="422"/>
      <c r="K1172" s="422"/>
      <c r="L1172" s="423"/>
      <c r="M1172" s="422"/>
      <c r="N1172" s="422"/>
      <c r="O1172" s="79">
        <f t="shared" si="46"/>
        <v>0</v>
      </c>
      <c r="P1172" s="79">
        <f t="shared" si="46"/>
        <v>0</v>
      </c>
      <c r="Q1172" s="102" t="str">
        <f t="shared" si="45"/>
        <v/>
      </c>
    </row>
    <row r="1173" spans="1:17" x14ac:dyDescent="0.2">
      <c r="A1173" s="118" t="str">
        <f>IF(B1173="","",COUNT('Diário 1º PA'!$A$5:$A$1982)+COUNT('Diário 2º PA'!$A$5:$A$2027)+COUNT('Diário 3º PA'!$A$5:$A$2043)+ROW()-4)</f>
        <v/>
      </c>
      <c r="B1173" s="104"/>
      <c r="C1173" s="153"/>
      <c r="D1173" s="105"/>
      <c r="E1173" s="105"/>
      <c r="F1173" s="106"/>
      <c r="G1173" s="105"/>
      <c r="H1173" s="105"/>
      <c r="I1173" s="107"/>
      <c r="J1173" s="422"/>
      <c r="K1173" s="422"/>
      <c r="L1173" s="423"/>
      <c r="M1173" s="422"/>
      <c r="N1173" s="422"/>
      <c r="O1173" s="79">
        <f t="shared" si="46"/>
        <v>0</v>
      </c>
      <c r="P1173" s="79">
        <f t="shared" si="46"/>
        <v>0</v>
      </c>
      <c r="Q1173" s="102" t="str">
        <f t="shared" si="45"/>
        <v/>
      </c>
    </row>
    <row r="1174" spans="1:17" x14ac:dyDescent="0.2">
      <c r="A1174" s="118" t="str">
        <f>IF(B1174="","",COUNT('Diário 1º PA'!$A$5:$A$1982)+COUNT('Diário 2º PA'!$A$5:$A$2027)+COUNT('Diário 3º PA'!$A$5:$A$2043)+ROW()-4)</f>
        <v/>
      </c>
      <c r="B1174" s="104"/>
      <c r="C1174" s="153"/>
      <c r="D1174" s="105"/>
      <c r="E1174" s="105"/>
      <c r="F1174" s="106"/>
      <c r="G1174" s="105"/>
      <c r="H1174" s="105"/>
      <c r="I1174" s="107"/>
      <c r="J1174" s="422"/>
      <c r="K1174" s="422"/>
      <c r="L1174" s="423"/>
      <c r="M1174" s="422"/>
      <c r="N1174" s="422"/>
      <c r="O1174" s="79">
        <f t="shared" si="46"/>
        <v>0</v>
      </c>
      <c r="P1174" s="79">
        <f t="shared" si="46"/>
        <v>0</v>
      </c>
      <c r="Q1174" s="102" t="str">
        <f t="shared" si="45"/>
        <v/>
      </c>
    </row>
    <row r="1175" spans="1:17" x14ac:dyDescent="0.2">
      <c r="A1175" s="118" t="str">
        <f>IF(B1175="","",COUNT('Diário 1º PA'!$A$5:$A$1982)+COUNT('Diário 2º PA'!$A$5:$A$2027)+COUNT('Diário 3º PA'!$A$5:$A$2043)+ROW()-4)</f>
        <v/>
      </c>
      <c r="B1175" s="104"/>
      <c r="C1175" s="153"/>
      <c r="D1175" s="105"/>
      <c r="E1175" s="105"/>
      <c r="F1175" s="106"/>
      <c r="G1175" s="105"/>
      <c r="H1175" s="105"/>
      <c r="I1175" s="107"/>
      <c r="J1175" s="422"/>
      <c r="K1175" s="422"/>
      <c r="L1175" s="423"/>
      <c r="M1175" s="422"/>
      <c r="N1175" s="422"/>
      <c r="O1175" s="79">
        <f t="shared" si="46"/>
        <v>0</v>
      </c>
      <c r="P1175" s="79">
        <f t="shared" si="46"/>
        <v>0</v>
      </c>
      <c r="Q1175" s="102" t="str">
        <f t="shared" si="45"/>
        <v/>
      </c>
    </row>
    <row r="1176" spans="1:17" x14ac:dyDescent="0.2">
      <c r="A1176" s="118" t="str">
        <f>IF(B1176="","",COUNT('Diário 1º PA'!$A$5:$A$1982)+COUNT('Diário 2º PA'!$A$5:$A$2027)+COUNT('Diário 3º PA'!$A$5:$A$2043)+ROW()-4)</f>
        <v/>
      </c>
      <c r="B1176" s="104"/>
      <c r="C1176" s="153"/>
      <c r="D1176" s="105"/>
      <c r="E1176" s="105"/>
      <c r="F1176" s="106"/>
      <c r="G1176" s="105"/>
      <c r="H1176" s="105"/>
      <c r="I1176" s="107"/>
      <c r="J1176" s="422"/>
      <c r="K1176" s="422"/>
      <c r="L1176" s="423"/>
      <c r="M1176" s="422"/>
      <c r="N1176" s="422"/>
      <c r="O1176" s="79">
        <f t="shared" si="46"/>
        <v>0</v>
      </c>
      <c r="P1176" s="79">
        <f t="shared" si="46"/>
        <v>0</v>
      </c>
      <c r="Q1176" s="102" t="str">
        <f t="shared" si="45"/>
        <v/>
      </c>
    </row>
    <row r="1177" spans="1:17" x14ac:dyDescent="0.2">
      <c r="A1177" s="118" t="str">
        <f>IF(B1177="","",COUNT('Diário 1º PA'!$A$5:$A$1982)+COUNT('Diário 2º PA'!$A$5:$A$2027)+COUNT('Diário 3º PA'!$A$5:$A$2043)+ROW()-4)</f>
        <v/>
      </c>
      <c r="B1177" s="104"/>
      <c r="C1177" s="153"/>
      <c r="D1177" s="105"/>
      <c r="E1177" s="105"/>
      <c r="F1177" s="106"/>
      <c r="G1177" s="105"/>
      <c r="H1177" s="105"/>
      <c r="I1177" s="107"/>
      <c r="J1177" s="422"/>
      <c r="K1177" s="422"/>
      <c r="L1177" s="423"/>
      <c r="M1177" s="422"/>
      <c r="N1177" s="422"/>
      <c r="O1177" s="79">
        <f t="shared" si="46"/>
        <v>0</v>
      </c>
      <c r="P1177" s="79">
        <f t="shared" si="46"/>
        <v>0</v>
      </c>
      <c r="Q1177" s="102" t="str">
        <f t="shared" si="45"/>
        <v/>
      </c>
    </row>
    <row r="1178" spans="1:17" x14ac:dyDescent="0.2">
      <c r="A1178" s="118" t="str">
        <f>IF(B1178="","",COUNT('Diário 1º PA'!$A$5:$A$1982)+COUNT('Diário 2º PA'!$A$5:$A$2027)+COUNT('Diário 3º PA'!$A$5:$A$2043)+ROW()-4)</f>
        <v/>
      </c>
      <c r="B1178" s="104"/>
      <c r="C1178" s="153"/>
      <c r="D1178" s="105"/>
      <c r="E1178" s="105"/>
      <c r="F1178" s="106"/>
      <c r="G1178" s="105"/>
      <c r="H1178" s="105"/>
      <c r="I1178" s="107"/>
      <c r="J1178" s="422"/>
      <c r="K1178" s="422"/>
      <c r="L1178" s="423"/>
      <c r="M1178" s="422"/>
      <c r="N1178" s="422"/>
      <c r="O1178" s="79">
        <f t="shared" si="46"/>
        <v>0</v>
      </c>
      <c r="P1178" s="79">
        <f t="shared" si="46"/>
        <v>0</v>
      </c>
      <c r="Q1178" s="102" t="str">
        <f t="shared" si="45"/>
        <v/>
      </c>
    </row>
    <row r="1179" spans="1:17" x14ac:dyDescent="0.2">
      <c r="A1179" s="118" t="str">
        <f>IF(B1179="","",COUNT('Diário 1º PA'!$A$5:$A$1982)+COUNT('Diário 2º PA'!$A$5:$A$2027)+COUNT('Diário 3º PA'!$A$5:$A$2043)+ROW()-4)</f>
        <v/>
      </c>
      <c r="B1179" s="104"/>
      <c r="C1179" s="153"/>
      <c r="D1179" s="105"/>
      <c r="E1179" s="105"/>
      <c r="F1179" s="106"/>
      <c r="G1179" s="105"/>
      <c r="H1179" s="105"/>
      <c r="I1179" s="107"/>
      <c r="J1179" s="422"/>
      <c r="K1179" s="422"/>
      <c r="L1179" s="423"/>
      <c r="M1179" s="422"/>
      <c r="N1179" s="422"/>
      <c r="O1179" s="79">
        <f t="shared" si="46"/>
        <v>0</v>
      </c>
      <c r="P1179" s="79">
        <f t="shared" si="46"/>
        <v>0</v>
      </c>
      <c r="Q1179" s="102" t="str">
        <f t="shared" si="45"/>
        <v/>
      </c>
    </row>
    <row r="1180" spans="1:17" x14ac:dyDescent="0.2">
      <c r="A1180" s="118" t="str">
        <f>IF(B1180="","",COUNT('Diário 1º PA'!$A$5:$A$1982)+COUNT('Diário 2º PA'!$A$5:$A$2027)+COUNT('Diário 3º PA'!$A$5:$A$2043)+ROW()-4)</f>
        <v/>
      </c>
      <c r="B1180" s="104"/>
      <c r="C1180" s="153"/>
      <c r="D1180" s="105"/>
      <c r="E1180" s="105"/>
      <c r="F1180" s="106"/>
      <c r="G1180" s="105"/>
      <c r="H1180" s="105"/>
      <c r="I1180" s="107"/>
      <c r="J1180" s="422"/>
      <c r="K1180" s="422"/>
      <c r="L1180" s="423"/>
      <c r="M1180" s="422"/>
      <c r="N1180" s="422"/>
      <c r="O1180" s="79">
        <f t="shared" si="46"/>
        <v>0</v>
      </c>
      <c r="P1180" s="79">
        <f t="shared" si="46"/>
        <v>0</v>
      </c>
      <c r="Q1180" s="102" t="str">
        <f t="shared" si="45"/>
        <v/>
      </c>
    </row>
    <row r="1181" spans="1:17" x14ac:dyDescent="0.2">
      <c r="A1181" s="118" t="str">
        <f>IF(B1181="","",COUNT('Diário 1º PA'!$A$5:$A$1982)+COUNT('Diário 2º PA'!$A$5:$A$2027)+COUNT('Diário 3º PA'!$A$5:$A$2043)+ROW()-4)</f>
        <v/>
      </c>
      <c r="B1181" s="104"/>
      <c r="C1181" s="153"/>
      <c r="D1181" s="105"/>
      <c r="E1181" s="105"/>
      <c r="F1181" s="106"/>
      <c r="G1181" s="105"/>
      <c r="H1181" s="105"/>
      <c r="I1181" s="107"/>
      <c r="J1181" s="422"/>
      <c r="K1181" s="422"/>
      <c r="L1181" s="423"/>
      <c r="M1181" s="422"/>
      <c r="N1181" s="422"/>
      <c r="O1181" s="79">
        <f t="shared" si="46"/>
        <v>0</v>
      </c>
      <c r="P1181" s="79">
        <f t="shared" si="46"/>
        <v>0</v>
      </c>
      <c r="Q1181" s="102" t="str">
        <f t="shared" si="45"/>
        <v/>
      </c>
    </row>
    <row r="1182" spans="1:17" x14ac:dyDescent="0.2">
      <c r="A1182" s="118" t="str">
        <f>IF(B1182="","",COUNT('Diário 1º PA'!$A$5:$A$1982)+COUNT('Diário 2º PA'!$A$5:$A$2027)+COUNT('Diário 3º PA'!$A$5:$A$2043)+ROW()-4)</f>
        <v/>
      </c>
      <c r="B1182" s="104"/>
      <c r="C1182" s="153"/>
      <c r="D1182" s="105"/>
      <c r="E1182" s="105"/>
      <c r="F1182" s="106"/>
      <c r="G1182" s="105"/>
      <c r="H1182" s="105"/>
      <c r="I1182" s="107"/>
      <c r="J1182" s="422"/>
      <c r="K1182" s="422"/>
      <c r="L1182" s="423"/>
      <c r="M1182" s="422"/>
      <c r="N1182" s="422"/>
      <c r="O1182" s="79">
        <f t="shared" si="46"/>
        <v>0</v>
      </c>
      <c r="P1182" s="79">
        <f t="shared" si="46"/>
        <v>0</v>
      </c>
      <c r="Q1182" s="102" t="str">
        <f t="shared" si="45"/>
        <v/>
      </c>
    </row>
    <row r="1183" spans="1:17" x14ac:dyDescent="0.2">
      <c r="A1183" s="118" t="str">
        <f>IF(B1183="","",COUNT('Diário 1º PA'!$A$5:$A$1982)+COUNT('Diário 2º PA'!$A$5:$A$2027)+COUNT('Diário 3º PA'!$A$5:$A$2043)+ROW()-4)</f>
        <v/>
      </c>
      <c r="B1183" s="104"/>
      <c r="C1183" s="153"/>
      <c r="D1183" s="105"/>
      <c r="E1183" s="105"/>
      <c r="F1183" s="106"/>
      <c r="G1183" s="105"/>
      <c r="H1183" s="105"/>
      <c r="I1183" s="107"/>
      <c r="J1183" s="422"/>
      <c r="K1183" s="422"/>
      <c r="L1183" s="423"/>
      <c r="M1183" s="422"/>
      <c r="N1183" s="422"/>
      <c r="O1183" s="79">
        <f t="shared" si="46"/>
        <v>0</v>
      </c>
      <c r="P1183" s="79">
        <f t="shared" si="46"/>
        <v>0</v>
      </c>
      <c r="Q1183" s="102" t="str">
        <f t="shared" si="45"/>
        <v/>
      </c>
    </row>
    <row r="1184" spans="1:17" x14ac:dyDescent="0.2">
      <c r="A1184" s="118" t="str">
        <f>IF(B1184="","",COUNT('Diário 1º PA'!$A$5:$A$1982)+COUNT('Diário 2º PA'!$A$5:$A$2027)+COUNT('Diário 3º PA'!$A$5:$A$2043)+ROW()-4)</f>
        <v/>
      </c>
      <c r="B1184" s="104"/>
      <c r="C1184" s="153"/>
      <c r="D1184" s="105"/>
      <c r="E1184" s="105"/>
      <c r="F1184" s="106"/>
      <c r="G1184" s="105"/>
      <c r="H1184" s="105"/>
      <c r="I1184" s="107"/>
      <c r="J1184" s="422"/>
      <c r="K1184" s="422"/>
      <c r="L1184" s="423"/>
      <c r="M1184" s="422"/>
      <c r="N1184" s="422"/>
      <c r="O1184" s="79">
        <f t="shared" si="46"/>
        <v>0</v>
      </c>
      <c r="P1184" s="79">
        <f t="shared" si="46"/>
        <v>0</v>
      </c>
      <c r="Q1184" s="102" t="str">
        <f t="shared" si="45"/>
        <v/>
      </c>
    </row>
    <row r="1185" spans="1:17" x14ac:dyDescent="0.2">
      <c r="A1185" s="118" t="str">
        <f>IF(B1185="","",COUNT('Diário 1º PA'!$A$5:$A$1982)+COUNT('Diário 2º PA'!$A$5:$A$2027)+COUNT('Diário 3º PA'!$A$5:$A$2043)+ROW()-4)</f>
        <v/>
      </c>
      <c r="B1185" s="104"/>
      <c r="C1185" s="153"/>
      <c r="D1185" s="105"/>
      <c r="E1185" s="105"/>
      <c r="F1185" s="106"/>
      <c r="G1185" s="105"/>
      <c r="H1185" s="105"/>
      <c r="I1185" s="107"/>
      <c r="J1185" s="422"/>
      <c r="K1185" s="422"/>
      <c r="L1185" s="423"/>
      <c r="M1185" s="422"/>
      <c r="N1185" s="422"/>
      <c r="O1185" s="79">
        <f t="shared" si="46"/>
        <v>0</v>
      </c>
      <c r="P1185" s="79">
        <f t="shared" si="46"/>
        <v>0</v>
      </c>
      <c r="Q1185" s="102" t="str">
        <f t="shared" si="45"/>
        <v/>
      </c>
    </row>
    <row r="1186" spans="1:17" x14ac:dyDescent="0.2">
      <c r="A1186" s="118" t="str">
        <f>IF(B1186="","",COUNT('Diário 1º PA'!$A$5:$A$1982)+COUNT('Diário 2º PA'!$A$5:$A$2027)+COUNT('Diário 3º PA'!$A$5:$A$2043)+ROW()-4)</f>
        <v/>
      </c>
      <c r="B1186" s="104"/>
      <c r="C1186" s="153"/>
      <c r="D1186" s="105"/>
      <c r="E1186" s="105"/>
      <c r="F1186" s="106"/>
      <c r="G1186" s="105"/>
      <c r="H1186" s="105"/>
      <c r="I1186" s="107"/>
      <c r="J1186" s="422"/>
      <c r="K1186" s="422"/>
      <c r="L1186" s="423"/>
      <c r="M1186" s="422"/>
      <c r="N1186" s="422"/>
      <c r="O1186" s="79">
        <f t="shared" si="46"/>
        <v>0</v>
      </c>
      <c r="P1186" s="79">
        <f t="shared" si="46"/>
        <v>0</v>
      </c>
      <c r="Q1186" s="102" t="str">
        <f t="shared" si="45"/>
        <v/>
      </c>
    </row>
    <row r="1187" spans="1:17" x14ac:dyDescent="0.2">
      <c r="A1187" s="118" t="str">
        <f>IF(B1187="","",COUNT('Diário 1º PA'!$A$5:$A$1982)+COUNT('Diário 2º PA'!$A$5:$A$2027)+COUNT('Diário 3º PA'!$A$5:$A$2043)+ROW()-4)</f>
        <v/>
      </c>
      <c r="B1187" s="104"/>
      <c r="C1187" s="153"/>
      <c r="D1187" s="105"/>
      <c r="E1187" s="105"/>
      <c r="F1187" s="106"/>
      <c r="G1187" s="105"/>
      <c r="H1187" s="105"/>
      <c r="I1187" s="107"/>
      <c r="J1187" s="422"/>
      <c r="K1187" s="422"/>
      <c r="L1187" s="423"/>
      <c r="M1187" s="422"/>
      <c r="N1187" s="422"/>
      <c r="O1187" s="79">
        <f t="shared" si="46"/>
        <v>0</v>
      </c>
      <c r="P1187" s="79">
        <f t="shared" si="46"/>
        <v>0</v>
      </c>
      <c r="Q1187" s="102" t="str">
        <f t="shared" si="45"/>
        <v/>
      </c>
    </row>
    <row r="1188" spans="1:17" x14ac:dyDescent="0.2">
      <c r="A1188" s="118" t="str">
        <f>IF(B1188="","",COUNT('Diário 1º PA'!$A$5:$A$1982)+COUNT('Diário 2º PA'!$A$5:$A$2027)+COUNT('Diário 3º PA'!$A$5:$A$2043)+ROW()-4)</f>
        <v/>
      </c>
      <c r="B1188" s="104"/>
      <c r="C1188" s="153"/>
      <c r="D1188" s="105"/>
      <c r="E1188" s="105"/>
      <c r="F1188" s="106"/>
      <c r="G1188" s="105"/>
      <c r="H1188" s="105"/>
      <c r="I1188" s="107"/>
      <c r="J1188" s="422"/>
      <c r="K1188" s="422"/>
      <c r="L1188" s="423"/>
      <c r="M1188" s="422"/>
      <c r="N1188" s="422"/>
      <c r="O1188" s="79">
        <f t="shared" si="46"/>
        <v>0</v>
      </c>
      <c r="P1188" s="79">
        <f t="shared" si="46"/>
        <v>0</v>
      </c>
      <c r="Q1188" s="102" t="str">
        <f t="shared" si="45"/>
        <v/>
      </c>
    </row>
    <row r="1189" spans="1:17" x14ac:dyDescent="0.2">
      <c r="A1189" s="118" t="str">
        <f>IF(B1189="","",COUNT('Diário 1º PA'!$A$5:$A$1982)+COUNT('Diário 2º PA'!$A$5:$A$2027)+COUNT('Diário 3º PA'!$A$5:$A$2043)+ROW()-4)</f>
        <v/>
      </c>
      <c r="B1189" s="104"/>
      <c r="C1189" s="153"/>
      <c r="D1189" s="105"/>
      <c r="E1189" s="105"/>
      <c r="F1189" s="106"/>
      <c r="G1189" s="105"/>
      <c r="H1189" s="105"/>
      <c r="I1189" s="107"/>
      <c r="J1189" s="422"/>
      <c r="K1189" s="422"/>
      <c r="L1189" s="423"/>
      <c r="M1189" s="422"/>
      <c r="N1189" s="422"/>
      <c r="O1189" s="79">
        <f t="shared" si="46"/>
        <v>0</v>
      </c>
      <c r="P1189" s="79">
        <f t="shared" si="46"/>
        <v>0</v>
      </c>
      <c r="Q1189" s="102" t="str">
        <f t="shared" si="45"/>
        <v/>
      </c>
    </row>
    <row r="1190" spans="1:17" x14ac:dyDescent="0.2">
      <c r="A1190" s="118" t="str">
        <f>IF(B1190="","",COUNT('Diário 1º PA'!$A$5:$A$1982)+COUNT('Diário 2º PA'!$A$5:$A$2027)+COUNT('Diário 3º PA'!$A$5:$A$2043)+ROW()-4)</f>
        <v/>
      </c>
      <c r="B1190" s="104"/>
      <c r="C1190" s="153"/>
      <c r="D1190" s="105"/>
      <c r="E1190" s="105"/>
      <c r="F1190" s="106"/>
      <c r="G1190" s="105"/>
      <c r="H1190" s="105"/>
      <c r="I1190" s="107"/>
      <c r="J1190" s="422"/>
      <c r="K1190" s="422"/>
      <c r="L1190" s="423"/>
      <c r="M1190" s="422"/>
      <c r="N1190" s="422"/>
      <c r="O1190" s="79">
        <f t="shared" si="46"/>
        <v>0</v>
      </c>
      <c r="P1190" s="79">
        <f t="shared" si="46"/>
        <v>0</v>
      </c>
      <c r="Q1190" s="102" t="str">
        <f t="shared" si="45"/>
        <v/>
      </c>
    </row>
    <row r="1191" spans="1:17" x14ac:dyDescent="0.2">
      <c r="A1191" s="118" t="str">
        <f>IF(B1191="","",COUNT('Diário 1º PA'!$A$5:$A$1982)+COUNT('Diário 2º PA'!$A$5:$A$2027)+COUNT('Diário 3º PA'!$A$5:$A$2043)+ROW()-4)</f>
        <v/>
      </c>
      <c r="B1191" s="104"/>
      <c r="C1191" s="153"/>
      <c r="D1191" s="105"/>
      <c r="E1191" s="105"/>
      <c r="F1191" s="106"/>
      <c r="G1191" s="105"/>
      <c r="H1191" s="105"/>
      <c r="I1191" s="107"/>
      <c r="J1191" s="422"/>
      <c r="K1191" s="422"/>
      <c r="L1191" s="423"/>
      <c r="M1191" s="422"/>
      <c r="N1191" s="422"/>
      <c r="O1191" s="79">
        <f t="shared" si="46"/>
        <v>0</v>
      </c>
      <c r="P1191" s="79">
        <f t="shared" si="46"/>
        <v>0</v>
      </c>
      <c r="Q1191" s="102" t="str">
        <f t="shared" si="45"/>
        <v/>
      </c>
    </row>
    <row r="1192" spans="1:17" x14ac:dyDescent="0.2">
      <c r="A1192" s="118" t="str">
        <f>IF(B1192="","",COUNT('Diário 1º PA'!$A$5:$A$1982)+COUNT('Diário 2º PA'!$A$5:$A$2027)+COUNT('Diário 3º PA'!$A$5:$A$2043)+ROW()-4)</f>
        <v/>
      </c>
      <c r="B1192" s="104"/>
      <c r="C1192" s="153"/>
      <c r="D1192" s="105"/>
      <c r="E1192" s="105"/>
      <c r="F1192" s="106"/>
      <c r="G1192" s="105"/>
      <c r="H1192" s="105"/>
      <c r="I1192" s="107"/>
      <c r="J1192" s="422"/>
      <c r="K1192" s="422"/>
      <c r="L1192" s="423"/>
      <c r="M1192" s="422"/>
      <c r="N1192" s="422"/>
      <c r="O1192" s="79">
        <f t="shared" si="46"/>
        <v>0</v>
      </c>
      <c r="P1192" s="79">
        <f t="shared" si="46"/>
        <v>0</v>
      </c>
      <c r="Q1192" s="102" t="str">
        <f t="shared" si="45"/>
        <v/>
      </c>
    </row>
    <row r="1193" spans="1:17" x14ac:dyDescent="0.2">
      <c r="A1193" s="118" t="str">
        <f>IF(B1193="","",COUNT('Diário 1º PA'!$A$5:$A$1982)+COUNT('Diário 2º PA'!$A$5:$A$2027)+COUNT('Diário 3º PA'!$A$5:$A$2043)+ROW()-4)</f>
        <v/>
      </c>
      <c r="B1193" s="104"/>
      <c r="C1193" s="153"/>
      <c r="D1193" s="105"/>
      <c r="E1193" s="105"/>
      <c r="F1193" s="106"/>
      <c r="G1193" s="105"/>
      <c r="H1193" s="105"/>
      <c r="I1193" s="107"/>
      <c r="J1193" s="422"/>
      <c r="K1193" s="422"/>
      <c r="L1193" s="423"/>
      <c r="M1193" s="422"/>
      <c r="N1193" s="422"/>
      <c r="O1193" s="79">
        <f t="shared" si="46"/>
        <v>0</v>
      </c>
      <c r="P1193" s="79">
        <f t="shared" si="46"/>
        <v>0</v>
      </c>
      <c r="Q1193" s="102" t="str">
        <f t="shared" si="45"/>
        <v/>
      </c>
    </row>
    <row r="1194" spans="1:17" x14ac:dyDescent="0.2">
      <c r="A1194" s="118" t="str">
        <f>IF(B1194="","",COUNT('Diário 1º PA'!$A$5:$A$1982)+COUNT('Diário 2º PA'!$A$5:$A$2027)+COUNT('Diário 3º PA'!$A$5:$A$2043)+ROW()-4)</f>
        <v/>
      </c>
      <c r="B1194" s="104"/>
      <c r="C1194" s="153"/>
      <c r="D1194" s="105"/>
      <c r="E1194" s="105"/>
      <c r="F1194" s="106"/>
      <c r="G1194" s="105"/>
      <c r="H1194" s="105"/>
      <c r="I1194" s="107"/>
      <c r="J1194" s="422"/>
      <c r="K1194" s="422"/>
      <c r="L1194" s="423"/>
      <c r="M1194" s="422"/>
      <c r="N1194" s="422"/>
      <c r="O1194" s="79">
        <f t="shared" si="46"/>
        <v>0</v>
      </c>
      <c r="P1194" s="79">
        <f t="shared" si="46"/>
        <v>0</v>
      </c>
      <c r="Q1194" s="102" t="str">
        <f t="shared" si="45"/>
        <v/>
      </c>
    </row>
    <row r="1195" spans="1:17" x14ac:dyDescent="0.2">
      <c r="A1195" s="118" t="str">
        <f>IF(B1195="","",COUNT('Diário 1º PA'!$A$5:$A$1982)+COUNT('Diário 2º PA'!$A$5:$A$2027)+COUNT('Diário 3º PA'!$A$5:$A$2043)+ROW()-4)</f>
        <v/>
      </c>
      <c r="B1195" s="104"/>
      <c r="C1195" s="153"/>
      <c r="D1195" s="105"/>
      <c r="E1195" s="105"/>
      <c r="F1195" s="106"/>
      <c r="G1195" s="105"/>
      <c r="H1195" s="105"/>
      <c r="I1195" s="107"/>
      <c r="J1195" s="422"/>
      <c r="K1195" s="422"/>
      <c r="L1195" s="423"/>
      <c r="M1195" s="422"/>
      <c r="N1195" s="422"/>
      <c r="O1195" s="79">
        <f t="shared" si="46"/>
        <v>0</v>
      </c>
      <c r="P1195" s="79">
        <f t="shared" si="46"/>
        <v>0</v>
      </c>
      <c r="Q1195" s="102" t="str">
        <f t="shared" si="45"/>
        <v/>
      </c>
    </row>
    <row r="1196" spans="1:17" x14ac:dyDescent="0.2">
      <c r="A1196" s="118" t="str">
        <f>IF(B1196="","",COUNT('Diário 1º PA'!$A$5:$A$1982)+COUNT('Diário 2º PA'!$A$5:$A$2027)+COUNT('Diário 3º PA'!$A$5:$A$2043)+ROW()-4)</f>
        <v/>
      </c>
      <c r="B1196" s="104"/>
      <c r="C1196" s="153"/>
      <c r="D1196" s="105"/>
      <c r="E1196" s="105"/>
      <c r="F1196" s="106"/>
      <c r="G1196" s="105"/>
      <c r="H1196" s="105"/>
      <c r="I1196" s="107"/>
      <c r="J1196" s="422"/>
      <c r="K1196" s="422"/>
      <c r="L1196" s="423"/>
      <c r="M1196" s="422"/>
      <c r="N1196" s="422"/>
      <c r="O1196" s="79">
        <f t="shared" si="46"/>
        <v>0</v>
      </c>
      <c r="P1196" s="79">
        <f t="shared" si="46"/>
        <v>0</v>
      </c>
      <c r="Q1196" s="102" t="str">
        <f t="shared" si="45"/>
        <v/>
      </c>
    </row>
    <row r="1197" spans="1:17" x14ac:dyDescent="0.2">
      <c r="A1197" s="118" t="str">
        <f>IF(B1197="","",COUNT('Diário 1º PA'!$A$5:$A$1982)+COUNT('Diário 2º PA'!$A$5:$A$2027)+COUNT('Diário 3º PA'!$A$5:$A$2043)+ROW()-4)</f>
        <v/>
      </c>
      <c r="B1197" s="104"/>
      <c r="C1197" s="153"/>
      <c r="D1197" s="105"/>
      <c r="E1197" s="105"/>
      <c r="F1197" s="106"/>
      <c r="G1197" s="105"/>
      <c r="H1197" s="105"/>
      <c r="I1197" s="107"/>
      <c r="J1197" s="422"/>
      <c r="K1197" s="422"/>
      <c r="L1197" s="423"/>
      <c r="M1197" s="422"/>
      <c r="N1197" s="422"/>
      <c r="O1197" s="79">
        <f t="shared" si="46"/>
        <v>0</v>
      </c>
      <c r="P1197" s="79">
        <f t="shared" si="46"/>
        <v>0</v>
      </c>
      <c r="Q1197" s="102" t="str">
        <f t="shared" si="45"/>
        <v/>
      </c>
    </row>
    <row r="1198" spans="1:17" x14ac:dyDescent="0.2">
      <c r="A1198" s="118" t="str">
        <f>IF(B1198="","",COUNT('Diário 1º PA'!$A$5:$A$1982)+COUNT('Diário 2º PA'!$A$5:$A$2027)+COUNT('Diário 3º PA'!$A$5:$A$2043)+ROW()-4)</f>
        <v/>
      </c>
      <c r="B1198" s="104"/>
      <c r="C1198" s="153"/>
      <c r="D1198" s="105"/>
      <c r="E1198" s="105"/>
      <c r="F1198" s="106"/>
      <c r="G1198" s="105"/>
      <c r="H1198" s="105"/>
      <c r="I1198" s="107"/>
      <c r="J1198" s="422"/>
      <c r="K1198" s="422"/>
      <c r="L1198" s="423"/>
      <c r="M1198" s="422"/>
      <c r="N1198" s="422"/>
      <c r="O1198" s="79">
        <f t="shared" si="46"/>
        <v>0</v>
      </c>
      <c r="P1198" s="79">
        <f t="shared" si="46"/>
        <v>0</v>
      </c>
      <c r="Q1198" s="102" t="str">
        <f t="shared" si="45"/>
        <v/>
      </c>
    </row>
    <row r="1199" spans="1:17" x14ac:dyDescent="0.2">
      <c r="A1199" s="118" t="str">
        <f>IF(B1199="","",COUNT('Diário 1º PA'!$A$5:$A$1982)+COUNT('Diário 2º PA'!$A$5:$A$2027)+COUNT('Diário 3º PA'!$A$5:$A$2043)+ROW()-4)</f>
        <v/>
      </c>
      <c r="B1199" s="104"/>
      <c r="C1199" s="153"/>
      <c r="D1199" s="105"/>
      <c r="E1199" s="105"/>
      <c r="F1199" s="106"/>
      <c r="G1199" s="105"/>
      <c r="H1199" s="105"/>
      <c r="I1199" s="107"/>
      <c r="J1199" s="422"/>
      <c r="K1199" s="422"/>
      <c r="L1199" s="423"/>
      <c r="M1199" s="422"/>
      <c r="N1199" s="422"/>
      <c r="O1199" s="79">
        <f t="shared" si="46"/>
        <v>0</v>
      </c>
      <c r="P1199" s="79">
        <f t="shared" si="46"/>
        <v>0</v>
      </c>
      <c r="Q1199" s="102" t="str">
        <f t="shared" si="45"/>
        <v/>
      </c>
    </row>
    <row r="1200" spans="1:17" x14ac:dyDescent="0.2">
      <c r="A1200" s="118" t="str">
        <f>IF(B1200="","",COUNT('Diário 1º PA'!$A$5:$A$1982)+COUNT('Diário 2º PA'!$A$5:$A$2027)+COUNT('Diário 3º PA'!$A$5:$A$2043)+ROW()-4)</f>
        <v/>
      </c>
      <c r="B1200" s="104"/>
      <c r="C1200" s="153"/>
      <c r="D1200" s="105"/>
      <c r="E1200" s="105"/>
      <c r="F1200" s="106"/>
      <c r="G1200" s="105"/>
      <c r="H1200" s="105"/>
      <c r="I1200" s="107"/>
      <c r="J1200" s="422"/>
      <c r="K1200" s="422"/>
      <c r="L1200" s="423"/>
      <c r="M1200" s="422"/>
      <c r="N1200" s="422"/>
      <c r="O1200" s="79">
        <f t="shared" si="46"/>
        <v>0</v>
      </c>
      <c r="P1200" s="79">
        <f t="shared" si="46"/>
        <v>0</v>
      </c>
      <c r="Q1200" s="102" t="str">
        <f t="shared" si="45"/>
        <v/>
      </c>
    </row>
    <row r="1201" spans="1:17" x14ac:dyDescent="0.2">
      <c r="A1201" s="118" t="str">
        <f>IF(B1201="","",COUNT('Diário 1º PA'!$A$5:$A$1982)+COUNT('Diário 2º PA'!$A$5:$A$2027)+COUNT('Diário 3º PA'!$A$5:$A$2043)+ROW()-4)</f>
        <v/>
      </c>
      <c r="B1201" s="104"/>
      <c r="C1201" s="153"/>
      <c r="D1201" s="105"/>
      <c r="E1201" s="105"/>
      <c r="F1201" s="106"/>
      <c r="G1201" s="105"/>
      <c r="H1201" s="105"/>
      <c r="I1201" s="107"/>
      <c r="J1201" s="422"/>
      <c r="K1201" s="422"/>
      <c r="L1201" s="423"/>
      <c r="M1201" s="422"/>
      <c r="N1201" s="422"/>
      <c r="O1201" s="79">
        <f t="shared" si="46"/>
        <v>0</v>
      </c>
      <c r="P1201" s="79">
        <f t="shared" si="46"/>
        <v>0</v>
      </c>
      <c r="Q1201" s="102" t="str">
        <f t="shared" si="45"/>
        <v/>
      </c>
    </row>
    <row r="1202" spans="1:17" x14ac:dyDescent="0.2">
      <c r="A1202" s="118" t="str">
        <f>IF(B1202="","",COUNT('Diário 1º PA'!$A$5:$A$1982)+COUNT('Diário 2º PA'!$A$5:$A$2027)+COUNT('Diário 3º PA'!$A$5:$A$2043)+ROW()-4)</f>
        <v/>
      </c>
      <c r="B1202" s="104"/>
      <c r="C1202" s="153"/>
      <c r="D1202" s="105"/>
      <c r="E1202" s="105"/>
      <c r="F1202" s="106"/>
      <c r="G1202" s="105"/>
      <c r="H1202" s="105"/>
      <c r="I1202" s="107"/>
      <c r="J1202" s="422"/>
      <c r="K1202" s="422"/>
      <c r="L1202" s="423"/>
      <c r="M1202" s="422"/>
      <c r="N1202" s="422"/>
      <c r="O1202" s="79">
        <f t="shared" si="46"/>
        <v>0</v>
      </c>
      <c r="P1202" s="79">
        <f t="shared" si="46"/>
        <v>0</v>
      </c>
      <c r="Q1202" s="102" t="str">
        <f t="shared" si="45"/>
        <v/>
      </c>
    </row>
    <row r="1203" spans="1:17" x14ac:dyDescent="0.2">
      <c r="A1203" s="118" t="str">
        <f>IF(B1203="","",COUNT('Diário 1º PA'!$A$5:$A$1982)+COUNT('Diário 2º PA'!$A$5:$A$2027)+COUNT('Diário 3º PA'!$A$5:$A$2043)+ROW()-4)</f>
        <v/>
      </c>
      <c r="B1203" s="104"/>
      <c r="C1203" s="153"/>
      <c r="D1203" s="105"/>
      <c r="E1203" s="105"/>
      <c r="F1203" s="106"/>
      <c r="G1203" s="105"/>
      <c r="H1203" s="105"/>
      <c r="I1203" s="107"/>
      <c r="J1203" s="422"/>
      <c r="K1203" s="422"/>
      <c r="L1203" s="423"/>
      <c r="M1203" s="422"/>
      <c r="N1203" s="422"/>
      <c r="O1203" s="79">
        <f t="shared" si="46"/>
        <v>0</v>
      </c>
      <c r="P1203" s="79">
        <f t="shared" si="46"/>
        <v>0</v>
      </c>
      <c r="Q1203" s="102" t="str">
        <f t="shared" si="45"/>
        <v/>
      </c>
    </row>
    <row r="1204" spans="1:17" x14ac:dyDescent="0.2">
      <c r="A1204" s="118" t="str">
        <f>IF(B1204="","",COUNT('Diário 1º PA'!$A$5:$A$1982)+COUNT('Diário 2º PA'!$A$5:$A$2027)+COUNT('Diário 3º PA'!$A$5:$A$2043)+ROW()-4)</f>
        <v/>
      </c>
      <c r="B1204" s="104"/>
      <c r="C1204" s="153"/>
      <c r="D1204" s="105"/>
      <c r="E1204" s="105"/>
      <c r="F1204" s="106"/>
      <c r="G1204" s="105"/>
      <c r="H1204" s="105"/>
      <c r="I1204" s="107"/>
      <c r="J1204" s="422"/>
      <c r="K1204" s="422"/>
      <c r="L1204" s="423"/>
      <c r="M1204" s="422"/>
      <c r="N1204" s="422"/>
      <c r="O1204" s="79">
        <f t="shared" si="46"/>
        <v>0</v>
      </c>
      <c r="P1204" s="79">
        <f t="shared" si="46"/>
        <v>0</v>
      </c>
      <c r="Q1204" s="102" t="str">
        <f t="shared" si="45"/>
        <v/>
      </c>
    </row>
    <row r="1205" spans="1:17" x14ac:dyDescent="0.2">
      <c r="A1205" s="118" t="str">
        <f>IF(B1205="","",COUNT('Diário 1º PA'!$A$5:$A$1982)+COUNT('Diário 2º PA'!$A$5:$A$2027)+COUNT('Diário 3º PA'!$A$5:$A$2043)+ROW()-4)</f>
        <v/>
      </c>
      <c r="B1205" s="104"/>
      <c r="C1205" s="153"/>
      <c r="D1205" s="105"/>
      <c r="E1205" s="105"/>
      <c r="F1205" s="106"/>
      <c r="G1205" s="105"/>
      <c r="H1205" s="105"/>
      <c r="I1205" s="107"/>
      <c r="J1205" s="422"/>
      <c r="K1205" s="422"/>
      <c r="L1205" s="423"/>
      <c r="M1205" s="422"/>
      <c r="N1205" s="422"/>
      <c r="O1205" s="79">
        <f t="shared" si="46"/>
        <v>0</v>
      </c>
      <c r="P1205" s="79">
        <f t="shared" si="46"/>
        <v>0</v>
      </c>
      <c r="Q1205" s="102" t="str">
        <f t="shared" si="45"/>
        <v/>
      </c>
    </row>
    <row r="1206" spans="1:17" x14ac:dyDescent="0.2">
      <c r="A1206" s="118" t="str">
        <f>IF(B1206="","",COUNT('Diário 1º PA'!$A$5:$A$1982)+COUNT('Diário 2º PA'!$A$5:$A$2027)+COUNT('Diário 3º PA'!$A$5:$A$2043)+ROW()-4)</f>
        <v/>
      </c>
      <c r="B1206" s="104"/>
      <c r="C1206" s="153"/>
      <c r="D1206" s="105"/>
      <c r="E1206" s="105"/>
      <c r="F1206" s="106"/>
      <c r="G1206" s="105"/>
      <c r="H1206" s="105"/>
      <c r="I1206" s="107"/>
      <c r="J1206" s="422"/>
      <c r="K1206" s="422"/>
      <c r="L1206" s="423"/>
      <c r="M1206" s="422"/>
      <c r="N1206" s="422"/>
      <c r="O1206" s="79">
        <f t="shared" si="46"/>
        <v>0</v>
      </c>
      <c r="P1206" s="79">
        <f t="shared" si="46"/>
        <v>0</v>
      </c>
      <c r="Q1206" s="102" t="str">
        <f t="shared" si="45"/>
        <v/>
      </c>
    </row>
    <row r="1207" spans="1:17" x14ac:dyDescent="0.2">
      <c r="A1207" s="118" t="str">
        <f>IF(B1207="","",COUNT('Diário 1º PA'!$A$5:$A$1982)+COUNT('Diário 2º PA'!$A$5:$A$2027)+COUNT('Diário 3º PA'!$A$5:$A$2043)+ROW()-4)</f>
        <v/>
      </c>
      <c r="B1207" s="104"/>
      <c r="C1207" s="153"/>
      <c r="D1207" s="105"/>
      <c r="E1207" s="105"/>
      <c r="F1207" s="106"/>
      <c r="G1207" s="105"/>
      <c r="H1207" s="105"/>
      <c r="I1207" s="107"/>
      <c r="J1207" s="422"/>
      <c r="K1207" s="422"/>
      <c r="L1207" s="423"/>
      <c r="M1207" s="422"/>
      <c r="N1207" s="422"/>
      <c r="O1207" s="79">
        <f t="shared" si="46"/>
        <v>0</v>
      </c>
      <c r="P1207" s="79">
        <f t="shared" si="46"/>
        <v>0</v>
      </c>
      <c r="Q1207" s="102" t="str">
        <f t="shared" si="45"/>
        <v/>
      </c>
    </row>
    <row r="1208" spans="1:17" x14ac:dyDescent="0.2">
      <c r="A1208" s="118" t="str">
        <f>IF(B1208="","",COUNT('Diário 1º PA'!$A$5:$A$1982)+COUNT('Diário 2º PA'!$A$5:$A$2027)+COUNT('Diário 3º PA'!$A$5:$A$2043)+ROW()-4)</f>
        <v/>
      </c>
      <c r="B1208" s="104"/>
      <c r="C1208" s="153"/>
      <c r="D1208" s="105"/>
      <c r="E1208" s="105"/>
      <c r="F1208" s="106"/>
      <c r="G1208" s="105"/>
      <c r="H1208" s="105"/>
      <c r="I1208" s="107"/>
      <c r="J1208" s="422"/>
      <c r="K1208" s="422"/>
      <c r="L1208" s="423"/>
      <c r="M1208" s="422"/>
      <c r="N1208" s="422"/>
      <c r="O1208" s="79">
        <f t="shared" si="46"/>
        <v>0</v>
      </c>
      <c r="P1208" s="79">
        <f t="shared" si="46"/>
        <v>0</v>
      </c>
      <c r="Q1208" s="102" t="str">
        <f t="shared" si="45"/>
        <v/>
      </c>
    </row>
    <row r="1209" spans="1:17" x14ac:dyDescent="0.2">
      <c r="A1209" s="118" t="str">
        <f>IF(B1209="","",COUNT('Diário 1º PA'!$A$5:$A$1982)+COUNT('Diário 2º PA'!$A$5:$A$2027)+COUNT('Diário 3º PA'!$A$5:$A$2043)+ROW()-4)</f>
        <v/>
      </c>
      <c r="B1209" s="104"/>
      <c r="C1209" s="153"/>
      <c r="D1209" s="105"/>
      <c r="E1209" s="105"/>
      <c r="F1209" s="106"/>
      <c r="G1209" s="105"/>
      <c r="H1209" s="105"/>
      <c r="I1209" s="107"/>
      <c r="J1209" s="422"/>
      <c r="K1209" s="422"/>
      <c r="L1209" s="423"/>
      <c r="M1209" s="422"/>
      <c r="N1209" s="422"/>
      <c r="O1209" s="79">
        <f t="shared" si="46"/>
        <v>0</v>
      </c>
      <c r="P1209" s="79">
        <f t="shared" si="46"/>
        <v>0</v>
      </c>
      <c r="Q1209" s="102" t="str">
        <f t="shared" si="45"/>
        <v/>
      </c>
    </row>
    <row r="1210" spans="1:17" x14ac:dyDescent="0.2">
      <c r="A1210" s="118" t="str">
        <f>IF(B1210="","",COUNT('Diário 1º PA'!$A$5:$A$1982)+COUNT('Diário 2º PA'!$A$5:$A$2027)+COUNT('Diário 3º PA'!$A$5:$A$2043)+ROW()-4)</f>
        <v/>
      </c>
      <c r="B1210" s="104"/>
      <c r="C1210" s="153"/>
      <c r="D1210" s="105"/>
      <c r="E1210" s="105"/>
      <c r="F1210" s="106"/>
      <c r="G1210" s="105"/>
      <c r="H1210" s="105"/>
      <c r="I1210" s="107"/>
      <c r="J1210" s="422"/>
      <c r="K1210" s="422"/>
      <c r="L1210" s="423"/>
      <c r="M1210" s="422"/>
      <c r="N1210" s="422"/>
      <c r="O1210" s="79">
        <f t="shared" si="46"/>
        <v>0</v>
      </c>
      <c r="P1210" s="79">
        <f t="shared" si="46"/>
        <v>0</v>
      </c>
      <c r="Q1210" s="102" t="str">
        <f t="shared" si="45"/>
        <v/>
      </c>
    </row>
    <row r="1211" spans="1:17" x14ac:dyDescent="0.2">
      <c r="A1211" s="118" t="str">
        <f>IF(B1211="","",COUNT('Diário 1º PA'!$A$5:$A$1982)+COUNT('Diário 2º PA'!$A$5:$A$2027)+COUNT('Diário 3º PA'!$A$5:$A$2043)+ROW()-4)</f>
        <v/>
      </c>
      <c r="B1211" s="104"/>
      <c r="C1211" s="153"/>
      <c r="D1211" s="105"/>
      <c r="E1211" s="105"/>
      <c r="F1211" s="106"/>
      <c r="G1211" s="105"/>
      <c r="H1211" s="105"/>
      <c r="I1211" s="107"/>
      <c r="J1211" s="422"/>
      <c r="K1211" s="422"/>
      <c r="L1211" s="423"/>
      <c r="M1211" s="422"/>
      <c r="N1211" s="422"/>
      <c r="O1211" s="79">
        <f t="shared" si="46"/>
        <v>0</v>
      </c>
      <c r="P1211" s="79">
        <f t="shared" si="46"/>
        <v>0</v>
      </c>
      <c r="Q1211" s="102" t="str">
        <f t="shared" si="45"/>
        <v/>
      </c>
    </row>
    <row r="1212" spans="1:17" x14ac:dyDescent="0.2">
      <c r="A1212" s="118" t="str">
        <f>IF(B1212="","",COUNT('Diário 1º PA'!$A$5:$A$1982)+COUNT('Diário 2º PA'!$A$5:$A$2027)+COUNT('Diário 3º PA'!$A$5:$A$2043)+ROW()-4)</f>
        <v/>
      </c>
      <c r="B1212" s="104"/>
      <c r="C1212" s="153"/>
      <c r="D1212" s="105"/>
      <c r="E1212" s="105"/>
      <c r="F1212" s="106"/>
      <c r="G1212" s="105"/>
      <c r="H1212" s="105"/>
      <c r="I1212" s="107"/>
      <c r="J1212" s="422"/>
      <c r="K1212" s="422"/>
      <c r="L1212" s="423"/>
      <c r="M1212" s="422"/>
      <c r="N1212" s="422"/>
      <c r="O1212" s="79">
        <f t="shared" si="46"/>
        <v>0</v>
      </c>
      <c r="P1212" s="79">
        <f t="shared" si="46"/>
        <v>0</v>
      </c>
      <c r="Q1212" s="102" t="str">
        <f t="shared" si="45"/>
        <v/>
      </c>
    </row>
    <row r="1213" spans="1:17" x14ac:dyDescent="0.2">
      <c r="A1213" s="118" t="str">
        <f>IF(B1213="","",COUNT('Diário 1º PA'!$A$5:$A$1982)+COUNT('Diário 2º PA'!$A$5:$A$2027)+COUNT('Diário 3º PA'!$A$5:$A$2043)+ROW()-4)</f>
        <v/>
      </c>
      <c r="B1213" s="104"/>
      <c r="C1213" s="153"/>
      <c r="D1213" s="105"/>
      <c r="E1213" s="105"/>
      <c r="F1213" s="106"/>
      <c r="G1213" s="105"/>
      <c r="H1213" s="105"/>
      <c r="I1213" s="107"/>
      <c r="J1213" s="422"/>
      <c r="K1213" s="422"/>
      <c r="L1213" s="423"/>
      <c r="M1213" s="422"/>
      <c r="N1213" s="422"/>
      <c r="O1213" s="79">
        <f t="shared" si="46"/>
        <v>0</v>
      </c>
      <c r="P1213" s="79">
        <f t="shared" si="46"/>
        <v>0</v>
      </c>
      <c r="Q1213" s="102" t="str">
        <f t="shared" si="45"/>
        <v/>
      </c>
    </row>
    <row r="1214" spans="1:17" x14ac:dyDescent="0.2">
      <c r="A1214" s="118" t="str">
        <f>IF(B1214="","",COUNT('Diário 1º PA'!$A$5:$A$1982)+COUNT('Diário 2º PA'!$A$5:$A$2027)+COUNT('Diário 3º PA'!$A$5:$A$2043)+ROW()-4)</f>
        <v/>
      </c>
      <c r="B1214" s="104"/>
      <c r="C1214" s="153"/>
      <c r="D1214" s="105"/>
      <c r="E1214" s="105"/>
      <c r="F1214" s="106"/>
      <c r="G1214" s="105"/>
      <c r="H1214" s="105"/>
      <c r="I1214" s="107"/>
      <c r="J1214" s="422"/>
      <c r="K1214" s="422"/>
      <c r="L1214" s="423"/>
      <c r="M1214" s="422"/>
      <c r="N1214" s="422"/>
      <c r="O1214" s="79">
        <f t="shared" si="46"/>
        <v>0</v>
      </c>
      <c r="P1214" s="79">
        <f t="shared" si="46"/>
        <v>0</v>
      </c>
      <c r="Q1214" s="102" t="str">
        <f t="shared" si="45"/>
        <v/>
      </c>
    </row>
    <row r="1215" spans="1:17" x14ac:dyDescent="0.2">
      <c r="A1215" s="118" t="str">
        <f>IF(B1215="","",COUNT('Diário 1º PA'!$A$5:$A$1982)+COUNT('Diário 2º PA'!$A$5:$A$2027)+COUNT('Diário 3º PA'!$A$5:$A$2043)+ROW()-4)</f>
        <v/>
      </c>
      <c r="B1215" s="104"/>
      <c r="C1215" s="153"/>
      <c r="D1215" s="105"/>
      <c r="E1215" s="105"/>
      <c r="F1215" s="106"/>
      <c r="G1215" s="105"/>
      <c r="H1215" s="105"/>
      <c r="I1215" s="107"/>
      <c r="J1215" s="422"/>
      <c r="K1215" s="422"/>
      <c r="L1215" s="423"/>
      <c r="M1215" s="422"/>
      <c r="N1215" s="422"/>
      <c r="O1215" s="79">
        <f t="shared" si="46"/>
        <v>0</v>
      </c>
      <c r="P1215" s="79">
        <f t="shared" si="46"/>
        <v>0</v>
      </c>
      <c r="Q1215" s="102" t="str">
        <f t="shared" si="45"/>
        <v/>
      </c>
    </row>
    <row r="1216" spans="1:17" x14ac:dyDescent="0.2">
      <c r="A1216" s="118" t="str">
        <f>IF(B1216="","",COUNT('Diário 1º PA'!$A$5:$A$1982)+COUNT('Diário 2º PA'!$A$5:$A$2027)+COUNT('Diário 3º PA'!$A$5:$A$2043)+ROW()-4)</f>
        <v/>
      </c>
      <c r="B1216" s="104"/>
      <c r="C1216" s="153"/>
      <c r="D1216" s="105"/>
      <c r="E1216" s="105"/>
      <c r="F1216" s="106"/>
      <c r="G1216" s="105"/>
      <c r="H1216" s="105"/>
      <c r="I1216" s="107"/>
      <c r="J1216" s="422"/>
      <c r="K1216" s="422"/>
      <c r="L1216" s="423"/>
      <c r="M1216" s="422"/>
      <c r="N1216" s="422"/>
      <c r="O1216" s="79">
        <f t="shared" si="46"/>
        <v>0</v>
      </c>
      <c r="P1216" s="79">
        <f t="shared" si="46"/>
        <v>0</v>
      </c>
      <c r="Q1216" s="102" t="str">
        <f t="shared" si="45"/>
        <v/>
      </c>
    </row>
    <row r="1217" spans="1:17" x14ac:dyDescent="0.2">
      <c r="A1217" s="118" t="str">
        <f>IF(B1217="","",COUNT('Diário 1º PA'!$A$5:$A$1982)+COUNT('Diário 2º PA'!$A$5:$A$2027)+COUNT('Diário 3º PA'!$A$5:$A$2043)+ROW()-4)</f>
        <v/>
      </c>
      <c r="B1217" s="104"/>
      <c r="C1217" s="153"/>
      <c r="D1217" s="105"/>
      <c r="E1217" s="105"/>
      <c r="F1217" s="106"/>
      <c r="G1217" s="105"/>
      <c r="H1217" s="105"/>
      <c r="I1217" s="107"/>
      <c r="J1217" s="422"/>
      <c r="K1217" s="422"/>
      <c r="L1217" s="423"/>
      <c r="M1217" s="422"/>
      <c r="N1217" s="422"/>
      <c r="O1217" s="79">
        <f t="shared" si="46"/>
        <v>0</v>
      </c>
      <c r="P1217" s="79">
        <f t="shared" si="46"/>
        <v>0</v>
      </c>
      <c r="Q1217" s="102" t="str">
        <f t="shared" si="45"/>
        <v/>
      </c>
    </row>
    <row r="1218" spans="1:17" x14ac:dyDescent="0.2">
      <c r="A1218" s="118" t="str">
        <f>IF(B1218="","",COUNT('Diário 1º PA'!$A$5:$A$1982)+COUNT('Diário 2º PA'!$A$5:$A$2027)+COUNT('Diário 3º PA'!$A$5:$A$2043)+ROW()-4)</f>
        <v/>
      </c>
      <c r="B1218" s="104"/>
      <c r="C1218" s="153"/>
      <c r="D1218" s="105"/>
      <c r="E1218" s="105"/>
      <c r="F1218" s="106"/>
      <c r="G1218" s="105"/>
      <c r="H1218" s="105"/>
      <c r="I1218" s="107"/>
      <c r="J1218" s="422"/>
      <c r="K1218" s="422"/>
      <c r="L1218" s="423"/>
      <c r="M1218" s="422"/>
      <c r="N1218" s="422"/>
      <c r="O1218" s="79">
        <f t="shared" si="46"/>
        <v>0</v>
      </c>
      <c r="P1218" s="79">
        <f t="shared" si="46"/>
        <v>0</v>
      </c>
      <c r="Q1218" s="102" t="str">
        <f t="shared" si="45"/>
        <v/>
      </c>
    </row>
    <row r="1219" spans="1:17" x14ac:dyDescent="0.2">
      <c r="A1219" s="118" t="str">
        <f>IF(B1219="","",COUNT('Diário 1º PA'!$A$5:$A$1982)+COUNT('Diário 2º PA'!$A$5:$A$2027)+COUNT('Diário 3º PA'!$A$5:$A$2043)+ROW()-4)</f>
        <v/>
      </c>
      <c r="B1219" s="104"/>
      <c r="C1219" s="153"/>
      <c r="D1219" s="105"/>
      <c r="E1219" s="105"/>
      <c r="F1219" s="106"/>
      <c r="G1219" s="105"/>
      <c r="H1219" s="105"/>
      <c r="I1219" s="107"/>
      <c r="J1219" s="422"/>
      <c r="K1219" s="422"/>
      <c r="L1219" s="423"/>
      <c r="M1219" s="422"/>
      <c r="N1219" s="422"/>
      <c r="O1219" s="79">
        <f t="shared" si="46"/>
        <v>0</v>
      </c>
      <c r="P1219" s="79">
        <f t="shared" si="46"/>
        <v>0</v>
      </c>
      <c r="Q1219" s="102" t="str">
        <f t="shared" si="45"/>
        <v/>
      </c>
    </row>
    <row r="1220" spans="1:17" x14ac:dyDescent="0.2">
      <c r="A1220" s="118" t="str">
        <f>IF(B1220="","",COUNT('Diário 1º PA'!$A$5:$A$1982)+COUNT('Diário 2º PA'!$A$5:$A$2027)+COUNT('Diário 3º PA'!$A$5:$A$2043)+ROW()-4)</f>
        <v/>
      </c>
      <c r="B1220" s="104"/>
      <c r="C1220" s="153"/>
      <c r="D1220" s="105"/>
      <c r="E1220" s="105"/>
      <c r="F1220" s="106"/>
      <c r="G1220" s="105"/>
      <c r="H1220" s="105"/>
      <c r="I1220" s="107"/>
      <c r="J1220" s="422"/>
      <c r="K1220" s="422"/>
      <c r="L1220" s="423"/>
      <c r="M1220" s="422"/>
      <c r="N1220" s="422"/>
      <c r="O1220" s="79">
        <f t="shared" si="46"/>
        <v>0</v>
      </c>
      <c r="P1220" s="79">
        <f t="shared" si="46"/>
        <v>0</v>
      </c>
      <c r="Q1220" s="102" t="str">
        <f t="shared" si="45"/>
        <v/>
      </c>
    </row>
    <row r="1221" spans="1:17" x14ac:dyDescent="0.2">
      <c r="A1221" s="118" t="str">
        <f>IF(B1221="","",COUNT('Diário 1º PA'!$A$5:$A$1982)+COUNT('Diário 2º PA'!$A$5:$A$2027)+COUNT('Diário 3º PA'!$A$5:$A$2043)+ROW()-4)</f>
        <v/>
      </c>
      <c r="B1221" s="104"/>
      <c r="C1221" s="153"/>
      <c r="D1221" s="105"/>
      <c r="E1221" s="105"/>
      <c r="F1221" s="106"/>
      <c r="G1221" s="105"/>
      <c r="H1221" s="105"/>
      <c r="I1221" s="107"/>
      <c r="J1221" s="422"/>
      <c r="K1221" s="422"/>
      <c r="L1221" s="423"/>
      <c r="M1221" s="422"/>
      <c r="N1221" s="422"/>
      <c r="O1221" s="79">
        <f t="shared" si="46"/>
        <v>0</v>
      </c>
      <c r="P1221" s="79">
        <f t="shared" si="46"/>
        <v>0</v>
      </c>
      <c r="Q1221" s="102" t="str">
        <f t="shared" si="45"/>
        <v/>
      </c>
    </row>
    <row r="1222" spans="1:17" x14ac:dyDescent="0.2">
      <c r="A1222" s="118" t="str">
        <f>IF(B1222="","",COUNT('Diário 1º PA'!$A$5:$A$1982)+COUNT('Diário 2º PA'!$A$5:$A$2027)+COUNT('Diário 3º PA'!$A$5:$A$2043)+ROW()-4)</f>
        <v/>
      </c>
      <c r="B1222" s="104"/>
      <c r="C1222" s="153"/>
      <c r="D1222" s="105"/>
      <c r="E1222" s="105"/>
      <c r="F1222" s="106"/>
      <c r="G1222" s="105"/>
      <c r="H1222" s="105"/>
      <c r="I1222" s="107"/>
      <c r="J1222" s="422"/>
      <c r="K1222" s="422"/>
      <c r="L1222" s="423"/>
      <c r="M1222" s="422"/>
      <c r="N1222" s="422"/>
      <c r="O1222" s="79">
        <f t="shared" si="46"/>
        <v>0</v>
      </c>
      <c r="P1222" s="79">
        <f t="shared" si="46"/>
        <v>0</v>
      </c>
      <c r="Q1222" s="102" t="str">
        <f t="shared" si="45"/>
        <v/>
      </c>
    </row>
    <row r="1223" spans="1:17" x14ac:dyDescent="0.2">
      <c r="A1223" s="118" t="str">
        <f>IF(B1223="","",COUNT('Diário 1º PA'!$A$5:$A$1982)+COUNT('Diário 2º PA'!$A$5:$A$2027)+COUNT('Diário 3º PA'!$A$5:$A$2043)+ROW()-4)</f>
        <v/>
      </c>
      <c r="B1223" s="104"/>
      <c r="C1223" s="153"/>
      <c r="D1223" s="105"/>
      <c r="E1223" s="105"/>
      <c r="F1223" s="106"/>
      <c r="G1223" s="105"/>
      <c r="H1223" s="105"/>
      <c r="I1223" s="107"/>
      <c r="J1223" s="422"/>
      <c r="K1223" s="422"/>
      <c r="L1223" s="423"/>
      <c r="M1223" s="422"/>
      <c r="N1223" s="422"/>
      <c r="O1223" s="79">
        <f t="shared" si="46"/>
        <v>0</v>
      </c>
      <c r="P1223" s="79">
        <f t="shared" si="46"/>
        <v>0</v>
      </c>
      <c r="Q1223" s="102" t="str">
        <f t="shared" si="45"/>
        <v/>
      </c>
    </row>
    <row r="1224" spans="1:17" x14ac:dyDescent="0.2">
      <c r="A1224" s="118" t="str">
        <f>IF(B1224="","",COUNT('Diário 1º PA'!$A$5:$A$1982)+COUNT('Diário 2º PA'!$A$5:$A$2027)+COUNT('Diário 3º PA'!$A$5:$A$2043)+ROW()-4)</f>
        <v/>
      </c>
      <c r="B1224" s="104"/>
      <c r="C1224" s="153"/>
      <c r="D1224" s="105"/>
      <c r="E1224" s="105"/>
      <c r="F1224" s="106"/>
      <c r="G1224" s="105"/>
      <c r="H1224" s="105"/>
      <c r="I1224" s="107"/>
      <c r="J1224" s="422"/>
      <c r="K1224" s="422"/>
      <c r="L1224" s="423"/>
      <c r="M1224" s="422"/>
      <c r="N1224" s="422"/>
      <c r="O1224" s="79">
        <f t="shared" si="46"/>
        <v>0</v>
      </c>
      <c r="P1224" s="79">
        <f t="shared" si="46"/>
        <v>0</v>
      </c>
      <c r="Q1224" s="102" t="str">
        <f t="shared" si="45"/>
        <v/>
      </c>
    </row>
    <row r="1225" spans="1:17" x14ac:dyDescent="0.2">
      <c r="A1225" s="118" t="str">
        <f>IF(B1225="","",COUNT('Diário 1º PA'!$A$5:$A$1982)+COUNT('Diário 2º PA'!$A$5:$A$2027)+COUNT('Diário 3º PA'!$A$5:$A$2043)+ROW()-4)</f>
        <v/>
      </c>
      <c r="B1225" s="104"/>
      <c r="C1225" s="153"/>
      <c r="D1225" s="105"/>
      <c r="E1225" s="105"/>
      <c r="F1225" s="106"/>
      <c r="G1225" s="105"/>
      <c r="H1225" s="105"/>
      <c r="I1225" s="107"/>
      <c r="J1225" s="422"/>
      <c r="K1225" s="422"/>
      <c r="L1225" s="423"/>
      <c r="M1225" s="422"/>
      <c r="N1225" s="422"/>
      <c r="O1225" s="79">
        <f t="shared" si="46"/>
        <v>0</v>
      </c>
      <c r="P1225" s="79">
        <f t="shared" si="46"/>
        <v>0</v>
      </c>
      <c r="Q1225" s="102" t="str">
        <f t="shared" ref="Q1225:Q1288" si="47">SUBSTITUTE(D1225," ","_")</f>
        <v/>
      </c>
    </row>
    <row r="1226" spans="1:17" x14ac:dyDescent="0.2">
      <c r="A1226" s="118" t="str">
        <f>IF(B1226="","",COUNT('Diário 1º PA'!$A$5:$A$1982)+COUNT('Diário 2º PA'!$A$5:$A$2027)+COUNT('Diário 3º PA'!$A$5:$A$2043)+ROW()-4)</f>
        <v/>
      </c>
      <c r="B1226" s="104"/>
      <c r="C1226" s="153"/>
      <c r="D1226" s="105"/>
      <c r="E1226" s="105"/>
      <c r="F1226" s="106"/>
      <c r="G1226" s="105"/>
      <c r="H1226" s="105"/>
      <c r="I1226" s="107"/>
      <c r="J1226" s="422"/>
      <c r="K1226" s="422"/>
      <c r="L1226" s="423"/>
      <c r="M1226" s="422"/>
      <c r="N1226" s="422"/>
      <c r="O1226" s="79">
        <f t="shared" ref="O1226:P1289" si="48">IF(B1226=0,0,IF(YEAR(B1226)=$P$1,MONTH(B1226)-$O$1+1,(YEAR(B1226)-$P$1)*12-$O$1+1+MONTH(B1226)))</f>
        <v>0</v>
      </c>
      <c r="P1226" s="79">
        <f t="shared" si="48"/>
        <v>0</v>
      </c>
      <c r="Q1226" s="102" t="str">
        <f t="shared" si="47"/>
        <v/>
      </c>
    </row>
    <row r="1227" spans="1:17" x14ac:dyDescent="0.2">
      <c r="A1227" s="118" t="str">
        <f>IF(B1227="","",COUNT('Diário 1º PA'!$A$5:$A$1982)+COUNT('Diário 2º PA'!$A$5:$A$2027)+COUNT('Diário 3º PA'!$A$5:$A$2043)+ROW()-4)</f>
        <v/>
      </c>
      <c r="B1227" s="104"/>
      <c r="C1227" s="153"/>
      <c r="D1227" s="105"/>
      <c r="E1227" s="105"/>
      <c r="F1227" s="106"/>
      <c r="G1227" s="105"/>
      <c r="H1227" s="105"/>
      <c r="I1227" s="107"/>
      <c r="J1227" s="422"/>
      <c r="K1227" s="422"/>
      <c r="L1227" s="423"/>
      <c r="M1227" s="422"/>
      <c r="N1227" s="422"/>
      <c r="O1227" s="79">
        <f t="shared" si="48"/>
        <v>0</v>
      </c>
      <c r="P1227" s="79">
        <f t="shared" si="48"/>
        <v>0</v>
      </c>
      <c r="Q1227" s="102" t="str">
        <f t="shared" si="47"/>
        <v/>
      </c>
    </row>
    <row r="1228" spans="1:17" x14ac:dyDescent="0.2">
      <c r="A1228" s="118" t="str">
        <f>IF(B1228="","",COUNT('Diário 1º PA'!$A$5:$A$1982)+COUNT('Diário 2º PA'!$A$5:$A$2027)+COUNT('Diário 3º PA'!$A$5:$A$2043)+ROW()-4)</f>
        <v/>
      </c>
      <c r="B1228" s="104"/>
      <c r="C1228" s="153"/>
      <c r="D1228" s="105"/>
      <c r="E1228" s="105"/>
      <c r="F1228" s="106"/>
      <c r="G1228" s="105"/>
      <c r="H1228" s="105"/>
      <c r="I1228" s="107"/>
      <c r="J1228" s="422"/>
      <c r="K1228" s="422"/>
      <c r="L1228" s="423"/>
      <c r="M1228" s="422"/>
      <c r="N1228" s="422"/>
      <c r="O1228" s="79">
        <f t="shared" si="48"/>
        <v>0</v>
      </c>
      <c r="P1228" s="79">
        <f t="shared" si="48"/>
        <v>0</v>
      </c>
      <c r="Q1228" s="102" t="str">
        <f t="shared" si="47"/>
        <v/>
      </c>
    </row>
    <row r="1229" spans="1:17" x14ac:dyDescent="0.2">
      <c r="A1229" s="118" t="str">
        <f>IF(B1229="","",COUNT('Diário 1º PA'!$A$5:$A$1982)+COUNT('Diário 2º PA'!$A$5:$A$2027)+COUNT('Diário 3º PA'!$A$5:$A$2043)+ROW()-4)</f>
        <v/>
      </c>
      <c r="B1229" s="104"/>
      <c r="C1229" s="153"/>
      <c r="D1229" s="105"/>
      <c r="E1229" s="105"/>
      <c r="F1229" s="106"/>
      <c r="G1229" s="105"/>
      <c r="H1229" s="105"/>
      <c r="I1229" s="107"/>
      <c r="J1229" s="422"/>
      <c r="K1229" s="422"/>
      <c r="L1229" s="423"/>
      <c r="M1229" s="422"/>
      <c r="N1229" s="422"/>
      <c r="O1229" s="79">
        <f t="shared" si="48"/>
        <v>0</v>
      </c>
      <c r="P1229" s="79">
        <f t="shared" si="48"/>
        <v>0</v>
      </c>
      <c r="Q1229" s="102" t="str">
        <f t="shared" si="47"/>
        <v/>
      </c>
    </row>
    <row r="1230" spans="1:17" x14ac:dyDescent="0.2">
      <c r="A1230" s="118" t="str">
        <f>IF(B1230="","",COUNT('Diário 1º PA'!$A$5:$A$1982)+COUNT('Diário 2º PA'!$A$5:$A$2027)+COUNT('Diário 3º PA'!$A$5:$A$2043)+ROW()-4)</f>
        <v/>
      </c>
      <c r="B1230" s="104"/>
      <c r="C1230" s="153"/>
      <c r="D1230" s="105"/>
      <c r="E1230" s="105"/>
      <c r="F1230" s="106"/>
      <c r="G1230" s="105"/>
      <c r="H1230" s="105"/>
      <c r="I1230" s="107"/>
      <c r="J1230" s="422"/>
      <c r="K1230" s="422"/>
      <c r="L1230" s="423"/>
      <c r="M1230" s="422"/>
      <c r="N1230" s="422"/>
      <c r="O1230" s="79">
        <f t="shared" si="48"/>
        <v>0</v>
      </c>
      <c r="P1230" s="79">
        <f t="shared" si="48"/>
        <v>0</v>
      </c>
      <c r="Q1230" s="102" t="str">
        <f t="shared" si="47"/>
        <v/>
      </c>
    </row>
    <row r="1231" spans="1:17" x14ac:dyDescent="0.2">
      <c r="A1231" s="118" t="str">
        <f>IF(B1231="","",COUNT('Diário 1º PA'!$A$5:$A$1982)+COUNT('Diário 2º PA'!$A$5:$A$2027)+COUNT('Diário 3º PA'!$A$5:$A$2043)+ROW()-4)</f>
        <v/>
      </c>
      <c r="B1231" s="104"/>
      <c r="C1231" s="153"/>
      <c r="D1231" s="105"/>
      <c r="E1231" s="105"/>
      <c r="F1231" s="106"/>
      <c r="G1231" s="105"/>
      <c r="H1231" s="105"/>
      <c r="I1231" s="107"/>
      <c r="J1231" s="422"/>
      <c r="K1231" s="422"/>
      <c r="L1231" s="423"/>
      <c r="M1231" s="422"/>
      <c r="N1231" s="422"/>
      <c r="O1231" s="79">
        <f t="shared" si="48"/>
        <v>0</v>
      </c>
      <c r="P1231" s="79">
        <f t="shared" si="48"/>
        <v>0</v>
      </c>
      <c r="Q1231" s="102" t="str">
        <f t="shared" si="47"/>
        <v/>
      </c>
    </row>
    <row r="1232" spans="1:17" x14ac:dyDescent="0.2">
      <c r="A1232" s="118" t="str">
        <f>IF(B1232="","",COUNT('Diário 1º PA'!$A$5:$A$1982)+COUNT('Diário 2º PA'!$A$5:$A$2027)+COUNT('Diário 3º PA'!$A$5:$A$2043)+ROW()-4)</f>
        <v/>
      </c>
      <c r="B1232" s="104"/>
      <c r="C1232" s="153"/>
      <c r="D1232" s="105"/>
      <c r="E1232" s="105"/>
      <c r="F1232" s="106"/>
      <c r="G1232" s="105"/>
      <c r="H1232" s="105"/>
      <c r="I1232" s="107"/>
      <c r="J1232" s="422"/>
      <c r="K1232" s="422"/>
      <c r="L1232" s="423"/>
      <c r="M1232" s="422"/>
      <c r="N1232" s="422"/>
      <c r="O1232" s="79">
        <f t="shared" si="48"/>
        <v>0</v>
      </c>
      <c r="P1232" s="79">
        <f t="shared" si="48"/>
        <v>0</v>
      </c>
      <c r="Q1232" s="102" t="str">
        <f t="shared" si="47"/>
        <v/>
      </c>
    </row>
    <row r="1233" spans="1:17" x14ac:dyDescent="0.2">
      <c r="A1233" s="118" t="str">
        <f>IF(B1233="","",COUNT('Diário 1º PA'!$A$5:$A$1982)+COUNT('Diário 2º PA'!$A$5:$A$2027)+COUNT('Diário 3º PA'!$A$5:$A$2043)+ROW()-4)</f>
        <v/>
      </c>
      <c r="B1233" s="104"/>
      <c r="C1233" s="153"/>
      <c r="D1233" s="105"/>
      <c r="E1233" s="105"/>
      <c r="F1233" s="106"/>
      <c r="G1233" s="105"/>
      <c r="H1233" s="105"/>
      <c r="I1233" s="107"/>
      <c r="J1233" s="422"/>
      <c r="K1233" s="422"/>
      <c r="L1233" s="423"/>
      <c r="M1233" s="422"/>
      <c r="N1233" s="422"/>
      <c r="O1233" s="79">
        <f t="shared" si="48"/>
        <v>0</v>
      </c>
      <c r="P1233" s="79">
        <f t="shared" si="48"/>
        <v>0</v>
      </c>
      <c r="Q1233" s="102" t="str">
        <f t="shared" si="47"/>
        <v/>
      </c>
    </row>
    <row r="1234" spans="1:17" x14ac:dyDescent="0.2">
      <c r="A1234" s="118" t="str">
        <f>IF(B1234="","",COUNT('Diário 1º PA'!$A$5:$A$1982)+COUNT('Diário 2º PA'!$A$5:$A$2027)+COUNT('Diário 3º PA'!$A$5:$A$2043)+ROW()-4)</f>
        <v/>
      </c>
      <c r="B1234" s="104"/>
      <c r="C1234" s="153"/>
      <c r="D1234" s="105"/>
      <c r="E1234" s="105"/>
      <c r="F1234" s="106"/>
      <c r="G1234" s="105"/>
      <c r="H1234" s="105"/>
      <c r="I1234" s="107"/>
      <c r="J1234" s="422"/>
      <c r="K1234" s="422"/>
      <c r="L1234" s="423"/>
      <c r="M1234" s="422"/>
      <c r="N1234" s="422"/>
      <c r="O1234" s="79">
        <f t="shared" si="48"/>
        <v>0</v>
      </c>
      <c r="P1234" s="79">
        <f t="shared" si="48"/>
        <v>0</v>
      </c>
      <c r="Q1234" s="102" t="str">
        <f t="shared" si="47"/>
        <v/>
      </c>
    </row>
    <row r="1235" spans="1:17" x14ac:dyDescent="0.2">
      <c r="A1235" s="118" t="str">
        <f>IF(B1235="","",COUNT('Diário 1º PA'!$A$5:$A$1982)+COUNT('Diário 2º PA'!$A$5:$A$2027)+COUNT('Diário 3º PA'!$A$5:$A$2043)+ROW()-4)</f>
        <v/>
      </c>
      <c r="B1235" s="104"/>
      <c r="C1235" s="153"/>
      <c r="D1235" s="105"/>
      <c r="E1235" s="105"/>
      <c r="F1235" s="106"/>
      <c r="G1235" s="105"/>
      <c r="H1235" s="105"/>
      <c r="I1235" s="107"/>
      <c r="J1235" s="422"/>
      <c r="K1235" s="422"/>
      <c r="L1235" s="423"/>
      <c r="M1235" s="422"/>
      <c r="N1235" s="422"/>
      <c r="O1235" s="79">
        <f t="shared" si="48"/>
        <v>0</v>
      </c>
      <c r="P1235" s="79">
        <f t="shared" si="48"/>
        <v>0</v>
      </c>
      <c r="Q1235" s="102" t="str">
        <f t="shared" si="47"/>
        <v/>
      </c>
    </row>
    <row r="1236" spans="1:17" x14ac:dyDescent="0.2">
      <c r="A1236" s="118" t="str">
        <f>IF(B1236="","",COUNT('Diário 1º PA'!$A$5:$A$1982)+COUNT('Diário 2º PA'!$A$5:$A$2027)+COUNT('Diário 3º PA'!$A$5:$A$2043)+ROW()-4)</f>
        <v/>
      </c>
      <c r="B1236" s="104"/>
      <c r="C1236" s="153"/>
      <c r="D1236" s="105"/>
      <c r="E1236" s="105"/>
      <c r="F1236" s="106"/>
      <c r="G1236" s="105"/>
      <c r="H1236" s="105"/>
      <c r="I1236" s="107"/>
      <c r="J1236" s="422"/>
      <c r="K1236" s="422"/>
      <c r="L1236" s="423"/>
      <c r="M1236" s="422"/>
      <c r="N1236" s="422"/>
      <c r="O1236" s="79">
        <f t="shared" si="48"/>
        <v>0</v>
      </c>
      <c r="P1236" s="79">
        <f t="shared" si="48"/>
        <v>0</v>
      </c>
      <c r="Q1236" s="102" t="str">
        <f t="shared" si="47"/>
        <v/>
      </c>
    </row>
    <row r="1237" spans="1:17" x14ac:dyDescent="0.2">
      <c r="A1237" s="118" t="str">
        <f>IF(B1237="","",COUNT('Diário 1º PA'!$A$5:$A$1982)+COUNT('Diário 2º PA'!$A$5:$A$2027)+COUNT('Diário 3º PA'!$A$5:$A$2043)+ROW()-4)</f>
        <v/>
      </c>
      <c r="B1237" s="104"/>
      <c r="C1237" s="153"/>
      <c r="D1237" s="105"/>
      <c r="E1237" s="105"/>
      <c r="F1237" s="106"/>
      <c r="G1237" s="105"/>
      <c r="H1237" s="105"/>
      <c r="I1237" s="107"/>
      <c r="J1237" s="422"/>
      <c r="K1237" s="422"/>
      <c r="L1237" s="423"/>
      <c r="M1237" s="422"/>
      <c r="N1237" s="422"/>
      <c r="O1237" s="79">
        <f t="shared" si="48"/>
        <v>0</v>
      </c>
      <c r="P1237" s="79">
        <f t="shared" si="48"/>
        <v>0</v>
      </c>
      <c r="Q1237" s="102" t="str">
        <f t="shared" si="47"/>
        <v/>
      </c>
    </row>
    <row r="1238" spans="1:17" x14ac:dyDescent="0.2">
      <c r="A1238" s="118" t="str">
        <f>IF(B1238="","",COUNT('Diário 1º PA'!$A$5:$A$1982)+COUNT('Diário 2º PA'!$A$5:$A$2027)+COUNT('Diário 3º PA'!$A$5:$A$2043)+ROW()-4)</f>
        <v/>
      </c>
      <c r="B1238" s="104"/>
      <c r="C1238" s="153"/>
      <c r="D1238" s="105"/>
      <c r="E1238" s="105"/>
      <c r="F1238" s="106"/>
      <c r="G1238" s="105"/>
      <c r="H1238" s="105"/>
      <c r="I1238" s="107"/>
      <c r="J1238" s="422"/>
      <c r="K1238" s="422"/>
      <c r="L1238" s="423"/>
      <c r="M1238" s="422"/>
      <c r="N1238" s="422"/>
      <c r="O1238" s="79">
        <f t="shared" si="48"/>
        <v>0</v>
      </c>
      <c r="P1238" s="79">
        <f t="shared" si="48"/>
        <v>0</v>
      </c>
      <c r="Q1238" s="102" t="str">
        <f t="shared" si="47"/>
        <v/>
      </c>
    </row>
    <row r="1239" spans="1:17" x14ac:dyDescent="0.2">
      <c r="A1239" s="118" t="str">
        <f>IF(B1239="","",COUNT('Diário 1º PA'!$A$5:$A$1982)+COUNT('Diário 2º PA'!$A$5:$A$2027)+COUNT('Diário 3º PA'!$A$5:$A$2043)+ROW()-4)</f>
        <v/>
      </c>
      <c r="B1239" s="104"/>
      <c r="C1239" s="153"/>
      <c r="D1239" s="105"/>
      <c r="E1239" s="105"/>
      <c r="F1239" s="106"/>
      <c r="G1239" s="105"/>
      <c r="H1239" s="105"/>
      <c r="I1239" s="107"/>
      <c r="J1239" s="422"/>
      <c r="K1239" s="422"/>
      <c r="L1239" s="423"/>
      <c r="M1239" s="422"/>
      <c r="N1239" s="422"/>
      <c r="O1239" s="79">
        <f t="shared" si="48"/>
        <v>0</v>
      </c>
      <c r="P1239" s="79">
        <f t="shared" si="48"/>
        <v>0</v>
      </c>
      <c r="Q1239" s="102" t="str">
        <f t="shared" si="47"/>
        <v/>
      </c>
    </row>
    <row r="1240" spans="1:17" x14ac:dyDescent="0.2">
      <c r="A1240" s="118" t="str">
        <f>IF(B1240="","",COUNT('Diário 1º PA'!$A$5:$A$1982)+COUNT('Diário 2º PA'!$A$5:$A$2027)+COUNT('Diário 3º PA'!$A$5:$A$2043)+ROW()-4)</f>
        <v/>
      </c>
      <c r="B1240" s="104"/>
      <c r="C1240" s="153"/>
      <c r="D1240" s="105"/>
      <c r="E1240" s="105"/>
      <c r="F1240" s="106"/>
      <c r="G1240" s="105"/>
      <c r="H1240" s="105"/>
      <c r="I1240" s="107"/>
      <c r="J1240" s="422"/>
      <c r="K1240" s="422"/>
      <c r="L1240" s="423"/>
      <c r="M1240" s="422"/>
      <c r="N1240" s="422"/>
      <c r="O1240" s="79">
        <f t="shared" si="48"/>
        <v>0</v>
      </c>
      <c r="P1240" s="79">
        <f t="shared" si="48"/>
        <v>0</v>
      </c>
      <c r="Q1240" s="102" t="str">
        <f t="shared" si="47"/>
        <v/>
      </c>
    </row>
    <row r="1241" spans="1:17" x14ac:dyDescent="0.2">
      <c r="A1241" s="118" t="str">
        <f>IF(B1241="","",COUNT('Diário 1º PA'!$A$5:$A$1982)+COUNT('Diário 2º PA'!$A$5:$A$2027)+COUNT('Diário 3º PA'!$A$5:$A$2043)+ROW()-4)</f>
        <v/>
      </c>
      <c r="B1241" s="104"/>
      <c r="C1241" s="153"/>
      <c r="D1241" s="105"/>
      <c r="E1241" s="105"/>
      <c r="F1241" s="106"/>
      <c r="G1241" s="105"/>
      <c r="H1241" s="105"/>
      <c r="I1241" s="107"/>
      <c r="J1241" s="422"/>
      <c r="K1241" s="422"/>
      <c r="L1241" s="423"/>
      <c r="M1241" s="422"/>
      <c r="N1241" s="422"/>
      <c r="O1241" s="79">
        <f t="shared" si="48"/>
        <v>0</v>
      </c>
      <c r="P1241" s="79">
        <f t="shared" si="48"/>
        <v>0</v>
      </c>
      <c r="Q1241" s="102" t="str">
        <f t="shared" si="47"/>
        <v/>
      </c>
    </row>
    <row r="1242" spans="1:17" x14ac:dyDescent="0.2">
      <c r="A1242" s="118" t="str">
        <f>IF(B1242="","",COUNT('Diário 1º PA'!$A$5:$A$1982)+COUNT('Diário 2º PA'!$A$5:$A$2027)+COUNT('Diário 3º PA'!$A$5:$A$2043)+ROW()-4)</f>
        <v/>
      </c>
      <c r="B1242" s="104"/>
      <c r="C1242" s="153"/>
      <c r="D1242" s="105"/>
      <c r="E1242" s="105"/>
      <c r="F1242" s="106"/>
      <c r="G1242" s="105"/>
      <c r="H1242" s="105"/>
      <c r="I1242" s="107"/>
      <c r="J1242" s="422"/>
      <c r="K1242" s="422"/>
      <c r="L1242" s="423"/>
      <c r="M1242" s="422"/>
      <c r="N1242" s="422"/>
      <c r="O1242" s="79">
        <f t="shared" si="48"/>
        <v>0</v>
      </c>
      <c r="P1242" s="79">
        <f t="shared" si="48"/>
        <v>0</v>
      </c>
      <c r="Q1242" s="102" t="str">
        <f t="shared" si="47"/>
        <v/>
      </c>
    </row>
    <row r="1243" spans="1:17" x14ac:dyDescent="0.2">
      <c r="A1243" s="118" t="str">
        <f>IF(B1243="","",COUNT('Diário 1º PA'!$A$5:$A$1982)+COUNT('Diário 2º PA'!$A$5:$A$2027)+COUNT('Diário 3º PA'!$A$5:$A$2043)+ROW()-4)</f>
        <v/>
      </c>
      <c r="B1243" s="104"/>
      <c r="C1243" s="153"/>
      <c r="D1243" s="105"/>
      <c r="E1243" s="105"/>
      <c r="F1243" s="106"/>
      <c r="G1243" s="105"/>
      <c r="H1243" s="105"/>
      <c r="I1243" s="107"/>
      <c r="J1243" s="422"/>
      <c r="K1243" s="422"/>
      <c r="L1243" s="423"/>
      <c r="M1243" s="422"/>
      <c r="N1243" s="422"/>
      <c r="O1243" s="79">
        <f t="shared" si="48"/>
        <v>0</v>
      </c>
      <c r="P1243" s="79">
        <f t="shared" si="48"/>
        <v>0</v>
      </c>
      <c r="Q1243" s="102" t="str">
        <f t="shared" si="47"/>
        <v/>
      </c>
    </row>
    <row r="1244" spans="1:17" x14ac:dyDescent="0.2">
      <c r="A1244" s="118" t="str">
        <f>IF(B1244="","",COUNT('Diário 1º PA'!$A$5:$A$1982)+COUNT('Diário 2º PA'!$A$5:$A$2027)+COUNT('Diário 3º PA'!$A$5:$A$2043)+ROW()-4)</f>
        <v/>
      </c>
      <c r="B1244" s="104"/>
      <c r="C1244" s="153"/>
      <c r="D1244" s="105"/>
      <c r="E1244" s="105"/>
      <c r="F1244" s="106"/>
      <c r="G1244" s="105"/>
      <c r="H1244" s="105"/>
      <c r="I1244" s="107"/>
      <c r="J1244" s="422"/>
      <c r="K1244" s="422"/>
      <c r="L1244" s="423"/>
      <c r="M1244" s="422"/>
      <c r="N1244" s="422"/>
      <c r="O1244" s="79">
        <f t="shared" si="48"/>
        <v>0</v>
      </c>
      <c r="P1244" s="79">
        <f t="shared" si="48"/>
        <v>0</v>
      </c>
      <c r="Q1244" s="102" t="str">
        <f t="shared" si="47"/>
        <v/>
      </c>
    </row>
    <row r="1245" spans="1:17" x14ac:dyDescent="0.2">
      <c r="A1245" s="118" t="str">
        <f>IF(B1245="","",COUNT('Diário 1º PA'!$A$5:$A$1982)+COUNT('Diário 2º PA'!$A$5:$A$2027)+COUNT('Diário 3º PA'!$A$5:$A$2043)+ROW()-4)</f>
        <v/>
      </c>
      <c r="B1245" s="104"/>
      <c r="C1245" s="153"/>
      <c r="D1245" s="105"/>
      <c r="E1245" s="105"/>
      <c r="F1245" s="106"/>
      <c r="G1245" s="105"/>
      <c r="H1245" s="105"/>
      <c r="I1245" s="107"/>
      <c r="J1245" s="422"/>
      <c r="K1245" s="422"/>
      <c r="L1245" s="423"/>
      <c r="M1245" s="422"/>
      <c r="N1245" s="422"/>
      <c r="O1245" s="79">
        <f t="shared" si="48"/>
        <v>0</v>
      </c>
      <c r="P1245" s="79">
        <f t="shared" si="48"/>
        <v>0</v>
      </c>
      <c r="Q1245" s="102" t="str">
        <f t="shared" si="47"/>
        <v/>
      </c>
    </row>
    <row r="1246" spans="1:17" x14ac:dyDescent="0.2">
      <c r="A1246" s="118" t="str">
        <f>IF(B1246="","",COUNT('Diário 1º PA'!$A$5:$A$1982)+COUNT('Diário 2º PA'!$A$5:$A$2027)+COUNT('Diário 3º PA'!$A$5:$A$2043)+ROW()-4)</f>
        <v/>
      </c>
      <c r="B1246" s="104"/>
      <c r="C1246" s="153"/>
      <c r="D1246" s="105"/>
      <c r="E1246" s="105"/>
      <c r="F1246" s="106"/>
      <c r="G1246" s="105"/>
      <c r="H1246" s="105"/>
      <c r="I1246" s="107"/>
      <c r="J1246" s="422"/>
      <c r="K1246" s="422"/>
      <c r="L1246" s="423"/>
      <c r="M1246" s="422"/>
      <c r="N1246" s="422"/>
      <c r="O1246" s="79">
        <f t="shared" si="48"/>
        <v>0</v>
      </c>
      <c r="P1246" s="79">
        <f t="shared" si="48"/>
        <v>0</v>
      </c>
      <c r="Q1246" s="102" t="str">
        <f t="shared" si="47"/>
        <v/>
      </c>
    </row>
    <row r="1247" spans="1:17" x14ac:dyDescent="0.2">
      <c r="A1247" s="118" t="str">
        <f>IF(B1247="","",COUNT('Diário 1º PA'!$A$5:$A$1982)+COUNT('Diário 2º PA'!$A$5:$A$2027)+COUNT('Diário 3º PA'!$A$5:$A$2043)+ROW()-4)</f>
        <v/>
      </c>
      <c r="B1247" s="104"/>
      <c r="C1247" s="153"/>
      <c r="D1247" s="105"/>
      <c r="E1247" s="105"/>
      <c r="F1247" s="106"/>
      <c r="G1247" s="105"/>
      <c r="H1247" s="105"/>
      <c r="I1247" s="107"/>
      <c r="J1247" s="422"/>
      <c r="K1247" s="422"/>
      <c r="L1247" s="423"/>
      <c r="M1247" s="422"/>
      <c r="N1247" s="422"/>
      <c r="O1247" s="79">
        <f t="shared" si="48"/>
        <v>0</v>
      </c>
      <c r="P1247" s="79">
        <f t="shared" si="48"/>
        <v>0</v>
      </c>
      <c r="Q1247" s="102" t="str">
        <f t="shared" si="47"/>
        <v/>
      </c>
    </row>
    <row r="1248" spans="1:17" x14ac:dyDescent="0.2">
      <c r="A1248" s="118" t="str">
        <f>IF(B1248="","",COUNT('Diário 1º PA'!$A$5:$A$1982)+COUNT('Diário 2º PA'!$A$5:$A$2027)+COUNT('Diário 3º PA'!$A$5:$A$2043)+ROW()-4)</f>
        <v/>
      </c>
      <c r="B1248" s="104"/>
      <c r="C1248" s="153"/>
      <c r="D1248" s="105"/>
      <c r="E1248" s="105"/>
      <c r="F1248" s="106"/>
      <c r="G1248" s="105"/>
      <c r="H1248" s="105"/>
      <c r="I1248" s="107"/>
      <c r="J1248" s="422"/>
      <c r="K1248" s="422"/>
      <c r="L1248" s="423"/>
      <c r="M1248" s="422"/>
      <c r="N1248" s="422"/>
      <c r="O1248" s="79">
        <f t="shared" si="48"/>
        <v>0</v>
      </c>
      <c r="P1248" s="79">
        <f t="shared" si="48"/>
        <v>0</v>
      </c>
      <c r="Q1248" s="102" t="str">
        <f t="shared" si="47"/>
        <v/>
      </c>
    </row>
    <row r="1249" spans="1:17" x14ac:dyDescent="0.2">
      <c r="A1249" s="118" t="str">
        <f>IF(B1249="","",COUNT('Diário 1º PA'!$A$5:$A$1982)+COUNT('Diário 2º PA'!$A$5:$A$2027)+COUNT('Diário 3º PA'!$A$5:$A$2043)+ROW()-4)</f>
        <v/>
      </c>
      <c r="B1249" s="104"/>
      <c r="C1249" s="153"/>
      <c r="D1249" s="105"/>
      <c r="E1249" s="105"/>
      <c r="F1249" s="106"/>
      <c r="G1249" s="105"/>
      <c r="H1249" s="105"/>
      <c r="I1249" s="107"/>
      <c r="J1249" s="422"/>
      <c r="K1249" s="422"/>
      <c r="L1249" s="423"/>
      <c r="M1249" s="422"/>
      <c r="N1249" s="422"/>
      <c r="O1249" s="79">
        <f t="shared" si="48"/>
        <v>0</v>
      </c>
      <c r="P1249" s="79">
        <f t="shared" si="48"/>
        <v>0</v>
      </c>
      <c r="Q1249" s="102" t="str">
        <f t="shared" si="47"/>
        <v/>
      </c>
    </row>
    <row r="1250" spans="1:17" x14ac:dyDescent="0.2">
      <c r="A1250" s="118" t="str">
        <f>IF(B1250="","",COUNT('Diário 1º PA'!$A$5:$A$1982)+COUNT('Diário 2º PA'!$A$5:$A$2027)+COUNT('Diário 3º PA'!$A$5:$A$2043)+ROW()-4)</f>
        <v/>
      </c>
      <c r="B1250" s="104"/>
      <c r="C1250" s="153"/>
      <c r="D1250" s="105"/>
      <c r="E1250" s="105"/>
      <c r="F1250" s="106"/>
      <c r="G1250" s="105"/>
      <c r="H1250" s="105"/>
      <c r="I1250" s="107"/>
      <c r="J1250" s="422"/>
      <c r="K1250" s="422"/>
      <c r="L1250" s="423"/>
      <c r="M1250" s="422"/>
      <c r="N1250" s="422"/>
      <c r="O1250" s="79">
        <f t="shared" si="48"/>
        <v>0</v>
      </c>
      <c r="P1250" s="79">
        <f t="shared" si="48"/>
        <v>0</v>
      </c>
      <c r="Q1250" s="102" t="str">
        <f t="shared" si="47"/>
        <v/>
      </c>
    </row>
    <row r="1251" spans="1:17" x14ac:dyDescent="0.2">
      <c r="A1251" s="118" t="str">
        <f>IF(B1251="","",COUNT('Diário 1º PA'!$A$5:$A$1982)+COUNT('Diário 2º PA'!$A$5:$A$2027)+COUNT('Diário 3º PA'!$A$5:$A$2043)+ROW()-4)</f>
        <v/>
      </c>
      <c r="B1251" s="104"/>
      <c r="C1251" s="153"/>
      <c r="D1251" s="105"/>
      <c r="E1251" s="105"/>
      <c r="F1251" s="106"/>
      <c r="G1251" s="105"/>
      <c r="H1251" s="105"/>
      <c r="I1251" s="107"/>
      <c r="J1251" s="422"/>
      <c r="K1251" s="422"/>
      <c r="L1251" s="423"/>
      <c r="M1251" s="422"/>
      <c r="N1251" s="422"/>
      <c r="O1251" s="79">
        <f t="shared" si="48"/>
        <v>0</v>
      </c>
      <c r="P1251" s="79">
        <f t="shared" si="48"/>
        <v>0</v>
      </c>
      <c r="Q1251" s="102" t="str">
        <f t="shared" si="47"/>
        <v/>
      </c>
    </row>
    <row r="1252" spans="1:17" x14ac:dyDescent="0.2">
      <c r="A1252" s="118" t="str">
        <f>IF(B1252="","",COUNT('Diário 1º PA'!$A$5:$A$1982)+COUNT('Diário 2º PA'!$A$5:$A$2027)+COUNT('Diário 3º PA'!$A$5:$A$2043)+ROW()-4)</f>
        <v/>
      </c>
      <c r="B1252" s="104"/>
      <c r="C1252" s="153"/>
      <c r="D1252" s="105"/>
      <c r="E1252" s="105"/>
      <c r="F1252" s="106"/>
      <c r="G1252" s="105"/>
      <c r="H1252" s="105"/>
      <c r="I1252" s="107"/>
      <c r="J1252" s="422"/>
      <c r="K1252" s="422"/>
      <c r="L1252" s="423"/>
      <c r="M1252" s="422"/>
      <c r="N1252" s="422"/>
      <c r="O1252" s="79">
        <f t="shared" si="48"/>
        <v>0</v>
      </c>
      <c r="P1252" s="79">
        <f t="shared" si="48"/>
        <v>0</v>
      </c>
      <c r="Q1252" s="102" t="str">
        <f t="shared" si="47"/>
        <v/>
      </c>
    </row>
    <row r="1253" spans="1:17" x14ac:dyDescent="0.2">
      <c r="A1253" s="118" t="str">
        <f>IF(B1253="","",COUNT('Diário 1º PA'!$A$5:$A$1982)+COUNT('Diário 2º PA'!$A$5:$A$2027)+COUNT('Diário 3º PA'!$A$5:$A$2043)+ROW()-4)</f>
        <v/>
      </c>
      <c r="B1253" s="104"/>
      <c r="C1253" s="153"/>
      <c r="D1253" s="105"/>
      <c r="E1253" s="105"/>
      <c r="F1253" s="106"/>
      <c r="G1253" s="105"/>
      <c r="H1253" s="105"/>
      <c r="I1253" s="107"/>
      <c r="J1253" s="422"/>
      <c r="K1253" s="422"/>
      <c r="L1253" s="423"/>
      <c r="M1253" s="422"/>
      <c r="N1253" s="422"/>
      <c r="O1253" s="79">
        <f t="shared" si="48"/>
        <v>0</v>
      </c>
      <c r="P1253" s="79">
        <f t="shared" si="48"/>
        <v>0</v>
      </c>
      <c r="Q1253" s="102" t="str">
        <f t="shared" si="47"/>
        <v/>
      </c>
    </row>
    <row r="1254" spans="1:17" x14ac:dyDescent="0.2">
      <c r="A1254" s="118" t="str">
        <f>IF(B1254="","",COUNT('Diário 1º PA'!$A$5:$A$1982)+COUNT('Diário 2º PA'!$A$5:$A$2027)+COUNT('Diário 3º PA'!$A$5:$A$2043)+ROW()-4)</f>
        <v/>
      </c>
      <c r="B1254" s="104"/>
      <c r="C1254" s="153"/>
      <c r="D1254" s="105"/>
      <c r="E1254" s="105"/>
      <c r="F1254" s="106"/>
      <c r="G1254" s="105"/>
      <c r="H1254" s="105"/>
      <c r="I1254" s="107"/>
      <c r="J1254" s="422"/>
      <c r="K1254" s="422"/>
      <c r="L1254" s="423"/>
      <c r="M1254" s="422"/>
      <c r="N1254" s="422"/>
      <c r="O1254" s="79">
        <f t="shared" si="48"/>
        <v>0</v>
      </c>
      <c r="P1254" s="79">
        <f t="shared" si="48"/>
        <v>0</v>
      </c>
      <c r="Q1254" s="102" t="str">
        <f t="shared" si="47"/>
        <v/>
      </c>
    </row>
    <row r="1255" spans="1:17" x14ac:dyDescent="0.2">
      <c r="A1255" s="118" t="str">
        <f>IF(B1255="","",COUNT('Diário 1º PA'!$A$5:$A$1982)+COUNT('Diário 2º PA'!$A$5:$A$2027)+COUNT('Diário 3º PA'!$A$5:$A$2043)+ROW()-4)</f>
        <v/>
      </c>
      <c r="B1255" s="104"/>
      <c r="C1255" s="153"/>
      <c r="D1255" s="105"/>
      <c r="E1255" s="105"/>
      <c r="F1255" s="106"/>
      <c r="G1255" s="105"/>
      <c r="H1255" s="105"/>
      <c r="I1255" s="107"/>
      <c r="J1255" s="422"/>
      <c r="K1255" s="422"/>
      <c r="L1255" s="423"/>
      <c r="M1255" s="422"/>
      <c r="N1255" s="422"/>
      <c r="O1255" s="79">
        <f t="shared" si="48"/>
        <v>0</v>
      </c>
      <c r="P1255" s="79">
        <f t="shared" si="48"/>
        <v>0</v>
      </c>
      <c r="Q1255" s="102" t="str">
        <f t="shared" si="47"/>
        <v/>
      </c>
    </row>
    <row r="1256" spans="1:17" x14ac:dyDescent="0.2">
      <c r="A1256" s="118" t="str">
        <f>IF(B1256="","",COUNT('Diário 1º PA'!$A$5:$A$1982)+COUNT('Diário 2º PA'!$A$5:$A$2027)+COUNT('Diário 3º PA'!$A$5:$A$2043)+ROW()-4)</f>
        <v/>
      </c>
      <c r="B1256" s="104"/>
      <c r="C1256" s="153"/>
      <c r="D1256" s="105"/>
      <c r="E1256" s="105"/>
      <c r="F1256" s="106"/>
      <c r="G1256" s="105"/>
      <c r="H1256" s="105"/>
      <c r="I1256" s="107"/>
      <c r="J1256" s="422"/>
      <c r="K1256" s="422"/>
      <c r="L1256" s="423"/>
      <c r="M1256" s="422"/>
      <c r="N1256" s="422"/>
      <c r="O1256" s="79">
        <f t="shared" si="48"/>
        <v>0</v>
      </c>
      <c r="P1256" s="79">
        <f t="shared" si="48"/>
        <v>0</v>
      </c>
      <c r="Q1256" s="102" t="str">
        <f t="shared" si="47"/>
        <v/>
      </c>
    </row>
    <row r="1257" spans="1:17" x14ac:dyDescent="0.2">
      <c r="A1257" s="118" t="str">
        <f>IF(B1257="","",COUNT('Diário 1º PA'!$A$5:$A$1982)+COUNT('Diário 2º PA'!$A$5:$A$2027)+COUNT('Diário 3º PA'!$A$5:$A$2043)+ROW()-4)</f>
        <v/>
      </c>
      <c r="B1257" s="104"/>
      <c r="C1257" s="153"/>
      <c r="D1257" s="105"/>
      <c r="E1257" s="105"/>
      <c r="F1257" s="106"/>
      <c r="G1257" s="105"/>
      <c r="H1257" s="105"/>
      <c r="I1257" s="107"/>
      <c r="J1257" s="422"/>
      <c r="K1257" s="422"/>
      <c r="L1257" s="423"/>
      <c r="M1257" s="422"/>
      <c r="N1257" s="422"/>
      <c r="O1257" s="79">
        <f t="shared" si="48"/>
        <v>0</v>
      </c>
      <c r="P1257" s="79">
        <f t="shared" si="48"/>
        <v>0</v>
      </c>
      <c r="Q1257" s="102" t="str">
        <f t="shared" si="47"/>
        <v/>
      </c>
    </row>
    <row r="1258" spans="1:17" x14ac:dyDescent="0.2">
      <c r="A1258" s="118" t="str">
        <f>IF(B1258="","",COUNT('Diário 1º PA'!$A$5:$A$1982)+COUNT('Diário 2º PA'!$A$5:$A$2027)+COUNT('Diário 3º PA'!$A$5:$A$2043)+ROW()-4)</f>
        <v/>
      </c>
      <c r="B1258" s="104"/>
      <c r="C1258" s="153"/>
      <c r="D1258" s="105"/>
      <c r="E1258" s="105"/>
      <c r="F1258" s="106"/>
      <c r="G1258" s="105"/>
      <c r="H1258" s="105"/>
      <c r="I1258" s="107"/>
      <c r="J1258" s="422"/>
      <c r="K1258" s="422"/>
      <c r="L1258" s="423"/>
      <c r="M1258" s="422"/>
      <c r="N1258" s="422"/>
      <c r="O1258" s="79">
        <f t="shared" si="48"/>
        <v>0</v>
      </c>
      <c r="P1258" s="79">
        <f t="shared" si="48"/>
        <v>0</v>
      </c>
      <c r="Q1258" s="102" t="str">
        <f t="shared" si="47"/>
        <v/>
      </c>
    </row>
    <row r="1259" spans="1:17" x14ac:dyDescent="0.2">
      <c r="A1259" s="118" t="str">
        <f>IF(B1259="","",COUNT('Diário 1º PA'!$A$5:$A$1982)+COUNT('Diário 2º PA'!$A$5:$A$2027)+COUNT('Diário 3º PA'!$A$5:$A$2043)+ROW()-4)</f>
        <v/>
      </c>
      <c r="B1259" s="104"/>
      <c r="C1259" s="153"/>
      <c r="D1259" s="105"/>
      <c r="E1259" s="105"/>
      <c r="F1259" s="106"/>
      <c r="G1259" s="105"/>
      <c r="H1259" s="105"/>
      <c r="I1259" s="107"/>
      <c r="J1259" s="422"/>
      <c r="K1259" s="422"/>
      <c r="L1259" s="423"/>
      <c r="M1259" s="422"/>
      <c r="N1259" s="422"/>
      <c r="O1259" s="79">
        <f t="shared" si="48"/>
        <v>0</v>
      </c>
      <c r="P1259" s="79">
        <f t="shared" si="48"/>
        <v>0</v>
      </c>
      <c r="Q1259" s="102" t="str">
        <f t="shared" si="47"/>
        <v/>
      </c>
    </row>
    <row r="1260" spans="1:17" x14ac:dyDescent="0.2">
      <c r="A1260" s="118" t="str">
        <f>IF(B1260="","",COUNT('Diário 1º PA'!$A$5:$A$1982)+COUNT('Diário 2º PA'!$A$5:$A$2027)+COUNT('Diário 3º PA'!$A$5:$A$2043)+ROW()-4)</f>
        <v/>
      </c>
      <c r="B1260" s="104"/>
      <c r="C1260" s="153"/>
      <c r="D1260" s="105"/>
      <c r="E1260" s="105"/>
      <c r="F1260" s="106"/>
      <c r="G1260" s="105"/>
      <c r="H1260" s="105"/>
      <c r="I1260" s="107"/>
      <c r="J1260" s="422"/>
      <c r="K1260" s="422"/>
      <c r="L1260" s="423"/>
      <c r="M1260" s="422"/>
      <c r="N1260" s="422"/>
      <c r="O1260" s="79">
        <f t="shared" si="48"/>
        <v>0</v>
      </c>
      <c r="P1260" s="79">
        <f t="shared" si="48"/>
        <v>0</v>
      </c>
      <c r="Q1260" s="102" t="str">
        <f t="shared" si="47"/>
        <v/>
      </c>
    </row>
    <row r="1261" spans="1:17" x14ac:dyDescent="0.2">
      <c r="A1261" s="118" t="str">
        <f>IF(B1261="","",COUNT('Diário 1º PA'!$A$5:$A$1982)+COUNT('Diário 2º PA'!$A$5:$A$2027)+COUNT('Diário 3º PA'!$A$5:$A$2043)+ROW()-4)</f>
        <v/>
      </c>
      <c r="B1261" s="104"/>
      <c r="C1261" s="153"/>
      <c r="D1261" s="105"/>
      <c r="E1261" s="105"/>
      <c r="F1261" s="106"/>
      <c r="G1261" s="105"/>
      <c r="H1261" s="105"/>
      <c r="I1261" s="107"/>
      <c r="J1261" s="422"/>
      <c r="K1261" s="422"/>
      <c r="L1261" s="423"/>
      <c r="M1261" s="422"/>
      <c r="N1261" s="422"/>
      <c r="O1261" s="79">
        <f t="shared" si="48"/>
        <v>0</v>
      </c>
      <c r="P1261" s="79">
        <f t="shared" si="48"/>
        <v>0</v>
      </c>
      <c r="Q1261" s="102" t="str">
        <f t="shared" si="47"/>
        <v/>
      </c>
    </row>
    <row r="1262" spans="1:17" x14ac:dyDescent="0.2">
      <c r="A1262" s="118" t="str">
        <f>IF(B1262="","",COUNT('Diário 1º PA'!$A$5:$A$1982)+COUNT('Diário 2º PA'!$A$5:$A$2027)+COUNT('Diário 3º PA'!$A$5:$A$2043)+ROW()-4)</f>
        <v/>
      </c>
      <c r="B1262" s="104"/>
      <c r="C1262" s="153"/>
      <c r="D1262" s="105"/>
      <c r="E1262" s="105"/>
      <c r="F1262" s="106"/>
      <c r="G1262" s="105"/>
      <c r="H1262" s="105"/>
      <c r="I1262" s="107"/>
      <c r="J1262" s="422"/>
      <c r="K1262" s="422"/>
      <c r="L1262" s="423"/>
      <c r="M1262" s="422"/>
      <c r="N1262" s="422"/>
      <c r="O1262" s="79">
        <f t="shared" si="48"/>
        <v>0</v>
      </c>
      <c r="P1262" s="79">
        <f t="shared" si="48"/>
        <v>0</v>
      </c>
      <c r="Q1262" s="102" t="str">
        <f t="shared" si="47"/>
        <v/>
      </c>
    </row>
    <row r="1263" spans="1:17" x14ac:dyDescent="0.2">
      <c r="A1263" s="118" t="str">
        <f>IF(B1263="","",COUNT('Diário 1º PA'!$A$5:$A$1982)+COUNT('Diário 2º PA'!$A$5:$A$2027)+COUNT('Diário 3º PA'!$A$5:$A$2043)+ROW()-4)</f>
        <v/>
      </c>
      <c r="B1263" s="104"/>
      <c r="C1263" s="153"/>
      <c r="D1263" s="105"/>
      <c r="E1263" s="105"/>
      <c r="F1263" s="106"/>
      <c r="G1263" s="105"/>
      <c r="H1263" s="105"/>
      <c r="I1263" s="107"/>
      <c r="J1263" s="422"/>
      <c r="K1263" s="422"/>
      <c r="L1263" s="423"/>
      <c r="M1263" s="422"/>
      <c r="N1263" s="422"/>
      <c r="O1263" s="79">
        <f t="shared" si="48"/>
        <v>0</v>
      </c>
      <c r="P1263" s="79">
        <f t="shared" si="48"/>
        <v>0</v>
      </c>
      <c r="Q1263" s="102" t="str">
        <f t="shared" si="47"/>
        <v/>
      </c>
    </row>
    <row r="1264" spans="1:17" x14ac:dyDescent="0.2">
      <c r="A1264" s="118" t="str">
        <f>IF(B1264="","",COUNT('Diário 1º PA'!$A$5:$A$1982)+COUNT('Diário 2º PA'!$A$5:$A$2027)+COUNT('Diário 3º PA'!$A$5:$A$2043)+ROW()-4)</f>
        <v/>
      </c>
      <c r="B1264" s="104"/>
      <c r="C1264" s="153"/>
      <c r="D1264" s="105"/>
      <c r="E1264" s="105"/>
      <c r="F1264" s="106"/>
      <c r="G1264" s="105"/>
      <c r="H1264" s="105"/>
      <c r="I1264" s="107"/>
      <c r="J1264" s="422"/>
      <c r="K1264" s="422"/>
      <c r="L1264" s="423"/>
      <c r="M1264" s="422"/>
      <c r="N1264" s="422"/>
      <c r="O1264" s="79">
        <f t="shared" si="48"/>
        <v>0</v>
      </c>
      <c r="P1264" s="79">
        <f t="shared" si="48"/>
        <v>0</v>
      </c>
      <c r="Q1264" s="102" t="str">
        <f t="shared" si="47"/>
        <v/>
      </c>
    </row>
    <row r="1265" spans="1:17" x14ac:dyDescent="0.2">
      <c r="A1265" s="118" t="str">
        <f>IF(B1265="","",COUNT('Diário 1º PA'!$A$5:$A$1982)+COUNT('Diário 2º PA'!$A$5:$A$2027)+COUNT('Diário 3º PA'!$A$5:$A$2043)+ROW()-4)</f>
        <v/>
      </c>
      <c r="B1265" s="104"/>
      <c r="C1265" s="153"/>
      <c r="D1265" s="105"/>
      <c r="E1265" s="105"/>
      <c r="F1265" s="106"/>
      <c r="G1265" s="105"/>
      <c r="H1265" s="105"/>
      <c r="I1265" s="107"/>
      <c r="J1265" s="422"/>
      <c r="K1265" s="422"/>
      <c r="L1265" s="423"/>
      <c r="M1265" s="422"/>
      <c r="N1265" s="422"/>
      <c r="O1265" s="79">
        <f t="shared" si="48"/>
        <v>0</v>
      </c>
      <c r="P1265" s="79">
        <f t="shared" si="48"/>
        <v>0</v>
      </c>
      <c r="Q1265" s="102" t="str">
        <f t="shared" si="47"/>
        <v/>
      </c>
    </row>
    <row r="1266" spans="1:17" x14ac:dyDescent="0.2">
      <c r="A1266" s="118" t="str">
        <f>IF(B1266="","",COUNT('Diário 1º PA'!$A$5:$A$1982)+COUNT('Diário 2º PA'!$A$5:$A$2027)+COUNT('Diário 3º PA'!$A$5:$A$2043)+ROW()-4)</f>
        <v/>
      </c>
      <c r="B1266" s="104"/>
      <c r="C1266" s="153"/>
      <c r="D1266" s="105"/>
      <c r="E1266" s="105"/>
      <c r="F1266" s="106"/>
      <c r="G1266" s="105"/>
      <c r="H1266" s="105"/>
      <c r="I1266" s="107"/>
      <c r="J1266" s="422"/>
      <c r="K1266" s="422"/>
      <c r="L1266" s="423"/>
      <c r="M1266" s="422"/>
      <c r="N1266" s="422"/>
      <c r="O1266" s="79">
        <f t="shared" si="48"/>
        <v>0</v>
      </c>
      <c r="P1266" s="79">
        <f t="shared" si="48"/>
        <v>0</v>
      </c>
      <c r="Q1266" s="102" t="str">
        <f t="shared" si="47"/>
        <v/>
      </c>
    </row>
    <row r="1267" spans="1:17" x14ac:dyDescent="0.2">
      <c r="A1267" s="118" t="str">
        <f>IF(B1267="","",COUNT('Diário 1º PA'!$A$5:$A$1982)+COUNT('Diário 2º PA'!$A$5:$A$2027)+COUNT('Diário 3º PA'!$A$5:$A$2043)+ROW()-4)</f>
        <v/>
      </c>
      <c r="B1267" s="104"/>
      <c r="C1267" s="153"/>
      <c r="D1267" s="105"/>
      <c r="E1267" s="105"/>
      <c r="F1267" s="106"/>
      <c r="G1267" s="105"/>
      <c r="H1267" s="105"/>
      <c r="I1267" s="107"/>
      <c r="J1267" s="422"/>
      <c r="K1267" s="422"/>
      <c r="L1267" s="423"/>
      <c r="M1267" s="422"/>
      <c r="N1267" s="422"/>
      <c r="O1267" s="79">
        <f t="shared" si="48"/>
        <v>0</v>
      </c>
      <c r="P1267" s="79">
        <f t="shared" si="48"/>
        <v>0</v>
      </c>
      <c r="Q1267" s="102" t="str">
        <f t="shared" si="47"/>
        <v/>
      </c>
    </row>
    <row r="1268" spans="1:17" x14ac:dyDescent="0.2">
      <c r="A1268" s="118" t="str">
        <f>IF(B1268="","",COUNT('Diário 1º PA'!$A$5:$A$1982)+COUNT('Diário 2º PA'!$A$5:$A$2027)+COUNT('Diário 3º PA'!$A$5:$A$2043)+ROW()-4)</f>
        <v/>
      </c>
      <c r="B1268" s="104"/>
      <c r="C1268" s="153"/>
      <c r="D1268" s="105"/>
      <c r="E1268" s="105"/>
      <c r="F1268" s="106"/>
      <c r="G1268" s="105"/>
      <c r="H1268" s="105"/>
      <c r="I1268" s="107"/>
      <c r="J1268" s="422"/>
      <c r="K1268" s="422"/>
      <c r="L1268" s="423"/>
      <c r="M1268" s="422"/>
      <c r="N1268" s="422"/>
      <c r="O1268" s="79">
        <f t="shared" si="48"/>
        <v>0</v>
      </c>
      <c r="P1268" s="79">
        <f t="shared" si="48"/>
        <v>0</v>
      </c>
      <c r="Q1268" s="102" t="str">
        <f t="shared" si="47"/>
        <v/>
      </c>
    </row>
    <row r="1269" spans="1:17" x14ac:dyDescent="0.2">
      <c r="A1269" s="118" t="str">
        <f>IF(B1269="","",COUNT('Diário 1º PA'!$A$5:$A$1982)+COUNT('Diário 2º PA'!$A$5:$A$2027)+COUNT('Diário 3º PA'!$A$5:$A$2043)+ROW()-4)</f>
        <v/>
      </c>
      <c r="B1269" s="104"/>
      <c r="C1269" s="153"/>
      <c r="D1269" s="105"/>
      <c r="E1269" s="105"/>
      <c r="F1269" s="106"/>
      <c r="G1269" s="105"/>
      <c r="H1269" s="105"/>
      <c r="I1269" s="107"/>
      <c r="J1269" s="422"/>
      <c r="K1269" s="422"/>
      <c r="L1269" s="423"/>
      <c r="M1269" s="422"/>
      <c r="N1269" s="422"/>
      <c r="O1269" s="79">
        <f t="shared" si="48"/>
        <v>0</v>
      </c>
      <c r="P1269" s="79">
        <f t="shared" si="48"/>
        <v>0</v>
      </c>
      <c r="Q1269" s="102" t="str">
        <f t="shared" si="47"/>
        <v/>
      </c>
    </row>
    <row r="1270" spans="1:17" x14ac:dyDescent="0.2">
      <c r="A1270" s="118" t="str">
        <f>IF(B1270="","",COUNT('Diário 1º PA'!$A$5:$A$1982)+COUNT('Diário 2º PA'!$A$5:$A$2027)+COUNT('Diário 3º PA'!$A$5:$A$2043)+ROW()-4)</f>
        <v/>
      </c>
      <c r="B1270" s="104"/>
      <c r="C1270" s="153"/>
      <c r="D1270" s="105"/>
      <c r="E1270" s="105"/>
      <c r="F1270" s="106"/>
      <c r="G1270" s="105"/>
      <c r="H1270" s="105"/>
      <c r="I1270" s="107"/>
      <c r="J1270" s="422"/>
      <c r="K1270" s="422"/>
      <c r="L1270" s="423"/>
      <c r="M1270" s="422"/>
      <c r="N1270" s="422"/>
      <c r="O1270" s="79">
        <f t="shared" si="48"/>
        <v>0</v>
      </c>
      <c r="P1270" s="79">
        <f t="shared" si="48"/>
        <v>0</v>
      </c>
      <c r="Q1270" s="102" t="str">
        <f t="shared" si="47"/>
        <v/>
      </c>
    </row>
    <row r="1271" spans="1:17" x14ac:dyDescent="0.2">
      <c r="A1271" s="118" t="str">
        <f>IF(B1271="","",COUNT('Diário 1º PA'!$A$5:$A$1982)+COUNT('Diário 2º PA'!$A$5:$A$2027)+COUNT('Diário 3º PA'!$A$5:$A$2043)+ROW()-4)</f>
        <v/>
      </c>
      <c r="B1271" s="104"/>
      <c r="C1271" s="153"/>
      <c r="D1271" s="105"/>
      <c r="E1271" s="105"/>
      <c r="F1271" s="106"/>
      <c r="G1271" s="105"/>
      <c r="H1271" s="105"/>
      <c r="I1271" s="107"/>
      <c r="J1271" s="422"/>
      <c r="K1271" s="422"/>
      <c r="L1271" s="423"/>
      <c r="M1271" s="422"/>
      <c r="N1271" s="422"/>
      <c r="O1271" s="79">
        <f t="shared" si="48"/>
        <v>0</v>
      </c>
      <c r="P1271" s="79">
        <f t="shared" si="48"/>
        <v>0</v>
      </c>
      <c r="Q1271" s="102" t="str">
        <f t="shared" si="47"/>
        <v/>
      </c>
    </row>
    <row r="1272" spans="1:17" x14ac:dyDescent="0.2">
      <c r="A1272" s="118" t="str">
        <f>IF(B1272="","",COUNT('Diário 1º PA'!$A$5:$A$1982)+COUNT('Diário 2º PA'!$A$5:$A$2027)+COUNT('Diário 3º PA'!$A$5:$A$2043)+ROW()-4)</f>
        <v/>
      </c>
      <c r="B1272" s="104"/>
      <c r="C1272" s="153"/>
      <c r="D1272" s="105"/>
      <c r="E1272" s="105"/>
      <c r="F1272" s="106"/>
      <c r="G1272" s="105"/>
      <c r="H1272" s="105"/>
      <c r="I1272" s="107"/>
      <c r="J1272" s="422"/>
      <c r="K1272" s="422"/>
      <c r="L1272" s="423"/>
      <c r="M1272" s="422"/>
      <c r="N1272" s="422"/>
      <c r="O1272" s="79">
        <f t="shared" si="48"/>
        <v>0</v>
      </c>
      <c r="P1272" s="79">
        <f t="shared" si="48"/>
        <v>0</v>
      </c>
      <c r="Q1272" s="102" t="str">
        <f t="shared" si="47"/>
        <v/>
      </c>
    </row>
    <row r="1273" spans="1:17" x14ac:dyDescent="0.2">
      <c r="A1273" s="118" t="str">
        <f>IF(B1273="","",COUNT('Diário 1º PA'!$A$5:$A$1982)+COUNT('Diário 2º PA'!$A$5:$A$2027)+COUNT('Diário 3º PA'!$A$5:$A$2043)+ROW()-4)</f>
        <v/>
      </c>
      <c r="B1273" s="104"/>
      <c r="C1273" s="153"/>
      <c r="D1273" s="105"/>
      <c r="E1273" s="105"/>
      <c r="F1273" s="106"/>
      <c r="G1273" s="105"/>
      <c r="H1273" s="105"/>
      <c r="I1273" s="107"/>
      <c r="J1273" s="422"/>
      <c r="K1273" s="422"/>
      <c r="L1273" s="423"/>
      <c r="M1273" s="422"/>
      <c r="N1273" s="422"/>
      <c r="O1273" s="79">
        <f t="shared" si="48"/>
        <v>0</v>
      </c>
      <c r="P1273" s="79">
        <f t="shared" si="48"/>
        <v>0</v>
      </c>
      <c r="Q1273" s="102" t="str">
        <f t="shared" si="47"/>
        <v/>
      </c>
    </row>
    <row r="1274" spans="1:17" x14ac:dyDescent="0.2">
      <c r="A1274" s="118" t="str">
        <f>IF(B1274="","",COUNT('Diário 1º PA'!$A$5:$A$1982)+COUNT('Diário 2º PA'!$A$5:$A$2027)+COUNT('Diário 3º PA'!$A$5:$A$2043)+ROW()-4)</f>
        <v/>
      </c>
      <c r="B1274" s="104"/>
      <c r="C1274" s="153"/>
      <c r="D1274" s="105"/>
      <c r="E1274" s="105"/>
      <c r="F1274" s="106"/>
      <c r="G1274" s="105"/>
      <c r="H1274" s="105"/>
      <c r="I1274" s="107"/>
      <c r="J1274" s="422"/>
      <c r="K1274" s="422"/>
      <c r="L1274" s="423"/>
      <c r="M1274" s="422"/>
      <c r="N1274" s="422"/>
      <c r="O1274" s="79">
        <f t="shared" si="48"/>
        <v>0</v>
      </c>
      <c r="P1274" s="79">
        <f t="shared" si="48"/>
        <v>0</v>
      </c>
      <c r="Q1274" s="102" t="str">
        <f t="shared" si="47"/>
        <v/>
      </c>
    </row>
    <row r="1275" spans="1:17" x14ac:dyDescent="0.2">
      <c r="A1275" s="118" t="str">
        <f>IF(B1275="","",COUNT('Diário 1º PA'!$A$5:$A$1982)+COUNT('Diário 2º PA'!$A$5:$A$2027)+COUNT('Diário 3º PA'!$A$5:$A$2043)+ROW()-4)</f>
        <v/>
      </c>
      <c r="B1275" s="104"/>
      <c r="C1275" s="153"/>
      <c r="D1275" s="105"/>
      <c r="E1275" s="105"/>
      <c r="F1275" s="106"/>
      <c r="G1275" s="105"/>
      <c r="H1275" s="105"/>
      <c r="I1275" s="107"/>
      <c r="J1275" s="422"/>
      <c r="K1275" s="422"/>
      <c r="L1275" s="423"/>
      <c r="M1275" s="422"/>
      <c r="N1275" s="422"/>
      <c r="O1275" s="79">
        <f t="shared" si="48"/>
        <v>0</v>
      </c>
      <c r="P1275" s="79">
        <f t="shared" si="48"/>
        <v>0</v>
      </c>
      <c r="Q1275" s="102" t="str">
        <f t="shared" si="47"/>
        <v/>
      </c>
    </row>
    <row r="1276" spans="1:17" x14ac:dyDescent="0.2">
      <c r="A1276" s="118" t="str">
        <f>IF(B1276="","",COUNT('Diário 1º PA'!$A$5:$A$1982)+COUNT('Diário 2º PA'!$A$5:$A$2027)+COUNT('Diário 3º PA'!$A$5:$A$2043)+ROW()-4)</f>
        <v/>
      </c>
      <c r="B1276" s="104"/>
      <c r="C1276" s="153"/>
      <c r="D1276" s="105"/>
      <c r="E1276" s="105"/>
      <c r="F1276" s="106"/>
      <c r="G1276" s="105"/>
      <c r="H1276" s="105"/>
      <c r="I1276" s="107"/>
      <c r="J1276" s="422"/>
      <c r="K1276" s="422"/>
      <c r="L1276" s="423"/>
      <c r="M1276" s="422"/>
      <c r="N1276" s="422"/>
      <c r="O1276" s="79">
        <f t="shared" si="48"/>
        <v>0</v>
      </c>
      <c r="P1276" s="79">
        <f t="shared" si="48"/>
        <v>0</v>
      </c>
      <c r="Q1276" s="102" t="str">
        <f t="shared" si="47"/>
        <v/>
      </c>
    </row>
    <row r="1277" spans="1:17" x14ac:dyDescent="0.2">
      <c r="A1277" s="118" t="str">
        <f>IF(B1277="","",COUNT('Diário 1º PA'!$A$5:$A$1982)+COUNT('Diário 2º PA'!$A$5:$A$2027)+COUNT('Diário 3º PA'!$A$5:$A$2043)+ROW()-4)</f>
        <v/>
      </c>
      <c r="B1277" s="104"/>
      <c r="C1277" s="153"/>
      <c r="D1277" s="105"/>
      <c r="E1277" s="105"/>
      <c r="F1277" s="106"/>
      <c r="G1277" s="105"/>
      <c r="H1277" s="105"/>
      <c r="I1277" s="107"/>
      <c r="J1277" s="422"/>
      <c r="K1277" s="422"/>
      <c r="L1277" s="423"/>
      <c r="M1277" s="422"/>
      <c r="N1277" s="422"/>
      <c r="O1277" s="79">
        <f t="shared" si="48"/>
        <v>0</v>
      </c>
      <c r="P1277" s="79">
        <f t="shared" si="48"/>
        <v>0</v>
      </c>
      <c r="Q1277" s="102" t="str">
        <f t="shared" si="47"/>
        <v/>
      </c>
    </row>
    <row r="1278" spans="1:17" x14ac:dyDescent="0.2">
      <c r="A1278" s="118" t="str">
        <f>IF(B1278="","",COUNT('Diário 1º PA'!$A$5:$A$1982)+COUNT('Diário 2º PA'!$A$5:$A$2027)+COUNT('Diário 3º PA'!$A$5:$A$2043)+ROW()-4)</f>
        <v/>
      </c>
      <c r="B1278" s="104"/>
      <c r="C1278" s="153"/>
      <c r="D1278" s="105"/>
      <c r="E1278" s="105"/>
      <c r="F1278" s="106"/>
      <c r="G1278" s="105"/>
      <c r="H1278" s="105"/>
      <c r="I1278" s="107"/>
      <c r="J1278" s="422"/>
      <c r="K1278" s="422"/>
      <c r="L1278" s="423"/>
      <c r="M1278" s="422"/>
      <c r="N1278" s="422"/>
      <c r="O1278" s="79">
        <f t="shared" si="48"/>
        <v>0</v>
      </c>
      <c r="P1278" s="79">
        <f t="shared" si="48"/>
        <v>0</v>
      </c>
      <c r="Q1278" s="102" t="str">
        <f t="shared" si="47"/>
        <v/>
      </c>
    </row>
    <row r="1279" spans="1:17" x14ac:dyDescent="0.2">
      <c r="A1279" s="118" t="str">
        <f>IF(B1279="","",COUNT('Diário 1º PA'!$A$5:$A$1982)+COUNT('Diário 2º PA'!$A$5:$A$2027)+COUNT('Diário 3º PA'!$A$5:$A$2043)+ROW()-4)</f>
        <v/>
      </c>
      <c r="B1279" s="104"/>
      <c r="C1279" s="153"/>
      <c r="D1279" s="105"/>
      <c r="E1279" s="105"/>
      <c r="F1279" s="106"/>
      <c r="G1279" s="105"/>
      <c r="H1279" s="105"/>
      <c r="I1279" s="107"/>
      <c r="J1279" s="422"/>
      <c r="K1279" s="422"/>
      <c r="L1279" s="423"/>
      <c r="M1279" s="422"/>
      <c r="N1279" s="422"/>
      <c r="O1279" s="79">
        <f t="shared" si="48"/>
        <v>0</v>
      </c>
      <c r="P1279" s="79">
        <f t="shared" si="48"/>
        <v>0</v>
      </c>
      <c r="Q1279" s="102" t="str">
        <f t="shared" si="47"/>
        <v/>
      </c>
    </row>
    <row r="1280" spans="1:17" x14ac:dyDescent="0.2">
      <c r="A1280" s="118" t="str">
        <f>IF(B1280="","",COUNT('Diário 1º PA'!$A$5:$A$1982)+COUNT('Diário 2º PA'!$A$5:$A$2027)+COUNT('Diário 3º PA'!$A$5:$A$2043)+ROW()-4)</f>
        <v/>
      </c>
      <c r="B1280" s="104"/>
      <c r="C1280" s="153"/>
      <c r="D1280" s="105"/>
      <c r="E1280" s="105"/>
      <c r="F1280" s="106"/>
      <c r="G1280" s="105"/>
      <c r="H1280" s="105"/>
      <c r="I1280" s="107"/>
      <c r="J1280" s="422"/>
      <c r="K1280" s="422"/>
      <c r="L1280" s="423"/>
      <c r="M1280" s="422"/>
      <c r="N1280" s="422"/>
      <c r="O1280" s="79">
        <f t="shared" si="48"/>
        <v>0</v>
      </c>
      <c r="P1280" s="79">
        <f t="shared" si="48"/>
        <v>0</v>
      </c>
      <c r="Q1280" s="102" t="str">
        <f t="shared" si="47"/>
        <v/>
      </c>
    </row>
    <row r="1281" spans="1:17" x14ac:dyDescent="0.2">
      <c r="A1281" s="118" t="str">
        <f>IF(B1281="","",COUNT('Diário 1º PA'!$A$5:$A$1982)+COUNT('Diário 2º PA'!$A$5:$A$2027)+COUNT('Diário 3º PA'!$A$5:$A$2043)+ROW()-4)</f>
        <v/>
      </c>
      <c r="B1281" s="104"/>
      <c r="C1281" s="153"/>
      <c r="D1281" s="105"/>
      <c r="E1281" s="105"/>
      <c r="F1281" s="106"/>
      <c r="G1281" s="105"/>
      <c r="H1281" s="105"/>
      <c r="I1281" s="107"/>
      <c r="J1281" s="422"/>
      <c r="K1281" s="422"/>
      <c r="L1281" s="423"/>
      <c r="M1281" s="422"/>
      <c r="N1281" s="422"/>
      <c r="O1281" s="79">
        <f t="shared" si="48"/>
        <v>0</v>
      </c>
      <c r="P1281" s="79">
        <f t="shared" si="48"/>
        <v>0</v>
      </c>
      <c r="Q1281" s="102" t="str">
        <f t="shared" si="47"/>
        <v/>
      </c>
    </row>
    <row r="1282" spans="1:17" x14ac:dyDescent="0.2">
      <c r="A1282" s="118" t="str">
        <f>IF(B1282="","",COUNT('Diário 1º PA'!$A$5:$A$1982)+COUNT('Diário 2º PA'!$A$5:$A$2027)+COUNT('Diário 3º PA'!$A$5:$A$2043)+ROW()-4)</f>
        <v/>
      </c>
      <c r="B1282" s="104"/>
      <c r="C1282" s="153"/>
      <c r="D1282" s="105"/>
      <c r="E1282" s="105"/>
      <c r="F1282" s="106"/>
      <c r="G1282" s="105"/>
      <c r="H1282" s="105"/>
      <c r="I1282" s="107"/>
      <c r="J1282" s="422"/>
      <c r="K1282" s="422"/>
      <c r="L1282" s="423"/>
      <c r="M1282" s="422"/>
      <c r="N1282" s="422"/>
      <c r="O1282" s="79">
        <f t="shared" si="48"/>
        <v>0</v>
      </c>
      <c r="P1282" s="79">
        <f t="shared" si="48"/>
        <v>0</v>
      </c>
      <c r="Q1282" s="102" t="str">
        <f t="shared" si="47"/>
        <v/>
      </c>
    </row>
    <row r="1283" spans="1:17" x14ac:dyDescent="0.2">
      <c r="A1283" s="118" t="str">
        <f>IF(B1283="","",COUNT('Diário 1º PA'!$A$5:$A$1982)+COUNT('Diário 2º PA'!$A$5:$A$2027)+COUNT('Diário 3º PA'!$A$5:$A$2043)+ROW()-4)</f>
        <v/>
      </c>
      <c r="B1283" s="104"/>
      <c r="C1283" s="153"/>
      <c r="D1283" s="105"/>
      <c r="E1283" s="105"/>
      <c r="F1283" s="106"/>
      <c r="G1283" s="105"/>
      <c r="H1283" s="105"/>
      <c r="I1283" s="107"/>
      <c r="J1283" s="422"/>
      <c r="K1283" s="422"/>
      <c r="L1283" s="423"/>
      <c r="M1283" s="422"/>
      <c r="N1283" s="422"/>
      <c r="O1283" s="79">
        <f t="shared" si="48"/>
        <v>0</v>
      </c>
      <c r="P1283" s="79">
        <f t="shared" si="48"/>
        <v>0</v>
      </c>
      <c r="Q1283" s="102" t="str">
        <f t="shared" si="47"/>
        <v/>
      </c>
    </row>
    <row r="1284" spans="1:17" x14ac:dyDescent="0.2">
      <c r="A1284" s="118" t="str">
        <f>IF(B1284="","",COUNT('Diário 1º PA'!$A$5:$A$1982)+COUNT('Diário 2º PA'!$A$5:$A$2027)+COUNT('Diário 3º PA'!$A$5:$A$2043)+ROW()-4)</f>
        <v/>
      </c>
      <c r="B1284" s="104"/>
      <c r="C1284" s="153"/>
      <c r="D1284" s="105"/>
      <c r="E1284" s="105"/>
      <c r="F1284" s="106"/>
      <c r="G1284" s="105"/>
      <c r="H1284" s="105"/>
      <c r="I1284" s="107"/>
      <c r="J1284" s="422"/>
      <c r="K1284" s="422"/>
      <c r="L1284" s="423"/>
      <c r="M1284" s="422"/>
      <c r="N1284" s="422"/>
      <c r="O1284" s="79">
        <f t="shared" si="48"/>
        <v>0</v>
      </c>
      <c r="P1284" s="79">
        <f t="shared" si="48"/>
        <v>0</v>
      </c>
      <c r="Q1284" s="102" t="str">
        <f t="shared" si="47"/>
        <v/>
      </c>
    </row>
    <row r="1285" spans="1:17" x14ac:dyDescent="0.2">
      <c r="A1285" s="118" t="str">
        <f>IF(B1285="","",COUNT('Diário 1º PA'!$A$5:$A$1982)+COUNT('Diário 2º PA'!$A$5:$A$2027)+COUNT('Diário 3º PA'!$A$5:$A$2043)+ROW()-4)</f>
        <v/>
      </c>
      <c r="B1285" s="104"/>
      <c r="C1285" s="153"/>
      <c r="D1285" s="105"/>
      <c r="E1285" s="105"/>
      <c r="F1285" s="106"/>
      <c r="G1285" s="105"/>
      <c r="H1285" s="105"/>
      <c r="I1285" s="107"/>
      <c r="J1285" s="422"/>
      <c r="K1285" s="422"/>
      <c r="L1285" s="423"/>
      <c r="M1285" s="422"/>
      <c r="N1285" s="422"/>
      <c r="O1285" s="79">
        <f t="shared" si="48"/>
        <v>0</v>
      </c>
      <c r="P1285" s="79">
        <f t="shared" si="48"/>
        <v>0</v>
      </c>
      <c r="Q1285" s="102" t="str">
        <f t="shared" si="47"/>
        <v/>
      </c>
    </row>
    <row r="1286" spans="1:17" x14ac:dyDescent="0.2">
      <c r="A1286" s="118" t="str">
        <f>IF(B1286="","",COUNT('Diário 1º PA'!$A$5:$A$1982)+COUNT('Diário 2º PA'!$A$5:$A$2027)+COUNT('Diário 3º PA'!$A$5:$A$2043)+ROW()-4)</f>
        <v/>
      </c>
      <c r="B1286" s="104"/>
      <c r="C1286" s="153"/>
      <c r="D1286" s="105"/>
      <c r="E1286" s="105"/>
      <c r="F1286" s="106"/>
      <c r="G1286" s="105"/>
      <c r="H1286" s="105"/>
      <c r="I1286" s="107"/>
      <c r="J1286" s="422"/>
      <c r="K1286" s="422"/>
      <c r="L1286" s="423"/>
      <c r="M1286" s="422"/>
      <c r="N1286" s="422"/>
      <c r="O1286" s="79">
        <f t="shared" si="48"/>
        <v>0</v>
      </c>
      <c r="P1286" s="79">
        <f t="shared" si="48"/>
        <v>0</v>
      </c>
      <c r="Q1286" s="102" t="str">
        <f t="shared" si="47"/>
        <v/>
      </c>
    </row>
    <row r="1287" spans="1:17" x14ac:dyDescent="0.2">
      <c r="A1287" s="118" t="str">
        <f>IF(B1287="","",COUNT('Diário 1º PA'!$A$5:$A$1982)+COUNT('Diário 2º PA'!$A$5:$A$2027)+COUNT('Diário 3º PA'!$A$5:$A$2043)+ROW()-4)</f>
        <v/>
      </c>
      <c r="B1287" s="104"/>
      <c r="C1287" s="153"/>
      <c r="D1287" s="105"/>
      <c r="E1287" s="105"/>
      <c r="F1287" s="106"/>
      <c r="G1287" s="105"/>
      <c r="H1287" s="105"/>
      <c r="I1287" s="107"/>
      <c r="J1287" s="422"/>
      <c r="K1287" s="422"/>
      <c r="L1287" s="423"/>
      <c r="M1287" s="422"/>
      <c r="N1287" s="422"/>
      <c r="O1287" s="79">
        <f t="shared" si="48"/>
        <v>0</v>
      </c>
      <c r="P1287" s="79">
        <f t="shared" si="48"/>
        <v>0</v>
      </c>
      <c r="Q1287" s="102" t="str">
        <f t="shared" si="47"/>
        <v/>
      </c>
    </row>
    <row r="1288" spans="1:17" x14ac:dyDescent="0.2">
      <c r="A1288" s="118" t="str">
        <f>IF(B1288="","",COUNT('Diário 1º PA'!$A$5:$A$1982)+COUNT('Diário 2º PA'!$A$5:$A$2027)+COUNT('Diário 3º PA'!$A$5:$A$2043)+ROW()-4)</f>
        <v/>
      </c>
      <c r="B1288" s="104"/>
      <c r="C1288" s="153"/>
      <c r="D1288" s="105"/>
      <c r="E1288" s="105"/>
      <c r="F1288" s="106"/>
      <c r="G1288" s="105"/>
      <c r="H1288" s="105"/>
      <c r="I1288" s="107"/>
      <c r="J1288" s="422"/>
      <c r="K1288" s="422"/>
      <c r="L1288" s="423"/>
      <c r="M1288" s="422"/>
      <c r="N1288" s="422"/>
      <c r="O1288" s="79">
        <f t="shared" si="48"/>
        <v>0</v>
      </c>
      <c r="P1288" s="79">
        <f t="shared" si="48"/>
        <v>0</v>
      </c>
      <c r="Q1288" s="102" t="str">
        <f t="shared" si="47"/>
        <v/>
      </c>
    </row>
    <row r="1289" spans="1:17" x14ac:dyDescent="0.2">
      <c r="A1289" s="118" t="str">
        <f>IF(B1289="","",COUNT('Diário 1º PA'!$A$5:$A$1982)+COUNT('Diário 2º PA'!$A$5:$A$2027)+COUNT('Diário 3º PA'!$A$5:$A$2043)+ROW()-4)</f>
        <v/>
      </c>
      <c r="B1289" s="104"/>
      <c r="C1289" s="153"/>
      <c r="D1289" s="105"/>
      <c r="E1289" s="105"/>
      <c r="F1289" s="106"/>
      <c r="G1289" s="105"/>
      <c r="H1289" s="105"/>
      <c r="I1289" s="107"/>
      <c r="J1289" s="422"/>
      <c r="K1289" s="422"/>
      <c r="L1289" s="423"/>
      <c r="M1289" s="422"/>
      <c r="N1289" s="422"/>
      <c r="O1289" s="79">
        <f t="shared" si="48"/>
        <v>0</v>
      </c>
      <c r="P1289" s="79">
        <f t="shared" si="48"/>
        <v>0</v>
      </c>
      <c r="Q1289" s="102" t="str">
        <f t="shared" ref="Q1289:Q1352" si="49">SUBSTITUTE(D1289," ","_")</f>
        <v/>
      </c>
    </row>
    <row r="1290" spans="1:17" x14ac:dyDescent="0.2">
      <c r="A1290" s="118" t="str">
        <f>IF(B1290="","",COUNT('Diário 1º PA'!$A$5:$A$1982)+COUNT('Diário 2º PA'!$A$5:$A$2027)+COUNT('Diário 3º PA'!$A$5:$A$2043)+ROW()-4)</f>
        <v/>
      </c>
      <c r="B1290" s="104"/>
      <c r="C1290" s="153"/>
      <c r="D1290" s="105"/>
      <c r="E1290" s="105"/>
      <c r="F1290" s="106"/>
      <c r="G1290" s="105"/>
      <c r="H1290" s="105"/>
      <c r="I1290" s="107"/>
      <c r="J1290" s="422"/>
      <c r="K1290" s="422"/>
      <c r="L1290" s="423"/>
      <c r="M1290" s="422"/>
      <c r="N1290" s="422"/>
      <c r="O1290" s="79">
        <f t="shared" ref="O1290:P1353" si="50">IF(B1290=0,0,IF(YEAR(B1290)=$P$1,MONTH(B1290)-$O$1+1,(YEAR(B1290)-$P$1)*12-$O$1+1+MONTH(B1290)))</f>
        <v>0</v>
      </c>
      <c r="P1290" s="79">
        <f t="shared" si="50"/>
        <v>0</v>
      </c>
      <c r="Q1290" s="102" t="str">
        <f t="shared" si="49"/>
        <v/>
      </c>
    </row>
    <row r="1291" spans="1:17" x14ac:dyDescent="0.2">
      <c r="A1291" s="118" t="str">
        <f>IF(B1291="","",COUNT('Diário 1º PA'!$A$5:$A$1982)+COUNT('Diário 2º PA'!$A$5:$A$2027)+COUNT('Diário 3º PA'!$A$5:$A$2043)+ROW()-4)</f>
        <v/>
      </c>
      <c r="B1291" s="104"/>
      <c r="C1291" s="153"/>
      <c r="D1291" s="105"/>
      <c r="E1291" s="105"/>
      <c r="F1291" s="106"/>
      <c r="G1291" s="105"/>
      <c r="H1291" s="105"/>
      <c r="I1291" s="107"/>
      <c r="J1291" s="422"/>
      <c r="K1291" s="422"/>
      <c r="L1291" s="423"/>
      <c r="M1291" s="422"/>
      <c r="N1291" s="422"/>
      <c r="O1291" s="79">
        <f t="shared" si="50"/>
        <v>0</v>
      </c>
      <c r="P1291" s="79">
        <f t="shared" si="50"/>
        <v>0</v>
      </c>
      <c r="Q1291" s="102" t="str">
        <f t="shared" si="49"/>
        <v/>
      </c>
    </row>
    <row r="1292" spans="1:17" x14ac:dyDescent="0.2">
      <c r="A1292" s="118" t="str">
        <f>IF(B1292="","",COUNT('Diário 1º PA'!$A$5:$A$1982)+COUNT('Diário 2º PA'!$A$5:$A$2027)+COUNT('Diário 3º PA'!$A$5:$A$2043)+ROW()-4)</f>
        <v/>
      </c>
      <c r="B1292" s="104"/>
      <c r="C1292" s="153"/>
      <c r="D1292" s="105"/>
      <c r="E1292" s="105"/>
      <c r="F1292" s="106"/>
      <c r="G1292" s="105"/>
      <c r="H1292" s="105"/>
      <c r="I1292" s="107"/>
      <c r="J1292" s="422"/>
      <c r="K1292" s="422"/>
      <c r="L1292" s="423"/>
      <c r="M1292" s="422"/>
      <c r="N1292" s="422"/>
      <c r="O1292" s="79">
        <f t="shared" si="50"/>
        <v>0</v>
      </c>
      <c r="P1292" s="79">
        <f t="shared" si="50"/>
        <v>0</v>
      </c>
      <c r="Q1292" s="102" t="str">
        <f t="shared" si="49"/>
        <v/>
      </c>
    </row>
    <row r="1293" spans="1:17" x14ac:dyDescent="0.2">
      <c r="A1293" s="118" t="str">
        <f>IF(B1293="","",COUNT('Diário 1º PA'!$A$5:$A$1982)+COUNT('Diário 2º PA'!$A$5:$A$2027)+COUNT('Diário 3º PA'!$A$5:$A$2043)+ROW()-4)</f>
        <v/>
      </c>
      <c r="B1293" s="104"/>
      <c r="C1293" s="153"/>
      <c r="D1293" s="105"/>
      <c r="E1293" s="105"/>
      <c r="F1293" s="106"/>
      <c r="G1293" s="105"/>
      <c r="H1293" s="105"/>
      <c r="I1293" s="107"/>
      <c r="J1293" s="422"/>
      <c r="K1293" s="422"/>
      <c r="L1293" s="423"/>
      <c r="M1293" s="422"/>
      <c r="N1293" s="422"/>
      <c r="O1293" s="79">
        <f t="shared" si="50"/>
        <v>0</v>
      </c>
      <c r="P1293" s="79">
        <f t="shared" si="50"/>
        <v>0</v>
      </c>
      <c r="Q1293" s="102" t="str">
        <f t="shared" si="49"/>
        <v/>
      </c>
    </row>
    <row r="1294" spans="1:17" x14ac:dyDescent="0.2">
      <c r="A1294" s="118" t="str">
        <f>IF(B1294="","",COUNT('Diário 1º PA'!$A$5:$A$1982)+COUNT('Diário 2º PA'!$A$5:$A$2027)+COUNT('Diário 3º PA'!$A$5:$A$2043)+ROW()-4)</f>
        <v/>
      </c>
      <c r="B1294" s="104"/>
      <c r="C1294" s="153"/>
      <c r="D1294" s="105"/>
      <c r="E1294" s="105"/>
      <c r="F1294" s="106"/>
      <c r="G1294" s="105"/>
      <c r="H1294" s="105"/>
      <c r="I1294" s="107"/>
      <c r="J1294" s="422"/>
      <c r="K1294" s="422"/>
      <c r="L1294" s="423"/>
      <c r="M1294" s="422"/>
      <c r="N1294" s="422"/>
      <c r="O1294" s="79">
        <f t="shared" si="50"/>
        <v>0</v>
      </c>
      <c r="P1294" s="79">
        <f t="shared" si="50"/>
        <v>0</v>
      </c>
      <c r="Q1294" s="102" t="str">
        <f t="shared" si="49"/>
        <v/>
      </c>
    </row>
    <row r="1295" spans="1:17" x14ac:dyDescent="0.2">
      <c r="A1295" s="118" t="str">
        <f>IF(B1295="","",COUNT('Diário 1º PA'!$A$5:$A$1982)+COUNT('Diário 2º PA'!$A$5:$A$2027)+COUNT('Diário 3º PA'!$A$5:$A$2043)+ROW()-4)</f>
        <v/>
      </c>
      <c r="B1295" s="104"/>
      <c r="C1295" s="153"/>
      <c r="D1295" s="105"/>
      <c r="E1295" s="105"/>
      <c r="F1295" s="106"/>
      <c r="G1295" s="105"/>
      <c r="H1295" s="105"/>
      <c r="I1295" s="107"/>
      <c r="J1295" s="422"/>
      <c r="K1295" s="422"/>
      <c r="L1295" s="423"/>
      <c r="M1295" s="422"/>
      <c r="N1295" s="422"/>
      <c r="O1295" s="79">
        <f t="shared" si="50"/>
        <v>0</v>
      </c>
      <c r="P1295" s="79">
        <f t="shared" si="50"/>
        <v>0</v>
      </c>
      <c r="Q1295" s="102" t="str">
        <f t="shared" si="49"/>
        <v/>
      </c>
    </row>
    <row r="1296" spans="1:17" x14ac:dyDescent="0.2">
      <c r="A1296" s="118" t="str">
        <f>IF(B1296="","",COUNT('Diário 1º PA'!$A$5:$A$1982)+COUNT('Diário 2º PA'!$A$5:$A$2027)+COUNT('Diário 3º PA'!$A$5:$A$2043)+ROW()-4)</f>
        <v/>
      </c>
      <c r="B1296" s="104"/>
      <c r="C1296" s="153"/>
      <c r="D1296" s="105"/>
      <c r="E1296" s="105"/>
      <c r="F1296" s="106"/>
      <c r="G1296" s="105"/>
      <c r="H1296" s="105"/>
      <c r="I1296" s="107"/>
      <c r="J1296" s="422"/>
      <c r="K1296" s="422"/>
      <c r="L1296" s="423"/>
      <c r="M1296" s="422"/>
      <c r="N1296" s="422"/>
      <c r="O1296" s="79">
        <f t="shared" si="50"/>
        <v>0</v>
      </c>
      <c r="P1296" s="79">
        <f t="shared" si="50"/>
        <v>0</v>
      </c>
      <c r="Q1296" s="102" t="str">
        <f t="shared" si="49"/>
        <v/>
      </c>
    </row>
    <row r="1297" spans="1:17" x14ac:dyDescent="0.2">
      <c r="A1297" s="118" t="str">
        <f>IF(B1297="","",COUNT('Diário 1º PA'!$A$5:$A$1982)+COUNT('Diário 2º PA'!$A$5:$A$2027)+COUNT('Diário 3º PA'!$A$5:$A$2043)+ROW()-4)</f>
        <v/>
      </c>
      <c r="B1297" s="104"/>
      <c r="C1297" s="153"/>
      <c r="D1297" s="105"/>
      <c r="E1297" s="105"/>
      <c r="F1297" s="106"/>
      <c r="G1297" s="105"/>
      <c r="H1297" s="105"/>
      <c r="I1297" s="107"/>
      <c r="J1297" s="422"/>
      <c r="K1297" s="422"/>
      <c r="L1297" s="423"/>
      <c r="M1297" s="422"/>
      <c r="N1297" s="422"/>
      <c r="O1297" s="79">
        <f t="shared" si="50"/>
        <v>0</v>
      </c>
      <c r="P1297" s="79">
        <f t="shared" si="50"/>
        <v>0</v>
      </c>
      <c r="Q1297" s="102" t="str">
        <f t="shared" si="49"/>
        <v/>
      </c>
    </row>
    <row r="1298" spans="1:17" x14ac:dyDescent="0.2">
      <c r="A1298" s="118" t="str">
        <f>IF(B1298="","",COUNT('Diário 1º PA'!$A$5:$A$1982)+COUNT('Diário 2º PA'!$A$5:$A$2027)+COUNT('Diário 3º PA'!$A$5:$A$2043)+ROW()-4)</f>
        <v/>
      </c>
      <c r="B1298" s="104"/>
      <c r="C1298" s="153"/>
      <c r="D1298" s="105"/>
      <c r="E1298" s="105"/>
      <c r="F1298" s="106"/>
      <c r="G1298" s="105"/>
      <c r="H1298" s="105"/>
      <c r="I1298" s="107"/>
      <c r="J1298" s="422"/>
      <c r="K1298" s="422"/>
      <c r="L1298" s="423"/>
      <c r="M1298" s="422"/>
      <c r="N1298" s="422"/>
      <c r="O1298" s="79">
        <f t="shared" si="50"/>
        <v>0</v>
      </c>
      <c r="P1298" s="79">
        <f t="shared" si="50"/>
        <v>0</v>
      </c>
      <c r="Q1298" s="102" t="str">
        <f t="shared" si="49"/>
        <v/>
      </c>
    </row>
    <row r="1299" spans="1:17" x14ac:dyDescent="0.2">
      <c r="A1299" s="118" t="str">
        <f>IF(B1299="","",COUNT('Diário 1º PA'!$A$5:$A$1982)+COUNT('Diário 2º PA'!$A$5:$A$2027)+COUNT('Diário 3º PA'!$A$5:$A$2043)+ROW()-4)</f>
        <v/>
      </c>
      <c r="B1299" s="104"/>
      <c r="C1299" s="153"/>
      <c r="D1299" s="105"/>
      <c r="E1299" s="105"/>
      <c r="F1299" s="106"/>
      <c r="G1299" s="105"/>
      <c r="H1299" s="105"/>
      <c r="I1299" s="107"/>
      <c r="J1299" s="422"/>
      <c r="K1299" s="422"/>
      <c r="L1299" s="423"/>
      <c r="M1299" s="422"/>
      <c r="N1299" s="422"/>
      <c r="O1299" s="79">
        <f t="shared" si="50"/>
        <v>0</v>
      </c>
      <c r="P1299" s="79">
        <f t="shared" si="50"/>
        <v>0</v>
      </c>
      <c r="Q1299" s="102" t="str">
        <f t="shared" si="49"/>
        <v/>
      </c>
    </row>
    <row r="1300" spans="1:17" x14ac:dyDescent="0.2">
      <c r="A1300" s="118" t="str">
        <f>IF(B1300="","",COUNT('Diário 1º PA'!$A$5:$A$1982)+COUNT('Diário 2º PA'!$A$5:$A$2027)+COUNT('Diário 3º PA'!$A$5:$A$2043)+ROW()-4)</f>
        <v/>
      </c>
      <c r="B1300" s="104"/>
      <c r="C1300" s="153"/>
      <c r="D1300" s="105"/>
      <c r="E1300" s="105"/>
      <c r="F1300" s="106"/>
      <c r="G1300" s="105"/>
      <c r="H1300" s="105"/>
      <c r="I1300" s="107"/>
      <c r="J1300" s="422"/>
      <c r="K1300" s="422"/>
      <c r="L1300" s="423"/>
      <c r="M1300" s="422"/>
      <c r="N1300" s="422"/>
      <c r="O1300" s="79">
        <f t="shared" si="50"/>
        <v>0</v>
      </c>
      <c r="P1300" s="79">
        <f t="shared" si="50"/>
        <v>0</v>
      </c>
      <c r="Q1300" s="102" t="str">
        <f t="shared" si="49"/>
        <v/>
      </c>
    </row>
    <row r="1301" spans="1:17" x14ac:dyDescent="0.2">
      <c r="A1301" s="118" t="str">
        <f>IF(B1301="","",COUNT('Diário 1º PA'!$A$5:$A$1982)+COUNT('Diário 2º PA'!$A$5:$A$2027)+COUNT('Diário 3º PA'!$A$5:$A$2043)+ROW()-4)</f>
        <v/>
      </c>
      <c r="B1301" s="104"/>
      <c r="C1301" s="153"/>
      <c r="D1301" s="105"/>
      <c r="E1301" s="105"/>
      <c r="F1301" s="106"/>
      <c r="G1301" s="105"/>
      <c r="H1301" s="105"/>
      <c r="I1301" s="107"/>
      <c r="J1301" s="422"/>
      <c r="K1301" s="422"/>
      <c r="L1301" s="423"/>
      <c r="M1301" s="422"/>
      <c r="N1301" s="422"/>
      <c r="O1301" s="79">
        <f t="shared" si="50"/>
        <v>0</v>
      </c>
      <c r="P1301" s="79">
        <f t="shared" si="50"/>
        <v>0</v>
      </c>
      <c r="Q1301" s="102" t="str">
        <f t="shared" si="49"/>
        <v/>
      </c>
    </row>
    <row r="1302" spans="1:17" x14ac:dyDescent="0.2">
      <c r="A1302" s="118" t="str">
        <f>IF(B1302="","",COUNT('Diário 1º PA'!$A$5:$A$1982)+COUNT('Diário 2º PA'!$A$5:$A$2027)+COUNT('Diário 3º PA'!$A$5:$A$2043)+ROW()-4)</f>
        <v/>
      </c>
      <c r="B1302" s="104"/>
      <c r="C1302" s="153"/>
      <c r="D1302" s="105"/>
      <c r="E1302" s="105"/>
      <c r="F1302" s="106"/>
      <c r="G1302" s="105"/>
      <c r="H1302" s="105"/>
      <c r="I1302" s="107"/>
      <c r="J1302" s="422"/>
      <c r="K1302" s="422"/>
      <c r="L1302" s="423"/>
      <c r="M1302" s="422"/>
      <c r="N1302" s="422"/>
      <c r="O1302" s="79">
        <f t="shared" si="50"/>
        <v>0</v>
      </c>
      <c r="P1302" s="79">
        <f t="shared" si="50"/>
        <v>0</v>
      </c>
      <c r="Q1302" s="102" t="str">
        <f t="shared" si="49"/>
        <v/>
      </c>
    </row>
    <row r="1303" spans="1:17" x14ac:dyDescent="0.2">
      <c r="A1303" s="118" t="str">
        <f>IF(B1303="","",COUNT('Diário 1º PA'!$A$5:$A$1982)+COUNT('Diário 2º PA'!$A$5:$A$2027)+COUNT('Diário 3º PA'!$A$5:$A$2043)+ROW()-4)</f>
        <v/>
      </c>
      <c r="B1303" s="104"/>
      <c r="C1303" s="153"/>
      <c r="D1303" s="105"/>
      <c r="E1303" s="105"/>
      <c r="F1303" s="106"/>
      <c r="G1303" s="105"/>
      <c r="H1303" s="105"/>
      <c r="I1303" s="107"/>
      <c r="J1303" s="422"/>
      <c r="K1303" s="422"/>
      <c r="L1303" s="423"/>
      <c r="M1303" s="422"/>
      <c r="N1303" s="422"/>
      <c r="O1303" s="79">
        <f t="shared" si="50"/>
        <v>0</v>
      </c>
      <c r="P1303" s="79">
        <f t="shared" si="50"/>
        <v>0</v>
      </c>
      <c r="Q1303" s="102" t="str">
        <f t="shared" si="49"/>
        <v/>
      </c>
    </row>
    <row r="1304" spans="1:17" x14ac:dyDescent="0.2">
      <c r="A1304" s="118" t="str">
        <f>IF(B1304="","",COUNT('Diário 1º PA'!$A$5:$A$1982)+COUNT('Diário 2º PA'!$A$5:$A$2027)+COUNT('Diário 3º PA'!$A$5:$A$2043)+ROW()-4)</f>
        <v/>
      </c>
      <c r="B1304" s="104"/>
      <c r="C1304" s="153"/>
      <c r="D1304" s="105"/>
      <c r="E1304" s="105"/>
      <c r="F1304" s="106"/>
      <c r="G1304" s="105"/>
      <c r="H1304" s="105"/>
      <c r="I1304" s="107"/>
      <c r="J1304" s="422"/>
      <c r="K1304" s="422"/>
      <c r="L1304" s="423"/>
      <c r="M1304" s="422"/>
      <c r="N1304" s="422"/>
      <c r="O1304" s="79">
        <f t="shared" si="50"/>
        <v>0</v>
      </c>
      <c r="P1304" s="79">
        <f t="shared" si="50"/>
        <v>0</v>
      </c>
      <c r="Q1304" s="102" t="str">
        <f t="shared" si="49"/>
        <v/>
      </c>
    </row>
    <row r="1305" spans="1:17" x14ac:dyDescent="0.2">
      <c r="A1305" s="118" t="str">
        <f>IF(B1305="","",COUNT('Diário 1º PA'!$A$5:$A$1982)+COUNT('Diário 2º PA'!$A$5:$A$2027)+COUNT('Diário 3º PA'!$A$5:$A$2043)+ROW()-4)</f>
        <v/>
      </c>
      <c r="B1305" s="104"/>
      <c r="C1305" s="153"/>
      <c r="D1305" s="105"/>
      <c r="E1305" s="105"/>
      <c r="F1305" s="106"/>
      <c r="G1305" s="105"/>
      <c r="H1305" s="105"/>
      <c r="I1305" s="107"/>
      <c r="J1305" s="422"/>
      <c r="K1305" s="422"/>
      <c r="L1305" s="423"/>
      <c r="M1305" s="422"/>
      <c r="N1305" s="422"/>
      <c r="O1305" s="79">
        <f t="shared" si="50"/>
        <v>0</v>
      </c>
      <c r="P1305" s="79">
        <f t="shared" si="50"/>
        <v>0</v>
      </c>
      <c r="Q1305" s="102" t="str">
        <f t="shared" si="49"/>
        <v/>
      </c>
    </row>
    <row r="1306" spans="1:17" x14ac:dyDescent="0.2">
      <c r="A1306" s="118" t="str">
        <f>IF(B1306="","",COUNT('Diário 1º PA'!$A$5:$A$1982)+COUNT('Diário 2º PA'!$A$5:$A$2027)+COUNT('Diário 3º PA'!$A$5:$A$2043)+ROW()-4)</f>
        <v/>
      </c>
      <c r="B1306" s="104"/>
      <c r="C1306" s="153"/>
      <c r="D1306" s="105"/>
      <c r="E1306" s="105"/>
      <c r="F1306" s="106"/>
      <c r="G1306" s="105"/>
      <c r="H1306" s="105"/>
      <c r="I1306" s="107"/>
      <c r="J1306" s="422"/>
      <c r="K1306" s="422"/>
      <c r="L1306" s="423"/>
      <c r="M1306" s="422"/>
      <c r="N1306" s="422"/>
      <c r="O1306" s="79">
        <f t="shared" si="50"/>
        <v>0</v>
      </c>
      <c r="P1306" s="79">
        <f t="shared" si="50"/>
        <v>0</v>
      </c>
      <c r="Q1306" s="102" t="str">
        <f t="shared" si="49"/>
        <v/>
      </c>
    </row>
    <row r="1307" spans="1:17" x14ac:dyDescent="0.2">
      <c r="A1307" s="118" t="str">
        <f>IF(B1307="","",COUNT('Diário 1º PA'!$A$5:$A$1982)+COUNT('Diário 2º PA'!$A$5:$A$2027)+COUNT('Diário 3º PA'!$A$5:$A$2043)+ROW()-4)</f>
        <v/>
      </c>
      <c r="B1307" s="104"/>
      <c r="C1307" s="153"/>
      <c r="D1307" s="105"/>
      <c r="E1307" s="105"/>
      <c r="F1307" s="106"/>
      <c r="G1307" s="105"/>
      <c r="H1307" s="105"/>
      <c r="I1307" s="107"/>
      <c r="J1307" s="422"/>
      <c r="K1307" s="422"/>
      <c r="L1307" s="423"/>
      <c r="M1307" s="422"/>
      <c r="N1307" s="422"/>
      <c r="O1307" s="79">
        <f t="shared" si="50"/>
        <v>0</v>
      </c>
      <c r="P1307" s="79">
        <f t="shared" si="50"/>
        <v>0</v>
      </c>
      <c r="Q1307" s="102" t="str">
        <f t="shared" si="49"/>
        <v/>
      </c>
    </row>
    <row r="1308" spans="1:17" x14ac:dyDescent="0.2">
      <c r="A1308" s="118" t="str">
        <f>IF(B1308="","",COUNT('Diário 1º PA'!$A$5:$A$1982)+COUNT('Diário 2º PA'!$A$5:$A$2027)+COUNT('Diário 3º PA'!$A$5:$A$2043)+ROW()-4)</f>
        <v/>
      </c>
      <c r="B1308" s="104"/>
      <c r="C1308" s="153"/>
      <c r="D1308" s="105"/>
      <c r="E1308" s="105"/>
      <c r="F1308" s="106"/>
      <c r="G1308" s="105"/>
      <c r="H1308" s="105"/>
      <c r="I1308" s="107"/>
      <c r="J1308" s="422"/>
      <c r="K1308" s="422"/>
      <c r="L1308" s="423"/>
      <c r="M1308" s="422"/>
      <c r="N1308" s="422"/>
      <c r="O1308" s="79">
        <f t="shared" si="50"/>
        <v>0</v>
      </c>
      <c r="P1308" s="79">
        <f t="shared" si="50"/>
        <v>0</v>
      </c>
      <c r="Q1308" s="102" t="str">
        <f t="shared" si="49"/>
        <v/>
      </c>
    </row>
    <row r="1309" spans="1:17" x14ac:dyDescent="0.2">
      <c r="A1309" s="118" t="str">
        <f>IF(B1309="","",COUNT('Diário 1º PA'!$A$5:$A$1982)+COUNT('Diário 2º PA'!$A$5:$A$2027)+COUNT('Diário 3º PA'!$A$5:$A$2043)+ROW()-4)</f>
        <v/>
      </c>
      <c r="B1309" s="104"/>
      <c r="C1309" s="153"/>
      <c r="D1309" s="105"/>
      <c r="E1309" s="105"/>
      <c r="F1309" s="106"/>
      <c r="G1309" s="105"/>
      <c r="H1309" s="105"/>
      <c r="I1309" s="107"/>
      <c r="J1309" s="422"/>
      <c r="K1309" s="422"/>
      <c r="L1309" s="423"/>
      <c r="M1309" s="422"/>
      <c r="N1309" s="422"/>
      <c r="O1309" s="79">
        <f t="shared" si="50"/>
        <v>0</v>
      </c>
      <c r="P1309" s="79">
        <f t="shared" si="50"/>
        <v>0</v>
      </c>
      <c r="Q1309" s="102" t="str">
        <f t="shared" si="49"/>
        <v/>
      </c>
    </row>
    <row r="1310" spans="1:17" x14ac:dyDescent="0.2">
      <c r="A1310" s="118" t="str">
        <f>IF(B1310="","",COUNT('Diário 1º PA'!$A$5:$A$1982)+COUNT('Diário 2º PA'!$A$5:$A$2027)+COUNT('Diário 3º PA'!$A$5:$A$2043)+ROW()-4)</f>
        <v/>
      </c>
      <c r="B1310" s="104"/>
      <c r="C1310" s="153"/>
      <c r="D1310" s="105"/>
      <c r="E1310" s="105"/>
      <c r="F1310" s="106"/>
      <c r="G1310" s="105"/>
      <c r="H1310" s="105"/>
      <c r="I1310" s="107"/>
      <c r="J1310" s="422"/>
      <c r="K1310" s="422"/>
      <c r="L1310" s="423"/>
      <c r="M1310" s="422"/>
      <c r="N1310" s="422"/>
      <c r="O1310" s="79">
        <f t="shared" si="50"/>
        <v>0</v>
      </c>
      <c r="P1310" s="79">
        <f t="shared" si="50"/>
        <v>0</v>
      </c>
      <c r="Q1310" s="102" t="str">
        <f t="shared" si="49"/>
        <v/>
      </c>
    </row>
    <row r="1311" spans="1:17" x14ac:dyDescent="0.2">
      <c r="A1311" s="118" t="str">
        <f>IF(B1311="","",COUNT('Diário 1º PA'!$A$5:$A$1982)+COUNT('Diário 2º PA'!$A$5:$A$2027)+COUNT('Diário 3º PA'!$A$5:$A$2043)+ROW()-4)</f>
        <v/>
      </c>
      <c r="B1311" s="104"/>
      <c r="C1311" s="153"/>
      <c r="D1311" s="105"/>
      <c r="E1311" s="105"/>
      <c r="F1311" s="106"/>
      <c r="G1311" s="105"/>
      <c r="H1311" s="105"/>
      <c r="I1311" s="107"/>
      <c r="J1311" s="422"/>
      <c r="K1311" s="422"/>
      <c r="L1311" s="423"/>
      <c r="M1311" s="422"/>
      <c r="N1311" s="422"/>
      <c r="O1311" s="79">
        <f t="shared" si="50"/>
        <v>0</v>
      </c>
      <c r="P1311" s="79">
        <f t="shared" si="50"/>
        <v>0</v>
      </c>
      <c r="Q1311" s="102" t="str">
        <f t="shared" si="49"/>
        <v/>
      </c>
    </row>
    <row r="1312" spans="1:17" x14ac:dyDescent="0.2">
      <c r="A1312" s="118" t="str">
        <f>IF(B1312="","",COUNT('Diário 1º PA'!$A$5:$A$1982)+COUNT('Diário 2º PA'!$A$5:$A$2027)+COUNT('Diário 3º PA'!$A$5:$A$2043)+ROW()-4)</f>
        <v/>
      </c>
      <c r="B1312" s="104"/>
      <c r="C1312" s="153"/>
      <c r="D1312" s="105"/>
      <c r="E1312" s="105"/>
      <c r="F1312" s="106"/>
      <c r="G1312" s="105"/>
      <c r="H1312" s="105"/>
      <c r="I1312" s="107"/>
      <c r="J1312" s="422"/>
      <c r="K1312" s="422"/>
      <c r="L1312" s="423"/>
      <c r="M1312" s="422"/>
      <c r="N1312" s="422"/>
      <c r="O1312" s="79">
        <f t="shared" si="50"/>
        <v>0</v>
      </c>
      <c r="P1312" s="79">
        <f t="shared" si="50"/>
        <v>0</v>
      </c>
      <c r="Q1312" s="102" t="str">
        <f t="shared" si="49"/>
        <v/>
      </c>
    </row>
    <row r="1313" spans="1:17" x14ac:dyDescent="0.2">
      <c r="A1313" s="118" t="str">
        <f>IF(B1313="","",COUNT('Diário 1º PA'!$A$5:$A$1982)+COUNT('Diário 2º PA'!$A$5:$A$2027)+COUNT('Diário 3º PA'!$A$5:$A$2043)+ROW()-4)</f>
        <v/>
      </c>
      <c r="B1313" s="104"/>
      <c r="C1313" s="153"/>
      <c r="D1313" s="105"/>
      <c r="E1313" s="105"/>
      <c r="F1313" s="106"/>
      <c r="G1313" s="105"/>
      <c r="H1313" s="105"/>
      <c r="I1313" s="107"/>
      <c r="J1313" s="422"/>
      <c r="K1313" s="422"/>
      <c r="L1313" s="423"/>
      <c r="M1313" s="422"/>
      <c r="N1313" s="422"/>
      <c r="O1313" s="79">
        <f t="shared" si="50"/>
        <v>0</v>
      </c>
      <c r="P1313" s="79">
        <f t="shared" si="50"/>
        <v>0</v>
      </c>
      <c r="Q1313" s="102" t="str">
        <f t="shared" si="49"/>
        <v/>
      </c>
    </row>
    <row r="1314" spans="1:17" x14ac:dyDescent="0.2">
      <c r="A1314" s="118" t="str">
        <f>IF(B1314="","",COUNT('Diário 1º PA'!$A$5:$A$1982)+COUNT('Diário 2º PA'!$A$5:$A$2027)+COUNT('Diário 3º PA'!$A$5:$A$2043)+ROW()-4)</f>
        <v/>
      </c>
      <c r="B1314" s="104"/>
      <c r="C1314" s="153"/>
      <c r="D1314" s="105"/>
      <c r="E1314" s="105"/>
      <c r="F1314" s="106"/>
      <c r="G1314" s="105"/>
      <c r="H1314" s="105"/>
      <c r="I1314" s="107"/>
      <c r="J1314" s="422"/>
      <c r="K1314" s="422"/>
      <c r="L1314" s="423"/>
      <c r="M1314" s="422"/>
      <c r="N1314" s="422"/>
      <c r="O1314" s="79">
        <f t="shared" si="50"/>
        <v>0</v>
      </c>
      <c r="P1314" s="79">
        <f t="shared" si="50"/>
        <v>0</v>
      </c>
      <c r="Q1314" s="102" t="str">
        <f t="shared" si="49"/>
        <v/>
      </c>
    </row>
    <row r="1315" spans="1:17" x14ac:dyDescent="0.2">
      <c r="A1315" s="118" t="str">
        <f>IF(B1315="","",COUNT('Diário 1º PA'!$A$5:$A$1982)+COUNT('Diário 2º PA'!$A$5:$A$2027)+COUNT('Diário 3º PA'!$A$5:$A$2043)+ROW()-4)</f>
        <v/>
      </c>
      <c r="B1315" s="104"/>
      <c r="C1315" s="153"/>
      <c r="D1315" s="105"/>
      <c r="E1315" s="105"/>
      <c r="F1315" s="106"/>
      <c r="G1315" s="105"/>
      <c r="H1315" s="105"/>
      <c r="I1315" s="107"/>
      <c r="J1315" s="422"/>
      <c r="K1315" s="422"/>
      <c r="L1315" s="423"/>
      <c r="M1315" s="422"/>
      <c r="N1315" s="422"/>
      <c r="O1315" s="79">
        <f t="shared" si="50"/>
        <v>0</v>
      </c>
      <c r="P1315" s="79">
        <f t="shared" si="50"/>
        <v>0</v>
      </c>
      <c r="Q1315" s="102" t="str">
        <f t="shared" si="49"/>
        <v/>
      </c>
    </row>
    <row r="1316" spans="1:17" x14ac:dyDescent="0.2">
      <c r="A1316" s="118" t="str">
        <f>IF(B1316="","",COUNT('Diário 1º PA'!$A$5:$A$1982)+COUNT('Diário 2º PA'!$A$5:$A$2027)+COUNT('Diário 3º PA'!$A$5:$A$2043)+ROW()-4)</f>
        <v/>
      </c>
      <c r="B1316" s="104"/>
      <c r="C1316" s="153"/>
      <c r="D1316" s="105"/>
      <c r="E1316" s="105"/>
      <c r="F1316" s="106"/>
      <c r="G1316" s="105"/>
      <c r="H1316" s="105"/>
      <c r="I1316" s="107"/>
      <c r="J1316" s="422"/>
      <c r="K1316" s="422"/>
      <c r="L1316" s="423"/>
      <c r="M1316" s="422"/>
      <c r="N1316" s="422"/>
      <c r="O1316" s="79">
        <f t="shared" si="50"/>
        <v>0</v>
      </c>
      <c r="P1316" s="79">
        <f t="shared" si="50"/>
        <v>0</v>
      </c>
      <c r="Q1316" s="102" t="str">
        <f t="shared" si="49"/>
        <v/>
      </c>
    </row>
    <row r="1317" spans="1:17" x14ac:dyDescent="0.2">
      <c r="A1317" s="118" t="str">
        <f>IF(B1317="","",COUNT('Diário 1º PA'!$A$5:$A$1982)+COUNT('Diário 2º PA'!$A$5:$A$2027)+COUNT('Diário 3º PA'!$A$5:$A$2043)+ROW()-4)</f>
        <v/>
      </c>
      <c r="B1317" s="104"/>
      <c r="C1317" s="153"/>
      <c r="D1317" s="105"/>
      <c r="E1317" s="105"/>
      <c r="F1317" s="106"/>
      <c r="G1317" s="105"/>
      <c r="H1317" s="105"/>
      <c r="I1317" s="107"/>
      <c r="J1317" s="422"/>
      <c r="K1317" s="422"/>
      <c r="L1317" s="423"/>
      <c r="M1317" s="422"/>
      <c r="N1317" s="422"/>
      <c r="O1317" s="79">
        <f t="shared" si="50"/>
        <v>0</v>
      </c>
      <c r="P1317" s="79">
        <f t="shared" si="50"/>
        <v>0</v>
      </c>
      <c r="Q1317" s="102" t="str">
        <f t="shared" si="49"/>
        <v/>
      </c>
    </row>
    <row r="1318" spans="1:17" x14ac:dyDescent="0.2">
      <c r="A1318" s="118" t="str">
        <f>IF(B1318="","",COUNT('Diário 1º PA'!$A$5:$A$1982)+COUNT('Diário 2º PA'!$A$5:$A$2027)+COUNT('Diário 3º PA'!$A$5:$A$2043)+ROW()-4)</f>
        <v/>
      </c>
      <c r="B1318" s="104"/>
      <c r="C1318" s="153"/>
      <c r="D1318" s="105"/>
      <c r="E1318" s="105"/>
      <c r="F1318" s="106"/>
      <c r="G1318" s="105"/>
      <c r="H1318" s="105"/>
      <c r="I1318" s="107"/>
      <c r="J1318" s="422"/>
      <c r="K1318" s="422"/>
      <c r="L1318" s="423"/>
      <c r="M1318" s="422"/>
      <c r="N1318" s="422"/>
      <c r="O1318" s="79">
        <f t="shared" si="50"/>
        <v>0</v>
      </c>
      <c r="P1318" s="79">
        <f t="shared" si="50"/>
        <v>0</v>
      </c>
      <c r="Q1318" s="102" t="str">
        <f t="shared" si="49"/>
        <v/>
      </c>
    </row>
    <row r="1319" spans="1:17" x14ac:dyDescent="0.2">
      <c r="A1319" s="118" t="str">
        <f>IF(B1319="","",COUNT('Diário 1º PA'!$A$5:$A$1982)+COUNT('Diário 2º PA'!$A$5:$A$2027)+COUNT('Diário 3º PA'!$A$5:$A$2043)+ROW()-4)</f>
        <v/>
      </c>
      <c r="B1319" s="104"/>
      <c r="C1319" s="153"/>
      <c r="D1319" s="105"/>
      <c r="E1319" s="105"/>
      <c r="F1319" s="106"/>
      <c r="G1319" s="105"/>
      <c r="H1319" s="105"/>
      <c r="I1319" s="107"/>
      <c r="J1319" s="422"/>
      <c r="K1319" s="422"/>
      <c r="L1319" s="423"/>
      <c r="M1319" s="422"/>
      <c r="N1319" s="422"/>
      <c r="O1319" s="79">
        <f t="shared" si="50"/>
        <v>0</v>
      </c>
      <c r="P1319" s="79">
        <f t="shared" si="50"/>
        <v>0</v>
      </c>
      <c r="Q1319" s="102" t="str">
        <f t="shared" si="49"/>
        <v/>
      </c>
    </row>
    <row r="1320" spans="1:17" x14ac:dyDescent="0.2">
      <c r="A1320" s="118" t="str">
        <f>IF(B1320="","",COUNT('Diário 1º PA'!$A$5:$A$1982)+COUNT('Diário 2º PA'!$A$5:$A$2027)+COUNT('Diário 3º PA'!$A$5:$A$2043)+ROW()-4)</f>
        <v/>
      </c>
      <c r="B1320" s="104"/>
      <c r="C1320" s="153"/>
      <c r="D1320" s="105"/>
      <c r="E1320" s="105"/>
      <c r="F1320" s="106"/>
      <c r="G1320" s="105"/>
      <c r="H1320" s="105"/>
      <c r="I1320" s="107"/>
      <c r="J1320" s="422"/>
      <c r="K1320" s="422"/>
      <c r="L1320" s="423"/>
      <c r="M1320" s="422"/>
      <c r="N1320" s="422"/>
      <c r="O1320" s="79">
        <f t="shared" si="50"/>
        <v>0</v>
      </c>
      <c r="P1320" s="79">
        <f t="shared" si="50"/>
        <v>0</v>
      </c>
      <c r="Q1320" s="102" t="str">
        <f t="shared" si="49"/>
        <v/>
      </c>
    </row>
    <row r="1321" spans="1:17" x14ac:dyDescent="0.2">
      <c r="A1321" s="118" t="str">
        <f>IF(B1321="","",COUNT('Diário 1º PA'!$A$5:$A$1982)+COUNT('Diário 2º PA'!$A$5:$A$2027)+COUNT('Diário 3º PA'!$A$5:$A$2043)+ROW()-4)</f>
        <v/>
      </c>
      <c r="B1321" s="104"/>
      <c r="C1321" s="153"/>
      <c r="D1321" s="105"/>
      <c r="E1321" s="105"/>
      <c r="F1321" s="106"/>
      <c r="G1321" s="105"/>
      <c r="H1321" s="105"/>
      <c r="I1321" s="107"/>
      <c r="J1321" s="422"/>
      <c r="K1321" s="422"/>
      <c r="L1321" s="423"/>
      <c r="M1321" s="422"/>
      <c r="N1321" s="422"/>
      <c r="O1321" s="79">
        <f t="shared" si="50"/>
        <v>0</v>
      </c>
      <c r="P1321" s="79">
        <f t="shared" si="50"/>
        <v>0</v>
      </c>
      <c r="Q1321" s="102" t="str">
        <f t="shared" si="49"/>
        <v/>
      </c>
    </row>
    <row r="1322" spans="1:17" x14ac:dyDescent="0.2">
      <c r="A1322" s="118" t="str">
        <f>IF(B1322="","",COUNT('Diário 1º PA'!$A$5:$A$1982)+COUNT('Diário 2º PA'!$A$5:$A$2027)+COUNT('Diário 3º PA'!$A$5:$A$2043)+ROW()-4)</f>
        <v/>
      </c>
      <c r="B1322" s="104"/>
      <c r="C1322" s="153"/>
      <c r="D1322" s="105"/>
      <c r="E1322" s="105"/>
      <c r="F1322" s="106"/>
      <c r="G1322" s="105"/>
      <c r="H1322" s="105"/>
      <c r="I1322" s="107"/>
      <c r="J1322" s="422"/>
      <c r="K1322" s="422"/>
      <c r="L1322" s="423"/>
      <c r="M1322" s="422"/>
      <c r="N1322" s="422"/>
      <c r="O1322" s="79">
        <f t="shared" si="50"/>
        <v>0</v>
      </c>
      <c r="P1322" s="79">
        <f t="shared" si="50"/>
        <v>0</v>
      </c>
      <c r="Q1322" s="102" t="str">
        <f t="shared" si="49"/>
        <v/>
      </c>
    </row>
    <row r="1323" spans="1:17" x14ac:dyDescent="0.2">
      <c r="A1323" s="118" t="str">
        <f>IF(B1323="","",COUNT('Diário 1º PA'!$A$5:$A$1982)+COUNT('Diário 2º PA'!$A$5:$A$2027)+COUNT('Diário 3º PA'!$A$5:$A$2043)+ROW()-4)</f>
        <v/>
      </c>
      <c r="B1323" s="104"/>
      <c r="C1323" s="153"/>
      <c r="D1323" s="105"/>
      <c r="E1323" s="105"/>
      <c r="F1323" s="106"/>
      <c r="G1323" s="105"/>
      <c r="H1323" s="105"/>
      <c r="I1323" s="107"/>
      <c r="J1323" s="422"/>
      <c r="K1323" s="422"/>
      <c r="L1323" s="423"/>
      <c r="M1323" s="422"/>
      <c r="N1323" s="422"/>
      <c r="O1323" s="79">
        <f t="shared" si="50"/>
        <v>0</v>
      </c>
      <c r="P1323" s="79">
        <f t="shared" si="50"/>
        <v>0</v>
      </c>
      <c r="Q1323" s="102" t="str">
        <f t="shared" si="49"/>
        <v/>
      </c>
    </row>
    <row r="1324" spans="1:17" x14ac:dyDescent="0.2">
      <c r="A1324" s="118" t="str">
        <f>IF(B1324="","",COUNT('Diário 1º PA'!$A$5:$A$1982)+COUNT('Diário 2º PA'!$A$5:$A$2027)+COUNT('Diário 3º PA'!$A$5:$A$2043)+ROW()-4)</f>
        <v/>
      </c>
      <c r="B1324" s="104"/>
      <c r="C1324" s="153"/>
      <c r="D1324" s="105"/>
      <c r="E1324" s="105"/>
      <c r="F1324" s="106"/>
      <c r="G1324" s="105"/>
      <c r="H1324" s="105"/>
      <c r="I1324" s="107"/>
      <c r="J1324" s="422"/>
      <c r="K1324" s="422"/>
      <c r="L1324" s="423"/>
      <c r="M1324" s="422"/>
      <c r="N1324" s="422"/>
      <c r="O1324" s="79">
        <f t="shared" si="50"/>
        <v>0</v>
      </c>
      <c r="P1324" s="79">
        <f t="shared" si="50"/>
        <v>0</v>
      </c>
      <c r="Q1324" s="102" t="str">
        <f t="shared" si="49"/>
        <v/>
      </c>
    </row>
    <row r="1325" spans="1:17" x14ac:dyDescent="0.2">
      <c r="A1325" s="118" t="str">
        <f>IF(B1325="","",COUNT('Diário 1º PA'!$A$5:$A$1982)+COUNT('Diário 2º PA'!$A$5:$A$2027)+COUNT('Diário 3º PA'!$A$5:$A$2043)+ROW()-4)</f>
        <v/>
      </c>
      <c r="B1325" s="104"/>
      <c r="C1325" s="153"/>
      <c r="D1325" s="105"/>
      <c r="E1325" s="105"/>
      <c r="F1325" s="106"/>
      <c r="G1325" s="105"/>
      <c r="H1325" s="105"/>
      <c r="I1325" s="107"/>
      <c r="J1325" s="422"/>
      <c r="K1325" s="422"/>
      <c r="L1325" s="423"/>
      <c r="M1325" s="422"/>
      <c r="N1325" s="422"/>
      <c r="O1325" s="79">
        <f t="shared" si="50"/>
        <v>0</v>
      </c>
      <c r="P1325" s="79">
        <f t="shared" si="50"/>
        <v>0</v>
      </c>
      <c r="Q1325" s="102" t="str">
        <f t="shared" si="49"/>
        <v/>
      </c>
    </row>
    <row r="1326" spans="1:17" x14ac:dyDescent="0.2">
      <c r="A1326" s="118" t="str">
        <f>IF(B1326="","",COUNT('Diário 1º PA'!$A$5:$A$1982)+COUNT('Diário 2º PA'!$A$5:$A$2027)+COUNT('Diário 3º PA'!$A$5:$A$2043)+ROW()-4)</f>
        <v/>
      </c>
      <c r="B1326" s="104"/>
      <c r="C1326" s="153"/>
      <c r="D1326" s="105"/>
      <c r="E1326" s="105"/>
      <c r="F1326" s="106"/>
      <c r="G1326" s="105"/>
      <c r="H1326" s="105"/>
      <c r="I1326" s="107"/>
      <c r="J1326" s="422"/>
      <c r="K1326" s="422"/>
      <c r="L1326" s="423"/>
      <c r="M1326" s="422"/>
      <c r="N1326" s="422"/>
      <c r="O1326" s="79">
        <f t="shared" si="50"/>
        <v>0</v>
      </c>
      <c r="P1326" s="79">
        <f t="shared" si="50"/>
        <v>0</v>
      </c>
      <c r="Q1326" s="102" t="str">
        <f t="shared" si="49"/>
        <v/>
      </c>
    </row>
    <row r="1327" spans="1:17" x14ac:dyDescent="0.2">
      <c r="A1327" s="118" t="str">
        <f>IF(B1327="","",COUNT('Diário 1º PA'!$A$5:$A$1982)+COUNT('Diário 2º PA'!$A$5:$A$2027)+COUNT('Diário 3º PA'!$A$5:$A$2043)+ROW()-4)</f>
        <v/>
      </c>
      <c r="B1327" s="104"/>
      <c r="C1327" s="153"/>
      <c r="D1327" s="105"/>
      <c r="E1327" s="105"/>
      <c r="F1327" s="106"/>
      <c r="G1327" s="105"/>
      <c r="H1327" s="105"/>
      <c r="I1327" s="107"/>
      <c r="J1327" s="422"/>
      <c r="K1327" s="422"/>
      <c r="L1327" s="423"/>
      <c r="M1327" s="422"/>
      <c r="N1327" s="422"/>
      <c r="O1327" s="79">
        <f t="shared" si="50"/>
        <v>0</v>
      </c>
      <c r="P1327" s="79">
        <f t="shared" si="50"/>
        <v>0</v>
      </c>
      <c r="Q1327" s="102" t="str">
        <f t="shared" si="49"/>
        <v/>
      </c>
    </row>
    <row r="1328" spans="1:17" x14ac:dyDescent="0.2">
      <c r="A1328" s="118" t="str">
        <f>IF(B1328="","",COUNT('Diário 1º PA'!$A$5:$A$1982)+COUNT('Diário 2º PA'!$A$5:$A$2027)+COUNT('Diário 3º PA'!$A$5:$A$2043)+ROW()-4)</f>
        <v/>
      </c>
      <c r="B1328" s="104"/>
      <c r="C1328" s="153"/>
      <c r="D1328" s="105"/>
      <c r="E1328" s="105"/>
      <c r="F1328" s="106"/>
      <c r="G1328" s="105"/>
      <c r="H1328" s="105"/>
      <c r="I1328" s="107"/>
      <c r="J1328" s="422"/>
      <c r="K1328" s="422"/>
      <c r="L1328" s="423"/>
      <c r="M1328" s="422"/>
      <c r="N1328" s="422"/>
      <c r="O1328" s="79">
        <f t="shared" si="50"/>
        <v>0</v>
      </c>
      <c r="P1328" s="79">
        <f t="shared" si="50"/>
        <v>0</v>
      </c>
      <c r="Q1328" s="102" t="str">
        <f t="shared" si="49"/>
        <v/>
      </c>
    </row>
    <row r="1329" spans="1:17" x14ac:dyDescent="0.2">
      <c r="A1329" s="118" t="str">
        <f>IF(B1329="","",COUNT('Diário 1º PA'!$A$5:$A$1982)+COUNT('Diário 2º PA'!$A$5:$A$2027)+COUNT('Diário 3º PA'!$A$5:$A$2043)+ROW()-4)</f>
        <v/>
      </c>
      <c r="B1329" s="104"/>
      <c r="C1329" s="153"/>
      <c r="D1329" s="105"/>
      <c r="E1329" s="105"/>
      <c r="F1329" s="106"/>
      <c r="G1329" s="105"/>
      <c r="H1329" s="105"/>
      <c r="I1329" s="107"/>
      <c r="J1329" s="422"/>
      <c r="K1329" s="422"/>
      <c r="L1329" s="423"/>
      <c r="M1329" s="422"/>
      <c r="N1329" s="422"/>
      <c r="O1329" s="79">
        <f t="shared" si="50"/>
        <v>0</v>
      </c>
      <c r="P1329" s="79">
        <f t="shared" si="50"/>
        <v>0</v>
      </c>
      <c r="Q1329" s="102" t="str">
        <f t="shared" si="49"/>
        <v/>
      </c>
    </row>
    <row r="1330" spans="1:17" x14ac:dyDescent="0.2">
      <c r="A1330" s="118" t="str">
        <f>IF(B1330="","",COUNT('Diário 1º PA'!$A$5:$A$1982)+COUNT('Diário 2º PA'!$A$5:$A$2027)+COUNT('Diário 3º PA'!$A$5:$A$2043)+ROW()-4)</f>
        <v/>
      </c>
      <c r="B1330" s="104"/>
      <c r="C1330" s="153"/>
      <c r="D1330" s="105"/>
      <c r="E1330" s="105"/>
      <c r="F1330" s="106"/>
      <c r="G1330" s="105"/>
      <c r="H1330" s="105"/>
      <c r="I1330" s="107"/>
      <c r="J1330" s="422"/>
      <c r="K1330" s="422"/>
      <c r="L1330" s="423"/>
      <c r="M1330" s="422"/>
      <c r="N1330" s="422"/>
      <c r="O1330" s="79">
        <f t="shared" si="50"/>
        <v>0</v>
      </c>
      <c r="P1330" s="79">
        <f t="shared" si="50"/>
        <v>0</v>
      </c>
      <c r="Q1330" s="102" t="str">
        <f t="shared" si="49"/>
        <v/>
      </c>
    </row>
    <row r="1331" spans="1:17" x14ac:dyDescent="0.2">
      <c r="A1331" s="118" t="str">
        <f>IF(B1331="","",COUNT('Diário 1º PA'!$A$5:$A$1982)+COUNT('Diário 2º PA'!$A$5:$A$2027)+COUNT('Diário 3º PA'!$A$5:$A$2043)+ROW()-4)</f>
        <v/>
      </c>
      <c r="B1331" s="104"/>
      <c r="C1331" s="153"/>
      <c r="D1331" s="105"/>
      <c r="E1331" s="105"/>
      <c r="F1331" s="106"/>
      <c r="G1331" s="105"/>
      <c r="H1331" s="105"/>
      <c r="I1331" s="107"/>
      <c r="J1331" s="422"/>
      <c r="K1331" s="422"/>
      <c r="L1331" s="423"/>
      <c r="M1331" s="422"/>
      <c r="N1331" s="422"/>
      <c r="O1331" s="79">
        <f t="shared" si="50"/>
        <v>0</v>
      </c>
      <c r="P1331" s="79">
        <f t="shared" si="50"/>
        <v>0</v>
      </c>
      <c r="Q1331" s="102" t="str">
        <f t="shared" si="49"/>
        <v/>
      </c>
    </row>
    <row r="1332" spans="1:17" x14ac:dyDescent="0.2">
      <c r="A1332" s="118" t="str">
        <f>IF(B1332="","",COUNT('Diário 1º PA'!$A$5:$A$1982)+COUNT('Diário 2º PA'!$A$5:$A$2027)+COUNT('Diário 3º PA'!$A$5:$A$2043)+ROW()-4)</f>
        <v/>
      </c>
      <c r="B1332" s="104"/>
      <c r="C1332" s="153"/>
      <c r="D1332" s="105"/>
      <c r="E1332" s="105"/>
      <c r="F1332" s="106"/>
      <c r="G1332" s="105"/>
      <c r="H1332" s="105"/>
      <c r="I1332" s="107"/>
      <c r="J1332" s="422"/>
      <c r="K1332" s="422"/>
      <c r="L1332" s="423"/>
      <c r="M1332" s="422"/>
      <c r="N1332" s="422"/>
      <c r="O1332" s="79">
        <f t="shared" si="50"/>
        <v>0</v>
      </c>
      <c r="P1332" s="79">
        <f t="shared" si="50"/>
        <v>0</v>
      </c>
      <c r="Q1332" s="102" t="str">
        <f t="shared" si="49"/>
        <v/>
      </c>
    </row>
    <row r="1333" spans="1:17" x14ac:dyDescent="0.2">
      <c r="A1333" s="118" t="str">
        <f>IF(B1333="","",COUNT('Diário 1º PA'!$A$5:$A$1982)+COUNT('Diário 2º PA'!$A$5:$A$2027)+COUNT('Diário 3º PA'!$A$5:$A$2043)+ROW()-4)</f>
        <v/>
      </c>
      <c r="B1333" s="104"/>
      <c r="C1333" s="153"/>
      <c r="D1333" s="105"/>
      <c r="E1333" s="105"/>
      <c r="F1333" s="106"/>
      <c r="G1333" s="105"/>
      <c r="H1333" s="105"/>
      <c r="I1333" s="107"/>
      <c r="J1333" s="422"/>
      <c r="K1333" s="422"/>
      <c r="L1333" s="423"/>
      <c r="M1333" s="422"/>
      <c r="N1333" s="422"/>
      <c r="O1333" s="79">
        <f t="shared" si="50"/>
        <v>0</v>
      </c>
      <c r="P1333" s="79">
        <f t="shared" si="50"/>
        <v>0</v>
      </c>
      <c r="Q1333" s="102" t="str">
        <f t="shared" si="49"/>
        <v/>
      </c>
    </row>
    <row r="1334" spans="1:17" x14ac:dyDescent="0.2">
      <c r="A1334" s="118" t="str">
        <f>IF(B1334="","",COUNT('Diário 1º PA'!$A$5:$A$1982)+COUNT('Diário 2º PA'!$A$5:$A$2027)+COUNT('Diário 3º PA'!$A$5:$A$2043)+ROW()-4)</f>
        <v/>
      </c>
      <c r="B1334" s="104"/>
      <c r="C1334" s="153"/>
      <c r="D1334" s="105"/>
      <c r="E1334" s="105"/>
      <c r="F1334" s="106"/>
      <c r="G1334" s="105"/>
      <c r="H1334" s="105"/>
      <c r="I1334" s="107"/>
      <c r="J1334" s="422"/>
      <c r="K1334" s="422"/>
      <c r="L1334" s="423"/>
      <c r="M1334" s="422"/>
      <c r="N1334" s="422"/>
      <c r="O1334" s="79">
        <f t="shared" si="50"/>
        <v>0</v>
      </c>
      <c r="P1334" s="79">
        <f t="shared" si="50"/>
        <v>0</v>
      </c>
      <c r="Q1334" s="102" t="str">
        <f t="shared" si="49"/>
        <v/>
      </c>
    </row>
    <row r="1335" spans="1:17" x14ac:dyDescent="0.2">
      <c r="A1335" s="118" t="str">
        <f>IF(B1335="","",COUNT('Diário 1º PA'!$A$5:$A$1982)+COUNT('Diário 2º PA'!$A$5:$A$2027)+COUNT('Diário 3º PA'!$A$5:$A$2043)+ROW()-4)</f>
        <v/>
      </c>
      <c r="B1335" s="104"/>
      <c r="C1335" s="153"/>
      <c r="D1335" s="105"/>
      <c r="E1335" s="105"/>
      <c r="F1335" s="106"/>
      <c r="G1335" s="105"/>
      <c r="H1335" s="105"/>
      <c r="I1335" s="107"/>
      <c r="J1335" s="422"/>
      <c r="K1335" s="422"/>
      <c r="L1335" s="423"/>
      <c r="M1335" s="422"/>
      <c r="N1335" s="422"/>
      <c r="O1335" s="79">
        <f t="shared" si="50"/>
        <v>0</v>
      </c>
      <c r="P1335" s="79">
        <f t="shared" si="50"/>
        <v>0</v>
      </c>
      <c r="Q1335" s="102" t="str">
        <f t="shared" si="49"/>
        <v/>
      </c>
    </row>
    <row r="1336" spans="1:17" x14ac:dyDescent="0.2">
      <c r="A1336" s="118" t="str">
        <f>IF(B1336="","",COUNT('Diário 1º PA'!$A$5:$A$1982)+COUNT('Diário 2º PA'!$A$5:$A$2027)+COUNT('Diário 3º PA'!$A$5:$A$2043)+ROW()-4)</f>
        <v/>
      </c>
      <c r="B1336" s="104"/>
      <c r="C1336" s="153"/>
      <c r="D1336" s="105"/>
      <c r="E1336" s="105"/>
      <c r="F1336" s="106"/>
      <c r="G1336" s="105"/>
      <c r="H1336" s="105"/>
      <c r="I1336" s="107"/>
      <c r="J1336" s="422"/>
      <c r="K1336" s="422"/>
      <c r="L1336" s="423"/>
      <c r="M1336" s="422"/>
      <c r="N1336" s="422"/>
      <c r="O1336" s="79">
        <f t="shared" si="50"/>
        <v>0</v>
      </c>
      <c r="P1336" s="79">
        <f t="shared" si="50"/>
        <v>0</v>
      </c>
      <c r="Q1336" s="102" t="str">
        <f t="shared" si="49"/>
        <v/>
      </c>
    </row>
    <row r="1337" spans="1:17" x14ac:dyDescent="0.2">
      <c r="A1337" s="118" t="str">
        <f>IF(B1337="","",COUNT('Diário 1º PA'!$A$5:$A$1982)+COUNT('Diário 2º PA'!$A$5:$A$2027)+COUNT('Diário 3º PA'!$A$5:$A$2043)+ROW()-4)</f>
        <v/>
      </c>
      <c r="B1337" s="104"/>
      <c r="C1337" s="153"/>
      <c r="D1337" s="105"/>
      <c r="E1337" s="105"/>
      <c r="F1337" s="106"/>
      <c r="G1337" s="105"/>
      <c r="H1337" s="105"/>
      <c r="I1337" s="107"/>
      <c r="J1337" s="422"/>
      <c r="K1337" s="422"/>
      <c r="L1337" s="423"/>
      <c r="M1337" s="422"/>
      <c r="N1337" s="422"/>
      <c r="O1337" s="79">
        <f t="shared" si="50"/>
        <v>0</v>
      </c>
      <c r="P1337" s="79">
        <f t="shared" si="50"/>
        <v>0</v>
      </c>
      <c r="Q1337" s="102" t="str">
        <f t="shared" si="49"/>
        <v/>
      </c>
    </row>
    <row r="1338" spans="1:17" x14ac:dyDescent="0.2">
      <c r="A1338" s="118" t="str">
        <f>IF(B1338="","",COUNT('Diário 1º PA'!$A$5:$A$1982)+COUNT('Diário 2º PA'!$A$5:$A$2027)+COUNT('Diário 3º PA'!$A$5:$A$2043)+ROW()-4)</f>
        <v/>
      </c>
      <c r="B1338" s="104"/>
      <c r="C1338" s="153"/>
      <c r="D1338" s="105"/>
      <c r="E1338" s="105"/>
      <c r="F1338" s="106"/>
      <c r="G1338" s="105"/>
      <c r="H1338" s="105"/>
      <c r="I1338" s="107"/>
      <c r="J1338" s="422"/>
      <c r="K1338" s="422"/>
      <c r="L1338" s="423"/>
      <c r="M1338" s="422"/>
      <c r="N1338" s="422"/>
      <c r="O1338" s="79">
        <f t="shared" si="50"/>
        <v>0</v>
      </c>
      <c r="P1338" s="79">
        <f t="shared" si="50"/>
        <v>0</v>
      </c>
      <c r="Q1338" s="102" t="str">
        <f t="shared" si="49"/>
        <v/>
      </c>
    </row>
    <row r="1339" spans="1:17" x14ac:dyDescent="0.2">
      <c r="A1339" s="118" t="str">
        <f>IF(B1339="","",COUNT('Diário 1º PA'!$A$5:$A$1982)+COUNT('Diário 2º PA'!$A$5:$A$2027)+COUNT('Diário 3º PA'!$A$5:$A$2043)+ROW()-4)</f>
        <v/>
      </c>
      <c r="B1339" s="104"/>
      <c r="C1339" s="153"/>
      <c r="D1339" s="105"/>
      <c r="E1339" s="105"/>
      <c r="F1339" s="106"/>
      <c r="G1339" s="105"/>
      <c r="H1339" s="105"/>
      <c r="I1339" s="107"/>
      <c r="J1339" s="422"/>
      <c r="K1339" s="422"/>
      <c r="L1339" s="423"/>
      <c r="M1339" s="422"/>
      <c r="N1339" s="422"/>
      <c r="O1339" s="79">
        <f t="shared" si="50"/>
        <v>0</v>
      </c>
      <c r="P1339" s="79">
        <f t="shared" si="50"/>
        <v>0</v>
      </c>
      <c r="Q1339" s="102" t="str">
        <f t="shared" si="49"/>
        <v/>
      </c>
    </row>
    <row r="1340" spans="1:17" x14ac:dyDescent="0.2">
      <c r="A1340" s="118" t="str">
        <f>IF(B1340="","",COUNT('Diário 1º PA'!$A$5:$A$1982)+COUNT('Diário 2º PA'!$A$5:$A$2027)+COUNT('Diário 3º PA'!$A$5:$A$2043)+ROW()-4)</f>
        <v/>
      </c>
      <c r="B1340" s="104"/>
      <c r="C1340" s="153"/>
      <c r="D1340" s="105"/>
      <c r="E1340" s="105"/>
      <c r="F1340" s="106"/>
      <c r="G1340" s="105"/>
      <c r="H1340" s="105"/>
      <c r="I1340" s="107"/>
      <c r="J1340" s="422"/>
      <c r="K1340" s="422"/>
      <c r="L1340" s="423"/>
      <c r="M1340" s="422"/>
      <c r="N1340" s="422"/>
      <c r="O1340" s="79">
        <f t="shared" si="50"/>
        <v>0</v>
      </c>
      <c r="P1340" s="79">
        <f t="shared" si="50"/>
        <v>0</v>
      </c>
      <c r="Q1340" s="102" t="str">
        <f t="shared" si="49"/>
        <v/>
      </c>
    </row>
    <row r="1341" spans="1:17" x14ac:dyDescent="0.2">
      <c r="A1341" s="118" t="str">
        <f>IF(B1341="","",COUNT('Diário 1º PA'!$A$5:$A$1982)+COUNT('Diário 2º PA'!$A$5:$A$2027)+COUNT('Diário 3º PA'!$A$5:$A$2043)+ROW()-4)</f>
        <v/>
      </c>
      <c r="B1341" s="104"/>
      <c r="C1341" s="153"/>
      <c r="D1341" s="105"/>
      <c r="E1341" s="105"/>
      <c r="F1341" s="106"/>
      <c r="G1341" s="105"/>
      <c r="H1341" s="105"/>
      <c r="I1341" s="107"/>
      <c r="J1341" s="422"/>
      <c r="K1341" s="422"/>
      <c r="L1341" s="423"/>
      <c r="M1341" s="422"/>
      <c r="N1341" s="422"/>
      <c r="O1341" s="79">
        <f t="shared" si="50"/>
        <v>0</v>
      </c>
      <c r="P1341" s="79">
        <f t="shared" si="50"/>
        <v>0</v>
      </c>
      <c r="Q1341" s="102" t="str">
        <f t="shared" si="49"/>
        <v/>
      </c>
    </row>
    <row r="1342" spans="1:17" x14ac:dyDescent="0.2">
      <c r="A1342" s="118" t="str">
        <f>IF(B1342="","",COUNT('Diário 1º PA'!$A$5:$A$1982)+COUNT('Diário 2º PA'!$A$5:$A$2027)+COUNT('Diário 3º PA'!$A$5:$A$2043)+ROW()-4)</f>
        <v/>
      </c>
      <c r="B1342" s="104"/>
      <c r="C1342" s="153"/>
      <c r="D1342" s="105"/>
      <c r="E1342" s="105"/>
      <c r="F1342" s="106"/>
      <c r="G1342" s="105"/>
      <c r="H1342" s="105"/>
      <c r="I1342" s="107"/>
      <c r="J1342" s="422"/>
      <c r="K1342" s="422"/>
      <c r="L1342" s="423"/>
      <c r="M1342" s="422"/>
      <c r="N1342" s="422"/>
      <c r="O1342" s="79">
        <f t="shared" si="50"/>
        <v>0</v>
      </c>
      <c r="P1342" s="79">
        <f t="shared" si="50"/>
        <v>0</v>
      </c>
      <c r="Q1342" s="102" t="str">
        <f t="shared" si="49"/>
        <v/>
      </c>
    </row>
    <row r="1343" spans="1:17" x14ac:dyDescent="0.2">
      <c r="A1343" s="118" t="str">
        <f>IF(B1343="","",COUNT('Diário 1º PA'!$A$5:$A$1982)+COUNT('Diário 2º PA'!$A$5:$A$2027)+COUNT('Diário 3º PA'!$A$5:$A$2043)+ROW()-4)</f>
        <v/>
      </c>
      <c r="B1343" s="104"/>
      <c r="C1343" s="153"/>
      <c r="D1343" s="105"/>
      <c r="E1343" s="105"/>
      <c r="F1343" s="106"/>
      <c r="G1343" s="105"/>
      <c r="H1343" s="105"/>
      <c r="I1343" s="107"/>
      <c r="J1343" s="422"/>
      <c r="K1343" s="422"/>
      <c r="L1343" s="423"/>
      <c r="M1343" s="422"/>
      <c r="N1343" s="422"/>
      <c r="O1343" s="79">
        <f t="shared" si="50"/>
        <v>0</v>
      </c>
      <c r="P1343" s="79">
        <f t="shared" si="50"/>
        <v>0</v>
      </c>
      <c r="Q1343" s="102" t="str">
        <f t="shared" si="49"/>
        <v/>
      </c>
    </row>
    <row r="1344" spans="1:17" x14ac:dyDescent="0.2">
      <c r="A1344" s="118" t="str">
        <f>IF(B1344="","",COUNT('Diário 1º PA'!$A$5:$A$1982)+COUNT('Diário 2º PA'!$A$5:$A$2027)+COUNT('Diário 3º PA'!$A$5:$A$2043)+ROW()-4)</f>
        <v/>
      </c>
      <c r="B1344" s="104"/>
      <c r="C1344" s="153"/>
      <c r="D1344" s="105"/>
      <c r="E1344" s="105"/>
      <c r="F1344" s="106"/>
      <c r="G1344" s="105"/>
      <c r="H1344" s="105"/>
      <c r="I1344" s="107"/>
      <c r="J1344" s="422"/>
      <c r="K1344" s="422"/>
      <c r="L1344" s="423"/>
      <c r="M1344" s="422"/>
      <c r="N1344" s="422"/>
      <c r="O1344" s="79">
        <f t="shared" si="50"/>
        <v>0</v>
      </c>
      <c r="P1344" s="79">
        <f t="shared" si="50"/>
        <v>0</v>
      </c>
      <c r="Q1344" s="102" t="str">
        <f t="shared" si="49"/>
        <v/>
      </c>
    </row>
    <row r="1345" spans="1:17" x14ac:dyDescent="0.2">
      <c r="A1345" s="118" t="str">
        <f>IF(B1345="","",COUNT('Diário 1º PA'!$A$5:$A$1982)+COUNT('Diário 2º PA'!$A$5:$A$2027)+COUNT('Diário 3º PA'!$A$5:$A$2043)+ROW()-4)</f>
        <v/>
      </c>
      <c r="B1345" s="104"/>
      <c r="C1345" s="153"/>
      <c r="D1345" s="105"/>
      <c r="E1345" s="105"/>
      <c r="F1345" s="106"/>
      <c r="G1345" s="105"/>
      <c r="H1345" s="105"/>
      <c r="I1345" s="107"/>
      <c r="J1345" s="422"/>
      <c r="K1345" s="422"/>
      <c r="L1345" s="423"/>
      <c r="M1345" s="422"/>
      <c r="N1345" s="422"/>
      <c r="O1345" s="79">
        <f t="shared" si="50"/>
        <v>0</v>
      </c>
      <c r="P1345" s="79">
        <f t="shared" si="50"/>
        <v>0</v>
      </c>
      <c r="Q1345" s="102" t="str">
        <f t="shared" si="49"/>
        <v/>
      </c>
    </row>
    <row r="1346" spans="1:17" x14ac:dyDescent="0.2">
      <c r="A1346" s="118" t="str">
        <f>IF(B1346="","",COUNT('Diário 1º PA'!$A$5:$A$1982)+COUNT('Diário 2º PA'!$A$5:$A$2027)+COUNT('Diário 3º PA'!$A$5:$A$2043)+ROW()-4)</f>
        <v/>
      </c>
      <c r="B1346" s="104"/>
      <c r="C1346" s="153"/>
      <c r="D1346" s="105"/>
      <c r="E1346" s="105"/>
      <c r="F1346" s="106"/>
      <c r="G1346" s="105"/>
      <c r="H1346" s="105"/>
      <c r="I1346" s="107"/>
      <c r="J1346" s="422"/>
      <c r="K1346" s="422"/>
      <c r="L1346" s="423"/>
      <c r="M1346" s="422"/>
      <c r="N1346" s="422"/>
      <c r="O1346" s="79">
        <f t="shared" si="50"/>
        <v>0</v>
      </c>
      <c r="P1346" s="79">
        <f t="shared" si="50"/>
        <v>0</v>
      </c>
      <c r="Q1346" s="102" t="str">
        <f t="shared" si="49"/>
        <v/>
      </c>
    </row>
    <row r="1347" spans="1:17" x14ac:dyDescent="0.2">
      <c r="A1347" s="118" t="str">
        <f>IF(B1347="","",COUNT('Diário 1º PA'!$A$5:$A$1982)+COUNT('Diário 2º PA'!$A$5:$A$2027)+COUNT('Diário 3º PA'!$A$5:$A$2043)+ROW()-4)</f>
        <v/>
      </c>
      <c r="B1347" s="104"/>
      <c r="C1347" s="153"/>
      <c r="D1347" s="105"/>
      <c r="E1347" s="105"/>
      <c r="F1347" s="106"/>
      <c r="G1347" s="105"/>
      <c r="H1347" s="105"/>
      <c r="I1347" s="107"/>
      <c r="J1347" s="422"/>
      <c r="K1347" s="422"/>
      <c r="L1347" s="423"/>
      <c r="M1347" s="422"/>
      <c r="N1347" s="422"/>
      <c r="O1347" s="79">
        <f t="shared" si="50"/>
        <v>0</v>
      </c>
      <c r="P1347" s="79">
        <f t="shared" si="50"/>
        <v>0</v>
      </c>
      <c r="Q1347" s="102" t="str">
        <f t="shared" si="49"/>
        <v/>
      </c>
    </row>
    <row r="1348" spans="1:17" x14ac:dyDescent="0.2">
      <c r="A1348" s="118" t="str">
        <f>IF(B1348="","",COUNT('Diário 1º PA'!$A$5:$A$1982)+COUNT('Diário 2º PA'!$A$5:$A$2027)+COUNT('Diário 3º PA'!$A$5:$A$2043)+ROW()-4)</f>
        <v/>
      </c>
      <c r="B1348" s="104"/>
      <c r="C1348" s="153"/>
      <c r="D1348" s="105"/>
      <c r="E1348" s="105"/>
      <c r="F1348" s="106"/>
      <c r="G1348" s="105"/>
      <c r="H1348" s="105"/>
      <c r="I1348" s="107"/>
      <c r="J1348" s="422"/>
      <c r="K1348" s="422"/>
      <c r="L1348" s="423"/>
      <c r="M1348" s="422"/>
      <c r="N1348" s="422"/>
      <c r="O1348" s="79">
        <f t="shared" si="50"/>
        <v>0</v>
      </c>
      <c r="P1348" s="79">
        <f t="shared" si="50"/>
        <v>0</v>
      </c>
      <c r="Q1348" s="102" t="str">
        <f t="shared" si="49"/>
        <v/>
      </c>
    </row>
    <row r="1349" spans="1:17" x14ac:dyDescent="0.2">
      <c r="A1349" s="118" t="str">
        <f>IF(B1349="","",COUNT('Diário 1º PA'!$A$5:$A$1982)+COUNT('Diário 2º PA'!$A$5:$A$2027)+COUNT('Diário 3º PA'!$A$5:$A$2043)+ROW()-4)</f>
        <v/>
      </c>
      <c r="B1349" s="104"/>
      <c r="C1349" s="153"/>
      <c r="D1349" s="105"/>
      <c r="E1349" s="105"/>
      <c r="F1349" s="106"/>
      <c r="G1349" s="105"/>
      <c r="H1349" s="105"/>
      <c r="I1349" s="107"/>
      <c r="J1349" s="422"/>
      <c r="K1349" s="422"/>
      <c r="L1349" s="423"/>
      <c r="M1349" s="422"/>
      <c r="N1349" s="422"/>
      <c r="O1349" s="79">
        <f t="shared" si="50"/>
        <v>0</v>
      </c>
      <c r="P1349" s="79">
        <f t="shared" si="50"/>
        <v>0</v>
      </c>
      <c r="Q1349" s="102" t="str">
        <f t="shared" si="49"/>
        <v/>
      </c>
    </row>
    <row r="1350" spans="1:17" x14ac:dyDescent="0.2">
      <c r="A1350" s="118" t="str">
        <f>IF(B1350="","",COUNT('Diário 1º PA'!$A$5:$A$1982)+COUNT('Diário 2º PA'!$A$5:$A$2027)+COUNT('Diário 3º PA'!$A$5:$A$2043)+ROW()-4)</f>
        <v/>
      </c>
      <c r="B1350" s="104"/>
      <c r="C1350" s="153"/>
      <c r="D1350" s="105"/>
      <c r="E1350" s="105"/>
      <c r="F1350" s="106"/>
      <c r="G1350" s="105"/>
      <c r="H1350" s="105"/>
      <c r="I1350" s="107"/>
      <c r="J1350" s="422"/>
      <c r="K1350" s="422"/>
      <c r="L1350" s="423"/>
      <c r="M1350" s="422"/>
      <c r="N1350" s="422"/>
      <c r="O1350" s="79">
        <f t="shared" si="50"/>
        <v>0</v>
      </c>
      <c r="P1350" s="79">
        <f t="shared" si="50"/>
        <v>0</v>
      </c>
      <c r="Q1350" s="102" t="str">
        <f t="shared" si="49"/>
        <v/>
      </c>
    </row>
    <row r="1351" spans="1:17" x14ac:dyDescent="0.2">
      <c r="A1351" s="118" t="str">
        <f>IF(B1351="","",COUNT('Diário 1º PA'!$A$5:$A$1982)+COUNT('Diário 2º PA'!$A$5:$A$2027)+COUNT('Diário 3º PA'!$A$5:$A$2043)+ROW()-4)</f>
        <v/>
      </c>
      <c r="B1351" s="104"/>
      <c r="C1351" s="153"/>
      <c r="D1351" s="105"/>
      <c r="E1351" s="105"/>
      <c r="F1351" s="106"/>
      <c r="G1351" s="105"/>
      <c r="H1351" s="105"/>
      <c r="I1351" s="107"/>
      <c r="J1351" s="422"/>
      <c r="K1351" s="422"/>
      <c r="L1351" s="423"/>
      <c r="M1351" s="422"/>
      <c r="N1351" s="422"/>
      <c r="O1351" s="79">
        <f t="shared" si="50"/>
        <v>0</v>
      </c>
      <c r="P1351" s="79">
        <f t="shared" si="50"/>
        <v>0</v>
      </c>
      <c r="Q1351" s="102" t="str">
        <f t="shared" si="49"/>
        <v/>
      </c>
    </row>
    <row r="1352" spans="1:17" x14ac:dyDescent="0.2">
      <c r="A1352" s="118" t="str">
        <f>IF(B1352="","",COUNT('Diário 1º PA'!$A$5:$A$1982)+COUNT('Diário 2º PA'!$A$5:$A$2027)+COUNT('Diário 3º PA'!$A$5:$A$2043)+ROW()-4)</f>
        <v/>
      </c>
      <c r="B1352" s="104"/>
      <c r="C1352" s="153"/>
      <c r="D1352" s="105"/>
      <c r="E1352" s="105"/>
      <c r="F1352" s="106"/>
      <c r="G1352" s="105"/>
      <c r="H1352" s="105"/>
      <c r="I1352" s="107"/>
      <c r="J1352" s="422"/>
      <c r="K1352" s="422"/>
      <c r="L1352" s="423"/>
      <c r="M1352" s="422"/>
      <c r="N1352" s="422"/>
      <c r="O1352" s="79">
        <f t="shared" si="50"/>
        <v>0</v>
      </c>
      <c r="P1352" s="79">
        <f t="shared" si="50"/>
        <v>0</v>
      </c>
      <c r="Q1352" s="102" t="str">
        <f t="shared" si="49"/>
        <v/>
      </c>
    </row>
    <row r="1353" spans="1:17" x14ac:dyDescent="0.2">
      <c r="A1353" s="118" t="str">
        <f>IF(B1353="","",COUNT('Diário 1º PA'!$A$5:$A$1982)+COUNT('Diário 2º PA'!$A$5:$A$2027)+COUNT('Diário 3º PA'!$A$5:$A$2043)+ROW()-4)</f>
        <v/>
      </c>
      <c r="B1353" s="104"/>
      <c r="C1353" s="153"/>
      <c r="D1353" s="105"/>
      <c r="E1353" s="105"/>
      <c r="F1353" s="106"/>
      <c r="G1353" s="105"/>
      <c r="H1353" s="105"/>
      <c r="I1353" s="107"/>
      <c r="J1353" s="422"/>
      <c r="K1353" s="422"/>
      <c r="L1353" s="423"/>
      <c r="M1353" s="422"/>
      <c r="N1353" s="422"/>
      <c r="O1353" s="79">
        <f t="shared" si="50"/>
        <v>0</v>
      </c>
      <c r="P1353" s="79">
        <f t="shared" si="50"/>
        <v>0</v>
      </c>
      <c r="Q1353" s="102" t="str">
        <f t="shared" ref="Q1353:Q1416" si="51">SUBSTITUTE(D1353," ","_")</f>
        <v/>
      </c>
    </row>
    <row r="1354" spans="1:17" x14ac:dyDescent="0.2">
      <c r="A1354" s="118" t="str">
        <f>IF(B1354="","",COUNT('Diário 1º PA'!$A$5:$A$1982)+COUNT('Diário 2º PA'!$A$5:$A$2027)+COUNT('Diário 3º PA'!$A$5:$A$2043)+ROW()-4)</f>
        <v/>
      </c>
      <c r="B1354" s="104"/>
      <c r="C1354" s="153"/>
      <c r="D1354" s="105"/>
      <c r="E1354" s="105"/>
      <c r="F1354" s="106"/>
      <c r="G1354" s="105"/>
      <c r="H1354" s="105"/>
      <c r="I1354" s="107"/>
      <c r="J1354" s="422"/>
      <c r="K1354" s="422"/>
      <c r="L1354" s="423"/>
      <c r="M1354" s="422"/>
      <c r="N1354" s="422"/>
      <c r="O1354" s="79">
        <f t="shared" ref="O1354:P1417" si="52">IF(B1354=0,0,IF(YEAR(B1354)=$P$1,MONTH(B1354)-$O$1+1,(YEAR(B1354)-$P$1)*12-$O$1+1+MONTH(B1354)))</f>
        <v>0</v>
      </c>
      <c r="P1354" s="79">
        <f t="shared" si="52"/>
        <v>0</v>
      </c>
      <c r="Q1354" s="102" t="str">
        <f t="shared" si="51"/>
        <v/>
      </c>
    </row>
    <row r="1355" spans="1:17" x14ac:dyDescent="0.2">
      <c r="A1355" s="118" t="str">
        <f>IF(B1355="","",COUNT('Diário 1º PA'!$A$5:$A$1982)+COUNT('Diário 2º PA'!$A$5:$A$2027)+COUNT('Diário 3º PA'!$A$5:$A$2043)+ROW()-4)</f>
        <v/>
      </c>
      <c r="B1355" s="104"/>
      <c r="C1355" s="153"/>
      <c r="D1355" s="105"/>
      <c r="E1355" s="105"/>
      <c r="F1355" s="106"/>
      <c r="G1355" s="105"/>
      <c r="H1355" s="105"/>
      <c r="I1355" s="107"/>
      <c r="J1355" s="422"/>
      <c r="K1355" s="422"/>
      <c r="L1355" s="423"/>
      <c r="M1355" s="422"/>
      <c r="N1355" s="422"/>
      <c r="O1355" s="79">
        <f t="shared" si="52"/>
        <v>0</v>
      </c>
      <c r="P1355" s="79">
        <f t="shared" si="52"/>
        <v>0</v>
      </c>
      <c r="Q1355" s="102" t="str">
        <f t="shared" si="51"/>
        <v/>
      </c>
    </row>
    <row r="1356" spans="1:17" x14ac:dyDescent="0.2">
      <c r="A1356" s="118" t="str">
        <f>IF(B1356="","",COUNT('Diário 1º PA'!$A$5:$A$1982)+COUNT('Diário 2º PA'!$A$5:$A$2027)+COUNT('Diário 3º PA'!$A$5:$A$2043)+ROW()-4)</f>
        <v/>
      </c>
      <c r="B1356" s="104"/>
      <c r="C1356" s="153"/>
      <c r="D1356" s="105"/>
      <c r="E1356" s="105"/>
      <c r="F1356" s="106"/>
      <c r="G1356" s="105"/>
      <c r="H1356" s="105"/>
      <c r="I1356" s="107"/>
      <c r="J1356" s="422"/>
      <c r="K1356" s="422"/>
      <c r="L1356" s="423"/>
      <c r="M1356" s="422"/>
      <c r="N1356" s="422"/>
      <c r="O1356" s="79">
        <f t="shared" si="52"/>
        <v>0</v>
      </c>
      <c r="P1356" s="79">
        <f t="shared" si="52"/>
        <v>0</v>
      </c>
      <c r="Q1356" s="102" t="str">
        <f t="shared" si="51"/>
        <v/>
      </c>
    </row>
    <row r="1357" spans="1:17" x14ac:dyDescent="0.2">
      <c r="A1357" s="118" t="str">
        <f>IF(B1357="","",COUNT('Diário 1º PA'!$A$5:$A$1982)+COUNT('Diário 2º PA'!$A$5:$A$2027)+COUNT('Diário 3º PA'!$A$5:$A$2043)+ROW()-4)</f>
        <v/>
      </c>
      <c r="B1357" s="104"/>
      <c r="C1357" s="153"/>
      <c r="D1357" s="105"/>
      <c r="E1357" s="105"/>
      <c r="F1357" s="106"/>
      <c r="G1357" s="105"/>
      <c r="H1357" s="105"/>
      <c r="I1357" s="107"/>
      <c r="J1357" s="422"/>
      <c r="K1357" s="422"/>
      <c r="L1357" s="423"/>
      <c r="M1357" s="422"/>
      <c r="N1357" s="422"/>
      <c r="O1357" s="79">
        <f t="shared" si="52"/>
        <v>0</v>
      </c>
      <c r="P1357" s="79">
        <f t="shared" si="52"/>
        <v>0</v>
      </c>
      <c r="Q1357" s="102" t="str">
        <f t="shared" si="51"/>
        <v/>
      </c>
    </row>
    <row r="1358" spans="1:17" x14ac:dyDescent="0.2">
      <c r="A1358" s="118" t="str">
        <f>IF(B1358="","",COUNT('Diário 1º PA'!$A$5:$A$1982)+COUNT('Diário 2º PA'!$A$5:$A$2027)+COUNT('Diário 3º PA'!$A$5:$A$2043)+ROW()-4)</f>
        <v/>
      </c>
      <c r="B1358" s="104"/>
      <c r="C1358" s="153"/>
      <c r="D1358" s="105"/>
      <c r="E1358" s="105"/>
      <c r="F1358" s="106"/>
      <c r="G1358" s="105"/>
      <c r="H1358" s="105"/>
      <c r="I1358" s="107"/>
      <c r="J1358" s="422"/>
      <c r="K1358" s="422"/>
      <c r="L1358" s="423"/>
      <c r="M1358" s="422"/>
      <c r="N1358" s="422"/>
      <c r="O1358" s="79">
        <f t="shared" si="52"/>
        <v>0</v>
      </c>
      <c r="P1358" s="79">
        <f t="shared" si="52"/>
        <v>0</v>
      </c>
      <c r="Q1358" s="102" t="str">
        <f t="shared" si="51"/>
        <v/>
      </c>
    </row>
    <row r="1359" spans="1:17" x14ac:dyDescent="0.2">
      <c r="A1359" s="118" t="str">
        <f>IF(B1359="","",COUNT('Diário 1º PA'!$A$5:$A$1982)+COUNT('Diário 2º PA'!$A$5:$A$2027)+COUNT('Diário 3º PA'!$A$5:$A$2043)+ROW()-4)</f>
        <v/>
      </c>
      <c r="B1359" s="104"/>
      <c r="C1359" s="153"/>
      <c r="D1359" s="105"/>
      <c r="E1359" s="105"/>
      <c r="F1359" s="106"/>
      <c r="G1359" s="105"/>
      <c r="H1359" s="105"/>
      <c r="I1359" s="107"/>
      <c r="J1359" s="422"/>
      <c r="K1359" s="422"/>
      <c r="L1359" s="423"/>
      <c r="M1359" s="422"/>
      <c r="N1359" s="422"/>
      <c r="O1359" s="79">
        <f t="shared" si="52"/>
        <v>0</v>
      </c>
      <c r="P1359" s="79">
        <f t="shared" si="52"/>
        <v>0</v>
      </c>
      <c r="Q1359" s="102" t="str">
        <f t="shared" si="51"/>
        <v/>
      </c>
    </row>
    <row r="1360" spans="1:17" x14ac:dyDescent="0.2">
      <c r="A1360" s="118" t="str">
        <f>IF(B1360="","",COUNT('Diário 1º PA'!$A$5:$A$1982)+COUNT('Diário 2º PA'!$A$5:$A$2027)+COUNT('Diário 3º PA'!$A$5:$A$2043)+ROW()-4)</f>
        <v/>
      </c>
      <c r="B1360" s="104"/>
      <c r="C1360" s="153"/>
      <c r="D1360" s="105"/>
      <c r="E1360" s="105"/>
      <c r="F1360" s="106"/>
      <c r="G1360" s="105"/>
      <c r="H1360" s="105"/>
      <c r="I1360" s="107"/>
      <c r="J1360" s="422"/>
      <c r="K1360" s="422"/>
      <c r="L1360" s="423"/>
      <c r="M1360" s="422"/>
      <c r="N1360" s="422"/>
      <c r="O1360" s="79">
        <f t="shared" si="52"/>
        <v>0</v>
      </c>
      <c r="P1360" s="79">
        <f t="shared" si="52"/>
        <v>0</v>
      </c>
      <c r="Q1360" s="102" t="str">
        <f t="shared" si="51"/>
        <v/>
      </c>
    </row>
    <row r="1361" spans="1:17" x14ac:dyDescent="0.2">
      <c r="A1361" s="118" t="str">
        <f>IF(B1361="","",COUNT('Diário 1º PA'!$A$5:$A$1982)+COUNT('Diário 2º PA'!$A$5:$A$2027)+COUNT('Diário 3º PA'!$A$5:$A$2043)+ROW()-4)</f>
        <v/>
      </c>
      <c r="B1361" s="104"/>
      <c r="C1361" s="153"/>
      <c r="D1361" s="105"/>
      <c r="E1361" s="105"/>
      <c r="F1361" s="106"/>
      <c r="G1361" s="105"/>
      <c r="H1361" s="105"/>
      <c r="I1361" s="107"/>
      <c r="J1361" s="422"/>
      <c r="K1361" s="422"/>
      <c r="L1361" s="423"/>
      <c r="M1361" s="422"/>
      <c r="N1361" s="422"/>
      <c r="O1361" s="79">
        <f t="shared" si="52"/>
        <v>0</v>
      </c>
      <c r="P1361" s="79">
        <f t="shared" si="52"/>
        <v>0</v>
      </c>
      <c r="Q1361" s="102" t="str">
        <f t="shared" si="51"/>
        <v/>
      </c>
    </row>
    <row r="1362" spans="1:17" x14ac:dyDescent="0.2">
      <c r="A1362" s="118" t="str">
        <f>IF(B1362="","",COUNT('Diário 1º PA'!$A$5:$A$1982)+COUNT('Diário 2º PA'!$A$5:$A$2027)+COUNT('Diário 3º PA'!$A$5:$A$2043)+ROW()-4)</f>
        <v/>
      </c>
      <c r="B1362" s="104"/>
      <c r="C1362" s="153"/>
      <c r="D1362" s="105"/>
      <c r="E1362" s="105"/>
      <c r="F1362" s="106"/>
      <c r="G1362" s="105"/>
      <c r="H1362" s="105"/>
      <c r="I1362" s="107"/>
      <c r="J1362" s="422"/>
      <c r="K1362" s="422"/>
      <c r="L1362" s="423"/>
      <c r="M1362" s="422"/>
      <c r="N1362" s="422"/>
      <c r="O1362" s="79">
        <f t="shared" si="52"/>
        <v>0</v>
      </c>
      <c r="P1362" s="79">
        <f t="shared" si="52"/>
        <v>0</v>
      </c>
      <c r="Q1362" s="102" t="str">
        <f t="shared" si="51"/>
        <v/>
      </c>
    </row>
    <row r="1363" spans="1:17" x14ac:dyDescent="0.2">
      <c r="A1363" s="118" t="str">
        <f>IF(B1363="","",COUNT('Diário 1º PA'!$A$5:$A$1982)+COUNT('Diário 2º PA'!$A$5:$A$2027)+COUNT('Diário 3º PA'!$A$5:$A$2043)+ROW()-4)</f>
        <v/>
      </c>
      <c r="B1363" s="104"/>
      <c r="C1363" s="153"/>
      <c r="D1363" s="105"/>
      <c r="E1363" s="105"/>
      <c r="F1363" s="106"/>
      <c r="G1363" s="105"/>
      <c r="H1363" s="105"/>
      <c r="I1363" s="107"/>
      <c r="J1363" s="422"/>
      <c r="K1363" s="422"/>
      <c r="L1363" s="423"/>
      <c r="M1363" s="422"/>
      <c r="N1363" s="422"/>
      <c r="O1363" s="79">
        <f t="shared" si="52"/>
        <v>0</v>
      </c>
      <c r="P1363" s="79">
        <f t="shared" si="52"/>
        <v>0</v>
      </c>
      <c r="Q1363" s="102" t="str">
        <f t="shared" si="51"/>
        <v/>
      </c>
    </row>
    <row r="1364" spans="1:17" x14ac:dyDescent="0.2">
      <c r="A1364" s="118" t="str">
        <f>IF(B1364="","",COUNT('Diário 1º PA'!$A$5:$A$1982)+COUNT('Diário 2º PA'!$A$5:$A$2027)+COUNT('Diário 3º PA'!$A$5:$A$2043)+ROW()-4)</f>
        <v/>
      </c>
      <c r="B1364" s="104"/>
      <c r="C1364" s="153"/>
      <c r="D1364" s="105"/>
      <c r="E1364" s="105"/>
      <c r="F1364" s="106"/>
      <c r="G1364" s="105"/>
      <c r="H1364" s="105"/>
      <c r="I1364" s="107"/>
      <c r="J1364" s="422"/>
      <c r="K1364" s="422"/>
      <c r="L1364" s="423"/>
      <c r="M1364" s="422"/>
      <c r="N1364" s="422"/>
      <c r="O1364" s="79">
        <f t="shared" si="52"/>
        <v>0</v>
      </c>
      <c r="P1364" s="79">
        <f t="shared" si="52"/>
        <v>0</v>
      </c>
      <c r="Q1364" s="102" t="str">
        <f t="shared" si="51"/>
        <v/>
      </c>
    </row>
    <row r="1365" spans="1:17" x14ac:dyDescent="0.2">
      <c r="A1365" s="118" t="str">
        <f>IF(B1365="","",COUNT('Diário 1º PA'!$A$5:$A$1982)+COUNT('Diário 2º PA'!$A$5:$A$2027)+COUNT('Diário 3º PA'!$A$5:$A$2043)+ROW()-4)</f>
        <v/>
      </c>
      <c r="B1365" s="104"/>
      <c r="C1365" s="153"/>
      <c r="D1365" s="105"/>
      <c r="E1365" s="105"/>
      <c r="F1365" s="106"/>
      <c r="G1365" s="105"/>
      <c r="H1365" s="105"/>
      <c r="I1365" s="107"/>
      <c r="J1365" s="422"/>
      <c r="K1365" s="422"/>
      <c r="L1365" s="423"/>
      <c r="M1365" s="422"/>
      <c r="N1365" s="422"/>
      <c r="O1365" s="79">
        <f t="shared" si="52"/>
        <v>0</v>
      </c>
      <c r="P1365" s="79">
        <f t="shared" si="52"/>
        <v>0</v>
      </c>
      <c r="Q1365" s="102" t="str">
        <f t="shared" si="51"/>
        <v/>
      </c>
    </row>
    <row r="1366" spans="1:17" x14ac:dyDescent="0.2">
      <c r="A1366" s="118" t="str">
        <f>IF(B1366="","",COUNT('Diário 1º PA'!$A$5:$A$1982)+COUNT('Diário 2º PA'!$A$5:$A$2027)+COUNT('Diário 3º PA'!$A$5:$A$2043)+ROW()-4)</f>
        <v/>
      </c>
      <c r="B1366" s="104"/>
      <c r="C1366" s="153"/>
      <c r="D1366" s="105"/>
      <c r="E1366" s="105"/>
      <c r="F1366" s="106"/>
      <c r="G1366" s="105"/>
      <c r="H1366" s="105"/>
      <c r="I1366" s="107"/>
      <c r="J1366" s="422"/>
      <c r="K1366" s="422"/>
      <c r="L1366" s="423"/>
      <c r="M1366" s="422"/>
      <c r="N1366" s="422"/>
      <c r="O1366" s="79">
        <f t="shared" si="52"/>
        <v>0</v>
      </c>
      <c r="P1366" s="79">
        <f t="shared" si="52"/>
        <v>0</v>
      </c>
      <c r="Q1366" s="102" t="str">
        <f t="shared" si="51"/>
        <v/>
      </c>
    </row>
    <row r="1367" spans="1:17" x14ac:dyDescent="0.2">
      <c r="A1367" s="118" t="str">
        <f>IF(B1367="","",COUNT('Diário 1º PA'!$A$5:$A$1982)+COUNT('Diário 2º PA'!$A$5:$A$2027)+COUNT('Diário 3º PA'!$A$5:$A$2043)+ROW()-4)</f>
        <v/>
      </c>
      <c r="B1367" s="104"/>
      <c r="C1367" s="153"/>
      <c r="D1367" s="105"/>
      <c r="E1367" s="105"/>
      <c r="F1367" s="106"/>
      <c r="G1367" s="105"/>
      <c r="H1367" s="105"/>
      <c r="I1367" s="107"/>
      <c r="J1367" s="422"/>
      <c r="K1367" s="422"/>
      <c r="L1367" s="423"/>
      <c r="M1367" s="422"/>
      <c r="N1367" s="422"/>
      <c r="O1367" s="79">
        <f t="shared" si="52"/>
        <v>0</v>
      </c>
      <c r="P1367" s="79">
        <f t="shared" si="52"/>
        <v>0</v>
      </c>
      <c r="Q1367" s="102" t="str">
        <f t="shared" si="51"/>
        <v/>
      </c>
    </row>
    <row r="1368" spans="1:17" x14ac:dyDescent="0.2">
      <c r="A1368" s="118" t="str">
        <f>IF(B1368="","",COUNT('Diário 1º PA'!$A$5:$A$1982)+COUNT('Diário 2º PA'!$A$5:$A$2027)+COUNT('Diário 3º PA'!$A$5:$A$2043)+ROW()-4)</f>
        <v/>
      </c>
      <c r="B1368" s="104"/>
      <c r="C1368" s="153"/>
      <c r="D1368" s="105"/>
      <c r="E1368" s="105"/>
      <c r="F1368" s="106"/>
      <c r="G1368" s="105"/>
      <c r="H1368" s="105"/>
      <c r="I1368" s="107"/>
      <c r="J1368" s="422"/>
      <c r="K1368" s="422"/>
      <c r="L1368" s="423"/>
      <c r="M1368" s="422"/>
      <c r="N1368" s="422"/>
      <c r="O1368" s="79">
        <f t="shared" si="52"/>
        <v>0</v>
      </c>
      <c r="P1368" s="79">
        <f t="shared" si="52"/>
        <v>0</v>
      </c>
      <c r="Q1368" s="102" t="str">
        <f t="shared" si="51"/>
        <v/>
      </c>
    </row>
    <row r="1369" spans="1:17" x14ac:dyDescent="0.2">
      <c r="A1369" s="118" t="str">
        <f>IF(B1369="","",COUNT('Diário 1º PA'!$A$5:$A$1982)+COUNT('Diário 2º PA'!$A$5:$A$2027)+COUNT('Diário 3º PA'!$A$5:$A$2043)+ROW()-4)</f>
        <v/>
      </c>
      <c r="B1369" s="104"/>
      <c r="C1369" s="153"/>
      <c r="D1369" s="105"/>
      <c r="E1369" s="105"/>
      <c r="F1369" s="106"/>
      <c r="G1369" s="105"/>
      <c r="H1369" s="105"/>
      <c r="I1369" s="107"/>
      <c r="J1369" s="422"/>
      <c r="K1369" s="422"/>
      <c r="L1369" s="423"/>
      <c r="M1369" s="422"/>
      <c r="N1369" s="422"/>
      <c r="O1369" s="79">
        <f t="shared" si="52"/>
        <v>0</v>
      </c>
      <c r="P1369" s="79">
        <f t="shared" si="52"/>
        <v>0</v>
      </c>
      <c r="Q1369" s="102" t="str">
        <f t="shared" si="51"/>
        <v/>
      </c>
    </row>
    <row r="1370" spans="1:17" x14ac:dyDescent="0.2">
      <c r="A1370" s="118" t="str">
        <f>IF(B1370="","",COUNT('Diário 1º PA'!$A$5:$A$1982)+COUNT('Diário 2º PA'!$A$5:$A$2027)+COUNT('Diário 3º PA'!$A$5:$A$2043)+ROW()-4)</f>
        <v/>
      </c>
      <c r="B1370" s="104"/>
      <c r="C1370" s="153"/>
      <c r="D1370" s="105"/>
      <c r="E1370" s="105"/>
      <c r="F1370" s="106"/>
      <c r="G1370" s="105"/>
      <c r="H1370" s="105"/>
      <c r="I1370" s="107"/>
      <c r="J1370" s="422"/>
      <c r="K1370" s="422"/>
      <c r="L1370" s="423"/>
      <c r="M1370" s="422"/>
      <c r="N1370" s="422"/>
      <c r="O1370" s="79">
        <f t="shared" si="52"/>
        <v>0</v>
      </c>
      <c r="P1370" s="79">
        <f t="shared" si="52"/>
        <v>0</v>
      </c>
      <c r="Q1370" s="102" t="str">
        <f t="shared" si="51"/>
        <v/>
      </c>
    </row>
    <row r="1371" spans="1:17" x14ac:dyDescent="0.2">
      <c r="A1371" s="118" t="str">
        <f>IF(B1371="","",COUNT('Diário 1º PA'!$A$5:$A$1982)+COUNT('Diário 2º PA'!$A$5:$A$2027)+COUNT('Diário 3º PA'!$A$5:$A$2043)+ROW()-4)</f>
        <v/>
      </c>
      <c r="B1371" s="104"/>
      <c r="C1371" s="153"/>
      <c r="D1371" s="105"/>
      <c r="E1371" s="105"/>
      <c r="F1371" s="106"/>
      <c r="G1371" s="105"/>
      <c r="H1371" s="105"/>
      <c r="I1371" s="107"/>
      <c r="J1371" s="422"/>
      <c r="K1371" s="422"/>
      <c r="L1371" s="423"/>
      <c r="M1371" s="422"/>
      <c r="N1371" s="422"/>
      <c r="O1371" s="79">
        <f t="shared" si="52"/>
        <v>0</v>
      </c>
      <c r="P1371" s="79">
        <f t="shared" si="52"/>
        <v>0</v>
      </c>
      <c r="Q1371" s="102" t="str">
        <f t="shared" si="51"/>
        <v/>
      </c>
    </row>
    <row r="1372" spans="1:17" x14ac:dyDescent="0.2">
      <c r="A1372" s="118" t="str">
        <f>IF(B1372="","",COUNT('Diário 1º PA'!$A$5:$A$1982)+COUNT('Diário 2º PA'!$A$5:$A$2027)+COUNT('Diário 3º PA'!$A$5:$A$2043)+ROW()-4)</f>
        <v/>
      </c>
      <c r="B1372" s="104"/>
      <c r="C1372" s="153"/>
      <c r="D1372" s="105"/>
      <c r="E1372" s="105"/>
      <c r="F1372" s="106"/>
      <c r="G1372" s="105"/>
      <c r="H1372" s="105"/>
      <c r="I1372" s="107"/>
      <c r="J1372" s="422"/>
      <c r="K1372" s="422"/>
      <c r="L1372" s="423"/>
      <c r="M1372" s="422"/>
      <c r="N1372" s="422"/>
      <c r="O1372" s="79">
        <f t="shared" si="52"/>
        <v>0</v>
      </c>
      <c r="P1372" s="79">
        <f t="shared" si="52"/>
        <v>0</v>
      </c>
      <c r="Q1372" s="102" t="str">
        <f t="shared" si="51"/>
        <v/>
      </c>
    </row>
    <row r="1373" spans="1:17" x14ac:dyDescent="0.2">
      <c r="A1373" s="118" t="str">
        <f>IF(B1373="","",COUNT('Diário 1º PA'!$A$5:$A$1982)+COUNT('Diário 2º PA'!$A$5:$A$2027)+COUNT('Diário 3º PA'!$A$5:$A$2043)+ROW()-4)</f>
        <v/>
      </c>
      <c r="B1373" s="104"/>
      <c r="C1373" s="153"/>
      <c r="D1373" s="105"/>
      <c r="E1373" s="105"/>
      <c r="F1373" s="106"/>
      <c r="G1373" s="105"/>
      <c r="H1373" s="105"/>
      <c r="I1373" s="107"/>
      <c r="J1373" s="422"/>
      <c r="K1373" s="422"/>
      <c r="L1373" s="423"/>
      <c r="M1373" s="422"/>
      <c r="N1373" s="422"/>
      <c r="O1373" s="79">
        <f t="shared" si="52"/>
        <v>0</v>
      </c>
      <c r="P1373" s="79">
        <f t="shared" si="52"/>
        <v>0</v>
      </c>
      <c r="Q1373" s="102" t="str">
        <f t="shared" si="51"/>
        <v/>
      </c>
    </row>
    <row r="1374" spans="1:17" x14ac:dyDescent="0.2">
      <c r="A1374" s="118" t="str">
        <f>IF(B1374="","",COUNT('Diário 1º PA'!$A$5:$A$1982)+COUNT('Diário 2º PA'!$A$5:$A$2027)+COUNT('Diário 3º PA'!$A$5:$A$2043)+ROW()-4)</f>
        <v/>
      </c>
      <c r="B1374" s="104"/>
      <c r="C1374" s="153"/>
      <c r="D1374" s="105"/>
      <c r="E1374" s="105"/>
      <c r="F1374" s="106"/>
      <c r="G1374" s="105"/>
      <c r="H1374" s="105"/>
      <c r="I1374" s="107"/>
      <c r="J1374" s="422"/>
      <c r="K1374" s="422"/>
      <c r="L1374" s="423"/>
      <c r="M1374" s="422"/>
      <c r="N1374" s="422"/>
      <c r="O1374" s="79">
        <f t="shared" si="52"/>
        <v>0</v>
      </c>
      <c r="P1374" s="79">
        <f t="shared" si="52"/>
        <v>0</v>
      </c>
      <c r="Q1374" s="102" t="str">
        <f t="shared" si="51"/>
        <v/>
      </c>
    </row>
    <row r="1375" spans="1:17" x14ac:dyDescent="0.2">
      <c r="A1375" s="118" t="str">
        <f>IF(B1375="","",COUNT('Diário 1º PA'!$A$5:$A$1982)+COUNT('Diário 2º PA'!$A$5:$A$2027)+COUNT('Diário 3º PA'!$A$5:$A$2043)+ROW()-4)</f>
        <v/>
      </c>
      <c r="B1375" s="104"/>
      <c r="C1375" s="153"/>
      <c r="D1375" s="105"/>
      <c r="E1375" s="105"/>
      <c r="F1375" s="106"/>
      <c r="G1375" s="105"/>
      <c r="H1375" s="105"/>
      <c r="I1375" s="107"/>
      <c r="J1375" s="422"/>
      <c r="K1375" s="422"/>
      <c r="L1375" s="423"/>
      <c r="M1375" s="422"/>
      <c r="N1375" s="422"/>
      <c r="O1375" s="79">
        <f t="shared" si="52"/>
        <v>0</v>
      </c>
      <c r="P1375" s="79">
        <f t="shared" si="52"/>
        <v>0</v>
      </c>
      <c r="Q1375" s="102" t="str">
        <f t="shared" si="51"/>
        <v/>
      </c>
    </row>
    <row r="1376" spans="1:17" x14ac:dyDescent="0.2">
      <c r="A1376" s="118" t="str">
        <f>IF(B1376="","",COUNT('Diário 1º PA'!$A$5:$A$1982)+COUNT('Diário 2º PA'!$A$5:$A$2027)+COUNT('Diário 3º PA'!$A$5:$A$2043)+ROW()-4)</f>
        <v/>
      </c>
      <c r="B1376" s="104"/>
      <c r="C1376" s="153"/>
      <c r="D1376" s="105"/>
      <c r="E1376" s="105"/>
      <c r="F1376" s="106"/>
      <c r="G1376" s="105"/>
      <c r="H1376" s="105"/>
      <c r="I1376" s="107"/>
      <c r="J1376" s="422"/>
      <c r="K1376" s="422"/>
      <c r="L1376" s="423"/>
      <c r="M1376" s="422"/>
      <c r="N1376" s="422"/>
      <c r="O1376" s="79">
        <f t="shared" si="52"/>
        <v>0</v>
      </c>
      <c r="P1376" s="79">
        <f t="shared" si="52"/>
        <v>0</v>
      </c>
      <c r="Q1376" s="102" t="str">
        <f t="shared" si="51"/>
        <v/>
      </c>
    </row>
    <row r="1377" spans="1:17" x14ac:dyDescent="0.2">
      <c r="A1377" s="118" t="str">
        <f>IF(B1377="","",COUNT('Diário 1º PA'!$A$5:$A$1982)+COUNT('Diário 2º PA'!$A$5:$A$2027)+COUNT('Diário 3º PA'!$A$5:$A$2043)+ROW()-4)</f>
        <v/>
      </c>
      <c r="B1377" s="104"/>
      <c r="C1377" s="153"/>
      <c r="D1377" s="105"/>
      <c r="E1377" s="105"/>
      <c r="F1377" s="106"/>
      <c r="G1377" s="105"/>
      <c r="H1377" s="105"/>
      <c r="I1377" s="107"/>
      <c r="J1377" s="422"/>
      <c r="K1377" s="422"/>
      <c r="L1377" s="423"/>
      <c r="M1377" s="422"/>
      <c r="N1377" s="422"/>
      <c r="O1377" s="79">
        <f t="shared" si="52"/>
        <v>0</v>
      </c>
      <c r="P1377" s="79">
        <f t="shared" si="52"/>
        <v>0</v>
      </c>
      <c r="Q1377" s="102" t="str">
        <f t="shared" si="51"/>
        <v/>
      </c>
    </row>
    <row r="1378" spans="1:17" x14ac:dyDescent="0.2">
      <c r="A1378" s="118" t="str">
        <f>IF(B1378="","",COUNT('Diário 1º PA'!$A$5:$A$1982)+COUNT('Diário 2º PA'!$A$5:$A$2027)+COUNT('Diário 3º PA'!$A$5:$A$2043)+ROW()-4)</f>
        <v/>
      </c>
      <c r="B1378" s="104"/>
      <c r="C1378" s="153"/>
      <c r="D1378" s="105"/>
      <c r="E1378" s="105"/>
      <c r="F1378" s="106"/>
      <c r="G1378" s="105"/>
      <c r="H1378" s="105"/>
      <c r="I1378" s="107"/>
      <c r="J1378" s="422"/>
      <c r="K1378" s="422"/>
      <c r="L1378" s="423"/>
      <c r="M1378" s="422"/>
      <c r="N1378" s="422"/>
      <c r="O1378" s="79">
        <f t="shared" si="52"/>
        <v>0</v>
      </c>
      <c r="P1378" s="79">
        <f t="shared" si="52"/>
        <v>0</v>
      </c>
      <c r="Q1378" s="102" t="str">
        <f t="shared" si="51"/>
        <v/>
      </c>
    </row>
    <row r="1379" spans="1:17" x14ac:dyDescent="0.2">
      <c r="A1379" s="118" t="str">
        <f>IF(B1379="","",COUNT('Diário 1º PA'!$A$5:$A$1982)+COUNT('Diário 2º PA'!$A$5:$A$2027)+COUNT('Diário 3º PA'!$A$5:$A$2043)+ROW()-4)</f>
        <v/>
      </c>
      <c r="B1379" s="104"/>
      <c r="C1379" s="153"/>
      <c r="D1379" s="105"/>
      <c r="E1379" s="105"/>
      <c r="F1379" s="106"/>
      <c r="G1379" s="105"/>
      <c r="H1379" s="105"/>
      <c r="I1379" s="107"/>
      <c r="J1379" s="422"/>
      <c r="K1379" s="422"/>
      <c r="L1379" s="423"/>
      <c r="M1379" s="422"/>
      <c r="N1379" s="422"/>
      <c r="O1379" s="79">
        <f t="shared" si="52"/>
        <v>0</v>
      </c>
      <c r="P1379" s="79">
        <f t="shared" si="52"/>
        <v>0</v>
      </c>
      <c r="Q1379" s="102" t="str">
        <f t="shared" si="51"/>
        <v/>
      </c>
    </row>
    <row r="1380" spans="1:17" x14ac:dyDescent="0.2">
      <c r="A1380" s="118" t="str">
        <f>IF(B1380="","",COUNT('Diário 1º PA'!$A$5:$A$1982)+COUNT('Diário 2º PA'!$A$5:$A$2027)+COUNT('Diário 3º PA'!$A$5:$A$2043)+ROW()-4)</f>
        <v/>
      </c>
      <c r="B1380" s="104"/>
      <c r="C1380" s="153"/>
      <c r="D1380" s="105"/>
      <c r="E1380" s="105"/>
      <c r="F1380" s="106"/>
      <c r="G1380" s="105"/>
      <c r="H1380" s="105"/>
      <c r="I1380" s="107"/>
      <c r="J1380" s="422"/>
      <c r="K1380" s="422"/>
      <c r="L1380" s="423"/>
      <c r="M1380" s="422"/>
      <c r="N1380" s="422"/>
      <c r="O1380" s="79">
        <f t="shared" si="52"/>
        <v>0</v>
      </c>
      <c r="P1380" s="79">
        <f t="shared" si="52"/>
        <v>0</v>
      </c>
      <c r="Q1380" s="102" t="str">
        <f t="shared" si="51"/>
        <v/>
      </c>
    </row>
    <row r="1381" spans="1:17" x14ac:dyDescent="0.2">
      <c r="A1381" s="118" t="str">
        <f>IF(B1381="","",COUNT('Diário 1º PA'!$A$5:$A$1982)+COUNT('Diário 2º PA'!$A$5:$A$2027)+COUNT('Diário 3º PA'!$A$5:$A$2043)+ROW()-4)</f>
        <v/>
      </c>
      <c r="B1381" s="104"/>
      <c r="C1381" s="153"/>
      <c r="D1381" s="105"/>
      <c r="E1381" s="105"/>
      <c r="F1381" s="106"/>
      <c r="G1381" s="105"/>
      <c r="H1381" s="105"/>
      <c r="I1381" s="107"/>
      <c r="J1381" s="422"/>
      <c r="K1381" s="422"/>
      <c r="L1381" s="423"/>
      <c r="M1381" s="422"/>
      <c r="N1381" s="422"/>
      <c r="O1381" s="79">
        <f t="shared" si="52"/>
        <v>0</v>
      </c>
      <c r="P1381" s="79">
        <f t="shared" si="52"/>
        <v>0</v>
      </c>
      <c r="Q1381" s="102" t="str">
        <f t="shared" si="51"/>
        <v/>
      </c>
    </row>
    <row r="1382" spans="1:17" x14ac:dyDescent="0.2">
      <c r="A1382" s="118" t="str">
        <f>IF(B1382="","",COUNT('Diário 1º PA'!$A$5:$A$1982)+COUNT('Diário 2º PA'!$A$5:$A$2027)+COUNT('Diário 3º PA'!$A$5:$A$2043)+ROW()-4)</f>
        <v/>
      </c>
      <c r="B1382" s="104"/>
      <c r="C1382" s="153"/>
      <c r="D1382" s="105"/>
      <c r="E1382" s="105"/>
      <c r="F1382" s="106"/>
      <c r="G1382" s="105"/>
      <c r="H1382" s="105"/>
      <c r="I1382" s="107"/>
      <c r="J1382" s="422"/>
      <c r="K1382" s="422"/>
      <c r="L1382" s="423"/>
      <c r="M1382" s="422"/>
      <c r="N1382" s="422"/>
      <c r="O1382" s="79">
        <f t="shared" si="52"/>
        <v>0</v>
      </c>
      <c r="P1382" s="79">
        <f t="shared" si="52"/>
        <v>0</v>
      </c>
      <c r="Q1382" s="102" t="str">
        <f t="shared" si="51"/>
        <v/>
      </c>
    </row>
    <row r="1383" spans="1:17" x14ac:dyDescent="0.2">
      <c r="A1383" s="118" t="str">
        <f>IF(B1383="","",COUNT('Diário 1º PA'!$A$5:$A$1982)+COUNT('Diário 2º PA'!$A$5:$A$2027)+COUNT('Diário 3º PA'!$A$5:$A$2043)+ROW()-4)</f>
        <v/>
      </c>
      <c r="B1383" s="104"/>
      <c r="C1383" s="153"/>
      <c r="D1383" s="105"/>
      <c r="E1383" s="105"/>
      <c r="F1383" s="106"/>
      <c r="G1383" s="105"/>
      <c r="H1383" s="105"/>
      <c r="I1383" s="107"/>
      <c r="J1383" s="422"/>
      <c r="K1383" s="422"/>
      <c r="L1383" s="423"/>
      <c r="M1383" s="422"/>
      <c r="N1383" s="422"/>
      <c r="O1383" s="79">
        <f t="shared" si="52"/>
        <v>0</v>
      </c>
      <c r="P1383" s="79">
        <f t="shared" si="52"/>
        <v>0</v>
      </c>
      <c r="Q1383" s="102" t="str">
        <f t="shared" si="51"/>
        <v/>
      </c>
    </row>
    <row r="1384" spans="1:17" x14ac:dyDescent="0.2">
      <c r="A1384" s="118" t="str">
        <f>IF(B1384="","",COUNT('Diário 1º PA'!$A$5:$A$1982)+COUNT('Diário 2º PA'!$A$5:$A$2027)+COUNT('Diário 3º PA'!$A$5:$A$2043)+ROW()-4)</f>
        <v/>
      </c>
      <c r="B1384" s="104"/>
      <c r="C1384" s="153"/>
      <c r="D1384" s="105"/>
      <c r="E1384" s="105"/>
      <c r="F1384" s="106"/>
      <c r="G1384" s="105"/>
      <c r="H1384" s="105"/>
      <c r="I1384" s="107"/>
      <c r="J1384" s="422"/>
      <c r="K1384" s="422"/>
      <c r="L1384" s="423"/>
      <c r="M1384" s="422"/>
      <c r="N1384" s="422"/>
      <c r="O1384" s="79">
        <f t="shared" si="52"/>
        <v>0</v>
      </c>
      <c r="P1384" s="79">
        <f t="shared" si="52"/>
        <v>0</v>
      </c>
      <c r="Q1384" s="102" t="str">
        <f t="shared" si="51"/>
        <v/>
      </c>
    </row>
    <row r="1385" spans="1:17" x14ac:dyDescent="0.2">
      <c r="A1385" s="118" t="str">
        <f>IF(B1385="","",COUNT('Diário 1º PA'!$A$5:$A$1982)+COUNT('Diário 2º PA'!$A$5:$A$2027)+COUNT('Diário 3º PA'!$A$5:$A$2043)+ROW()-4)</f>
        <v/>
      </c>
      <c r="B1385" s="104"/>
      <c r="C1385" s="153"/>
      <c r="D1385" s="105"/>
      <c r="E1385" s="105"/>
      <c r="F1385" s="106"/>
      <c r="G1385" s="105"/>
      <c r="H1385" s="105"/>
      <c r="I1385" s="107"/>
      <c r="J1385" s="422"/>
      <c r="K1385" s="422"/>
      <c r="L1385" s="423"/>
      <c r="M1385" s="422"/>
      <c r="N1385" s="422"/>
      <c r="O1385" s="79">
        <f t="shared" si="52"/>
        <v>0</v>
      </c>
      <c r="P1385" s="79">
        <f t="shared" si="52"/>
        <v>0</v>
      </c>
      <c r="Q1385" s="102" t="str">
        <f t="shared" si="51"/>
        <v/>
      </c>
    </row>
    <row r="1386" spans="1:17" x14ac:dyDescent="0.2">
      <c r="A1386" s="118" t="str">
        <f>IF(B1386="","",COUNT('Diário 1º PA'!$A$5:$A$1982)+COUNT('Diário 2º PA'!$A$5:$A$2027)+COUNT('Diário 3º PA'!$A$5:$A$2043)+ROW()-4)</f>
        <v/>
      </c>
      <c r="B1386" s="104"/>
      <c r="C1386" s="153"/>
      <c r="D1386" s="105"/>
      <c r="E1386" s="105"/>
      <c r="F1386" s="106"/>
      <c r="G1386" s="105"/>
      <c r="H1386" s="105"/>
      <c r="I1386" s="107"/>
      <c r="J1386" s="422"/>
      <c r="K1386" s="422"/>
      <c r="L1386" s="423"/>
      <c r="M1386" s="422"/>
      <c r="N1386" s="422"/>
      <c r="O1386" s="79">
        <f t="shared" si="52"/>
        <v>0</v>
      </c>
      <c r="P1386" s="79">
        <f t="shared" si="52"/>
        <v>0</v>
      </c>
      <c r="Q1386" s="102" t="str">
        <f t="shared" si="51"/>
        <v/>
      </c>
    </row>
    <row r="1387" spans="1:17" x14ac:dyDescent="0.2">
      <c r="A1387" s="118" t="str">
        <f>IF(B1387="","",COUNT('Diário 1º PA'!$A$5:$A$1982)+COUNT('Diário 2º PA'!$A$5:$A$2027)+COUNT('Diário 3º PA'!$A$5:$A$2043)+ROW()-4)</f>
        <v/>
      </c>
      <c r="B1387" s="104"/>
      <c r="C1387" s="153"/>
      <c r="D1387" s="105"/>
      <c r="E1387" s="105"/>
      <c r="F1387" s="106"/>
      <c r="G1387" s="105"/>
      <c r="H1387" s="105"/>
      <c r="I1387" s="107"/>
      <c r="J1387" s="422"/>
      <c r="K1387" s="422"/>
      <c r="L1387" s="423"/>
      <c r="M1387" s="422"/>
      <c r="N1387" s="422"/>
      <c r="O1387" s="79">
        <f t="shared" si="52"/>
        <v>0</v>
      </c>
      <c r="P1387" s="79">
        <f t="shared" si="52"/>
        <v>0</v>
      </c>
      <c r="Q1387" s="102" t="str">
        <f t="shared" si="51"/>
        <v/>
      </c>
    </row>
    <row r="1388" spans="1:17" x14ac:dyDescent="0.2">
      <c r="A1388" s="118" t="str">
        <f>IF(B1388="","",COUNT('Diário 1º PA'!$A$5:$A$1982)+COUNT('Diário 2º PA'!$A$5:$A$2027)+COUNT('Diário 3º PA'!$A$5:$A$2043)+ROW()-4)</f>
        <v/>
      </c>
      <c r="B1388" s="104"/>
      <c r="C1388" s="153"/>
      <c r="D1388" s="105"/>
      <c r="E1388" s="105"/>
      <c r="F1388" s="106"/>
      <c r="G1388" s="105"/>
      <c r="H1388" s="105"/>
      <c r="I1388" s="107"/>
      <c r="J1388" s="422"/>
      <c r="K1388" s="422"/>
      <c r="L1388" s="423"/>
      <c r="M1388" s="422"/>
      <c r="N1388" s="422"/>
      <c r="O1388" s="79">
        <f t="shared" si="52"/>
        <v>0</v>
      </c>
      <c r="P1388" s="79">
        <f t="shared" si="52"/>
        <v>0</v>
      </c>
      <c r="Q1388" s="102" t="str">
        <f t="shared" si="51"/>
        <v/>
      </c>
    </row>
    <row r="1389" spans="1:17" x14ac:dyDescent="0.2">
      <c r="A1389" s="118" t="str">
        <f>IF(B1389="","",COUNT('Diário 1º PA'!$A$5:$A$1982)+COUNT('Diário 2º PA'!$A$5:$A$2027)+COUNT('Diário 3º PA'!$A$5:$A$2043)+ROW()-4)</f>
        <v/>
      </c>
      <c r="B1389" s="104"/>
      <c r="C1389" s="153"/>
      <c r="D1389" s="105"/>
      <c r="E1389" s="105"/>
      <c r="F1389" s="106"/>
      <c r="G1389" s="105"/>
      <c r="H1389" s="105"/>
      <c r="I1389" s="107"/>
      <c r="J1389" s="422"/>
      <c r="K1389" s="422"/>
      <c r="L1389" s="423"/>
      <c r="M1389" s="422"/>
      <c r="N1389" s="422"/>
      <c r="O1389" s="79">
        <f t="shared" si="52"/>
        <v>0</v>
      </c>
      <c r="P1389" s="79">
        <f t="shared" si="52"/>
        <v>0</v>
      </c>
      <c r="Q1389" s="102" t="str">
        <f t="shared" si="51"/>
        <v/>
      </c>
    </row>
    <row r="1390" spans="1:17" x14ac:dyDescent="0.2">
      <c r="A1390" s="118" t="str">
        <f>IF(B1390="","",COUNT('Diário 1º PA'!$A$5:$A$1982)+COUNT('Diário 2º PA'!$A$5:$A$2027)+COUNT('Diário 3º PA'!$A$5:$A$2043)+ROW()-4)</f>
        <v/>
      </c>
      <c r="B1390" s="104"/>
      <c r="C1390" s="153"/>
      <c r="D1390" s="105"/>
      <c r="E1390" s="105"/>
      <c r="F1390" s="106"/>
      <c r="G1390" s="105"/>
      <c r="H1390" s="105"/>
      <c r="I1390" s="107"/>
      <c r="J1390" s="422"/>
      <c r="K1390" s="422"/>
      <c r="L1390" s="423"/>
      <c r="M1390" s="422"/>
      <c r="N1390" s="422"/>
      <c r="O1390" s="79">
        <f t="shared" si="52"/>
        <v>0</v>
      </c>
      <c r="P1390" s="79">
        <f t="shared" si="52"/>
        <v>0</v>
      </c>
      <c r="Q1390" s="102" t="str">
        <f t="shared" si="51"/>
        <v/>
      </c>
    </row>
    <row r="1391" spans="1:17" x14ac:dyDescent="0.2">
      <c r="A1391" s="118" t="str">
        <f>IF(B1391="","",COUNT('Diário 1º PA'!$A$5:$A$1982)+COUNT('Diário 2º PA'!$A$5:$A$2027)+COUNT('Diário 3º PA'!$A$5:$A$2043)+ROW()-4)</f>
        <v/>
      </c>
      <c r="B1391" s="104"/>
      <c r="C1391" s="153"/>
      <c r="D1391" s="105"/>
      <c r="E1391" s="105"/>
      <c r="F1391" s="106"/>
      <c r="G1391" s="105"/>
      <c r="H1391" s="105"/>
      <c r="I1391" s="107"/>
      <c r="J1391" s="422"/>
      <c r="K1391" s="422"/>
      <c r="L1391" s="423"/>
      <c r="M1391" s="422"/>
      <c r="N1391" s="422"/>
      <c r="O1391" s="79">
        <f t="shared" si="52"/>
        <v>0</v>
      </c>
      <c r="P1391" s="79">
        <f t="shared" si="52"/>
        <v>0</v>
      </c>
      <c r="Q1391" s="102" t="str">
        <f t="shared" si="51"/>
        <v/>
      </c>
    </row>
    <row r="1392" spans="1:17" x14ac:dyDescent="0.2">
      <c r="A1392" s="118" t="str">
        <f>IF(B1392="","",COUNT('Diário 1º PA'!$A$5:$A$1982)+COUNT('Diário 2º PA'!$A$5:$A$2027)+COUNT('Diário 3º PA'!$A$5:$A$2043)+ROW()-4)</f>
        <v/>
      </c>
      <c r="B1392" s="104"/>
      <c r="C1392" s="153"/>
      <c r="D1392" s="105"/>
      <c r="E1392" s="105"/>
      <c r="F1392" s="106"/>
      <c r="G1392" s="105"/>
      <c r="H1392" s="105"/>
      <c r="I1392" s="107"/>
      <c r="J1392" s="422"/>
      <c r="K1392" s="422"/>
      <c r="L1392" s="423"/>
      <c r="M1392" s="422"/>
      <c r="N1392" s="422"/>
      <c r="O1392" s="79">
        <f t="shared" si="52"/>
        <v>0</v>
      </c>
      <c r="P1392" s="79">
        <f t="shared" si="52"/>
        <v>0</v>
      </c>
      <c r="Q1392" s="102" t="str">
        <f t="shared" si="51"/>
        <v/>
      </c>
    </row>
    <row r="1393" spans="1:17" x14ac:dyDescent="0.2">
      <c r="A1393" s="118" t="str">
        <f>IF(B1393="","",COUNT('Diário 1º PA'!$A$5:$A$1982)+COUNT('Diário 2º PA'!$A$5:$A$2027)+COUNT('Diário 3º PA'!$A$5:$A$2043)+ROW()-4)</f>
        <v/>
      </c>
      <c r="B1393" s="104"/>
      <c r="C1393" s="153"/>
      <c r="D1393" s="105"/>
      <c r="E1393" s="105"/>
      <c r="F1393" s="106"/>
      <c r="G1393" s="105"/>
      <c r="H1393" s="105"/>
      <c r="I1393" s="107"/>
      <c r="J1393" s="422"/>
      <c r="K1393" s="422"/>
      <c r="L1393" s="423"/>
      <c r="M1393" s="422"/>
      <c r="N1393" s="422"/>
      <c r="O1393" s="79">
        <f t="shared" si="52"/>
        <v>0</v>
      </c>
      <c r="P1393" s="79">
        <f t="shared" si="52"/>
        <v>0</v>
      </c>
      <c r="Q1393" s="102" t="str">
        <f t="shared" si="51"/>
        <v/>
      </c>
    </row>
    <row r="1394" spans="1:17" x14ac:dyDescent="0.2">
      <c r="A1394" s="118" t="str">
        <f>IF(B1394="","",COUNT('Diário 1º PA'!$A$5:$A$1982)+COUNT('Diário 2º PA'!$A$5:$A$2027)+COUNT('Diário 3º PA'!$A$5:$A$2043)+ROW()-4)</f>
        <v/>
      </c>
      <c r="B1394" s="104"/>
      <c r="C1394" s="153"/>
      <c r="D1394" s="105"/>
      <c r="E1394" s="105"/>
      <c r="F1394" s="106"/>
      <c r="G1394" s="105"/>
      <c r="H1394" s="105"/>
      <c r="I1394" s="107"/>
      <c r="J1394" s="422"/>
      <c r="K1394" s="422"/>
      <c r="L1394" s="423"/>
      <c r="M1394" s="422"/>
      <c r="N1394" s="422"/>
      <c r="O1394" s="79">
        <f t="shared" si="52"/>
        <v>0</v>
      </c>
      <c r="P1394" s="79">
        <f t="shared" si="52"/>
        <v>0</v>
      </c>
      <c r="Q1394" s="102" t="str">
        <f t="shared" si="51"/>
        <v/>
      </c>
    </row>
    <row r="1395" spans="1:17" x14ac:dyDescent="0.2">
      <c r="A1395" s="118" t="str">
        <f>IF(B1395="","",COUNT('Diário 1º PA'!$A$5:$A$1982)+COUNT('Diário 2º PA'!$A$5:$A$2027)+COUNT('Diário 3º PA'!$A$5:$A$2043)+ROW()-4)</f>
        <v/>
      </c>
      <c r="B1395" s="104"/>
      <c r="C1395" s="153"/>
      <c r="D1395" s="105"/>
      <c r="E1395" s="105"/>
      <c r="F1395" s="106"/>
      <c r="G1395" s="105"/>
      <c r="H1395" s="105"/>
      <c r="I1395" s="107"/>
      <c r="J1395" s="422"/>
      <c r="K1395" s="422"/>
      <c r="L1395" s="423"/>
      <c r="M1395" s="422"/>
      <c r="N1395" s="422"/>
      <c r="O1395" s="79">
        <f t="shared" si="52"/>
        <v>0</v>
      </c>
      <c r="P1395" s="79">
        <f t="shared" si="52"/>
        <v>0</v>
      </c>
      <c r="Q1395" s="102" t="str">
        <f t="shared" si="51"/>
        <v/>
      </c>
    </row>
    <row r="1396" spans="1:17" x14ac:dyDescent="0.2">
      <c r="A1396" s="118" t="str">
        <f>IF(B1396="","",COUNT('Diário 1º PA'!$A$5:$A$1982)+COUNT('Diário 2º PA'!$A$5:$A$2027)+COUNT('Diário 3º PA'!$A$5:$A$2043)+ROW()-4)</f>
        <v/>
      </c>
      <c r="B1396" s="104"/>
      <c r="C1396" s="153"/>
      <c r="D1396" s="105"/>
      <c r="E1396" s="105"/>
      <c r="F1396" s="106"/>
      <c r="G1396" s="105"/>
      <c r="H1396" s="105"/>
      <c r="I1396" s="107"/>
      <c r="J1396" s="422"/>
      <c r="K1396" s="422"/>
      <c r="L1396" s="423"/>
      <c r="M1396" s="422"/>
      <c r="N1396" s="422"/>
      <c r="O1396" s="79">
        <f t="shared" si="52"/>
        <v>0</v>
      </c>
      <c r="P1396" s="79">
        <f t="shared" si="52"/>
        <v>0</v>
      </c>
      <c r="Q1396" s="102" t="str">
        <f t="shared" si="51"/>
        <v/>
      </c>
    </row>
    <row r="1397" spans="1:17" x14ac:dyDescent="0.2">
      <c r="A1397" s="118" t="str">
        <f>IF(B1397="","",COUNT('Diário 1º PA'!$A$5:$A$1982)+COUNT('Diário 2º PA'!$A$5:$A$2027)+COUNT('Diário 3º PA'!$A$5:$A$2043)+ROW()-4)</f>
        <v/>
      </c>
      <c r="B1397" s="104"/>
      <c r="C1397" s="153"/>
      <c r="D1397" s="105"/>
      <c r="E1397" s="105"/>
      <c r="F1397" s="106"/>
      <c r="G1397" s="105"/>
      <c r="H1397" s="105"/>
      <c r="I1397" s="107"/>
      <c r="J1397" s="422"/>
      <c r="K1397" s="422"/>
      <c r="L1397" s="423"/>
      <c r="M1397" s="422"/>
      <c r="N1397" s="422"/>
      <c r="O1397" s="79">
        <f t="shared" si="52"/>
        <v>0</v>
      </c>
      <c r="P1397" s="79">
        <f t="shared" si="52"/>
        <v>0</v>
      </c>
      <c r="Q1397" s="102" t="str">
        <f t="shared" si="51"/>
        <v/>
      </c>
    </row>
    <row r="1398" spans="1:17" x14ac:dyDescent="0.2">
      <c r="A1398" s="118" t="str">
        <f>IF(B1398="","",COUNT('Diário 1º PA'!$A$5:$A$1982)+COUNT('Diário 2º PA'!$A$5:$A$2027)+COUNT('Diário 3º PA'!$A$5:$A$2043)+ROW()-4)</f>
        <v/>
      </c>
      <c r="B1398" s="104"/>
      <c r="C1398" s="153"/>
      <c r="D1398" s="105"/>
      <c r="E1398" s="105"/>
      <c r="F1398" s="106"/>
      <c r="G1398" s="105"/>
      <c r="H1398" s="105"/>
      <c r="I1398" s="107"/>
      <c r="J1398" s="422"/>
      <c r="K1398" s="422"/>
      <c r="L1398" s="423"/>
      <c r="M1398" s="422"/>
      <c r="N1398" s="422"/>
      <c r="O1398" s="79">
        <f t="shared" si="52"/>
        <v>0</v>
      </c>
      <c r="P1398" s="79">
        <f t="shared" si="52"/>
        <v>0</v>
      </c>
      <c r="Q1398" s="102" t="str">
        <f t="shared" si="51"/>
        <v/>
      </c>
    </row>
    <row r="1399" spans="1:17" x14ac:dyDescent="0.2">
      <c r="A1399" s="118" t="str">
        <f>IF(B1399="","",COUNT('Diário 1º PA'!$A$5:$A$1982)+COUNT('Diário 2º PA'!$A$5:$A$2027)+COUNT('Diário 3º PA'!$A$5:$A$2043)+ROW()-4)</f>
        <v/>
      </c>
      <c r="B1399" s="104"/>
      <c r="C1399" s="153"/>
      <c r="D1399" s="105"/>
      <c r="E1399" s="105"/>
      <c r="F1399" s="106"/>
      <c r="G1399" s="105"/>
      <c r="H1399" s="105"/>
      <c r="I1399" s="107"/>
      <c r="J1399" s="422"/>
      <c r="K1399" s="422"/>
      <c r="L1399" s="423"/>
      <c r="M1399" s="422"/>
      <c r="N1399" s="422"/>
      <c r="O1399" s="79">
        <f t="shared" si="52"/>
        <v>0</v>
      </c>
      <c r="P1399" s="79">
        <f t="shared" si="52"/>
        <v>0</v>
      </c>
      <c r="Q1399" s="102" t="str">
        <f t="shared" si="51"/>
        <v/>
      </c>
    </row>
    <row r="1400" spans="1:17" x14ac:dyDescent="0.2">
      <c r="A1400" s="118" t="str">
        <f>IF(B1400="","",COUNT('Diário 1º PA'!$A$5:$A$1982)+COUNT('Diário 2º PA'!$A$5:$A$2027)+COUNT('Diário 3º PA'!$A$5:$A$2043)+ROW()-4)</f>
        <v/>
      </c>
      <c r="B1400" s="104"/>
      <c r="C1400" s="153"/>
      <c r="D1400" s="105"/>
      <c r="E1400" s="105"/>
      <c r="F1400" s="106"/>
      <c r="G1400" s="105"/>
      <c r="H1400" s="105"/>
      <c r="I1400" s="107"/>
      <c r="J1400" s="422"/>
      <c r="K1400" s="422"/>
      <c r="L1400" s="423"/>
      <c r="M1400" s="422"/>
      <c r="N1400" s="422"/>
      <c r="O1400" s="79">
        <f t="shared" si="52"/>
        <v>0</v>
      </c>
      <c r="P1400" s="79">
        <f t="shared" si="52"/>
        <v>0</v>
      </c>
      <c r="Q1400" s="102" t="str">
        <f t="shared" si="51"/>
        <v/>
      </c>
    </row>
    <row r="1401" spans="1:17" x14ac:dyDescent="0.2">
      <c r="A1401" s="118" t="str">
        <f>IF(B1401="","",COUNT('Diário 1º PA'!$A$5:$A$1982)+COUNT('Diário 2º PA'!$A$5:$A$2027)+COUNT('Diário 3º PA'!$A$5:$A$2043)+ROW()-4)</f>
        <v/>
      </c>
      <c r="B1401" s="104"/>
      <c r="C1401" s="153"/>
      <c r="D1401" s="105"/>
      <c r="E1401" s="105"/>
      <c r="F1401" s="106"/>
      <c r="G1401" s="105"/>
      <c r="H1401" s="105"/>
      <c r="I1401" s="107"/>
      <c r="J1401" s="422"/>
      <c r="K1401" s="422"/>
      <c r="L1401" s="423"/>
      <c r="M1401" s="422"/>
      <c r="N1401" s="422"/>
      <c r="O1401" s="79">
        <f t="shared" si="52"/>
        <v>0</v>
      </c>
      <c r="P1401" s="79">
        <f t="shared" si="52"/>
        <v>0</v>
      </c>
      <c r="Q1401" s="102" t="str">
        <f t="shared" si="51"/>
        <v/>
      </c>
    </row>
    <row r="1402" spans="1:17" x14ac:dyDescent="0.2">
      <c r="A1402" s="118" t="str">
        <f>IF(B1402="","",COUNT('Diário 1º PA'!$A$5:$A$1982)+COUNT('Diário 2º PA'!$A$5:$A$2027)+COUNT('Diário 3º PA'!$A$5:$A$2043)+ROW()-4)</f>
        <v/>
      </c>
      <c r="B1402" s="104"/>
      <c r="C1402" s="153"/>
      <c r="D1402" s="105"/>
      <c r="E1402" s="105"/>
      <c r="F1402" s="106"/>
      <c r="G1402" s="105"/>
      <c r="H1402" s="105"/>
      <c r="I1402" s="107"/>
      <c r="J1402" s="422"/>
      <c r="K1402" s="422"/>
      <c r="L1402" s="423"/>
      <c r="M1402" s="422"/>
      <c r="N1402" s="422"/>
      <c r="O1402" s="79">
        <f t="shared" si="52"/>
        <v>0</v>
      </c>
      <c r="P1402" s="79">
        <f t="shared" si="52"/>
        <v>0</v>
      </c>
      <c r="Q1402" s="102" t="str">
        <f t="shared" si="51"/>
        <v/>
      </c>
    </row>
    <row r="1403" spans="1:17" x14ac:dyDescent="0.2">
      <c r="A1403" s="118" t="str">
        <f>IF(B1403="","",COUNT('Diário 1º PA'!$A$5:$A$1982)+COUNT('Diário 2º PA'!$A$5:$A$2027)+COUNT('Diário 3º PA'!$A$5:$A$2043)+ROW()-4)</f>
        <v/>
      </c>
      <c r="B1403" s="104"/>
      <c r="C1403" s="153"/>
      <c r="D1403" s="105"/>
      <c r="E1403" s="105"/>
      <c r="F1403" s="106"/>
      <c r="G1403" s="105"/>
      <c r="H1403" s="105"/>
      <c r="I1403" s="107"/>
      <c r="J1403" s="422"/>
      <c r="K1403" s="422"/>
      <c r="L1403" s="423"/>
      <c r="M1403" s="422"/>
      <c r="N1403" s="422"/>
      <c r="O1403" s="79">
        <f t="shared" si="52"/>
        <v>0</v>
      </c>
      <c r="P1403" s="79">
        <f t="shared" si="52"/>
        <v>0</v>
      </c>
      <c r="Q1403" s="102" t="str">
        <f t="shared" si="51"/>
        <v/>
      </c>
    </row>
    <row r="1404" spans="1:17" x14ac:dyDescent="0.2">
      <c r="A1404" s="118" t="str">
        <f>IF(B1404="","",COUNT('Diário 1º PA'!$A$5:$A$1982)+COUNT('Diário 2º PA'!$A$5:$A$2027)+COUNT('Diário 3º PA'!$A$5:$A$2043)+ROW()-4)</f>
        <v/>
      </c>
      <c r="B1404" s="104"/>
      <c r="C1404" s="153"/>
      <c r="D1404" s="105"/>
      <c r="E1404" s="105"/>
      <c r="F1404" s="106"/>
      <c r="G1404" s="105"/>
      <c r="H1404" s="105"/>
      <c r="I1404" s="107"/>
      <c r="J1404" s="422"/>
      <c r="K1404" s="422"/>
      <c r="L1404" s="423"/>
      <c r="M1404" s="422"/>
      <c r="N1404" s="422"/>
      <c r="O1404" s="79">
        <f t="shared" si="52"/>
        <v>0</v>
      </c>
      <c r="P1404" s="79">
        <f t="shared" si="52"/>
        <v>0</v>
      </c>
      <c r="Q1404" s="102" t="str">
        <f t="shared" si="51"/>
        <v/>
      </c>
    </row>
    <row r="1405" spans="1:17" x14ac:dyDescent="0.2">
      <c r="A1405" s="118" t="str">
        <f>IF(B1405="","",COUNT('Diário 1º PA'!$A$5:$A$1982)+COUNT('Diário 2º PA'!$A$5:$A$2027)+COUNT('Diário 3º PA'!$A$5:$A$2043)+ROW()-4)</f>
        <v/>
      </c>
      <c r="B1405" s="104"/>
      <c r="C1405" s="153"/>
      <c r="D1405" s="105"/>
      <c r="E1405" s="105"/>
      <c r="F1405" s="106"/>
      <c r="G1405" s="105"/>
      <c r="H1405" s="105"/>
      <c r="I1405" s="107"/>
      <c r="J1405" s="422"/>
      <c r="K1405" s="422"/>
      <c r="L1405" s="423"/>
      <c r="M1405" s="422"/>
      <c r="N1405" s="422"/>
      <c r="O1405" s="79">
        <f t="shared" si="52"/>
        <v>0</v>
      </c>
      <c r="P1405" s="79">
        <f t="shared" si="52"/>
        <v>0</v>
      </c>
      <c r="Q1405" s="102" t="str">
        <f t="shared" si="51"/>
        <v/>
      </c>
    </row>
    <row r="1406" spans="1:17" x14ac:dyDescent="0.2">
      <c r="A1406" s="118" t="str">
        <f>IF(B1406="","",COUNT('Diário 1º PA'!$A$5:$A$1982)+COUNT('Diário 2º PA'!$A$5:$A$2027)+COUNT('Diário 3º PA'!$A$5:$A$2043)+ROW()-4)</f>
        <v/>
      </c>
      <c r="B1406" s="104"/>
      <c r="C1406" s="153"/>
      <c r="D1406" s="105"/>
      <c r="E1406" s="105"/>
      <c r="F1406" s="106"/>
      <c r="G1406" s="105"/>
      <c r="H1406" s="105"/>
      <c r="I1406" s="107"/>
      <c r="J1406" s="422"/>
      <c r="K1406" s="422"/>
      <c r="L1406" s="423"/>
      <c r="M1406" s="422"/>
      <c r="N1406" s="422"/>
      <c r="O1406" s="79">
        <f t="shared" si="52"/>
        <v>0</v>
      </c>
      <c r="P1406" s="79">
        <f t="shared" si="52"/>
        <v>0</v>
      </c>
      <c r="Q1406" s="102" t="str">
        <f t="shared" si="51"/>
        <v/>
      </c>
    </row>
    <row r="1407" spans="1:17" x14ac:dyDescent="0.2">
      <c r="A1407" s="118" t="str">
        <f>IF(B1407="","",COUNT('Diário 1º PA'!$A$5:$A$1982)+COUNT('Diário 2º PA'!$A$5:$A$2027)+COUNT('Diário 3º PA'!$A$5:$A$2043)+ROW()-4)</f>
        <v/>
      </c>
      <c r="B1407" s="104"/>
      <c r="C1407" s="153"/>
      <c r="D1407" s="105"/>
      <c r="E1407" s="105"/>
      <c r="F1407" s="106"/>
      <c r="G1407" s="105"/>
      <c r="H1407" s="105"/>
      <c r="I1407" s="107"/>
      <c r="J1407" s="422"/>
      <c r="K1407" s="422"/>
      <c r="L1407" s="423"/>
      <c r="M1407" s="422"/>
      <c r="N1407" s="422"/>
      <c r="O1407" s="79">
        <f t="shared" si="52"/>
        <v>0</v>
      </c>
      <c r="P1407" s="79">
        <f t="shared" si="52"/>
        <v>0</v>
      </c>
      <c r="Q1407" s="102" t="str">
        <f t="shared" si="51"/>
        <v/>
      </c>
    </row>
    <row r="1408" spans="1:17" x14ac:dyDescent="0.2">
      <c r="A1408" s="118" t="str">
        <f>IF(B1408="","",COUNT('Diário 1º PA'!$A$5:$A$1982)+COUNT('Diário 2º PA'!$A$5:$A$2027)+COUNT('Diário 3º PA'!$A$5:$A$2043)+ROW()-4)</f>
        <v/>
      </c>
      <c r="B1408" s="104"/>
      <c r="C1408" s="153"/>
      <c r="D1408" s="105"/>
      <c r="E1408" s="105"/>
      <c r="F1408" s="106"/>
      <c r="G1408" s="105"/>
      <c r="H1408" s="105"/>
      <c r="I1408" s="107"/>
      <c r="J1408" s="422"/>
      <c r="K1408" s="422"/>
      <c r="L1408" s="423"/>
      <c r="M1408" s="422"/>
      <c r="N1408" s="422"/>
      <c r="O1408" s="79">
        <f t="shared" si="52"/>
        <v>0</v>
      </c>
      <c r="P1408" s="79">
        <f t="shared" si="52"/>
        <v>0</v>
      </c>
      <c r="Q1408" s="102" t="str">
        <f t="shared" si="51"/>
        <v/>
      </c>
    </row>
    <row r="1409" spans="1:17" x14ac:dyDescent="0.2">
      <c r="A1409" s="118" t="str">
        <f>IF(B1409="","",COUNT('Diário 1º PA'!$A$5:$A$1982)+COUNT('Diário 2º PA'!$A$5:$A$2027)+COUNT('Diário 3º PA'!$A$5:$A$2043)+ROW()-4)</f>
        <v/>
      </c>
      <c r="B1409" s="104"/>
      <c r="C1409" s="153"/>
      <c r="D1409" s="105"/>
      <c r="E1409" s="105"/>
      <c r="F1409" s="106"/>
      <c r="G1409" s="105"/>
      <c r="H1409" s="105"/>
      <c r="I1409" s="107"/>
      <c r="J1409" s="422"/>
      <c r="K1409" s="422"/>
      <c r="L1409" s="423"/>
      <c r="M1409" s="422"/>
      <c r="N1409" s="422"/>
      <c r="O1409" s="79">
        <f t="shared" si="52"/>
        <v>0</v>
      </c>
      <c r="P1409" s="79">
        <f t="shared" si="52"/>
        <v>0</v>
      </c>
      <c r="Q1409" s="102" t="str">
        <f t="shared" si="51"/>
        <v/>
      </c>
    </row>
    <row r="1410" spans="1:17" x14ac:dyDescent="0.2">
      <c r="A1410" s="118" t="str">
        <f>IF(B1410="","",COUNT('Diário 1º PA'!$A$5:$A$1982)+COUNT('Diário 2º PA'!$A$5:$A$2027)+COUNT('Diário 3º PA'!$A$5:$A$2043)+ROW()-4)</f>
        <v/>
      </c>
      <c r="B1410" s="104"/>
      <c r="C1410" s="153"/>
      <c r="D1410" s="105"/>
      <c r="E1410" s="105"/>
      <c r="F1410" s="106"/>
      <c r="G1410" s="105"/>
      <c r="H1410" s="105"/>
      <c r="I1410" s="107"/>
      <c r="J1410" s="422"/>
      <c r="K1410" s="422"/>
      <c r="L1410" s="423"/>
      <c r="M1410" s="422"/>
      <c r="N1410" s="422"/>
      <c r="O1410" s="79">
        <f t="shared" si="52"/>
        <v>0</v>
      </c>
      <c r="P1410" s="79">
        <f t="shared" si="52"/>
        <v>0</v>
      </c>
      <c r="Q1410" s="102" t="str">
        <f t="shared" si="51"/>
        <v/>
      </c>
    </row>
    <row r="1411" spans="1:17" x14ac:dyDescent="0.2">
      <c r="A1411" s="118" t="str">
        <f>IF(B1411="","",COUNT('Diário 1º PA'!$A$5:$A$1982)+COUNT('Diário 2º PA'!$A$5:$A$2027)+COUNT('Diário 3º PA'!$A$5:$A$2043)+ROW()-4)</f>
        <v/>
      </c>
      <c r="B1411" s="104"/>
      <c r="C1411" s="153"/>
      <c r="D1411" s="105"/>
      <c r="E1411" s="105"/>
      <c r="F1411" s="106"/>
      <c r="G1411" s="105"/>
      <c r="H1411" s="105"/>
      <c r="I1411" s="107"/>
      <c r="J1411" s="422"/>
      <c r="K1411" s="422"/>
      <c r="L1411" s="423"/>
      <c r="M1411" s="422"/>
      <c r="N1411" s="422"/>
      <c r="O1411" s="79">
        <f t="shared" si="52"/>
        <v>0</v>
      </c>
      <c r="P1411" s="79">
        <f t="shared" si="52"/>
        <v>0</v>
      </c>
      <c r="Q1411" s="102" t="str">
        <f t="shared" si="51"/>
        <v/>
      </c>
    </row>
    <row r="1412" spans="1:17" x14ac:dyDescent="0.2">
      <c r="A1412" s="118" t="str">
        <f>IF(B1412="","",COUNT('Diário 1º PA'!$A$5:$A$1982)+COUNT('Diário 2º PA'!$A$5:$A$2027)+COUNT('Diário 3º PA'!$A$5:$A$2043)+ROW()-4)</f>
        <v/>
      </c>
      <c r="B1412" s="104"/>
      <c r="C1412" s="153"/>
      <c r="D1412" s="105"/>
      <c r="E1412" s="105"/>
      <c r="F1412" s="106"/>
      <c r="G1412" s="105"/>
      <c r="H1412" s="105"/>
      <c r="I1412" s="107"/>
      <c r="J1412" s="422"/>
      <c r="K1412" s="422"/>
      <c r="L1412" s="423"/>
      <c r="M1412" s="422"/>
      <c r="N1412" s="422"/>
      <c r="O1412" s="79">
        <f t="shared" si="52"/>
        <v>0</v>
      </c>
      <c r="P1412" s="79">
        <f t="shared" si="52"/>
        <v>0</v>
      </c>
      <c r="Q1412" s="102" t="str">
        <f t="shared" si="51"/>
        <v/>
      </c>
    </row>
    <row r="1413" spans="1:17" x14ac:dyDescent="0.2">
      <c r="A1413" s="118" t="str">
        <f>IF(B1413="","",COUNT('Diário 1º PA'!$A$5:$A$1982)+COUNT('Diário 2º PA'!$A$5:$A$2027)+COUNT('Diário 3º PA'!$A$5:$A$2043)+ROW()-4)</f>
        <v/>
      </c>
      <c r="B1413" s="104"/>
      <c r="C1413" s="153"/>
      <c r="D1413" s="105"/>
      <c r="E1413" s="105"/>
      <c r="F1413" s="106"/>
      <c r="G1413" s="105"/>
      <c r="H1413" s="105"/>
      <c r="I1413" s="107"/>
      <c r="J1413" s="422"/>
      <c r="K1413" s="422"/>
      <c r="L1413" s="423"/>
      <c r="M1413" s="422"/>
      <c r="N1413" s="422"/>
      <c r="O1413" s="79">
        <f t="shared" si="52"/>
        <v>0</v>
      </c>
      <c r="P1413" s="79">
        <f t="shared" si="52"/>
        <v>0</v>
      </c>
      <c r="Q1413" s="102" t="str">
        <f t="shared" si="51"/>
        <v/>
      </c>
    </row>
    <row r="1414" spans="1:17" x14ac:dyDescent="0.2">
      <c r="A1414" s="118" t="str">
        <f>IF(B1414="","",COUNT('Diário 1º PA'!$A$5:$A$1982)+COUNT('Diário 2º PA'!$A$5:$A$2027)+COUNT('Diário 3º PA'!$A$5:$A$2043)+ROW()-4)</f>
        <v/>
      </c>
      <c r="B1414" s="104"/>
      <c r="C1414" s="153"/>
      <c r="D1414" s="105"/>
      <c r="E1414" s="105"/>
      <c r="F1414" s="106"/>
      <c r="G1414" s="105"/>
      <c r="H1414" s="105"/>
      <c r="I1414" s="107"/>
      <c r="J1414" s="422"/>
      <c r="K1414" s="422"/>
      <c r="L1414" s="423"/>
      <c r="M1414" s="422"/>
      <c r="N1414" s="422"/>
      <c r="O1414" s="79">
        <f t="shared" si="52"/>
        <v>0</v>
      </c>
      <c r="P1414" s="79">
        <f t="shared" si="52"/>
        <v>0</v>
      </c>
      <c r="Q1414" s="102" t="str">
        <f t="shared" si="51"/>
        <v/>
      </c>
    </row>
    <row r="1415" spans="1:17" x14ac:dyDescent="0.2">
      <c r="A1415" s="118" t="str">
        <f>IF(B1415="","",COUNT('Diário 1º PA'!$A$5:$A$1982)+COUNT('Diário 2º PA'!$A$5:$A$2027)+COUNT('Diário 3º PA'!$A$5:$A$2043)+ROW()-4)</f>
        <v/>
      </c>
      <c r="B1415" s="104"/>
      <c r="C1415" s="153"/>
      <c r="D1415" s="105"/>
      <c r="E1415" s="105"/>
      <c r="F1415" s="106"/>
      <c r="G1415" s="105"/>
      <c r="H1415" s="105"/>
      <c r="I1415" s="107"/>
      <c r="J1415" s="422"/>
      <c r="K1415" s="422"/>
      <c r="L1415" s="423"/>
      <c r="M1415" s="422"/>
      <c r="N1415" s="422"/>
      <c r="O1415" s="79">
        <f t="shared" si="52"/>
        <v>0</v>
      </c>
      <c r="P1415" s="79">
        <f t="shared" si="52"/>
        <v>0</v>
      </c>
      <c r="Q1415" s="102" t="str">
        <f t="shared" si="51"/>
        <v/>
      </c>
    </row>
    <row r="1416" spans="1:17" x14ac:dyDescent="0.2">
      <c r="A1416" s="118" t="str">
        <f>IF(B1416="","",COUNT('Diário 1º PA'!$A$5:$A$1982)+COUNT('Diário 2º PA'!$A$5:$A$2027)+COUNT('Diário 3º PA'!$A$5:$A$2043)+ROW()-4)</f>
        <v/>
      </c>
      <c r="B1416" s="104"/>
      <c r="C1416" s="153"/>
      <c r="D1416" s="105"/>
      <c r="E1416" s="105"/>
      <c r="F1416" s="106"/>
      <c r="G1416" s="105"/>
      <c r="H1416" s="105"/>
      <c r="I1416" s="107"/>
      <c r="J1416" s="422"/>
      <c r="K1416" s="422"/>
      <c r="L1416" s="423"/>
      <c r="M1416" s="422"/>
      <c r="N1416" s="422"/>
      <c r="O1416" s="79">
        <f t="shared" si="52"/>
        <v>0</v>
      </c>
      <c r="P1416" s="79">
        <f t="shared" si="52"/>
        <v>0</v>
      </c>
      <c r="Q1416" s="102" t="str">
        <f t="shared" si="51"/>
        <v/>
      </c>
    </row>
    <row r="1417" spans="1:17" x14ac:dyDescent="0.2">
      <c r="A1417" s="118" t="str">
        <f>IF(B1417="","",COUNT('Diário 1º PA'!$A$5:$A$1982)+COUNT('Diário 2º PA'!$A$5:$A$2027)+COUNT('Diário 3º PA'!$A$5:$A$2043)+ROW()-4)</f>
        <v/>
      </c>
      <c r="B1417" s="104"/>
      <c r="C1417" s="153"/>
      <c r="D1417" s="105"/>
      <c r="E1417" s="105"/>
      <c r="F1417" s="106"/>
      <c r="G1417" s="105"/>
      <c r="H1417" s="105"/>
      <c r="I1417" s="107"/>
      <c r="J1417" s="422"/>
      <c r="K1417" s="422"/>
      <c r="L1417" s="423"/>
      <c r="M1417" s="422"/>
      <c r="N1417" s="422"/>
      <c r="O1417" s="79">
        <f t="shared" si="52"/>
        <v>0</v>
      </c>
      <c r="P1417" s="79">
        <f t="shared" si="52"/>
        <v>0</v>
      </c>
      <c r="Q1417" s="102" t="str">
        <f t="shared" ref="Q1417:Q1480" si="53">SUBSTITUTE(D1417," ","_")</f>
        <v/>
      </c>
    </row>
    <row r="1418" spans="1:17" x14ac:dyDescent="0.2">
      <c r="A1418" s="118" t="str">
        <f>IF(B1418="","",COUNT('Diário 1º PA'!$A$5:$A$1982)+COUNT('Diário 2º PA'!$A$5:$A$2027)+COUNT('Diário 3º PA'!$A$5:$A$2043)+ROW()-4)</f>
        <v/>
      </c>
      <c r="B1418" s="104"/>
      <c r="C1418" s="153"/>
      <c r="D1418" s="105"/>
      <c r="E1418" s="105"/>
      <c r="F1418" s="106"/>
      <c r="G1418" s="105"/>
      <c r="H1418" s="105"/>
      <c r="I1418" s="107"/>
      <c r="J1418" s="422"/>
      <c r="K1418" s="422"/>
      <c r="L1418" s="423"/>
      <c r="M1418" s="422"/>
      <c r="N1418" s="422"/>
      <c r="O1418" s="79">
        <f t="shared" ref="O1418:P1481" si="54">IF(B1418=0,0,IF(YEAR(B1418)=$P$1,MONTH(B1418)-$O$1+1,(YEAR(B1418)-$P$1)*12-$O$1+1+MONTH(B1418)))</f>
        <v>0</v>
      </c>
      <c r="P1418" s="79">
        <f t="shared" si="54"/>
        <v>0</v>
      </c>
      <c r="Q1418" s="102" t="str">
        <f t="shared" si="53"/>
        <v/>
      </c>
    </row>
    <row r="1419" spans="1:17" x14ac:dyDescent="0.2">
      <c r="A1419" s="118" t="str">
        <f>IF(B1419="","",COUNT('Diário 1º PA'!$A$5:$A$1982)+COUNT('Diário 2º PA'!$A$5:$A$2027)+COUNT('Diário 3º PA'!$A$5:$A$2043)+ROW()-4)</f>
        <v/>
      </c>
      <c r="B1419" s="104"/>
      <c r="C1419" s="153"/>
      <c r="D1419" s="105"/>
      <c r="E1419" s="105"/>
      <c r="F1419" s="106"/>
      <c r="G1419" s="105"/>
      <c r="H1419" s="105"/>
      <c r="I1419" s="107"/>
      <c r="J1419" s="422"/>
      <c r="K1419" s="422"/>
      <c r="L1419" s="423"/>
      <c r="M1419" s="422"/>
      <c r="N1419" s="422"/>
      <c r="O1419" s="79">
        <f t="shared" si="54"/>
        <v>0</v>
      </c>
      <c r="P1419" s="79">
        <f t="shared" si="54"/>
        <v>0</v>
      </c>
      <c r="Q1419" s="102" t="str">
        <f t="shared" si="53"/>
        <v/>
      </c>
    </row>
    <row r="1420" spans="1:17" x14ac:dyDescent="0.2">
      <c r="A1420" s="118" t="str">
        <f>IF(B1420="","",COUNT('Diário 1º PA'!$A$5:$A$1982)+COUNT('Diário 2º PA'!$A$5:$A$2027)+COUNT('Diário 3º PA'!$A$5:$A$2043)+ROW()-4)</f>
        <v/>
      </c>
      <c r="B1420" s="104"/>
      <c r="C1420" s="153"/>
      <c r="D1420" s="105"/>
      <c r="E1420" s="105"/>
      <c r="F1420" s="106"/>
      <c r="G1420" s="105"/>
      <c r="H1420" s="105"/>
      <c r="I1420" s="107"/>
      <c r="J1420" s="422"/>
      <c r="K1420" s="422"/>
      <c r="L1420" s="423"/>
      <c r="M1420" s="422"/>
      <c r="N1420" s="422"/>
      <c r="O1420" s="79">
        <f t="shared" si="54"/>
        <v>0</v>
      </c>
      <c r="P1420" s="79">
        <f t="shared" si="54"/>
        <v>0</v>
      </c>
      <c r="Q1420" s="102" t="str">
        <f t="shared" si="53"/>
        <v/>
      </c>
    </row>
    <row r="1421" spans="1:17" x14ac:dyDescent="0.2">
      <c r="A1421" s="118" t="str">
        <f>IF(B1421="","",COUNT('Diário 1º PA'!$A$5:$A$1982)+COUNT('Diário 2º PA'!$A$5:$A$2027)+COUNT('Diário 3º PA'!$A$5:$A$2043)+ROW()-4)</f>
        <v/>
      </c>
      <c r="B1421" s="104"/>
      <c r="C1421" s="153"/>
      <c r="D1421" s="105"/>
      <c r="E1421" s="105"/>
      <c r="F1421" s="106"/>
      <c r="G1421" s="105"/>
      <c r="H1421" s="105"/>
      <c r="I1421" s="107"/>
      <c r="J1421" s="422"/>
      <c r="K1421" s="422"/>
      <c r="L1421" s="423"/>
      <c r="M1421" s="422"/>
      <c r="N1421" s="422"/>
      <c r="O1421" s="79">
        <f t="shared" si="54"/>
        <v>0</v>
      </c>
      <c r="P1421" s="79">
        <f t="shared" si="54"/>
        <v>0</v>
      </c>
      <c r="Q1421" s="102" t="str">
        <f t="shared" si="53"/>
        <v/>
      </c>
    </row>
    <row r="1422" spans="1:17" x14ac:dyDescent="0.2">
      <c r="A1422" s="118" t="str">
        <f>IF(B1422="","",COUNT('Diário 1º PA'!$A$5:$A$1982)+COUNT('Diário 2º PA'!$A$5:$A$2027)+COUNT('Diário 3º PA'!$A$5:$A$2043)+ROW()-4)</f>
        <v/>
      </c>
      <c r="B1422" s="104"/>
      <c r="C1422" s="153"/>
      <c r="D1422" s="105"/>
      <c r="E1422" s="105"/>
      <c r="F1422" s="106"/>
      <c r="G1422" s="105"/>
      <c r="H1422" s="105"/>
      <c r="I1422" s="107"/>
      <c r="J1422" s="422"/>
      <c r="K1422" s="422"/>
      <c r="L1422" s="423"/>
      <c r="M1422" s="422"/>
      <c r="N1422" s="422"/>
      <c r="O1422" s="79">
        <f t="shared" si="54"/>
        <v>0</v>
      </c>
      <c r="P1422" s="79">
        <f t="shared" si="54"/>
        <v>0</v>
      </c>
      <c r="Q1422" s="102" t="str">
        <f t="shared" si="53"/>
        <v/>
      </c>
    </row>
    <row r="1423" spans="1:17" x14ac:dyDescent="0.2">
      <c r="A1423" s="118" t="str">
        <f>IF(B1423="","",COUNT('Diário 1º PA'!$A$5:$A$1982)+COUNT('Diário 2º PA'!$A$5:$A$2027)+COUNT('Diário 3º PA'!$A$5:$A$2043)+ROW()-4)</f>
        <v/>
      </c>
      <c r="B1423" s="104"/>
      <c r="C1423" s="153"/>
      <c r="D1423" s="105"/>
      <c r="E1423" s="105"/>
      <c r="F1423" s="106"/>
      <c r="G1423" s="105"/>
      <c r="H1423" s="105"/>
      <c r="I1423" s="107"/>
      <c r="J1423" s="422"/>
      <c r="K1423" s="422"/>
      <c r="L1423" s="423"/>
      <c r="M1423" s="422"/>
      <c r="N1423" s="422"/>
      <c r="O1423" s="79">
        <f t="shared" si="54"/>
        <v>0</v>
      </c>
      <c r="P1423" s="79">
        <f t="shared" si="54"/>
        <v>0</v>
      </c>
      <c r="Q1423" s="102" t="str">
        <f t="shared" si="53"/>
        <v/>
      </c>
    </row>
    <row r="1424" spans="1:17" x14ac:dyDescent="0.2">
      <c r="A1424" s="118" t="str">
        <f>IF(B1424="","",COUNT('Diário 1º PA'!$A$5:$A$1982)+COUNT('Diário 2º PA'!$A$5:$A$2027)+COUNT('Diário 3º PA'!$A$5:$A$2043)+ROW()-4)</f>
        <v/>
      </c>
      <c r="B1424" s="104"/>
      <c r="C1424" s="153"/>
      <c r="D1424" s="105"/>
      <c r="E1424" s="105"/>
      <c r="F1424" s="106"/>
      <c r="G1424" s="105"/>
      <c r="H1424" s="105"/>
      <c r="I1424" s="107"/>
      <c r="J1424" s="422"/>
      <c r="K1424" s="422"/>
      <c r="L1424" s="423"/>
      <c r="M1424" s="422"/>
      <c r="N1424" s="422"/>
      <c r="O1424" s="79">
        <f t="shared" si="54"/>
        <v>0</v>
      </c>
      <c r="P1424" s="79">
        <f t="shared" si="54"/>
        <v>0</v>
      </c>
      <c r="Q1424" s="102" t="str">
        <f t="shared" si="53"/>
        <v/>
      </c>
    </row>
    <row r="1425" spans="1:17" x14ac:dyDescent="0.2">
      <c r="A1425" s="118" t="str">
        <f>IF(B1425="","",COUNT('Diário 1º PA'!$A$5:$A$1982)+COUNT('Diário 2º PA'!$A$5:$A$2027)+COUNT('Diário 3º PA'!$A$5:$A$2043)+ROW()-4)</f>
        <v/>
      </c>
      <c r="B1425" s="104"/>
      <c r="C1425" s="153"/>
      <c r="D1425" s="105"/>
      <c r="E1425" s="105"/>
      <c r="F1425" s="106"/>
      <c r="G1425" s="105"/>
      <c r="H1425" s="105"/>
      <c r="I1425" s="107"/>
      <c r="J1425" s="422"/>
      <c r="K1425" s="422"/>
      <c r="L1425" s="423"/>
      <c r="M1425" s="422"/>
      <c r="N1425" s="422"/>
      <c r="O1425" s="79">
        <f t="shared" si="54"/>
        <v>0</v>
      </c>
      <c r="P1425" s="79">
        <f t="shared" si="54"/>
        <v>0</v>
      </c>
      <c r="Q1425" s="102" t="str">
        <f t="shared" si="53"/>
        <v/>
      </c>
    </row>
    <row r="1426" spans="1:17" x14ac:dyDescent="0.2">
      <c r="A1426" s="118" t="str">
        <f>IF(B1426="","",COUNT('Diário 1º PA'!$A$5:$A$1982)+COUNT('Diário 2º PA'!$A$5:$A$2027)+COUNT('Diário 3º PA'!$A$5:$A$2043)+ROW()-4)</f>
        <v/>
      </c>
      <c r="B1426" s="104"/>
      <c r="C1426" s="153"/>
      <c r="D1426" s="105"/>
      <c r="E1426" s="105"/>
      <c r="F1426" s="106"/>
      <c r="G1426" s="105"/>
      <c r="H1426" s="105"/>
      <c r="I1426" s="107"/>
      <c r="J1426" s="422"/>
      <c r="K1426" s="422"/>
      <c r="L1426" s="423"/>
      <c r="M1426" s="422"/>
      <c r="N1426" s="422"/>
      <c r="O1426" s="79">
        <f t="shared" si="54"/>
        <v>0</v>
      </c>
      <c r="P1426" s="79">
        <f t="shared" si="54"/>
        <v>0</v>
      </c>
      <c r="Q1426" s="102" t="str">
        <f t="shared" si="53"/>
        <v/>
      </c>
    </row>
    <row r="1427" spans="1:17" x14ac:dyDescent="0.2">
      <c r="A1427" s="118" t="str">
        <f>IF(B1427="","",COUNT('Diário 1º PA'!$A$5:$A$1982)+COUNT('Diário 2º PA'!$A$5:$A$2027)+COUNT('Diário 3º PA'!$A$5:$A$2043)+ROW()-4)</f>
        <v/>
      </c>
      <c r="B1427" s="104"/>
      <c r="C1427" s="153"/>
      <c r="D1427" s="105"/>
      <c r="E1427" s="105"/>
      <c r="F1427" s="106"/>
      <c r="G1427" s="105"/>
      <c r="H1427" s="105"/>
      <c r="I1427" s="107"/>
      <c r="J1427" s="422"/>
      <c r="K1427" s="422"/>
      <c r="L1427" s="423"/>
      <c r="M1427" s="422"/>
      <c r="N1427" s="422"/>
      <c r="O1427" s="79">
        <f t="shared" si="54"/>
        <v>0</v>
      </c>
      <c r="P1427" s="79">
        <f t="shared" si="54"/>
        <v>0</v>
      </c>
      <c r="Q1427" s="102" t="str">
        <f t="shared" si="53"/>
        <v/>
      </c>
    </row>
    <row r="1428" spans="1:17" x14ac:dyDescent="0.2">
      <c r="A1428" s="118" t="str">
        <f>IF(B1428="","",COUNT('Diário 1º PA'!$A$5:$A$1982)+COUNT('Diário 2º PA'!$A$5:$A$2027)+COUNT('Diário 3º PA'!$A$5:$A$2043)+ROW()-4)</f>
        <v/>
      </c>
      <c r="B1428" s="104"/>
      <c r="C1428" s="153"/>
      <c r="D1428" s="105"/>
      <c r="E1428" s="105"/>
      <c r="F1428" s="106"/>
      <c r="G1428" s="105"/>
      <c r="H1428" s="105"/>
      <c r="I1428" s="107"/>
      <c r="J1428" s="422"/>
      <c r="K1428" s="422"/>
      <c r="L1428" s="423"/>
      <c r="M1428" s="422"/>
      <c r="N1428" s="422"/>
      <c r="O1428" s="79">
        <f t="shared" si="54"/>
        <v>0</v>
      </c>
      <c r="P1428" s="79">
        <f t="shared" si="54"/>
        <v>0</v>
      </c>
      <c r="Q1428" s="102" t="str">
        <f t="shared" si="53"/>
        <v/>
      </c>
    </row>
    <row r="1429" spans="1:17" x14ac:dyDescent="0.2">
      <c r="A1429" s="118" t="str">
        <f>IF(B1429="","",COUNT('Diário 1º PA'!$A$5:$A$1982)+COUNT('Diário 2º PA'!$A$5:$A$2027)+COUNT('Diário 3º PA'!$A$5:$A$2043)+ROW()-4)</f>
        <v/>
      </c>
      <c r="B1429" s="104"/>
      <c r="C1429" s="153"/>
      <c r="D1429" s="105"/>
      <c r="E1429" s="105"/>
      <c r="F1429" s="106"/>
      <c r="G1429" s="105"/>
      <c r="H1429" s="105"/>
      <c r="I1429" s="107"/>
      <c r="J1429" s="422"/>
      <c r="K1429" s="422"/>
      <c r="L1429" s="423"/>
      <c r="M1429" s="422"/>
      <c r="N1429" s="422"/>
      <c r="O1429" s="79">
        <f t="shared" si="54"/>
        <v>0</v>
      </c>
      <c r="P1429" s="79">
        <f t="shared" si="54"/>
        <v>0</v>
      </c>
      <c r="Q1429" s="102" t="str">
        <f t="shared" si="53"/>
        <v/>
      </c>
    </row>
    <row r="1430" spans="1:17" x14ac:dyDescent="0.2">
      <c r="A1430" s="118" t="str">
        <f>IF(B1430="","",COUNT('Diário 1º PA'!$A$5:$A$1982)+COUNT('Diário 2º PA'!$A$5:$A$2027)+COUNT('Diário 3º PA'!$A$5:$A$2043)+ROW()-4)</f>
        <v/>
      </c>
      <c r="B1430" s="104"/>
      <c r="C1430" s="153"/>
      <c r="D1430" s="105"/>
      <c r="E1430" s="105"/>
      <c r="F1430" s="106"/>
      <c r="G1430" s="105"/>
      <c r="H1430" s="105"/>
      <c r="I1430" s="107"/>
      <c r="J1430" s="422"/>
      <c r="K1430" s="422"/>
      <c r="L1430" s="423"/>
      <c r="M1430" s="422"/>
      <c r="N1430" s="422"/>
      <c r="O1430" s="79">
        <f t="shared" si="54"/>
        <v>0</v>
      </c>
      <c r="P1430" s="79">
        <f t="shared" si="54"/>
        <v>0</v>
      </c>
      <c r="Q1430" s="102" t="str">
        <f t="shared" si="53"/>
        <v/>
      </c>
    </row>
    <row r="1431" spans="1:17" x14ac:dyDescent="0.2">
      <c r="A1431" s="118" t="str">
        <f>IF(B1431="","",COUNT('Diário 1º PA'!$A$5:$A$1982)+COUNT('Diário 2º PA'!$A$5:$A$2027)+COUNT('Diário 3º PA'!$A$5:$A$2043)+ROW()-4)</f>
        <v/>
      </c>
      <c r="B1431" s="104"/>
      <c r="C1431" s="153"/>
      <c r="D1431" s="105"/>
      <c r="E1431" s="105"/>
      <c r="F1431" s="106"/>
      <c r="G1431" s="105"/>
      <c r="H1431" s="105"/>
      <c r="I1431" s="107"/>
      <c r="J1431" s="422"/>
      <c r="K1431" s="422"/>
      <c r="L1431" s="423"/>
      <c r="M1431" s="422"/>
      <c r="N1431" s="422"/>
      <c r="O1431" s="79">
        <f t="shared" si="54"/>
        <v>0</v>
      </c>
      <c r="P1431" s="79">
        <f t="shared" si="54"/>
        <v>0</v>
      </c>
      <c r="Q1431" s="102" t="str">
        <f t="shared" si="53"/>
        <v/>
      </c>
    </row>
    <row r="1432" spans="1:17" x14ac:dyDescent="0.2">
      <c r="A1432" s="118" t="str">
        <f>IF(B1432="","",COUNT('Diário 1º PA'!$A$5:$A$1982)+COUNT('Diário 2º PA'!$A$5:$A$2027)+COUNT('Diário 3º PA'!$A$5:$A$2043)+ROW()-4)</f>
        <v/>
      </c>
      <c r="B1432" s="104"/>
      <c r="C1432" s="153"/>
      <c r="D1432" s="105"/>
      <c r="E1432" s="105"/>
      <c r="F1432" s="106"/>
      <c r="G1432" s="105"/>
      <c r="H1432" s="105"/>
      <c r="I1432" s="107"/>
      <c r="J1432" s="422"/>
      <c r="K1432" s="422"/>
      <c r="L1432" s="423"/>
      <c r="M1432" s="422"/>
      <c r="N1432" s="422"/>
      <c r="O1432" s="79">
        <f t="shared" si="54"/>
        <v>0</v>
      </c>
      <c r="P1432" s="79">
        <f t="shared" si="54"/>
        <v>0</v>
      </c>
      <c r="Q1432" s="102" t="str">
        <f t="shared" si="53"/>
        <v/>
      </c>
    </row>
    <row r="1433" spans="1:17" x14ac:dyDescent="0.2">
      <c r="A1433" s="118" t="str">
        <f>IF(B1433="","",COUNT('Diário 1º PA'!$A$5:$A$1982)+COUNT('Diário 2º PA'!$A$5:$A$2027)+COUNT('Diário 3º PA'!$A$5:$A$2043)+ROW()-4)</f>
        <v/>
      </c>
      <c r="B1433" s="104"/>
      <c r="C1433" s="153"/>
      <c r="D1433" s="105"/>
      <c r="E1433" s="105"/>
      <c r="F1433" s="106"/>
      <c r="G1433" s="105"/>
      <c r="H1433" s="105"/>
      <c r="I1433" s="107"/>
      <c r="J1433" s="422"/>
      <c r="K1433" s="422"/>
      <c r="L1433" s="423"/>
      <c r="M1433" s="422"/>
      <c r="N1433" s="422"/>
      <c r="O1433" s="79">
        <f t="shared" si="54"/>
        <v>0</v>
      </c>
      <c r="P1433" s="79">
        <f t="shared" si="54"/>
        <v>0</v>
      </c>
      <c r="Q1433" s="102" t="str">
        <f t="shared" si="53"/>
        <v/>
      </c>
    </row>
    <row r="1434" spans="1:17" x14ac:dyDescent="0.2">
      <c r="A1434" s="118" t="str">
        <f>IF(B1434="","",COUNT('Diário 1º PA'!$A$5:$A$1982)+COUNT('Diário 2º PA'!$A$5:$A$2027)+COUNT('Diário 3º PA'!$A$5:$A$2043)+ROW()-4)</f>
        <v/>
      </c>
      <c r="B1434" s="104"/>
      <c r="C1434" s="153"/>
      <c r="D1434" s="105"/>
      <c r="E1434" s="105"/>
      <c r="F1434" s="106"/>
      <c r="G1434" s="105"/>
      <c r="H1434" s="105"/>
      <c r="I1434" s="107"/>
      <c r="J1434" s="422"/>
      <c r="K1434" s="422"/>
      <c r="L1434" s="423"/>
      <c r="M1434" s="422"/>
      <c r="N1434" s="422"/>
      <c r="O1434" s="79">
        <f t="shared" si="54"/>
        <v>0</v>
      </c>
      <c r="P1434" s="79">
        <f t="shared" si="54"/>
        <v>0</v>
      </c>
      <c r="Q1434" s="102" t="str">
        <f t="shared" si="53"/>
        <v/>
      </c>
    </row>
    <row r="1435" spans="1:17" x14ac:dyDescent="0.2">
      <c r="A1435" s="118" t="str">
        <f>IF(B1435="","",COUNT('Diário 1º PA'!$A$5:$A$1982)+COUNT('Diário 2º PA'!$A$5:$A$2027)+COUNT('Diário 3º PA'!$A$5:$A$2043)+ROW()-4)</f>
        <v/>
      </c>
      <c r="B1435" s="104"/>
      <c r="C1435" s="153"/>
      <c r="D1435" s="105"/>
      <c r="E1435" s="105"/>
      <c r="F1435" s="106"/>
      <c r="G1435" s="105"/>
      <c r="H1435" s="105"/>
      <c r="I1435" s="107"/>
      <c r="J1435" s="422"/>
      <c r="K1435" s="422"/>
      <c r="L1435" s="423"/>
      <c r="M1435" s="422"/>
      <c r="N1435" s="422"/>
      <c r="O1435" s="79">
        <f t="shared" si="54"/>
        <v>0</v>
      </c>
      <c r="P1435" s="79">
        <f t="shared" si="54"/>
        <v>0</v>
      </c>
      <c r="Q1435" s="102" t="str">
        <f t="shared" si="53"/>
        <v/>
      </c>
    </row>
    <row r="1436" spans="1:17" x14ac:dyDescent="0.2">
      <c r="A1436" s="118" t="str">
        <f>IF(B1436="","",COUNT('Diário 1º PA'!$A$5:$A$1982)+COUNT('Diário 2º PA'!$A$5:$A$2027)+COUNT('Diário 3º PA'!$A$5:$A$2043)+ROW()-4)</f>
        <v/>
      </c>
      <c r="B1436" s="104"/>
      <c r="C1436" s="153"/>
      <c r="D1436" s="105"/>
      <c r="E1436" s="105"/>
      <c r="F1436" s="106"/>
      <c r="G1436" s="105"/>
      <c r="H1436" s="105"/>
      <c r="I1436" s="107"/>
      <c r="J1436" s="422"/>
      <c r="K1436" s="422"/>
      <c r="L1436" s="423"/>
      <c r="M1436" s="422"/>
      <c r="N1436" s="422"/>
      <c r="O1436" s="79">
        <f t="shared" si="54"/>
        <v>0</v>
      </c>
      <c r="P1436" s="79">
        <f t="shared" si="54"/>
        <v>0</v>
      </c>
      <c r="Q1436" s="102" t="str">
        <f t="shared" si="53"/>
        <v/>
      </c>
    </row>
    <row r="1437" spans="1:17" x14ac:dyDescent="0.2">
      <c r="A1437" s="118" t="str">
        <f>IF(B1437="","",COUNT('Diário 1º PA'!$A$5:$A$1982)+COUNT('Diário 2º PA'!$A$5:$A$2027)+COUNT('Diário 3º PA'!$A$5:$A$2043)+ROW()-4)</f>
        <v/>
      </c>
      <c r="B1437" s="104"/>
      <c r="C1437" s="153"/>
      <c r="D1437" s="105"/>
      <c r="E1437" s="105"/>
      <c r="F1437" s="106"/>
      <c r="G1437" s="105"/>
      <c r="H1437" s="105"/>
      <c r="I1437" s="107"/>
      <c r="J1437" s="422"/>
      <c r="K1437" s="422"/>
      <c r="L1437" s="423"/>
      <c r="M1437" s="422"/>
      <c r="N1437" s="422"/>
      <c r="O1437" s="79">
        <f t="shared" si="54"/>
        <v>0</v>
      </c>
      <c r="P1437" s="79">
        <f t="shared" si="54"/>
        <v>0</v>
      </c>
      <c r="Q1437" s="102" t="str">
        <f t="shared" si="53"/>
        <v/>
      </c>
    </row>
    <row r="1438" spans="1:17" x14ac:dyDescent="0.2">
      <c r="A1438" s="118" t="str">
        <f>IF(B1438="","",COUNT('Diário 1º PA'!$A$5:$A$1982)+COUNT('Diário 2º PA'!$A$5:$A$2027)+COUNT('Diário 3º PA'!$A$5:$A$2043)+ROW()-4)</f>
        <v/>
      </c>
      <c r="B1438" s="104"/>
      <c r="C1438" s="153"/>
      <c r="D1438" s="105"/>
      <c r="E1438" s="105"/>
      <c r="F1438" s="106"/>
      <c r="G1438" s="105"/>
      <c r="H1438" s="105"/>
      <c r="I1438" s="107"/>
      <c r="J1438" s="422"/>
      <c r="K1438" s="422"/>
      <c r="L1438" s="423"/>
      <c r="M1438" s="422"/>
      <c r="N1438" s="422"/>
      <c r="O1438" s="79">
        <f t="shared" si="54"/>
        <v>0</v>
      </c>
      <c r="P1438" s="79">
        <f t="shared" si="54"/>
        <v>0</v>
      </c>
      <c r="Q1438" s="102" t="str">
        <f t="shared" si="53"/>
        <v/>
      </c>
    </row>
    <row r="1439" spans="1:17" x14ac:dyDescent="0.2">
      <c r="A1439" s="118" t="str">
        <f>IF(B1439="","",COUNT('Diário 1º PA'!$A$5:$A$1982)+COUNT('Diário 2º PA'!$A$5:$A$2027)+COUNT('Diário 3º PA'!$A$5:$A$2043)+ROW()-4)</f>
        <v/>
      </c>
      <c r="B1439" s="104"/>
      <c r="C1439" s="153"/>
      <c r="D1439" s="105"/>
      <c r="E1439" s="105"/>
      <c r="F1439" s="106"/>
      <c r="G1439" s="105"/>
      <c r="H1439" s="105"/>
      <c r="I1439" s="107"/>
      <c r="J1439" s="422"/>
      <c r="K1439" s="422"/>
      <c r="L1439" s="423"/>
      <c r="M1439" s="422"/>
      <c r="N1439" s="422"/>
      <c r="O1439" s="79">
        <f t="shared" si="54"/>
        <v>0</v>
      </c>
      <c r="P1439" s="79">
        <f t="shared" si="54"/>
        <v>0</v>
      </c>
      <c r="Q1439" s="102" t="str">
        <f t="shared" si="53"/>
        <v/>
      </c>
    </row>
    <row r="1440" spans="1:17" x14ac:dyDescent="0.2">
      <c r="A1440" s="118" t="str">
        <f>IF(B1440="","",COUNT('Diário 1º PA'!$A$5:$A$1982)+COUNT('Diário 2º PA'!$A$5:$A$2027)+COUNT('Diário 3º PA'!$A$5:$A$2043)+ROW()-4)</f>
        <v/>
      </c>
      <c r="B1440" s="104"/>
      <c r="C1440" s="153"/>
      <c r="D1440" s="105"/>
      <c r="E1440" s="105"/>
      <c r="F1440" s="106"/>
      <c r="G1440" s="105"/>
      <c r="H1440" s="105"/>
      <c r="I1440" s="107"/>
      <c r="J1440" s="422"/>
      <c r="K1440" s="422"/>
      <c r="L1440" s="423"/>
      <c r="M1440" s="422"/>
      <c r="N1440" s="422"/>
      <c r="O1440" s="79">
        <f t="shared" si="54"/>
        <v>0</v>
      </c>
      <c r="P1440" s="79">
        <f t="shared" si="54"/>
        <v>0</v>
      </c>
      <c r="Q1440" s="102" t="str">
        <f t="shared" si="53"/>
        <v/>
      </c>
    </row>
    <row r="1441" spans="1:17" x14ac:dyDescent="0.2">
      <c r="A1441" s="118" t="str">
        <f>IF(B1441="","",COUNT('Diário 1º PA'!$A$5:$A$1982)+COUNT('Diário 2º PA'!$A$5:$A$2027)+COUNT('Diário 3º PA'!$A$5:$A$2043)+ROW()-4)</f>
        <v/>
      </c>
      <c r="B1441" s="104"/>
      <c r="C1441" s="153"/>
      <c r="D1441" s="105"/>
      <c r="E1441" s="105"/>
      <c r="F1441" s="106"/>
      <c r="G1441" s="105"/>
      <c r="H1441" s="105"/>
      <c r="I1441" s="107"/>
      <c r="J1441" s="422"/>
      <c r="K1441" s="422"/>
      <c r="L1441" s="423"/>
      <c r="M1441" s="422"/>
      <c r="N1441" s="422"/>
      <c r="O1441" s="79">
        <f t="shared" si="54"/>
        <v>0</v>
      </c>
      <c r="P1441" s="79">
        <f t="shared" si="54"/>
        <v>0</v>
      </c>
      <c r="Q1441" s="102" t="str">
        <f t="shared" si="53"/>
        <v/>
      </c>
    </row>
    <row r="1442" spans="1:17" x14ac:dyDescent="0.2">
      <c r="A1442" s="118" t="str">
        <f>IF(B1442="","",COUNT('Diário 1º PA'!$A$5:$A$1982)+COUNT('Diário 2º PA'!$A$5:$A$2027)+COUNT('Diário 3º PA'!$A$5:$A$2043)+ROW()-4)</f>
        <v/>
      </c>
      <c r="B1442" s="104"/>
      <c r="C1442" s="153"/>
      <c r="D1442" s="105"/>
      <c r="E1442" s="105"/>
      <c r="F1442" s="106"/>
      <c r="G1442" s="105"/>
      <c r="H1442" s="105"/>
      <c r="I1442" s="107"/>
      <c r="J1442" s="422"/>
      <c r="K1442" s="422"/>
      <c r="L1442" s="423"/>
      <c r="M1442" s="422"/>
      <c r="N1442" s="422"/>
      <c r="O1442" s="79">
        <f t="shared" si="54"/>
        <v>0</v>
      </c>
      <c r="P1442" s="79">
        <f t="shared" si="54"/>
        <v>0</v>
      </c>
      <c r="Q1442" s="102" t="str">
        <f t="shared" si="53"/>
        <v/>
      </c>
    </row>
    <row r="1443" spans="1:17" x14ac:dyDescent="0.2">
      <c r="A1443" s="118" t="str">
        <f>IF(B1443="","",COUNT('Diário 1º PA'!$A$5:$A$1982)+COUNT('Diário 2º PA'!$A$5:$A$2027)+COUNT('Diário 3º PA'!$A$5:$A$2043)+ROW()-4)</f>
        <v/>
      </c>
      <c r="B1443" s="104"/>
      <c r="C1443" s="153"/>
      <c r="D1443" s="105"/>
      <c r="E1443" s="105"/>
      <c r="F1443" s="106"/>
      <c r="G1443" s="105"/>
      <c r="H1443" s="105"/>
      <c r="I1443" s="107"/>
      <c r="J1443" s="422"/>
      <c r="K1443" s="422"/>
      <c r="L1443" s="423"/>
      <c r="M1443" s="422"/>
      <c r="N1443" s="422"/>
      <c r="O1443" s="79">
        <f t="shared" si="54"/>
        <v>0</v>
      </c>
      <c r="P1443" s="79">
        <f t="shared" si="54"/>
        <v>0</v>
      </c>
      <c r="Q1443" s="102" t="str">
        <f t="shared" si="53"/>
        <v/>
      </c>
    </row>
    <row r="1444" spans="1:17" x14ac:dyDescent="0.2">
      <c r="A1444" s="118" t="str">
        <f>IF(B1444="","",COUNT('Diário 1º PA'!$A$5:$A$1982)+COUNT('Diário 2º PA'!$A$5:$A$2027)+COUNT('Diário 3º PA'!$A$5:$A$2043)+ROW()-4)</f>
        <v/>
      </c>
      <c r="B1444" s="104"/>
      <c r="C1444" s="153"/>
      <c r="D1444" s="105"/>
      <c r="E1444" s="105"/>
      <c r="F1444" s="106"/>
      <c r="G1444" s="105"/>
      <c r="H1444" s="105"/>
      <c r="I1444" s="107"/>
      <c r="J1444" s="422"/>
      <c r="K1444" s="422"/>
      <c r="L1444" s="423"/>
      <c r="M1444" s="422"/>
      <c r="N1444" s="422"/>
      <c r="O1444" s="79">
        <f t="shared" si="54"/>
        <v>0</v>
      </c>
      <c r="P1444" s="79">
        <f t="shared" si="54"/>
        <v>0</v>
      </c>
      <c r="Q1444" s="102" t="str">
        <f t="shared" si="53"/>
        <v/>
      </c>
    </row>
    <row r="1445" spans="1:17" x14ac:dyDescent="0.2">
      <c r="A1445" s="118" t="str">
        <f>IF(B1445="","",COUNT('Diário 1º PA'!$A$5:$A$1982)+COUNT('Diário 2º PA'!$A$5:$A$2027)+COUNT('Diário 3º PA'!$A$5:$A$2043)+ROW()-4)</f>
        <v/>
      </c>
      <c r="B1445" s="104"/>
      <c r="C1445" s="153"/>
      <c r="D1445" s="105"/>
      <c r="E1445" s="105"/>
      <c r="F1445" s="106"/>
      <c r="G1445" s="105"/>
      <c r="H1445" s="105"/>
      <c r="I1445" s="107"/>
      <c r="J1445" s="422"/>
      <c r="K1445" s="422"/>
      <c r="L1445" s="423"/>
      <c r="M1445" s="422"/>
      <c r="N1445" s="422"/>
      <c r="O1445" s="79">
        <f t="shared" si="54"/>
        <v>0</v>
      </c>
      <c r="P1445" s="79">
        <f t="shared" si="54"/>
        <v>0</v>
      </c>
      <c r="Q1445" s="102" t="str">
        <f t="shared" si="53"/>
        <v/>
      </c>
    </row>
    <row r="1446" spans="1:17" x14ac:dyDescent="0.2">
      <c r="A1446" s="118" t="str">
        <f>IF(B1446="","",COUNT('Diário 1º PA'!$A$5:$A$1982)+COUNT('Diário 2º PA'!$A$5:$A$2027)+COUNT('Diário 3º PA'!$A$5:$A$2043)+ROW()-4)</f>
        <v/>
      </c>
      <c r="B1446" s="104"/>
      <c r="C1446" s="153"/>
      <c r="D1446" s="105"/>
      <c r="E1446" s="105"/>
      <c r="F1446" s="106"/>
      <c r="G1446" s="105"/>
      <c r="H1446" s="105"/>
      <c r="I1446" s="107"/>
      <c r="J1446" s="422"/>
      <c r="K1446" s="422"/>
      <c r="L1446" s="423"/>
      <c r="M1446" s="422"/>
      <c r="N1446" s="422"/>
      <c r="O1446" s="79">
        <f t="shared" si="54"/>
        <v>0</v>
      </c>
      <c r="P1446" s="79">
        <f t="shared" si="54"/>
        <v>0</v>
      </c>
      <c r="Q1446" s="102" t="str">
        <f t="shared" si="53"/>
        <v/>
      </c>
    </row>
    <row r="1447" spans="1:17" x14ac:dyDescent="0.2">
      <c r="A1447" s="118" t="str">
        <f>IF(B1447="","",COUNT('Diário 1º PA'!$A$5:$A$1982)+COUNT('Diário 2º PA'!$A$5:$A$2027)+COUNT('Diário 3º PA'!$A$5:$A$2043)+ROW()-4)</f>
        <v/>
      </c>
      <c r="B1447" s="104"/>
      <c r="C1447" s="153"/>
      <c r="D1447" s="105"/>
      <c r="E1447" s="105"/>
      <c r="F1447" s="106"/>
      <c r="G1447" s="105"/>
      <c r="H1447" s="105"/>
      <c r="I1447" s="107"/>
      <c r="J1447" s="422"/>
      <c r="K1447" s="422"/>
      <c r="L1447" s="423"/>
      <c r="M1447" s="422"/>
      <c r="N1447" s="422"/>
      <c r="O1447" s="79">
        <f t="shared" si="54"/>
        <v>0</v>
      </c>
      <c r="P1447" s="79">
        <f t="shared" si="54"/>
        <v>0</v>
      </c>
      <c r="Q1447" s="102" t="str">
        <f t="shared" si="53"/>
        <v/>
      </c>
    </row>
    <row r="1448" spans="1:17" x14ac:dyDescent="0.2">
      <c r="A1448" s="118" t="str">
        <f>IF(B1448="","",COUNT('Diário 1º PA'!$A$5:$A$1982)+COUNT('Diário 2º PA'!$A$5:$A$2027)+COUNT('Diário 3º PA'!$A$5:$A$2043)+ROW()-4)</f>
        <v/>
      </c>
      <c r="B1448" s="104"/>
      <c r="C1448" s="153"/>
      <c r="D1448" s="105"/>
      <c r="E1448" s="105"/>
      <c r="F1448" s="106"/>
      <c r="G1448" s="105"/>
      <c r="H1448" s="105"/>
      <c r="I1448" s="107"/>
      <c r="J1448" s="422"/>
      <c r="K1448" s="422"/>
      <c r="L1448" s="423"/>
      <c r="M1448" s="422"/>
      <c r="N1448" s="422"/>
      <c r="O1448" s="79">
        <f t="shared" si="54"/>
        <v>0</v>
      </c>
      <c r="P1448" s="79">
        <f t="shared" si="54"/>
        <v>0</v>
      </c>
      <c r="Q1448" s="102" t="str">
        <f t="shared" si="53"/>
        <v/>
      </c>
    </row>
    <row r="1449" spans="1:17" x14ac:dyDescent="0.2">
      <c r="A1449" s="118" t="str">
        <f>IF(B1449="","",COUNT('Diário 1º PA'!$A$5:$A$1982)+COUNT('Diário 2º PA'!$A$5:$A$2027)+COUNT('Diário 3º PA'!$A$5:$A$2043)+ROW()-4)</f>
        <v/>
      </c>
      <c r="B1449" s="104"/>
      <c r="C1449" s="153"/>
      <c r="D1449" s="105"/>
      <c r="E1449" s="105"/>
      <c r="F1449" s="106"/>
      <c r="G1449" s="105"/>
      <c r="H1449" s="105"/>
      <c r="I1449" s="107"/>
      <c r="J1449" s="422"/>
      <c r="K1449" s="422"/>
      <c r="L1449" s="423"/>
      <c r="M1449" s="422"/>
      <c r="N1449" s="422"/>
      <c r="O1449" s="79">
        <f t="shared" si="54"/>
        <v>0</v>
      </c>
      <c r="P1449" s="79">
        <f t="shared" si="54"/>
        <v>0</v>
      </c>
      <c r="Q1449" s="102" t="str">
        <f t="shared" si="53"/>
        <v/>
      </c>
    </row>
    <row r="1450" spans="1:17" x14ac:dyDescent="0.2">
      <c r="A1450" s="118" t="str">
        <f>IF(B1450="","",COUNT('Diário 1º PA'!$A$5:$A$1982)+COUNT('Diário 2º PA'!$A$5:$A$2027)+COUNT('Diário 3º PA'!$A$5:$A$2043)+ROW()-4)</f>
        <v/>
      </c>
      <c r="B1450" s="104"/>
      <c r="C1450" s="153"/>
      <c r="D1450" s="105"/>
      <c r="E1450" s="105"/>
      <c r="F1450" s="106"/>
      <c r="G1450" s="105"/>
      <c r="H1450" s="105"/>
      <c r="I1450" s="107"/>
      <c r="J1450" s="422"/>
      <c r="K1450" s="422"/>
      <c r="L1450" s="423"/>
      <c r="M1450" s="422"/>
      <c r="N1450" s="422"/>
      <c r="O1450" s="79">
        <f t="shared" si="54"/>
        <v>0</v>
      </c>
      <c r="P1450" s="79">
        <f t="shared" si="54"/>
        <v>0</v>
      </c>
      <c r="Q1450" s="102" t="str">
        <f t="shared" si="53"/>
        <v/>
      </c>
    </row>
    <row r="1451" spans="1:17" x14ac:dyDescent="0.2">
      <c r="A1451" s="118" t="str">
        <f>IF(B1451="","",COUNT('Diário 1º PA'!$A$5:$A$1982)+COUNT('Diário 2º PA'!$A$5:$A$2027)+COUNT('Diário 3º PA'!$A$5:$A$2043)+ROW()-4)</f>
        <v/>
      </c>
      <c r="B1451" s="104"/>
      <c r="C1451" s="153"/>
      <c r="D1451" s="105"/>
      <c r="E1451" s="105"/>
      <c r="F1451" s="106"/>
      <c r="G1451" s="105"/>
      <c r="H1451" s="105"/>
      <c r="I1451" s="107"/>
      <c r="J1451" s="422"/>
      <c r="K1451" s="422"/>
      <c r="L1451" s="423"/>
      <c r="M1451" s="422"/>
      <c r="N1451" s="422"/>
      <c r="O1451" s="79">
        <f t="shared" si="54"/>
        <v>0</v>
      </c>
      <c r="P1451" s="79">
        <f t="shared" si="54"/>
        <v>0</v>
      </c>
      <c r="Q1451" s="102" t="str">
        <f t="shared" si="53"/>
        <v/>
      </c>
    </row>
    <row r="1452" spans="1:17" x14ac:dyDescent="0.2">
      <c r="A1452" s="118" t="str">
        <f>IF(B1452="","",COUNT('Diário 1º PA'!$A$5:$A$1982)+COUNT('Diário 2º PA'!$A$5:$A$2027)+COUNT('Diário 3º PA'!$A$5:$A$2043)+ROW()-4)</f>
        <v/>
      </c>
      <c r="B1452" s="104"/>
      <c r="C1452" s="153"/>
      <c r="D1452" s="105"/>
      <c r="E1452" s="105"/>
      <c r="F1452" s="106"/>
      <c r="G1452" s="105"/>
      <c r="H1452" s="105"/>
      <c r="I1452" s="107"/>
      <c r="J1452" s="422"/>
      <c r="K1452" s="422"/>
      <c r="L1452" s="423"/>
      <c r="M1452" s="422"/>
      <c r="N1452" s="422"/>
      <c r="O1452" s="79">
        <f t="shared" si="54"/>
        <v>0</v>
      </c>
      <c r="P1452" s="79">
        <f t="shared" si="54"/>
        <v>0</v>
      </c>
      <c r="Q1452" s="102" t="str">
        <f t="shared" si="53"/>
        <v/>
      </c>
    </row>
    <row r="1453" spans="1:17" x14ac:dyDescent="0.2">
      <c r="A1453" s="118" t="str">
        <f>IF(B1453="","",COUNT('Diário 1º PA'!$A$5:$A$1982)+COUNT('Diário 2º PA'!$A$5:$A$2027)+COUNT('Diário 3º PA'!$A$5:$A$2043)+ROW()-4)</f>
        <v/>
      </c>
      <c r="B1453" s="104"/>
      <c r="C1453" s="153"/>
      <c r="D1453" s="105"/>
      <c r="E1453" s="105"/>
      <c r="F1453" s="106"/>
      <c r="G1453" s="105"/>
      <c r="H1453" s="105"/>
      <c r="I1453" s="107"/>
      <c r="J1453" s="422"/>
      <c r="K1453" s="422"/>
      <c r="L1453" s="423"/>
      <c r="M1453" s="422"/>
      <c r="N1453" s="422"/>
      <c r="O1453" s="79">
        <f t="shared" si="54"/>
        <v>0</v>
      </c>
      <c r="P1453" s="79">
        <f t="shared" si="54"/>
        <v>0</v>
      </c>
      <c r="Q1453" s="102" t="str">
        <f t="shared" si="53"/>
        <v/>
      </c>
    </row>
    <row r="1454" spans="1:17" x14ac:dyDescent="0.2">
      <c r="A1454" s="118" t="str">
        <f>IF(B1454="","",COUNT('Diário 1º PA'!$A$5:$A$1982)+COUNT('Diário 2º PA'!$A$5:$A$2027)+COUNT('Diário 3º PA'!$A$5:$A$2043)+ROW()-4)</f>
        <v/>
      </c>
      <c r="B1454" s="104"/>
      <c r="C1454" s="153"/>
      <c r="D1454" s="105"/>
      <c r="E1454" s="105"/>
      <c r="F1454" s="106"/>
      <c r="G1454" s="105"/>
      <c r="H1454" s="105"/>
      <c r="I1454" s="107"/>
      <c r="J1454" s="422"/>
      <c r="K1454" s="422"/>
      <c r="L1454" s="423"/>
      <c r="M1454" s="422"/>
      <c r="N1454" s="422"/>
      <c r="O1454" s="79">
        <f t="shared" si="54"/>
        <v>0</v>
      </c>
      <c r="P1454" s="79">
        <f t="shared" si="54"/>
        <v>0</v>
      </c>
      <c r="Q1454" s="102" t="str">
        <f t="shared" si="53"/>
        <v/>
      </c>
    </row>
    <row r="1455" spans="1:17" x14ac:dyDescent="0.2">
      <c r="A1455" s="118" t="str">
        <f>IF(B1455="","",COUNT('Diário 1º PA'!$A$5:$A$1982)+COUNT('Diário 2º PA'!$A$5:$A$2027)+COUNT('Diário 3º PA'!$A$5:$A$2043)+ROW()-4)</f>
        <v/>
      </c>
      <c r="B1455" s="104"/>
      <c r="C1455" s="153"/>
      <c r="D1455" s="105"/>
      <c r="E1455" s="105"/>
      <c r="F1455" s="106"/>
      <c r="G1455" s="105"/>
      <c r="H1455" s="105"/>
      <c r="I1455" s="107"/>
      <c r="J1455" s="422"/>
      <c r="K1455" s="422"/>
      <c r="L1455" s="423"/>
      <c r="M1455" s="422"/>
      <c r="N1455" s="422"/>
      <c r="O1455" s="79">
        <f t="shared" si="54"/>
        <v>0</v>
      </c>
      <c r="P1455" s="79">
        <f t="shared" si="54"/>
        <v>0</v>
      </c>
      <c r="Q1455" s="102" t="str">
        <f t="shared" si="53"/>
        <v/>
      </c>
    </row>
    <row r="1456" spans="1:17" x14ac:dyDescent="0.2">
      <c r="A1456" s="118" t="str">
        <f>IF(B1456="","",COUNT('Diário 1º PA'!$A$5:$A$1982)+COUNT('Diário 2º PA'!$A$5:$A$2027)+COUNT('Diário 3º PA'!$A$5:$A$2043)+ROW()-4)</f>
        <v/>
      </c>
      <c r="B1456" s="104"/>
      <c r="C1456" s="153"/>
      <c r="D1456" s="105"/>
      <c r="E1456" s="105"/>
      <c r="F1456" s="106"/>
      <c r="G1456" s="105"/>
      <c r="H1456" s="105"/>
      <c r="I1456" s="107"/>
      <c r="J1456" s="422"/>
      <c r="K1456" s="422"/>
      <c r="L1456" s="423"/>
      <c r="M1456" s="422"/>
      <c r="N1456" s="422"/>
      <c r="O1456" s="79">
        <f t="shared" si="54"/>
        <v>0</v>
      </c>
      <c r="P1456" s="79">
        <f t="shared" si="54"/>
        <v>0</v>
      </c>
      <c r="Q1456" s="102" t="str">
        <f t="shared" si="53"/>
        <v/>
      </c>
    </row>
    <row r="1457" spans="1:17" x14ac:dyDescent="0.2">
      <c r="A1457" s="118" t="str">
        <f>IF(B1457="","",COUNT('Diário 1º PA'!$A$5:$A$1982)+COUNT('Diário 2º PA'!$A$5:$A$2027)+COUNT('Diário 3º PA'!$A$5:$A$2043)+ROW()-4)</f>
        <v/>
      </c>
      <c r="B1457" s="104"/>
      <c r="C1457" s="153"/>
      <c r="D1457" s="105"/>
      <c r="E1457" s="105"/>
      <c r="F1457" s="106"/>
      <c r="G1457" s="105"/>
      <c r="H1457" s="105"/>
      <c r="I1457" s="107"/>
      <c r="J1457" s="422"/>
      <c r="K1457" s="422"/>
      <c r="L1457" s="423"/>
      <c r="M1457" s="422"/>
      <c r="N1457" s="422"/>
      <c r="O1457" s="79">
        <f t="shared" si="54"/>
        <v>0</v>
      </c>
      <c r="P1457" s="79">
        <f t="shared" si="54"/>
        <v>0</v>
      </c>
      <c r="Q1457" s="102" t="str">
        <f t="shared" si="53"/>
        <v/>
      </c>
    </row>
    <row r="1458" spans="1:17" x14ac:dyDescent="0.2">
      <c r="A1458" s="118" t="str">
        <f>IF(B1458="","",COUNT('Diário 1º PA'!$A$5:$A$1982)+COUNT('Diário 2º PA'!$A$5:$A$2027)+COUNT('Diário 3º PA'!$A$5:$A$2043)+ROW()-4)</f>
        <v/>
      </c>
      <c r="B1458" s="104"/>
      <c r="C1458" s="153"/>
      <c r="D1458" s="105"/>
      <c r="E1458" s="105"/>
      <c r="F1458" s="106"/>
      <c r="G1458" s="105"/>
      <c r="H1458" s="105"/>
      <c r="I1458" s="107"/>
      <c r="J1458" s="422"/>
      <c r="K1458" s="422"/>
      <c r="L1458" s="423"/>
      <c r="M1458" s="422"/>
      <c r="N1458" s="422"/>
      <c r="O1458" s="79">
        <f t="shared" si="54"/>
        <v>0</v>
      </c>
      <c r="P1458" s="79">
        <f t="shared" si="54"/>
        <v>0</v>
      </c>
      <c r="Q1458" s="102" t="str">
        <f t="shared" si="53"/>
        <v/>
      </c>
    </row>
    <row r="1459" spans="1:17" x14ac:dyDescent="0.2">
      <c r="A1459" s="118" t="str">
        <f>IF(B1459="","",COUNT('Diário 1º PA'!$A$5:$A$1982)+COUNT('Diário 2º PA'!$A$5:$A$2027)+COUNT('Diário 3º PA'!$A$5:$A$2043)+ROW()-4)</f>
        <v/>
      </c>
      <c r="B1459" s="104"/>
      <c r="C1459" s="153"/>
      <c r="D1459" s="105"/>
      <c r="E1459" s="105"/>
      <c r="F1459" s="106"/>
      <c r="G1459" s="105"/>
      <c r="H1459" s="105"/>
      <c r="I1459" s="107"/>
      <c r="J1459" s="422"/>
      <c r="K1459" s="422"/>
      <c r="L1459" s="423"/>
      <c r="M1459" s="422"/>
      <c r="N1459" s="422"/>
      <c r="O1459" s="79">
        <f t="shared" si="54"/>
        <v>0</v>
      </c>
      <c r="P1459" s="79">
        <f t="shared" si="54"/>
        <v>0</v>
      </c>
      <c r="Q1459" s="102" t="str">
        <f t="shared" si="53"/>
        <v/>
      </c>
    </row>
    <row r="1460" spans="1:17" x14ac:dyDescent="0.2">
      <c r="A1460" s="118" t="str">
        <f>IF(B1460="","",COUNT('Diário 1º PA'!$A$5:$A$1982)+COUNT('Diário 2º PA'!$A$5:$A$2027)+COUNT('Diário 3º PA'!$A$5:$A$2043)+ROW()-4)</f>
        <v/>
      </c>
      <c r="B1460" s="104"/>
      <c r="C1460" s="153"/>
      <c r="D1460" s="105"/>
      <c r="E1460" s="105"/>
      <c r="F1460" s="106"/>
      <c r="G1460" s="105"/>
      <c r="H1460" s="105"/>
      <c r="I1460" s="107"/>
      <c r="J1460" s="422"/>
      <c r="K1460" s="422"/>
      <c r="L1460" s="423"/>
      <c r="M1460" s="422"/>
      <c r="N1460" s="422"/>
      <c r="O1460" s="79">
        <f t="shared" si="54"/>
        <v>0</v>
      </c>
      <c r="P1460" s="79">
        <f t="shared" si="54"/>
        <v>0</v>
      </c>
      <c r="Q1460" s="102" t="str">
        <f t="shared" si="53"/>
        <v/>
      </c>
    </row>
    <row r="1461" spans="1:17" x14ac:dyDescent="0.2">
      <c r="A1461" s="118" t="str">
        <f>IF(B1461="","",COUNT('Diário 1º PA'!$A$5:$A$1982)+COUNT('Diário 2º PA'!$A$5:$A$2027)+COUNT('Diário 3º PA'!$A$5:$A$2043)+ROW()-4)</f>
        <v/>
      </c>
      <c r="B1461" s="104"/>
      <c r="C1461" s="153"/>
      <c r="D1461" s="105"/>
      <c r="E1461" s="105"/>
      <c r="F1461" s="106"/>
      <c r="G1461" s="105"/>
      <c r="H1461" s="105"/>
      <c r="I1461" s="107"/>
      <c r="J1461" s="422"/>
      <c r="K1461" s="422"/>
      <c r="L1461" s="423"/>
      <c r="M1461" s="422"/>
      <c r="N1461" s="422"/>
      <c r="O1461" s="79">
        <f t="shared" si="54"/>
        <v>0</v>
      </c>
      <c r="P1461" s="79">
        <f t="shared" si="54"/>
        <v>0</v>
      </c>
      <c r="Q1461" s="102" t="str">
        <f t="shared" si="53"/>
        <v/>
      </c>
    </row>
    <row r="1462" spans="1:17" x14ac:dyDescent="0.2">
      <c r="A1462" s="118" t="str">
        <f>IF(B1462="","",COUNT('Diário 1º PA'!$A$5:$A$1982)+COUNT('Diário 2º PA'!$A$5:$A$2027)+COUNT('Diário 3º PA'!$A$5:$A$2043)+ROW()-4)</f>
        <v/>
      </c>
      <c r="B1462" s="104"/>
      <c r="C1462" s="153"/>
      <c r="D1462" s="105"/>
      <c r="E1462" s="105"/>
      <c r="F1462" s="106"/>
      <c r="G1462" s="105"/>
      <c r="H1462" s="105"/>
      <c r="I1462" s="107"/>
      <c r="J1462" s="422"/>
      <c r="K1462" s="422"/>
      <c r="L1462" s="423"/>
      <c r="M1462" s="422"/>
      <c r="N1462" s="422"/>
      <c r="O1462" s="79">
        <f t="shared" si="54"/>
        <v>0</v>
      </c>
      <c r="P1462" s="79">
        <f t="shared" si="54"/>
        <v>0</v>
      </c>
      <c r="Q1462" s="102" t="str">
        <f t="shared" si="53"/>
        <v/>
      </c>
    </row>
    <row r="1463" spans="1:17" x14ac:dyDescent="0.2">
      <c r="A1463" s="118" t="str">
        <f>IF(B1463="","",COUNT('Diário 1º PA'!$A$5:$A$1982)+COUNT('Diário 2º PA'!$A$5:$A$2027)+COUNT('Diário 3º PA'!$A$5:$A$2043)+ROW()-4)</f>
        <v/>
      </c>
      <c r="B1463" s="104"/>
      <c r="C1463" s="153"/>
      <c r="D1463" s="105"/>
      <c r="E1463" s="105"/>
      <c r="F1463" s="106"/>
      <c r="G1463" s="105"/>
      <c r="H1463" s="105"/>
      <c r="I1463" s="107"/>
      <c r="J1463" s="422"/>
      <c r="K1463" s="422"/>
      <c r="L1463" s="423"/>
      <c r="M1463" s="422"/>
      <c r="N1463" s="422"/>
      <c r="O1463" s="79">
        <f t="shared" si="54"/>
        <v>0</v>
      </c>
      <c r="P1463" s="79">
        <f t="shared" si="54"/>
        <v>0</v>
      </c>
      <c r="Q1463" s="102" t="str">
        <f t="shared" si="53"/>
        <v/>
      </c>
    </row>
    <row r="1464" spans="1:17" x14ac:dyDescent="0.2">
      <c r="A1464" s="118" t="str">
        <f>IF(B1464="","",COUNT('Diário 1º PA'!$A$5:$A$1982)+COUNT('Diário 2º PA'!$A$5:$A$2027)+COUNT('Diário 3º PA'!$A$5:$A$2043)+ROW()-4)</f>
        <v/>
      </c>
      <c r="B1464" s="104"/>
      <c r="C1464" s="153"/>
      <c r="D1464" s="105"/>
      <c r="E1464" s="105"/>
      <c r="F1464" s="106"/>
      <c r="G1464" s="105"/>
      <c r="H1464" s="105"/>
      <c r="I1464" s="107"/>
      <c r="J1464" s="422"/>
      <c r="K1464" s="422"/>
      <c r="L1464" s="423"/>
      <c r="M1464" s="422"/>
      <c r="N1464" s="422"/>
      <c r="O1464" s="79">
        <f t="shared" si="54"/>
        <v>0</v>
      </c>
      <c r="P1464" s="79">
        <f t="shared" si="54"/>
        <v>0</v>
      </c>
      <c r="Q1464" s="102" t="str">
        <f t="shared" si="53"/>
        <v/>
      </c>
    </row>
    <row r="1465" spans="1:17" x14ac:dyDescent="0.2">
      <c r="A1465" s="118" t="str">
        <f>IF(B1465="","",COUNT('Diário 1º PA'!$A$5:$A$1982)+COUNT('Diário 2º PA'!$A$5:$A$2027)+COUNT('Diário 3º PA'!$A$5:$A$2043)+ROW()-4)</f>
        <v/>
      </c>
      <c r="B1465" s="104"/>
      <c r="C1465" s="153"/>
      <c r="D1465" s="105"/>
      <c r="E1465" s="105"/>
      <c r="F1465" s="106"/>
      <c r="G1465" s="105"/>
      <c r="H1465" s="105"/>
      <c r="I1465" s="107"/>
      <c r="J1465" s="422"/>
      <c r="K1465" s="422"/>
      <c r="L1465" s="423"/>
      <c r="M1465" s="422"/>
      <c r="N1465" s="422"/>
      <c r="O1465" s="79">
        <f t="shared" si="54"/>
        <v>0</v>
      </c>
      <c r="P1465" s="79">
        <f t="shared" si="54"/>
        <v>0</v>
      </c>
      <c r="Q1465" s="102" t="str">
        <f t="shared" si="53"/>
        <v/>
      </c>
    </row>
    <row r="1466" spans="1:17" x14ac:dyDescent="0.2">
      <c r="A1466" s="118" t="str">
        <f>IF(B1466="","",COUNT('Diário 1º PA'!$A$5:$A$1982)+COUNT('Diário 2º PA'!$A$5:$A$2027)+COUNT('Diário 3º PA'!$A$5:$A$2043)+ROW()-4)</f>
        <v/>
      </c>
      <c r="B1466" s="104"/>
      <c r="C1466" s="153"/>
      <c r="D1466" s="105"/>
      <c r="E1466" s="105"/>
      <c r="F1466" s="106"/>
      <c r="G1466" s="105"/>
      <c r="H1466" s="105"/>
      <c r="I1466" s="107"/>
      <c r="J1466" s="422"/>
      <c r="K1466" s="422"/>
      <c r="L1466" s="423"/>
      <c r="M1466" s="422"/>
      <c r="N1466" s="422"/>
      <c r="O1466" s="79">
        <f t="shared" si="54"/>
        <v>0</v>
      </c>
      <c r="P1466" s="79">
        <f t="shared" si="54"/>
        <v>0</v>
      </c>
      <c r="Q1466" s="102" t="str">
        <f t="shared" si="53"/>
        <v/>
      </c>
    </row>
    <row r="1467" spans="1:17" x14ac:dyDescent="0.2">
      <c r="A1467" s="118" t="str">
        <f>IF(B1467="","",COUNT('Diário 1º PA'!$A$5:$A$1982)+COUNT('Diário 2º PA'!$A$5:$A$2027)+COUNT('Diário 3º PA'!$A$5:$A$2043)+ROW()-4)</f>
        <v/>
      </c>
      <c r="B1467" s="104"/>
      <c r="C1467" s="153"/>
      <c r="D1467" s="105"/>
      <c r="E1467" s="105"/>
      <c r="F1467" s="106"/>
      <c r="G1467" s="105"/>
      <c r="H1467" s="105"/>
      <c r="I1467" s="107"/>
      <c r="J1467" s="422"/>
      <c r="K1467" s="422"/>
      <c r="L1467" s="423"/>
      <c r="M1467" s="422"/>
      <c r="N1467" s="422"/>
      <c r="O1467" s="79">
        <f t="shared" si="54"/>
        <v>0</v>
      </c>
      <c r="P1467" s="79">
        <f t="shared" si="54"/>
        <v>0</v>
      </c>
      <c r="Q1467" s="102" t="str">
        <f t="shared" si="53"/>
        <v/>
      </c>
    </row>
    <row r="1468" spans="1:17" x14ac:dyDescent="0.2">
      <c r="A1468" s="118" t="str">
        <f>IF(B1468="","",COUNT('Diário 1º PA'!$A$5:$A$1982)+COUNT('Diário 2º PA'!$A$5:$A$2027)+COUNT('Diário 3º PA'!$A$5:$A$2043)+ROW()-4)</f>
        <v/>
      </c>
      <c r="B1468" s="104"/>
      <c r="C1468" s="153"/>
      <c r="D1468" s="105"/>
      <c r="E1468" s="105"/>
      <c r="F1468" s="106"/>
      <c r="G1468" s="105"/>
      <c r="H1468" s="105"/>
      <c r="I1468" s="107"/>
      <c r="J1468" s="422"/>
      <c r="K1468" s="422"/>
      <c r="L1468" s="423"/>
      <c r="M1468" s="422"/>
      <c r="N1468" s="422"/>
      <c r="O1468" s="79">
        <f t="shared" si="54"/>
        <v>0</v>
      </c>
      <c r="P1468" s="79">
        <f t="shared" si="54"/>
        <v>0</v>
      </c>
      <c r="Q1468" s="102" t="str">
        <f t="shared" si="53"/>
        <v/>
      </c>
    </row>
    <row r="1469" spans="1:17" x14ac:dyDescent="0.2">
      <c r="A1469" s="118" t="str">
        <f>IF(B1469="","",COUNT('Diário 1º PA'!$A$5:$A$1982)+COUNT('Diário 2º PA'!$A$5:$A$2027)+COUNT('Diário 3º PA'!$A$5:$A$2043)+ROW()-4)</f>
        <v/>
      </c>
      <c r="B1469" s="104"/>
      <c r="C1469" s="153"/>
      <c r="D1469" s="105"/>
      <c r="E1469" s="105"/>
      <c r="F1469" s="106"/>
      <c r="G1469" s="105"/>
      <c r="H1469" s="105"/>
      <c r="I1469" s="107"/>
      <c r="J1469" s="422"/>
      <c r="K1469" s="422"/>
      <c r="L1469" s="423"/>
      <c r="M1469" s="422"/>
      <c r="N1469" s="422"/>
      <c r="O1469" s="79">
        <f t="shared" si="54"/>
        <v>0</v>
      </c>
      <c r="P1469" s="79">
        <f t="shared" si="54"/>
        <v>0</v>
      </c>
      <c r="Q1469" s="102" t="str">
        <f t="shared" si="53"/>
        <v/>
      </c>
    </row>
    <row r="1470" spans="1:17" x14ac:dyDescent="0.2">
      <c r="A1470" s="118" t="str">
        <f>IF(B1470="","",COUNT('Diário 1º PA'!$A$5:$A$1982)+COUNT('Diário 2º PA'!$A$5:$A$2027)+COUNT('Diário 3º PA'!$A$5:$A$2043)+ROW()-4)</f>
        <v/>
      </c>
      <c r="B1470" s="104"/>
      <c r="C1470" s="153"/>
      <c r="D1470" s="105"/>
      <c r="E1470" s="105"/>
      <c r="F1470" s="106"/>
      <c r="G1470" s="105"/>
      <c r="H1470" s="105"/>
      <c r="I1470" s="107"/>
      <c r="J1470" s="422"/>
      <c r="K1470" s="422"/>
      <c r="L1470" s="423"/>
      <c r="M1470" s="422"/>
      <c r="N1470" s="422"/>
      <c r="O1470" s="79">
        <f t="shared" si="54"/>
        <v>0</v>
      </c>
      <c r="P1470" s="79">
        <f t="shared" si="54"/>
        <v>0</v>
      </c>
      <c r="Q1470" s="102" t="str">
        <f t="shared" si="53"/>
        <v/>
      </c>
    </row>
    <row r="1471" spans="1:17" x14ac:dyDescent="0.2">
      <c r="A1471" s="118" t="str">
        <f>IF(B1471="","",COUNT('Diário 1º PA'!$A$5:$A$1982)+COUNT('Diário 2º PA'!$A$5:$A$2027)+COUNT('Diário 3º PA'!$A$5:$A$2043)+ROW()-4)</f>
        <v/>
      </c>
      <c r="B1471" s="104"/>
      <c r="C1471" s="153"/>
      <c r="D1471" s="105"/>
      <c r="E1471" s="105"/>
      <c r="F1471" s="106"/>
      <c r="G1471" s="105"/>
      <c r="H1471" s="105"/>
      <c r="I1471" s="107"/>
      <c r="J1471" s="422"/>
      <c r="K1471" s="422"/>
      <c r="L1471" s="423"/>
      <c r="M1471" s="422"/>
      <c r="N1471" s="422"/>
      <c r="O1471" s="79">
        <f t="shared" si="54"/>
        <v>0</v>
      </c>
      <c r="P1471" s="79">
        <f t="shared" si="54"/>
        <v>0</v>
      </c>
      <c r="Q1471" s="102" t="str">
        <f t="shared" si="53"/>
        <v/>
      </c>
    </row>
    <row r="1472" spans="1:17" x14ac:dyDescent="0.2">
      <c r="A1472" s="118" t="str">
        <f>IF(B1472="","",COUNT('Diário 1º PA'!$A$5:$A$1982)+COUNT('Diário 2º PA'!$A$5:$A$2027)+COUNT('Diário 3º PA'!$A$5:$A$2043)+ROW()-4)</f>
        <v/>
      </c>
      <c r="B1472" s="104"/>
      <c r="C1472" s="153"/>
      <c r="D1472" s="105"/>
      <c r="E1472" s="105"/>
      <c r="F1472" s="106"/>
      <c r="G1472" s="105"/>
      <c r="H1472" s="105"/>
      <c r="I1472" s="107"/>
      <c r="J1472" s="422"/>
      <c r="K1472" s="422"/>
      <c r="L1472" s="423"/>
      <c r="M1472" s="422"/>
      <c r="N1472" s="422"/>
      <c r="O1472" s="79">
        <f t="shared" si="54"/>
        <v>0</v>
      </c>
      <c r="P1472" s="79">
        <f t="shared" si="54"/>
        <v>0</v>
      </c>
      <c r="Q1472" s="102" t="str">
        <f t="shared" si="53"/>
        <v/>
      </c>
    </row>
    <row r="1473" spans="1:17" x14ac:dyDescent="0.2">
      <c r="A1473" s="118" t="str">
        <f>IF(B1473="","",COUNT('Diário 1º PA'!$A$5:$A$1982)+COUNT('Diário 2º PA'!$A$5:$A$2027)+COUNT('Diário 3º PA'!$A$5:$A$2043)+ROW()-4)</f>
        <v/>
      </c>
      <c r="B1473" s="104"/>
      <c r="C1473" s="153"/>
      <c r="D1473" s="105"/>
      <c r="E1473" s="105"/>
      <c r="F1473" s="106"/>
      <c r="G1473" s="105"/>
      <c r="H1473" s="105"/>
      <c r="I1473" s="107"/>
      <c r="J1473" s="422"/>
      <c r="K1473" s="422"/>
      <c r="L1473" s="423"/>
      <c r="M1473" s="422"/>
      <c r="N1473" s="422"/>
      <c r="O1473" s="79">
        <f t="shared" si="54"/>
        <v>0</v>
      </c>
      <c r="P1473" s="79">
        <f t="shared" si="54"/>
        <v>0</v>
      </c>
      <c r="Q1473" s="102" t="str">
        <f t="shared" si="53"/>
        <v/>
      </c>
    </row>
    <row r="1474" spans="1:17" x14ac:dyDescent="0.2">
      <c r="A1474" s="118" t="str">
        <f>IF(B1474="","",COUNT('Diário 1º PA'!$A$5:$A$1982)+COUNT('Diário 2º PA'!$A$5:$A$2027)+COUNT('Diário 3º PA'!$A$5:$A$2043)+ROW()-4)</f>
        <v/>
      </c>
      <c r="B1474" s="104"/>
      <c r="C1474" s="153"/>
      <c r="D1474" s="105"/>
      <c r="E1474" s="105"/>
      <c r="F1474" s="106"/>
      <c r="G1474" s="105"/>
      <c r="H1474" s="105"/>
      <c r="I1474" s="107"/>
      <c r="J1474" s="422"/>
      <c r="K1474" s="422"/>
      <c r="L1474" s="423"/>
      <c r="M1474" s="422"/>
      <c r="N1474" s="422"/>
      <c r="O1474" s="79">
        <f t="shared" si="54"/>
        <v>0</v>
      </c>
      <c r="P1474" s="79">
        <f t="shared" si="54"/>
        <v>0</v>
      </c>
      <c r="Q1474" s="102" t="str">
        <f t="shared" si="53"/>
        <v/>
      </c>
    </row>
    <row r="1475" spans="1:17" x14ac:dyDescent="0.2">
      <c r="A1475" s="118" t="str">
        <f>IF(B1475="","",COUNT('Diário 1º PA'!$A$5:$A$1982)+COUNT('Diário 2º PA'!$A$5:$A$2027)+COUNT('Diário 3º PA'!$A$5:$A$2043)+ROW()-4)</f>
        <v/>
      </c>
      <c r="B1475" s="104"/>
      <c r="C1475" s="153"/>
      <c r="D1475" s="105"/>
      <c r="E1475" s="105"/>
      <c r="F1475" s="106"/>
      <c r="G1475" s="105"/>
      <c r="H1475" s="105"/>
      <c r="I1475" s="107"/>
      <c r="J1475" s="422"/>
      <c r="K1475" s="422"/>
      <c r="L1475" s="423"/>
      <c r="M1475" s="422"/>
      <c r="N1475" s="422"/>
      <c r="O1475" s="79">
        <f t="shared" si="54"/>
        <v>0</v>
      </c>
      <c r="P1475" s="79">
        <f t="shared" si="54"/>
        <v>0</v>
      </c>
      <c r="Q1475" s="102" t="str">
        <f t="shared" si="53"/>
        <v/>
      </c>
    </row>
    <row r="1476" spans="1:17" x14ac:dyDescent="0.2">
      <c r="A1476" s="118" t="str">
        <f>IF(B1476="","",COUNT('Diário 1º PA'!$A$5:$A$1982)+COUNT('Diário 2º PA'!$A$5:$A$2027)+COUNT('Diário 3º PA'!$A$5:$A$2043)+ROW()-4)</f>
        <v/>
      </c>
      <c r="B1476" s="104"/>
      <c r="C1476" s="153"/>
      <c r="D1476" s="105"/>
      <c r="E1476" s="105"/>
      <c r="F1476" s="106"/>
      <c r="G1476" s="105"/>
      <c r="H1476" s="105"/>
      <c r="I1476" s="107"/>
      <c r="J1476" s="422"/>
      <c r="K1476" s="422"/>
      <c r="L1476" s="423"/>
      <c r="M1476" s="422"/>
      <c r="N1476" s="422"/>
      <c r="O1476" s="79">
        <f t="shared" si="54"/>
        <v>0</v>
      </c>
      <c r="P1476" s="79">
        <f t="shared" si="54"/>
        <v>0</v>
      </c>
      <c r="Q1476" s="102" t="str">
        <f t="shared" si="53"/>
        <v/>
      </c>
    </row>
    <row r="1477" spans="1:17" x14ac:dyDescent="0.2">
      <c r="A1477" s="118" t="str">
        <f>IF(B1477="","",COUNT('Diário 1º PA'!$A$5:$A$1982)+COUNT('Diário 2º PA'!$A$5:$A$2027)+COUNT('Diário 3º PA'!$A$5:$A$2043)+ROW()-4)</f>
        <v/>
      </c>
      <c r="B1477" s="104"/>
      <c r="C1477" s="153"/>
      <c r="D1477" s="105"/>
      <c r="E1477" s="105"/>
      <c r="F1477" s="106"/>
      <c r="G1477" s="105"/>
      <c r="H1477" s="105"/>
      <c r="I1477" s="107"/>
      <c r="J1477" s="422"/>
      <c r="K1477" s="422"/>
      <c r="L1477" s="423"/>
      <c r="M1477" s="422"/>
      <c r="N1477" s="422"/>
      <c r="O1477" s="79">
        <f t="shared" si="54"/>
        <v>0</v>
      </c>
      <c r="P1477" s="79">
        <f t="shared" si="54"/>
        <v>0</v>
      </c>
      <c r="Q1477" s="102" t="str">
        <f t="shared" si="53"/>
        <v/>
      </c>
    </row>
    <row r="1478" spans="1:17" x14ac:dyDescent="0.2">
      <c r="A1478" s="118" t="str">
        <f>IF(B1478="","",COUNT('Diário 1º PA'!$A$5:$A$1982)+COUNT('Diário 2º PA'!$A$5:$A$2027)+COUNT('Diário 3º PA'!$A$5:$A$2043)+ROW()-4)</f>
        <v/>
      </c>
      <c r="B1478" s="104"/>
      <c r="C1478" s="153"/>
      <c r="D1478" s="105"/>
      <c r="E1478" s="105"/>
      <c r="F1478" s="106"/>
      <c r="G1478" s="105"/>
      <c r="H1478" s="105"/>
      <c r="I1478" s="107"/>
      <c r="J1478" s="422"/>
      <c r="K1478" s="422"/>
      <c r="L1478" s="423"/>
      <c r="M1478" s="422"/>
      <c r="N1478" s="422"/>
      <c r="O1478" s="79">
        <f t="shared" si="54"/>
        <v>0</v>
      </c>
      <c r="P1478" s="79">
        <f t="shared" si="54"/>
        <v>0</v>
      </c>
      <c r="Q1478" s="102" t="str">
        <f t="shared" si="53"/>
        <v/>
      </c>
    </row>
    <row r="1479" spans="1:17" x14ac:dyDescent="0.2">
      <c r="A1479" s="118" t="str">
        <f>IF(B1479="","",COUNT('Diário 1º PA'!$A$5:$A$1982)+COUNT('Diário 2º PA'!$A$5:$A$2027)+COUNT('Diário 3º PA'!$A$5:$A$2043)+ROW()-4)</f>
        <v/>
      </c>
      <c r="B1479" s="104"/>
      <c r="C1479" s="153"/>
      <c r="D1479" s="105"/>
      <c r="E1479" s="105"/>
      <c r="F1479" s="106"/>
      <c r="G1479" s="105"/>
      <c r="H1479" s="105"/>
      <c r="I1479" s="107"/>
      <c r="J1479" s="422"/>
      <c r="K1479" s="422"/>
      <c r="L1479" s="423"/>
      <c r="M1479" s="422"/>
      <c r="N1479" s="422"/>
      <c r="O1479" s="79">
        <f t="shared" si="54"/>
        <v>0</v>
      </c>
      <c r="P1479" s="79">
        <f t="shared" si="54"/>
        <v>0</v>
      </c>
      <c r="Q1479" s="102" t="str">
        <f t="shared" si="53"/>
        <v/>
      </c>
    </row>
    <row r="1480" spans="1:17" x14ac:dyDescent="0.2">
      <c r="A1480" s="118" t="str">
        <f>IF(B1480="","",COUNT('Diário 1º PA'!$A$5:$A$1982)+COUNT('Diário 2º PA'!$A$5:$A$2027)+COUNT('Diário 3º PA'!$A$5:$A$2043)+ROW()-4)</f>
        <v/>
      </c>
      <c r="B1480" s="104"/>
      <c r="C1480" s="153"/>
      <c r="D1480" s="105"/>
      <c r="E1480" s="105"/>
      <c r="F1480" s="106"/>
      <c r="G1480" s="105"/>
      <c r="H1480" s="105"/>
      <c r="I1480" s="107"/>
      <c r="J1480" s="422"/>
      <c r="K1480" s="422"/>
      <c r="L1480" s="423"/>
      <c r="M1480" s="422"/>
      <c r="N1480" s="422"/>
      <c r="O1480" s="79">
        <f t="shared" si="54"/>
        <v>0</v>
      </c>
      <c r="P1480" s="79">
        <f t="shared" si="54"/>
        <v>0</v>
      </c>
      <c r="Q1480" s="102" t="str">
        <f t="shared" si="53"/>
        <v/>
      </c>
    </row>
    <row r="1481" spans="1:17" x14ac:dyDescent="0.2">
      <c r="A1481" s="118" t="str">
        <f>IF(B1481="","",COUNT('Diário 1º PA'!$A$5:$A$1982)+COUNT('Diário 2º PA'!$A$5:$A$2027)+COUNT('Diário 3º PA'!$A$5:$A$2043)+ROW()-4)</f>
        <v/>
      </c>
      <c r="B1481" s="104"/>
      <c r="C1481" s="153"/>
      <c r="D1481" s="105"/>
      <c r="E1481" s="105"/>
      <c r="F1481" s="106"/>
      <c r="G1481" s="105"/>
      <c r="H1481" s="105"/>
      <c r="I1481" s="107"/>
      <c r="J1481" s="422"/>
      <c r="K1481" s="422"/>
      <c r="L1481" s="423"/>
      <c r="M1481" s="422"/>
      <c r="N1481" s="422"/>
      <c r="O1481" s="79">
        <f t="shared" si="54"/>
        <v>0</v>
      </c>
      <c r="P1481" s="79">
        <f t="shared" si="54"/>
        <v>0</v>
      </c>
      <c r="Q1481" s="102" t="str">
        <f t="shared" ref="Q1481:Q1544" si="55">SUBSTITUTE(D1481," ","_")</f>
        <v/>
      </c>
    </row>
    <row r="1482" spans="1:17" x14ac:dyDescent="0.2">
      <c r="A1482" s="118" t="str">
        <f>IF(B1482="","",COUNT('Diário 1º PA'!$A$5:$A$1982)+COUNT('Diário 2º PA'!$A$5:$A$2027)+COUNT('Diário 3º PA'!$A$5:$A$2043)+ROW()-4)</f>
        <v/>
      </c>
      <c r="B1482" s="104"/>
      <c r="C1482" s="153"/>
      <c r="D1482" s="105"/>
      <c r="E1482" s="105"/>
      <c r="F1482" s="106"/>
      <c r="G1482" s="105"/>
      <c r="H1482" s="105"/>
      <c r="I1482" s="107"/>
      <c r="J1482" s="422"/>
      <c r="K1482" s="422"/>
      <c r="L1482" s="423"/>
      <c r="M1482" s="422"/>
      <c r="N1482" s="422"/>
      <c r="O1482" s="79">
        <f t="shared" ref="O1482:P1545" si="56">IF(B1482=0,0,IF(YEAR(B1482)=$P$1,MONTH(B1482)-$O$1+1,(YEAR(B1482)-$P$1)*12-$O$1+1+MONTH(B1482)))</f>
        <v>0</v>
      </c>
      <c r="P1482" s="79">
        <f t="shared" si="56"/>
        <v>0</v>
      </c>
      <c r="Q1482" s="102" t="str">
        <f t="shared" si="55"/>
        <v/>
      </c>
    </row>
    <row r="1483" spans="1:17" x14ac:dyDescent="0.2">
      <c r="A1483" s="118" t="str">
        <f>IF(B1483="","",COUNT('Diário 1º PA'!$A$5:$A$1982)+COUNT('Diário 2º PA'!$A$5:$A$2027)+COUNT('Diário 3º PA'!$A$5:$A$2043)+ROW()-4)</f>
        <v/>
      </c>
      <c r="B1483" s="104"/>
      <c r="C1483" s="153"/>
      <c r="D1483" s="105"/>
      <c r="E1483" s="105"/>
      <c r="F1483" s="106"/>
      <c r="G1483" s="105"/>
      <c r="H1483" s="105"/>
      <c r="I1483" s="107"/>
      <c r="J1483" s="422"/>
      <c r="K1483" s="422"/>
      <c r="L1483" s="423"/>
      <c r="M1483" s="422"/>
      <c r="N1483" s="422"/>
      <c r="O1483" s="79">
        <f t="shared" si="56"/>
        <v>0</v>
      </c>
      <c r="P1483" s="79">
        <f t="shared" si="56"/>
        <v>0</v>
      </c>
      <c r="Q1483" s="102" t="str">
        <f t="shared" si="55"/>
        <v/>
      </c>
    </row>
    <row r="1484" spans="1:17" x14ac:dyDescent="0.2">
      <c r="A1484" s="118" t="str">
        <f>IF(B1484="","",COUNT('Diário 1º PA'!$A$5:$A$1982)+COUNT('Diário 2º PA'!$A$5:$A$2027)+COUNT('Diário 3º PA'!$A$5:$A$2043)+ROW()-4)</f>
        <v/>
      </c>
      <c r="B1484" s="104"/>
      <c r="C1484" s="153"/>
      <c r="D1484" s="105"/>
      <c r="E1484" s="105"/>
      <c r="F1484" s="106"/>
      <c r="G1484" s="105"/>
      <c r="H1484" s="105"/>
      <c r="I1484" s="107"/>
      <c r="J1484" s="422"/>
      <c r="K1484" s="422"/>
      <c r="L1484" s="423"/>
      <c r="M1484" s="422"/>
      <c r="N1484" s="422"/>
      <c r="O1484" s="79">
        <f t="shared" si="56"/>
        <v>0</v>
      </c>
      <c r="P1484" s="79">
        <f t="shared" si="56"/>
        <v>0</v>
      </c>
      <c r="Q1484" s="102" t="str">
        <f t="shared" si="55"/>
        <v/>
      </c>
    </row>
    <row r="1485" spans="1:17" x14ac:dyDescent="0.2">
      <c r="A1485" s="118" t="str">
        <f>IF(B1485="","",COUNT('Diário 1º PA'!$A$5:$A$1982)+COUNT('Diário 2º PA'!$A$5:$A$2027)+COUNT('Diário 3º PA'!$A$5:$A$2043)+ROW()-4)</f>
        <v/>
      </c>
      <c r="B1485" s="104"/>
      <c r="C1485" s="153"/>
      <c r="D1485" s="105"/>
      <c r="E1485" s="105"/>
      <c r="F1485" s="106"/>
      <c r="G1485" s="105"/>
      <c r="H1485" s="105"/>
      <c r="I1485" s="107"/>
      <c r="J1485" s="422"/>
      <c r="K1485" s="422"/>
      <c r="L1485" s="423"/>
      <c r="M1485" s="422"/>
      <c r="N1485" s="422"/>
      <c r="O1485" s="79">
        <f t="shared" si="56"/>
        <v>0</v>
      </c>
      <c r="P1485" s="79">
        <f t="shared" si="56"/>
        <v>0</v>
      </c>
      <c r="Q1485" s="102" t="str">
        <f t="shared" si="55"/>
        <v/>
      </c>
    </row>
    <row r="1486" spans="1:17" x14ac:dyDescent="0.2">
      <c r="A1486" s="118" t="str">
        <f>IF(B1486="","",COUNT('Diário 1º PA'!$A$5:$A$1982)+COUNT('Diário 2º PA'!$A$5:$A$2027)+COUNT('Diário 3º PA'!$A$5:$A$2043)+ROW()-4)</f>
        <v/>
      </c>
      <c r="B1486" s="104"/>
      <c r="C1486" s="153"/>
      <c r="D1486" s="105"/>
      <c r="E1486" s="105"/>
      <c r="F1486" s="106"/>
      <c r="G1486" s="105"/>
      <c r="H1486" s="105"/>
      <c r="I1486" s="107"/>
      <c r="J1486" s="422"/>
      <c r="K1486" s="422"/>
      <c r="L1486" s="423"/>
      <c r="M1486" s="422"/>
      <c r="N1486" s="422"/>
      <c r="O1486" s="79">
        <f t="shared" si="56"/>
        <v>0</v>
      </c>
      <c r="P1486" s="79">
        <f t="shared" si="56"/>
        <v>0</v>
      </c>
      <c r="Q1486" s="102" t="str">
        <f t="shared" si="55"/>
        <v/>
      </c>
    </row>
    <row r="1487" spans="1:17" x14ac:dyDescent="0.2">
      <c r="A1487" s="118" t="str">
        <f>IF(B1487="","",COUNT('Diário 1º PA'!$A$5:$A$1982)+COUNT('Diário 2º PA'!$A$5:$A$2027)+COUNT('Diário 3º PA'!$A$5:$A$2043)+ROW()-4)</f>
        <v/>
      </c>
      <c r="B1487" s="104"/>
      <c r="C1487" s="153"/>
      <c r="D1487" s="105"/>
      <c r="E1487" s="105"/>
      <c r="F1487" s="106"/>
      <c r="G1487" s="105"/>
      <c r="H1487" s="105"/>
      <c r="I1487" s="107"/>
      <c r="J1487" s="422"/>
      <c r="K1487" s="422"/>
      <c r="L1487" s="423"/>
      <c r="M1487" s="422"/>
      <c r="N1487" s="422"/>
      <c r="O1487" s="79">
        <f t="shared" si="56"/>
        <v>0</v>
      </c>
      <c r="P1487" s="79">
        <f t="shared" si="56"/>
        <v>0</v>
      </c>
      <c r="Q1487" s="102" t="str">
        <f t="shared" si="55"/>
        <v/>
      </c>
    </row>
    <row r="1488" spans="1:17" x14ac:dyDescent="0.2">
      <c r="A1488" s="118" t="str">
        <f>IF(B1488="","",COUNT('Diário 1º PA'!$A$5:$A$1982)+COUNT('Diário 2º PA'!$A$5:$A$2027)+COUNT('Diário 3º PA'!$A$5:$A$2043)+ROW()-4)</f>
        <v/>
      </c>
      <c r="B1488" s="104"/>
      <c r="C1488" s="153"/>
      <c r="D1488" s="105"/>
      <c r="E1488" s="105"/>
      <c r="F1488" s="106"/>
      <c r="G1488" s="105"/>
      <c r="H1488" s="105"/>
      <c r="I1488" s="107"/>
      <c r="J1488" s="422"/>
      <c r="K1488" s="422"/>
      <c r="L1488" s="423"/>
      <c r="M1488" s="422"/>
      <c r="N1488" s="422"/>
      <c r="O1488" s="79">
        <f t="shared" si="56"/>
        <v>0</v>
      </c>
      <c r="P1488" s="79">
        <f t="shared" si="56"/>
        <v>0</v>
      </c>
      <c r="Q1488" s="102" t="str">
        <f t="shared" si="55"/>
        <v/>
      </c>
    </row>
    <row r="1489" spans="1:17" x14ac:dyDescent="0.2">
      <c r="A1489" s="118" t="str">
        <f>IF(B1489="","",COUNT('Diário 1º PA'!$A$5:$A$1982)+COUNT('Diário 2º PA'!$A$5:$A$2027)+COUNT('Diário 3º PA'!$A$5:$A$2043)+ROW()-4)</f>
        <v/>
      </c>
      <c r="B1489" s="104"/>
      <c r="C1489" s="153"/>
      <c r="D1489" s="105"/>
      <c r="E1489" s="105"/>
      <c r="F1489" s="106"/>
      <c r="G1489" s="105"/>
      <c r="H1489" s="105"/>
      <c r="I1489" s="107"/>
      <c r="J1489" s="422"/>
      <c r="K1489" s="422"/>
      <c r="L1489" s="423"/>
      <c r="M1489" s="422"/>
      <c r="N1489" s="422"/>
      <c r="O1489" s="79">
        <f t="shared" si="56"/>
        <v>0</v>
      </c>
      <c r="P1489" s="79">
        <f t="shared" si="56"/>
        <v>0</v>
      </c>
      <c r="Q1489" s="102" t="str">
        <f t="shared" si="55"/>
        <v/>
      </c>
    </row>
    <row r="1490" spans="1:17" x14ac:dyDescent="0.2">
      <c r="A1490" s="118" t="str">
        <f>IF(B1490="","",COUNT('Diário 1º PA'!$A$5:$A$1982)+COUNT('Diário 2º PA'!$A$5:$A$2027)+COUNT('Diário 3º PA'!$A$5:$A$2043)+ROW()-4)</f>
        <v/>
      </c>
      <c r="B1490" s="104"/>
      <c r="C1490" s="153"/>
      <c r="D1490" s="105"/>
      <c r="E1490" s="105"/>
      <c r="F1490" s="106"/>
      <c r="G1490" s="105"/>
      <c r="H1490" s="105"/>
      <c r="I1490" s="107"/>
      <c r="J1490" s="422"/>
      <c r="K1490" s="422"/>
      <c r="L1490" s="423"/>
      <c r="M1490" s="422"/>
      <c r="N1490" s="422"/>
      <c r="O1490" s="79">
        <f t="shared" si="56"/>
        <v>0</v>
      </c>
      <c r="P1490" s="79">
        <f t="shared" si="56"/>
        <v>0</v>
      </c>
      <c r="Q1490" s="102" t="str">
        <f t="shared" si="55"/>
        <v/>
      </c>
    </row>
    <row r="1491" spans="1:17" x14ac:dyDescent="0.2">
      <c r="A1491" s="118" t="str">
        <f>IF(B1491="","",COUNT('Diário 1º PA'!$A$5:$A$1982)+COUNT('Diário 2º PA'!$A$5:$A$2027)+COUNT('Diário 3º PA'!$A$5:$A$2043)+ROW()-4)</f>
        <v/>
      </c>
      <c r="B1491" s="104"/>
      <c r="C1491" s="153"/>
      <c r="D1491" s="105"/>
      <c r="E1491" s="105"/>
      <c r="F1491" s="106"/>
      <c r="G1491" s="105"/>
      <c r="H1491" s="105"/>
      <c r="I1491" s="107"/>
      <c r="J1491" s="422"/>
      <c r="K1491" s="422"/>
      <c r="L1491" s="423"/>
      <c r="M1491" s="422"/>
      <c r="N1491" s="422"/>
      <c r="O1491" s="79">
        <f t="shared" si="56"/>
        <v>0</v>
      </c>
      <c r="P1491" s="79">
        <f t="shared" si="56"/>
        <v>0</v>
      </c>
      <c r="Q1491" s="102" t="str">
        <f t="shared" si="55"/>
        <v/>
      </c>
    </row>
    <row r="1492" spans="1:17" x14ac:dyDescent="0.2">
      <c r="A1492" s="118" t="str">
        <f>IF(B1492="","",COUNT('Diário 1º PA'!$A$5:$A$1982)+COUNT('Diário 2º PA'!$A$5:$A$2027)+COUNT('Diário 3º PA'!$A$5:$A$2043)+ROW()-4)</f>
        <v/>
      </c>
      <c r="B1492" s="104"/>
      <c r="C1492" s="153"/>
      <c r="D1492" s="105"/>
      <c r="E1492" s="105"/>
      <c r="F1492" s="106"/>
      <c r="G1492" s="105"/>
      <c r="H1492" s="105"/>
      <c r="I1492" s="107"/>
      <c r="J1492" s="422"/>
      <c r="K1492" s="422"/>
      <c r="L1492" s="423"/>
      <c r="M1492" s="422"/>
      <c r="N1492" s="422"/>
      <c r="O1492" s="79">
        <f t="shared" si="56"/>
        <v>0</v>
      </c>
      <c r="P1492" s="79">
        <f t="shared" si="56"/>
        <v>0</v>
      </c>
      <c r="Q1492" s="102" t="str">
        <f t="shared" si="55"/>
        <v/>
      </c>
    </row>
    <row r="1493" spans="1:17" x14ac:dyDescent="0.2">
      <c r="A1493" s="118" t="str">
        <f>IF(B1493="","",COUNT('Diário 1º PA'!$A$5:$A$1982)+COUNT('Diário 2º PA'!$A$5:$A$2027)+COUNT('Diário 3º PA'!$A$5:$A$2043)+ROW()-4)</f>
        <v/>
      </c>
      <c r="B1493" s="104"/>
      <c r="C1493" s="153"/>
      <c r="D1493" s="105"/>
      <c r="E1493" s="105"/>
      <c r="F1493" s="106"/>
      <c r="G1493" s="105"/>
      <c r="H1493" s="105"/>
      <c r="I1493" s="107"/>
      <c r="J1493" s="422"/>
      <c r="K1493" s="422"/>
      <c r="L1493" s="423"/>
      <c r="M1493" s="422"/>
      <c r="N1493" s="422"/>
      <c r="O1493" s="79">
        <f t="shared" si="56"/>
        <v>0</v>
      </c>
      <c r="P1493" s="79">
        <f t="shared" si="56"/>
        <v>0</v>
      </c>
      <c r="Q1493" s="102" t="str">
        <f t="shared" si="55"/>
        <v/>
      </c>
    </row>
    <row r="1494" spans="1:17" x14ac:dyDescent="0.2">
      <c r="A1494" s="118" t="str">
        <f>IF(B1494="","",COUNT('Diário 1º PA'!$A$5:$A$1982)+COUNT('Diário 2º PA'!$A$5:$A$2027)+COUNT('Diário 3º PA'!$A$5:$A$2043)+ROW()-4)</f>
        <v/>
      </c>
      <c r="B1494" s="104"/>
      <c r="C1494" s="153"/>
      <c r="D1494" s="105"/>
      <c r="E1494" s="105"/>
      <c r="F1494" s="106"/>
      <c r="G1494" s="105"/>
      <c r="H1494" s="105"/>
      <c r="I1494" s="107"/>
      <c r="J1494" s="422"/>
      <c r="K1494" s="422"/>
      <c r="L1494" s="423"/>
      <c r="M1494" s="422"/>
      <c r="N1494" s="422"/>
      <c r="O1494" s="79">
        <f t="shared" si="56"/>
        <v>0</v>
      </c>
      <c r="P1494" s="79">
        <f t="shared" si="56"/>
        <v>0</v>
      </c>
      <c r="Q1494" s="102" t="str">
        <f t="shared" si="55"/>
        <v/>
      </c>
    </row>
    <row r="1495" spans="1:17" x14ac:dyDescent="0.2">
      <c r="A1495" s="118" t="str">
        <f>IF(B1495="","",COUNT('Diário 1º PA'!$A$5:$A$1982)+COUNT('Diário 2º PA'!$A$5:$A$2027)+COUNT('Diário 3º PA'!$A$5:$A$2043)+ROW()-4)</f>
        <v/>
      </c>
      <c r="B1495" s="104"/>
      <c r="C1495" s="153"/>
      <c r="D1495" s="105"/>
      <c r="E1495" s="105"/>
      <c r="F1495" s="106"/>
      <c r="G1495" s="105"/>
      <c r="H1495" s="105"/>
      <c r="I1495" s="107"/>
      <c r="J1495" s="422"/>
      <c r="K1495" s="422"/>
      <c r="L1495" s="423"/>
      <c r="M1495" s="422"/>
      <c r="N1495" s="422"/>
      <c r="O1495" s="79">
        <f t="shared" si="56"/>
        <v>0</v>
      </c>
      <c r="P1495" s="79">
        <f t="shared" si="56"/>
        <v>0</v>
      </c>
      <c r="Q1495" s="102" t="str">
        <f t="shared" si="55"/>
        <v/>
      </c>
    </row>
    <row r="1496" spans="1:17" x14ac:dyDescent="0.2">
      <c r="A1496" s="118" t="str">
        <f>IF(B1496="","",COUNT('Diário 1º PA'!$A$5:$A$1982)+COUNT('Diário 2º PA'!$A$5:$A$2027)+COUNT('Diário 3º PA'!$A$5:$A$2043)+ROW()-4)</f>
        <v/>
      </c>
      <c r="B1496" s="104"/>
      <c r="C1496" s="153"/>
      <c r="D1496" s="105"/>
      <c r="E1496" s="105"/>
      <c r="F1496" s="106"/>
      <c r="G1496" s="105"/>
      <c r="H1496" s="105"/>
      <c r="I1496" s="107"/>
      <c r="J1496" s="422"/>
      <c r="K1496" s="422"/>
      <c r="L1496" s="423"/>
      <c r="M1496" s="422"/>
      <c r="N1496" s="422"/>
      <c r="O1496" s="79">
        <f t="shared" si="56"/>
        <v>0</v>
      </c>
      <c r="P1496" s="79">
        <f t="shared" si="56"/>
        <v>0</v>
      </c>
      <c r="Q1496" s="102" t="str">
        <f t="shared" si="55"/>
        <v/>
      </c>
    </row>
    <row r="1497" spans="1:17" x14ac:dyDescent="0.2">
      <c r="A1497" s="118" t="str">
        <f>IF(B1497="","",COUNT('Diário 1º PA'!$A$5:$A$1982)+COUNT('Diário 2º PA'!$A$5:$A$2027)+COUNT('Diário 3º PA'!$A$5:$A$2043)+ROW()-4)</f>
        <v/>
      </c>
      <c r="B1497" s="104"/>
      <c r="C1497" s="153"/>
      <c r="D1497" s="105"/>
      <c r="E1497" s="105"/>
      <c r="F1497" s="106"/>
      <c r="G1497" s="105"/>
      <c r="H1497" s="105"/>
      <c r="I1497" s="107"/>
      <c r="J1497" s="422"/>
      <c r="K1497" s="422"/>
      <c r="L1497" s="423"/>
      <c r="M1497" s="422"/>
      <c r="N1497" s="422"/>
      <c r="O1497" s="79">
        <f t="shared" si="56"/>
        <v>0</v>
      </c>
      <c r="P1497" s="79">
        <f t="shared" si="56"/>
        <v>0</v>
      </c>
      <c r="Q1497" s="102" t="str">
        <f t="shared" si="55"/>
        <v/>
      </c>
    </row>
    <row r="1498" spans="1:17" x14ac:dyDescent="0.2">
      <c r="A1498" s="118" t="str">
        <f>IF(B1498="","",COUNT('Diário 1º PA'!$A$5:$A$1982)+COUNT('Diário 2º PA'!$A$5:$A$2027)+COUNT('Diário 3º PA'!$A$5:$A$2043)+ROW()-4)</f>
        <v/>
      </c>
      <c r="B1498" s="104"/>
      <c r="C1498" s="153"/>
      <c r="D1498" s="105"/>
      <c r="E1498" s="105"/>
      <c r="F1498" s="106"/>
      <c r="G1498" s="105"/>
      <c r="H1498" s="105"/>
      <c r="I1498" s="107"/>
      <c r="J1498" s="422"/>
      <c r="K1498" s="422"/>
      <c r="L1498" s="423"/>
      <c r="M1498" s="422"/>
      <c r="N1498" s="422"/>
      <c r="O1498" s="79">
        <f t="shared" si="56"/>
        <v>0</v>
      </c>
      <c r="P1498" s="79">
        <f t="shared" si="56"/>
        <v>0</v>
      </c>
      <c r="Q1498" s="102" t="str">
        <f t="shared" si="55"/>
        <v/>
      </c>
    </row>
    <row r="1499" spans="1:17" x14ac:dyDescent="0.2">
      <c r="A1499" s="118" t="str">
        <f>IF(B1499="","",COUNT('Diário 1º PA'!$A$5:$A$1982)+COUNT('Diário 2º PA'!$A$5:$A$2027)+COUNT('Diário 3º PA'!$A$5:$A$2043)+ROW()-4)</f>
        <v/>
      </c>
      <c r="B1499" s="104"/>
      <c r="C1499" s="153"/>
      <c r="D1499" s="105"/>
      <c r="E1499" s="105"/>
      <c r="F1499" s="106"/>
      <c r="G1499" s="105"/>
      <c r="H1499" s="105"/>
      <c r="I1499" s="107"/>
      <c r="J1499" s="422"/>
      <c r="K1499" s="422"/>
      <c r="L1499" s="423"/>
      <c r="M1499" s="422"/>
      <c r="N1499" s="422"/>
      <c r="O1499" s="79">
        <f t="shared" si="56"/>
        <v>0</v>
      </c>
      <c r="P1499" s="79">
        <f t="shared" si="56"/>
        <v>0</v>
      </c>
      <c r="Q1499" s="102" t="str">
        <f t="shared" si="55"/>
        <v/>
      </c>
    </row>
    <row r="1500" spans="1:17" x14ac:dyDescent="0.2">
      <c r="A1500" s="118" t="str">
        <f>IF(B1500="","",COUNT('Diário 1º PA'!$A$5:$A$1982)+COUNT('Diário 2º PA'!$A$5:$A$2027)+COUNT('Diário 3º PA'!$A$5:$A$2043)+ROW()-4)</f>
        <v/>
      </c>
      <c r="B1500" s="104"/>
      <c r="C1500" s="153"/>
      <c r="D1500" s="105"/>
      <c r="E1500" s="105"/>
      <c r="F1500" s="106"/>
      <c r="G1500" s="105"/>
      <c r="H1500" s="105"/>
      <c r="I1500" s="107"/>
      <c r="J1500" s="422"/>
      <c r="K1500" s="422"/>
      <c r="L1500" s="423"/>
      <c r="M1500" s="422"/>
      <c r="N1500" s="422"/>
      <c r="O1500" s="79">
        <f t="shared" si="56"/>
        <v>0</v>
      </c>
      <c r="P1500" s="79">
        <f t="shared" si="56"/>
        <v>0</v>
      </c>
      <c r="Q1500" s="102" t="str">
        <f t="shared" si="55"/>
        <v/>
      </c>
    </row>
    <row r="1501" spans="1:17" x14ac:dyDescent="0.2">
      <c r="A1501" s="118" t="str">
        <f>IF(B1501="","",COUNT('Diário 1º PA'!$A$5:$A$1982)+COUNT('Diário 2º PA'!$A$5:$A$2027)+COUNT('Diário 3º PA'!$A$5:$A$2043)+ROW()-4)</f>
        <v/>
      </c>
      <c r="B1501" s="104"/>
      <c r="C1501" s="153"/>
      <c r="D1501" s="105"/>
      <c r="E1501" s="105"/>
      <c r="F1501" s="106"/>
      <c r="G1501" s="105"/>
      <c r="H1501" s="105"/>
      <c r="I1501" s="107"/>
      <c r="J1501" s="422"/>
      <c r="K1501" s="422"/>
      <c r="L1501" s="423"/>
      <c r="M1501" s="422"/>
      <c r="N1501" s="422"/>
      <c r="O1501" s="79">
        <f t="shared" si="56"/>
        <v>0</v>
      </c>
      <c r="P1501" s="79">
        <f t="shared" si="56"/>
        <v>0</v>
      </c>
      <c r="Q1501" s="102" t="str">
        <f t="shared" si="55"/>
        <v/>
      </c>
    </row>
    <row r="1502" spans="1:17" x14ac:dyDescent="0.2">
      <c r="A1502" s="118" t="str">
        <f>IF(B1502="","",COUNT('Diário 1º PA'!$A$5:$A$1982)+COUNT('Diário 2º PA'!$A$5:$A$2027)+COUNT('Diário 3º PA'!$A$5:$A$2043)+ROW()-4)</f>
        <v/>
      </c>
      <c r="B1502" s="104"/>
      <c r="C1502" s="153"/>
      <c r="D1502" s="105"/>
      <c r="E1502" s="105"/>
      <c r="F1502" s="106"/>
      <c r="G1502" s="105"/>
      <c r="H1502" s="105"/>
      <c r="I1502" s="107"/>
      <c r="J1502" s="422"/>
      <c r="K1502" s="422"/>
      <c r="L1502" s="423"/>
      <c r="M1502" s="422"/>
      <c r="N1502" s="422"/>
      <c r="O1502" s="79">
        <f t="shared" si="56"/>
        <v>0</v>
      </c>
      <c r="P1502" s="79">
        <f t="shared" si="56"/>
        <v>0</v>
      </c>
      <c r="Q1502" s="102" t="str">
        <f t="shared" si="55"/>
        <v/>
      </c>
    </row>
    <row r="1503" spans="1:17" x14ac:dyDescent="0.2">
      <c r="A1503" s="118" t="str">
        <f>IF(B1503="","",COUNT('Diário 1º PA'!$A$5:$A$1982)+COUNT('Diário 2º PA'!$A$5:$A$2027)+COUNT('Diário 3º PA'!$A$5:$A$2043)+ROW()-4)</f>
        <v/>
      </c>
      <c r="B1503" s="104"/>
      <c r="C1503" s="153"/>
      <c r="D1503" s="105"/>
      <c r="E1503" s="105"/>
      <c r="F1503" s="106"/>
      <c r="G1503" s="105"/>
      <c r="H1503" s="105"/>
      <c r="I1503" s="107"/>
      <c r="J1503" s="422"/>
      <c r="K1503" s="422"/>
      <c r="L1503" s="423"/>
      <c r="M1503" s="422"/>
      <c r="N1503" s="422"/>
      <c r="O1503" s="79">
        <f t="shared" si="56"/>
        <v>0</v>
      </c>
      <c r="P1503" s="79">
        <f t="shared" si="56"/>
        <v>0</v>
      </c>
      <c r="Q1503" s="102" t="str">
        <f t="shared" si="55"/>
        <v/>
      </c>
    </row>
    <row r="1504" spans="1:17" x14ac:dyDescent="0.2">
      <c r="A1504" s="118" t="str">
        <f>IF(B1504="","",COUNT('Diário 1º PA'!$A$5:$A$1982)+COUNT('Diário 2º PA'!$A$5:$A$2027)+COUNT('Diário 3º PA'!$A$5:$A$2043)+ROW()-4)</f>
        <v/>
      </c>
      <c r="B1504" s="104"/>
      <c r="C1504" s="153"/>
      <c r="D1504" s="105"/>
      <c r="E1504" s="105"/>
      <c r="F1504" s="106"/>
      <c r="G1504" s="105"/>
      <c r="H1504" s="105"/>
      <c r="I1504" s="107"/>
      <c r="J1504" s="422"/>
      <c r="K1504" s="422"/>
      <c r="L1504" s="423"/>
      <c r="M1504" s="422"/>
      <c r="N1504" s="422"/>
      <c r="O1504" s="79">
        <f t="shared" si="56"/>
        <v>0</v>
      </c>
      <c r="P1504" s="79">
        <f t="shared" si="56"/>
        <v>0</v>
      </c>
      <c r="Q1504" s="102" t="str">
        <f t="shared" si="55"/>
        <v/>
      </c>
    </row>
    <row r="1505" spans="1:17" x14ac:dyDescent="0.2">
      <c r="A1505" s="118" t="str">
        <f>IF(B1505="","",COUNT('Diário 1º PA'!$A$5:$A$1982)+COUNT('Diário 2º PA'!$A$5:$A$2027)+COUNT('Diário 3º PA'!$A$5:$A$2043)+ROW()-4)</f>
        <v/>
      </c>
      <c r="B1505" s="104"/>
      <c r="C1505" s="153"/>
      <c r="D1505" s="105"/>
      <c r="E1505" s="105"/>
      <c r="F1505" s="106"/>
      <c r="G1505" s="105"/>
      <c r="H1505" s="105"/>
      <c r="I1505" s="107"/>
      <c r="J1505" s="422"/>
      <c r="K1505" s="422"/>
      <c r="L1505" s="423"/>
      <c r="M1505" s="422"/>
      <c r="N1505" s="422"/>
      <c r="O1505" s="79">
        <f t="shared" si="56"/>
        <v>0</v>
      </c>
      <c r="P1505" s="79">
        <f t="shared" si="56"/>
        <v>0</v>
      </c>
      <c r="Q1505" s="102" t="str">
        <f t="shared" si="55"/>
        <v/>
      </c>
    </row>
    <row r="1506" spans="1:17" x14ac:dyDescent="0.2">
      <c r="A1506" s="118" t="str">
        <f>IF(B1506="","",COUNT('Diário 1º PA'!$A$5:$A$1982)+COUNT('Diário 2º PA'!$A$5:$A$2027)+COUNT('Diário 3º PA'!$A$5:$A$2043)+ROW()-4)</f>
        <v/>
      </c>
      <c r="B1506" s="104"/>
      <c r="C1506" s="153"/>
      <c r="D1506" s="105"/>
      <c r="E1506" s="105"/>
      <c r="F1506" s="106"/>
      <c r="G1506" s="105"/>
      <c r="H1506" s="105"/>
      <c r="I1506" s="107"/>
      <c r="J1506" s="422"/>
      <c r="K1506" s="422"/>
      <c r="L1506" s="423"/>
      <c r="M1506" s="422"/>
      <c r="N1506" s="422"/>
      <c r="O1506" s="79">
        <f t="shared" si="56"/>
        <v>0</v>
      </c>
      <c r="P1506" s="79">
        <f t="shared" si="56"/>
        <v>0</v>
      </c>
      <c r="Q1506" s="102" t="str">
        <f t="shared" si="55"/>
        <v/>
      </c>
    </row>
    <row r="1507" spans="1:17" x14ac:dyDescent="0.2">
      <c r="A1507" s="118" t="str">
        <f>IF(B1507="","",COUNT('Diário 1º PA'!$A$5:$A$1982)+COUNT('Diário 2º PA'!$A$5:$A$2027)+COUNT('Diário 3º PA'!$A$5:$A$2043)+ROW()-4)</f>
        <v/>
      </c>
      <c r="B1507" s="104"/>
      <c r="C1507" s="153"/>
      <c r="D1507" s="105"/>
      <c r="E1507" s="105"/>
      <c r="F1507" s="106"/>
      <c r="G1507" s="105"/>
      <c r="H1507" s="105"/>
      <c r="I1507" s="107"/>
      <c r="J1507" s="422"/>
      <c r="K1507" s="422"/>
      <c r="L1507" s="423"/>
      <c r="M1507" s="422"/>
      <c r="N1507" s="422"/>
      <c r="O1507" s="79">
        <f t="shared" si="56"/>
        <v>0</v>
      </c>
      <c r="P1507" s="79">
        <f t="shared" si="56"/>
        <v>0</v>
      </c>
      <c r="Q1507" s="102" t="str">
        <f t="shared" si="55"/>
        <v/>
      </c>
    </row>
    <row r="1508" spans="1:17" x14ac:dyDescent="0.2">
      <c r="A1508" s="118" t="str">
        <f>IF(B1508="","",COUNT('Diário 1º PA'!$A$5:$A$1982)+COUNT('Diário 2º PA'!$A$5:$A$2027)+COUNT('Diário 3º PA'!$A$5:$A$2043)+ROW()-4)</f>
        <v/>
      </c>
      <c r="B1508" s="104"/>
      <c r="C1508" s="153"/>
      <c r="D1508" s="105"/>
      <c r="E1508" s="105"/>
      <c r="F1508" s="106"/>
      <c r="G1508" s="105"/>
      <c r="H1508" s="105"/>
      <c r="I1508" s="107"/>
      <c r="J1508" s="422"/>
      <c r="K1508" s="422"/>
      <c r="L1508" s="423"/>
      <c r="M1508" s="422"/>
      <c r="N1508" s="422"/>
      <c r="O1508" s="79">
        <f t="shared" si="56"/>
        <v>0</v>
      </c>
      <c r="P1508" s="79">
        <f t="shared" si="56"/>
        <v>0</v>
      </c>
      <c r="Q1508" s="102" t="str">
        <f t="shared" si="55"/>
        <v/>
      </c>
    </row>
    <row r="1509" spans="1:17" x14ac:dyDescent="0.2">
      <c r="A1509" s="118" t="str">
        <f>IF(B1509="","",COUNT('Diário 1º PA'!$A$5:$A$1982)+COUNT('Diário 2º PA'!$A$5:$A$2027)+COUNT('Diário 3º PA'!$A$5:$A$2043)+ROW()-4)</f>
        <v/>
      </c>
      <c r="B1509" s="104"/>
      <c r="C1509" s="153"/>
      <c r="D1509" s="105"/>
      <c r="E1509" s="105"/>
      <c r="F1509" s="106"/>
      <c r="G1509" s="105"/>
      <c r="H1509" s="105"/>
      <c r="I1509" s="107"/>
      <c r="J1509" s="422"/>
      <c r="K1509" s="422"/>
      <c r="L1509" s="423"/>
      <c r="M1509" s="422"/>
      <c r="N1509" s="422"/>
      <c r="O1509" s="79">
        <f t="shared" si="56"/>
        <v>0</v>
      </c>
      <c r="P1509" s="79">
        <f t="shared" si="56"/>
        <v>0</v>
      </c>
      <c r="Q1509" s="102" t="str">
        <f t="shared" si="55"/>
        <v/>
      </c>
    </row>
    <row r="1510" spans="1:17" x14ac:dyDescent="0.2">
      <c r="A1510" s="118" t="str">
        <f>IF(B1510="","",COUNT('Diário 1º PA'!$A$5:$A$1982)+COUNT('Diário 2º PA'!$A$5:$A$2027)+COUNT('Diário 3º PA'!$A$5:$A$2043)+ROW()-4)</f>
        <v/>
      </c>
      <c r="B1510" s="104"/>
      <c r="C1510" s="153"/>
      <c r="D1510" s="105"/>
      <c r="E1510" s="105"/>
      <c r="F1510" s="106"/>
      <c r="G1510" s="105"/>
      <c r="H1510" s="105"/>
      <c r="I1510" s="107"/>
      <c r="J1510" s="422"/>
      <c r="K1510" s="422"/>
      <c r="L1510" s="423"/>
      <c r="M1510" s="422"/>
      <c r="N1510" s="422"/>
      <c r="O1510" s="79">
        <f t="shared" si="56"/>
        <v>0</v>
      </c>
      <c r="P1510" s="79">
        <f t="shared" si="56"/>
        <v>0</v>
      </c>
      <c r="Q1510" s="102" t="str">
        <f t="shared" si="55"/>
        <v/>
      </c>
    </row>
    <row r="1511" spans="1:17" x14ac:dyDescent="0.2">
      <c r="A1511" s="118" t="str">
        <f>IF(B1511="","",COUNT('Diário 1º PA'!$A$5:$A$1982)+COUNT('Diário 2º PA'!$A$5:$A$2027)+COUNT('Diário 3º PA'!$A$5:$A$2043)+ROW()-4)</f>
        <v/>
      </c>
      <c r="B1511" s="104"/>
      <c r="C1511" s="153"/>
      <c r="D1511" s="105"/>
      <c r="E1511" s="105"/>
      <c r="F1511" s="106"/>
      <c r="G1511" s="105"/>
      <c r="H1511" s="105"/>
      <c r="I1511" s="107"/>
      <c r="J1511" s="422"/>
      <c r="K1511" s="422"/>
      <c r="L1511" s="423"/>
      <c r="M1511" s="422"/>
      <c r="N1511" s="422"/>
      <c r="O1511" s="79">
        <f t="shared" si="56"/>
        <v>0</v>
      </c>
      <c r="P1511" s="79">
        <f t="shared" si="56"/>
        <v>0</v>
      </c>
      <c r="Q1511" s="102" t="str">
        <f t="shared" si="55"/>
        <v/>
      </c>
    </row>
    <row r="1512" spans="1:17" x14ac:dyDescent="0.2">
      <c r="A1512" s="118" t="str">
        <f>IF(B1512="","",COUNT('Diário 1º PA'!$A$5:$A$1982)+COUNT('Diário 2º PA'!$A$5:$A$2027)+COUNT('Diário 3º PA'!$A$5:$A$2043)+ROW()-4)</f>
        <v/>
      </c>
      <c r="B1512" s="104"/>
      <c r="C1512" s="153"/>
      <c r="D1512" s="105"/>
      <c r="E1512" s="105"/>
      <c r="F1512" s="106"/>
      <c r="G1512" s="105"/>
      <c r="H1512" s="105"/>
      <c r="I1512" s="107"/>
      <c r="J1512" s="422"/>
      <c r="K1512" s="422"/>
      <c r="L1512" s="423"/>
      <c r="M1512" s="422"/>
      <c r="N1512" s="422"/>
      <c r="O1512" s="79">
        <f t="shared" si="56"/>
        <v>0</v>
      </c>
      <c r="P1512" s="79">
        <f t="shared" si="56"/>
        <v>0</v>
      </c>
      <c r="Q1512" s="102" t="str">
        <f t="shared" si="55"/>
        <v/>
      </c>
    </row>
    <row r="1513" spans="1:17" x14ac:dyDescent="0.2">
      <c r="A1513" s="118" t="str">
        <f>IF(B1513="","",COUNT('Diário 1º PA'!$A$5:$A$1982)+COUNT('Diário 2º PA'!$A$5:$A$2027)+COUNT('Diário 3º PA'!$A$5:$A$2043)+ROW()-4)</f>
        <v/>
      </c>
      <c r="B1513" s="104"/>
      <c r="C1513" s="153"/>
      <c r="D1513" s="105"/>
      <c r="E1513" s="105"/>
      <c r="F1513" s="106"/>
      <c r="G1513" s="105"/>
      <c r="H1513" s="105"/>
      <c r="I1513" s="107"/>
      <c r="J1513" s="422"/>
      <c r="K1513" s="422"/>
      <c r="L1513" s="423"/>
      <c r="M1513" s="422"/>
      <c r="N1513" s="422"/>
      <c r="O1513" s="79">
        <f t="shared" si="56"/>
        <v>0</v>
      </c>
      <c r="P1513" s="79">
        <f t="shared" si="56"/>
        <v>0</v>
      </c>
      <c r="Q1513" s="102" t="str">
        <f t="shared" si="55"/>
        <v/>
      </c>
    </row>
    <row r="1514" spans="1:17" x14ac:dyDescent="0.2">
      <c r="A1514" s="118" t="str">
        <f>IF(B1514="","",COUNT('Diário 1º PA'!$A$5:$A$1982)+COUNT('Diário 2º PA'!$A$5:$A$2027)+COUNT('Diário 3º PA'!$A$5:$A$2043)+ROW()-4)</f>
        <v/>
      </c>
      <c r="B1514" s="104"/>
      <c r="C1514" s="153"/>
      <c r="D1514" s="105"/>
      <c r="E1514" s="105"/>
      <c r="F1514" s="106"/>
      <c r="G1514" s="105"/>
      <c r="H1514" s="105"/>
      <c r="I1514" s="107"/>
      <c r="J1514" s="422"/>
      <c r="K1514" s="422"/>
      <c r="L1514" s="423"/>
      <c r="M1514" s="422"/>
      <c r="N1514" s="422"/>
      <c r="O1514" s="79">
        <f t="shared" si="56"/>
        <v>0</v>
      </c>
      <c r="P1514" s="79">
        <f t="shared" si="56"/>
        <v>0</v>
      </c>
      <c r="Q1514" s="102" t="str">
        <f t="shared" si="55"/>
        <v/>
      </c>
    </row>
    <row r="1515" spans="1:17" x14ac:dyDescent="0.2">
      <c r="A1515" s="118" t="str">
        <f>IF(B1515="","",COUNT('Diário 1º PA'!$A$5:$A$1982)+COUNT('Diário 2º PA'!$A$5:$A$2027)+COUNT('Diário 3º PA'!$A$5:$A$2043)+ROW()-4)</f>
        <v/>
      </c>
      <c r="B1515" s="104"/>
      <c r="C1515" s="153"/>
      <c r="D1515" s="105"/>
      <c r="E1515" s="105"/>
      <c r="F1515" s="106"/>
      <c r="G1515" s="105"/>
      <c r="H1515" s="105"/>
      <c r="I1515" s="107"/>
      <c r="J1515" s="422"/>
      <c r="K1515" s="422"/>
      <c r="L1515" s="423"/>
      <c r="M1515" s="422"/>
      <c r="N1515" s="422"/>
      <c r="O1515" s="79">
        <f t="shared" si="56"/>
        <v>0</v>
      </c>
      <c r="P1515" s="79">
        <f t="shared" si="56"/>
        <v>0</v>
      </c>
      <c r="Q1515" s="102" t="str">
        <f t="shared" si="55"/>
        <v/>
      </c>
    </row>
    <row r="1516" spans="1:17" x14ac:dyDescent="0.2">
      <c r="A1516" s="118" t="str">
        <f>IF(B1516="","",COUNT('Diário 1º PA'!$A$5:$A$1982)+COUNT('Diário 2º PA'!$A$5:$A$2027)+COUNT('Diário 3º PA'!$A$5:$A$2043)+ROW()-4)</f>
        <v/>
      </c>
      <c r="B1516" s="104"/>
      <c r="C1516" s="153"/>
      <c r="D1516" s="105"/>
      <c r="E1516" s="105"/>
      <c r="F1516" s="106"/>
      <c r="G1516" s="105"/>
      <c r="H1516" s="105"/>
      <c r="I1516" s="107"/>
      <c r="J1516" s="422"/>
      <c r="K1516" s="422"/>
      <c r="L1516" s="423"/>
      <c r="M1516" s="422"/>
      <c r="N1516" s="422"/>
      <c r="O1516" s="79">
        <f t="shared" si="56"/>
        <v>0</v>
      </c>
      <c r="P1516" s="79">
        <f t="shared" si="56"/>
        <v>0</v>
      </c>
      <c r="Q1516" s="102" t="str">
        <f t="shared" si="55"/>
        <v/>
      </c>
    </row>
    <row r="1517" spans="1:17" x14ac:dyDescent="0.2">
      <c r="A1517" s="118" t="str">
        <f>IF(B1517="","",COUNT('Diário 1º PA'!$A$5:$A$1982)+COUNT('Diário 2º PA'!$A$5:$A$2027)+COUNT('Diário 3º PA'!$A$5:$A$2043)+ROW()-4)</f>
        <v/>
      </c>
      <c r="B1517" s="104"/>
      <c r="C1517" s="153"/>
      <c r="D1517" s="105"/>
      <c r="E1517" s="105"/>
      <c r="F1517" s="106"/>
      <c r="G1517" s="105"/>
      <c r="H1517" s="105"/>
      <c r="I1517" s="107"/>
      <c r="J1517" s="422"/>
      <c r="K1517" s="422"/>
      <c r="L1517" s="423"/>
      <c r="M1517" s="422"/>
      <c r="N1517" s="422"/>
      <c r="O1517" s="79">
        <f t="shared" si="56"/>
        <v>0</v>
      </c>
      <c r="P1517" s="79">
        <f t="shared" si="56"/>
        <v>0</v>
      </c>
      <c r="Q1517" s="102" t="str">
        <f t="shared" si="55"/>
        <v/>
      </c>
    </row>
    <row r="1518" spans="1:17" x14ac:dyDescent="0.2">
      <c r="A1518" s="118" t="str">
        <f>IF(B1518="","",COUNT('Diário 1º PA'!$A$5:$A$1982)+COUNT('Diário 2º PA'!$A$5:$A$2027)+COUNT('Diário 3º PA'!$A$5:$A$2043)+ROW()-4)</f>
        <v/>
      </c>
      <c r="B1518" s="104"/>
      <c r="C1518" s="153"/>
      <c r="D1518" s="105"/>
      <c r="E1518" s="105"/>
      <c r="F1518" s="106"/>
      <c r="G1518" s="105"/>
      <c r="H1518" s="105"/>
      <c r="I1518" s="107"/>
      <c r="J1518" s="422"/>
      <c r="K1518" s="422"/>
      <c r="L1518" s="423"/>
      <c r="M1518" s="422"/>
      <c r="N1518" s="422"/>
      <c r="O1518" s="79">
        <f t="shared" si="56"/>
        <v>0</v>
      </c>
      <c r="P1518" s="79">
        <f t="shared" si="56"/>
        <v>0</v>
      </c>
      <c r="Q1518" s="102" t="str">
        <f t="shared" si="55"/>
        <v/>
      </c>
    </row>
    <row r="1519" spans="1:17" x14ac:dyDescent="0.2">
      <c r="A1519" s="118" t="str">
        <f>IF(B1519="","",COUNT('Diário 1º PA'!$A$5:$A$1982)+COUNT('Diário 2º PA'!$A$5:$A$2027)+COUNT('Diário 3º PA'!$A$5:$A$2043)+ROW()-4)</f>
        <v/>
      </c>
      <c r="B1519" s="104"/>
      <c r="C1519" s="153"/>
      <c r="D1519" s="105"/>
      <c r="E1519" s="105"/>
      <c r="F1519" s="106"/>
      <c r="G1519" s="105"/>
      <c r="H1519" s="105"/>
      <c r="I1519" s="107"/>
      <c r="J1519" s="422"/>
      <c r="K1519" s="422"/>
      <c r="L1519" s="423"/>
      <c r="M1519" s="422"/>
      <c r="N1519" s="422"/>
      <c r="O1519" s="79">
        <f t="shared" si="56"/>
        <v>0</v>
      </c>
      <c r="P1519" s="79">
        <f t="shared" si="56"/>
        <v>0</v>
      </c>
      <c r="Q1519" s="102" t="str">
        <f t="shared" si="55"/>
        <v/>
      </c>
    </row>
    <row r="1520" spans="1:17" x14ac:dyDescent="0.2">
      <c r="A1520" s="118" t="str">
        <f>IF(B1520="","",COUNT('Diário 1º PA'!$A$5:$A$1982)+COUNT('Diário 2º PA'!$A$5:$A$2027)+COUNT('Diário 3º PA'!$A$5:$A$2043)+ROW()-4)</f>
        <v/>
      </c>
      <c r="B1520" s="104"/>
      <c r="C1520" s="153"/>
      <c r="D1520" s="105"/>
      <c r="E1520" s="105"/>
      <c r="F1520" s="106"/>
      <c r="G1520" s="105"/>
      <c r="H1520" s="105"/>
      <c r="I1520" s="107"/>
      <c r="J1520" s="422"/>
      <c r="K1520" s="422"/>
      <c r="L1520" s="423"/>
      <c r="M1520" s="422"/>
      <c r="N1520" s="422"/>
      <c r="O1520" s="79">
        <f t="shared" si="56"/>
        <v>0</v>
      </c>
      <c r="P1520" s="79">
        <f t="shared" si="56"/>
        <v>0</v>
      </c>
      <c r="Q1520" s="102" t="str">
        <f t="shared" si="55"/>
        <v/>
      </c>
    </row>
    <row r="1521" spans="1:17" x14ac:dyDescent="0.2">
      <c r="A1521" s="118" t="str">
        <f>IF(B1521="","",COUNT('Diário 1º PA'!$A$5:$A$1982)+COUNT('Diário 2º PA'!$A$5:$A$2027)+COUNT('Diário 3º PA'!$A$5:$A$2043)+ROW()-4)</f>
        <v/>
      </c>
      <c r="B1521" s="104"/>
      <c r="C1521" s="153"/>
      <c r="D1521" s="105"/>
      <c r="E1521" s="105"/>
      <c r="F1521" s="106"/>
      <c r="G1521" s="105"/>
      <c r="H1521" s="105"/>
      <c r="I1521" s="107"/>
      <c r="J1521" s="422"/>
      <c r="K1521" s="422"/>
      <c r="L1521" s="423"/>
      <c r="M1521" s="422"/>
      <c r="N1521" s="422"/>
      <c r="O1521" s="79">
        <f t="shared" si="56"/>
        <v>0</v>
      </c>
      <c r="P1521" s="79">
        <f t="shared" si="56"/>
        <v>0</v>
      </c>
      <c r="Q1521" s="102" t="str">
        <f t="shared" si="55"/>
        <v/>
      </c>
    </row>
    <row r="1522" spans="1:17" x14ac:dyDescent="0.2">
      <c r="A1522" s="118" t="str">
        <f>IF(B1522="","",COUNT('Diário 1º PA'!$A$5:$A$1982)+COUNT('Diário 2º PA'!$A$5:$A$2027)+COUNT('Diário 3º PA'!$A$5:$A$2043)+ROW()-4)</f>
        <v/>
      </c>
      <c r="B1522" s="104"/>
      <c r="C1522" s="153"/>
      <c r="D1522" s="105"/>
      <c r="E1522" s="105"/>
      <c r="F1522" s="106"/>
      <c r="G1522" s="105"/>
      <c r="H1522" s="105"/>
      <c r="I1522" s="107"/>
      <c r="J1522" s="422"/>
      <c r="K1522" s="422"/>
      <c r="L1522" s="423"/>
      <c r="M1522" s="422"/>
      <c r="N1522" s="422"/>
      <c r="O1522" s="79">
        <f t="shared" si="56"/>
        <v>0</v>
      </c>
      <c r="P1522" s="79">
        <f t="shared" si="56"/>
        <v>0</v>
      </c>
      <c r="Q1522" s="102" t="str">
        <f t="shared" si="55"/>
        <v/>
      </c>
    </row>
    <row r="1523" spans="1:17" x14ac:dyDescent="0.2">
      <c r="A1523" s="118" t="str">
        <f>IF(B1523="","",COUNT('Diário 1º PA'!$A$5:$A$1982)+COUNT('Diário 2º PA'!$A$5:$A$2027)+COUNT('Diário 3º PA'!$A$5:$A$2043)+ROW()-4)</f>
        <v/>
      </c>
      <c r="B1523" s="104"/>
      <c r="C1523" s="153"/>
      <c r="D1523" s="105"/>
      <c r="E1523" s="105"/>
      <c r="F1523" s="106"/>
      <c r="G1523" s="105"/>
      <c r="H1523" s="105"/>
      <c r="I1523" s="107"/>
      <c r="J1523" s="422"/>
      <c r="K1523" s="422"/>
      <c r="L1523" s="423"/>
      <c r="M1523" s="422"/>
      <c r="N1523" s="422"/>
      <c r="O1523" s="79">
        <f t="shared" si="56"/>
        <v>0</v>
      </c>
      <c r="P1523" s="79">
        <f t="shared" si="56"/>
        <v>0</v>
      </c>
      <c r="Q1523" s="102" t="str">
        <f t="shared" si="55"/>
        <v/>
      </c>
    </row>
    <row r="1524" spans="1:17" x14ac:dyDescent="0.2">
      <c r="A1524" s="118" t="str">
        <f>IF(B1524="","",COUNT('Diário 1º PA'!$A$5:$A$1982)+COUNT('Diário 2º PA'!$A$5:$A$2027)+COUNT('Diário 3º PA'!$A$5:$A$2043)+ROW()-4)</f>
        <v/>
      </c>
      <c r="B1524" s="104"/>
      <c r="C1524" s="153"/>
      <c r="D1524" s="105"/>
      <c r="E1524" s="105"/>
      <c r="F1524" s="106"/>
      <c r="G1524" s="105"/>
      <c r="H1524" s="105"/>
      <c r="I1524" s="107"/>
      <c r="J1524" s="422"/>
      <c r="K1524" s="422"/>
      <c r="L1524" s="423"/>
      <c r="M1524" s="422"/>
      <c r="N1524" s="422"/>
      <c r="O1524" s="79">
        <f t="shared" si="56"/>
        <v>0</v>
      </c>
      <c r="P1524" s="79">
        <f t="shared" si="56"/>
        <v>0</v>
      </c>
      <c r="Q1524" s="102" t="str">
        <f t="shared" si="55"/>
        <v/>
      </c>
    </row>
    <row r="1525" spans="1:17" x14ac:dyDescent="0.2">
      <c r="A1525" s="118" t="str">
        <f>IF(B1525="","",COUNT('Diário 1º PA'!$A$5:$A$1982)+COUNT('Diário 2º PA'!$A$5:$A$2027)+COUNT('Diário 3º PA'!$A$5:$A$2043)+ROW()-4)</f>
        <v/>
      </c>
      <c r="B1525" s="104"/>
      <c r="C1525" s="153"/>
      <c r="D1525" s="105"/>
      <c r="E1525" s="105"/>
      <c r="F1525" s="106"/>
      <c r="G1525" s="105"/>
      <c r="H1525" s="105"/>
      <c r="I1525" s="107"/>
      <c r="J1525" s="422"/>
      <c r="K1525" s="422"/>
      <c r="L1525" s="423"/>
      <c r="M1525" s="422"/>
      <c r="N1525" s="422"/>
      <c r="O1525" s="79">
        <f t="shared" si="56"/>
        <v>0</v>
      </c>
      <c r="P1525" s="79">
        <f t="shared" si="56"/>
        <v>0</v>
      </c>
      <c r="Q1525" s="102" t="str">
        <f t="shared" si="55"/>
        <v/>
      </c>
    </row>
    <row r="1526" spans="1:17" x14ac:dyDescent="0.2">
      <c r="A1526" s="118" t="str">
        <f>IF(B1526="","",COUNT('Diário 1º PA'!$A$5:$A$1982)+COUNT('Diário 2º PA'!$A$5:$A$2027)+COUNT('Diário 3º PA'!$A$5:$A$2043)+ROW()-4)</f>
        <v/>
      </c>
      <c r="B1526" s="104"/>
      <c r="C1526" s="153"/>
      <c r="D1526" s="105"/>
      <c r="E1526" s="105"/>
      <c r="F1526" s="106"/>
      <c r="G1526" s="105"/>
      <c r="H1526" s="105"/>
      <c r="I1526" s="107"/>
      <c r="J1526" s="422"/>
      <c r="K1526" s="422"/>
      <c r="L1526" s="423"/>
      <c r="M1526" s="422"/>
      <c r="N1526" s="422"/>
      <c r="O1526" s="79">
        <f t="shared" si="56"/>
        <v>0</v>
      </c>
      <c r="P1526" s="79">
        <f t="shared" si="56"/>
        <v>0</v>
      </c>
      <c r="Q1526" s="102" t="str">
        <f t="shared" si="55"/>
        <v/>
      </c>
    </row>
    <row r="1527" spans="1:17" x14ac:dyDescent="0.2">
      <c r="A1527" s="118" t="str">
        <f>IF(B1527="","",COUNT('Diário 1º PA'!$A$5:$A$1982)+COUNT('Diário 2º PA'!$A$5:$A$2027)+COUNT('Diário 3º PA'!$A$5:$A$2043)+ROW()-4)</f>
        <v/>
      </c>
      <c r="B1527" s="104"/>
      <c r="C1527" s="153"/>
      <c r="D1527" s="105"/>
      <c r="E1527" s="105"/>
      <c r="F1527" s="106"/>
      <c r="G1527" s="105"/>
      <c r="H1527" s="105"/>
      <c r="I1527" s="107"/>
      <c r="J1527" s="422"/>
      <c r="K1527" s="422"/>
      <c r="L1527" s="423"/>
      <c r="M1527" s="422"/>
      <c r="N1527" s="422"/>
      <c r="O1527" s="79">
        <f t="shared" si="56"/>
        <v>0</v>
      </c>
      <c r="P1527" s="79">
        <f t="shared" si="56"/>
        <v>0</v>
      </c>
      <c r="Q1527" s="102" t="str">
        <f t="shared" si="55"/>
        <v/>
      </c>
    </row>
    <row r="1528" spans="1:17" x14ac:dyDescent="0.2">
      <c r="A1528" s="118" t="str">
        <f>IF(B1528="","",COUNT('Diário 1º PA'!$A$5:$A$1982)+COUNT('Diário 2º PA'!$A$5:$A$2027)+COUNT('Diário 3º PA'!$A$5:$A$2043)+ROW()-4)</f>
        <v/>
      </c>
      <c r="B1528" s="104"/>
      <c r="C1528" s="153"/>
      <c r="D1528" s="105"/>
      <c r="E1528" s="105"/>
      <c r="F1528" s="106"/>
      <c r="G1528" s="105"/>
      <c r="H1528" s="105"/>
      <c r="I1528" s="107"/>
      <c r="J1528" s="422"/>
      <c r="K1528" s="422"/>
      <c r="L1528" s="423"/>
      <c r="M1528" s="422"/>
      <c r="N1528" s="422"/>
      <c r="O1528" s="79">
        <f t="shared" si="56"/>
        <v>0</v>
      </c>
      <c r="P1528" s="79">
        <f t="shared" si="56"/>
        <v>0</v>
      </c>
      <c r="Q1528" s="102" t="str">
        <f t="shared" si="55"/>
        <v/>
      </c>
    </row>
    <row r="1529" spans="1:17" x14ac:dyDescent="0.2">
      <c r="A1529" s="118" t="str">
        <f>IF(B1529="","",COUNT('Diário 1º PA'!$A$5:$A$1982)+COUNT('Diário 2º PA'!$A$5:$A$2027)+COUNT('Diário 3º PA'!$A$5:$A$2043)+ROW()-4)</f>
        <v/>
      </c>
      <c r="B1529" s="104"/>
      <c r="C1529" s="153"/>
      <c r="D1529" s="105"/>
      <c r="E1529" s="105"/>
      <c r="F1529" s="106"/>
      <c r="G1529" s="105"/>
      <c r="H1529" s="105"/>
      <c r="I1529" s="107"/>
      <c r="J1529" s="422"/>
      <c r="K1529" s="422"/>
      <c r="L1529" s="423"/>
      <c r="M1529" s="422"/>
      <c r="N1529" s="422"/>
      <c r="O1529" s="79">
        <f t="shared" si="56"/>
        <v>0</v>
      </c>
      <c r="P1529" s="79">
        <f t="shared" si="56"/>
        <v>0</v>
      </c>
      <c r="Q1529" s="102" t="str">
        <f t="shared" si="55"/>
        <v/>
      </c>
    </row>
    <row r="1530" spans="1:17" x14ac:dyDescent="0.2">
      <c r="A1530" s="118" t="str">
        <f>IF(B1530="","",COUNT('Diário 1º PA'!$A$5:$A$1982)+COUNT('Diário 2º PA'!$A$5:$A$2027)+COUNT('Diário 3º PA'!$A$5:$A$2043)+ROW()-4)</f>
        <v/>
      </c>
      <c r="B1530" s="104"/>
      <c r="C1530" s="153"/>
      <c r="D1530" s="105"/>
      <c r="E1530" s="105"/>
      <c r="F1530" s="106"/>
      <c r="G1530" s="105"/>
      <c r="H1530" s="105"/>
      <c r="I1530" s="107"/>
      <c r="J1530" s="422"/>
      <c r="K1530" s="422"/>
      <c r="L1530" s="423"/>
      <c r="M1530" s="422"/>
      <c r="N1530" s="422"/>
      <c r="O1530" s="79">
        <f t="shared" si="56"/>
        <v>0</v>
      </c>
      <c r="P1530" s="79">
        <f t="shared" si="56"/>
        <v>0</v>
      </c>
      <c r="Q1530" s="102" t="str">
        <f t="shared" si="55"/>
        <v/>
      </c>
    </row>
    <row r="1531" spans="1:17" x14ac:dyDescent="0.2">
      <c r="A1531" s="118" t="str">
        <f>IF(B1531="","",COUNT('Diário 1º PA'!$A$5:$A$1982)+COUNT('Diário 2º PA'!$A$5:$A$2027)+COUNT('Diário 3º PA'!$A$5:$A$2043)+ROW()-4)</f>
        <v/>
      </c>
      <c r="B1531" s="104"/>
      <c r="C1531" s="153"/>
      <c r="D1531" s="105"/>
      <c r="E1531" s="105"/>
      <c r="F1531" s="106"/>
      <c r="G1531" s="105"/>
      <c r="H1531" s="105"/>
      <c r="I1531" s="107"/>
      <c r="J1531" s="422"/>
      <c r="K1531" s="422"/>
      <c r="L1531" s="423"/>
      <c r="M1531" s="422"/>
      <c r="N1531" s="422"/>
      <c r="O1531" s="79">
        <f t="shared" si="56"/>
        <v>0</v>
      </c>
      <c r="P1531" s="79">
        <f t="shared" si="56"/>
        <v>0</v>
      </c>
      <c r="Q1531" s="102" t="str">
        <f t="shared" si="55"/>
        <v/>
      </c>
    </row>
    <row r="1532" spans="1:17" x14ac:dyDescent="0.2">
      <c r="A1532" s="118" t="str">
        <f>IF(B1532="","",COUNT('Diário 1º PA'!$A$5:$A$1982)+COUNT('Diário 2º PA'!$A$5:$A$2027)+COUNT('Diário 3º PA'!$A$5:$A$2043)+ROW()-4)</f>
        <v/>
      </c>
      <c r="B1532" s="104"/>
      <c r="C1532" s="153"/>
      <c r="D1532" s="105"/>
      <c r="E1532" s="105"/>
      <c r="F1532" s="106"/>
      <c r="G1532" s="105"/>
      <c r="H1532" s="105"/>
      <c r="I1532" s="107"/>
      <c r="J1532" s="422"/>
      <c r="K1532" s="422"/>
      <c r="L1532" s="423"/>
      <c r="M1532" s="422"/>
      <c r="N1532" s="422"/>
      <c r="O1532" s="79">
        <f t="shared" si="56"/>
        <v>0</v>
      </c>
      <c r="P1532" s="79">
        <f t="shared" si="56"/>
        <v>0</v>
      </c>
      <c r="Q1532" s="102" t="str">
        <f t="shared" si="55"/>
        <v/>
      </c>
    </row>
    <row r="1533" spans="1:17" x14ac:dyDescent="0.2">
      <c r="A1533" s="118" t="str">
        <f>IF(B1533="","",COUNT('Diário 1º PA'!$A$5:$A$1982)+COUNT('Diário 2º PA'!$A$5:$A$2027)+COUNT('Diário 3º PA'!$A$5:$A$2043)+ROW()-4)</f>
        <v/>
      </c>
      <c r="B1533" s="104"/>
      <c r="C1533" s="153"/>
      <c r="D1533" s="105"/>
      <c r="E1533" s="105"/>
      <c r="F1533" s="106"/>
      <c r="G1533" s="105"/>
      <c r="H1533" s="105"/>
      <c r="I1533" s="107"/>
      <c r="J1533" s="422"/>
      <c r="K1533" s="422"/>
      <c r="L1533" s="423"/>
      <c r="M1533" s="422"/>
      <c r="N1533" s="422"/>
      <c r="O1533" s="79">
        <f t="shared" si="56"/>
        <v>0</v>
      </c>
      <c r="P1533" s="79">
        <f t="shared" si="56"/>
        <v>0</v>
      </c>
      <c r="Q1533" s="102" t="str">
        <f t="shared" si="55"/>
        <v/>
      </c>
    </row>
    <row r="1534" spans="1:17" x14ac:dyDescent="0.2">
      <c r="A1534" s="118" t="str">
        <f>IF(B1534="","",COUNT('Diário 1º PA'!$A$5:$A$1982)+COUNT('Diário 2º PA'!$A$5:$A$2027)+COUNT('Diário 3º PA'!$A$5:$A$2043)+ROW()-4)</f>
        <v/>
      </c>
      <c r="B1534" s="104"/>
      <c r="C1534" s="153"/>
      <c r="D1534" s="105"/>
      <c r="E1534" s="105"/>
      <c r="F1534" s="106"/>
      <c r="G1534" s="105"/>
      <c r="H1534" s="105"/>
      <c r="I1534" s="107"/>
      <c r="J1534" s="422"/>
      <c r="K1534" s="422"/>
      <c r="L1534" s="423"/>
      <c r="M1534" s="422"/>
      <c r="N1534" s="422"/>
      <c r="O1534" s="79">
        <f t="shared" si="56"/>
        <v>0</v>
      </c>
      <c r="P1534" s="79">
        <f t="shared" si="56"/>
        <v>0</v>
      </c>
      <c r="Q1534" s="102" t="str">
        <f t="shared" si="55"/>
        <v/>
      </c>
    </row>
    <row r="1535" spans="1:17" x14ac:dyDescent="0.2">
      <c r="A1535" s="118" t="str">
        <f>IF(B1535="","",COUNT('Diário 1º PA'!$A$5:$A$1982)+COUNT('Diário 2º PA'!$A$5:$A$2027)+COUNT('Diário 3º PA'!$A$5:$A$2043)+ROW()-4)</f>
        <v/>
      </c>
      <c r="B1535" s="104"/>
      <c r="C1535" s="153"/>
      <c r="D1535" s="105"/>
      <c r="E1535" s="105"/>
      <c r="F1535" s="106"/>
      <c r="G1535" s="105"/>
      <c r="H1535" s="105"/>
      <c r="I1535" s="107"/>
      <c r="J1535" s="422"/>
      <c r="K1535" s="422"/>
      <c r="L1535" s="423"/>
      <c r="M1535" s="422"/>
      <c r="N1535" s="422"/>
      <c r="O1535" s="79">
        <f t="shared" si="56"/>
        <v>0</v>
      </c>
      <c r="P1535" s="79">
        <f t="shared" si="56"/>
        <v>0</v>
      </c>
      <c r="Q1535" s="102" t="str">
        <f t="shared" si="55"/>
        <v/>
      </c>
    </row>
    <row r="1536" spans="1:17" x14ac:dyDescent="0.2">
      <c r="A1536" s="118" t="str">
        <f>IF(B1536="","",COUNT('Diário 1º PA'!$A$5:$A$1982)+COUNT('Diário 2º PA'!$A$5:$A$2027)+COUNT('Diário 3º PA'!$A$5:$A$2043)+ROW()-4)</f>
        <v/>
      </c>
      <c r="B1536" s="104"/>
      <c r="C1536" s="153"/>
      <c r="D1536" s="105"/>
      <c r="E1536" s="105"/>
      <c r="F1536" s="106"/>
      <c r="G1536" s="105"/>
      <c r="H1536" s="105"/>
      <c r="I1536" s="107"/>
      <c r="J1536" s="422"/>
      <c r="K1536" s="422"/>
      <c r="L1536" s="423"/>
      <c r="M1536" s="422"/>
      <c r="N1536" s="422"/>
      <c r="O1536" s="79">
        <f t="shared" si="56"/>
        <v>0</v>
      </c>
      <c r="P1536" s="79">
        <f t="shared" si="56"/>
        <v>0</v>
      </c>
      <c r="Q1536" s="102" t="str">
        <f t="shared" si="55"/>
        <v/>
      </c>
    </row>
    <row r="1537" spans="1:17" x14ac:dyDescent="0.2">
      <c r="A1537" s="118" t="str">
        <f>IF(B1537="","",COUNT('Diário 1º PA'!$A$5:$A$1982)+COUNT('Diário 2º PA'!$A$5:$A$2027)+COUNT('Diário 3º PA'!$A$5:$A$2043)+ROW()-4)</f>
        <v/>
      </c>
      <c r="B1537" s="104"/>
      <c r="C1537" s="153"/>
      <c r="D1537" s="105"/>
      <c r="E1537" s="105"/>
      <c r="F1537" s="106"/>
      <c r="G1537" s="105"/>
      <c r="H1537" s="105"/>
      <c r="I1537" s="107"/>
      <c r="J1537" s="422"/>
      <c r="K1537" s="422"/>
      <c r="L1537" s="423"/>
      <c r="M1537" s="422"/>
      <c r="N1537" s="422"/>
      <c r="O1537" s="79">
        <f t="shared" si="56"/>
        <v>0</v>
      </c>
      <c r="P1537" s="79">
        <f t="shared" si="56"/>
        <v>0</v>
      </c>
      <c r="Q1537" s="102" t="str">
        <f t="shared" si="55"/>
        <v/>
      </c>
    </row>
    <row r="1538" spans="1:17" x14ac:dyDescent="0.2">
      <c r="A1538" s="118" t="str">
        <f>IF(B1538="","",COUNT('Diário 1º PA'!$A$5:$A$1982)+COUNT('Diário 2º PA'!$A$5:$A$2027)+COUNT('Diário 3º PA'!$A$5:$A$2043)+ROW()-4)</f>
        <v/>
      </c>
      <c r="B1538" s="104"/>
      <c r="C1538" s="153"/>
      <c r="D1538" s="105"/>
      <c r="E1538" s="105"/>
      <c r="F1538" s="106"/>
      <c r="G1538" s="105"/>
      <c r="H1538" s="105"/>
      <c r="I1538" s="107"/>
      <c r="J1538" s="422"/>
      <c r="K1538" s="422"/>
      <c r="L1538" s="423"/>
      <c r="M1538" s="422"/>
      <c r="N1538" s="422"/>
      <c r="O1538" s="79">
        <f t="shared" si="56"/>
        <v>0</v>
      </c>
      <c r="P1538" s="79">
        <f t="shared" si="56"/>
        <v>0</v>
      </c>
      <c r="Q1538" s="102" t="str">
        <f t="shared" si="55"/>
        <v/>
      </c>
    </row>
    <row r="1539" spans="1:17" x14ac:dyDescent="0.2">
      <c r="A1539" s="118" t="str">
        <f>IF(B1539="","",COUNT('Diário 1º PA'!$A$5:$A$1982)+COUNT('Diário 2º PA'!$A$5:$A$2027)+COUNT('Diário 3º PA'!$A$5:$A$2043)+ROW()-4)</f>
        <v/>
      </c>
      <c r="B1539" s="104"/>
      <c r="C1539" s="153"/>
      <c r="D1539" s="105"/>
      <c r="E1539" s="105"/>
      <c r="F1539" s="106"/>
      <c r="G1539" s="105"/>
      <c r="H1539" s="105"/>
      <c r="I1539" s="107"/>
      <c r="J1539" s="422"/>
      <c r="K1539" s="422"/>
      <c r="L1539" s="423"/>
      <c r="M1539" s="422"/>
      <c r="N1539" s="422"/>
      <c r="O1539" s="79">
        <f t="shared" si="56"/>
        <v>0</v>
      </c>
      <c r="P1539" s="79">
        <f t="shared" si="56"/>
        <v>0</v>
      </c>
      <c r="Q1539" s="102" t="str">
        <f t="shared" si="55"/>
        <v/>
      </c>
    </row>
    <row r="1540" spans="1:17" x14ac:dyDescent="0.2">
      <c r="A1540" s="118" t="str">
        <f>IF(B1540="","",COUNT('Diário 1º PA'!$A$5:$A$1982)+COUNT('Diário 2º PA'!$A$5:$A$2027)+COUNT('Diário 3º PA'!$A$5:$A$2043)+ROW()-4)</f>
        <v/>
      </c>
      <c r="B1540" s="104"/>
      <c r="C1540" s="153"/>
      <c r="D1540" s="105"/>
      <c r="E1540" s="105"/>
      <c r="F1540" s="106"/>
      <c r="G1540" s="105"/>
      <c r="H1540" s="105"/>
      <c r="I1540" s="107"/>
      <c r="J1540" s="422"/>
      <c r="K1540" s="422"/>
      <c r="L1540" s="423"/>
      <c r="M1540" s="422"/>
      <c r="N1540" s="422"/>
      <c r="O1540" s="79">
        <f t="shared" si="56"/>
        <v>0</v>
      </c>
      <c r="P1540" s="79">
        <f t="shared" si="56"/>
        <v>0</v>
      </c>
      <c r="Q1540" s="102" t="str">
        <f t="shared" si="55"/>
        <v/>
      </c>
    </row>
    <row r="1541" spans="1:17" x14ac:dyDescent="0.2">
      <c r="A1541" s="118" t="str">
        <f>IF(B1541="","",COUNT('Diário 1º PA'!$A$5:$A$1982)+COUNT('Diário 2º PA'!$A$5:$A$2027)+COUNT('Diário 3º PA'!$A$5:$A$2043)+ROW()-4)</f>
        <v/>
      </c>
      <c r="B1541" s="104"/>
      <c r="C1541" s="153"/>
      <c r="D1541" s="105"/>
      <c r="E1541" s="105"/>
      <c r="F1541" s="106"/>
      <c r="G1541" s="105"/>
      <c r="H1541" s="105"/>
      <c r="I1541" s="107"/>
      <c r="J1541" s="422"/>
      <c r="K1541" s="422"/>
      <c r="L1541" s="423"/>
      <c r="M1541" s="422"/>
      <c r="N1541" s="422"/>
      <c r="O1541" s="79">
        <f t="shared" si="56"/>
        <v>0</v>
      </c>
      <c r="P1541" s="79">
        <f t="shared" si="56"/>
        <v>0</v>
      </c>
      <c r="Q1541" s="102" t="str">
        <f t="shared" si="55"/>
        <v/>
      </c>
    </row>
    <row r="1542" spans="1:17" x14ac:dyDescent="0.2">
      <c r="A1542" s="118" t="str">
        <f>IF(B1542="","",COUNT('Diário 1º PA'!$A$5:$A$1982)+COUNT('Diário 2º PA'!$A$5:$A$2027)+COUNT('Diário 3º PA'!$A$5:$A$2043)+ROW()-4)</f>
        <v/>
      </c>
      <c r="B1542" s="104"/>
      <c r="C1542" s="153"/>
      <c r="D1542" s="105"/>
      <c r="E1542" s="105"/>
      <c r="F1542" s="106"/>
      <c r="G1542" s="105"/>
      <c r="H1542" s="105"/>
      <c r="I1542" s="107"/>
      <c r="J1542" s="422"/>
      <c r="K1542" s="422"/>
      <c r="L1542" s="423"/>
      <c r="M1542" s="422"/>
      <c r="N1542" s="422"/>
      <c r="O1542" s="79">
        <f t="shared" si="56"/>
        <v>0</v>
      </c>
      <c r="P1542" s="79">
        <f t="shared" si="56"/>
        <v>0</v>
      </c>
      <c r="Q1542" s="102" t="str">
        <f t="shared" si="55"/>
        <v/>
      </c>
    </row>
    <row r="1543" spans="1:17" x14ac:dyDescent="0.2">
      <c r="A1543" s="118" t="str">
        <f>IF(B1543="","",COUNT('Diário 1º PA'!$A$5:$A$1982)+COUNT('Diário 2º PA'!$A$5:$A$2027)+COUNT('Diário 3º PA'!$A$5:$A$2043)+ROW()-4)</f>
        <v/>
      </c>
      <c r="B1543" s="104"/>
      <c r="C1543" s="153"/>
      <c r="D1543" s="105"/>
      <c r="E1543" s="105"/>
      <c r="F1543" s="106"/>
      <c r="G1543" s="105"/>
      <c r="H1543" s="105"/>
      <c r="I1543" s="107"/>
      <c r="J1543" s="422"/>
      <c r="K1543" s="422"/>
      <c r="L1543" s="423"/>
      <c r="M1543" s="422"/>
      <c r="N1543" s="422"/>
      <c r="O1543" s="79">
        <f t="shared" si="56"/>
        <v>0</v>
      </c>
      <c r="P1543" s="79">
        <f t="shared" si="56"/>
        <v>0</v>
      </c>
      <c r="Q1543" s="102" t="str">
        <f t="shared" si="55"/>
        <v/>
      </c>
    </row>
    <row r="1544" spans="1:17" x14ac:dyDescent="0.2">
      <c r="A1544" s="118" t="str">
        <f>IF(B1544="","",COUNT('Diário 1º PA'!$A$5:$A$1982)+COUNT('Diário 2º PA'!$A$5:$A$2027)+COUNT('Diário 3º PA'!$A$5:$A$2043)+ROW()-4)</f>
        <v/>
      </c>
      <c r="B1544" s="104"/>
      <c r="C1544" s="153"/>
      <c r="D1544" s="105"/>
      <c r="E1544" s="105"/>
      <c r="F1544" s="106"/>
      <c r="G1544" s="105"/>
      <c r="H1544" s="105"/>
      <c r="I1544" s="107"/>
      <c r="J1544" s="422"/>
      <c r="K1544" s="422"/>
      <c r="L1544" s="423"/>
      <c r="M1544" s="422"/>
      <c r="N1544" s="422"/>
      <c r="O1544" s="79">
        <f t="shared" si="56"/>
        <v>0</v>
      </c>
      <c r="P1544" s="79">
        <f t="shared" si="56"/>
        <v>0</v>
      </c>
      <c r="Q1544" s="102" t="str">
        <f t="shared" si="55"/>
        <v/>
      </c>
    </row>
    <row r="1545" spans="1:17" x14ac:dyDescent="0.2">
      <c r="A1545" s="118" t="str">
        <f>IF(B1545="","",COUNT('Diário 1º PA'!$A$5:$A$1982)+COUNT('Diário 2º PA'!$A$5:$A$2027)+COUNT('Diário 3º PA'!$A$5:$A$2043)+ROW()-4)</f>
        <v/>
      </c>
      <c r="B1545" s="104"/>
      <c r="C1545" s="153"/>
      <c r="D1545" s="105"/>
      <c r="E1545" s="105"/>
      <c r="F1545" s="106"/>
      <c r="G1545" s="105"/>
      <c r="H1545" s="105"/>
      <c r="I1545" s="107"/>
      <c r="J1545" s="422"/>
      <c r="K1545" s="422"/>
      <c r="L1545" s="423"/>
      <c r="M1545" s="422"/>
      <c r="N1545" s="422"/>
      <c r="O1545" s="79">
        <f t="shared" si="56"/>
        <v>0</v>
      </c>
      <c r="P1545" s="79">
        <f t="shared" si="56"/>
        <v>0</v>
      </c>
      <c r="Q1545" s="102" t="str">
        <f t="shared" ref="Q1545:Q1608" si="57">SUBSTITUTE(D1545," ","_")</f>
        <v/>
      </c>
    </row>
    <row r="1546" spans="1:17" x14ac:dyDescent="0.2">
      <c r="A1546" s="118" t="str">
        <f>IF(B1546="","",COUNT('Diário 1º PA'!$A$5:$A$1982)+COUNT('Diário 2º PA'!$A$5:$A$2027)+COUNT('Diário 3º PA'!$A$5:$A$2043)+ROW()-4)</f>
        <v/>
      </c>
      <c r="B1546" s="104"/>
      <c r="C1546" s="153"/>
      <c r="D1546" s="105"/>
      <c r="E1546" s="105"/>
      <c r="F1546" s="106"/>
      <c r="G1546" s="105"/>
      <c r="H1546" s="105"/>
      <c r="I1546" s="107"/>
      <c r="J1546" s="422"/>
      <c r="K1546" s="422"/>
      <c r="L1546" s="423"/>
      <c r="M1546" s="422"/>
      <c r="N1546" s="422"/>
      <c r="O1546" s="79">
        <f t="shared" ref="O1546:P1609" si="58">IF(B1546=0,0,IF(YEAR(B1546)=$P$1,MONTH(B1546)-$O$1+1,(YEAR(B1546)-$P$1)*12-$O$1+1+MONTH(B1546)))</f>
        <v>0</v>
      </c>
      <c r="P1546" s="79">
        <f t="shared" si="58"/>
        <v>0</v>
      </c>
      <c r="Q1546" s="102" t="str">
        <f t="shared" si="57"/>
        <v/>
      </c>
    </row>
    <row r="1547" spans="1:17" x14ac:dyDescent="0.2">
      <c r="A1547" s="118" t="str">
        <f>IF(B1547="","",COUNT('Diário 1º PA'!$A$5:$A$1982)+COUNT('Diário 2º PA'!$A$5:$A$2027)+COUNT('Diário 3º PA'!$A$5:$A$2043)+ROW()-4)</f>
        <v/>
      </c>
      <c r="B1547" s="104"/>
      <c r="C1547" s="153"/>
      <c r="D1547" s="105"/>
      <c r="E1547" s="105"/>
      <c r="F1547" s="106"/>
      <c r="G1547" s="105"/>
      <c r="H1547" s="105"/>
      <c r="I1547" s="107"/>
      <c r="J1547" s="422"/>
      <c r="K1547" s="422"/>
      <c r="L1547" s="423"/>
      <c r="M1547" s="422"/>
      <c r="N1547" s="422"/>
      <c r="O1547" s="79">
        <f t="shared" si="58"/>
        <v>0</v>
      </c>
      <c r="P1547" s="79">
        <f t="shared" si="58"/>
        <v>0</v>
      </c>
      <c r="Q1547" s="102" t="str">
        <f t="shared" si="57"/>
        <v/>
      </c>
    </row>
    <row r="1548" spans="1:17" x14ac:dyDescent="0.2">
      <c r="A1548" s="118" t="str">
        <f>IF(B1548="","",COUNT('Diário 1º PA'!$A$5:$A$1982)+COUNT('Diário 2º PA'!$A$5:$A$2027)+COUNT('Diário 3º PA'!$A$5:$A$2043)+ROW()-4)</f>
        <v/>
      </c>
      <c r="B1548" s="104"/>
      <c r="C1548" s="153"/>
      <c r="D1548" s="105"/>
      <c r="E1548" s="105"/>
      <c r="F1548" s="106"/>
      <c r="G1548" s="105"/>
      <c r="H1548" s="105"/>
      <c r="I1548" s="107"/>
      <c r="J1548" s="422"/>
      <c r="K1548" s="422"/>
      <c r="L1548" s="423"/>
      <c r="M1548" s="422"/>
      <c r="N1548" s="422"/>
      <c r="O1548" s="79">
        <f t="shared" si="58"/>
        <v>0</v>
      </c>
      <c r="P1548" s="79">
        <f t="shared" si="58"/>
        <v>0</v>
      </c>
      <c r="Q1548" s="102" t="str">
        <f t="shared" si="57"/>
        <v/>
      </c>
    </row>
    <row r="1549" spans="1:17" x14ac:dyDescent="0.2">
      <c r="A1549" s="118" t="str">
        <f>IF(B1549="","",COUNT('Diário 1º PA'!$A$5:$A$1982)+COUNT('Diário 2º PA'!$A$5:$A$2027)+COUNT('Diário 3º PA'!$A$5:$A$2043)+ROW()-4)</f>
        <v/>
      </c>
      <c r="B1549" s="104"/>
      <c r="C1549" s="153"/>
      <c r="D1549" s="105"/>
      <c r="E1549" s="105"/>
      <c r="F1549" s="106"/>
      <c r="G1549" s="105"/>
      <c r="H1549" s="105"/>
      <c r="I1549" s="107"/>
      <c r="J1549" s="422"/>
      <c r="K1549" s="422"/>
      <c r="L1549" s="423"/>
      <c r="M1549" s="422"/>
      <c r="N1549" s="422"/>
      <c r="O1549" s="79">
        <f t="shared" si="58"/>
        <v>0</v>
      </c>
      <c r="P1549" s="79">
        <f t="shared" si="58"/>
        <v>0</v>
      </c>
      <c r="Q1549" s="102" t="str">
        <f t="shared" si="57"/>
        <v/>
      </c>
    </row>
    <row r="1550" spans="1:17" x14ac:dyDescent="0.2">
      <c r="A1550" s="118" t="str">
        <f>IF(B1550="","",COUNT('Diário 1º PA'!$A$5:$A$1982)+COUNT('Diário 2º PA'!$A$5:$A$2027)+COUNT('Diário 3º PA'!$A$5:$A$2043)+ROW()-4)</f>
        <v/>
      </c>
      <c r="B1550" s="104"/>
      <c r="C1550" s="153"/>
      <c r="D1550" s="105"/>
      <c r="E1550" s="105"/>
      <c r="F1550" s="106"/>
      <c r="G1550" s="105"/>
      <c r="H1550" s="105"/>
      <c r="I1550" s="107"/>
      <c r="J1550" s="422"/>
      <c r="K1550" s="422"/>
      <c r="L1550" s="423"/>
      <c r="M1550" s="422"/>
      <c r="N1550" s="422"/>
      <c r="O1550" s="79">
        <f t="shared" si="58"/>
        <v>0</v>
      </c>
      <c r="P1550" s="79">
        <f t="shared" si="58"/>
        <v>0</v>
      </c>
      <c r="Q1550" s="102" t="str">
        <f t="shared" si="57"/>
        <v/>
      </c>
    </row>
    <row r="1551" spans="1:17" x14ac:dyDescent="0.2">
      <c r="A1551" s="118" t="str">
        <f>IF(B1551="","",COUNT('Diário 1º PA'!$A$5:$A$1982)+COUNT('Diário 2º PA'!$A$5:$A$2027)+COUNT('Diário 3º PA'!$A$5:$A$2043)+ROW()-4)</f>
        <v/>
      </c>
      <c r="B1551" s="104"/>
      <c r="C1551" s="153"/>
      <c r="D1551" s="105"/>
      <c r="E1551" s="105"/>
      <c r="F1551" s="106"/>
      <c r="G1551" s="105"/>
      <c r="H1551" s="105"/>
      <c r="I1551" s="107"/>
      <c r="J1551" s="422"/>
      <c r="K1551" s="422"/>
      <c r="L1551" s="423"/>
      <c r="M1551" s="422"/>
      <c r="N1551" s="422"/>
      <c r="O1551" s="79">
        <f t="shared" si="58"/>
        <v>0</v>
      </c>
      <c r="P1551" s="79">
        <f t="shared" si="58"/>
        <v>0</v>
      </c>
      <c r="Q1551" s="102" t="str">
        <f t="shared" si="57"/>
        <v/>
      </c>
    </row>
    <row r="1552" spans="1:17" x14ac:dyDescent="0.2">
      <c r="A1552" s="118" t="str">
        <f>IF(B1552="","",COUNT('Diário 1º PA'!$A$5:$A$1982)+COUNT('Diário 2º PA'!$A$5:$A$2027)+COUNT('Diário 3º PA'!$A$5:$A$2043)+ROW()-4)</f>
        <v/>
      </c>
      <c r="B1552" s="104"/>
      <c r="C1552" s="153"/>
      <c r="D1552" s="105"/>
      <c r="E1552" s="105"/>
      <c r="F1552" s="106"/>
      <c r="G1552" s="105"/>
      <c r="H1552" s="105"/>
      <c r="I1552" s="107"/>
      <c r="J1552" s="422"/>
      <c r="K1552" s="422"/>
      <c r="L1552" s="423"/>
      <c r="M1552" s="422"/>
      <c r="N1552" s="422"/>
      <c r="O1552" s="79">
        <f t="shared" si="58"/>
        <v>0</v>
      </c>
      <c r="P1552" s="79">
        <f t="shared" si="58"/>
        <v>0</v>
      </c>
      <c r="Q1552" s="102" t="str">
        <f t="shared" si="57"/>
        <v/>
      </c>
    </row>
    <row r="1553" spans="1:17" x14ac:dyDescent="0.2">
      <c r="A1553" s="118" t="str">
        <f>IF(B1553="","",COUNT('Diário 1º PA'!$A$5:$A$1982)+COUNT('Diário 2º PA'!$A$5:$A$2027)+COUNT('Diário 3º PA'!$A$5:$A$2043)+ROW()-4)</f>
        <v/>
      </c>
      <c r="B1553" s="104"/>
      <c r="C1553" s="153"/>
      <c r="D1553" s="105"/>
      <c r="E1553" s="105"/>
      <c r="F1553" s="106"/>
      <c r="G1553" s="105"/>
      <c r="H1553" s="105"/>
      <c r="I1553" s="107"/>
      <c r="J1553" s="422"/>
      <c r="K1553" s="422"/>
      <c r="L1553" s="423"/>
      <c r="M1553" s="422"/>
      <c r="N1553" s="422"/>
      <c r="O1553" s="79">
        <f t="shared" si="58"/>
        <v>0</v>
      </c>
      <c r="P1553" s="79">
        <f t="shared" si="58"/>
        <v>0</v>
      </c>
      <c r="Q1553" s="102" t="str">
        <f t="shared" si="57"/>
        <v/>
      </c>
    </row>
    <row r="1554" spans="1:17" x14ac:dyDescent="0.2">
      <c r="A1554" s="118" t="str">
        <f>IF(B1554="","",COUNT('Diário 1º PA'!$A$5:$A$1982)+COUNT('Diário 2º PA'!$A$5:$A$2027)+COUNT('Diário 3º PA'!$A$5:$A$2043)+ROW()-4)</f>
        <v/>
      </c>
      <c r="B1554" s="104"/>
      <c r="C1554" s="153"/>
      <c r="D1554" s="105"/>
      <c r="E1554" s="105"/>
      <c r="F1554" s="106"/>
      <c r="G1554" s="105"/>
      <c r="H1554" s="105"/>
      <c r="I1554" s="107"/>
      <c r="J1554" s="422"/>
      <c r="K1554" s="422"/>
      <c r="L1554" s="423"/>
      <c r="M1554" s="422"/>
      <c r="N1554" s="422"/>
      <c r="O1554" s="79">
        <f t="shared" si="58"/>
        <v>0</v>
      </c>
      <c r="P1554" s="79">
        <f t="shared" si="58"/>
        <v>0</v>
      </c>
      <c r="Q1554" s="102" t="str">
        <f t="shared" si="57"/>
        <v/>
      </c>
    </row>
    <row r="1555" spans="1:17" x14ac:dyDescent="0.2">
      <c r="A1555" s="118" t="str">
        <f>IF(B1555="","",COUNT('Diário 1º PA'!$A$5:$A$1982)+COUNT('Diário 2º PA'!$A$5:$A$2027)+COUNT('Diário 3º PA'!$A$5:$A$2043)+ROW()-4)</f>
        <v/>
      </c>
      <c r="B1555" s="104"/>
      <c r="C1555" s="153"/>
      <c r="D1555" s="105"/>
      <c r="E1555" s="105"/>
      <c r="F1555" s="106"/>
      <c r="G1555" s="105"/>
      <c r="H1555" s="105"/>
      <c r="I1555" s="107"/>
      <c r="J1555" s="422"/>
      <c r="K1555" s="422"/>
      <c r="L1555" s="423"/>
      <c r="M1555" s="422"/>
      <c r="N1555" s="422"/>
      <c r="O1555" s="79">
        <f t="shared" si="58"/>
        <v>0</v>
      </c>
      <c r="P1555" s="79">
        <f t="shared" si="58"/>
        <v>0</v>
      </c>
      <c r="Q1555" s="102" t="str">
        <f t="shared" si="57"/>
        <v/>
      </c>
    </row>
    <row r="1556" spans="1:17" x14ac:dyDescent="0.2">
      <c r="A1556" s="118" t="str">
        <f>IF(B1556="","",COUNT('Diário 1º PA'!$A$5:$A$1982)+COUNT('Diário 2º PA'!$A$5:$A$2027)+COUNT('Diário 3º PA'!$A$5:$A$2043)+ROW()-4)</f>
        <v/>
      </c>
      <c r="B1556" s="104"/>
      <c r="C1556" s="153"/>
      <c r="D1556" s="105"/>
      <c r="E1556" s="105"/>
      <c r="F1556" s="106"/>
      <c r="G1556" s="105"/>
      <c r="H1556" s="105"/>
      <c r="I1556" s="107"/>
      <c r="J1556" s="422"/>
      <c r="K1556" s="422"/>
      <c r="L1556" s="423"/>
      <c r="M1556" s="422"/>
      <c r="N1556" s="422"/>
      <c r="O1556" s="79">
        <f t="shared" si="58"/>
        <v>0</v>
      </c>
      <c r="P1556" s="79">
        <f t="shared" si="58"/>
        <v>0</v>
      </c>
      <c r="Q1556" s="102" t="str">
        <f t="shared" si="57"/>
        <v/>
      </c>
    </row>
    <row r="1557" spans="1:17" x14ac:dyDescent="0.2">
      <c r="A1557" s="118" t="str">
        <f>IF(B1557="","",COUNT('Diário 1º PA'!$A$5:$A$1982)+COUNT('Diário 2º PA'!$A$5:$A$2027)+COUNT('Diário 3º PA'!$A$5:$A$2043)+ROW()-4)</f>
        <v/>
      </c>
      <c r="B1557" s="104"/>
      <c r="C1557" s="153"/>
      <c r="D1557" s="105"/>
      <c r="E1557" s="105"/>
      <c r="F1557" s="106"/>
      <c r="G1557" s="105"/>
      <c r="H1557" s="105"/>
      <c r="I1557" s="107"/>
      <c r="J1557" s="422"/>
      <c r="K1557" s="422"/>
      <c r="L1557" s="423"/>
      <c r="M1557" s="422"/>
      <c r="N1557" s="422"/>
      <c r="O1557" s="79">
        <f t="shared" si="58"/>
        <v>0</v>
      </c>
      <c r="P1557" s="79">
        <f t="shared" si="58"/>
        <v>0</v>
      </c>
      <c r="Q1557" s="102" t="str">
        <f t="shared" si="57"/>
        <v/>
      </c>
    </row>
    <row r="1558" spans="1:17" x14ac:dyDescent="0.2">
      <c r="A1558" s="118" t="str">
        <f>IF(B1558="","",COUNT('Diário 1º PA'!$A$5:$A$1982)+COUNT('Diário 2º PA'!$A$5:$A$2027)+COUNT('Diário 3º PA'!$A$5:$A$2043)+ROW()-4)</f>
        <v/>
      </c>
      <c r="B1558" s="104"/>
      <c r="C1558" s="153"/>
      <c r="D1558" s="105"/>
      <c r="E1558" s="105"/>
      <c r="F1558" s="106"/>
      <c r="G1558" s="105"/>
      <c r="H1558" s="105"/>
      <c r="I1558" s="107"/>
      <c r="J1558" s="422"/>
      <c r="K1558" s="422"/>
      <c r="L1558" s="423"/>
      <c r="M1558" s="422"/>
      <c r="N1558" s="422"/>
      <c r="O1558" s="79">
        <f t="shared" si="58"/>
        <v>0</v>
      </c>
      <c r="P1558" s="79">
        <f t="shared" si="58"/>
        <v>0</v>
      </c>
      <c r="Q1558" s="102" t="str">
        <f t="shared" si="57"/>
        <v/>
      </c>
    </row>
    <row r="1559" spans="1:17" x14ac:dyDescent="0.2">
      <c r="A1559" s="118" t="str">
        <f>IF(B1559="","",COUNT('Diário 1º PA'!$A$5:$A$1982)+COUNT('Diário 2º PA'!$A$5:$A$2027)+COUNT('Diário 3º PA'!$A$5:$A$2043)+ROW()-4)</f>
        <v/>
      </c>
      <c r="B1559" s="104"/>
      <c r="C1559" s="153"/>
      <c r="D1559" s="105"/>
      <c r="E1559" s="105"/>
      <c r="F1559" s="106"/>
      <c r="G1559" s="105"/>
      <c r="H1559" s="105"/>
      <c r="I1559" s="107"/>
      <c r="J1559" s="422"/>
      <c r="K1559" s="422"/>
      <c r="L1559" s="423"/>
      <c r="M1559" s="422"/>
      <c r="N1559" s="422"/>
      <c r="O1559" s="79">
        <f t="shared" si="58"/>
        <v>0</v>
      </c>
      <c r="P1559" s="79">
        <f t="shared" si="58"/>
        <v>0</v>
      </c>
      <c r="Q1559" s="102" t="str">
        <f t="shared" si="57"/>
        <v/>
      </c>
    </row>
    <row r="1560" spans="1:17" x14ac:dyDescent="0.2">
      <c r="A1560" s="118" t="str">
        <f>IF(B1560="","",COUNT('Diário 1º PA'!$A$5:$A$1982)+COUNT('Diário 2º PA'!$A$5:$A$2027)+COUNT('Diário 3º PA'!$A$5:$A$2043)+ROW()-4)</f>
        <v/>
      </c>
      <c r="B1560" s="104"/>
      <c r="C1560" s="153"/>
      <c r="D1560" s="105"/>
      <c r="E1560" s="105"/>
      <c r="F1560" s="106"/>
      <c r="G1560" s="105"/>
      <c r="H1560" s="105"/>
      <c r="I1560" s="107"/>
      <c r="J1560" s="422"/>
      <c r="K1560" s="422"/>
      <c r="L1560" s="423"/>
      <c r="M1560" s="422"/>
      <c r="N1560" s="422"/>
      <c r="O1560" s="79">
        <f t="shared" si="58"/>
        <v>0</v>
      </c>
      <c r="P1560" s="79">
        <f t="shared" si="58"/>
        <v>0</v>
      </c>
      <c r="Q1560" s="102" t="str">
        <f t="shared" si="57"/>
        <v/>
      </c>
    </row>
    <row r="1561" spans="1:17" x14ac:dyDescent="0.2">
      <c r="A1561" s="118" t="str">
        <f>IF(B1561="","",COUNT('Diário 1º PA'!$A$5:$A$1982)+COUNT('Diário 2º PA'!$A$5:$A$2027)+COUNT('Diário 3º PA'!$A$5:$A$2043)+ROW()-4)</f>
        <v/>
      </c>
      <c r="B1561" s="104"/>
      <c r="C1561" s="153"/>
      <c r="D1561" s="105"/>
      <c r="E1561" s="105"/>
      <c r="F1561" s="106"/>
      <c r="G1561" s="105"/>
      <c r="H1561" s="105"/>
      <c r="I1561" s="107"/>
      <c r="J1561" s="422"/>
      <c r="K1561" s="422"/>
      <c r="L1561" s="423"/>
      <c r="M1561" s="422"/>
      <c r="N1561" s="422"/>
      <c r="O1561" s="79">
        <f t="shared" si="58"/>
        <v>0</v>
      </c>
      <c r="P1561" s="79">
        <f t="shared" si="58"/>
        <v>0</v>
      </c>
      <c r="Q1561" s="102" t="str">
        <f t="shared" si="57"/>
        <v/>
      </c>
    </row>
    <row r="1562" spans="1:17" x14ac:dyDescent="0.2">
      <c r="A1562" s="118" t="str">
        <f>IF(B1562="","",COUNT('Diário 1º PA'!$A$5:$A$1982)+COUNT('Diário 2º PA'!$A$5:$A$2027)+COUNT('Diário 3º PA'!$A$5:$A$2043)+ROW()-4)</f>
        <v/>
      </c>
      <c r="B1562" s="104"/>
      <c r="C1562" s="153"/>
      <c r="D1562" s="105"/>
      <c r="E1562" s="105"/>
      <c r="F1562" s="106"/>
      <c r="G1562" s="105"/>
      <c r="H1562" s="105"/>
      <c r="I1562" s="107"/>
      <c r="J1562" s="422"/>
      <c r="K1562" s="422"/>
      <c r="L1562" s="423"/>
      <c r="M1562" s="422"/>
      <c r="N1562" s="422"/>
      <c r="O1562" s="79">
        <f t="shared" si="58"/>
        <v>0</v>
      </c>
      <c r="P1562" s="79">
        <f t="shared" si="58"/>
        <v>0</v>
      </c>
      <c r="Q1562" s="102" t="str">
        <f t="shared" si="57"/>
        <v/>
      </c>
    </row>
    <row r="1563" spans="1:17" x14ac:dyDescent="0.2">
      <c r="A1563" s="118" t="str">
        <f>IF(B1563="","",COUNT('Diário 1º PA'!$A$5:$A$1982)+COUNT('Diário 2º PA'!$A$5:$A$2027)+COUNT('Diário 3º PA'!$A$5:$A$2043)+ROW()-4)</f>
        <v/>
      </c>
      <c r="B1563" s="104"/>
      <c r="C1563" s="153"/>
      <c r="D1563" s="105"/>
      <c r="E1563" s="105"/>
      <c r="F1563" s="106"/>
      <c r="G1563" s="105"/>
      <c r="H1563" s="105"/>
      <c r="I1563" s="107"/>
      <c r="J1563" s="422"/>
      <c r="K1563" s="422"/>
      <c r="L1563" s="423"/>
      <c r="M1563" s="422"/>
      <c r="N1563" s="422"/>
      <c r="O1563" s="79">
        <f t="shared" si="58"/>
        <v>0</v>
      </c>
      <c r="P1563" s="79">
        <f t="shared" si="58"/>
        <v>0</v>
      </c>
      <c r="Q1563" s="102" t="str">
        <f t="shared" si="57"/>
        <v/>
      </c>
    </row>
    <row r="1564" spans="1:17" x14ac:dyDescent="0.2">
      <c r="A1564" s="118" t="str">
        <f>IF(B1564="","",COUNT('Diário 1º PA'!$A$5:$A$1982)+COUNT('Diário 2º PA'!$A$5:$A$2027)+COUNT('Diário 3º PA'!$A$5:$A$2043)+ROW()-4)</f>
        <v/>
      </c>
      <c r="B1564" s="104"/>
      <c r="C1564" s="153"/>
      <c r="D1564" s="105"/>
      <c r="E1564" s="105"/>
      <c r="F1564" s="106"/>
      <c r="G1564" s="105"/>
      <c r="H1564" s="105"/>
      <c r="I1564" s="107"/>
      <c r="J1564" s="422"/>
      <c r="K1564" s="422"/>
      <c r="L1564" s="423"/>
      <c r="M1564" s="422"/>
      <c r="N1564" s="422"/>
      <c r="O1564" s="79">
        <f t="shared" si="58"/>
        <v>0</v>
      </c>
      <c r="P1564" s="79">
        <f t="shared" si="58"/>
        <v>0</v>
      </c>
      <c r="Q1564" s="102" t="str">
        <f t="shared" si="57"/>
        <v/>
      </c>
    </row>
    <row r="1565" spans="1:17" x14ac:dyDescent="0.2">
      <c r="A1565" s="118" t="str">
        <f>IF(B1565="","",COUNT('Diário 1º PA'!$A$5:$A$1982)+COUNT('Diário 2º PA'!$A$5:$A$2027)+COUNT('Diário 3º PA'!$A$5:$A$2043)+ROW()-4)</f>
        <v/>
      </c>
      <c r="B1565" s="104"/>
      <c r="C1565" s="153"/>
      <c r="D1565" s="105"/>
      <c r="E1565" s="105"/>
      <c r="F1565" s="106"/>
      <c r="G1565" s="105"/>
      <c r="H1565" s="105"/>
      <c r="I1565" s="107"/>
      <c r="J1565" s="422"/>
      <c r="K1565" s="422"/>
      <c r="L1565" s="423"/>
      <c r="M1565" s="422"/>
      <c r="N1565" s="422"/>
      <c r="O1565" s="79">
        <f t="shared" si="58"/>
        <v>0</v>
      </c>
      <c r="P1565" s="79">
        <f t="shared" si="58"/>
        <v>0</v>
      </c>
      <c r="Q1565" s="102" t="str">
        <f t="shared" si="57"/>
        <v/>
      </c>
    </row>
    <row r="1566" spans="1:17" x14ac:dyDescent="0.2">
      <c r="A1566" s="118" t="str">
        <f>IF(B1566="","",COUNT('Diário 1º PA'!$A$5:$A$1982)+COUNT('Diário 2º PA'!$A$5:$A$2027)+COUNT('Diário 3º PA'!$A$5:$A$2043)+ROW()-4)</f>
        <v/>
      </c>
      <c r="B1566" s="104"/>
      <c r="C1566" s="153"/>
      <c r="D1566" s="105"/>
      <c r="E1566" s="105"/>
      <c r="F1566" s="106"/>
      <c r="G1566" s="105"/>
      <c r="H1566" s="105"/>
      <c r="I1566" s="107"/>
      <c r="J1566" s="422"/>
      <c r="K1566" s="422"/>
      <c r="L1566" s="423"/>
      <c r="M1566" s="422"/>
      <c r="N1566" s="422"/>
      <c r="O1566" s="79">
        <f t="shared" si="58"/>
        <v>0</v>
      </c>
      <c r="P1566" s="79">
        <f t="shared" si="58"/>
        <v>0</v>
      </c>
      <c r="Q1566" s="102" t="str">
        <f t="shared" si="57"/>
        <v/>
      </c>
    </row>
    <row r="1567" spans="1:17" x14ac:dyDescent="0.2">
      <c r="A1567" s="118" t="str">
        <f>IF(B1567="","",COUNT('Diário 1º PA'!$A$5:$A$1982)+COUNT('Diário 2º PA'!$A$5:$A$2027)+COUNT('Diário 3º PA'!$A$5:$A$2043)+ROW()-4)</f>
        <v/>
      </c>
      <c r="B1567" s="104"/>
      <c r="C1567" s="153"/>
      <c r="D1567" s="105"/>
      <c r="E1567" s="105"/>
      <c r="F1567" s="106"/>
      <c r="G1567" s="105"/>
      <c r="H1567" s="105"/>
      <c r="I1567" s="107"/>
      <c r="J1567" s="422"/>
      <c r="K1567" s="422"/>
      <c r="L1567" s="423"/>
      <c r="M1567" s="422"/>
      <c r="N1567" s="422"/>
      <c r="O1567" s="79">
        <f t="shared" si="58"/>
        <v>0</v>
      </c>
      <c r="P1567" s="79">
        <f t="shared" si="58"/>
        <v>0</v>
      </c>
      <c r="Q1567" s="102" t="str">
        <f t="shared" si="57"/>
        <v/>
      </c>
    </row>
    <row r="1568" spans="1:17" x14ac:dyDescent="0.2">
      <c r="A1568" s="118" t="str">
        <f>IF(B1568="","",COUNT('Diário 1º PA'!$A$5:$A$1982)+COUNT('Diário 2º PA'!$A$5:$A$2027)+COUNT('Diário 3º PA'!$A$5:$A$2043)+ROW()-4)</f>
        <v/>
      </c>
      <c r="B1568" s="104"/>
      <c r="C1568" s="153"/>
      <c r="D1568" s="105"/>
      <c r="E1568" s="105"/>
      <c r="F1568" s="106"/>
      <c r="G1568" s="105"/>
      <c r="H1568" s="105"/>
      <c r="I1568" s="107"/>
      <c r="J1568" s="422"/>
      <c r="K1568" s="422"/>
      <c r="L1568" s="423"/>
      <c r="M1568" s="422"/>
      <c r="N1568" s="422"/>
      <c r="O1568" s="79">
        <f t="shared" si="58"/>
        <v>0</v>
      </c>
      <c r="P1568" s="79">
        <f t="shared" si="58"/>
        <v>0</v>
      </c>
      <c r="Q1568" s="102" t="str">
        <f t="shared" si="57"/>
        <v/>
      </c>
    </row>
    <row r="1569" spans="1:17" x14ac:dyDescent="0.2">
      <c r="A1569" s="118" t="str">
        <f>IF(B1569="","",COUNT('Diário 1º PA'!$A$5:$A$1982)+COUNT('Diário 2º PA'!$A$5:$A$2027)+COUNT('Diário 3º PA'!$A$5:$A$2043)+ROW()-4)</f>
        <v/>
      </c>
      <c r="B1569" s="104"/>
      <c r="C1569" s="153"/>
      <c r="D1569" s="105"/>
      <c r="E1569" s="105"/>
      <c r="F1569" s="106"/>
      <c r="G1569" s="105"/>
      <c r="H1569" s="105"/>
      <c r="I1569" s="107"/>
      <c r="J1569" s="422"/>
      <c r="K1569" s="422"/>
      <c r="L1569" s="423"/>
      <c r="M1569" s="422"/>
      <c r="N1569" s="422"/>
      <c r="O1569" s="79">
        <f t="shared" si="58"/>
        <v>0</v>
      </c>
      <c r="P1569" s="79">
        <f t="shared" si="58"/>
        <v>0</v>
      </c>
      <c r="Q1569" s="102" t="str">
        <f t="shared" si="57"/>
        <v/>
      </c>
    </row>
    <row r="1570" spans="1:17" x14ac:dyDescent="0.2">
      <c r="A1570" s="118" t="str">
        <f>IF(B1570="","",COUNT('Diário 1º PA'!$A$5:$A$1982)+COUNT('Diário 2º PA'!$A$5:$A$2027)+COUNT('Diário 3º PA'!$A$5:$A$2043)+ROW()-4)</f>
        <v/>
      </c>
      <c r="B1570" s="104"/>
      <c r="C1570" s="153"/>
      <c r="D1570" s="105"/>
      <c r="E1570" s="105"/>
      <c r="F1570" s="106"/>
      <c r="G1570" s="105"/>
      <c r="H1570" s="105"/>
      <c r="I1570" s="107"/>
      <c r="J1570" s="422"/>
      <c r="K1570" s="422"/>
      <c r="L1570" s="423"/>
      <c r="M1570" s="422"/>
      <c r="N1570" s="422"/>
      <c r="O1570" s="79">
        <f t="shared" si="58"/>
        <v>0</v>
      </c>
      <c r="P1570" s="79">
        <f t="shared" si="58"/>
        <v>0</v>
      </c>
      <c r="Q1570" s="102" t="str">
        <f t="shared" si="57"/>
        <v/>
      </c>
    </row>
    <row r="1571" spans="1:17" x14ac:dyDescent="0.2">
      <c r="A1571" s="118" t="str">
        <f>IF(B1571="","",COUNT('Diário 1º PA'!$A$5:$A$1982)+COUNT('Diário 2º PA'!$A$5:$A$2027)+COUNT('Diário 3º PA'!$A$5:$A$2043)+ROW()-4)</f>
        <v/>
      </c>
      <c r="B1571" s="104"/>
      <c r="C1571" s="153"/>
      <c r="D1571" s="105"/>
      <c r="E1571" s="105"/>
      <c r="F1571" s="106"/>
      <c r="G1571" s="105"/>
      <c r="H1571" s="105"/>
      <c r="I1571" s="107"/>
      <c r="J1571" s="422"/>
      <c r="K1571" s="422"/>
      <c r="L1571" s="423"/>
      <c r="M1571" s="422"/>
      <c r="N1571" s="422"/>
      <c r="O1571" s="79">
        <f t="shared" si="58"/>
        <v>0</v>
      </c>
      <c r="P1571" s="79">
        <f t="shared" si="58"/>
        <v>0</v>
      </c>
      <c r="Q1571" s="102" t="str">
        <f t="shared" si="57"/>
        <v/>
      </c>
    </row>
    <row r="1572" spans="1:17" x14ac:dyDescent="0.2">
      <c r="A1572" s="118" t="str">
        <f>IF(B1572="","",COUNT('Diário 1º PA'!$A$5:$A$1982)+COUNT('Diário 2º PA'!$A$5:$A$2027)+COUNT('Diário 3º PA'!$A$5:$A$2043)+ROW()-4)</f>
        <v/>
      </c>
      <c r="B1572" s="104"/>
      <c r="C1572" s="153"/>
      <c r="D1572" s="105"/>
      <c r="E1572" s="105"/>
      <c r="F1572" s="106"/>
      <c r="G1572" s="105"/>
      <c r="H1572" s="105"/>
      <c r="I1572" s="107"/>
      <c r="J1572" s="422"/>
      <c r="K1572" s="422"/>
      <c r="L1572" s="423"/>
      <c r="M1572" s="422"/>
      <c r="N1572" s="422"/>
      <c r="O1572" s="79">
        <f t="shared" si="58"/>
        <v>0</v>
      </c>
      <c r="P1572" s="79">
        <f t="shared" si="58"/>
        <v>0</v>
      </c>
      <c r="Q1572" s="102" t="str">
        <f t="shared" si="57"/>
        <v/>
      </c>
    </row>
    <row r="1573" spans="1:17" x14ac:dyDescent="0.2">
      <c r="A1573" s="118" t="str">
        <f>IF(B1573="","",COUNT('Diário 1º PA'!$A$5:$A$1982)+COUNT('Diário 2º PA'!$A$5:$A$2027)+COUNT('Diário 3º PA'!$A$5:$A$2043)+ROW()-4)</f>
        <v/>
      </c>
      <c r="B1573" s="104"/>
      <c r="C1573" s="153"/>
      <c r="D1573" s="105"/>
      <c r="E1573" s="105"/>
      <c r="F1573" s="106"/>
      <c r="G1573" s="105"/>
      <c r="H1573" s="105"/>
      <c r="I1573" s="107"/>
      <c r="J1573" s="422"/>
      <c r="K1573" s="422"/>
      <c r="L1573" s="423"/>
      <c r="M1573" s="422"/>
      <c r="N1573" s="422"/>
      <c r="O1573" s="79">
        <f t="shared" si="58"/>
        <v>0</v>
      </c>
      <c r="P1573" s="79">
        <f t="shared" si="58"/>
        <v>0</v>
      </c>
      <c r="Q1573" s="102" t="str">
        <f t="shared" si="57"/>
        <v/>
      </c>
    </row>
    <row r="1574" spans="1:17" x14ac:dyDescent="0.2">
      <c r="A1574" s="118" t="str">
        <f>IF(B1574="","",COUNT('Diário 1º PA'!$A$5:$A$1982)+COUNT('Diário 2º PA'!$A$5:$A$2027)+COUNT('Diário 3º PA'!$A$5:$A$2043)+ROW()-4)</f>
        <v/>
      </c>
      <c r="B1574" s="104"/>
      <c r="C1574" s="153"/>
      <c r="D1574" s="105"/>
      <c r="E1574" s="105"/>
      <c r="F1574" s="106"/>
      <c r="G1574" s="105"/>
      <c r="H1574" s="105"/>
      <c r="I1574" s="107"/>
      <c r="J1574" s="422"/>
      <c r="K1574" s="422"/>
      <c r="L1574" s="423"/>
      <c r="M1574" s="422"/>
      <c r="N1574" s="422"/>
      <c r="O1574" s="79">
        <f t="shared" si="58"/>
        <v>0</v>
      </c>
      <c r="P1574" s="79">
        <f t="shared" si="58"/>
        <v>0</v>
      </c>
      <c r="Q1574" s="102" t="str">
        <f t="shared" si="57"/>
        <v/>
      </c>
    </row>
    <row r="1575" spans="1:17" x14ac:dyDescent="0.2">
      <c r="A1575" s="118" t="str">
        <f>IF(B1575="","",COUNT('Diário 1º PA'!$A$5:$A$1982)+COUNT('Diário 2º PA'!$A$5:$A$2027)+COUNT('Diário 3º PA'!$A$5:$A$2043)+ROW()-4)</f>
        <v/>
      </c>
      <c r="B1575" s="104"/>
      <c r="C1575" s="153"/>
      <c r="D1575" s="105"/>
      <c r="E1575" s="105"/>
      <c r="F1575" s="106"/>
      <c r="G1575" s="105"/>
      <c r="H1575" s="105"/>
      <c r="I1575" s="107"/>
      <c r="J1575" s="422"/>
      <c r="K1575" s="422"/>
      <c r="L1575" s="423"/>
      <c r="M1575" s="422"/>
      <c r="N1575" s="422"/>
      <c r="O1575" s="79">
        <f t="shared" si="58"/>
        <v>0</v>
      </c>
      <c r="P1575" s="79">
        <f t="shared" si="58"/>
        <v>0</v>
      </c>
      <c r="Q1575" s="102" t="str">
        <f t="shared" si="57"/>
        <v/>
      </c>
    </row>
    <row r="1576" spans="1:17" x14ac:dyDescent="0.2">
      <c r="A1576" s="118" t="str">
        <f>IF(B1576="","",COUNT('Diário 1º PA'!$A$5:$A$1982)+COUNT('Diário 2º PA'!$A$5:$A$2027)+COUNT('Diário 3º PA'!$A$5:$A$2043)+ROW()-4)</f>
        <v/>
      </c>
      <c r="B1576" s="104"/>
      <c r="C1576" s="153"/>
      <c r="D1576" s="105"/>
      <c r="E1576" s="105"/>
      <c r="F1576" s="106"/>
      <c r="G1576" s="105"/>
      <c r="H1576" s="105"/>
      <c r="I1576" s="107"/>
      <c r="J1576" s="422"/>
      <c r="K1576" s="422"/>
      <c r="L1576" s="423"/>
      <c r="M1576" s="422"/>
      <c r="N1576" s="422"/>
      <c r="O1576" s="79">
        <f t="shared" si="58"/>
        <v>0</v>
      </c>
      <c r="P1576" s="79">
        <f t="shared" si="58"/>
        <v>0</v>
      </c>
      <c r="Q1576" s="102" t="str">
        <f t="shared" si="57"/>
        <v/>
      </c>
    </row>
    <row r="1577" spans="1:17" x14ac:dyDescent="0.2">
      <c r="A1577" s="118" t="str">
        <f>IF(B1577="","",COUNT('Diário 1º PA'!$A$5:$A$1982)+COUNT('Diário 2º PA'!$A$5:$A$2027)+COUNT('Diário 3º PA'!$A$5:$A$2043)+ROW()-4)</f>
        <v/>
      </c>
      <c r="B1577" s="104"/>
      <c r="C1577" s="153"/>
      <c r="D1577" s="105"/>
      <c r="E1577" s="105"/>
      <c r="F1577" s="106"/>
      <c r="G1577" s="105"/>
      <c r="H1577" s="105"/>
      <c r="I1577" s="107"/>
      <c r="J1577" s="422"/>
      <c r="K1577" s="422"/>
      <c r="L1577" s="423"/>
      <c r="M1577" s="422"/>
      <c r="N1577" s="422"/>
      <c r="O1577" s="79">
        <f t="shared" si="58"/>
        <v>0</v>
      </c>
      <c r="P1577" s="79">
        <f t="shared" si="58"/>
        <v>0</v>
      </c>
      <c r="Q1577" s="102" t="str">
        <f t="shared" si="57"/>
        <v/>
      </c>
    </row>
    <row r="1578" spans="1:17" x14ac:dyDescent="0.2">
      <c r="A1578" s="118" t="str">
        <f>IF(B1578="","",COUNT('Diário 1º PA'!$A$5:$A$1982)+COUNT('Diário 2º PA'!$A$5:$A$2027)+COUNT('Diário 3º PA'!$A$5:$A$2043)+ROW()-4)</f>
        <v/>
      </c>
      <c r="B1578" s="104"/>
      <c r="C1578" s="153"/>
      <c r="D1578" s="105"/>
      <c r="E1578" s="105"/>
      <c r="F1578" s="106"/>
      <c r="G1578" s="105"/>
      <c r="H1578" s="105"/>
      <c r="I1578" s="107"/>
      <c r="J1578" s="422"/>
      <c r="K1578" s="422"/>
      <c r="L1578" s="423"/>
      <c r="M1578" s="422"/>
      <c r="N1578" s="422"/>
      <c r="O1578" s="79">
        <f t="shared" si="58"/>
        <v>0</v>
      </c>
      <c r="P1578" s="79">
        <f t="shared" si="58"/>
        <v>0</v>
      </c>
      <c r="Q1578" s="102" t="str">
        <f t="shared" si="57"/>
        <v/>
      </c>
    </row>
    <row r="1579" spans="1:17" x14ac:dyDescent="0.2">
      <c r="A1579" s="118" t="str">
        <f>IF(B1579="","",COUNT('Diário 1º PA'!$A$5:$A$1982)+COUNT('Diário 2º PA'!$A$5:$A$2027)+COUNT('Diário 3º PA'!$A$5:$A$2043)+ROW()-4)</f>
        <v/>
      </c>
      <c r="B1579" s="104"/>
      <c r="C1579" s="153"/>
      <c r="D1579" s="105"/>
      <c r="E1579" s="105"/>
      <c r="F1579" s="106"/>
      <c r="G1579" s="105"/>
      <c r="H1579" s="105"/>
      <c r="I1579" s="107"/>
      <c r="J1579" s="422"/>
      <c r="K1579" s="422"/>
      <c r="L1579" s="423"/>
      <c r="M1579" s="422"/>
      <c r="N1579" s="422"/>
      <c r="O1579" s="79">
        <f t="shared" si="58"/>
        <v>0</v>
      </c>
      <c r="P1579" s="79">
        <f t="shared" si="58"/>
        <v>0</v>
      </c>
      <c r="Q1579" s="102" t="str">
        <f t="shared" si="57"/>
        <v/>
      </c>
    </row>
    <row r="1580" spans="1:17" x14ac:dyDescent="0.2">
      <c r="A1580" s="118" t="str">
        <f>IF(B1580="","",COUNT('Diário 1º PA'!$A$5:$A$1982)+COUNT('Diário 2º PA'!$A$5:$A$2027)+COUNT('Diário 3º PA'!$A$5:$A$2043)+ROW()-4)</f>
        <v/>
      </c>
      <c r="B1580" s="104"/>
      <c r="C1580" s="153"/>
      <c r="D1580" s="105"/>
      <c r="E1580" s="105"/>
      <c r="F1580" s="106"/>
      <c r="G1580" s="105"/>
      <c r="H1580" s="105"/>
      <c r="I1580" s="107"/>
      <c r="J1580" s="422"/>
      <c r="K1580" s="422"/>
      <c r="L1580" s="423"/>
      <c r="M1580" s="422"/>
      <c r="N1580" s="422"/>
      <c r="O1580" s="79">
        <f t="shared" si="58"/>
        <v>0</v>
      </c>
      <c r="P1580" s="79">
        <f t="shared" si="58"/>
        <v>0</v>
      </c>
      <c r="Q1580" s="102" t="str">
        <f t="shared" si="57"/>
        <v/>
      </c>
    </row>
    <row r="1581" spans="1:17" x14ac:dyDescent="0.2">
      <c r="A1581" s="118" t="str">
        <f>IF(B1581="","",COUNT('Diário 1º PA'!$A$5:$A$1982)+COUNT('Diário 2º PA'!$A$5:$A$2027)+COUNT('Diário 3º PA'!$A$5:$A$2043)+ROW()-4)</f>
        <v/>
      </c>
      <c r="B1581" s="104"/>
      <c r="C1581" s="153"/>
      <c r="D1581" s="105"/>
      <c r="E1581" s="105"/>
      <c r="F1581" s="106"/>
      <c r="G1581" s="105"/>
      <c r="H1581" s="105"/>
      <c r="I1581" s="107"/>
      <c r="J1581" s="422"/>
      <c r="K1581" s="422"/>
      <c r="L1581" s="423"/>
      <c r="M1581" s="422"/>
      <c r="N1581" s="422"/>
      <c r="O1581" s="79">
        <f t="shared" si="58"/>
        <v>0</v>
      </c>
      <c r="P1581" s="79">
        <f t="shared" si="58"/>
        <v>0</v>
      </c>
      <c r="Q1581" s="102" t="str">
        <f t="shared" si="57"/>
        <v/>
      </c>
    </row>
    <row r="1582" spans="1:17" x14ac:dyDescent="0.2">
      <c r="A1582" s="118" t="str">
        <f>IF(B1582="","",COUNT('Diário 1º PA'!$A$5:$A$1982)+COUNT('Diário 2º PA'!$A$5:$A$2027)+COUNT('Diário 3º PA'!$A$5:$A$2043)+ROW()-4)</f>
        <v/>
      </c>
      <c r="B1582" s="104"/>
      <c r="C1582" s="153"/>
      <c r="D1582" s="105"/>
      <c r="E1582" s="105"/>
      <c r="F1582" s="106"/>
      <c r="G1582" s="105"/>
      <c r="H1582" s="105"/>
      <c r="I1582" s="107"/>
      <c r="J1582" s="422"/>
      <c r="K1582" s="422"/>
      <c r="L1582" s="423"/>
      <c r="M1582" s="422"/>
      <c r="N1582" s="422"/>
      <c r="O1582" s="79">
        <f t="shared" si="58"/>
        <v>0</v>
      </c>
      <c r="P1582" s="79">
        <f t="shared" si="58"/>
        <v>0</v>
      </c>
      <c r="Q1582" s="102" t="str">
        <f t="shared" si="57"/>
        <v/>
      </c>
    </row>
    <row r="1583" spans="1:17" x14ac:dyDescent="0.2">
      <c r="A1583" s="118" t="str">
        <f>IF(B1583="","",COUNT('Diário 1º PA'!$A$5:$A$1982)+COUNT('Diário 2º PA'!$A$5:$A$2027)+COUNT('Diário 3º PA'!$A$5:$A$2043)+ROW()-4)</f>
        <v/>
      </c>
      <c r="B1583" s="104"/>
      <c r="C1583" s="153"/>
      <c r="D1583" s="105"/>
      <c r="E1583" s="105"/>
      <c r="F1583" s="106"/>
      <c r="G1583" s="105"/>
      <c r="H1583" s="105"/>
      <c r="I1583" s="107"/>
      <c r="J1583" s="422"/>
      <c r="K1583" s="422"/>
      <c r="L1583" s="423"/>
      <c r="M1583" s="422"/>
      <c r="N1583" s="422"/>
      <c r="O1583" s="79">
        <f t="shared" si="58"/>
        <v>0</v>
      </c>
      <c r="P1583" s="79">
        <f t="shared" si="58"/>
        <v>0</v>
      </c>
      <c r="Q1583" s="102" t="str">
        <f t="shared" si="57"/>
        <v/>
      </c>
    </row>
    <row r="1584" spans="1:17" x14ac:dyDescent="0.2">
      <c r="A1584" s="118" t="str">
        <f>IF(B1584="","",COUNT('Diário 1º PA'!$A$5:$A$1982)+COUNT('Diário 2º PA'!$A$5:$A$2027)+COUNT('Diário 3º PA'!$A$5:$A$2043)+ROW()-4)</f>
        <v/>
      </c>
      <c r="B1584" s="104"/>
      <c r="C1584" s="153"/>
      <c r="D1584" s="105"/>
      <c r="E1584" s="105"/>
      <c r="F1584" s="106"/>
      <c r="G1584" s="105"/>
      <c r="H1584" s="105"/>
      <c r="I1584" s="107"/>
      <c r="J1584" s="422"/>
      <c r="K1584" s="422"/>
      <c r="L1584" s="423"/>
      <c r="M1584" s="422"/>
      <c r="N1584" s="422"/>
      <c r="O1584" s="79">
        <f t="shared" si="58"/>
        <v>0</v>
      </c>
      <c r="P1584" s="79">
        <f t="shared" si="58"/>
        <v>0</v>
      </c>
      <c r="Q1584" s="102" t="str">
        <f t="shared" si="57"/>
        <v/>
      </c>
    </row>
    <row r="1585" spans="1:17" x14ac:dyDescent="0.2">
      <c r="A1585" s="118" t="str">
        <f>IF(B1585="","",COUNT('Diário 1º PA'!$A$5:$A$1982)+COUNT('Diário 2º PA'!$A$5:$A$2027)+COUNT('Diário 3º PA'!$A$5:$A$2043)+ROW()-4)</f>
        <v/>
      </c>
      <c r="B1585" s="104"/>
      <c r="C1585" s="153"/>
      <c r="D1585" s="105"/>
      <c r="E1585" s="105"/>
      <c r="F1585" s="106"/>
      <c r="G1585" s="105"/>
      <c r="H1585" s="105"/>
      <c r="I1585" s="107"/>
      <c r="J1585" s="422"/>
      <c r="K1585" s="422"/>
      <c r="L1585" s="423"/>
      <c r="M1585" s="422"/>
      <c r="N1585" s="422"/>
      <c r="O1585" s="79">
        <f t="shared" si="58"/>
        <v>0</v>
      </c>
      <c r="P1585" s="79">
        <f t="shared" si="58"/>
        <v>0</v>
      </c>
      <c r="Q1585" s="102" t="str">
        <f t="shared" si="57"/>
        <v/>
      </c>
    </row>
    <row r="1586" spans="1:17" x14ac:dyDescent="0.2">
      <c r="A1586" s="118" t="str">
        <f>IF(B1586="","",COUNT('Diário 1º PA'!$A$5:$A$1982)+COUNT('Diário 2º PA'!$A$5:$A$2027)+COUNT('Diário 3º PA'!$A$5:$A$2043)+ROW()-4)</f>
        <v/>
      </c>
      <c r="B1586" s="104"/>
      <c r="C1586" s="153"/>
      <c r="D1586" s="105"/>
      <c r="E1586" s="105"/>
      <c r="F1586" s="106"/>
      <c r="G1586" s="105"/>
      <c r="H1586" s="105"/>
      <c r="I1586" s="107"/>
      <c r="J1586" s="422"/>
      <c r="K1586" s="422"/>
      <c r="L1586" s="423"/>
      <c r="M1586" s="422"/>
      <c r="N1586" s="422"/>
      <c r="O1586" s="79">
        <f t="shared" si="58"/>
        <v>0</v>
      </c>
      <c r="P1586" s="79">
        <f t="shared" si="58"/>
        <v>0</v>
      </c>
      <c r="Q1586" s="102" t="str">
        <f t="shared" si="57"/>
        <v/>
      </c>
    </row>
    <row r="1587" spans="1:17" x14ac:dyDescent="0.2">
      <c r="A1587" s="118" t="str">
        <f>IF(B1587="","",COUNT('Diário 1º PA'!$A$5:$A$1982)+COUNT('Diário 2º PA'!$A$5:$A$2027)+COUNT('Diário 3º PA'!$A$5:$A$2043)+ROW()-4)</f>
        <v/>
      </c>
      <c r="B1587" s="104"/>
      <c r="C1587" s="153"/>
      <c r="D1587" s="105"/>
      <c r="E1587" s="105"/>
      <c r="F1587" s="106"/>
      <c r="G1587" s="105"/>
      <c r="H1587" s="105"/>
      <c r="I1587" s="107"/>
      <c r="J1587" s="422"/>
      <c r="K1587" s="422"/>
      <c r="L1587" s="423"/>
      <c r="M1587" s="422"/>
      <c r="N1587" s="422"/>
      <c r="O1587" s="79">
        <f t="shared" si="58"/>
        <v>0</v>
      </c>
      <c r="P1587" s="79">
        <f t="shared" si="58"/>
        <v>0</v>
      </c>
      <c r="Q1587" s="102" t="str">
        <f t="shared" si="57"/>
        <v/>
      </c>
    </row>
    <row r="1588" spans="1:17" x14ac:dyDescent="0.2">
      <c r="A1588" s="118" t="str">
        <f>IF(B1588="","",COUNT('Diário 1º PA'!$A$5:$A$1982)+COUNT('Diário 2º PA'!$A$5:$A$2027)+COUNT('Diário 3º PA'!$A$5:$A$2043)+ROW()-4)</f>
        <v/>
      </c>
      <c r="B1588" s="104"/>
      <c r="C1588" s="153"/>
      <c r="D1588" s="105"/>
      <c r="E1588" s="105"/>
      <c r="F1588" s="106"/>
      <c r="G1588" s="105"/>
      <c r="H1588" s="105"/>
      <c r="I1588" s="107"/>
      <c r="J1588" s="422"/>
      <c r="K1588" s="422"/>
      <c r="L1588" s="423"/>
      <c r="M1588" s="422"/>
      <c r="N1588" s="422"/>
      <c r="O1588" s="79">
        <f t="shared" si="58"/>
        <v>0</v>
      </c>
      <c r="P1588" s="79">
        <f t="shared" si="58"/>
        <v>0</v>
      </c>
      <c r="Q1588" s="102" t="str">
        <f t="shared" si="57"/>
        <v/>
      </c>
    </row>
    <row r="1589" spans="1:17" x14ac:dyDescent="0.2">
      <c r="A1589" s="118" t="str">
        <f>IF(B1589="","",COUNT('Diário 1º PA'!$A$5:$A$1982)+COUNT('Diário 2º PA'!$A$5:$A$2027)+COUNT('Diário 3º PA'!$A$5:$A$2043)+ROW()-4)</f>
        <v/>
      </c>
      <c r="B1589" s="104"/>
      <c r="C1589" s="153"/>
      <c r="D1589" s="105"/>
      <c r="E1589" s="105"/>
      <c r="F1589" s="106"/>
      <c r="G1589" s="105"/>
      <c r="H1589" s="105"/>
      <c r="I1589" s="107"/>
      <c r="J1589" s="422"/>
      <c r="K1589" s="422"/>
      <c r="L1589" s="423"/>
      <c r="M1589" s="422"/>
      <c r="N1589" s="422"/>
      <c r="O1589" s="79">
        <f t="shared" si="58"/>
        <v>0</v>
      </c>
      <c r="P1589" s="79">
        <f t="shared" si="58"/>
        <v>0</v>
      </c>
      <c r="Q1589" s="102" t="str">
        <f t="shared" si="57"/>
        <v/>
      </c>
    </row>
    <row r="1590" spans="1:17" x14ac:dyDescent="0.2">
      <c r="A1590" s="118" t="str">
        <f>IF(B1590="","",COUNT('Diário 1º PA'!$A$5:$A$1982)+COUNT('Diário 2º PA'!$A$5:$A$2027)+COUNT('Diário 3º PA'!$A$5:$A$2043)+ROW()-4)</f>
        <v/>
      </c>
      <c r="B1590" s="104"/>
      <c r="C1590" s="153"/>
      <c r="D1590" s="105"/>
      <c r="E1590" s="105"/>
      <c r="F1590" s="106"/>
      <c r="G1590" s="105"/>
      <c r="H1590" s="105"/>
      <c r="I1590" s="107"/>
      <c r="J1590" s="422"/>
      <c r="K1590" s="422"/>
      <c r="L1590" s="423"/>
      <c r="M1590" s="422"/>
      <c r="N1590" s="422"/>
      <c r="O1590" s="79">
        <f t="shared" si="58"/>
        <v>0</v>
      </c>
      <c r="P1590" s="79">
        <f t="shared" si="58"/>
        <v>0</v>
      </c>
      <c r="Q1590" s="102" t="str">
        <f t="shared" si="57"/>
        <v/>
      </c>
    </row>
    <row r="1591" spans="1:17" x14ac:dyDescent="0.2">
      <c r="A1591" s="118" t="str">
        <f>IF(B1591="","",COUNT('Diário 1º PA'!$A$5:$A$1982)+COUNT('Diário 2º PA'!$A$5:$A$2027)+COUNT('Diário 3º PA'!$A$5:$A$2043)+ROW()-4)</f>
        <v/>
      </c>
      <c r="B1591" s="104"/>
      <c r="C1591" s="153"/>
      <c r="D1591" s="105"/>
      <c r="E1591" s="105"/>
      <c r="F1591" s="106"/>
      <c r="G1591" s="105"/>
      <c r="H1591" s="105"/>
      <c r="I1591" s="107"/>
      <c r="J1591" s="422"/>
      <c r="K1591" s="422"/>
      <c r="L1591" s="423"/>
      <c r="M1591" s="422"/>
      <c r="N1591" s="422"/>
      <c r="O1591" s="79">
        <f t="shared" si="58"/>
        <v>0</v>
      </c>
      <c r="P1591" s="79">
        <f t="shared" si="58"/>
        <v>0</v>
      </c>
      <c r="Q1591" s="102" t="str">
        <f t="shared" si="57"/>
        <v/>
      </c>
    </row>
    <row r="1592" spans="1:17" x14ac:dyDescent="0.2">
      <c r="A1592" s="118" t="str">
        <f>IF(B1592="","",COUNT('Diário 1º PA'!$A$5:$A$1982)+COUNT('Diário 2º PA'!$A$5:$A$2027)+COUNT('Diário 3º PA'!$A$5:$A$2043)+ROW()-4)</f>
        <v/>
      </c>
      <c r="B1592" s="104"/>
      <c r="C1592" s="153"/>
      <c r="D1592" s="105"/>
      <c r="E1592" s="105"/>
      <c r="F1592" s="106"/>
      <c r="G1592" s="105"/>
      <c r="H1592" s="105"/>
      <c r="I1592" s="107"/>
      <c r="J1592" s="422"/>
      <c r="K1592" s="422"/>
      <c r="L1592" s="423"/>
      <c r="M1592" s="422"/>
      <c r="N1592" s="422"/>
      <c r="O1592" s="79">
        <f t="shared" si="58"/>
        <v>0</v>
      </c>
      <c r="P1592" s="79">
        <f t="shared" si="58"/>
        <v>0</v>
      </c>
      <c r="Q1592" s="102" t="str">
        <f t="shared" si="57"/>
        <v/>
      </c>
    </row>
    <row r="1593" spans="1:17" x14ac:dyDescent="0.2">
      <c r="A1593" s="118" t="str">
        <f>IF(B1593="","",COUNT('Diário 1º PA'!$A$5:$A$1982)+COUNT('Diário 2º PA'!$A$5:$A$2027)+COUNT('Diário 3º PA'!$A$5:$A$2043)+ROW()-4)</f>
        <v/>
      </c>
      <c r="B1593" s="104"/>
      <c r="C1593" s="153"/>
      <c r="D1593" s="105"/>
      <c r="E1593" s="105"/>
      <c r="F1593" s="106"/>
      <c r="G1593" s="105"/>
      <c r="H1593" s="105"/>
      <c r="I1593" s="107"/>
      <c r="J1593" s="422"/>
      <c r="K1593" s="422"/>
      <c r="L1593" s="423"/>
      <c r="M1593" s="422"/>
      <c r="N1593" s="422"/>
      <c r="O1593" s="79">
        <f t="shared" si="58"/>
        <v>0</v>
      </c>
      <c r="P1593" s="79">
        <f t="shared" si="58"/>
        <v>0</v>
      </c>
      <c r="Q1593" s="102" t="str">
        <f t="shared" si="57"/>
        <v/>
      </c>
    </row>
    <row r="1594" spans="1:17" x14ac:dyDescent="0.2">
      <c r="A1594" s="118" t="str">
        <f>IF(B1594="","",COUNT('Diário 1º PA'!$A$5:$A$1982)+COUNT('Diário 2º PA'!$A$5:$A$2027)+COUNT('Diário 3º PA'!$A$5:$A$2043)+ROW()-4)</f>
        <v/>
      </c>
      <c r="B1594" s="104"/>
      <c r="C1594" s="153"/>
      <c r="D1594" s="105"/>
      <c r="E1594" s="105"/>
      <c r="F1594" s="106"/>
      <c r="G1594" s="105"/>
      <c r="H1594" s="105"/>
      <c r="I1594" s="107"/>
      <c r="J1594" s="422"/>
      <c r="K1594" s="422"/>
      <c r="L1594" s="423"/>
      <c r="M1594" s="422"/>
      <c r="N1594" s="422"/>
      <c r="O1594" s="79">
        <f t="shared" si="58"/>
        <v>0</v>
      </c>
      <c r="P1594" s="79">
        <f t="shared" si="58"/>
        <v>0</v>
      </c>
      <c r="Q1594" s="102" t="str">
        <f t="shared" si="57"/>
        <v/>
      </c>
    </row>
    <row r="1595" spans="1:17" x14ac:dyDescent="0.2">
      <c r="A1595" s="118" t="str">
        <f>IF(B1595="","",COUNT('Diário 1º PA'!$A$5:$A$1982)+COUNT('Diário 2º PA'!$A$5:$A$2027)+COUNT('Diário 3º PA'!$A$5:$A$2043)+ROW()-4)</f>
        <v/>
      </c>
      <c r="B1595" s="104"/>
      <c r="C1595" s="153"/>
      <c r="D1595" s="105"/>
      <c r="E1595" s="105"/>
      <c r="F1595" s="106"/>
      <c r="G1595" s="105"/>
      <c r="H1595" s="105"/>
      <c r="I1595" s="107"/>
      <c r="J1595" s="422"/>
      <c r="K1595" s="422"/>
      <c r="L1595" s="423"/>
      <c r="M1595" s="422"/>
      <c r="N1595" s="422"/>
      <c r="O1595" s="79">
        <f t="shared" si="58"/>
        <v>0</v>
      </c>
      <c r="P1595" s="79">
        <f t="shared" si="58"/>
        <v>0</v>
      </c>
      <c r="Q1595" s="102" t="str">
        <f t="shared" si="57"/>
        <v/>
      </c>
    </row>
    <row r="1596" spans="1:17" x14ac:dyDescent="0.2">
      <c r="A1596" s="118" t="str">
        <f>IF(B1596="","",COUNT('Diário 1º PA'!$A$5:$A$1982)+COUNT('Diário 2º PA'!$A$5:$A$2027)+COUNT('Diário 3º PA'!$A$5:$A$2043)+ROW()-4)</f>
        <v/>
      </c>
      <c r="B1596" s="104"/>
      <c r="C1596" s="153"/>
      <c r="D1596" s="105"/>
      <c r="E1596" s="105"/>
      <c r="F1596" s="106"/>
      <c r="G1596" s="105"/>
      <c r="H1596" s="105"/>
      <c r="I1596" s="107"/>
      <c r="J1596" s="422"/>
      <c r="K1596" s="422"/>
      <c r="L1596" s="423"/>
      <c r="M1596" s="422"/>
      <c r="N1596" s="422"/>
      <c r="O1596" s="79">
        <f t="shared" si="58"/>
        <v>0</v>
      </c>
      <c r="P1596" s="79">
        <f t="shared" si="58"/>
        <v>0</v>
      </c>
      <c r="Q1596" s="102" t="str">
        <f t="shared" si="57"/>
        <v/>
      </c>
    </row>
    <row r="1597" spans="1:17" x14ac:dyDescent="0.2">
      <c r="A1597" s="118" t="str">
        <f>IF(B1597="","",COUNT('Diário 1º PA'!$A$5:$A$1982)+COUNT('Diário 2º PA'!$A$5:$A$2027)+COUNT('Diário 3º PA'!$A$5:$A$2043)+ROW()-4)</f>
        <v/>
      </c>
      <c r="B1597" s="104"/>
      <c r="C1597" s="153"/>
      <c r="D1597" s="105"/>
      <c r="E1597" s="105"/>
      <c r="F1597" s="106"/>
      <c r="G1597" s="105"/>
      <c r="H1597" s="105"/>
      <c r="I1597" s="107"/>
      <c r="J1597" s="422"/>
      <c r="K1597" s="422"/>
      <c r="L1597" s="423"/>
      <c r="M1597" s="422"/>
      <c r="N1597" s="422"/>
      <c r="O1597" s="79">
        <f t="shared" si="58"/>
        <v>0</v>
      </c>
      <c r="P1597" s="79">
        <f t="shared" si="58"/>
        <v>0</v>
      </c>
      <c r="Q1597" s="102" t="str">
        <f t="shared" si="57"/>
        <v/>
      </c>
    </row>
    <row r="1598" spans="1:17" x14ac:dyDescent="0.2">
      <c r="A1598" s="118" t="str">
        <f>IF(B1598="","",COUNT('Diário 1º PA'!$A$5:$A$1982)+COUNT('Diário 2º PA'!$A$5:$A$2027)+COUNT('Diário 3º PA'!$A$5:$A$2043)+ROW()-4)</f>
        <v/>
      </c>
      <c r="B1598" s="104"/>
      <c r="C1598" s="153"/>
      <c r="D1598" s="105"/>
      <c r="E1598" s="105"/>
      <c r="F1598" s="106"/>
      <c r="G1598" s="105"/>
      <c r="H1598" s="105"/>
      <c r="I1598" s="107"/>
      <c r="J1598" s="422"/>
      <c r="K1598" s="422"/>
      <c r="L1598" s="423"/>
      <c r="M1598" s="422"/>
      <c r="N1598" s="422"/>
      <c r="O1598" s="79">
        <f t="shared" si="58"/>
        <v>0</v>
      </c>
      <c r="P1598" s="79">
        <f t="shared" si="58"/>
        <v>0</v>
      </c>
      <c r="Q1598" s="102" t="str">
        <f t="shared" si="57"/>
        <v/>
      </c>
    </row>
    <row r="1599" spans="1:17" x14ac:dyDescent="0.2">
      <c r="A1599" s="118" t="str">
        <f>IF(B1599="","",COUNT('Diário 1º PA'!$A$5:$A$1982)+COUNT('Diário 2º PA'!$A$5:$A$2027)+COUNT('Diário 3º PA'!$A$5:$A$2043)+ROW()-4)</f>
        <v/>
      </c>
      <c r="B1599" s="104"/>
      <c r="C1599" s="153"/>
      <c r="D1599" s="105"/>
      <c r="E1599" s="105"/>
      <c r="F1599" s="106"/>
      <c r="G1599" s="105"/>
      <c r="H1599" s="105"/>
      <c r="I1599" s="107"/>
      <c r="J1599" s="422"/>
      <c r="K1599" s="422"/>
      <c r="L1599" s="423"/>
      <c r="M1599" s="422"/>
      <c r="N1599" s="422"/>
      <c r="O1599" s="79">
        <f t="shared" si="58"/>
        <v>0</v>
      </c>
      <c r="P1599" s="79">
        <f t="shared" si="58"/>
        <v>0</v>
      </c>
      <c r="Q1599" s="102" t="str">
        <f t="shared" si="57"/>
        <v/>
      </c>
    </row>
    <row r="1600" spans="1:17" x14ac:dyDescent="0.2">
      <c r="A1600" s="118" t="str">
        <f>IF(B1600="","",COUNT('Diário 1º PA'!$A$5:$A$1982)+COUNT('Diário 2º PA'!$A$5:$A$2027)+COUNT('Diário 3º PA'!$A$5:$A$2043)+ROW()-4)</f>
        <v/>
      </c>
      <c r="B1600" s="104"/>
      <c r="C1600" s="153"/>
      <c r="D1600" s="105"/>
      <c r="E1600" s="105"/>
      <c r="F1600" s="106"/>
      <c r="G1600" s="105"/>
      <c r="H1600" s="105"/>
      <c r="I1600" s="107"/>
      <c r="J1600" s="422"/>
      <c r="K1600" s="422"/>
      <c r="L1600" s="423"/>
      <c r="M1600" s="422"/>
      <c r="N1600" s="422"/>
      <c r="O1600" s="79">
        <f t="shared" si="58"/>
        <v>0</v>
      </c>
      <c r="P1600" s="79">
        <f t="shared" si="58"/>
        <v>0</v>
      </c>
      <c r="Q1600" s="102" t="str">
        <f t="shared" si="57"/>
        <v/>
      </c>
    </row>
    <row r="1601" spans="1:17" x14ac:dyDescent="0.2">
      <c r="A1601" s="118" t="str">
        <f>IF(B1601="","",COUNT('Diário 1º PA'!$A$5:$A$1982)+COUNT('Diário 2º PA'!$A$5:$A$2027)+COUNT('Diário 3º PA'!$A$5:$A$2043)+ROW()-4)</f>
        <v/>
      </c>
      <c r="B1601" s="104"/>
      <c r="C1601" s="153"/>
      <c r="D1601" s="105"/>
      <c r="E1601" s="105"/>
      <c r="F1601" s="106"/>
      <c r="G1601" s="105"/>
      <c r="H1601" s="105"/>
      <c r="I1601" s="107"/>
      <c r="J1601" s="422"/>
      <c r="K1601" s="422"/>
      <c r="L1601" s="423"/>
      <c r="M1601" s="422"/>
      <c r="N1601" s="422"/>
      <c r="O1601" s="79">
        <f t="shared" si="58"/>
        <v>0</v>
      </c>
      <c r="P1601" s="79">
        <f t="shared" si="58"/>
        <v>0</v>
      </c>
      <c r="Q1601" s="102" t="str">
        <f t="shared" si="57"/>
        <v/>
      </c>
    </row>
    <row r="1602" spans="1:17" x14ac:dyDescent="0.2">
      <c r="A1602" s="118" t="str">
        <f>IF(B1602="","",COUNT('Diário 1º PA'!$A$5:$A$1982)+COUNT('Diário 2º PA'!$A$5:$A$2027)+COUNT('Diário 3º PA'!$A$5:$A$2043)+ROW()-4)</f>
        <v/>
      </c>
      <c r="B1602" s="104"/>
      <c r="C1602" s="153"/>
      <c r="D1602" s="105"/>
      <c r="E1602" s="105"/>
      <c r="F1602" s="106"/>
      <c r="G1602" s="105"/>
      <c r="H1602" s="105"/>
      <c r="I1602" s="107"/>
      <c r="J1602" s="422"/>
      <c r="K1602" s="422"/>
      <c r="L1602" s="423"/>
      <c r="M1602" s="422"/>
      <c r="N1602" s="422"/>
      <c r="O1602" s="79">
        <f t="shared" si="58"/>
        <v>0</v>
      </c>
      <c r="P1602" s="79">
        <f t="shared" si="58"/>
        <v>0</v>
      </c>
      <c r="Q1602" s="102" t="str">
        <f t="shared" si="57"/>
        <v/>
      </c>
    </row>
    <row r="1603" spans="1:17" x14ac:dyDescent="0.2">
      <c r="A1603" s="118" t="str">
        <f>IF(B1603="","",COUNT('Diário 1º PA'!$A$5:$A$1982)+COUNT('Diário 2º PA'!$A$5:$A$2027)+COUNT('Diário 3º PA'!$A$5:$A$2043)+ROW()-4)</f>
        <v/>
      </c>
      <c r="B1603" s="104"/>
      <c r="C1603" s="153"/>
      <c r="D1603" s="105"/>
      <c r="E1603" s="105"/>
      <c r="F1603" s="106"/>
      <c r="G1603" s="105"/>
      <c r="H1603" s="105"/>
      <c r="I1603" s="107"/>
      <c r="J1603" s="422"/>
      <c r="K1603" s="422"/>
      <c r="L1603" s="423"/>
      <c r="M1603" s="422"/>
      <c r="N1603" s="422"/>
      <c r="O1603" s="79">
        <f t="shared" si="58"/>
        <v>0</v>
      </c>
      <c r="P1603" s="79">
        <f t="shared" si="58"/>
        <v>0</v>
      </c>
      <c r="Q1603" s="102" t="str">
        <f t="shared" si="57"/>
        <v/>
      </c>
    </row>
    <row r="1604" spans="1:17" x14ac:dyDescent="0.2">
      <c r="A1604" s="118" t="str">
        <f>IF(B1604="","",COUNT('Diário 1º PA'!$A$5:$A$1982)+COUNT('Diário 2º PA'!$A$5:$A$2027)+COUNT('Diário 3º PA'!$A$5:$A$2043)+ROW()-4)</f>
        <v/>
      </c>
      <c r="B1604" s="104"/>
      <c r="C1604" s="153"/>
      <c r="D1604" s="105"/>
      <c r="E1604" s="105"/>
      <c r="F1604" s="106"/>
      <c r="G1604" s="105"/>
      <c r="H1604" s="105"/>
      <c r="I1604" s="107"/>
      <c r="J1604" s="422"/>
      <c r="K1604" s="422"/>
      <c r="L1604" s="423"/>
      <c r="M1604" s="422"/>
      <c r="N1604" s="422"/>
      <c r="O1604" s="79">
        <f t="shared" si="58"/>
        <v>0</v>
      </c>
      <c r="P1604" s="79">
        <f t="shared" si="58"/>
        <v>0</v>
      </c>
      <c r="Q1604" s="102" t="str">
        <f t="shared" si="57"/>
        <v/>
      </c>
    </row>
    <row r="1605" spans="1:17" x14ac:dyDescent="0.2">
      <c r="A1605" s="118" t="str">
        <f>IF(B1605="","",COUNT('Diário 1º PA'!$A$5:$A$1982)+COUNT('Diário 2º PA'!$A$5:$A$2027)+COUNT('Diário 3º PA'!$A$5:$A$2043)+ROW()-4)</f>
        <v/>
      </c>
      <c r="B1605" s="104"/>
      <c r="C1605" s="153"/>
      <c r="D1605" s="105"/>
      <c r="E1605" s="105"/>
      <c r="F1605" s="106"/>
      <c r="G1605" s="105"/>
      <c r="H1605" s="105"/>
      <c r="I1605" s="107"/>
      <c r="J1605" s="422"/>
      <c r="K1605" s="422"/>
      <c r="L1605" s="423"/>
      <c r="M1605" s="422"/>
      <c r="N1605" s="422"/>
      <c r="O1605" s="79">
        <f t="shared" si="58"/>
        <v>0</v>
      </c>
      <c r="P1605" s="79">
        <f t="shared" si="58"/>
        <v>0</v>
      </c>
      <c r="Q1605" s="102" t="str">
        <f t="shared" si="57"/>
        <v/>
      </c>
    </row>
    <row r="1606" spans="1:17" x14ac:dyDescent="0.2">
      <c r="A1606" s="118" t="str">
        <f>IF(B1606="","",COUNT('Diário 1º PA'!$A$5:$A$1982)+COUNT('Diário 2º PA'!$A$5:$A$2027)+COUNT('Diário 3º PA'!$A$5:$A$2043)+ROW()-4)</f>
        <v/>
      </c>
      <c r="B1606" s="104"/>
      <c r="C1606" s="153"/>
      <c r="D1606" s="105"/>
      <c r="E1606" s="105"/>
      <c r="F1606" s="106"/>
      <c r="G1606" s="105"/>
      <c r="H1606" s="105"/>
      <c r="I1606" s="107"/>
      <c r="J1606" s="422"/>
      <c r="K1606" s="422"/>
      <c r="L1606" s="423"/>
      <c r="M1606" s="422"/>
      <c r="N1606" s="422"/>
      <c r="O1606" s="79">
        <f t="shared" si="58"/>
        <v>0</v>
      </c>
      <c r="P1606" s="79">
        <f t="shared" si="58"/>
        <v>0</v>
      </c>
      <c r="Q1606" s="102" t="str">
        <f t="shared" si="57"/>
        <v/>
      </c>
    </row>
    <row r="1607" spans="1:17" x14ac:dyDescent="0.2">
      <c r="A1607" s="118" t="str">
        <f>IF(B1607="","",COUNT('Diário 1º PA'!$A$5:$A$1982)+COUNT('Diário 2º PA'!$A$5:$A$2027)+COUNT('Diário 3º PA'!$A$5:$A$2043)+ROW()-4)</f>
        <v/>
      </c>
      <c r="B1607" s="104"/>
      <c r="C1607" s="153"/>
      <c r="D1607" s="105"/>
      <c r="E1607" s="105"/>
      <c r="F1607" s="106"/>
      <c r="G1607" s="105"/>
      <c r="H1607" s="105"/>
      <c r="I1607" s="107"/>
      <c r="J1607" s="422"/>
      <c r="K1607" s="422"/>
      <c r="L1607" s="423"/>
      <c r="M1607" s="422"/>
      <c r="N1607" s="422"/>
      <c r="O1607" s="79">
        <f t="shared" si="58"/>
        <v>0</v>
      </c>
      <c r="P1607" s="79">
        <f t="shared" si="58"/>
        <v>0</v>
      </c>
      <c r="Q1607" s="102" t="str">
        <f t="shared" si="57"/>
        <v/>
      </c>
    </row>
    <row r="1608" spans="1:17" x14ac:dyDescent="0.2">
      <c r="A1608" s="118" t="str">
        <f>IF(B1608="","",COUNT('Diário 1º PA'!$A$5:$A$1982)+COUNT('Diário 2º PA'!$A$5:$A$2027)+COUNT('Diário 3º PA'!$A$5:$A$2043)+ROW()-4)</f>
        <v/>
      </c>
      <c r="B1608" s="104"/>
      <c r="C1608" s="153"/>
      <c r="D1608" s="105"/>
      <c r="E1608" s="105"/>
      <c r="F1608" s="106"/>
      <c r="G1608" s="105"/>
      <c r="H1608" s="105"/>
      <c r="I1608" s="107"/>
      <c r="J1608" s="422"/>
      <c r="K1608" s="422"/>
      <c r="L1608" s="423"/>
      <c r="M1608" s="422"/>
      <c r="N1608" s="422"/>
      <c r="O1608" s="79">
        <f t="shared" si="58"/>
        <v>0</v>
      </c>
      <c r="P1608" s="79">
        <f t="shared" si="58"/>
        <v>0</v>
      </c>
      <c r="Q1608" s="102" t="str">
        <f t="shared" si="57"/>
        <v/>
      </c>
    </row>
    <row r="1609" spans="1:17" x14ac:dyDescent="0.2">
      <c r="A1609" s="118" t="str">
        <f>IF(B1609="","",COUNT('Diário 1º PA'!$A$5:$A$1982)+COUNT('Diário 2º PA'!$A$5:$A$2027)+COUNT('Diário 3º PA'!$A$5:$A$2043)+ROW()-4)</f>
        <v/>
      </c>
      <c r="B1609" s="104"/>
      <c r="C1609" s="153"/>
      <c r="D1609" s="105"/>
      <c r="E1609" s="105"/>
      <c r="F1609" s="106"/>
      <c r="G1609" s="105"/>
      <c r="H1609" s="105"/>
      <c r="I1609" s="107"/>
      <c r="J1609" s="422"/>
      <c r="K1609" s="422"/>
      <c r="L1609" s="423"/>
      <c r="M1609" s="422"/>
      <c r="N1609" s="422"/>
      <c r="O1609" s="79">
        <f t="shared" si="58"/>
        <v>0</v>
      </c>
      <c r="P1609" s="79">
        <f t="shared" si="58"/>
        <v>0</v>
      </c>
      <c r="Q1609" s="102" t="str">
        <f t="shared" ref="Q1609:Q1672" si="59">SUBSTITUTE(D1609," ","_")</f>
        <v/>
      </c>
    </row>
    <row r="1610" spans="1:17" x14ac:dyDescent="0.2">
      <c r="A1610" s="118" t="str">
        <f>IF(B1610="","",COUNT('Diário 1º PA'!$A$5:$A$1982)+COUNT('Diário 2º PA'!$A$5:$A$2027)+COUNT('Diário 3º PA'!$A$5:$A$2043)+ROW()-4)</f>
        <v/>
      </c>
      <c r="B1610" s="104"/>
      <c r="C1610" s="153"/>
      <c r="D1610" s="105"/>
      <c r="E1610" s="105"/>
      <c r="F1610" s="106"/>
      <c r="G1610" s="105"/>
      <c r="H1610" s="105"/>
      <c r="I1610" s="107"/>
      <c r="J1610" s="422"/>
      <c r="K1610" s="422"/>
      <c r="L1610" s="423"/>
      <c r="M1610" s="422"/>
      <c r="N1610" s="422"/>
      <c r="O1610" s="79">
        <f t="shared" ref="O1610:P1673" si="60">IF(B1610=0,0,IF(YEAR(B1610)=$P$1,MONTH(B1610)-$O$1+1,(YEAR(B1610)-$P$1)*12-$O$1+1+MONTH(B1610)))</f>
        <v>0</v>
      </c>
      <c r="P1610" s="79">
        <f t="shared" si="60"/>
        <v>0</v>
      </c>
      <c r="Q1610" s="102" t="str">
        <f t="shared" si="59"/>
        <v/>
      </c>
    </row>
    <row r="1611" spans="1:17" x14ac:dyDescent="0.2">
      <c r="A1611" s="118" t="str">
        <f>IF(B1611="","",COUNT('Diário 1º PA'!$A$5:$A$1982)+COUNT('Diário 2º PA'!$A$5:$A$2027)+COUNT('Diário 3º PA'!$A$5:$A$2043)+ROW()-4)</f>
        <v/>
      </c>
      <c r="B1611" s="104"/>
      <c r="C1611" s="153"/>
      <c r="D1611" s="105"/>
      <c r="E1611" s="105"/>
      <c r="F1611" s="106"/>
      <c r="G1611" s="105"/>
      <c r="H1611" s="105"/>
      <c r="I1611" s="107"/>
      <c r="J1611" s="422"/>
      <c r="K1611" s="422"/>
      <c r="L1611" s="423"/>
      <c r="M1611" s="422"/>
      <c r="N1611" s="422"/>
      <c r="O1611" s="79">
        <f t="shared" si="60"/>
        <v>0</v>
      </c>
      <c r="P1611" s="79">
        <f t="shared" si="60"/>
        <v>0</v>
      </c>
      <c r="Q1611" s="102" t="str">
        <f t="shared" si="59"/>
        <v/>
      </c>
    </row>
    <row r="1612" spans="1:17" x14ac:dyDescent="0.2">
      <c r="A1612" s="118" t="str">
        <f>IF(B1612="","",COUNT('Diário 1º PA'!$A$5:$A$1982)+COUNT('Diário 2º PA'!$A$5:$A$2027)+COUNT('Diário 3º PA'!$A$5:$A$2043)+ROW()-4)</f>
        <v/>
      </c>
      <c r="B1612" s="104"/>
      <c r="C1612" s="153"/>
      <c r="D1612" s="105"/>
      <c r="E1612" s="105"/>
      <c r="F1612" s="106"/>
      <c r="G1612" s="105"/>
      <c r="H1612" s="105"/>
      <c r="I1612" s="107"/>
      <c r="J1612" s="422"/>
      <c r="K1612" s="422"/>
      <c r="L1612" s="423"/>
      <c r="M1612" s="422"/>
      <c r="N1612" s="422"/>
      <c r="O1612" s="79">
        <f t="shared" si="60"/>
        <v>0</v>
      </c>
      <c r="P1612" s="79">
        <f t="shared" si="60"/>
        <v>0</v>
      </c>
      <c r="Q1612" s="102" t="str">
        <f t="shared" si="59"/>
        <v/>
      </c>
    </row>
    <row r="1613" spans="1:17" x14ac:dyDescent="0.2">
      <c r="A1613" s="118" t="str">
        <f>IF(B1613="","",COUNT('Diário 1º PA'!$A$5:$A$1982)+COUNT('Diário 2º PA'!$A$5:$A$2027)+COUNT('Diário 3º PA'!$A$5:$A$2043)+ROW()-4)</f>
        <v/>
      </c>
      <c r="B1613" s="104"/>
      <c r="C1613" s="153"/>
      <c r="D1613" s="105"/>
      <c r="E1613" s="105"/>
      <c r="F1613" s="106"/>
      <c r="G1613" s="105"/>
      <c r="H1613" s="105"/>
      <c r="I1613" s="107"/>
      <c r="J1613" s="422"/>
      <c r="K1613" s="422"/>
      <c r="L1613" s="423"/>
      <c r="M1613" s="422"/>
      <c r="N1613" s="422"/>
      <c r="O1613" s="79">
        <f t="shared" si="60"/>
        <v>0</v>
      </c>
      <c r="P1613" s="79">
        <f t="shared" si="60"/>
        <v>0</v>
      </c>
      <c r="Q1613" s="102" t="str">
        <f t="shared" si="59"/>
        <v/>
      </c>
    </row>
    <row r="1614" spans="1:17" x14ac:dyDescent="0.2">
      <c r="A1614" s="118" t="str">
        <f>IF(B1614="","",COUNT('Diário 1º PA'!$A$5:$A$1982)+COUNT('Diário 2º PA'!$A$5:$A$2027)+COUNT('Diário 3º PA'!$A$5:$A$2043)+ROW()-4)</f>
        <v/>
      </c>
      <c r="B1614" s="104"/>
      <c r="C1614" s="153"/>
      <c r="D1614" s="105"/>
      <c r="E1614" s="105"/>
      <c r="F1614" s="106"/>
      <c r="G1614" s="105"/>
      <c r="H1614" s="105"/>
      <c r="I1614" s="107"/>
      <c r="J1614" s="422"/>
      <c r="K1614" s="422"/>
      <c r="L1614" s="423"/>
      <c r="M1614" s="422"/>
      <c r="N1614" s="422"/>
      <c r="O1614" s="79">
        <f t="shared" si="60"/>
        <v>0</v>
      </c>
      <c r="P1614" s="79">
        <f t="shared" si="60"/>
        <v>0</v>
      </c>
      <c r="Q1614" s="102" t="str">
        <f t="shared" si="59"/>
        <v/>
      </c>
    </row>
    <row r="1615" spans="1:17" x14ac:dyDescent="0.2">
      <c r="A1615" s="118" t="str">
        <f>IF(B1615="","",COUNT('Diário 1º PA'!$A$5:$A$1982)+COUNT('Diário 2º PA'!$A$5:$A$2027)+COUNT('Diário 3º PA'!$A$5:$A$2043)+ROW()-4)</f>
        <v/>
      </c>
      <c r="B1615" s="104"/>
      <c r="C1615" s="153"/>
      <c r="D1615" s="105"/>
      <c r="E1615" s="105"/>
      <c r="F1615" s="106"/>
      <c r="G1615" s="105"/>
      <c r="H1615" s="105"/>
      <c r="I1615" s="107"/>
      <c r="J1615" s="422"/>
      <c r="K1615" s="422"/>
      <c r="L1615" s="423"/>
      <c r="M1615" s="422"/>
      <c r="N1615" s="422"/>
      <c r="O1615" s="79">
        <f t="shared" si="60"/>
        <v>0</v>
      </c>
      <c r="P1615" s="79">
        <f t="shared" si="60"/>
        <v>0</v>
      </c>
      <c r="Q1615" s="102" t="str">
        <f t="shared" si="59"/>
        <v/>
      </c>
    </row>
    <row r="1616" spans="1:17" x14ac:dyDescent="0.2">
      <c r="A1616" s="118" t="str">
        <f>IF(B1616="","",COUNT('Diário 1º PA'!$A$5:$A$1982)+COUNT('Diário 2º PA'!$A$5:$A$2027)+COUNT('Diário 3º PA'!$A$5:$A$2043)+ROW()-4)</f>
        <v/>
      </c>
      <c r="B1616" s="104"/>
      <c r="C1616" s="153"/>
      <c r="D1616" s="105"/>
      <c r="E1616" s="105"/>
      <c r="F1616" s="106"/>
      <c r="G1616" s="105"/>
      <c r="H1616" s="105"/>
      <c r="I1616" s="107"/>
      <c r="J1616" s="422"/>
      <c r="K1616" s="422"/>
      <c r="L1616" s="423"/>
      <c r="M1616" s="422"/>
      <c r="N1616" s="422"/>
      <c r="O1616" s="79">
        <f t="shared" si="60"/>
        <v>0</v>
      </c>
      <c r="P1616" s="79">
        <f t="shared" si="60"/>
        <v>0</v>
      </c>
      <c r="Q1616" s="102" t="str">
        <f t="shared" si="59"/>
        <v/>
      </c>
    </row>
    <row r="1617" spans="1:17" x14ac:dyDescent="0.2">
      <c r="A1617" s="118" t="str">
        <f>IF(B1617="","",COUNT('Diário 1º PA'!$A$5:$A$1982)+COUNT('Diário 2º PA'!$A$5:$A$2027)+COUNT('Diário 3º PA'!$A$5:$A$2043)+ROW()-4)</f>
        <v/>
      </c>
      <c r="B1617" s="104"/>
      <c r="C1617" s="153"/>
      <c r="D1617" s="105"/>
      <c r="E1617" s="105"/>
      <c r="F1617" s="106"/>
      <c r="G1617" s="105"/>
      <c r="H1617" s="105"/>
      <c r="I1617" s="107"/>
      <c r="J1617" s="422"/>
      <c r="K1617" s="422"/>
      <c r="L1617" s="423"/>
      <c r="M1617" s="422"/>
      <c r="N1617" s="422"/>
      <c r="O1617" s="79">
        <f t="shared" si="60"/>
        <v>0</v>
      </c>
      <c r="P1617" s="79">
        <f t="shared" si="60"/>
        <v>0</v>
      </c>
      <c r="Q1617" s="102" t="str">
        <f t="shared" si="59"/>
        <v/>
      </c>
    </row>
    <row r="1618" spans="1:17" x14ac:dyDescent="0.2">
      <c r="A1618" s="118" t="str">
        <f>IF(B1618="","",COUNT('Diário 1º PA'!$A$5:$A$1982)+COUNT('Diário 2º PA'!$A$5:$A$2027)+COUNT('Diário 3º PA'!$A$5:$A$2043)+ROW()-4)</f>
        <v/>
      </c>
      <c r="B1618" s="104"/>
      <c r="C1618" s="153"/>
      <c r="D1618" s="105"/>
      <c r="E1618" s="105"/>
      <c r="F1618" s="106"/>
      <c r="G1618" s="105"/>
      <c r="H1618" s="105"/>
      <c r="I1618" s="107"/>
      <c r="J1618" s="422"/>
      <c r="K1618" s="422"/>
      <c r="L1618" s="423"/>
      <c r="M1618" s="422"/>
      <c r="N1618" s="422"/>
      <c r="O1618" s="79">
        <f t="shared" si="60"/>
        <v>0</v>
      </c>
      <c r="P1618" s="79">
        <f t="shared" si="60"/>
        <v>0</v>
      </c>
      <c r="Q1618" s="102" t="str">
        <f t="shared" si="59"/>
        <v/>
      </c>
    </row>
    <row r="1619" spans="1:17" x14ac:dyDescent="0.2">
      <c r="A1619" s="118" t="str">
        <f>IF(B1619="","",COUNT('Diário 1º PA'!$A$5:$A$1982)+COUNT('Diário 2º PA'!$A$5:$A$2027)+COUNT('Diário 3º PA'!$A$5:$A$2043)+ROW()-4)</f>
        <v/>
      </c>
      <c r="B1619" s="104"/>
      <c r="C1619" s="153"/>
      <c r="D1619" s="105"/>
      <c r="E1619" s="105"/>
      <c r="F1619" s="106"/>
      <c r="G1619" s="105"/>
      <c r="H1619" s="105"/>
      <c r="I1619" s="107"/>
      <c r="J1619" s="422"/>
      <c r="K1619" s="422"/>
      <c r="L1619" s="423"/>
      <c r="M1619" s="422"/>
      <c r="N1619" s="422"/>
      <c r="O1619" s="79">
        <f t="shared" si="60"/>
        <v>0</v>
      </c>
      <c r="P1619" s="79">
        <f t="shared" si="60"/>
        <v>0</v>
      </c>
      <c r="Q1619" s="102" t="str">
        <f t="shared" si="59"/>
        <v/>
      </c>
    </row>
    <row r="1620" spans="1:17" x14ac:dyDescent="0.2">
      <c r="A1620" s="118" t="str">
        <f>IF(B1620="","",COUNT('Diário 1º PA'!$A$5:$A$1982)+COUNT('Diário 2º PA'!$A$5:$A$2027)+COUNT('Diário 3º PA'!$A$5:$A$2043)+ROW()-4)</f>
        <v/>
      </c>
      <c r="B1620" s="104"/>
      <c r="C1620" s="153"/>
      <c r="D1620" s="105"/>
      <c r="E1620" s="105"/>
      <c r="F1620" s="106"/>
      <c r="G1620" s="105"/>
      <c r="H1620" s="105"/>
      <c r="I1620" s="107"/>
      <c r="J1620" s="422"/>
      <c r="K1620" s="422"/>
      <c r="L1620" s="423"/>
      <c r="M1620" s="422"/>
      <c r="N1620" s="422"/>
      <c r="O1620" s="79">
        <f t="shared" si="60"/>
        <v>0</v>
      </c>
      <c r="P1620" s="79">
        <f t="shared" si="60"/>
        <v>0</v>
      </c>
      <c r="Q1620" s="102" t="str">
        <f t="shared" si="59"/>
        <v/>
      </c>
    </row>
    <row r="1621" spans="1:17" x14ac:dyDescent="0.2">
      <c r="A1621" s="118" t="str">
        <f>IF(B1621="","",COUNT('Diário 1º PA'!$A$5:$A$1982)+COUNT('Diário 2º PA'!$A$5:$A$2027)+COUNT('Diário 3º PA'!$A$5:$A$2043)+ROW()-4)</f>
        <v/>
      </c>
      <c r="B1621" s="104"/>
      <c r="C1621" s="153"/>
      <c r="D1621" s="105"/>
      <c r="E1621" s="105"/>
      <c r="F1621" s="106"/>
      <c r="G1621" s="105"/>
      <c r="H1621" s="105"/>
      <c r="I1621" s="107"/>
      <c r="J1621" s="422"/>
      <c r="K1621" s="422"/>
      <c r="L1621" s="423"/>
      <c r="M1621" s="422"/>
      <c r="N1621" s="422"/>
      <c r="O1621" s="79">
        <f t="shared" si="60"/>
        <v>0</v>
      </c>
      <c r="P1621" s="79">
        <f t="shared" si="60"/>
        <v>0</v>
      </c>
      <c r="Q1621" s="102" t="str">
        <f t="shared" si="59"/>
        <v/>
      </c>
    </row>
    <row r="1622" spans="1:17" x14ac:dyDescent="0.2">
      <c r="A1622" s="118" t="str">
        <f>IF(B1622="","",COUNT('Diário 1º PA'!$A$5:$A$1982)+COUNT('Diário 2º PA'!$A$5:$A$2027)+COUNT('Diário 3º PA'!$A$5:$A$2043)+ROW()-4)</f>
        <v/>
      </c>
      <c r="B1622" s="104"/>
      <c r="C1622" s="153"/>
      <c r="D1622" s="105"/>
      <c r="E1622" s="105"/>
      <c r="F1622" s="106"/>
      <c r="G1622" s="105"/>
      <c r="H1622" s="105"/>
      <c r="I1622" s="107"/>
      <c r="J1622" s="422"/>
      <c r="K1622" s="422"/>
      <c r="L1622" s="423"/>
      <c r="M1622" s="422"/>
      <c r="N1622" s="422"/>
      <c r="O1622" s="79">
        <f t="shared" si="60"/>
        <v>0</v>
      </c>
      <c r="P1622" s="79">
        <f t="shared" si="60"/>
        <v>0</v>
      </c>
      <c r="Q1622" s="102" t="str">
        <f t="shared" si="59"/>
        <v/>
      </c>
    </row>
    <row r="1623" spans="1:17" x14ac:dyDescent="0.2">
      <c r="A1623" s="118" t="str">
        <f>IF(B1623="","",COUNT('Diário 1º PA'!$A$5:$A$1982)+COUNT('Diário 2º PA'!$A$5:$A$2027)+COUNT('Diário 3º PA'!$A$5:$A$2043)+ROW()-4)</f>
        <v/>
      </c>
      <c r="B1623" s="104"/>
      <c r="C1623" s="153"/>
      <c r="D1623" s="105"/>
      <c r="E1623" s="105"/>
      <c r="F1623" s="106"/>
      <c r="G1623" s="105"/>
      <c r="H1623" s="105"/>
      <c r="I1623" s="107"/>
      <c r="J1623" s="422"/>
      <c r="K1623" s="422"/>
      <c r="L1623" s="423"/>
      <c r="M1623" s="422"/>
      <c r="N1623" s="422"/>
      <c r="O1623" s="79">
        <f t="shared" si="60"/>
        <v>0</v>
      </c>
      <c r="P1623" s="79">
        <f t="shared" si="60"/>
        <v>0</v>
      </c>
      <c r="Q1623" s="102" t="str">
        <f t="shared" si="59"/>
        <v/>
      </c>
    </row>
    <row r="1624" spans="1:17" x14ac:dyDescent="0.2">
      <c r="A1624" s="118" t="str">
        <f>IF(B1624="","",COUNT('Diário 1º PA'!$A$5:$A$1982)+COUNT('Diário 2º PA'!$A$5:$A$2027)+COUNT('Diário 3º PA'!$A$5:$A$2043)+ROW()-4)</f>
        <v/>
      </c>
      <c r="B1624" s="104"/>
      <c r="C1624" s="153"/>
      <c r="D1624" s="105"/>
      <c r="E1624" s="105"/>
      <c r="F1624" s="106"/>
      <c r="G1624" s="105"/>
      <c r="H1624" s="105"/>
      <c r="I1624" s="107"/>
      <c r="J1624" s="422"/>
      <c r="K1624" s="422"/>
      <c r="L1624" s="423"/>
      <c r="M1624" s="422"/>
      <c r="N1624" s="422"/>
      <c r="O1624" s="79">
        <f t="shared" si="60"/>
        <v>0</v>
      </c>
      <c r="P1624" s="79">
        <f t="shared" si="60"/>
        <v>0</v>
      </c>
      <c r="Q1624" s="102" t="str">
        <f t="shared" si="59"/>
        <v/>
      </c>
    </row>
    <row r="1625" spans="1:17" x14ac:dyDescent="0.2">
      <c r="A1625" s="118" t="str">
        <f>IF(B1625="","",COUNT('Diário 1º PA'!$A$5:$A$1982)+COUNT('Diário 2º PA'!$A$5:$A$2027)+COUNT('Diário 3º PA'!$A$5:$A$2043)+ROW()-4)</f>
        <v/>
      </c>
      <c r="B1625" s="104"/>
      <c r="C1625" s="153"/>
      <c r="D1625" s="105"/>
      <c r="E1625" s="105"/>
      <c r="F1625" s="106"/>
      <c r="G1625" s="105"/>
      <c r="H1625" s="105"/>
      <c r="I1625" s="107"/>
      <c r="J1625" s="422"/>
      <c r="K1625" s="422"/>
      <c r="L1625" s="423"/>
      <c r="M1625" s="422"/>
      <c r="N1625" s="422"/>
      <c r="O1625" s="79">
        <f t="shared" si="60"/>
        <v>0</v>
      </c>
      <c r="P1625" s="79">
        <f t="shared" si="60"/>
        <v>0</v>
      </c>
      <c r="Q1625" s="102" t="str">
        <f t="shared" si="59"/>
        <v/>
      </c>
    </row>
    <row r="1626" spans="1:17" x14ac:dyDescent="0.2">
      <c r="A1626" s="118" t="str">
        <f>IF(B1626="","",COUNT('Diário 1º PA'!$A$5:$A$1982)+COUNT('Diário 2º PA'!$A$5:$A$2027)+COUNT('Diário 3º PA'!$A$5:$A$2043)+ROW()-4)</f>
        <v/>
      </c>
      <c r="B1626" s="104"/>
      <c r="C1626" s="153"/>
      <c r="D1626" s="105"/>
      <c r="E1626" s="105"/>
      <c r="F1626" s="106"/>
      <c r="G1626" s="105"/>
      <c r="H1626" s="105"/>
      <c r="I1626" s="107"/>
      <c r="J1626" s="422"/>
      <c r="K1626" s="422"/>
      <c r="L1626" s="423"/>
      <c r="M1626" s="422"/>
      <c r="N1626" s="422"/>
      <c r="O1626" s="79">
        <f t="shared" si="60"/>
        <v>0</v>
      </c>
      <c r="P1626" s="79">
        <f t="shared" si="60"/>
        <v>0</v>
      </c>
      <c r="Q1626" s="102" t="str">
        <f t="shared" si="59"/>
        <v/>
      </c>
    </row>
    <row r="1627" spans="1:17" x14ac:dyDescent="0.2">
      <c r="A1627" s="118" t="str">
        <f>IF(B1627="","",COUNT('Diário 1º PA'!$A$5:$A$1982)+COUNT('Diário 2º PA'!$A$5:$A$2027)+COUNT('Diário 3º PA'!$A$5:$A$2043)+ROW()-4)</f>
        <v/>
      </c>
      <c r="B1627" s="104"/>
      <c r="C1627" s="153"/>
      <c r="D1627" s="105"/>
      <c r="E1627" s="105"/>
      <c r="F1627" s="106"/>
      <c r="G1627" s="105"/>
      <c r="H1627" s="105"/>
      <c r="I1627" s="107"/>
      <c r="J1627" s="422"/>
      <c r="K1627" s="422"/>
      <c r="L1627" s="423"/>
      <c r="M1627" s="422"/>
      <c r="N1627" s="422"/>
      <c r="O1627" s="79">
        <f t="shared" si="60"/>
        <v>0</v>
      </c>
      <c r="P1627" s="79">
        <f t="shared" si="60"/>
        <v>0</v>
      </c>
      <c r="Q1627" s="102" t="str">
        <f t="shared" si="59"/>
        <v/>
      </c>
    </row>
    <row r="1628" spans="1:17" x14ac:dyDescent="0.2">
      <c r="A1628" s="118" t="str">
        <f>IF(B1628="","",COUNT('Diário 1º PA'!$A$5:$A$1982)+COUNT('Diário 2º PA'!$A$5:$A$2027)+COUNT('Diário 3º PA'!$A$5:$A$2043)+ROW()-4)</f>
        <v/>
      </c>
      <c r="B1628" s="104"/>
      <c r="C1628" s="153"/>
      <c r="D1628" s="105"/>
      <c r="E1628" s="105"/>
      <c r="F1628" s="106"/>
      <c r="G1628" s="105"/>
      <c r="H1628" s="105"/>
      <c r="I1628" s="107"/>
      <c r="J1628" s="422"/>
      <c r="K1628" s="422"/>
      <c r="L1628" s="423"/>
      <c r="M1628" s="422"/>
      <c r="N1628" s="422"/>
      <c r="O1628" s="79">
        <f t="shared" si="60"/>
        <v>0</v>
      </c>
      <c r="P1628" s="79">
        <f t="shared" si="60"/>
        <v>0</v>
      </c>
      <c r="Q1628" s="102" t="str">
        <f t="shared" si="59"/>
        <v/>
      </c>
    </row>
    <row r="1629" spans="1:17" x14ac:dyDescent="0.2">
      <c r="A1629" s="118" t="str">
        <f>IF(B1629="","",COUNT('Diário 1º PA'!$A$5:$A$1982)+COUNT('Diário 2º PA'!$A$5:$A$2027)+COUNT('Diário 3º PA'!$A$5:$A$2043)+ROW()-4)</f>
        <v/>
      </c>
      <c r="B1629" s="104"/>
      <c r="C1629" s="153"/>
      <c r="D1629" s="105"/>
      <c r="E1629" s="105"/>
      <c r="F1629" s="106"/>
      <c r="G1629" s="105"/>
      <c r="H1629" s="105"/>
      <c r="I1629" s="107"/>
      <c r="J1629" s="422"/>
      <c r="K1629" s="422"/>
      <c r="L1629" s="423"/>
      <c r="M1629" s="422"/>
      <c r="N1629" s="422"/>
      <c r="O1629" s="79">
        <f t="shared" si="60"/>
        <v>0</v>
      </c>
      <c r="P1629" s="79">
        <f t="shared" si="60"/>
        <v>0</v>
      </c>
      <c r="Q1629" s="102" t="str">
        <f t="shared" si="59"/>
        <v/>
      </c>
    </row>
    <row r="1630" spans="1:17" x14ac:dyDescent="0.2">
      <c r="A1630" s="118" t="str">
        <f>IF(B1630="","",COUNT('Diário 1º PA'!$A$5:$A$1982)+COUNT('Diário 2º PA'!$A$5:$A$2027)+COUNT('Diário 3º PA'!$A$5:$A$2043)+ROW()-4)</f>
        <v/>
      </c>
      <c r="B1630" s="104"/>
      <c r="C1630" s="153"/>
      <c r="D1630" s="105"/>
      <c r="E1630" s="105"/>
      <c r="F1630" s="106"/>
      <c r="G1630" s="105"/>
      <c r="H1630" s="105"/>
      <c r="I1630" s="107"/>
      <c r="J1630" s="422"/>
      <c r="K1630" s="422"/>
      <c r="L1630" s="423"/>
      <c r="M1630" s="422"/>
      <c r="N1630" s="422"/>
      <c r="O1630" s="79">
        <f t="shared" si="60"/>
        <v>0</v>
      </c>
      <c r="P1630" s="79">
        <f t="shared" si="60"/>
        <v>0</v>
      </c>
      <c r="Q1630" s="102" t="str">
        <f t="shared" si="59"/>
        <v/>
      </c>
    </row>
    <row r="1631" spans="1:17" x14ac:dyDescent="0.2">
      <c r="A1631" s="118" t="str">
        <f>IF(B1631="","",COUNT('Diário 1º PA'!$A$5:$A$1982)+COUNT('Diário 2º PA'!$A$5:$A$2027)+COUNT('Diário 3º PA'!$A$5:$A$2043)+ROW()-4)</f>
        <v/>
      </c>
      <c r="B1631" s="104"/>
      <c r="C1631" s="153"/>
      <c r="D1631" s="105"/>
      <c r="E1631" s="105"/>
      <c r="F1631" s="106"/>
      <c r="G1631" s="105"/>
      <c r="H1631" s="105"/>
      <c r="I1631" s="107"/>
      <c r="J1631" s="422"/>
      <c r="K1631" s="422"/>
      <c r="L1631" s="423"/>
      <c r="M1631" s="422"/>
      <c r="N1631" s="422"/>
      <c r="O1631" s="79">
        <f t="shared" si="60"/>
        <v>0</v>
      </c>
      <c r="P1631" s="79">
        <f t="shared" si="60"/>
        <v>0</v>
      </c>
      <c r="Q1631" s="102" t="str">
        <f t="shared" si="59"/>
        <v/>
      </c>
    </row>
    <row r="1632" spans="1:17" x14ac:dyDescent="0.2">
      <c r="A1632" s="118" t="str">
        <f>IF(B1632="","",COUNT('Diário 1º PA'!$A$5:$A$1982)+COUNT('Diário 2º PA'!$A$5:$A$2027)+COUNT('Diário 3º PA'!$A$5:$A$2043)+ROW()-4)</f>
        <v/>
      </c>
      <c r="B1632" s="104"/>
      <c r="C1632" s="153"/>
      <c r="D1632" s="105"/>
      <c r="E1632" s="105"/>
      <c r="F1632" s="106"/>
      <c r="G1632" s="105"/>
      <c r="H1632" s="105"/>
      <c r="I1632" s="107"/>
      <c r="J1632" s="422"/>
      <c r="K1632" s="422"/>
      <c r="L1632" s="423"/>
      <c r="M1632" s="422"/>
      <c r="N1632" s="422"/>
      <c r="O1632" s="79">
        <f t="shared" si="60"/>
        <v>0</v>
      </c>
      <c r="P1632" s="79">
        <f t="shared" si="60"/>
        <v>0</v>
      </c>
      <c r="Q1632" s="102" t="str">
        <f t="shared" si="59"/>
        <v/>
      </c>
    </row>
    <row r="1633" spans="1:17" x14ac:dyDescent="0.2">
      <c r="A1633" s="118" t="str">
        <f>IF(B1633="","",COUNT('Diário 1º PA'!$A$5:$A$1982)+COUNT('Diário 2º PA'!$A$5:$A$2027)+COUNT('Diário 3º PA'!$A$5:$A$2043)+ROW()-4)</f>
        <v/>
      </c>
      <c r="B1633" s="104"/>
      <c r="C1633" s="153"/>
      <c r="D1633" s="105"/>
      <c r="E1633" s="105"/>
      <c r="F1633" s="106"/>
      <c r="G1633" s="105"/>
      <c r="H1633" s="105"/>
      <c r="I1633" s="107"/>
      <c r="J1633" s="422"/>
      <c r="K1633" s="422"/>
      <c r="L1633" s="423"/>
      <c r="M1633" s="422"/>
      <c r="N1633" s="422"/>
      <c r="O1633" s="79">
        <f t="shared" si="60"/>
        <v>0</v>
      </c>
      <c r="P1633" s="79">
        <f t="shared" si="60"/>
        <v>0</v>
      </c>
      <c r="Q1633" s="102" t="str">
        <f t="shared" si="59"/>
        <v/>
      </c>
    </row>
    <row r="1634" spans="1:17" x14ac:dyDescent="0.2">
      <c r="A1634" s="118" t="str">
        <f>IF(B1634="","",COUNT('Diário 1º PA'!$A$5:$A$1982)+COUNT('Diário 2º PA'!$A$5:$A$2027)+COUNT('Diário 3º PA'!$A$5:$A$2043)+ROW()-4)</f>
        <v/>
      </c>
      <c r="B1634" s="104"/>
      <c r="C1634" s="153"/>
      <c r="D1634" s="105"/>
      <c r="E1634" s="105"/>
      <c r="F1634" s="106"/>
      <c r="G1634" s="105"/>
      <c r="H1634" s="105"/>
      <c r="I1634" s="107"/>
      <c r="J1634" s="422"/>
      <c r="K1634" s="422"/>
      <c r="L1634" s="423"/>
      <c r="M1634" s="422"/>
      <c r="N1634" s="422"/>
      <c r="O1634" s="79">
        <f t="shared" si="60"/>
        <v>0</v>
      </c>
      <c r="P1634" s="79">
        <f t="shared" si="60"/>
        <v>0</v>
      </c>
      <c r="Q1634" s="102" t="str">
        <f t="shared" si="59"/>
        <v/>
      </c>
    </row>
    <row r="1635" spans="1:17" x14ac:dyDescent="0.2">
      <c r="A1635" s="118" t="str">
        <f>IF(B1635="","",COUNT('Diário 1º PA'!$A$5:$A$1982)+COUNT('Diário 2º PA'!$A$5:$A$2027)+COUNT('Diário 3º PA'!$A$5:$A$2043)+ROW()-4)</f>
        <v/>
      </c>
      <c r="B1635" s="104"/>
      <c r="C1635" s="153"/>
      <c r="D1635" s="105"/>
      <c r="E1635" s="105"/>
      <c r="F1635" s="106"/>
      <c r="G1635" s="105"/>
      <c r="H1635" s="105"/>
      <c r="I1635" s="107"/>
      <c r="J1635" s="422"/>
      <c r="K1635" s="422"/>
      <c r="L1635" s="423"/>
      <c r="M1635" s="422"/>
      <c r="N1635" s="422"/>
      <c r="O1635" s="79">
        <f t="shared" si="60"/>
        <v>0</v>
      </c>
      <c r="P1635" s="79">
        <f t="shared" si="60"/>
        <v>0</v>
      </c>
      <c r="Q1635" s="102" t="str">
        <f t="shared" si="59"/>
        <v/>
      </c>
    </row>
    <row r="1636" spans="1:17" x14ac:dyDescent="0.2">
      <c r="A1636" s="118" t="str">
        <f>IF(B1636="","",COUNT('Diário 1º PA'!$A$5:$A$1982)+COUNT('Diário 2º PA'!$A$5:$A$2027)+COUNT('Diário 3º PA'!$A$5:$A$2043)+ROW()-4)</f>
        <v/>
      </c>
      <c r="B1636" s="104"/>
      <c r="C1636" s="153"/>
      <c r="D1636" s="105"/>
      <c r="E1636" s="105"/>
      <c r="F1636" s="106"/>
      <c r="G1636" s="105"/>
      <c r="H1636" s="105"/>
      <c r="I1636" s="107"/>
      <c r="J1636" s="422"/>
      <c r="K1636" s="422"/>
      <c r="L1636" s="423"/>
      <c r="M1636" s="422"/>
      <c r="N1636" s="422"/>
      <c r="O1636" s="79">
        <f t="shared" si="60"/>
        <v>0</v>
      </c>
      <c r="P1636" s="79">
        <f t="shared" si="60"/>
        <v>0</v>
      </c>
      <c r="Q1636" s="102" t="str">
        <f t="shared" si="59"/>
        <v/>
      </c>
    </row>
    <row r="1637" spans="1:17" x14ac:dyDescent="0.2">
      <c r="A1637" s="118" t="str">
        <f>IF(B1637="","",COUNT('Diário 1º PA'!$A$5:$A$1982)+COUNT('Diário 2º PA'!$A$5:$A$2027)+COUNT('Diário 3º PA'!$A$5:$A$2043)+ROW()-4)</f>
        <v/>
      </c>
      <c r="B1637" s="104"/>
      <c r="C1637" s="153"/>
      <c r="D1637" s="105"/>
      <c r="E1637" s="105"/>
      <c r="F1637" s="106"/>
      <c r="G1637" s="105"/>
      <c r="H1637" s="105"/>
      <c r="I1637" s="107"/>
      <c r="J1637" s="422"/>
      <c r="K1637" s="422"/>
      <c r="L1637" s="423"/>
      <c r="M1637" s="422"/>
      <c r="N1637" s="422"/>
      <c r="O1637" s="79">
        <f t="shared" si="60"/>
        <v>0</v>
      </c>
      <c r="P1637" s="79">
        <f t="shared" si="60"/>
        <v>0</v>
      </c>
      <c r="Q1637" s="102" t="str">
        <f t="shared" si="59"/>
        <v/>
      </c>
    </row>
    <row r="1638" spans="1:17" x14ac:dyDescent="0.2">
      <c r="A1638" s="118" t="str">
        <f>IF(B1638="","",COUNT('Diário 1º PA'!$A$5:$A$1982)+COUNT('Diário 2º PA'!$A$5:$A$2027)+COUNT('Diário 3º PA'!$A$5:$A$2043)+ROW()-4)</f>
        <v/>
      </c>
      <c r="B1638" s="104"/>
      <c r="C1638" s="153"/>
      <c r="D1638" s="105"/>
      <c r="E1638" s="105"/>
      <c r="F1638" s="106"/>
      <c r="G1638" s="105"/>
      <c r="H1638" s="105"/>
      <c r="I1638" s="107"/>
      <c r="J1638" s="422"/>
      <c r="K1638" s="422"/>
      <c r="L1638" s="423"/>
      <c r="M1638" s="422"/>
      <c r="N1638" s="422"/>
      <c r="O1638" s="79">
        <f t="shared" si="60"/>
        <v>0</v>
      </c>
      <c r="P1638" s="79">
        <f t="shared" si="60"/>
        <v>0</v>
      </c>
      <c r="Q1638" s="102" t="str">
        <f t="shared" si="59"/>
        <v/>
      </c>
    </row>
    <row r="1639" spans="1:17" x14ac:dyDescent="0.2">
      <c r="A1639" s="118" t="str">
        <f>IF(B1639="","",COUNT('Diário 1º PA'!$A$5:$A$1982)+COUNT('Diário 2º PA'!$A$5:$A$2027)+COUNT('Diário 3º PA'!$A$5:$A$2043)+ROW()-4)</f>
        <v/>
      </c>
      <c r="B1639" s="104"/>
      <c r="C1639" s="153"/>
      <c r="D1639" s="105"/>
      <c r="E1639" s="105"/>
      <c r="F1639" s="106"/>
      <c r="G1639" s="105"/>
      <c r="H1639" s="105"/>
      <c r="I1639" s="107"/>
      <c r="J1639" s="422"/>
      <c r="K1639" s="422"/>
      <c r="L1639" s="423"/>
      <c r="M1639" s="422"/>
      <c r="N1639" s="422"/>
      <c r="O1639" s="79">
        <f t="shared" si="60"/>
        <v>0</v>
      </c>
      <c r="P1639" s="79">
        <f t="shared" si="60"/>
        <v>0</v>
      </c>
      <c r="Q1639" s="102" t="str">
        <f t="shared" si="59"/>
        <v/>
      </c>
    </row>
    <row r="1640" spans="1:17" x14ac:dyDescent="0.2">
      <c r="A1640" s="118" t="str">
        <f>IF(B1640="","",COUNT('Diário 1º PA'!$A$5:$A$1982)+COUNT('Diário 2º PA'!$A$5:$A$2027)+COUNT('Diário 3º PA'!$A$5:$A$2043)+ROW()-4)</f>
        <v/>
      </c>
      <c r="B1640" s="104"/>
      <c r="C1640" s="153"/>
      <c r="D1640" s="105"/>
      <c r="E1640" s="105"/>
      <c r="F1640" s="106"/>
      <c r="G1640" s="105"/>
      <c r="H1640" s="105"/>
      <c r="I1640" s="107"/>
      <c r="J1640" s="422"/>
      <c r="K1640" s="422"/>
      <c r="L1640" s="423"/>
      <c r="M1640" s="422"/>
      <c r="N1640" s="422"/>
      <c r="O1640" s="79">
        <f t="shared" si="60"/>
        <v>0</v>
      </c>
      <c r="P1640" s="79">
        <f t="shared" si="60"/>
        <v>0</v>
      </c>
      <c r="Q1640" s="102" t="str">
        <f t="shared" si="59"/>
        <v/>
      </c>
    </row>
    <row r="1641" spans="1:17" x14ac:dyDescent="0.2">
      <c r="A1641" s="118" t="str">
        <f>IF(B1641="","",COUNT('Diário 1º PA'!$A$5:$A$1982)+COUNT('Diário 2º PA'!$A$5:$A$2027)+COUNT('Diário 3º PA'!$A$5:$A$2043)+ROW()-4)</f>
        <v/>
      </c>
      <c r="B1641" s="104"/>
      <c r="C1641" s="153"/>
      <c r="D1641" s="105"/>
      <c r="E1641" s="105"/>
      <c r="F1641" s="106"/>
      <c r="G1641" s="105"/>
      <c r="H1641" s="105"/>
      <c r="I1641" s="107"/>
      <c r="J1641" s="422"/>
      <c r="K1641" s="422"/>
      <c r="L1641" s="423"/>
      <c r="M1641" s="422"/>
      <c r="N1641" s="422"/>
      <c r="O1641" s="79">
        <f t="shared" si="60"/>
        <v>0</v>
      </c>
      <c r="P1641" s="79">
        <f t="shared" si="60"/>
        <v>0</v>
      </c>
      <c r="Q1641" s="102" t="str">
        <f t="shared" si="59"/>
        <v/>
      </c>
    </row>
    <row r="1642" spans="1:17" x14ac:dyDescent="0.2">
      <c r="A1642" s="118" t="str">
        <f>IF(B1642="","",COUNT('Diário 1º PA'!$A$5:$A$1982)+COUNT('Diário 2º PA'!$A$5:$A$2027)+COUNT('Diário 3º PA'!$A$5:$A$2043)+ROW()-4)</f>
        <v/>
      </c>
      <c r="B1642" s="104"/>
      <c r="C1642" s="153"/>
      <c r="D1642" s="105"/>
      <c r="E1642" s="105"/>
      <c r="F1642" s="106"/>
      <c r="G1642" s="105"/>
      <c r="H1642" s="105"/>
      <c r="I1642" s="107"/>
      <c r="J1642" s="422"/>
      <c r="K1642" s="422"/>
      <c r="L1642" s="423"/>
      <c r="M1642" s="422"/>
      <c r="N1642" s="422"/>
      <c r="O1642" s="79">
        <f t="shared" si="60"/>
        <v>0</v>
      </c>
      <c r="P1642" s="79">
        <f t="shared" si="60"/>
        <v>0</v>
      </c>
      <c r="Q1642" s="102" t="str">
        <f t="shared" si="59"/>
        <v/>
      </c>
    </row>
    <row r="1643" spans="1:17" x14ac:dyDescent="0.2">
      <c r="A1643" s="118" t="str">
        <f>IF(B1643="","",COUNT('Diário 1º PA'!$A$5:$A$1982)+COUNT('Diário 2º PA'!$A$5:$A$2027)+COUNT('Diário 3º PA'!$A$5:$A$2043)+ROW()-4)</f>
        <v/>
      </c>
      <c r="B1643" s="104"/>
      <c r="C1643" s="153"/>
      <c r="D1643" s="105"/>
      <c r="E1643" s="105"/>
      <c r="F1643" s="106"/>
      <c r="G1643" s="105"/>
      <c r="H1643" s="105"/>
      <c r="I1643" s="107"/>
      <c r="J1643" s="422"/>
      <c r="K1643" s="422"/>
      <c r="L1643" s="423"/>
      <c r="M1643" s="422"/>
      <c r="N1643" s="422"/>
      <c r="O1643" s="79">
        <f t="shared" si="60"/>
        <v>0</v>
      </c>
      <c r="P1643" s="79">
        <f t="shared" si="60"/>
        <v>0</v>
      </c>
      <c r="Q1643" s="102" t="str">
        <f t="shared" si="59"/>
        <v/>
      </c>
    </row>
    <row r="1644" spans="1:17" x14ac:dyDescent="0.2">
      <c r="A1644" s="118" t="str">
        <f>IF(B1644="","",COUNT('Diário 1º PA'!$A$5:$A$1982)+COUNT('Diário 2º PA'!$A$5:$A$2027)+COUNT('Diário 3º PA'!$A$5:$A$2043)+ROW()-4)</f>
        <v/>
      </c>
      <c r="B1644" s="104"/>
      <c r="C1644" s="153"/>
      <c r="D1644" s="105"/>
      <c r="E1644" s="105"/>
      <c r="F1644" s="106"/>
      <c r="G1644" s="105"/>
      <c r="H1644" s="105"/>
      <c r="I1644" s="107"/>
      <c r="J1644" s="422"/>
      <c r="K1644" s="422"/>
      <c r="L1644" s="423"/>
      <c r="M1644" s="422"/>
      <c r="N1644" s="422"/>
      <c r="O1644" s="79">
        <f t="shared" si="60"/>
        <v>0</v>
      </c>
      <c r="P1644" s="79">
        <f t="shared" si="60"/>
        <v>0</v>
      </c>
      <c r="Q1644" s="102" t="str">
        <f t="shared" si="59"/>
        <v/>
      </c>
    </row>
    <row r="1645" spans="1:17" x14ac:dyDescent="0.2">
      <c r="A1645" s="118" t="str">
        <f>IF(B1645="","",COUNT('Diário 1º PA'!$A$5:$A$1982)+COUNT('Diário 2º PA'!$A$5:$A$2027)+COUNT('Diário 3º PA'!$A$5:$A$2043)+ROW()-4)</f>
        <v/>
      </c>
      <c r="B1645" s="104"/>
      <c r="C1645" s="153"/>
      <c r="D1645" s="105"/>
      <c r="E1645" s="105"/>
      <c r="F1645" s="106"/>
      <c r="G1645" s="105"/>
      <c r="H1645" s="105"/>
      <c r="I1645" s="107"/>
      <c r="J1645" s="422"/>
      <c r="K1645" s="422"/>
      <c r="L1645" s="423"/>
      <c r="M1645" s="422"/>
      <c r="N1645" s="422"/>
      <c r="O1645" s="79">
        <f t="shared" si="60"/>
        <v>0</v>
      </c>
      <c r="P1645" s="79">
        <f t="shared" si="60"/>
        <v>0</v>
      </c>
      <c r="Q1645" s="102" t="str">
        <f t="shared" si="59"/>
        <v/>
      </c>
    </row>
    <row r="1646" spans="1:17" x14ac:dyDescent="0.2">
      <c r="A1646" s="118" t="str">
        <f>IF(B1646="","",COUNT('Diário 1º PA'!$A$5:$A$1982)+COUNT('Diário 2º PA'!$A$5:$A$2027)+COUNT('Diário 3º PA'!$A$5:$A$2043)+ROW()-4)</f>
        <v/>
      </c>
      <c r="B1646" s="104"/>
      <c r="C1646" s="153"/>
      <c r="D1646" s="105"/>
      <c r="E1646" s="105"/>
      <c r="F1646" s="106"/>
      <c r="G1646" s="105"/>
      <c r="H1646" s="105"/>
      <c r="I1646" s="107"/>
      <c r="J1646" s="422"/>
      <c r="K1646" s="422"/>
      <c r="L1646" s="423"/>
      <c r="M1646" s="422"/>
      <c r="N1646" s="422"/>
      <c r="O1646" s="79">
        <f t="shared" si="60"/>
        <v>0</v>
      </c>
      <c r="P1646" s="79">
        <f t="shared" si="60"/>
        <v>0</v>
      </c>
      <c r="Q1646" s="102" t="str">
        <f t="shared" si="59"/>
        <v/>
      </c>
    </row>
    <row r="1647" spans="1:17" x14ac:dyDescent="0.2">
      <c r="A1647" s="118" t="str">
        <f>IF(B1647="","",COUNT('Diário 1º PA'!$A$5:$A$1982)+COUNT('Diário 2º PA'!$A$5:$A$2027)+COUNT('Diário 3º PA'!$A$5:$A$2043)+ROW()-4)</f>
        <v/>
      </c>
      <c r="B1647" s="104"/>
      <c r="C1647" s="153"/>
      <c r="D1647" s="105"/>
      <c r="E1647" s="105"/>
      <c r="F1647" s="106"/>
      <c r="G1647" s="105"/>
      <c r="H1647" s="105"/>
      <c r="I1647" s="107"/>
      <c r="J1647" s="422"/>
      <c r="K1647" s="422"/>
      <c r="L1647" s="423"/>
      <c r="M1647" s="422"/>
      <c r="N1647" s="422"/>
      <c r="O1647" s="79">
        <f t="shared" si="60"/>
        <v>0</v>
      </c>
      <c r="P1647" s="79">
        <f t="shared" si="60"/>
        <v>0</v>
      </c>
      <c r="Q1647" s="102" t="str">
        <f t="shared" si="59"/>
        <v/>
      </c>
    </row>
    <row r="1648" spans="1:17" x14ac:dyDescent="0.2">
      <c r="A1648" s="118" t="str">
        <f>IF(B1648="","",COUNT('Diário 1º PA'!$A$5:$A$1982)+COUNT('Diário 2º PA'!$A$5:$A$2027)+COUNT('Diário 3º PA'!$A$5:$A$2043)+ROW()-4)</f>
        <v/>
      </c>
      <c r="B1648" s="104"/>
      <c r="C1648" s="153"/>
      <c r="D1648" s="105"/>
      <c r="E1648" s="105"/>
      <c r="F1648" s="106"/>
      <c r="G1648" s="105"/>
      <c r="H1648" s="105"/>
      <c r="I1648" s="107"/>
      <c r="J1648" s="422"/>
      <c r="K1648" s="422"/>
      <c r="L1648" s="423"/>
      <c r="M1648" s="422"/>
      <c r="N1648" s="422"/>
      <c r="O1648" s="79">
        <f t="shared" si="60"/>
        <v>0</v>
      </c>
      <c r="P1648" s="79">
        <f t="shared" si="60"/>
        <v>0</v>
      </c>
      <c r="Q1648" s="102" t="str">
        <f t="shared" si="59"/>
        <v/>
      </c>
    </row>
    <row r="1649" spans="1:17" x14ac:dyDescent="0.2">
      <c r="A1649" s="118" t="str">
        <f>IF(B1649="","",COUNT('Diário 1º PA'!$A$5:$A$1982)+COUNT('Diário 2º PA'!$A$5:$A$2027)+COUNT('Diário 3º PA'!$A$5:$A$2043)+ROW()-4)</f>
        <v/>
      </c>
      <c r="B1649" s="104"/>
      <c r="C1649" s="153"/>
      <c r="D1649" s="105"/>
      <c r="E1649" s="105"/>
      <c r="F1649" s="106"/>
      <c r="G1649" s="105"/>
      <c r="H1649" s="105"/>
      <c r="I1649" s="107"/>
      <c r="J1649" s="422"/>
      <c r="K1649" s="422"/>
      <c r="L1649" s="423"/>
      <c r="M1649" s="422"/>
      <c r="N1649" s="422"/>
      <c r="O1649" s="79">
        <f t="shared" si="60"/>
        <v>0</v>
      </c>
      <c r="P1649" s="79">
        <f t="shared" si="60"/>
        <v>0</v>
      </c>
      <c r="Q1649" s="102" t="str">
        <f t="shared" si="59"/>
        <v/>
      </c>
    </row>
    <row r="1650" spans="1:17" x14ac:dyDescent="0.2">
      <c r="A1650" s="118" t="str">
        <f>IF(B1650="","",COUNT('Diário 1º PA'!$A$5:$A$1982)+COUNT('Diário 2º PA'!$A$5:$A$2027)+COUNT('Diário 3º PA'!$A$5:$A$2043)+ROW()-4)</f>
        <v/>
      </c>
      <c r="B1650" s="104"/>
      <c r="C1650" s="153"/>
      <c r="D1650" s="105"/>
      <c r="E1650" s="105"/>
      <c r="F1650" s="106"/>
      <c r="G1650" s="105"/>
      <c r="H1650" s="105"/>
      <c r="I1650" s="107"/>
      <c r="J1650" s="422"/>
      <c r="K1650" s="422"/>
      <c r="L1650" s="423"/>
      <c r="M1650" s="422"/>
      <c r="N1650" s="422"/>
      <c r="O1650" s="79">
        <f t="shared" si="60"/>
        <v>0</v>
      </c>
      <c r="P1650" s="79">
        <f t="shared" si="60"/>
        <v>0</v>
      </c>
      <c r="Q1650" s="102" t="str">
        <f t="shared" si="59"/>
        <v/>
      </c>
    </row>
    <row r="1651" spans="1:17" x14ac:dyDescent="0.2">
      <c r="A1651" s="118" t="str">
        <f>IF(B1651="","",COUNT('Diário 1º PA'!$A$5:$A$1982)+COUNT('Diário 2º PA'!$A$5:$A$2027)+COUNT('Diário 3º PA'!$A$5:$A$2043)+ROW()-4)</f>
        <v/>
      </c>
      <c r="B1651" s="104"/>
      <c r="C1651" s="153"/>
      <c r="D1651" s="105"/>
      <c r="E1651" s="105"/>
      <c r="F1651" s="106"/>
      <c r="G1651" s="105"/>
      <c r="H1651" s="105"/>
      <c r="I1651" s="107"/>
      <c r="J1651" s="422"/>
      <c r="K1651" s="422"/>
      <c r="L1651" s="423"/>
      <c r="M1651" s="422"/>
      <c r="N1651" s="422"/>
      <c r="O1651" s="79">
        <f t="shared" si="60"/>
        <v>0</v>
      </c>
      <c r="P1651" s="79">
        <f t="shared" si="60"/>
        <v>0</v>
      </c>
      <c r="Q1651" s="102" t="str">
        <f t="shared" si="59"/>
        <v/>
      </c>
    </row>
    <row r="1652" spans="1:17" x14ac:dyDescent="0.2">
      <c r="A1652" s="118" t="str">
        <f>IF(B1652="","",COUNT('Diário 1º PA'!$A$5:$A$1982)+COUNT('Diário 2º PA'!$A$5:$A$2027)+COUNT('Diário 3º PA'!$A$5:$A$2043)+ROW()-4)</f>
        <v/>
      </c>
      <c r="B1652" s="104"/>
      <c r="C1652" s="153"/>
      <c r="D1652" s="105"/>
      <c r="E1652" s="105"/>
      <c r="F1652" s="106"/>
      <c r="G1652" s="105"/>
      <c r="H1652" s="105"/>
      <c r="I1652" s="107"/>
      <c r="J1652" s="422"/>
      <c r="K1652" s="422"/>
      <c r="L1652" s="423"/>
      <c r="M1652" s="422"/>
      <c r="N1652" s="422"/>
      <c r="O1652" s="79">
        <f t="shared" si="60"/>
        <v>0</v>
      </c>
      <c r="P1652" s="79">
        <f t="shared" si="60"/>
        <v>0</v>
      </c>
      <c r="Q1652" s="102" t="str">
        <f t="shared" si="59"/>
        <v/>
      </c>
    </row>
    <row r="1653" spans="1:17" x14ac:dyDescent="0.2">
      <c r="A1653" s="118" t="str">
        <f>IF(B1653="","",COUNT('Diário 1º PA'!$A$5:$A$1982)+COUNT('Diário 2º PA'!$A$5:$A$2027)+COUNT('Diário 3º PA'!$A$5:$A$2043)+ROW()-4)</f>
        <v/>
      </c>
      <c r="B1653" s="104"/>
      <c r="C1653" s="153"/>
      <c r="D1653" s="105"/>
      <c r="E1653" s="105"/>
      <c r="F1653" s="106"/>
      <c r="G1653" s="105"/>
      <c r="H1653" s="105"/>
      <c r="I1653" s="107"/>
      <c r="J1653" s="422"/>
      <c r="K1653" s="422"/>
      <c r="L1653" s="423"/>
      <c r="M1653" s="422"/>
      <c r="N1653" s="422"/>
      <c r="O1653" s="79">
        <f t="shared" si="60"/>
        <v>0</v>
      </c>
      <c r="P1653" s="79">
        <f t="shared" si="60"/>
        <v>0</v>
      </c>
      <c r="Q1653" s="102" t="str">
        <f t="shared" si="59"/>
        <v/>
      </c>
    </row>
    <row r="1654" spans="1:17" x14ac:dyDescent="0.2">
      <c r="A1654" s="118" t="str">
        <f>IF(B1654="","",COUNT('Diário 1º PA'!$A$5:$A$1982)+COUNT('Diário 2º PA'!$A$5:$A$2027)+COUNT('Diário 3º PA'!$A$5:$A$2043)+ROW()-4)</f>
        <v/>
      </c>
      <c r="B1654" s="104"/>
      <c r="C1654" s="153"/>
      <c r="D1654" s="105"/>
      <c r="E1654" s="105"/>
      <c r="F1654" s="106"/>
      <c r="G1654" s="105"/>
      <c r="H1654" s="105"/>
      <c r="I1654" s="107"/>
      <c r="J1654" s="422"/>
      <c r="K1654" s="422"/>
      <c r="L1654" s="423"/>
      <c r="M1654" s="422"/>
      <c r="N1654" s="422"/>
      <c r="O1654" s="79">
        <f t="shared" si="60"/>
        <v>0</v>
      </c>
      <c r="P1654" s="79">
        <f t="shared" si="60"/>
        <v>0</v>
      </c>
      <c r="Q1654" s="102" t="str">
        <f t="shared" si="59"/>
        <v/>
      </c>
    </row>
    <row r="1655" spans="1:17" x14ac:dyDescent="0.2">
      <c r="A1655" s="118" t="str">
        <f>IF(B1655="","",COUNT('Diário 1º PA'!$A$5:$A$1982)+COUNT('Diário 2º PA'!$A$5:$A$2027)+COUNT('Diário 3º PA'!$A$5:$A$2043)+ROW()-4)</f>
        <v/>
      </c>
      <c r="B1655" s="104"/>
      <c r="C1655" s="153"/>
      <c r="D1655" s="105"/>
      <c r="E1655" s="105"/>
      <c r="F1655" s="106"/>
      <c r="G1655" s="105"/>
      <c r="H1655" s="105"/>
      <c r="I1655" s="107"/>
      <c r="J1655" s="422"/>
      <c r="K1655" s="422"/>
      <c r="L1655" s="423"/>
      <c r="M1655" s="422"/>
      <c r="N1655" s="422"/>
      <c r="O1655" s="79">
        <f t="shared" si="60"/>
        <v>0</v>
      </c>
      <c r="P1655" s="79">
        <f t="shared" si="60"/>
        <v>0</v>
      </c>
      <c r="Q1655" s="102" t="str">
        <f t="shared" si="59"/>
        <v/>
      </c>
    </row>
    <row r="1656" spans="1:17" x14ac:dyDescent="0.2">
      <c r="A1656" s="118" t="str">
        <f>IF(B1656="","",COUNT('Diário 1º PA'!$A$5:$A$1982)+COUNT('Diário 2º PA'!$A$5:$A$2027)+COUNT('Diário 3º PA'!$A$5:$A$2043)+ROW()-4)</f>
        <v/>
      </c>
      <c r="B1656" s="104"/>
      <c r="C1656" s="153"/>
      <c r="D1656" s="105"/>
      <c r="E1656" s="105"/>
      <c r="F1656" s="106"/>
      <c r="G1656" s="105"/>
      <c r="H1656" s="105"/>
      <c r="I1656" s="107"/>
      <c r="J1656" s="422"/>
      <c r="K1656" s="422"/>
      <c r="L1656" s="423"/>
      <c r="M1656" s="422"/>
      <c r="N1656" s="422"/>
      <c r="O1656" s="79">
        <f t="shared" si="60"/>
        <v>0</v>
      </c>
      <c r="P1656" s="79">
        <f t="shared" si="60"/>
        <v>0</v>
      </c>
      <c r="Q1656" s="102" t="str">
        <f t="shared" si="59"/>
        <v/>
      </c>
    </row>
    <row r="1657" spans="1:17" x14ac:dyDescent="0.2">
      <c r="A1657" s="118" t="str">
        <f>IF(B1657="","",COUNT('Diário 1º PA'!$A$5:$A$1982)+COUNT('Diário 2º PA'!$A$5:$A$2027)+COUNT('Diário 3º PA'!$A$5:$A$2043)+ROW()-4)</f>
        <v/>
      </c>
      <c r="B1657" s="104"/>
      <c r="C1657" s="153"/>
      <c r="D1657" s="105"/>
      <c r="E1657" s="105"/>
      <c r="F1657" s="106"/>
      <c r="G1657" s="105"/>
      <c r="H1657" s="105"/>
      <c r="I1657" s="107"/>
      <c r="J1657" s="422"/>
      <c r="K1657" s="422"/>
      <c r="L1657" s="423"/>
      <c r="M1657" s="422"/>
      <c r="N1657" s="422"/>
      <c r="O1657" s="79">
        <f t="shared" si="60"/>
        <v>0</v>
      </c>
      <c r="P1657" s="79">
        <f t="shared" si="60"/>
        <v>0</v>
      </c>
      <c r="Q1657" s="102" t="str">
        <f t="shared" si="59"/>
        <v/>
      </c>
    </row>
    <row r="1658" spans="1:17" x14ac:dyDescent="0.2">
      <c r="A1658" s="118" t="str">
        <f>IF(B1658="","",COUNT('Diário 1º PA'!$A$5:$A$1982)+COUNT('Diário 2º PA'!$A$5:$A$2027)+COUNT('Diário 3º PA'!$A$5:$A$2043)+ROW()-4)</f>
        <v/>
      </c>
      <c r="B1658" s="104"/>
      <c r="C1658" s="153"/>
      <c r="D1658" s="105"/>
      <c r="E1658" s="105"/>
      <c r="F1658" s="106"/>
      <c r="G1658" s="105"/>
      <c r="H1658" s="105"/>
      <c r="I1658" s="107"/>
      <c r="J1658" s="422"/>
      <c r="K1658" s="422"/>
      <c r="L1658" s="423"/>
      <c r="M1658" s="422"/>
      <c r="N1658" s="422"/>
      <c r="O1658" s="79">
        <f t="shared" si="60"/>
        <v>0</v>
      </c>
      <c r="P1658" s="79">
        <f t="shared" si="60"/>
        <v>0</v>
      </c>
      <c r="Q1658" s="102" t="str">
        <f t="shared" si="59"/>
        <v/>
      </c>
    </row>
    <row r="1659" spans="1:17" x14ac:dyDescent="0.2">
      <c r="A1659" s="118" t="str">
        <f>IF(B1659="","",COUNT('Diário 1º PA'!$A$5:$A$1982)+COUNT('Diário 2º PA'!$A$5:$A$2027)+COUNT('Diário 3º PA'!$A$5:$A$2043)+ROW()-4)</f>
        <v/>
      </c>
      <c r="B1659" s="104"/>
      <c r="C1659" s="153"/>
      <c r="D1659" s="105"/>
      <c r="E1659" s="105"/>
      <c r="F1659" s="106"/>
      <c r="G1659" s="105"/>
      <c r="H1659" s="105"/>
      <c r="I1659" s="107"/>
      <c r="J1659" s="422"/>
      <c r="K1659" s="422"/>
      <c r="L1659" s="423"/>
      <c r="M1659" s="422"/>
      <c r="N1659" s="422"/>
      <c r="O1659" s="79">
        <f t="shared" si="60"/>
        <v>0</v>
      </c>
      <c r="P1659" s="79">
        <f t="shared" si="60"/>
        <v>0</v>
      </c>
      <c r="Q1659" s="102" t="str">
        <f t="shared" si="59"/>
        <v/>
      </c>
    </row>
    <row r="1660" spans="1:17" x14ac:dyDescent="0.2">
      <c r="A1660" s="118" t="str">
        <f>IF(B1660="","",COUNT('Diário 1º PA'!$A$5:$A$1982)+COUNT('Diário 2º PA'!$A$5:$A$2027)+COUNT('Diário 3º PA'!$A$5:$A$2043)+ROW()-4)</f>
        <v/>
      </c>
      <c r="B1660" s="104"/>
      <c r="C1660" s="153"/>
      <c r="D1660" s="105"/>
      <c r="E1660" s="105"/>
      <c r="F1660" s="106"/>
      <c r="G1660" s="105"/>
      <c r="H1660" s="105"/>
      <c r="I1660" s="107"/>
      <c r="J1660" s="422"/>
      <c r="K1660" s="422"/>
      <c r="L1660" s="423"/>
      <c r="M1660" s="422"/>
      <c r="N1660" s="422"/>
      <c r="O1660" s="79">
        <f t="shared" si="60"/>
        <v>0</v>
      </c>
      <c r="P1660" s="79">
        <f t="shared" si="60"/>
        <v>0</v>
      </c>
      <c r="Q1660" s="102" t="str">
        <f t="shared" si="59"/>
        <v/>
      </c>
    </row>
    <row r="1661" spans="1:17" x14ac:dyDescent="0.2">
      <c r="A1661" s="118" t="str">
        <f>IF(B1661="","",COUNT('Diário 1º PA'!$A$5:$A$1982)+COUNT('Diário 2º PA'!$A$5:$A$2027)+COUNT('Diário 3º PA'!$A$5:$A$2043)+ROW()-4)</f>
        <v/>
      </c>
      <c r="B1661" s="104"/>
      <c r="C1661" s="153"/>
      <c r="D1661" s="105"/>
      <c r="E1661" s="105"/>
      <c r="F1661" s="106"/>
      <c r="G1661" s="105"/>
      <c r="H1661" s="105"/>
      <c r="I1661" s="107"/>
      <c r="J1661" s="422"/>
      <c r="K1661" s="422"/>
      <c r="L1661" s="423"/>
      <c r="M1661" s="422"/>
      <c r="N1661" s="422"/>
      <c r="O1661" s="79">
        <f t="shared" si="60"/>
        <v>0</v>
      </c>
      <c r="P1661" s="79">
        <f t="shared" si="60"/>
        <v>0</v>
      </c>
      <c r="Q1661" s="102" t="str">
        <f t="shared" si="59"/>
        <v/>
      </c>
    </row>
    <row r="1662" spans="1:17" x14ac:dyDescent="0.2">
      <c r="A1662" s="118" t="str">
        <f>IF(B1662="","",COUNT('Diário 1º PA'!$A$5:$A$1982)+COUNT('Diário 2º PA'!$A$5:$A$2027)+COUNT('Diário 3º PA'!$A$5:$A$2043)+ROW()-4)</f>
        <v/>
      </c>
      <c r="B1662" s="104"/>
      <c r="C1662" s="153"/>
      <c r="D1662" s="105"/>
      <c r="E1662" s="105"/>
      <c r="F1662" s="106"/>
      <c r="G1662" s="105"/>
      <c r="H1662" s="105"/>
      <c r="I1662" s="107"/>
      <c r="J1662" s="422"/>
      <c r="K1662" s="422"/>
      <c r="L1662" s="423"/>
      <c r="M1662" s="422"/>
      <c r="N1662" s="422"/>
      <c r="O1662" s="79">
        <f t="shared" si="60"/>
        <v>0</v>
      </c>
      <c r="P1662" s="79">
        <f t="shared" si="60"/>
        <v>0</v>
      </c>
      <c r="Q1662" s="102" t="str">
        <f t="shared" si="59"/>
        <v/>
      </c>
    </row>
    <row r="1663" spans="1:17" x14ac:dyDescent="0.2">
      <c r="A1663" s="118" t="str">
        <f>IF(B1663="","",COUNT('Diário 1º PA'!$A$5:$A$1982)+COUNT('Diário 2º PA'!$A$5:$A$2027)+COUNT('Diário 3º PA'!$A$5:$A$2043)+ROW()-4)</f>
        <v/>
      </c>
      <c r="B1663" s="104"/>
      <c r="C1663" s="153"/>
      <c r="D1663" s="105"/>
      <c r="E1663" s="105"/>
      <c r="F1663" s="106"/>
      <c r="G1663" s="105"/>
      <c r="H1663" s="105"/>
      <c r="I1663" s="107"/>
      <c r="J1663" s="422"/>
      <c r="K1663" s="422"/>
      <c r="L1663" s="423"/>
      <c r="M1663" s="422"/>
      <c r="N1663" s="422"/>
      <c r="O1663" s="79">
        <f t="shared" si="60"/>
        <v>0</v>
      </c>
      <c r="P1663" s="79">
        <f t="shared" si="60"/>
        <v>0</v>
      </c>
      <c r="Q1663" s="102" t="str">
        <f t="shared" si="59"/>
        <v/>
      </c>
    </row>
    <row r="1664" spans="1:17" x14ac:dyDescent="0.2">
      <c r="A1664" s="118" t="str">
        <f>IF(B1664="","",COUNT('Diário 1º PA'!$A$5:$A$1982)+COUNT('Diário 2º PA'!$A$5:$A$2027)+COUNT('Diário 3º PA'!$A$5:$A$2043)+ROW()-4)</f>
        <v/>
      </c>
      <c r="B1664" s="104"/>
      <c r="C1664" s="153"/>
      <c r="D1664" s="105"/>
      <c r="E1664" s="105"/>
      <c r="F1664" s="106"/>
      <c r="G1664" s="105"/>
      <c r="H1664" s="105"/>
      <c r="I1664" s="107"/>
      <c r="J1664" s="422"/>
      <c r="K1664" s="422"/>
      <c r="L1664" s="423"/>
      <c r="M1664" s="422"/>
      <c r="N1664" s="422"/>
      <c r="O1664" s="79">
        <f t="shared" si="60"/>
        <v>0</v>
      </c>
      <c r="P1664" s="79">
        <f t="shared" si="60"/>
        <v>0</v>
      </c>
      <c r="Q1664" s="102" t="str">
        <f t="shared" si="59"/>
        <v/>
      </c>
    </row>
    <row r="1665" spans="1:17" x14ac:dyDescent="0.2">
      <c r="A1665" s="118" t="str">
        <f>IF(B1665="","",COUNT('Diário 1º PA'!$A$5:$A$1982)+COUNT('Diário 2º PA'!$A$5:$A$2027)+COUNT('Diário 3º PA'!$A$5:$A$2043)+ROW()-4)</f>
        <v/>
      </c>
      <c r="B1665" s="104"/>
      <c r="C1665" s="153"/>
      <c r="D1665" s="105"/>
      <c r="E1665" s="105"/>
      <c r="F1665" s="106"/>
      <c r="G1665" s="105"/>
      <c r="H1665" s="105"/>
      <c r="I1665" s="107"/>
      <c r="J1665" s="422"/>
      <c r="K1665" s="422"/>
      <c r="L1665" s="423"/>
      <c r="M1665" s="422"/>
      <c r="N1665" s="422"/>
      <c r="O1665" s="79">
        <f t="shared" si="60"/>
        <v>0</v>
      </c>
      <c r="P1665" s="79">
        <f t="shared" si="60"/>
        <v>0</v>
      </c>
      <c r="Q1665" s="102" t="str">
        <f t="shared" si="59"/>
        <v/>
      </c>
    </row>
    <row r="1666" spans="1:17" x14ac:dyDescent="0.2">
      <c r="A1666" s="118" t="str">
        <f>IF(B1666="","",COUNT('Diário 1º PA'!$A$5:$A$1982)+COUNT('Diário 2º PA'!$A$5:$A$2027)+COUNT('Diário 3º PA'!$A$5:$A$2043)+ROW()-4)</f>
        <v/>
      </c>
      <c r="B1666" s="104"/>
      <c r="C1666" s="153"/>
      <c r="D1666" s="105"/>
      <c r="E1666" s="105"/>
      <c r="F1666" s="106"/>
      <c r="G1666" s="105"/>
      <c r="H1666" s="105"/>
      <c r="I1666" s="107"/>
      <c r="J1666" s="422"/>
      <c r="K1666" s="422"/>
      <c r="L1666" s="423"/>
      <c r="M1666" s="422"/>
      <c r="N1666" s="422"/>
      <c r="O1666" s="79">
        <f t="shared" si="60"/>
        <v>0</v>
      </c>
      <c r="P1666" s="79">
        <f t="shared" si="60"/>
        <v>0</v>
      </c>
      <c r="Q1666" s="102" t="str">
        <f t="shared" si="59"/>
        <v/>
      </c>
    </row>
    <row r="1667" spans="1:17" x14ac:dyDescent="0.2">
      <c r="A1667" s="118" t="str">
        <f>IF(B1667="","",COUNT('Diário 1º PA'!$A$5:$A$1982)+COUNT('Diário 2º PA'!$A$5:$A$2027)+COUNT('Diário 3º PA'!$A$5:$A$2043)+ROW()-4)</f>
        <v/>
      </c>
      <c r="B1667" s="104"/>
      <c r="C1667" s="153"/>
      <c r="D1667" s="105"/>
      <c r="E1667" s="105"/>
      <c r="F1667" s="106"/>
      <c r="G1667" s="105"/>
      <c r="H1667" s="105"/>
      <c r="I1667" s="107"/>
      <c r="J1667" s="422"/>
      <c r="K1667" s="422"/>
      <c r="L1667" s="423"/>
      <c r="M1667" s="422"/>
      <c r="N1667" s="422"/>
      <c r="O1667" s="79">
        <f t="shared" si="60"/>
        <v>0</v>
      </c>
      <c r="P1667" s="79">
        <f t="shared" si="60"/>
        <v>0</v>
      </c>
      <c r="Q1667" s="102" t="str">
        <f t="shared" si="59"/>
        <v/>
      </c>
    </row>
    <row r="1668" spans="1:17" x14ac:dyDescent="0.2">
      <c r="A1668" s="118" t="str">
        <f>IF(B1668="","",COUNT('Diário 1º PA'!$A$5:$A$1982)+COUNT('Diário 2º PA'!$A$5:$A$2027)+COUNT('Diário 3º PA'!$A$5:$A$2043)+ROW()-4)</f>
        <v/>
      </c>
      <c r="B1668" s="104"/>
      <c r="C1668" s="153"/>
      <c r="D1668" s="105"/>
      <c r="E1668" s="105"/>
      <c r="F1668" s="106"/>
      <c r="G1668" s="105"/>
      <c r="H1668" s="105"/>
      <c r="I1668" s="107"/>
      <c r="J1668" s="422"/>
      <c r="K1668" s="422"/>
      <c r="L1668" s="423"/>
      <c r="M1668" s="422"/>
      <c r="N1668" s="422"/>
      <c r="O1668" s="79">
        <f t="shared" si="60"/>
        <v>0</v>
      </c>
      <c r="P1668" s="79">
        <f t="shared" si="60"/>
        <v>0</v>
      </c>
      <c r="Q1668" s="102" t="str">
        <f t="shared" si="59"/>
        <v/>
      </c>
    </row>
    <row r="1669" spans="1:17" x14ac:dyDescent="0.2">
      <c r="A1669" s="118" t="str">
        <f>IF(B1669="","",COUNT('Diário 1º PA'!$A$5:$A$1982)+COUNT('Diário 2º PA'!$A$5:$A$2027)+COUNT('Diário 3º PA'!$A$5:$A$2043)+ROW()-4)</f>
        <v/>
      </c>
      <c r="B1669" s="104"/>
      <c r="C1669" s="153"/>
      <c r="D1669" s="105"/>
      <c r="E1669" s="105"/>
      <c r="F1669" s="106"/>
      <c r="G1669" s="105"/>
      <c r="H1669" s="105"/>
      <c r="I1669" s="107"/>
      <c r="J1669" s="422"/>
      <c r="K1669" s="422"/>
      <c r="L1669" s="423"/>
      <c r="M1669" s="422"/>
      <c r="N1669" s="422"/>
      <c r="O1669" s="79">
        <f t="shared" si="60"/>
        <v>0</v>
      </c>
      <c r="P1669" s="79">
        <f t="shared" si="60"/>
        <v>0</v>
      </c>
      <c r="Q1669" s="102" t="str">
        <f t="shared" si="59"/>
        <v/>
      </c>
    </row>
    <row r="1670" spans="1:17" x14ac:dyDescent="0.2">
      <c r="A1670" s="118" t="str">
        <f>IF(B1670="","",COUNT('Diário 1º PA'!$A$5:$A$1982)+COUNT('Diário 2º PA'!$A$5:$A$2027)+COUNT('Diário 3º PA'!$A$5:$A$2043)+ROW()-4)</f>
        <v/>
      </c>
      <c r="B1670" s="104"/>
      <c r="C1670" s="153"/>
      <c r="D1670" s="105"/>
      <c r="E1670" s="105"/>
      <c r="F1670" s="106"/>
      <c r="G1670" s="105"/>
      <c r="H1670" s="105"/>
      <c r="I1670" s="107"/>
      <c r="J1670" s="422"/>
      <c r="K1670" s="422"/>
      <c r="L1670" s="423"/>
      <c r="M1670" s="422"/>
      <c r="N1670" s="422"/>
      <c r="O1670" s="79">
        <f t="shared" si="60"/>
        <v>0</v>
      </c>
      <c r="P1670" s="79">
        <f t="shared" si="60"/>
        <v>0</v>
      </c>
      <c r="Q1670" s="102" t="str">
        <f t="shared" si="59"/>
        <v/>
      </c>
    </row>
    <row r="1671" spans="1:17" x14ac:dyDescent="0.2">
      <c r="A1671" s="118" t="str">
        <f>IF(B1671="","",COUNT('Diário 1º PA'!$A$5:$A$1982)+COUNT('Diário 2º PA'!$A$5:$A$2027)+COUNT('Diário 3º PA'!$A$5:$A$2043)+ROW()-4)</f>
        <v/>
      </c>
      <c r="B1671" s="104"/>
      <c r="C1671" s="153"/>
      <c r="D1671" s="105"/>
      <c r="E1671" s="105"/>
      <c r="F1671" s="106"/>
      <c r="G1671" s="105"/>
      <c r="H1671" s="105"/>
      <c r="I1671" s="107"/>
      <c r="J1671" s="422"/>
      <c r="K1671" s="422"/>
      <c r="L1671" s="423"/>
      <c r="M1671" s="422"/>
      <c r="N1671" s="422"/>
      <c r="O1671" s="79">
        <f t="shared" si="60"/>
        <v>0</v>
      </c>
      <c r="P1671" s="79">
        <f t="shared" si="60"/>
        <v>0</v>
      </c>
      <c r="Q1671" s="102" t="str">
        <f t="shared" si="59"/>
        <v/>
      </c>
    </row>
    <row r="1672" spans="1:17" x14ac:dyDescent="0.2">
      <c r="A1672" s="118" t="str">
        <f>IF(B1672="","",COUNT('Diário 1º PA'!$A$5:$A$1982)+COUNT('Diário 2º PA'!$A$5:$A$2027)+COUNT('Diário 3º PA'!$A$5:$A$2043)+ROW()-4)</f>
        <v/>
      </c>
      <c r="B1672" s="104"/>
      <c r="C1672" s="153"/>
      <c r="D1672" s="105"/>
      <c r="E1672" s="105"/>
      <c r="F1672" s="106"/>
      <c r="G1672" s="105"/>
      <c r="H1672" s="105"/>
      <c r="I1672" s="107"/>
      <c r="J1672" s="422"/>
      <c r="K1672" s="422"/>
      <c r="L1672" s="423"/>
      <c r="M1672" s="422"/>
      <c r="N1672" s="422"/>
      <c r="O1672" s="79">
        <f t="shared" si="60"/>
        <v>0</v>
      </c>
      <c r="P1672" s="79">
        <f t="shared" si="60"/>
        <v>0</v>
      </c>
      <c r="Q1672" s="102" t="str">
        <f t="shared" si="59"/>
        <v/>
      </c>
    </row>
    <row r="1673" spans="1:17" x14ac:dyDescent="0.2">
      <c r="A1673" s="118" t="str">
        <f>IF(B1673="","",COUNT('Diário 1º PA'!$A$5:$A$1982)+COUNT('Diário 2º PA'!$A$5:$A$2027)+COUNT('Diário 3º PA'!$A$5:$A$2043)+ROW()-4)</f>
        <v/>
      </c>
      <c r="B1673" s="104"/>
      <c r="C1673" s="153"/>
      <c r="D1673" s="105"/>
      <c r="E1673" s="105"/>
      <c r="F1673" s="106"/>
      <c r="G1673" s="105"/>
      <c r="H1673" s="105"/>
      <c r="I1673" s="107"/>
      <c r="J1673" s="422"/>
      <c r="K1673" s="422"/>
      <c r="L1673" s="423"/>
      <c r="M1673" s="422"/>
      <c r="N1673" s="422"/>
      <c r="O1673" s="79">
        <f t="shared" si="60"/>
        <v>0</v>
      </c>
      <c r="P1673" s="79">
        <f t="shared" si="60"/>
        <v>0</v>
      </c>
      <c r="Q1673" s="102" t="str">
        <f t="shared" ref="Q1673:Q1736" si="61">SUBSTITUTE(D1673," ","_")</f>
        <v/>
      </c>
    </row>
    <row r="1674" spans="1:17" x14ac:dyDescent="0.2">
      <c r="A1674" s="118" t="str">
        <f>IF(B1674="","",COUNT('Diário 1º PA'!$A$5:$A$1982)+COUNT('Diário 2º PA'!$A$5:$A$2027)+COUNT('Diário 3º PA'!$A$5:$A$2043)+ROW()-4)</f>
        <v/>
      </c>
      <c r="B1674" s="104"/>
      <c r="C1674" s="153"/>
      <c r="D1674" s="105"/>
      <c r="E1674" s="105"/>
      <c r="F1674" s="106"/>
      <c r="G1674" s="105"/>
      <c r="H1674" s="105"/>
      <c r="I1674" s="107"/>
      <c r="J1674" s="422"/>
      <c r="K1674" s="422"/>
      <c r="L1674" s="423"/>
      <c r="M1674" s="422"/>
      <c r="N1674" s="422"/>
      <c r="O1674" s="79">
        <f t="shared" ref="O1674:P1737" si="62">IF(B1674=0,0,IF(YEAR(B1674)=$P$1,MONTH(B1674)-$O$1+1,(YEAR(B1674)-$P$1)*12-$O$1+1+MONTH(B1674)))</f>
        <v>0</v>
      </c>
      <c r="P1674" s="79">
        <f t="shared" si="62"/>
        <v>0</v>
      </c>
      <c r="Q1674" s="102" t="str">
        <f t="shared" si="61"/>
        <v/>
      </c>
    </row>
    <row r="1675" spans="1:17" x14ac:dyDescent="0.2">
      <c r="A1675" s="118" t="str">
        <f>IF(B1675="","",COUNT('Diário 1º PA'!$A$5:$A$1982)+COUNT('Diário 2º PA'!$A$5:$A$2027)+COUNT('Diário 3º PA'!$A$5:$A$2043)+ROW()-4)</f>
        <v/>
      </c>
      <c r="B1675" s="104"/>
      <c r="C1675" s="153"/>
      <c r="D1675" s="105"/>
      <c r="E1675" s="105"/>
      <c r="F1675" s="106"/>
      <c r="G1675" s="105"/>
      <c r="H1675" s="105"/>
      <c r="I1675" s="107"/>
      <c r="J1675" s="422"/>
      <c r="K1675" s="422"/>
      <c r="L1675" s="423"/>
      <c r="M1675" s="422"/>
      <c r="N1675" s="422"/>
      <c r="O1675" s="79">
        <f t="shared" si="62"/>
        <v>0</v>
      </c>
      <c r="P1675" s="79">
        <f t="shared" si="62"/>
        <v>0</v>
      </c>
      <c r="Q1675" s="102" t="str">
        <f t="shared" si="61"/>
        <v/>
      </c>
    </row>
    <row r="1676" spans="1:17" x14ac:dyDescent="0.2">
      <c r="A1676" s="118" t="str">
        <f>IF(B1676="","",COUNT('Diário 1º PA'!$A$5:$A$1982)+COUNT('Diário 2º PA'!$A$5:$A$2027)+COUNT('Diário 3º PA'!$A$5:$A$2043)+ROW()-4)</f>
        <v/>
      </c>
      <c r="B1676" s="104"/>
      <c r="C1676" s="153"/>
      <c r="D1676" s="105"/>
      <c r="E1676" s="105"/>
      <c r="F1676" s="106"/>
      <c r="G1676" s="105"/>
      <c r="H1676" s="105"/>
      <c r="I1676" s="107"/>
      <c r="J1676" s="422"/>
      <c r="K1676" s="422"/>
      <c r="L1676" s="423"/>
      <c r="M1676" s="422"/>
      <c r="N1676" s="422"/>
      <c r="O1676" s="79">
        <f t="shared" si="62"/>
        <v>0</v>
      </c>
      <c r="P1676" s="79">
        <f t="shared" si="62"/>
        <v>0</v>
      </c>
      <c r="Q1676" s="102" t="str">
        <f t="shared" si="61"/>
        <v/>
      </c>
    </row>
    <row r="1677" spans="1:17" x14ac:dyDescent="0.2">
      <c r="A1677" s="118" t="str">
        <f>IF(B1677="","",COUNT('Diário 1º PA'!$A$5:$A$1982)+COUNT('Diário 2º PA'!$A$5:$A$2027)+COUNT('Diário 3º PA'!$A$5:$A$2043)+ROW()-4)</f>
        <v/>
      </c>
      <c r="B1677" s="104"/>
      <c r="C1677" s="153"/>
      <c r="D1677" s="105"/>
      <c r="E1677" s="105"/>
      <c r="F1677" s="106"/>
      <c r="G1677" s="105"/>
      <c r="H1677" s="105"/>
      <c r="I1677" s="107"/>
      <c r="J1677" s="422"/>
      <c r="K1677" s="422"/>
      <c r="L1677" s="423"/>
      <c r="M1677" s="422"/>
      <c r="N1677" s="422"/>
      <c r="O1677" s="79">
        <f t="shared" si="62"/>
        <v>0</v>
      </c>
      <c r="P1677" s="79">
        <f t="shared" si="62"/>
        <v>0</v>
      </c>
      <c r="Q1677" s="102" t="str">
        <f t="shared" si="61"/>
        <v/>
      </c>
    </row>
    <row r="1678" spans="1:17" x14ac:dyDescent="0.2">
      <c r="A1678" s="118" t="str">
        <f>IF(B1678="","",COUNT('Diário 1º PA'!$A$5:$A$1982)+COUNT('Diário 2º PA'!$A$5:$A$2027)+COUNT('Diário 3º PA'!$A$5:$A$2043)+ROW()-4)</f>
        <v/>
      </c>
      <c r="B1678" s="104"/>
      <c r="C1678" s="153"/>
      <c r="D1678" s="105"/>
      <c r="E1678" s="105"/>
      <c r="F1678" s="106"/>
      <c r="G1678" s="105"/>
      <c r="H1678" s="105"/>
      <c r="I1678" s="107"/>
      <c r="J1678" s="422"/>
      <c r="K1678" s="422"/>
      <c r="L1678" s="423"/>
      <c r="M1678" s="422"/>
      <c r="N1678" s="422"/>
      <c r="O1678" s="79">
        <f t="shared" si="62"/>
        <v>0</v>
      </c>
      <c r="P1678" s="79">
        <f t="shared" si="62"/>
        <v>0</v>
      </c>
      <c r="Q1678" s="102" t="str">
        <f t="shared" si="61"/>
        <v/>
      </c>
    </row>
    <row r="1679" spans="1:17" x14ac:dyDescent="0.2">
      <c r="A1679" s="118" t="str">
        <f>IF(B1679="","",COUNT('Diário 1º PA'!$A$5:$A$1982)+COUNT('Diário 2º PA'!$A$5:$A$2027)+COUNT('Diário 3º PA'!$A$5:$A$2043)+ROW()-4)</f>
        <v/>
      </c>
      <c r="B1679" s="104"/>
      <c r="C1679" s="153"/>
      <c r="D1679" s="105"/>
      <c r="E1679" s="105"/>
      <c r="F1679" s="106"/>
      <c r="G1679" s="105"/>
      <c r="H1679" s="105"/>
      <c r="I1679" s="107"/>
      <c r="J1679" s="422"/>
      <c r="K1679" s="422"/>
      <c r="L1679" s="423"/>
      <c r="M1679" s="422"/>
      <c r="N1679" s="422"/>
      <c r="O1679" s="79">
        <f t="shared" si="62"/>
        <v>0</v>
      </c>
      <c r="P1679" s="79">
        <f t="shared" si="62"/>
        <v>0</v>
      </c>
      <c r="Q1679" s="102" t="str">
        <f t="shared" si="61"/>
        <v/>
      </c>
    </row>
    <row r="1680" spans="1:17" x14ac:dyDescent="0.2">
      <c r="A1680" s="118" t="str">
        <f>IF(B1680="","",COUNT('Diário 1º PA'!$A$5:$A$1982)+COUNT('Diário 2º PA'!$A$5:$A$2027)+COUNT('Diário 3º PA'!$A$5:$A$2043)+ROW()-4)</f>
        <v/>
      </c>
      <c r="B1680" s="104"/>
      <c r="C1680" s="153"/>
      <c r="D1680" s="105"/>
      <c r="E1680" s="105"/>
      <c r="F1680" s="106"/>
      <c r="G1680" s="105"/>
      <c r="H1680" s="105"/>
      <c r="I1680" s="107"/>
      <c r="J1680" s="422"/>
      <c r="K1680" s="422"/>
      <c r="L1680" s="423"/>
      <c r="M1680" s="422"/>
      <c r="N1680" s="422"/>
      <c r="O1680" s="79">
        <f t="shared" si="62"/>
        <v>0</v>
      </c>
      <c r="P1680" s="79">
        <f t="shared" si="62"/>
        <v>0</v>
      </c>
      <c r="Q1680" s="102" t="str">
        <f t="shared" si="61"/>
        <v/>
      </c>
    </row>
    <row r="1681" spans="1:17" x14ac:dyDescent="0.2">
      <c r="A1681" s="118" t="str">
        <f>IF(B1681="","",COUNT('Diário 1º PA'!$A$5:$A$1982)+COUNT('Diário 2º PA'!$A$5:$A$2027)+COUNT('Diário 3º PA'!$A$5:$A$2043)+ROW()-4)</f>
        <v/>
      </c>
      <c r="B1681" s="104"/>
      <c r="C1681" s="153"/>
      <c r="D1681" s="105"/>
      <c r="E1681" s="105"/>
      <c r="F1681" s="106"/>
      <c r="G1681" s="105"/>
      <c r="H1681" s="105"/>
      <c r="I1681" s="107"/>
      <c r="J1681" s="422"/>
      <c r="K1681" s="422"/>
      <c r="L1681" s="423"/>
      <c r="M1681" s="422"/>
      <c r="N1681" s="422"/>
      <c r="O1681" s="79">
        <f t="shared" si="62"/>
        <v>0</v>
      </c>
      <c r="P1681" s="79">
        <f t="shared" si="62"/>
        <v>0</v>
      </c>
      <c r="Q1681" s="102" t="str">
        <f t="shared" si="61"/>
        <v/>
      </c>
    </row>
    <row r="1682" spans="1:17" x14ac:dyDescent="0.2">
      <c r="A1682" s="118" t="str">
        <f>IF(B1682="","",COUNT('Diário 1º PA'!$A$5:$A$1982)+COUNT('Diário 2º PA'!$A$5:$A$2027)+COUNT('Diário 3º PA'!$A$5:$A$2043)+ROW()-4)</f>
        <v/>
      </c>
      <c r="B1682" s="104"/>
      <c r="C1682" s="153"/>
      <c r="D1682" s="105"/>
      <c r="E1682" s="105"/>
      <c r="F1682" s="106"/>
      <c r="G1682" s="105"/>
      <c r="H1682" s="105"/>
      <c r="I1682" s="107"/>
      <c r="J1682" s="422"/>
      <c r="K1682" s="422"/>
      <c r="L1682" s="423"/>
      <c r="M1682" s="422"/>
      <c r="N1682" s="422"/>
      <c r="O1682" s="79">
        <f t="shared" si="62"/>
        <v>0</v>
      </c>
      <c r="P1682" s="79">
        <f t="shared" si="62"/>
        <v>0</v>
      </c>
      <c r="Q1682" s="102" t="str">
        <f t="shared" si="61"/>
        <v/>
      </c>
    </row>
    <row r="1683" spans="1:17" x14ac:dyDescent="0.2">
      <c r="A1683" s="118" t="str">
        <f>IF(B1683="","",COUNT('Diário 1º PA'!$A$5:$A$1982)+COUNT('Diário 2º PA'!$A$5:$A$2027)+COUNT('Diário 3º PA'!$A$5:$A$2043)+ROW()-4)</f>
        <v/>
      </c>
      <c r="B1683" s="104"/>
      <c r="C1683" s="153"/>
      <c r="D1683" s="105"/>
      <c r="E1683" s="105"/>
      <c r="F1683" s="106"/>
      <c r="G1683" s="105"/>
      <c r="H1683" s="105"/>
      <c r="I1683" s="107"/>
      <c r="J1683" s="422"/>
      <c r="K1683" s="422"/>
      <c r="L1683" s="423"/>
      <c r="M1683" s="422"/>
      <c r="N1683" s="422"/>
      <c r="O1683" s="79">
        <f t="shared" si="62"/>
        <v>0</v>
      </c>
      <c r="P1683" s="79">
        <f t="shared" si="62"/>
        <v>0</v>
      </c>
      <c r="Q1683" s="102" t="str">
        <f t="shared" si="61"/>
        <v/>
      </c>
    </row>
    <row r="1684" spans="1:17" x14ac:dyDescent="0.2">
      <c r="A1684" s="118" t="str">
        <f>IF(B1684="","",COUNT('Diário 1º PA'!$A$5:$A$1982)+COUNT('Diário 2º PA'!$A$5:$A$2027)+COUNT('Diário 3º PA'!$A$5:$A$2043)+ROW()-4)</f>
        <v/>
      </c>
      <c r="B1684" s="104"/>
      <c r="C1684" s="153"/>
      <c r="D1684" s="105"/>
      <c r="E1684" s="105"/>
      <c r="F1684" s="106"/>
      <c r="G1684" s="105"/>
      <c r="H1684" s="105"/>
      <c r="I1684" s="107"/>
      <c r="J1684" s="422"/>
      <c r="K1684" s="422"/>
      <c r="L1684" s="423"/>
      <c r="M1684" s="422"/>
      <c r="N1684" s="422"/>
      <c r="O1684" s="79">
        <f t="shared" si="62"/>
        <v>0</v>
      </c>
      <c r="P1684" s="79">
        <f t="shared" si="62"/>
        <v>0</v>
      </c>
      <c r="Q1684" s="102" t="str">
        <f t="shared" si="61"/>
        <v/>
      </c>
    </row>
    <row r="1685" spans="1:17" x14ac:dyDescent="0.2">
      <c r="A1685" s="118" t="str">
        <f>IF(B1685="","",COUNT('Diário 1º PA'!$A$5:$A$1982)+COUNT('Diário 2º PA'!$A$5:$A$2027)+COUNT('Diário 3º PA'!$A$5:$A$2043)+ROW()-4)</f>
        <v/>
      </c>
      <c r="B1685" s="104"/>
      <c r="C1685" s="153"/>
      <c r="D1685" s="105"/>
      <c r="E1685" s="105"/>
      <c r="F1685" s="106"/>
      <c r="G1685" s="105"/>
      <c r="H1685" s="105"/>
      <c r="I1685" s="107"/>
      <c r="J1685" s="422"/>
      <c r="K1685" s="422"/>
      <c r="L1685" s="423"/>
      <c r="M1685" s="422"/>
      <c r="N1685" s="422"/>
      <c r="O1685" s="79">
        <f t="shared" si="62"/>
        <v>0</v>
      </c>
      <c r="P1685" s="79">
        <f t="shared" si="62"/>
        <v>0</v>
      </c>
      <c r="Q1685" s="102" t="str">
        <f t="shared" si="61"/>
        <v/>
      </c>
    </row>
    <row r="1686" spans="1:17" x14ac:dyDescent="0.2">
      <c r="A1686" s="118" t="str">
        <f>IF(B1686="","",COUNT('Diário 1º PA'!$A$5:$A$1982)+COUNT('Diário 2º PA'!$A$5:$A$2027)+COUNT('Diário 3º PA'!$A$5:$A$2043)+ROW()-4)</f>
        <v/>
      </c>
      <c r="B1686" s="104"/>
      <c r="C1686" s="153"/>
      <c r="D1686" s="105"/>
      <c r="E1686" s="105"/>
      <c r="F1686" s="106"/>
      <c r="G1686" s="105"/>
      <c r="H1686" s="105"/>
      <c r="I1686" s="107"/>
      <c r="J1686" s="422"/>
      <c r="K1686" s="422"/>
      <c r="L1686" s="423"/>
      <c r="M1686" s="422"/>
      <c r="N1686" s="422"/>
      <c r="O1686" s="79">
        <f t="shared" si="62"/>
        <v>0</v>
      </c>
      <c r="P1686" s="79">
        <f t="shared" si="62"/>
        <v>0</v>
      </c>
      <c r="Q1686" s="102" t="str">
        <f t="shared" si="61"/>
        <v/>
      </c>
    </row>
    <row r="1687" spans="1:17" x14ac:dyDescent="0.2">
      <c r="A1687" s="118" t="str">
        <f>IF(B1687="","",COUNT('Diário 1º PA'!$A$5:$A$1982)+COUNT('Diário 2º PA'!$A$5:$A$2027)+COUNT('Diário 3º PA'!$A$5:$A$2043)+ROW()-4)</f>
        <v/>
      </c>
      <c r="B1687" s="104"/>
      <c r="C1687" s="153"/>
      <c r="D1687" s="105"/>
      <c r="E1687" s="105"/>
      <c r="F1687" s="106"/>
      <c r="G1687" s="105"/>
      <c r="H1687" s="105"/>
      <c r="I1687" s="107"/>
      <c r="J1687" s="422"/>
      <c r="K1687" s="422"/>
      <c r="L1687" s="423"/>
      <c r="M1687" s="422"/>
      <c r="N1687" s="422"/>
      <c r="O1687" s="79">
        <f t="shared" si="62"/>
        <v>0</v>
      </c>
      <c r="P1687" s="79">
        <f t="shared" si="62"/>
        <v>0</v>
      </c>
      <c r="Q1687" s="102" t="str">
        <f t="shared" si="61"/>
        <v/>
      </c>
    </row>
    <row r="1688" spans="1:17" x14ac:dyDescent="0.2">
      <c r="A1688" s="118" t="str">
        <f>IF(B1688="","",COUNT('Diário 1º PA'!$A$5:$A$1982)+COUNT('Diário 2º PA'!$A$5:$A$2027)+COUNT('Diário 3º PA'!$A$5:$A$2043)+ROW()-4)</f>
        <v/>
      </c>
      <c r="B1688" s="104"/>
      <c r="C1688" s="153"/>
      <c r="D1688" s="105"/>
      <c r="E1688" s="105"/>
      <c r="F1688" s="106"/>
      <c r="G1688" s="105"/>
      <c r="H1688" s="105"/>
      <c r="I1688" s="107"/>
      <c r="J1688" s="422"/>
      <c r="K1688" s="422"/>
      <c r="L1688" s="423"/>
      <c r="M1688" s="422"/>
      <c r="N1688" s="422"/>
      <c r="O1688" s="79">
        <f t="shared" si="62"/>
        <v>0</v>
      </c>
      <c r="P1688" s="79">
        <f t="shared" si="62"/>
        <v>0</v>
      </c>
      <c r="Q1688" s="102" t="str">
        <f t="shared" si="61"/>
        <v/>
      </c>
    </row>
    <row r="1689" spans="1:17" x14ac:dyDescent="0.2">
      <c r="A1689" s="118" t="str">
        <f>IF(B1689="","",COUNT('Diário 1º PA'!$A$5:$A$1982)+COUNT('Diário 2º PA'!$A$5:$A$2027)+COUNT('Diário 3º PA'!$A$5:$A$2043)+ROW()-4)</f>
        <v/>
      </c>
      <c r="B1689" s="104"/>
      <c r="C1689" s="153"/>
      <c r="D1689" s="105"/>
      <c r="E1689" s="105"/>
      <c r="F1689" s="106"/>
      <c r="G1689" s="105"/>
      <c r="H1689" s="105"/>
      <c r="I1689" s="107"/>
      <c r="J1689" s="422"/>
      <c r="K1689" s="422"/>
      <c r="L1689" s="423"/>
      <c r="M1689" s="422"/>
      <c r="N1689" s="422"/>
      <c r="O1689" s="79">
        <f t="shared" si="62"/>
        <v>0</v>
      </c>
      <c r="P1689" s="79">
        <f t="shared" si="62"/>
        <v>0</v>
      </c>
      <c r="Q1689" s="102" t="str">
        <f t="shared" si="61"/>
        <v/>
      </c>
    </row>
    <row r="1690" spans="1:17" x14ac:dyDescent="0.2">
      <c r="A1690" s="118" t="str">
        <f>IF(B1690="","",COUNT('Diário 1º PA'!$A$5:$A$1982)+COUNT('Diário 2º PA'!$A$5:$A$2027)+COUNT('Diário 3º PA'!$A$5:$A$2043)+ROW()-4)</f>
        <v/>
      </c>
      <c r="B1690" s="104"/>
      <c r="C1690" s="153"/>
      <c r="D1690" s="105"/>
      <c r="E1690" s="105"/>
      <c r="F1690" s="106"/>
      <c r="G1690" s="105"/>
      <c r="H1690" s="105"/>
      <c r="I1690" s="107"/>
      <c r="J1690" s="422"/>
      <c r="K1690" s="422"/>
      <c r="L1690" s="423"/>
      <c r="M1690" s="422"/>
      <c r="N1690" s="422"/>
      <c r="O1690" s="79">
        <f t="shared" si="62"/>
        <v>0</v>
      </c>
      <c r="P1690" s="79">
        <f t="shared" si="62"/>
        <v>0</v>
      </c>
      <c r="Q1690" s="102" t="str">
        <f t="shared" si="61"/>
        <v/>
      </c>
    </row>
    <row r="1691" spans="1:17" x14ac:dyDescent="0.2">
      <c r="A1691" s="118" t="str">
        <f>IF(B1691="","",COUNT('Diário 1º PA'!$A$5:$A$1982)+COUNT('Diário 2º PA'!$A$5:$A$2027)+COUNT('Diário 3º PA'!$A$5:$A$2043)+ROW()-4)</f>
        <v/>
      </c>
      <c r="B1691" s="104"/>
      <c r="C1691" s="153"/>
      <c r="D1691" s="105"/>
      <c r="E1691" s="105"/>
      <c r="F1691" s="106"/>
      <c r="G1691" s="105"/>
      <c r="H1691" s="105"/>
      <c r="I1691" s="107"/>
      <c r="J1691" s="422"/>
      <c r="K1691" s="422"/>
      <c r="L1691" s="423"/>
      <c r="M1691" s="422"/>
      <c r="N1691" s="422"/>
      <c r="O1691" s="79">
        <f t="shared" si="62"/>
        <v>0</v>
      </c>
      <c r="P1691" s="79">
        <f t="shared" si="62"/>
        <v>0</v>
      </c>
      <c r="Q1691" s="102" t="str">
        <f t="shared" si="61"/>
        <v/>
      </c>
    </row>
    <row r="1692" spans="1:17" x14ac:dyDescent="0.2">
      <c r="A1692" s="118" t="str">
        <f>IF(B1692="","",COUNT('Diário 1º PA'!$A$5:$A$1982)+COUNT('Diário 2º PA'!$A$5:$A$2027)+COUNT('Diário 3º PA'!$A$5:$A$2043)+ROW()-4)</f>
        <v/>
      </c>
      <c r="B1692" s="104"/>
      <c r="C1692" s="153"/>
      <c r="D1692" s="105"/>
      <c r="E1692" s="105"/>
      <c r="F1692" s="106"/>
      <c r="G1692" s="105"/>
      <c r="H1692" s="105"/>
      <c r="I1692" s="107"/>
      <c r="J1692" s="422"/>
      <c r="K1692" s="422"/>
      <c r="L1692" s="423"/>
      <c r="M1692" s="422"/>
      <c r="N1692" s="422"/>
      <c r="O1692" s="79">
        <f t="shared" si="62"/>
        <v>0</v>
      </c>
      <c r="P1692" s="79">
        <f t="shared" si="62"/>
        <v>0</v>
      </c>
      <c r="Q1692" s="102" t="str">
        <f t="shared" si="61"/>
        <v/>
      </c>
    </row>
    <row r="1693" spans="1:17" x14ac:dyDescent="0.2">
      <c r="A1693" s="118" t="str">
        <f>IF(B1693="","",COUNT('Diário 1º PA'!$A$5:$A$1982)+COUNT('Diário 2º PA'!$A$5:$A$2027)+COUNT('Diário 3º PA'!$A$5:$A$2043)+ROW()-4)</f>
        <v/>
      </c>
      <c r="B1693" s="104"/>
      <c r="C1693" s="153"/>
      <c r="D1693" s="105"/>
      <c r="E1693" s="105"/>
      <c r="F1693" s="106"/>
      <c r="G1693" s="105"/>
      <c r="H1693" s="105"/>
      <c r="I1693" s="107"/>
      <c r="J1693" s="422"/>
      <c r="K1693" s="422"/>
      <c r="L1693" s="423"/>
      <c r="M1693" s="422"/>
      <c r="N1693" s="422"/>
      <c r="O1693" s="79">
        <f t="shared" si="62"/>
        <v>0</v>
      </c>
      <c r="P1693" s="79">
        <f t="shared" si="62"/>
        <v>0</v>
      </c>
      <c r="Q1693" s="102" t="str">
        <f t="shared" si="61"/>
        <v/>
      </c>
    </row>
    <row r="1694" spans="1:17" x14ac:dyDescent="0.2">
      <c r="A1694" s="118" t="str">
        <f>IF(B1694="","",COUNT('Diário 1º PA'!$A$5:$A$1982)+COUNT('Diário 2º PA'!$A$5:$A$2027)+COUNT('Diário 3º PA'!$A$5:$A$2043)+ROW()-4)</f>
        <v/>
      </c>
      <c r="B1694" s="104"/>
      <c r="C1694" s="153"/>
      <c r="D1694" s="105"/>
      <c r="E1694" s="105"/>
      <c r="F1694" s="106"/>
      <c r="G1694" s="105"/>
      <c r="H1694" s="105"/>
      <c r="I1694" s="107"/>
      <c r="J1694" s="422"/>
      <c r="K1694" s="422"/>
      <c r="L1694" s="423"/>
      <c r="M1694" s="422"/>
      <c r="N1694" s="422"/>
      <c r="O1694" s="79">
        <f t="shared" si="62"/>
        <v>0</v>
      </c>
      <c r="P1694" s="79">
        <f t="shared" si="62"/>
        <v>0</v>
      </c>
      <c r="Q1694" s="102" t="str">
        <f t="shared" si="61"/>
        <v/>
      </c>
    </row>
    <row r="1695" spans="1:17" x14ac:dyDescent="0.2">
      <c r="A1695" s="118" t="str">
        <f>IF(B1695="","",COUNT('Diário 1º PA'!$A$5:$A$1982)+COUNT('Diário 2º PA'!$A$5:$A$2027)+COUNT('Diário 3º PA'!$A$5:$A$2043)+ROW()-4)</f>
        <v/>
      </c>
      <c r="B1695" s="104"/>
      <c r="C1695" s="153"/>
      <c r="D1695" s="105"/>
      <c r="E1695" s="105"/>
      <c r="F1695" s="106"/>
      <c r="G1695" s="105"/>
      <c r="H1695" s="105"/>
      <c r="I1695" s="107"/>
      <c r="J1695" s="422"/>
      <c r="K1695" s="422"/>
      <c r="L1695" s="423"/>
      <c r="M1695" s="422"/>
      <c r="N1695" s="422"/>
      <c r="O1695" s="79">
        <f t="shared" si="62"/>
        <v>0</v>
      </c>
      <c r="P1695" s="79">
        <f t="shared" si="62"/>
        <v>0</v>
      </c>
      <c r="Q1695" s="102" t="str">
        <f t="shared" si="61"/>
        <v/>
      </c>
    </row>
    <row r="1696" spans="1:17" x14ac:dyDescent="0.2">
      <c r="A1696" s="118" t="str">
        <f>IF(B1696="","",COUNT('Diário 1º PA'!$A$5:$A$1982)+COUNT('Diário 2º PA'!$A$5:$A$2027)+COUNT('Diário 3º PA'!$A$5:$A$2043)+ROW()-4)</f>
        <v/>
      </c>
      <c r="B1696" s="104"/>
      <c r="C1696" s="153"/>
      <c r="D1696" s="105"/>
      <c r="E1696" s="105"/>
      <c r="F1696" s="106"/>
      <c r="G1696" s="105"/>
      <c r="H1696" s="105"/>
      <c r="I1696" s="107"/>
      <c r="J1696" s="422"/>
      <c r="K1696" s="422"/>
      <c r="L1696" s="423"/>
      <c r="M1696" s="422"/>
      <c r="N1696" s="422"/>
      <c r="O1696" s="79">
        <f t="shared" si="62"/>
        <v>0</v>
      </c>
      <c r="P1696" s="79">
        <f t="shared" si="62"/>
        <v>0</v>
      </c>
      <c r="Q1696" s="102" t="str">
        <f t="shared" si="61"/>
        <v/>
      </c>
    </row>
    <row r="1697" spans="1:17" x14ac:dyDescent="0.2">
      <c r="A1697" s="118" t="str">
        <f>IF(B1697="","",COUNT('Diário 1º PA'!$A$5:$A$1982)+COUNT('Diário 2º PA'!$A$5:$A$2027)+COUNT('Diário 3º PA'!$A$5:$A$2043)+ROW()-4)</f>
        <v/>
      </c>
      <c r="B1697" s="104"/>
      <c r="C1697" s="153"/>
      <c r="D1697" s="105"/>
      <c r="E1697" s="105"/>
      <c r="F1697" s="106"/>
      <c r="G1697" s="105"/>
      <c r="H1697" s="105"/>
      <c r="I1697" s="107"/>
      <c r="J1697" s="422"/>
      <c r="K1697" s="422"/>
      <c r="L1697" s="423"/>
      <c r="M1697" s="422"/>
      <c r="N1697" s="422"/>
      <c r="O1697" s="79">
        <f t="shared" si="62"/>
        <v>0</v>
      </c>
      <c r="P1697" s="79">
        <f t="shared" si="62"/>
        <v>0</v>
      </c>
      <c r="Q1697" s="102" t="str">
        <f t="shared" si="61"/>
        <v/>
      </c>
    </row>
    <row r="1698" spans="1:17" x14ac:dyDescent="0.2">
      <c r="A1698" s="118" t="str">
        <f>IF(B1698="","",COUNT('Diário 1º PA'!$A$5:$A$1982)+COUNT('Diário 2º PA'!$A$5:$A$2027)+COUNT('Diário 3º PA'!$A$5:$A$2043)+ROW()-4)</f>
        <v/>
      </c>
      <c r="B1698" s="104"/>
      <c r="C1698" s="153"/>
      <c r="D1698" s="105"/>
      <c r="E1698" s="105"/>
      <c r="F1698" s="106"/>
      <c r="G1698" s="105"/>
      <c r="H1698" s="105"/>
      <c r="I1698" s="107"/>
      <c r="J1698" s="422"/>
      <c r="K1698" s="422"/>
      <c r="L1698" s="423"/>
      <c r="M1698" s="422"/>
      <c r="N1698" s="422"/>
      <c r="O1698" s="79">
        <f t="shared" si="62"/>
        <v>0</v>
      </c>
      <c r="P1698" s="79">
        <f t="shared" si="62"/>
        <v>0</v>
      </c>
      <c r="Q1698" s="102" t="str">
        <f t="shared" si="61"/>
        <v/>
      </c>
    </row>
    <row r="1699" spans="1:17" x14ac:dyDescent="0.2">
      <c r="A1699" s="118" t="str">
        <f>IF(B1699="","",COUNT('Diário 1º PA'!$A$5:$A$1982)+COUNT('Diário 2º PA'!$A$5:$A$2027)+COUNT('Diário 3º PA'!$A$5:$A$2043)+ROW()-4)</f>
        <v/>
      </c>
      <c r="B1699" s="104"/>
      <c r="C1699" s="153"/>
      <c r="D1699" s="105"/>
      <c r="E1699" s="105"/>
      <c r="F1699" s="106"/>
      <c r="G1699" s="105"/>
      <c r="H1699" s="105"/>
      <c r="I1699" s="107"/>
      <c r="J1699" s="422"/>
      <c r="K1699" s="422"/>
      <c r="L1699" s="423"/>
      <c r="M1699" s="422"/>
      <c r="N1699" s="422"/>
      <c r="O1699" s="79">
        <f t="shared" si="62"/>
        <v>0</v>
      </c>
      <c r="P1699" s="79">
        <f t="shared" si="62"/>
        <v>0</v>
      </c>
      <c r="Q1699" s="102" t="str">
        <f t="shared" si="61"/>
        <v/>
      </c>
    </row>
    <row r="1700" spans="1:17" x14ac:dyDescent="0.2">
      <c r="A1700" s="118" t="str">
        <f>IF(B1700="","",COUNT('Diário 1º PA'!$A$5:$A$1982)+COUNT('Diário 2º PA'!$A$5:$A$2027)+COUNT('Diário 3º PA'!$A$5:$A$2043)+ROW()-4)</f>
        <v/>
      </c>
      <c r="B1700" s="104"/>
      <c r="C1700" s="153"/>
      <c r="D1700" s="105"/>
      <c r="E1700" s="105"/>
      <c r="F1700" s="106"/>
      <c r="G1700" s="105"/>
      <c r="H1700" s="105"/>
      <c r="I1700" s="107"/>
      <c r="J1700" s="422"/>
      <c r="K1700" s="422"/>
      <c r="L1700" s="423"/>
      <c r="M1700" s="422"/>
      <c r="N1700" s="422"/>
      <c r="O1700" s="79">
        <f t="shared" si="62"/>
        <v>0</v>
      </c>
      <c r="P1700" s="79">
        <f t="shared" si="62"/>
        <v>0</v>
      </c>
      <c r="Q1700" s="102" t="str">
        <f t="shared" si="61"/>
        <v/>
      </c>
    </row>
    <row r="1701" spans="1:17" x14ac:dyDescent="0.2">
      <c r="A1701" s="118" t="str">
        <f>IF(B1701="","",COUNT('Diário 1º PA'!$A$5:$A$1982)+COUNT('Diário 2º PA'!$A$5:$A$2027)+COUNT('Diário 3º PA'!$A$5:$A$2043)+ROW()-4)</f>
        <v/>
      </c>
      <c r="B1701" s="104"/>
      <c r="C1701" s="153"/>
      <c r="D1701" s="105"/>
      <c r="E1701" s="105"/>
      <c r="F1701" s="106"/>
      <c r="G1701" s="105"/>
      <c r="H1701" s="105"/>
      <c r="I1701" s="107"/>
      <c r="J1701" s="422"/>
      <c r="K1701" s="422"/>
      <c r="L1701" s="423"/>
      <c r="M1701" s="422"/>
      <c r="N1701" s="422"/>
      <c r="O1701" s="79">
        <f t="shared" si="62"/>
        <v>0</v>
      </c>
      <c r="P1701" s="79">
        <f t="shared" si="62"/>
        <v>0</v>
      </c>
      <c r="Q1701" s="102" t="str">
        <f t="shared" si="61"/>
        <v/>
      </c>
    </row>
    <row r="1702" spans="1:17" x14ac:dyDescent="0.2">
      <c r="A1702" s="118" t="str">
        <f>IF(B1702="","",COUNT('Diário 1º PA'!$A$5:$A$1982)+COUNT('Diário 2º PA'!$A$5:$A$2027)+COUNT('Diário 3º PA'!$A$5:$A$2043)+ROW()-4)</f>
        <v/>
      </c>
      <c r="B1702" s="104"/>
      <c r="C1702" s="153"/>
      <c r="D1702" s="105"/>
      <c r="E1702" s="105"/>
      <c r="F1702" s="106"/>
      <c r="G1702" s="105"/>
      <c r="H1702" s="105"/>
      <c r="I1702" s="107"/>
      <c r="J1702" s="422"/>
      <c r="K1702" s="422"/>
      <c r="L1702" s="423"/>
      <c r="M1702" s="422"/>
      <c r="N1702" s="422"/>
      <c r="O1702" s="79">
        <f t="shared" si="62"/>
        <v>0</v>
      </c>
      <c r="P1702" s="79">
        <f t="shared" si="62"/>
        <v>0</v>
      </c>
      <c r="Q1702" s="102" t="str">
        <f t="shared" si="61"/>
        <v/>
      </c>
    </row>
    <row r="1703" spans="1:17" x14ac:dyDescent="0.2">
      <c r="A1703" s="118" t="str">
        <f>IF(B1703="","",COUNT('Diário 1º PA'!$A$5:$A$1982)+COUNT('Diário 2º PA'!$A$5:$A$2027)+COUNT('Diário 3º PA'!$A$5:$A$2043)+ROW()-4)</f>
        <v/>
      </c>
      <c r="B1703" s="104"/>
      <c r="C1703" s="153"/>
      <c r="D1703" s="105"/>
      <c r="E1703" s="105"/>
      <c r="F1703" s="106"/>
      <c r="G1703" s="105"/>
      <c r="H1703" s="105"/>
      <c r="I1703" s="107"/>
      <c r="J1703" s="422"/>
      <c r="K1703" s="422"/>
      <c r="L1703" s="423"/>
      <c r="M1703" s="422"/>
      <c r="N1703" s="422"/>
      <c r="O1703" s="79">
        <f t="shared" si="62"/>
        <v>0</v>
      </c>
      <c r="P1703" s="79">
        <f t="shared" si="62"/>
        <v>0</v>
      </c>
      <c r="Q1703" s="102" t="str">
        <f t="shared" si="61"/>
        <v/>
      </c>
    </row>
    <row r="1704" spans="1:17" x14ac:dyDescent="0.2">
      <c r="A1704" s="118" t="str">
        <f>IF(B1704="","",COUNT('Diário 1º PA'!$A$5:$A$1982)+COUNT('Diário 2º PA'!$A$5:$A$2027)+COUNT('Diário 3º PA'!$A$5:$A$2043)+ROW()-4)</f>
        <v/>
      </c>
      <c r="B1704" s="104"/>
      <c r="C1704" s="153"/>
      <c r="D1704" s="105"/>
      <c r="E1704" s="105"/>
      <c r="F1704" s="106"/>
      <c r="G1704" s="105"/>
      <c r="H1704" s="105"/>
      <c r="I1704" s="107"/>
      <c r="J1704" s="422"/>
      <c r="K1704" s="422"/>
      <c r="L1704" s="423"/>
      <c r="M1704" s="422"/>
      <c r="N1704" s="422"/>
      <c r="O1704" s="79">
        <f t="shared" si="62"/>
        <v>0</v>
      </c>
      <c r="P1704" s="79">
        <f t="shared" si="62"/>
        <v>0</v>
      </c>
      <c r="Q1704" s="102" t="str">
        <f t="shared" si="61"/>
        <v/>
      </c>
    </row>
    <row r="1705" spans="1:17" x14ac:dyDescent="0.2">
      <c r="A1705" s="118" t="str">
        <f>IF(B1705="","",COUNT('Diário 1º PA'!$A$5:$A$1982)+COUNT('Diário 2º PA'!$A$5:$A$2027)+COUNT('Diário 3º PA'!$A$5:$A$2043)+ROW()-4)</f>
        <v/>
      </c>
      <c r="B1705" s="104"/>
      <c r="C1705" s="153"/>
      <c r="D1705" s="105"/>
      <c r="E1705" s="105"/>
      <c r="F1705" s="106"/>
      <c r="G1705" s="105"/>
      <c r="H1705" s="105"/>
      <c r="I1705" s="107"/>
      <c r="J1705" s="422"/>
      <c r="K1705" s="422"/>
      <c r="L1705" s="423"/>
      <c r="M1705" s="422"/>
      <c r="N1705" s="422"/>
      <c r="O1705" s="79">
        <f t="shared" si="62"/>
        <v>0</v>
      </c>
      <c r="P1705" s="79">
        <f t="shared" si="62"/>
        <v>0</v>
      </c>
      <c r="Q1705" s="102" t="str">
        <f t="shared" si="61"/>
        <v/>
      </c>
    </row>
    <row r="1706" spans="1:17" x14ac:dyDescent="0.2">
      <c r="A1706" s="118" t="str">
        <f>IF(B1706="","",COUNT('Diário 1º PA'!$A$5:$A$1982)+COUNT('Diário 2º PA'!$A$5:$A$2027)+COUNT('Diário 3º PA'!$A$5:$A$2043)+ROW()-4)</f>
        <v/>
      </c>
      <c r="B1706" s="104"/>
      <c r="C1706" s="153"/>
      <c r="D1706" s="105"/>
      <c r="E1706" s="105"/>
      <c r="F1706" s="106"/>
      <c r="G1706" s="105"/>
      <c r="H1706" s="105"/>
      <c r="I1706" s="107"/>
      <c r="J1706" s="422"/>
      <c r="K1706" s="422"/>
      <c r="L1706" s="423"/>
      <c r="M1706" s="422"/>
      <c r="N1706" s="422"/>
      <c r="O1706" s="79">
        <f t="shared" si="62"/>
        <v>0</v>
      </c>
      <c r="P1706" s="79">
        <f t="shared" si="62"/>
        <v>0</v>
      </c>
      <c r="Q1706" s="102" t="str">
        <f t="shared" si="61"/>
        <v/>
      </c>
    </row>
    <row r="1707" spans="1:17" x14ac:dyDescent="0.2">
      <c r="A1707" s="118" t="str">
        <f>IF(B1707="","",COUNT('Diário 1º PA'!$A$5:$A$1982)+COUNT('Diário 2º PA'!$A$5:$A$2027)+COUNT('Diário 3º PA'!$A$5:$A$2043)+ROW()-4)</f>
        <v/>
      </c>
      <c r="B1707" s="104"/>
      <c r="C1707" s="153"/>
      <c r="D1707" s="105"/>
      <c r="E1707" s="105"/>
      <c r="F1707" s="106"/>
      <c r="G1707" s="105"/>
      <c r="H1707" s="105"/>
      <c r="I1707" s="107"/>
      <c r="J1707" s="422"/>
      <c r="K1707" s="422"/>
      <c r="L1707" s="423"/>
      <c r="M1707" s="422"/>
      <c r="N1707" s="422"/>
      <c r="O1707" s="79">
        <f t="shared" si="62"/>
        <v>0</v>
      </c>
      <c r="P1707" s="79">
        <f t="shared" si="62"/>
        <v>0</v>
      </c>
      <c r="Q1707" s="102" t="str">
        <f t="shared" si="61"/>
        <v/>
      </c>
    </row>
    <row r="1708" spans="1:17" x14ac:dyDescent="0.2">
      <c r="A1708" s="118" t="str">
        <f>IF(B1708="","",COUNT('Diário 1º PA'!$A$5:$A$1982)+COUNT('Diário 2º PA'!$A$5:$A$2027)+COUNT('Diário 3º PA'!$A$5:$A$2043)+ROW()-4)</f>
        <v/>
      </c>
      <c r="B1708" s="104"/>
      <c r="C1708" s="153"/>
      <c r="D1708" s="105"/>
      <c r="E1708" s="105"/>
      <c r="F1708" s="106"/>
      <c r="G1708" s="105"/>
      <c r="H1708" s="105"/>
      <c r="I1708" s="107"/>
      <c r="J1708" s="422"/>
      <c r="K1708" s="422"/>
      <c r="L1708" s="423"/>
      <c r="M1708" s="422"/>
      <c r="N1708" s="422"/>
      <c r="O1708" s="79">
        <f t="shared" si="62"/>
        <v>0</v>
      </c>
      <c r="P1708" s="79">
        <f t="shared" si="62"/>
        <v>0</v>
      </c>
      <c r="Q1708" s="102" t="str">
        <f t="shared" si="61"/>
        <v/>
      </c>
    </row>
    <row r="1709" spans="1:17" x14ac:dyDescent="0.2">
      <c r="A1709" s="118" t="str">
        <f>IF(B1709="","",COUNT('Diário 1º PA'!$A$5:$A$1982)+COUNT('Diário 2º PA'!$A$5:$A$2027)+COUNT('Diário 3º PA'!$A$5:$A$2043)+ROW()-4)</f>
        <v/>
      </c>
      <c r="B1709" s="104"/>
      <c r="C1709" s="153"/>
      <c r="D1709" s="105"/>
      <c r="E1709" s="105"/>
      <c r="F1709" s="106"/>
      <c r="G1709" s="105"/>
      <c r="H1709" s="105"/>
      <c r="I1709" s="107"/>
      <c r="J1709" s="422"/>
      <c r="K1709" s="422"/>
      <c r="L1709" s="423"/>
      <c r="M1709" s="422"/>
      <c r="N1709" s="422"/>
      <c r="O1709" s="79">
        <f t="shared" si="62"/>
        <v>0</v>
      </c>
      <c r="P1709" s="79">
        <f t="shared" si="62"/>
        <v>0</v>
      </c>
      <c r="Q1709" s="102" t="str">
        <f t="shared" si="61"/>
        <v/>
      </c>
    </row>
    <row r="1710" spans="1:17" x14ac:dyDescent="0.2">
      <c r="A1710" s="118" t="str">
        <f>IF(B1710="","",COUNT('Diário 1º PA'!$A$5:$A$1982)+COUNT('Diário 2º PA'!$A$5:$A$2027)+COUNT('Diário 3º PA'!$A$5:$A$2043)+ROW()-4)</f>
        <v/>
      </c>
      <c r="B1710" s="104"/>
      <c r="C1710" s="153"/>
      <c r="D1710" s="105"/>
      <c r="E1710" s="105"/>
      <c r="F1710" s="106"/>
      <c r="G1710" s="105"/>
      <c r="H1710" s="105"/>
      <c r="I1710" s="107"/>
      <c r="J1710" s="422"/>
      <c r="K1710" s="422"/>
      <c r="L1710" s="423"/>
      <c r="M1710" s="422"/>
      <c r="N1710" s="422"/>
      <c r="O1710" s="79">
        <f t="shared" si="62"/>
        <v>0</v>
      </c>
      <c r="P1710" s="79">
        <f t="shared" si="62"/>
        <v>0</v>
      </c>
      <c r="Q1710" s="102" t="str">
        <f t="shared" si="61"/>
        <v/>
      </c>
    </row>
    <row r="1711" spans="1:17" x14ac:dyDescent="0.2">
      <c r="A1711" s="118" t="str">
        <f>IF(B1711="","",COUNT('Diário 1º PA'!$A$5:$A$1982)+COUNT('Diário 2º PA'!$A$5:$A$2027)+COUNT('Diário 3º PA'!$A$5:$A$2043)+ROW()-4)</f>
        <v/>
      </c>
      <c r="B1711" s="104"/>
      <c r="C1711" s="153"/>
      <c r="D1711" s="105"/>
      <c r="E1711" s="105"/>
      <c r="F1711" s="106"/>
      <c r="G1711" s="105"/>
      <c r="H1711" s="105"/>
      <c r="I1711" s="107"/>
      <c r="J1711" s="422"/>
      <c r="K1711" s="422"/>
      <c r="L1711" s="423"/>
      <c r="M1711" s="422"/>
      <c r="N1711" s="422"/>
      <c r="O1711" s="79">
        <f t="shared" si="62"/>
        <v>0</v>
      </c>
      <c r="P1711" s="79">
        <f t="shared" si="62"/>
        <v>0</v>
      </c>
      <c r="Q1711" s="102" t="str">
        <f t="shared" si="61"/>
        <v/>
      </c>
    </row>
    <row r="1712" spans="1:17" x14ac:dyDescent="0.2">
      <c r="A1712" s="118" t="str">
        <f>IF(B1712="","",COUNT('Diário 1º PA'!$A$5:$A$1982)+COUNT('Diário 2º PA'!$A$5:$A$2027)+COUNT('Diário 3º PA'!$A$5:$A$2043)+ROW()-4)</f>
        <v/>
      </c>
      <c r="B1712" s="104"/>
      <c r="C1712" s="153"/>
      <c r="D1712" s="105"/>
      <c r="E1712" s="105"/>
      <c r="F1712" s="106"/>
      <c r="G1712" s="105"/>
      <c r="H1712" s="105"/>
      <c r="I1712" s="107"/>
      <c r="J1712" s="422"/>
      <c r="K1712" s="422"/>
      <c r="L1712" s="423"/>
      <c r="M1712" s="422"/>
      <c r="N1712" s="422"/>
      <c r="O1712" s="79">
        <f t="shared" si="62"/>
        <v>0</v>
      </c>
      <c r="P1712" s="79">
        <f t="shared" si="62"/>
        <v>0</v>
      </c>
      <c r="Q1712" s="102" t="str">
        <f t="shared" si="61"/>
        <v/>
      </c>
    </row>
    <row r="1713" spans="1:17" x14ac:dyDescent="0.2">
      <c r="A1713" s="118" t="str">
        <f>IF(B1713="","",COUNT('Diário 1º PA'!$A$5:$A$1982)+COUNT('Diário 2º PA'!$A$5:$A$2027)+COUNT('Diário 3º PA'!$A$5:$A$2043)+ROW()-4)</f>
        <v/>
      </c>
      <c r="B1713" s="104"/>
      <c r="C1713" s="153"/>
      <c r="D1713" s="105"/>
      <c r="E1713" s="105"/>
      <c r="F1713" s="106"/>
      <c r="G1713" s="105"/>
      <c r="H1713" s="105"/>
      <c r="I1713" s="107"/>
      <c r="J1713" s="422"/>
      <c r="K1713" s="422"/>
      <c r="L1713" s="423"/>
      <c r="M1713" s="422"/>
      <c r="N1713" s="422"/>
      <c r="O1713" s="79">
        <f t="shared" si="62"/>
        <v>0</v>
      </c>
      <c r="P1713" s="79">
        <f t="shared" si="62"/>
        <v>0</v>
      </c>
      <c r="Q1713" s="102" t="str">
        <f t="shared" si="61"/>
        <v/>
      </c>
    </row>
    <row r="1714" spans="1:17" x14ac:dyDescent="0.2">
      <c r="A1714" s="118" t="str">
        <f>IF(B1714="","",COUNT('Diário 1º PA'!$A$5:$A$1982)+COUNT('Diário 2º PA'!$A$5:$A$2027)+COUNT('Diário 3º PA'!$A$5:$A$2043)+ROW()-4)</f>
        <v/>
      </c>
      <c r="B1714" s="104"/>
      <c r="C1714" s="153"/>
      <c r="D1714" s="105"/>
      <c r="E1714" s="105"/>
      <c r="F1714" s="106"/>
      <c r="G1714" s="105"/>
      <c r="H1714" s="105"/>
      <c r="I1714" s="107"/>
      <c r="J1714" s="422"/>
      <c r="K1714" s="422"/>
      <c r="L1714" s="423"/>
      <c r="M1714" s="422"/>
      <c r="N1714" s="422"/>
      <c r="O1714" s="79">
        <f t="shared" si="62"/>
        <v>0</v>
      </c>
      <c r="P1714" s="79">
        <f t="shared" si="62"/>
        <v>0</v>
      </c>
      <c r="Q1714" s="102" t="str">
        <f t="shared" si="61"/>
        <v/>
      </c>
    </row>
    <row r="1715" spans="1:17" x14ac:dyDescent="0.2">
      <c r="A1715" s="118" t="str">
        <f>IF(B1715="","",COUNT('Diário 1º PA'!$A$5:$A$1982)+COUNT('Diário 2º PA'!$A$5:$A$2027)+COUNT('Diário 3º PA'!$A$5:$A$2043)+ROW()-4)</f>
        <v/>
      </c>
      <c r="B1715" s="104"/>
      <c r="C1715" s="153"/>
      <c r="D1715" s="105"/>
      <c r="E1715" s="105"/>
      <c r="F1715" s="106"/>
      <c r="G1715" s="105"/>
      <c r="H1715" s="105"/>
      <c r="I1715" s="107"/>
      <c r="J1715" s="422"/>
      <c r="K1715" s="422"/>
      <c r="L1715" s="423"/>
      <c r="M1715" s="422"/>
      <c r="N1715" s="422"/>
      <c r="O1715" s="79">
        <f t="shared" si="62"/>
        <v>0</v>
      </c>
      <c r="P1715" s="79">
        <f t="shared" si="62"/>
        <v>0</v>
      </c>
      <c r="Q1715" s="102" t="str">
        <f t="shared" si="61"/>
        <v/>
      </c>
    </row>
    <row r="1716" spans="1:17" x14ac:dyDescent="0.2">
      <c r="A1716" s="118" t="str">
        <f>IF(B1716="","",COUNT('Diário 1º PA'!$A$5:$A$1982)+COUNT('Diário 2º PA'!$A$5:$A$2027)+COUNT('Diário 3º PA'!$A$5:$A$2043)+ROW()-4)</f>
        <v/>
      </c>
      <c r="B1716" s="104"/>
      <c r="C1716" s="153"/>
      <c r="D1716" s="105"/>
      <c r="E1716" s="105"/>
      <c r="F1716" s="106"/>
      <c r="G1716" s="105"/>
      <c r="H1716" s="105"/>
      <c r="I1716" s="107"/>
      <c r="J1716" s="422"/>
      <c r="K1716" s="422"/>
      <c r="L1716" s="423"/>
      <c r="M1716" s="422"/>
      <c r="N1716" s="422"/>
      <c r="O1716" s="79">
        <f t="shared" si="62"/>
        <v>0</v>
      </c>
      <c r="P1716" s="79">
        <f t="shared" si="62"/>
        <v>0</v>
      </c>
      <c r="Q1716" s="102" t="str">
        <f t="shared" si="61"/>
        <v/>
      </c>
    </row>
    <row r="1717" spans="1:17" x14ac:dyDescent="0.2">
      <c r="A1717" s="118" t="str">
        <f>IF(B1717="","",COUNT('Diário 1º PA'!$A$5:$A$1982)+COUNT('Diário 2º PA'!$A$5:$A$2027)+COUNT('Diário 3º PA'!$A$5:$A$2043)+ROW()-4)</f>
        <v/>
      </c>
      <c r="B1717" s="104"/>
      <c r="C1717" s="153"/>
      <c r="D1717" s="105"/>
      <c r="E1717" s="105"/>
      <c r="F1717" s="106"/>
      <c r="G1717" s="105"/>
      <c r="H1717" s="105"/>
      <c r="I1717" s="107"/>
      <c r="J1717" s="422"/>
      <c r="K1717" s="422"/>
      <c r="L1717" s="423"/>
      <c r="M1717" s="422"/>
      <c r="N1717" s="422"/>
      <c r="O1717" s="79">
        <f t="shared" si="62"/>
        <v>0</v>
      </c>
      <c r="P1717" s="79">
        <f t="shared" si="62"/>
        <v>0</v>
      </c>
      <c r="Q1717" s="102" t="str">
        <f t="shared" si="61"/>
        <v/>
      </c>
    </row>
    <row r="1718" spans="1:17" x14ac:dyDescent="0.2">
      <c r="A1718" s="118" t="str">
        <f>IF(B1718="","",COUNT('Diário 1º PA'!$A$5:$A$1982)+COUNT('Diário 2º PA'!$A$5:$A$2027)+COUNT('Diário 3º PA'!$A$5:$A$2043)+ROW()-4)</f>
        <v/>
      </c>
      <c r="B1718" s="104"/>
      <c r="C1718" s="153"/>
      <c r="D1718" s="105"/>
      <c r="E1718" s="105"/>
      <c r="F1718" s="106"/>
      <c r="G1718" s="105"/>
      <c r="H1718" s="105"/>
      <c r="I1718" s="107"/>
      <c r="J1718" s="422"/>
      <c r="K1718" s="422"/>
      <c r="L1718" s="423"/>
      <c r="M1718" s="422"/>
      <c r="N1718" s="422"/>
      <c r="O1718" s="79">
        <f t="shared" si="62"/>
        <v>0</v>
      </c>
      <c r="P1718" s="79">
        <f t="shared" si="62"/>
        <v>0</v>
      </c>
      <c r="Q1718" s="102" t="str">
        <f t="shared" si="61"/>
        <v/>
      </c>
    </row>
    <row r="1719" spans="1:17" x14ac:dyDescent="0.2">
      <c r="A1719" s="118" t="str">
        <f>IF(B1719="","",COUNT('Diário 1º PA'!$A$5:$A$1982)+COUNT('Diário 2º PA'!$A$5:$A$2027)+COUNT('Diário 3º PA'!$A$5:$A$2043)+ROW()-4)</f>
        <v/>
      </c>
      <c r="B1719" s="104"/>
      <c r="C1719" s="153"/>
      <c r="D1719" s="105"/>
      <c r="E1719" s="105"/>
      <c r="F1719" s="106"/>
      <c r="G1719" s="105"/>
      <c r="H1719" s="105"/>
      <c r="I1719" s="107"/>
      <c r="J1719" s="422"/>
      <c r="K1719" s="422"/>
      <c r="L1719" s="423"/>
      <c r="M1719" s="422"/>
      <c r="N1719" s="422"/>
      <c r="O1719" s="79">
        <f t="shared" si="62"/>
        <v>0</v>
      </c>
      <c r="P1719" s="79">
        <f t="shared" si="62"/>
        <v>0</v>
      </c>
      <c r="Q1719" s="102" t="str">
        <f t="shared" si="61"/>
        <v/>
      </c>
    </row>
    <row r="1720" spans="1:17" x14ac:dyDescent="0.2">
      <c r="A1720" s="118" t="str">
        <f>IF(B1720="","",COUNT('Diário 1º PA'!$A$5:$A$1982)+COUNT('Diário 2º PA'!$A$5:$A$2027)+COUNT('Diário 3º PA'!$A$5:$A$2043)+ROW()-4)</f>
        <v/>
      </c>
      <c r="B1720" s="104"/>
      <c r="C1720" s="153"/>
      <c r="D1720" s="105"/>
      <c r="E1720" s="105"/>
      <c r="F1720" s="106"/>
      <c r="G1720" s="105"/>
      <c r="H1720" s="105"/>
      <c r="I1720" s="107"/>
      <c r="J1720" s="422"/>
      <c r="K1720" s="422"/>
      <c r="L1720" s="423"/>
      <c r="M1720" s="422"/>
      <c r="N1720" s="422"/>
      <c r="O1720" s="79">
        <f t="shared" si="62"/>
        <v>0</v>
      </c>
      <c r="P1720" s="79">
        <f t="shared" si="62"/>
        <v>0</v>
      </c>
      <c r="Q1720" s="102" t="str">
        <f t="shared" si="61"/>
        <v/>
      </c>
    </row>
    <row r="1721" spans="1:17" x14ac:dyDescent="0.2">
      <c r="A1721" s="118" t="str">
        <f>IF(B1721="","",COUNT('Diário 1º PA'!$A$5:$A$1982)+COUNT('Diário 2º PA'!$A$5:$A$2027)+COUNT('Diário 3º PA'!$A$5:$A$2043)+ROW()-4)</f>
        <v/>
      </c>
      <c r="B1721" s="104"/>
      <c r="C1721" s="153"/>
      <c r="D1721" s="105"/>
      <c r="E1721" s="105"/>
      <c r="F1721" s="106"/>
      <c r="G1721" s="105"/>
      <c r="H1721" s="105"/>
      <c r="I1721" s="107"/>
      <c r="J1721" s="422"/>
      <c r="K1721" s="422"/>
      <c r="L1721" s="423"/>
      <c r="M1721" s="422"/>
      <c r="N1721" s="422"/>
      <c r="O1721" s="79">
        <f t="shared" si="62"/>
        <v>0</v>
      </c>
      <c r="P1721" s="79">
        <f t="shared" si="62"/>
        <v>0</v>
      </c>
      <c r="Q1721" s="102" t="str">
        <f t="shared" si="61"/>
        <v/>
      </c>
    </row>
    <row r="1722" spans="1:17" x14ac:dyDescent="0.2">
      <c r="A1722" s="118" t="str">
        <f>IF(B1722="","",COUNT('Diário 1º PA'!$A$5:$A$1982)+COUNT('Diário 2º PA'!$A$5:$A$2027)+COUNT('Diário 3º PA'!$A$5:$A$2043)+ROW()-4)</f>
        <v/>
      </c>
      <c r="B1722" s="104"/>
      <c r="C1722" s="153"/>
      <c r="D1722" s="105"/>
      <c r="E1722" s="105"/>
      <c r="F1722" s="106"/>
      <c r="G1722" s="105"/>
      <c r="H1722" s="105"/>
      <c r="I1722" s="107"/>
      <c r="J1722" s="422"/>
      <c r="K1722" s="422"/>
      <c r="L1722" s="423"/>
      <c r="M1722" s="422"/>
      <c r="N1722" s="422"/>
      <c r="O1722" s="79">
        <f t="shared" si="62"/>
        <v>0</v>
      </c>
      <c r="P1722" s="79">
        <f t="shared" si="62"/>
        <v>0</v>
      </c>
      <c r="Q1722" s="102" t="str">
        <f t="shared" si="61"/>
        <v/>
      </c>
    </row>
    <row r="1723" spans="1:17" x14ac:dyDescent="0.2">
      <c r="A1723" s="118" t="str">
        <f>IF(B1723="","",COUNT('Diário 1º PA'!$A$5:$A$1982)+COUNT('Diário 2º PA'!$A$5:$A$2027)+COUNT('Diário 3º PA'!$A$5:$A$2043)+ROW()-4)</f>
        <v/>
      </c>
      <c r="B1723" s="104"/>
      <c r="C1723" s="153"/>
      <c r="D1723" s="105"/>
      <c r="E1723" s="105"/>
      <c r="F1723" s="106"/>
      <c r="G1723" s="105"/>
      <c r="H1723" s="105"/>
      <c r="I1723" s="107"/>
      <c r="J1723" s="422"/>
      <c r="K1723" s="422"/>
      <c r="L1723" s="423"/>
      <c r="M1723" s="422"/>
      <c r="N1723" s="422"/>
      <c r="O1723" s="79">
        <f t="shared" si="62"/>
        <v>0</v>
      </c>
      <c r="P1723" s="79">
        <f t="shared" si="62"/>
        <v>0</v>
      </c>
      <c r="Q1723" s="102" t="str">
        <f t="shared" si="61"/>
        <v/>
      </c>
    </row>
    <row r="1724" spans="1:17" x14ac:dyDescent="0.2">
      <c r="A1724" s="118" t="str">
        <f>IF(B1724="","",COUNT('Diário 1º PA'!$A$5:$A$1982)+COUNT('Diário 2º PA'!$A$5:$A$2027)+COUNT('Diário 3º PA'!$A$5:$A$2043)+ROW()-4)</f>
        <v/>
      </c>
      <c r="B1724" s="104"/>
      <c r="C1724" s="153"/>
      <c r="D1724" s="105"/>
      <c r="E1724" s="105"/>
      <c r="F1724" s="106"/>
      <c r="G1724" s="105"/>
      <c r="H1724" s="105"/>
      <c r="I1724" s="107"/>
      <c r="J1724" s="422"/>
      <c r="K1724" s="422"/>
      <c r="L1724" s="423"/>
      <c r="M1724" s="422"/>
      <c r="N1724" s="422"/>
      <c r="O1724" s="79">
        <f t="shared" si="62"/>
        <v>0</v>
      </c>
      <c r="P1724" s="79">
        <f t="shared" si="62"/>
        <v>0</v>
      </c>
      <c r="Q1724" s="102" t="str">
        <f t="shared" si="61"/>
        <v/>
      </c>
    </row>
    <row r="1725" spans="1:17" x14ac:dyDescent="0.2">
      <c r="A1725" s="118" t="str">
        <f>IF(B1725="","",COUNT('Diário 1º PA'!$A$5:$A$1982)+COUNT('Diário 2º PA'!$A$5:$A$2027)+COUNT('Diário 3º PA'!$A$5:$A$2043)+ROW()-4)</f>
        <v/>
      </c>
      <c r="B1725" s="104"/>
      <c r="C1725" s="153"/>
      <c r="D1725" s="105"/>
      <c r="E1725" s="105"/>
      <c r="F1725" s="106"/>
      <c r="G1725" s="105"/>
      <c r="H1725" s="105"/>
      <c r="I1725" s="107"/>
      <c r="J1725" s="422"/>
      <c r="K1725" s="422"/>
      <c r="L1725" s="423"/>
      <c r="M1725" s="422"/>
      <c r="N1725" s="422"/>
      <c r="O1725" s="79">
        <f t="shared" si="62"/>
        <v>0</v>
      </c>
      <c r="P1725" s="79">
        <f t="shared" si="62"/>
        <v>0</v>
      </c>
      <c r="Q1725" s="102" t="str">
        <f t="shared" si="61"/>
        <v/>
      </c>
    </row>
    <row r="1726" spans="1:17" x14ac:dyDescent="0.2">
      <c r="A1726" s="118" t="str">
        <f>IF(B1726="","",COUNT('Diário 1º PA'!$A$5:$A$1982)+COUNT('Diário 2º PA'!$A$5:$A$2027)+COUNT('Diário 3º PA'!$A$5:$A$2043)+ROW()-4)</f>
        <v/>
      </c>
      <c r="B1726" s="104"/>
      <c r="C1726" s="153"/>
      <c r="D1726" s="105"/>
      <c r="E1726" s="105"/>
      <c r="F1726" s="106"/>
      <c r="G1726" s="105"/>
      <c r="H1726" s="105"/>
      <c r="I1726" s="107"/>
      <c r="J1726" s="422"/>
      <c r="K1726" s="422"/>
      <c r="L1726" s="423"/>
      <c r="M1726" s="422"/>
      <c r="N1726" s="422"/>
      <c r="O1726" s="79">
        <f t="shared" si="62"/>
        <v>0</v>
      </c>
      <c r="P1726" s="79">
        <f t="shared" si="62"/>
        <v>0</v>
      </c>
      <c r="Q1726" s="102" t="str">
        <f t="shared" si="61"/>
        <v/>
      </c>
    </row>
    <row r="1727" spans="1:17" x14ac:dyDescent="0.2">
      <c r="A1727" s="118" t="str">
        <f>IF(B1727="","",COUNT('Diário 1º PA'!$A$5:$A$1982)+COUNT('Diário 2º PA'!$A$5:$A$2027)+COUNT('Diário 3º PA'!$A$5:$A$2043)+ROW()-4)</f>
        <v/>
      </c>
      <c r="B1727" s="104"/>
      <c r="C1727" s="153"/>
      <c r="D1727" s="105"/>
      <c r="E1727" s="105"/>
      <c r="F1727" s="106"/>
      <c r="G1727" s="105"/>
      <c r="H1727" s="105"/>
      <c r="I1727" s="107"/>
      <c r="J1727" s="422"/>
      <c r="K1727" s="422"/>
      <c r="L1727" s="423"/>
      <c r="M1727" s="422"/>
      <c r="N1727" s="422"/>
      <c r="O1727" s="79">
        <f t="shared" si="62"/>
        <v>0</v>
      </c>
      <c r="P1727" s="79">
        <f t="shared" si="62"/>
        <v>0</v>
      </c>
      <c r="Q1727" s="102" t="str">
        <f t="shared" si="61"/>
        <v/>
      </c>
    </row>
    <row r="1728" spans="1:17" x14ac:dyDescent="0.2">
      <c r="A1728" s="118" t="str">
        <f>IF(B1728="","",COUNT('Diário 1º PA'!$A$5:$A$1982)+COUNT('Diário 2º PA'!$A$5:$A$2027)+COUNT('Diário 3º PA'!$A$5:$A$2043)+ROW()-4)</f>
        <v/>
      </c>
      <c r="B1728" s="104"/>
      <c r="C1728" s="153"/>
      <c r="D1728" s="105"/>
      <c r="E1728" s="105"/>
      <c r="F1728" s="106"/>
      <c r="G1728" s="105"/>
      <c r="H1728" s="105"/>
      <c r="I1728" s="107"/>
      <c r="J1728" s="422"/>
      <c r="K1728" s="422"/>
      <c r="L1728" s="423"/>
      <c r="M1728" s="422"/>
      <c r="N1728" s="422"/>
      <c r="O1728" s="79">
        <f t="shared" si="62"/>
        <v>0</v>
      </c>
      <c r="P1728" s="79">
        <f t="shared" si="62"/>
        <v>0</v>
      </c>
      <c r="Q1728" s="102" t="str">
        <f t="shared" si="61"/>
        <v/>
      </c>
    </row>
    <row r="1729" spans="1:17" x14ac:dyDescent="0.2">
      <c r="A1729" s="118" t="str">
        <f>IF(B1729="","",COUNT('Diário 1º PA'!$A$5:$A$1982)+COUNT('Diário 2º PA'!$A$5:$A$2027)+COUNT('Diário 3º PA'!$A$5:$A$2043)+ROW()-4)</f>
        <v/>
      </c>
      <c r="B1729" s="104"/>
      <c r="C1729" s="153"/>
      <c r="D1729" s="105"/>
      <c r="E1729" s="105"/>
      <c r="F1729" s="106"/>
      <c r="G1729" s="105"/>
      <c r="H1729" s="105"/>
      <c r="I1729" s="107"/>
      <c r="J1729" s="422"/>
      <c r="K1729" s="422"/>
      <c r="L1729" s="423"/>
      <c r="M1729" s="422"/>
      <c r="N1729" s="422"/>
      <c r="O1729" s="79">
        <f t="shared" si="62"/>
        <v>0</v>
      </c>
      <c r="P1729" s="79">
        <f t="shared" si="62"/>
        <v>0</v>
      </c>
      <c r="Q1729" s="102" t="str">
        <f t="shared" si="61"/>
        <v/>
      </c>
    </row>
    <row r="1730" spans="1:17" x14ac:dyDescent="0.2">
      <c r="A1730" s="118" t="str">
        <f>IF(B1730="","",COUNT('Diário 1º PA'!$A$5:$A$1982)+COUNT('Diário 2º PA'!$A$5:$A$2027)+COUNT('Diário 3º PA'!$A$5:$A$2043)+ROW()-4)</f>
        <v/>
      </c>
      <c r="B1730" s="104"/>
      <c r="C1730" s="153"/>
      <c r="D1730" s="105"/>
      <c r="E1730" s="105"/>
      <c r="F1730" s="106"/>
      <c r="G1730" s="105"/>
      <c r="H1730" s="105"/>
      <c r="I1730" s="107"/>
      <c r="J1730" s="422"/>
      <c r="K1730" s="422"/>
      <c r="L1730" s="423"/>
      <c r="M1730" s="422"/>
      <c r="N1730" s="422"/>
      <c r="O1730" s="79">
        <f t="shared" si="62"/>
        <v>0</v>
      </c>
      <c r="P1730" s="79">
        <f t="shared" si="62"/>
        <v>0</v>
      </c>
      <c r="Q1730" s="102" t="str">
        <f t="shared" si="61"/>
        <v/>
      </c>
    </row>
    <row r="1731" spans="1:17" x14ac:dyDescent="0.2">
      <c r="A1731" s="118" t="str">
        <f>IF(B1731="","",COUNT('Diário 1º PA'!$A$5:$A$1982)+COUNT('Diário 2º PA'!$A$5:$A$2027)+COUNT('Diário 3º PA'!$A$5:$A$2043)+ROW()-4)</f>
        <v/>
      </c>
      <c r="B1731" s="104"/>
      <c r="C1731" s="153"/>
      <c r="D1731" s="105"/>
      <c r="E1731" s="105"/>
      <c r="F1731" s="106"/>
      <c r="G1731" s="105"/>
      <c r="H1731" s="105"/>
      <c r="I1731" s="107"/>
      <c r="J1731" s="422"/>
      <c r="K1731" s="422"/>
      <c r="L1731" s="423"/>
      <c r="M1731" s="422"/>
      <c r="N1731" s="422"/>
      <c r="O1731" s="79">
        <f t="shared" si="62"/>
        <v>0</v>
      </c>
      <c r="P1731" s="79">
        <f t="shared" si="62"/>
        <v>0</v>
      </c>
      <c r="Q1731" s="102" t="str">
        <f t="shared" si="61"/>
        <v/>
      </c>
    </row>
    <row r="1732" spans="1:17" x14ac:dyDescent="0.2">
      <c r="A1732" s="118" t="str">
        <f>IF(B1732="","",COUNT('Diário 1º PA'!$A$5:$A$1982)+COUNT('Diário 2º PA'!$A$5:$A$2027)+COUNT('Diário 3º PA'!$A$5:$A$2043)+ROW()-4)</f>
        <v/>
      </c>
      <c r="B1732" s="104"/>
      <c r="C1732" s="153"/>
      <c r="D1732" s="105"/>
      <c r="E1732" s="105"/>
      <c r="F1732" s="106"/>
      <c r="G1732" s="105"/>
      <c r="H1732" s="105"/>
      <c r="I1732" s="107"/>
      <c r="J1732" s="422"/>
      <c r="K1732" s="422"/>
      <c r="L1732" s="423"/>
      <c r="M1732" s="422"/>
      <c r="N1732" s="422"/>
      <c r="O1732" s="79">
        <f t="shared" si="62"/>
        <v>0</v>
      </c>
      <c r="P1732" s="79">
        <f t="shared" si="62"/>
        <v>0</v>
      </c>
      <c r="Q1732" s="102" t="str">
        <f t="shared" si="61"/>
        <v/>
      </c>
    </row>
    <row r="1733" spans="1:17" x14ac:dyDescent="0.2">
      <c r="A1733" s="118" t="str">
        <f>IF(B1733="","",COUNT('Diário 1º PA'!$A$5:$A$1982)+COUNT('Diário 2º PA'!$A$5:$A$2027)+COUNT('Diário 3º PA'!$A$5:$A$2043)+ROW()-4)</f>
        <v/>
      </c>
      <c r="B1733" s="104"/>
      <c r="C1733" s="153"/>
      <c r="D1733" s="105"/>
      <c r="E1733" s="105"/>
      <c r="F1733" s="106"/>
      <c r="G1733" s="105"/>
      <c r="H1733" s="105"/>
      <c r="I1733" s="107"/>
      <c r="J1733" s="422"/>
      <c r="K1733" s="422"/>
      <c r="L1733" s="423"/>
      <c r="M1733" s="422"/>
      <c r="N1733" s="422"/>
      <c r="O1733" s="79">
        <f t="shared" si="62"/>
        <v>0</v>
      </c>
      <c r="P1733" s="79">
        <f t="shared" si="62"/>
        <v>0</v>
      </c>
      <c r="Q1733" s="102" t="str">
        <f t="shared" si="61"/>
        <v/>
      </c>
    </row>
    <row r="1734" spans="1:17" x14ac:dyDescent="0.2">
      <c r="A1734" s="118" t="str">
        <f>IF(B1734="","",COUNT('Diário 1º PA'!$A$5:$A$1982)+COUNT('Diário 2º PA'!$A$5:$A$2027)+COUNT('Diário 3º PA'!$A$5:$A$2043)+ROW()-4)</f>
        <v/>
      </c>
      <c r="B1734" s="104"/>
      <c r="C1734" s="153"/>
      <c r="D1734" s="105"/>
      <c r="E1734" s="105"/>
      <c r="F1734" s="106"/>
      <c r="G1734" s="105"/>
      <c r="H1734" s="105"/>
      <c r="I1734" s="107"/>
      <c r="J1734" s="422"/>
      <c r="K1734" s="422"/>
      <c r="L1734" s="423"/>
      <c r="M1734" s="422"/>
      <c r="N1734" s="422"/>
      <c r="O1734" s="79">
        <f t="shared" si="62"/>
        <v>0</v>
      </c>
      <c r="P1734" s="79">
        <f t="shared" si="62"/>
        <v>0</v>
      </c>
      <c r="Q1734" s="102" t="str">
        <f t="shared" si="61"/>
        <v/>
      </c>
    </row>
    <row r="1735" spans="1:17" x14ac:dyDescent="0.2">
      <c r="A1735" s="118" t="str">
        <f>IF(B1735="","",COUNT('Diário 1º PA'!$A$5:$A$1982)+COUNT('Diário 2º PA'!$A$5:$A$2027)+COUNT('Diário 3º PA'!$A$5:$A$2043)+ROW()-4)</f>
        <v/>
      </c>
      <c r="B1735" s="104"/>
      <c r="C1735" s="153"/>
      <c r="D1735" s="105"/>
      <c r="E1735" s="105"/>
      <c r="F1735" s="106"/>
      <c r="G1735" s="105"/>
      <c r="H1735" s="105"/>
      <c r="I1735" s="107"/>
      <c r="J1735" s="422"/>
      <c r="K1735" s="422"/>
      <c r="L1735" s="423"/>
      <c r="M1735" s="422"/>
      <c r="N1735" s="422"/>
      <c r="O1735" s="79">
        <f t="shared" si="62"/>
        <v>0</v>
      </c>
      <c r="P1735" s="79">
        <f t="shared" si="62"/>
        <v>0</v>
      </c>
      <c r="Q1735" s="102" t="str">
        <f t="shared" si="61"/>
        <v/>
      </c>
    </row>
    <row r="1736" spans="1:17" x14ac:dyDescent="0.2">
      <c r="A1736" s="118" t="str">
        <f>IF(B1736="","",COUNT('Diário 1º PA'!$A$5:$A$1982)+COUNT('Diário 2º PA'!$A$5:$A$2027)+COUNT('Diário 3º PA'!$A$5:$A$2043)+ROW()-4)</f>
        <v/>
      </c>
      <c r="B1736" s="104"/>
      <c r="C1736" s="153"/>
      <c r="D1736" s="105"/>
      <c r="E1736" s="105"/>
      <c r="F1736" s="106"/>
      <c r="G1736" s="105"/>
      <c r="H1736" s="105"/>
      <c r="I1736" s="107"/>
      <c r="J1736" s="422"/>
      <c r="K1736" s="422"/>
      <c r="L1736" s="423"/>
      <c r="M1736" s="422"/>
      <c r="N1736" s="422"/>
      <c r="O1736" s="79">
        <f t="shared" si="62"/>
        <v>0</v>
      </c>
      <c r="P1736" s="79">
        <f t="shared" si="62"/>
        <v>0</v>
      </c>
      <c r="Q1736" s="102" t="str">
        <f t="shared" si="61"/>
        <v/>
      </c>
    </row>
    <row r="1737" spans="1:17" x14ac:dyDescent="0.2">
      <c r="A1737" s="118" t="str">
        <f>IF(B1737="","",COUNT('Diário 1º PA'!$A$5:$A$1982)+COUNT('Diário 2º PA'!$A$5:$A$2027)+COUNT('Diário 3º PA'!$A$5:$A$2043)+ROW()-4)</f>
        <v/>
      </c>
      <c r="B1737" s="104"/>
      <c r="C1737" s="153"/>
      <c r="D1737" s="105"/>
      <c r="E1737" s="105"/>
      <c r="F1737" s="106"/>
      <c r="G1737" s="105"/>
      <c r="H1737" s="105"/>
      <c r="I1737" s="107"/>
      <c r="J1737" s="422"/>
      <c r="K1737" s="422"/>
      <c r="L1737" s="423"/>
      <c r="M1737" s="422"/>
      <c r="N1737" s="422"/>
      <c r="O1737" s="79">
        <f t="shared" si="62"/>
        <v>0</v>
      </c>
      <c r="P1737" s="79">
        <f t="shared" si="62"/>
        <v>0</v>
      </c>
      <c r="Q1737" s="102" t="str">
        <f t="shared" ref="Q1737:Q1800" si="63">SUBSTITUTE(D1737," ","_")</f>
        <v/>
      </c>
    </row>
    <row r="1738" spans="1:17" x14ac:dyDescent="0.2">
      <c r="A1738" s="118" t="str">
        <f>IF(B1738="","",COUNT('Diário 1º PA'!$A$5:$A$1982)+COUNT('Diário 2º PA'!$A$5:$A$2027)+COUNT('Diário 3º PA'!$A$5:$A$2043)+ROW()-4)</f>
        <v/>
      </c>
      <c r="B1738" s="104"/>
      <c r="C1738" s="153"/>
      <c r="D1738" s="105"/>
      <c r="E1738" s="105"/>
      <c r="F1738" s="106"/>
      <c r="G1738" s="105"/>
      <c r="H1738" s="105"/>
      <c r="I1738" s="107"/>
      <c r="J1738" s="422"/>
      <c r="K1738" s="422"/>
      <c r="L1738" s="423"/>
      <c r="M1738" s="422"/>
      <c r="N1738" s="422"/>
      <c r="O1738" s="79">
        <f t="shared" ref="O1738:P1801" si="64">IF(B1738=0,0,IF(YEAR(B1738)=$P$1,MONTH(B1738)-$O$1+1,(YEAR(B1738)-$P$1)*12-$O$1+1+MONTH(B1738)))</f>
        <v>0</v>
      </c>
      <c r="P1738" s="79">
        <f t="shared" si="64"/>
        <v>0</v>
      </c>
      <c r="Q1738" s="102" t="str">
        <f t="shared" si="63"/>
        <v/>
      </c>
    </row>
    <row r="1739" spans="1:17" x14ac:dyDescent="0.2">
      <c r="A1739" s="118" t="str">
        <f>IF(B1739="","",COUNT('Diário 1º PA'!$A$5:$A$1982)+COUNT('Diário 2º PA'!$A$5:$A$2027)+COUNT('Diário 3º PA'!$A$5:$A$2043)+ROW()-4)</f>
        <v/>
      </c>
      <c r="B1739" s="104"/>
      <c r="C1739" s="153"/>
      <c r="D1739" s="105"/>
      <c r="E1739" s="105"/>
      <c r="F1739" s="106"/>
      <c r="G1739" s="105"/>
      <c r="H1739" s="105"/>
      <c r="I1739" s="107"/>
      <c r="J1739" s="422"/>
      <c r="K1739" s="422"/>
      <c r="L1739" s="423"/>
      <c r="M1739" s="422"/>
      <c r="N1739" s="422"/>
      <c r="O1739" s="79">
        <f t="shared" si="64"/>
        <v>0</v>
      </c>
      <c r="P1739" s="79">
        <f t="shared" si="64"/>
        <v>0</v>
      </c>
      <c r="Q1739" s="102" t="str">
        <f t="shared" si="63"/>
        <v/>
      </c>
    </row>
    <row r="1740" spans="1:17" x14ac:dyDescent="0.2">
      <c r="A1740" s="118" t="str">
        <f>IF(B1740="","",COUNT('Diário 1º PA'!$A$5:$A$1982)+COUNT('Diário 2º PA'!$A$5:$A$2027)+COUNT('Diário 3º PA'!$A$5:$A$2043)+ROW()-4)</f>
        <v/>
      </c>
      <c r="B1740" s="104"/>
      <c r="C1740" s="153"/>
      <c r="D1740" s="105"/>
      <c r="E1740" s="105"/>
      <c r="F1740" s="106"/>
      <c r="G1740" s="105"/>
      <c r="H1740" s="105"/>
      <c r="I1740" s="107"/>
      <c r="J1740" s="422"/>
      <c r="K1740" s="422"/>
      <c r="L1740" s="423"/>
      <c r="M1740" s="422"/>
      <c r="N1740" s="422"/>
      <c r="O1740" s="79">
        <f t="shared" si="64"/>
        <v>0</v>
      </c>
      <c r="P1740" s="79">
        <f t="shared" si="64"/>
        <v>0</v>
      </c>
      <c r="Q1740" s="102" t="str">
        <f t="shared" si="63"/>
        <v/>
      </c>
    </row>
    <row r="1741" spans="1:17" x14ac:dyDescent="0.2">
      <c r="A1741" s="118" t="str">
        <f>IF(B1741="","",COUNT('Diário 1º PA'!$A$5:$A$1982)+COUNT('Diário 2º PA'!$A$5:$A$2027)+COUNT('Diário 3º PA'!$A$5:$A$2043)+ROW()-4)</f>
        <v/>
      </c>
      <c r="B1741" s="104"/>
      <c r="C1741" s="153"/>
      <c r="D1741" s="105"/>
      <c r="E1741" s="105"/>
      <c r="F1741" s="106"/>
      <c r="G1741" s="105"/>
      <c r="H1741" s="105"/>
      <c r="I1741" s="107"/>
      <c r="J1741" s="422"/>
      <c r="K1741" s="422"/>
      <c r="L1741" s="423"/>
      <c r="M1741" s="422"/>
      <c r="N1741" s="422"/>
      <c r="O1741" s="79">
        <f t="shared" si="64"/>
        <v>0</v>
      </c>
      <c r="P1741" s="79">
        <f t="shared" si="64"/>
        <v>0</v>
      </c>
      <c r="Q1741" s="102" t="str">
        <f t="shared" si="63"/>
        <v/>
      </c>
    </row>
    <row r="1742" spans="1:17" x14ac:dyDescent="0.2">
      <c r="A1742" s="118" t="str">
        <f>IF(B1742="","",COUNT('Diário 1º PA'!$A$5:$A$1982)+COUNT('Diário 2º PA'!$A$5:$A$2027)+COUNT('Diário 3º PA'!$A$5:$A$2043)+ROW()-4)</f>
        <v/>
      </c>
      <c r="B1742" s="104"/>
      <c r="C1742" s="153"/>
      <c r="D1742" s="105"/>
      <c r="E1742" s="105"/>
      <c r="F1742" s="106"/>
      <c r="G1742" s="105"/>
      <c r="H1742" s="105"/>
      <c r="I1742" s="107"/>
      <c r="J1742" s="422"/>
      <c r="K1742" s="422"/>
      <c r="L1742" s="423"/>
      <c r="M1742" s="422"/>
      <c r="N1742" s="422"/>
      <c r="O1742" s="79">
        <f t="shared" si="64"/>
        <v>0</v>
      </c>
      <c r="P1742" s="79">
        <f t="shared" si="64"/>
        <v>0</v>
      </c>
      <c r="Q1742" s="102" t="str">
        <f t="shared" si="63"/>
        <v/>
      </c>
    </row>
    <row r="1743" spans="1:17" x14ac:dyDescent="0.2">
      <c r="A1743" s="118" t="str">
        <f>IF(B1743="","",COUNT('Diário 1º PA'!$A$5:$A$1982)+COUNT('Diário 2º PA'!$A$5:$A$2027)+COUNT('Diário 3º PA'!$A$5:$A$2043)+ROW()-4)</f>
        <v/>
      </c>
      <c r="B1743" s="104"/>
      <c r="C1743" s="153"/>
      <c r="D1743" s="105"/>
      <c r="E1743" s="105"/>
      <c r="F1743" s="106"/>
      <c r="G1743" s="105"/>
      <c r="H1743" s="105"/>
      <c r="I1743" s="107"/>
      <c r="J1743" s="422"/>
      <c r="K1743" s="422"/>
      <c r="L1743" s="423"/>
      <c r="M1743" s="422"/>
      <c r="N1743" s="422"/>
      <c r="O1743" s="79">
        <f t="shared" si="64"/>
        <v>0</v>
      </c>
      <c r="P1743" s="79">
        <f t="shared" si="64"/>
        <v>0</v>
      </c>
      <c r="Q1743" s="102" t="str">
        <f t="shared" si="63"/>
        <v/>
      </c>
    </row>
    <row r="1744" spans="1:17" x14ac:dyDescent="0.2">
      <c r="A1744" s="118" t="str">
        <f>IF(B1744="","",COUNT('Diário 1º PA'!$A$5:$A$1982)+COUNT('Diário 2º PA'!$A$5:$A$2027)+COUNT('Diário 3º PA'!$A$5:$A$2043)+ROW()-4)</f>
        <v/>
      </c>
      <c r="B1744" s="104"/>
      <c r="C1744" s="153"/>
      <c r="D1744" s="105"/>
      <c r="E1744" s="105"/>
      <c r="F1744" s="106"/>
      <c r="G1744" s="105"/>
      <c r="H1744" s="105"/>
      <c r="I1744" s="107"/>
      <c r="J1744" s="422"/>
      <c r="K1744" s="422"/>
      <c r="L1744" s="423"/>
      <c r="M1744" s="422"/>
      <c r="N1744" s="422"/>
      <c r="O1744" s="79">
        <f t="shared" si="64"/>
        <v>0</v>
      </c>
      <c r="P1744" s="79">
        <f t="shared" si="64"/>
        <v>0</v>
      </c>
      <c r="Q1744" s="102" t="str">
        <f t="shared" si="63"/>
        <v/>
      </c>
    </row>
    <row r="1745" spans="1:17" x14ac:dyDescent="0.2">
      <c r="A1745" s="118" t="str">
        <f>IF(B1745="","",COUNT('Diário 1º PA'!$A$5:$A$1982)+COUNT('Diário 2º PA'!$A$5:$A$2027)+COUNT('Diário 3º PA'!$A$5:$A$2043)+ROW()-4)</f>
        <v/>
      </c>
      <c r="B1745" s="104"/>
      <c r="C1745" s="153"/>
      <c r="D1745" s="105"/>
      <c r="E1745" s="105"/>
      <c r="F1745" s="106"/>
      <c r="G1745" s="105"/>
      <c r="H1745" s="105"/>
      <c r="I1745" s="107"/>
      <c r="J1745" s="422"/>
      <c r="K1745" s="422"/>
      <c r="L1745" s="423"/>
      <c r="M1745" s="422"/>
      <c r="N1745" s="422"/>
      <c r="O1745" s="79">
        <f t="shared" si="64"/>
        <v>0</v>
      </c>
      <c r="P1745" s="79">
        <f t="shared" si="64"/>
        <v>0</v>
      </c>
      <c r="Q1745" s="102" t="str">
        <f t="shared" si="63"/>
        <v/>
      </c>
    </row>
    <row r="1746" spans="1:17" x14ac:dyDescent="0.2">
      <c r="A1746" s="118" t="str">
        <f>IF(B1746="","",COUNT('Diário 1º PA'!$A$5:$A$1982)+COUNT('Diário 2º PA'!$A$5:$A$2027)+COUNT('Diário 3º PA'!$A$5:$A$2043)+ROW()-4)</f>
        <v/>
      </c>
      <c r="B1746" s="104"/>
      <c r="C1746" s="153"/>
      <c r="D1746" s="105"/>
      <c r="E1746" s="105"/>
      <c r="F1746" s="106"/>
      <c r="G1746" s="105"/>
      <c r="H1746" s="105"/>
      <c r="I1746" s="107"/>
      <c r="J1746" s="422"/>
      <c r="K1746" s="422"/>
      <c r="L1746" s="423"/>
      <c r="M1746" s="422"/>
      <c r="N1746" s="422"/>
      <c r="O1746" s="79">
        <f t="shared" si="64"/>
        <v>0</v>
      </c>
      <c r="P1746" s="79">
        <f t="shared" si="64"/>
        <v>0</v>
      </c>
      <c r="Q1746" s="102" t="str">
        <f t="shared" si="63"/>
        <v/>
      </c>
    </row>
    <row r="1747" spans="1:17" x14ac:dyDescent="0.2">
      <c r="A1747" s="118" t="str">
        <f>IF(B1747="","",COUNT('Diário 1º PA'!$A$5:$A$1982)+COUNT('Diário 2º PA'!$A$5:$A$2027)+COUNT('Diário 3º PA'!$A$5:$A$2043)+ROW()-4)</f>
        <v/>
      </c>
      <c r="B1747" s="104"/>
      <c r="C1747" s="153"/>
      <c r="D1747" s="105"/>
      <c r="E1747" s="105"/>
      <c r="F1747" s="106"/>
      <c r="G1747" s="105"/>
      <c r="H1747" s="105"/>
      <c r="I1747" s="107"/>
      <c r="J1747" s="422"/>
      <c r="K1747" s="422"/>
      <c r="L1747" s="423"/>
      <c r="M1747" s="422"/>
      <c r="N1747" s="422"/>
      <c r="O1747" s="79">
        <f t="shared" si="64"/>
        <v>0</v>
      </c>
      <c r="P1747" s="79">
        <f t="shared" si="64"/>
        <v>0</v>
      </c>
      <c r="Q1747" s="102" t="str">
        <f t="shared" si="63"/>
        <v/>
      </c>
    </row>
    <row r="1748" spans="1:17" x14ac:dyDescent="0.2">
      <c r="A1748" s="118" t="str">
        <f>IF(B1748="","",COUNT('Diário 1º PA'!$A$5:$A$1982)+COUNT('Diário 2º PA'!$A$5:$A$2027)+COUNT('Diário 3º PA'!$A$5:$A$2043)+ROW()-4)</f>
        <v/>
      </c>
      <c r="B1748" s="104"/>
      <c r="C1748" s="153"/>
      <c r="D1748" s="105"/>
      <c r="E1748" s="105"/>
      <c r="F1748" s="106"/>
      <c r="G1748" s="105"/>
      <c r="H1748" s="105"/>
      <c r="I1748" s="107"/>
      <c r="J1748" s="422"/>
      <c r="K1748" s="422"/>
      <c r="L1748" s="423"/>
      <c r="M1748" s="422"/>
      <c r="N1748" s="422"/>
      <c r="O1748" s="79">
        <f t="shared" si="64"/>
        <v>0</v>
      </c>
      <c r="P1748" s="79">
        <f t="shared" si="64"/>
        <v>0</v>
      </c>
      <c r="Q1748" s="102" t="str">
        <f t="shared" si="63"/>
        <v/>
      </c>
    </row>
    <row r="1749" spans="1:17" x14ac:dyDescent="0.2">
      <c r="A1749" s="118" t="str">
        <f>IF(B1749="","",COUNT('Diário 1º PA'!$A$5:$A$1982)+COUNT('Diário 2º PA'!$A$5:$A$2027)+COUNT('Diário 3º PA'!$A$5:$A$2043)+ROW()-4)</f>
        <v/>
      </c>
      <c r="B1749" s="104"/>
      <c r="C1749" s="153"/>
      <c r="D1749" s="105"/>
      <c r="E1749" s="105"/>
      <c r="F1749" s="106"/>
      <c r="G1749" s="105"/>
      <c r="H1749" s="105"/>
      <c r="I1749" s="107"/>
      <c r="J1749" s="422"/>
      <c r="K1749" s="422"/>
      <c r="L1749" s="423"/>
      <c r="M1749" s="422"/>
      <c r="N1749" s="422"/>
      <c r="O1749" s="79">
        <f t="shared" si="64"/>
        <v>0</v>
      </c>
      <c r="P1749" s="79">
        <f t="shared" si="64"/>
        <v>0</v>
      </c>
      <c r="Q1749" s="102" t="str">
        <f t="shared" si="63"/>
        <v/>
      </c>
    </row>
    <row r="1750" spans="1:17" x14ac:dyDescent="0.2">
      <c r="A1750" s="118" t="str">
        <f>IF(B1750="","",COUNT('Diário 1º PA'!$A$5:$A$1982)+COUNT('Diário 2º PA'!$A$5:$A$2027)+COUNT('Diário 3º PA'!$A$5:$A$2043)+ROW()-4)</f>
        <v/>
      </c>
      <c r="B1750" s="104"/>
      <c r="C1750" s="153"/>
      <c r="D1750" s="105"/>
      <c r="E1750" s="105"/>
      <c r="F1750" s="106"/>
      <c r="G1750" s="105"/>
      <c r="H1750" s="105"/>
      <c r="I1750" s="107"/>
      <c r="J1750" s="422"/>
      <c r="K1750" s="422"/>
      <c r="L1750" s="423"/>
      <c r="M1750" s="422"/>
      <c r="N1750" s="422"/>
      <c r="O1750" s="79">
        <f t="shared" si="64"/>
        <v>0</v>
      </c>
      <c r="P1750" s="79">
        <f t="shared" si="64"/>
        <v>0</v>
      </c>
      <c r="Q1750" s="102" t="str">
        <f t="shared" si="63"/>
        <v/>
      </c>
    </row>
    <row r="1751" spans="1:17" x14ac:dyDescent="0.2">
      <c r="A1751" s="118" t="str">
        <f>IF(B1751="","",COUNT('Diário 1º PA'!$A$5:$A$1982)+COUNT('Diário 2º PA'!$A$5:$A$2027)+COUNT('Diário 3º PA'!$A$5:$A$2043)+ROW()-4)</f>
        <v/>
      </c>
      <c r="B1751" s="104"/>
      <c r="C1751" s="153"/>
      <c r="D1751" s="105"/>
      <c r="E1751" s="105"/>
      <c r="F1751" s="106"/>
      <c r="G1751" s="105"/>
      <c r="H1751" s="105"/>
      <c r="I1751" s="107"/>
      <c r="J1751" s="422"/>
      <c r="K1751" s="422"/>
      <c r="L1751" s="423"/>
      <c r="M1751" s="422"/>
      <c r="N1751" s="422"/>
      <c r="O1751" s="79">
        <f t="shared" si="64"/>
        <v>0</v>
      </c>
      <c r="P1751" s="79">
        <f t="shared" si="64"/>
        <v>0</v>
      </c>
      <c r="Q1751" s="102" t="str">
        <f t="shared" si="63"/>
        <v/>
      </c>
    </row>
    <row r="1752" spans="1:17" x14ac:dyDescent="0.2">
      <c r="A1752" s="118" t="str">
        <f>IF(B1752="","",COUNT('Diário 1º PA'!$A$5:$A$1982)+COUNT('Diário 2º PA'!$A$5:$A$2027)+COUNT('Diário 3º PA'!$A$5:$A$2043)+ROW()-4)</f>
        <v/>
      </c>
      <c r="B1752" s="104"/>
      <c r="C1752" s="153"/>
      <c r="D1752" s="105"/>
      <c r="E1752" s="105"/>
      <c r="F1752" s="106"/>
      <c r="G1752" s="105"/>
      <c r="H1752" s="105"/>
      <c r="I1752" s="107"/>
      <c r="J1752" s="422"/>
      <c r="K1752" s="422"/>
      <c r="L1752" s="423"/>
      <c r="M1752" s="422"/>
      <c r="N1752" s="422"/>
      <c r="O1752" s="79">
        <f t="shared" si="64"/>
        <v>0</v>
      </c>
      <c r="P1752" s="79">
        <f t="shared" si="64"/>
        <v>0</v>
      </c>
      <c r="Q1752" s="102" t="str">
        <f t="shared" si="63"/>
        <v/>
      </c>
    </row>
    <row r="1753" spans="1:17" x14ac:dyDescent="0.2">
      <c r="A1753" s="118" t="str">
        <f>IF(B1753="","",COUNT('Diário 1º PA'!$A$5:$A$1982)+COUNT('Diário 2º PA'!$A$5:$A$2027)+COUNT('Diário 3º PA'!$A$5:$A$2043)+ROW()-4)</f>
        <v/>
      </c>
      <c r="B1753" s="104"/>
      <c r="C1753" s="153"/>
      <c r="D1753" s="105"/>
      <c r="E1753" s="105"/>
      <c r="F1753" s="106"/>
      <c r="G1753" s="105"/>
      <c r="H1753" s="105"/>
      <c r="I1753" s="107"/>
      <c r="J1753" s="422"/>
      <c r="K1753" s="422"/>
      <c r="L1753" s="423"/>
      <c r="M1753" s="422"/>
      <c r="N1753" s="422"/>
      <c r="O1753" s="79">
        <f t="shared" si="64"/>
        <v>0</v>
      </c>
      <c r="P1753" s="79">
        <f t="shared" si="64"/>
        <v>0</v>
      </c>
      <c r="Q1753" s="102" t="str">
        <f t="shared" si="63"/>
        <v/>
      </c>
    </row>
    <row r="1754" spans="1:17" x14ac:dyDescent="0.2">
      <c r="A1754" s="118" t="str">
        <f>IF(B1754="","",COUNT('Diário 1º PA'!$A$5:$A$1982)+COUNT('Diário 2º PA'!$A$5:$A$2027)+COUNT('Diário 3º PA'!$A$5:$A$2043)+ROW()-4)</f>
        <v/>
      </c>
      <c r="B1754" s="104"/>
      <c r="C1754" s="153"/>
      <c r="D1754" s="105"/>
      <c r="E1754" s="105"/>
      <c r="F1754" s="106"/>
      <c r="G1754" s="105"/>
      <c r="H1754" s="105"/>
      <c r="I1754" s="107"/>
      <c r="J1754" s="422"/>
      <c r="K1754" s="422"/>
      <c r="L1754" s="423"/>
      <c r="M1754" s="422"/>
      <c r="N1754" s="422"/>
      <c r="O1754" s="79">
        <f t="shared" si="64"/>
        <v>0</v>
      </c>
      <c r="P1754" s="79">
        <f t="shared" si="64"/>
        <v>0</v>
      </c>
      <c r="Q1754" s="102" t="str">
        <f t="shared" si="63"/>
        <v/>
      </c>
    </row>
    <row r="1755" spans="1:17" x14ac:dyDescent="0.2">
      <c r="A1755" s="118" t="str">
        <f>IF(B1755="","",COUNT('Diário 1º PA'!$A$5:$A$1982)+COUNT('Diário 2º PA'!$A$5:$A$2027)+COUNT('Diário 3º PA'!$A$5:$A$2043)+ROW()-4)</f>
        <v/>
      </c>
      <c r="B1755" s="104"/>
      <c r="C1755" s="153"/>
      <c r="D1755" s="105"/>
      <c r="E1755" s="105"/>
      <c r="F1755" s="106"/>
      <c r="G1755" s="105"/>
      <c r="H1755" s="105"/>
      <c r="I1755" s="107"/>
      <c r="J1755" s="422"/>
      <c r="K1755" s="422"/>
      <c r="L1755" s="423"/>
      <c r="M1755" s="422"/>
      <c r="N1755" s="422"/>
      <c r="O1755" s="79">
        <f t="shared" si="64"/>
        <v>0</v>
      </c>
      <c r="P1755" s="79">
        <f t="shared" si="64"/>
        <v>0</v>
      </c>
      <c r="Q1755" s="102" t="str">
        <f t="shared" si="63"/>
        <v/>
      </c>
    </row>
    <row r="1756" spans="1:17" x14ac:dyDescent="0.2">
      <c r="A1756" s="118" t="str">
        <f>IF(B1756="","",COUNT('Diário 1º PA'!$A$5:$A$1982)+COUNT('Diário 2º PA'!$A$5:$A$2027)+COUNT('Diário 3º PA'!$A$5:$A$2043)+ROW()-4)</f>
        <v/>
      </c>
      <c r="B1756" s="104"/>
      <c r="C1756" s="153"/>
      <c r="D1756" s="105"/>
      <c r="E1756" s="105"/>
      <c r="F1756" s="106"/>
      <c r="G1756" s="105"/>
      <c r="H1756" s="105"/>
      <c r="I1756" s="107"/>
      <c r="J1756" s="422"/>
      <c r="K1756" s="422"/>
      <c r="L1756" s="423"/>
      <c r="M1756" s="422"/>
      <c r="N1756" s="422"/>
      <c r="O1756" s="79">
        <f t="shared" si="64"/>
        <v>0</v>
      </c>
      <c r="P1756" s="79">
        <f t="shared" si="64"/>
        <v>0</v>
      </c>
      <c r="Q1756" s="102" t="str">
        <f t="shared" si="63"/>
        <v/>
      </c>
    </row>
    <row r="1757" spans="1:17" x14ac:dyDescent="0.2">
      <c r="A1757" s="118" t="str">
        <f>IF(B1757="","",COUNT('Diário 1º PA'!$A$5:$A$1982)+COUNT('Diário 2º PA'!$A$5:$A$2027)+COUNT('Diário 3º PA'!$A$5:$A$2043)+ROW()-4)</f>
        <v/>
      </c>
      <c r="B1757" s="104"/>
      <c r="C1757" s="153"/>
      <c r="D1757" s="105"/>
      <c r="E1757" s="105"/>
      <c r="F1757" s="106"/>
      <c r="G1757" s="105"/>
      <c r="H1757" s="105"/>
      <c r="I1757" s="107"/>
      <c r="J1757" s="422"/>
      <c r="K1757" s="422"/>
      <c r="L1757" s="423"/>
      <c r="M1757" s="422"/>
      <c r="N1757" s="422"/>
      <c r="O1757" s="79">
        <f t="shared" si="64"/>
        <v>0</v>
      </c>
      <c r="P1757" s="79">
        <f t="shared" si="64"/>
        <v>0</v>
      </c>
      <c r="Q1757" s="102" t="str">
        <f t="shared" si="63"/>
        <v/>
      </c>
    </row>
    <row r="1758" spans="1:17" x14ac:dyDescent="0.2">
      <c r="A1758" s="118" t="str">
        <f>IF(B1758="","",COUNT('Diário 1º PA'!$A$5:$A$1982)+COUNT('Diário 2º PA'!$A$5:$A$2027)+COUNT('Diário 3º PA'!$A$5:$A$2043)+ROW()-4)</f>
        <v/>
      </c>
      <c r="B1758" s="104"/>
      <c r="C1758" s="153"/>
      <c r="D1758" s="105"/>
      <c r="E1758" s="105"/>
      <c r="F1758" s="106"/>
      <c r="G1758" s="105"/>
      <c r="H1758" s="105"/>
      <c r="I1758" s="107"/>
      <c r="J1758" s="422"/>
      <c r="K1758" s="422"/>
      <c r="L1758" s="423"/>
      <c r="M1758" s="422"/>
      <c r="N1758" s="422"/>
      <c r="O1758" s="79">
        <f t="shared" si="64"/>
        <v>0</v>
      </c>
      <c r="P1758" s="79">
        <f t="shared" si="64"/>
        <v>0</v>
      </c>
      <c r="Q1758" s="102" t="str">
        <f t="shared" si="63"/>
        <v/>
      </c>
    </row>
    <row r="1759" spans="1:17" x14ac:dyDescent="0.2">
      <c r="A1759" s="118" t="str">
        <f>IF(B1759="","",COUNT('Diário 1º PA'!$A$5:$A$1982)+COUNT('Diário 2º PA'!$A$5:$A$2027)+COUNT('Diário 3º PA'!$A$5:$A$2043)+ROW()-4)</f>
        <v/>
      </c>
      <c r="B1759" s="104"/>
      <c r="C1759" s="153"/>
      <c r="D1759" s="105"/>
      <c r="E1759" s="105"/>
      <c r="F1759" s="106"/>
      <c r="G1759" s="105"/>
      <c r="H1759" s="105"/>
      <c r="I1759" s="107"/>
      <c r="J1759" s="422"/>
      <c r="K1759" s="422"/>
      <c r="L1759" s="423"/>
      <c r="M1759" s="422"/>
      <c r="N1759" s="422"/>
      <c r="O1759" s="79">
        <f t="shared" si="64"/>
        <v>0</v>
      </c>
      <c r="P1759" s="79">
        <f t="shared" si="64"/>
        <v>0</v>
      </c>
      <c r="Q1759" s="102" t="str">
        <f t="shared" si="63"/>
        <v/>
      </c>
    </row>
    <row r="1760" spans="1:17" x14ac:dyDescent="0.2">
      <c r="A1760" s="118" t="str">
        <f>IF(B1760="","",COUNT('Diário 1º PA'!$A$5:$A$1982)+COUNT('Diário 2º PA'!$A$5:$A$2027)+COUNT('Diário 3º PA'!$A$5:$A$2043)+ROW()-4)</f>
        <v/>
      </c>
      <c r="B1760" s="104"/>
      <c r="C1760" s="153"/>
      <c r="D1760" s="105"/>
      <c r="E1760" s="105"/>
      <c r="F1760" s="106"/>
      <c r="G1760" s="105"/>
      <c r="H1760" s="105"/>
      <c r="I1760" s="107"/>
      <c r="J1760" s="422"/>
      <c r="K1760" s="422"/>
      <c r="L1760" s="423"/>
      <c r="M1760" s="422"/>
      <c r="N1760" s="422"/>
      <c r="O1760" s="79">
        <f t="shared" si="64"/>
        <v>0</v>
      </c>
      <c r="P1760" s="79">
        <f t="shared" si="64"/>
        <v>0</v>
      </c>
      <c r="Q1760" s="102" t="str">
        <f t="shared" si="63"/>
        <v/>
      </c>
    </row>
    <row r="1761" spans="1:17" x14ac:dyDescent="0.2">
      <c r="A1761" s="118" t="str">
        <f>IF(B1761="","",COUNT('Diário 1º PA'!$A$5:$A$1982)+COUNT('Diário 2º PA'!$A$5:$A$2027)+COUNT('Diário 3º PA'!$A$5:$A$2043)+ROW()-4)</f>
        <v/>
      </c>
      <c r="B1761" s="104"/>
      <c r="C1761" s="153"/>
      <c r="D1761" s="105"/>
      <c r="E1761" s="105"/>
      <c r="F1761" s="106"/>
      <c r="G1761" s="105"/>
      <c r="H1761" s="105"/>
      <c r="I1761" s="107"/>
      <c r="J1761" s="422"/>
      <c r="K1761" s="422"/>
      <c r="L1761" s="423"/>
      <c r="M1761" s="422"/>
      <c r="N1761" s="422"/>
      <c r="O1761" s="79">
        <f t="shared" si="64"/>
        <v>0</v>
      </c>
      <c r="P1761" s="79">
        <f t="shared" si="64"/>
        <v>0</v>
      </c>
      <c r="Q1761" s="102" t="str">
        <f t="shared" si="63"/>
        <v/>
      </c>
    </row>
    <row r="1762" spans="1:17" x14ac:dyDescent="0.2">
      <c r="A1762" s="118" t="str">
        <f>IF(B1762="","",COUNT('Diário 1º PA'!$A$5:$A$1982)+COUNT('Diário 2º PA'!$A$5:$A$2027)+COUNT('Diário 3º PA'!$A$5:$A$2043)+ROW()-4)</f>
        <v/>
      </c>
      <c r="B1762" s="104"/>
      <c r="C1762" s="153"/>
      <c r="D1762" s="105"/>
      <c r="E1762" s="105"/>
      <c r="F1762" s="106"/>
      <c r="G1762" s="105"/>
      <c r="H1762" s="105"/>
      <c r="I1762" s="107"/>
      <c r="J1762" s="422"/>
      <c r="K1762" s="422"/>
      <c r="L1762" s="423"/>
      <c r="M1762" s="422"/>
      <c r="N1762" s="422"/>
      <c r="O1762" s="79">
        <f t="shared" si="64"/>
        <v>0</v>
      </c>
      <c r="P1762" s="79">
        <f t="shared" si="64"/>
        <v>0</v>
      </c>
      <c r="Q1762" s="102" t="str">
        <f t="shared" si="63"/>
        <v/>
      </c>
    </row>
    <row r="1763" spans="1:17" x14ac:dyDescent="0.2">
      <c r="A1763" s="118" t="str">
        <f>IF(B1763="","",COUNT('Diário 1º PA'!$A$5:$A$1982)+COUNT('Diário 2º PA'!$A$5:$A$2027)+COUNT('Diário 3º PA'!$A$5:$A$2043)+ROW()-4)</f>
        <v/>
      </c>
      <c r="B1763" s="104"/>
      <c r="C1763" s="153"/>
      <c r="D1763" s="105"/>
      <c r="E1763" s="105"/>
      <c r="F1763" s="106"/>
      <c r="G1763" s="105"/>
      <c r="H1763" s="105"/>
      <c r="I1763" s="107"/>
      <c r="J1763" s="422"/>
      <c r="K1763" s="422"/>
      <c r="L1763" s="423"/>
      <c r="M1763" s="422"/>
      <c r="N1763" s="422"/>
      <c r="O1763" s="79">
        <f t="shared" si="64"/>
        <v>0</v>
      </c>
      <c r="P1763" s="79">
        <f t="shared" si="64"/>
        <v>0</v>
      </c>
      <c r="Q1763" s="102" t="str">
        <f t="shared" si="63"/>
        <v/>
      </c>
    </row>
    <row r="1764" spans="1:17" x14ac:dyDescent="0.2">
      <c r="A1764" s="118" t="str">
        <f>IF(B1764="","",COUNT('Diário 1º PA'!$A$5:$A$1982)+COUNT('Diário 2º PA'!$A$5:$A$2027)+COUNT('Diário 3º PA'!$A$5:$A$2043)+ROW()-4)</f>
        <v/>
      </c>
      <c r="B1764" s="104"/>
      <c r="C1764" s="153"/>
      <c r="D1764" s="105"/>
      <c r="E1764" s="105"/>
      <c r="F1764" s="106"/>
      <c r="G1764" s="105"/>
      <c r="H1764" s="105"/>
      <c r="I1764" s="107"/>
      <c r="J1764" s="422"/>
      <c r="K1764" s="422"/>
      <c r="L1764" s="423"/>
      <c r="M1764" s="422"/>
      <c r="N1764" s="422"/>
      <c r="O1764" s="79">
        <f t="shared" si="64"/>
        <v>0</v>
      </c>
      <c r="P1764" s="79">
        <f t="shared" si="64"/>
        <v>0</v>
      </c>
      <c r="Q1764" s="102" t="str">
        <f t="shared" si="63"/>
        <v/>
      </c>
    </row>
    <row r="1765" spans="1:17" x14ac:dyDescent="0.2">
      <c r="A1765" s="118" t="str">
        <f>IF(B1765="","",COUNT('Diário 1º PA'!$A$5:$A$1982)+COUNT('Diário 2º PA'!$A$5:$A$2027)+COUNT('Diário 3º PA'!$A$5:$A$2043)+ROW()-4)</f>
        <v/>
      </c>
      <c r="B1765" s="104"/>
      <c r="C1765" s="153"/>
      <c r="D1765" s="105"/>
      <c r="E1765" s="105"/>
      <c r="F1765" s="106"/>
      <c r="G1765" s="105"/>
      <c r="H1765" s="105"/>
      <c r="I1765" s="107"/>
      <c r="J1765" s="422"/>
      <c r="K1765" s="422"/>
      <c r="L1765" s="423"/>
      <c r="M1765" s="422"/>
      <c r="N1765" s="422"/>
      <c r="O1765" s="79">
        <f t="shared" si="64"/>
        <v>0</v>
      </c>
      <c r="P1765" s="79">
        <f t="shared" si="64"/>
        <v>0</v>
      </c>
      <c r="Q1765" s="102" t="str">
        <f t="shared" si="63"/>
        <v/>
      </c>
    </row>
    <row r="1766" spans="1:17" x14ac:dyDescent="0.2">
      <c r="A1766" s="118" t="str">
        <f>IF(B1766="","",COUNT('Diário 1º PA'!$A$5:$A$1982)+COUNT('Diário 2º PA'!$A$5:$A$2027)+COUNT('Diário 3º PA'!$A$5:$A$2043)+ROW()-4)</f>
        <v/>
      </c>
      <c r="B1766" s="104"/>
      <c r="C1766" s="153"/>
      <c r="D1766" s="105"/>
      <c r="E1766" s="105"/>
      <c r="F1766" s="106"/>
      <c r="G1766" s="105"/>
      <c r="H1766" s="105"/>
      <c r="I1766" s="107"/>
      <c r="J1766" s="422"/>
      <c r="K1766" s="422"/>
      <c r="L1766" s="423"/>
      <c r="M1766" s="422"/>
      <c r="N1766" s="422"/>
      <c r="O1766" s="79">
        <f t="shared" si="64"/>
        <v>0</v>
      </c>
      <c r="P1766" s="79">
        <f t="shared" si="64"/>
        <v>0</v>
      </c>
      <c r="Q1766" s="102" t="str">
        <f t="shared" si="63"/>
        <v/>
      </c>
    </row>
    <row r="1767" spans="1:17" x14ac:dyDescent="0.2">
      <c r="A1767" s="118" t="str">
        <f>IF(B1767="","",COUNT('Diário 1º PA'!$A$5:$A$1982)+COUNT('Diário 2º PA'!$A$5:$A$2027)+COUNT('Diário 3º PA'!$A$5:$A$2043)+ROW()-4)</f>
        <v/>
      </c>
      <c r="B1767" s="104"/>
      <c r="C1767" s="153"/>
      <c r="D1767" s="105"/>
      <c r="E1767" s="105"/>
      <c r="F1767" s="106"/>
      <c r="G1767" s="105"/>
      <c r="H1767" s="105"/>
      <c r="I1767" s="107"/>
      <c r="J1767" s="422"/>
      <c r="K1767" s="422"/>
      <c r="L1767" s="423"/>
      <c r="M1767" s="422"/>
      <c r="N1767" s="422"/>
      <c r="O1767" s="79">
        <f t="shared" si="64"/>
        <v>0</v>
      </c>
      <c r="P1767" s="79">
        <f t="shared" si="64"/>
        <v>0</v>
      </c>
      <c r="Q1767" s="102" t="str">
        <f t="shared" si="63"/>
        <v/>
      </c>
    </row>
    <row r="1768" spans="1:17" x14ac:dyDescent="0.2">
      <c r="A1768" s="118" t="str">
        <f>IF(B1768="","",COUNT('Diário 1º PA'!$A$5:$A$1982)+COUNT('Diário 2º PA'!$A$5:$A$2027)+COUNT('Diário 3º PA'!$A$5:$A$2043)+ROW()-4)</f>
        <v/>
      </c>
      <c r="B1768" s="104"/>
      <c r="C1768" s="153"/>
      <c r="D1768" s="105"/>
      <c r="E1768" s="105"/>
      <c r="F1768" s="106"/>
      <c r="G1768" s="105"/>
      <c r="H1768" s="105"/>
      <c r="I1768" s="107"/>
      <c r="J1768" s="422"/>
      <c r="K1768" s="422"/>
      <c r="L1768" s="423"/>
      <c r="M1768" s="422"/>
      <c r="N1768" s="422"/>
      <c r="O1768" s="79">
        <f t="shared" si="64"/>
        <v>0</v>
      </c>
      <c r="P1768" s="79">
        <f t="shared" si="64"/>
        <v>0</v>
      </c>
      <c r="Q1768" s="102" t="str">
        <f t="shared" si="63"/>
        <v/>
      </c>
    </row>
    <row r="1769" spans="1:17" x14ac:dyDescent="0.2">
      <c r="A1769" s="118" t="str">
        <f>IF(B1769="","",COUNT('Diário 1º PA'!$A$5:$A$1982)+COUNT('Diário 2º PA'!$A$5:$A$2027)+COUNT('Diário 3º PA'!$A$5:$A$2043)+ROW()-4)</f>
        <v/>
      </c>
      <c r="B1769" s="104"/>
      <c r="C1769" s="153"/>
      <c r="D1769" s="105"/>
      <c r="E1769" s="105"/>
      <c r="F1769" s="106"/>
      <c r="G1769" s="105"/>
      <c r="H1769" s="105"/>
      <c r="I1769" s="107"/>
      <c r="J1769" s="422"/>
      <c r="K1769" s="422"/>
      <c r="L1769" s="423"/>
      <c r="M1769" s="422"/>
      <c r="N1769" s="422"/>
      <c r="O1769" s="79">
        <f t="shared" si="64"/>
        <v>0</v>
      </c>
      <c r="P1769" s="79">
        <f t="shared" si="64"/>
        <v>0</v>
      </c>
      <c r="Q1769" s="102" t="str">
        <f t="shared" si="63"/>
        <v/>
      </c>
    </row>
    <row r="1770" spans="1:17" x14ac:dyDescent="0.2">
      <c r="A1770" s="118" t="str">
        <f>IF(B1770="","",COUNT('Diário 1º PA'!$A$5:$A$1982)+COUNT('Diário 2º PA'!$A$5:$A$2027)+COUNT('Diário 3º PA'!$A$5:$A$2043)+ROW()-4)</f>
        <v/>
      </c>
      <c r="B1770" s="104"/>
      <c r="C1770" s="153"/>
      <c r="D1770" s="105"/>
      <c r="E1770" s="105"/>
      <c r="F1770" s="106"/>
      <c r="G1770" s="105"/>
      <c r="H1770" s="105"/>
      <c r="I1770" s="107"/>
      <c r="J1770" s="422"/>
      <c r="K1770" s="422"/>
      <c r="L1770" s="423"/>
      <c r="M1770" s="422"/>
      <c r="N1770" s="422"/>
      <c r="O1770" s="79">
        <f t="shared" si="64"/>
        <v>0</v>
      </c>
      <c r="P1770" s="79">
        <f t="shared" si="64"/>
        <v>0</v>
      </c>
      <c r="Q1770" s="102" t="str">
        <f t="shared" si="63"/>
        <v/>
      </c>
    </row>
    <row r="1771" spans="1:17" x14ac:dyDescent="0.2">
      <c r="A1771" s="118" t="str">
        <f>IF(B1771="","",COUNT('Diário 1º PA'!$A$5:$A$1982)+COUNT('Diário 2º PA'!$A$5:$A$2027)+COUNT('Diário 3º PA'!$A$5:$A$2043)+ROW()-4)</f>
        <v/>
      </c>
      <c r="B1771" s="104"/>
      <c r="C1771" s="153"/>
      <c r="D1771" s="105"/>
      <c r="E1771" s="105"/>
      <c r="F1771" s="106"/>
      <c r="G1771" s="105"/>
      <c r="H1771" s="105"/>
      <c r="I1771" s="107"/>
      <c r="J1771" s="422"/>
      <c r="K1771" s="422"/>
      <c r="L1771" s="423"/>
      <c r="M1771" s="422"/>
      <c r="N1771" s="422"/>
      <c r="O1771" s="79">
        <f t="shared" si="64"/>
        <v>0</v>
      </c>
      <c r="P1771" s="79">
        <f t="shared" si="64"/>
        <v>0</v>
      </c>
      <c r="Q1771" s="102" t="str">
        <f t="shared" si="63"/>
        <v/>
      </c>
    </row>
    <row r="1772" spans="1:17" x14ac:dyDescent="0.2">
      <c r="A1772" s="118" t="str">
        <f>IF(B1772="","",COUNT('Diário 1º PA'!$A$5:$A$1982)+COUNT('Diário 2º PA'!$A$5:$A$2027)+COUNT('Diário 3º PA'!$A$5:$A$2043)+ROW()-4)</f>
        <v/>
      </c>
      <c r="B1772" s="104"/>
      <c r="C1772" s="153"/>
      <c r="D1772" s="105"/>
      <c r="E1772" s="105"/>
      <c r="F1772" s="106"/>
      <c r="G1772" s="105"/>
      <c r="H1772" s="105"/>
      <c r="I1772" s="107"/>
      <c r="J1772" s="422"/>
      <c r="K1772" s="422"/>
      <c r="L1772" s="423"/>
      <c r="M1772" s="422"/>
      <c r="N1772" s="422"/>
      <c r="O1772" s="79">
        <f t="shared" si="64"/>
        <v>0</v>
      </c>
      <c r="P1772" s="79">
        <f t="shared" si="64"/>
        <v>0</v>
      </c>
      <c r="Q1772" s="102" t="str">
        <f t="shared" si="63"/>
        <v/>
      </c>
    </row>
    <row r="1773" spans="1:17" x14ac:dyDescent="0.2">
      <c r="A1773" s="118" t="str">
        <f>IF(B1773="","",COUNT('Diário 1º PA'!$A$5:$A$1982)+COUNT('Diário 2º PA'!$A$5:$A$2027)+COUNT('Diário 3º PA'!$A$5:$A$2043)+ROW()-4)</f>
        <v/>
      </c>
      <c r="B1773" s="104"/>
      <c r="C1773" s="153"/>
      <c r="D1773" s="105"/>
      <c r="E1773" s="105"/>
      <c r="F1773" s="106"/>
      <c r="G1773" s="105"/>
      <c r="H1773" s="105"/>
      <c r="I1773" s="107"/>
      <c r="J1773" s="422"/>
      <c r="K1773" s="422"/>
      <c r="L1773" s="423"/>
      <c r="M1773" s="422"/>
      <c r="N1773" s="422"/>
      <c r="O1773" s="79">
        <f t="shared" si="64"/>
        <v>0</v>
      </c>
      <c r="P1773" s="79">
        <f t="shared" si="64"/>
        <v>0</v>
      </c>
      <c r="Q1773" s="102" t="str">
        <f t="shared" si="63"/>
        <v/>
      </c>
    </row>
    <row r="1774" spans="1:17" x14ac:dyDescent="0.2">
      <c r="A1774" s="118" t="str">
        <f>IF(B1774="","",COUNT('Diário 1º PA'!$A$5:$A$1982)+COUNT('Diário 2º PA'!$A$5:$A$2027)+COUNT('Diário 3º PA'!$A$5:$A$2043)+ROW()-4)</f>
        <v/>
      </c>
      <c r="B1774" s="104"/>
      <c r="C1774" s="153"/>
      <c r="D1774" s="105"/>
      <c r="E1774" s="105"/>
      <c r="F1774" s="106"/>
      <c r="G1774" s="105"/>
      <c r="H1774" s="105"/>
      <c r="I1774" s="107"/>
      <c r="J1774" s="422"/>
      <c r="K1774" s="422"/>
      <c r="L1774" s="423"/>
      <c r="M1774" s="422"/>
      <c r="N1774" s="422"/>
      <c r="O1774" s="79">
        <f t="shared" si="64"/>
        <v>0</v>
      </c>
      <c r="P1774" s="79">
        <f t="shared" si="64"/>
        <v>0</v>
      </c>
      <c r="Q1774" s="102" t="str">
        <f t="shared" si="63"/>
        <v/>
      </c>
    </row>
    <row r="1775" spans="1:17" x14ac:dyDescent="0.2">
      <c r="A1775" s="118" t="str">
        <f>IF(B1775="","",COUNT('Diário 1º PA'!$A$5:$A$1982)+COUNT('Diário 2º PA'!$A$5:$A$2027)+COUNT('Diário 3º PA'!$A$5:$A$2043)+ROW()-4)</f>
        <v/>
      </c>
      <c r="B1775" s="104"/>
      <c r="C1775" s="153"/>
      <c r="D1775" s="105"/>
      <c r="E1775" s="105"/>
      <c r="F1775" s="106"/>
      <c r="G1775" s="105"/>
      <c r="H1775" s="105"/>
      <c r="I1775" s="107"/>
      <c r="J1775" s="422"/>
      <c r="K1775" s="422"/>
      <c r="L1775" s="423"/>
      <c r="M1775" s="422"/>
      <c r="N1775" s="422"/>
      <c r="O1775" s="79">
        <f t="shared" si="64"/>
        <v>0</v>
      </c>
      <c r="P1775" s="79">
        <f t="shared" si="64"/>
        <v>0</v>
      </c>
      <c r="Q1775" s="102" t="str">
        <f t="shared" si="63"/>
        <v/>
      </c>
    </row>
    <row r="1776" spans="1:17" x14ac:dyDescent="0.2">
      <c r="A1776" s="118" t="str">
        <f>IF(B1776="","",COUNT('Diário 1º PA'!$A$5:$A$1982)+COUNT('Diário 2º PA'!$A$5:$A$2027)+COUNT('Diário 3º PA'!$A$5:$A$2043)+ROW()-4)</f>
        <v/>
      </c>
      <c r="B1776" s="104"/>
      <c r="C1776" s="153"/>
      <c r="D1776" s="105"/>
      <c r="E1776" s="105"/>
      <c r="F1776" s="106"/>
      <c r="G1776" s="105"/>
      <c r="H1776" s="105"/>
      <c r="I1776" s="107"/>
      <c r="J1776" s="422"/>
      <c r="K1776" s="422"/>
      <c r="L1776" s="423"/>
      <c r="M1776" s="422"/>
      <c r="N1776" s="422"/>
      <c r="O1776" s="79">
        <f t="shared" si="64"/>
        <v>0</v>
      </c>
      <c r="P1776" s="79">
        <f t="shared" si="64"/>
        <v>0</v>
      </c>
      <c r="Q1776" s="102" t="str">
        <f t="shared" si="63"/>
        <v/>
      </c>
    </row>
    <row r="1777" spans="1:17" x14ac:dyDescent="0.2">
      <c r="A1777" s="118" t="str">
        <f>IF(B1777="","",COUNT('Diário 1º PA'!$A$5:$A$1982)+COUNT('Diário 2º PA'!$A$5:$A$2027)+COUNT('Diário 3º PA'!$A$5:$A$2043)+ROW()-4)</f>
        <v/>
      </c>
      <c r="B1777" s="104"/>
      <c r="C1777" s="153"/>
      <c r="D1777" s="105"/>
      <c r="E1777" s="105"/>
      <c r="F1777" s="106"/>
      <c r="G1777" s="105"/>
      <c r="H1777" s="105"/>
      <c r="I1777" s="107"/>
      <c r="J1777" s="422"/>
      <c r="K1777" s="422"/>
      <c r="L1777" s="423"/>
      <c r="M1777" s="422"/>
      <c r="N1777" s="422"/>
      <c r="O1777" s="79">
        <f t="shared" si="64"/>
        <v>0</v>
      </c>
      <c r="P1777" s="79">
        <f t="shared" si="64"/>
        <v>0</v>
      </c>
      <c r="Q1777" s="102" t="str">
        <f t="shared" si="63"/>
        <v/>
      </c>
    </row>
    <row r="1778" spans="1:17" x14ac:dyDescent="0.2">
      <c r="A1778" s="118" t="str">
        <f>IF(B1778="","",COUNT('Diário 1º PA'!$A$5:$A$1982)+COUNT('Diário 2º PA'!$A$5:$A$2027)+COUNT('Diário 3º PA'!$A$5:$A$2043)+ROW()-4)</f>
        <v/>
      </c>
      <c r="B1778" s="104"/>
      <c r="C1778" s="153"/>
      <c r="D1778" s="105"/>
      <c r="E1778" s="105"/>
      <c r="F1778" s="106"/>
      <c r="G1778" s="105"/>
      <c r="H1778" s="105"/>
      <c r="I1778" s="107"/>
      <c r="J1778" s="422"/>
      <c r="K1778" s="422"/>
      <c r="L1778" s="423"/>
      <c r="M1778" s="422"/>
      <c r="N1778" s="422"/>
      <c r="O1778" s="79">
        <f t="shared" si="64"/>
        <v>0</v>
      </c>
      <c r="P1778" s="79">
        <f t="shared" si="64"/>
        <v>0</v>
      </c>
      <c r="Q1778" s="102" t="str">
        <f t="shared" si="63"/>
        <v/>
      </c>
    </row>
    <row r="1779" spans="1:17" x14ac:dyDescent="0.2">
      <c r="A1779" s="118" t="str">
        <f>IF(B1779="","",COUNT('Diário 1º PA'!$A$5:$A$1982)+COUNT('Diário 2º PA'!$A$5:$A$2027)+COUNT('Diário 3º PA'!$A$5:$A$2043)+ROW()-4)</f>
        <v/>
      </c>
      <c r="B1779" s="104"/>
      <c r="C1779" s="153"/>
      <c r="D1779" s="105"/>
      <c r="E1779" s="105"/>
      <c r="F1779" s="106"/>
      <c r="G1779" s="105"/>
      <c r="H1779" s="105"/>
      <c r="I1779" s="107"/>
      <c r="J1779" s="422"/>
      <c r="K1779" s="422"/>
      <c r="L1779" s="423"/>
      <c r="M1779" s="422"/>
      <c r="N1779" s="422"/>
      <c r="O1779" s="79">
        <f t="shared" si="64"/>
        <v>0</v>
      </c>
      <c r="P1779" s="79">
        <f t="shared" si="64"/>
        <v>0</v>
      </c>
      <c r="Q1779" s="102" t="str">
        <f t="shared" si="63"/>
        <v/>
      </c>
    </row>
    <row r="1780" spans="1:17" x14ac:dyDescent="0.2">
      <c r="A1780" s="118" t="str">
        <f>IF(B1780="","",COUNT('Diário 1º PA'!$A$5:$A$1982)+COUNT('Diário 2º PA'!$A$5:$A$2027)+COUNT('Diário 3º PA'!$A$5:$A$2043)+ROW()-4)</f>
        <v/>
      </c>
      <c r="B1780" s="104"/>
      <c r="C1780" s="153"/>
      <c r="D1780" s="105"/>
      <c r="E1780" s="105"/>
      <c r="F1780" s="106"/>
      <c r="G1780" s="105"/>
      <c r="H1780" s="105"/>
      <c r="I1780" s="107"/>
      <c r="J1780" s="422"/>
      <c r="K1780" s="422"/>
      <c r="L1780" s="423"/>
      <c r="M1780" s="422"/>
      <c r="N1780" s="422"/>
      <c r="O1780" s="79">
        <f t="shared" si="64"/>
        <v>0</v>
      </c>
      <c r="P1780" s="79">
        <f t="shared" si="64"/>
        <v>0</v>
      </c>
      <c r="Q1780" s="102" t="str">
        <f t="shared" si="63"/>
        <v/>
      </c>
    </row>
    <row r="1781" spans="1:17" x14ac:dyDescent="0.2">
      <c r="A1781" s="118" t="str">
        <f>IF(B1781="","",COUNT('Diário 1º PA'!$A$5:$A$1982)+COUNT('Diário 2º PA'!$A$5:$A$2027)+COUNT('Diário 3º PA'!$A$5:$A$2043)+ROW()-4)</f>
        <v/>
      </c>
      <c r="B1781" s="104"/>
      <c r="C1781" s="153"/>
      <c r="D1781" s="105"/>
      <c r="E1781" s="105"/>
      <c r="F1781" s="106"/>
      <c r="G1781" s="105"/>
      <c r="H1781" s="105"/>
      <c r="I1781" s="107"/>
      <c r="J1781" s="422"/>
      <c r="K1781" s="422"/>
      <c r="L1781" s="423"/>
      <c r="M1781" s="422"/>
      <c r="N1781" s="422"/>
      <c r="O1781" s="79">
        <f t="shared" si="64"/>
        <v>0</v>
      </c>
      <c r="P1781" s="79">
        <f t="shared" si="64"/>
        <v>0</v>
      </c>
      <c r="Q1781" s="102" t="str">
        <f t="shared" si="63"/>
        <v/>
      </c>
    </row>
    <row r="1782" spans="1:17" x14ac:dyDescent="0.2">
      <c r="A1782" s="118" t="str">
        <f>IF(B1782="","",COUNT('Diário 1º PA'!$A$5:$A$1982)+COUNT('Diário 2º PA'!$A$5:$A$2027)+COUNT('Diário 3º PA'!$A$5:$A$2043)+ROW()-4)</f>
        <v/>
      </c>
      <c r="B1782" s="104"/>
      <c r="C1782" s="153"/>
      <c r="D1782" s="105"/>
      <c r="E1782" s="105"/>
      <c r="F1782" s="106"/>
      <c r="G1782" s="105"/>
      <c r="H1782" s="105"/>
      <c r="I1782" s="107"/>
      <c r="J1782" s="422"/>
      <c r="K1782" s="422"/>
      <c r="L1782" s="423"/>
      <c r="M1782" s="422"/>
      <c r="N1782" s="422"/>
      <c r="O1782" s="79">
        <f t="shared" si="64"/>
        <v>0</v>
      </c>
      <c r="P1782" s="79">
        <f t="shared" si="64"/>
        <v>0</v>
      </c>
      <c r="Q1782" s="102" t="str">
        <f t="shared" si="63"/>
        <v/>
      </c>
    </row>
    <row r="1783" spans="1:17" x14ac:dyDescent="0.2">
      <c r="A1783" s="118" t="str">
        <f>IF(B1783="","",COUNT('Diário 1º PA'!$A$5:$A$1982)+COUNT('Diário 2º PA'!$A$5:$A$2027)+COUNT('Diário 3º PA'!$A$5:$A$2043)+ROW()-4)</f>
        <v/>
      </c>
      <c r="B1783" s="104"/>
      <c r="C1783" s="153"/>
      <c r="D1783" s="105"/>
      <c r="E1783" s="105"/>
      <c r="F1783" s="106"/>
      <c r="G1783" s="105"/>
      <c r="H1783" s="105"/>
      <c r="I1783" s="107"/>
      <c r="J1783" s="422"/>
      <c r="K1783" s="422"/>
      <c r="L1783" s="423"/>
      <c r="M1783" s="422"/>
      <c r="N1783" s="422"/>
      <c r="O1783" s="79">
        <f t="shared" si="64"/>
        <v>0</v>
      </c>
      <c r="P1783" s="79">
        <f t="shared" si="64"/>
        <v>0</v>
      </c>
      <c r="Q1783" s="102" t="str">
        <f t="shared" si="63"/>
        <v/>
      </c>
    </row>
    <row r="1784" spans="1:17" x14ac:dyDescent="0.2">
      <c r="A1784" s="118" t="str">
        <f>IF(B1784="","",COUNT('Diário 1º PA'!$A$5:$A$1982)+COUNT('Diário 2º PA'!$A$5:$A$2027)+COUNT('Diário 3º PA'!$A$5:$A$2043)+ROW()-4)</f>
        <v/>
      </c>
      <c r="B1784" s="104"/>
      <c r="C1784" s="153"/>
      <c r="D1784" s="105"/>
      <c r="E1784" s="105"/>
      <c r="F1784" s="106"/>
      <c r="G1784" s="105"/>
      <c r="H1784" s="105"/>
      <c r="I1784" s="107"/>
      <c r="J1784" s="422"/>
      <c r="K1784" s="422"/>
      <c r="L1784" s="423"/>
      <c r="M1784" s="422"/>
      <c r="N1784" s="422"/>
      <c r="O1784" s="79">
        <f t="shared" si="64"/>
        <v>0</v>
      </c>
      <c r="P1784" s="79">
        <f t="shared" si="64"/>
        <v>0</v>
      </c>
      <c r="Q1784" s="102" t="str">
        <f t="shared" si="63"/>
        <v/>
      </c>
    </row>
    <row r="1785" spans="1:17" x14ac:dyDescent="0.2">
      <c r="A1785" s="118" t="str">
        <f>IF(B1785="","",COUNT('Diário 1º PA'!$A$5:$A$1982)+COUNT('Diário 2º PA'!$A$5:$A$2027)+COUNT('Diário 3º PA'!$A$5:$A$2043)+ROW()-4)</f>
        <v/>
      </c>
      <c r="B1785" s="104"/>
      <c r="C1785" s="153"/>
      <c r="D1785" s="105"/>
      <c r="E1785" s="105"/>
      <c r="F1785" s="106"/>
      <c r="G1785" s="105"/>
      <c r="H1785" s="105"/>
      <c r="I1785" s="107"/>
      <c r="J1785" s="422"/>
      <c r="K1785" s="422"/>
      <c r="L1785" s="423"/>
      <c r="M1785" s="422"/>
      <c r="N1785" s="422"/>
      <c r="O1785" s="79">
        <f t="shared" si="64"/>
        <v>0</v>
      </c>
      <c r="P1785" s="79">
        <f t="shared" si="64"/>
        <v>0</v>
      </c>
      <c r="Q1785" s="102" t="str">
        <f t="shared" si="63"/>
        <v/>
      </c>
    </row>
    <row r="1786" spans="1:17" x14ac:dyDescent="0.2">
      <c r="A1786" s="118" t="str">
        <f>IF(B1786="","",COUNT('Diário 1º PA'!$A$5:$A$1982)+COUNT('Diário 2º PA'!$A$5:$A$2027)+COUNT('Diário 3º PA'!$A$5:$A$2043)+ROW()-4)</f>
        <v/>
      </c>
      <c r="B1786" s="104"/>
      <c r="C1786" s="153"/>
      <c r="D1786" s="105"/>
      <c r="E1786" s="105"/>
      <c r="F1786" s="106"/>
      <c r="G1786" s="105"/>
      <c r="H1786" s="105"/>
      <c r="I1786" s="107"/>
      <c r="J1786" s="422"/>
      <c r="K1786" s="422"/>
      <c r="L1786" s="423"/>
      <c r="M1786" s="422"/>
      <c r="N1786" s="422"/>
      <c r="O1786" s="79">
        <f t="shared" si="64"/>
        <v>0</v>
      </c>
      <c r="P1786" s="79">
        <f t="shared" si="64"/>
        <v>0</v>
      </c>
      <c r="Q1786" s="102" t="str">
        <f t="shared" si="63"/>
        <v/>
      </c>
    </row>
    <row r="1787" spans="1:17" x14ac:dyDescent="0.2">
      <c r="A1787" s="118" t="str">
        <f>IF(B1787="","",COUNT('Diário 1º PA'!$A$5:$A$1982)+COUNT('Diário 2º PA'!$A$5:$A$2027)+COUNT('Diário 3º PA'!$A$5:$A$2043)+ROW()-4)</f>
        <v/>
      </c>
      <c r="B1787" s="104"/>
      <c r="C1787" s="153"/>
      <c r="D1787" s="105"/>
      <c r="E1787" s="105"/>
      <c r="F1787" s="106"/>
      <c r="G1787" s="105"/>
      <c r="H1787" s="105"/>
      <c r="I1787" s="107"/>
      <c r="J1787" s="422"/>
      <c r="K1787" s="422"/>
      <c r="L1787" s="423"/>
      <c r="M1787" s="422"/>
      <c r="N1787" s="422"/>
      <c r="O1787" s="79">
        <f t="shared" si="64"/>
        <v>0</v>
      </c>
      <c r="P1787" s="79">
        <f t="shared" si="64"/>
        <v>0</v>
      </c>
      <c r="Q1787" s="102" t="str">
        <f t="shared" si="63"/>
        <v/>
      </c>
    </row>
    <row r="1788" spans="1:17" x14ac:dyDescent="0.2">
      <c r="A1788" s="118" t="str">
        <f>IF(B1788="","",COUNT('Diário 1º PA'!$A$5:$A$1982)+COUNT('Diário 2º PA'!$A$5:$A$2027)+COUNT('Diário 3º PA'!$A$5:$A$2043)+ROW()-4)</f>
        <v/>
      </c>
      <c r="B1788" s="104"/>
      <c r="C1788" s="153"/>
      <c r="D1788" s="105"/>
      <c r="E1788" s="105"/>
      <c r="F1788" s="106"/>
      <c r="G1788" s="105"/>
      <c r="H1788" s="105"/>
      <c r="I1788" s="107"/>
      <c r="J1788" s="422"/>
      <c r="K1788" s="422"/>
      <c r="L1788" s="423"/>
      <c r="M1788" s="422"/>
      <c r="N1788" s="422"/>
      <c r="O1788" s="79">
        <f t="shared" si="64"/>
        <v>0</v>
      </c>
      <c r="P1788" s="79">
        <f t="shared" si="64"/>
        <v>0</v>
      </c>
      <c r="Q1788" s="102" t="str">
        <f t="shared" si="63"/>
        <v/>
      </c>
    </row>
    <row r="1789" spans="1:17" x14ac:dyDescent="0.2">
      <c r="A1789" s="118" t="str">
        <f>IF(B1789="","",COUNT('Diário 1º PA'!$A$5:$A$1982)+COUNT('Diário 2º PA'!$A$5:$A$2027)+COUNT('Diário 3º PA'!$A$5:$A$2043)+ROW()-4)</f>
        <v/>
      </c>
      <c r="B1789" s="104"/>
      <c r="C1789" s="153"/>
      <c r="D1789" s="105"/>
      <c r="E1789" s="105"/>
      <c r="F1789" s="106"/>
      <c r="G1789" s="105"/>
      <c r="H1789" s="105"/>
      <c r="I1789" s="107"/>
      <c r="J1789" s="422"/>
      <c r="K1789" s="422"/>
      <c r="L1789" s="423"/>
      <c r="M1789" s="422"/>
      <c r="N1789" s="422"/>
      <c r="O1789" s="79">
        <f t="shared" si="64"/>
        <v>0</v>
      </c>
      <c r="P1789" s="79">
        <f t="shared" si="64"/>
        <v>0</v>
      </c>
      <c r="Q1789" s="102" t="str">
        <f t="shared" si="63"/>
        <v/>
      </c>
    </row>
    <row r="1790" spans="1:17" x14ac:dyDescent="0.2">
      <c r="A1790" s="118" t="str">
        <f>IF(B1790="","",COUNT('Diário 1º PA'!$A$5:$A$1982)+COUNT('Diário 2º PA'!$A$5:$A$2027)+COUNT('Diário 3º PA'!$A$5:$A$2043)+ROW()-4)</f>
        <v/>
      </c>
      <c r="B1790" s="104"/>
      <c r="C1790" s="153"/>
      <c r="D1790" s="105"/>
      <c r="E1790" s="105"/>
      <c r="F1790" s="106"/>
      <c r="G1790" s="105"/>
      <c r="H1790" s="105"/>
      <c r="I1790" s="107"/>
      <c r="J1790" s="422"/>
      <c r="K1790" s="422"/>
      <c r="L1790" s="423"/>
      <c r="M1790" s="422"/>
      <c r="N1790" s="422"/>
      <c r="O1790" s="79">
        <f t="shared" si="64"/>
        <v>0</v>
      </c>
      <c r="P1790" s="79">
        <f t="shared" si="64"/>
        <v>0</v>
      </c>
      <c r="Q1790" s="102" t="str">
        <f t="shared" si="63"/>
        <v/>
      </c>
    </row>
    <row r="1791" spans="1:17" x14ac:dyDescent="0.2">
      <c r="A1791" s="118" t="str">
        <f>IF(B1791="","",COUNT('Diário 1º PA'!$A$5:$A$1982)+COUNT('Diário 2º PA'!$A$5:$A$2027)+COUNT('Diário 3º PA'!$A$5:$A$2043)+ROW()-4)</f>
        <v/>
      </c>
      <c r="B1791" s="104"/>
      <c r="C1791" s="153"/>
      <c r="D1791" s="105"/>
      <c r="E1791" s="105"/>
      <c r="F1791" s="106"/>
      <c r="G1791" s="105"/>
      <c r="H1791" s="105"/>
      <c r="I1791" s="107"/>
      <c r="J1791" s="422"/>
      <c r="K1791" s="422"/>
      <c r="L1791" s="423"/>
      <c r="M1791" s="422"/>
      <c r="N1791" s="422"/>
      <c r="O1791" s="79">
        <f t="shared" si="64"/>
        <v>0</v>
      </c>
      <c r="P1791" s="79">
        <f t="shared" si="64"/>
        <v>0</v>
      </c>
      <c r="Q1791" s="102" t="str">
        <f t="shared" si="63"/>
        <v/>
      </c>
    </row>
    <row r="1792" spans="1:17" x14ac:dyDescent="0.2">
      <c r="A1792" s="118" t="str">
        <f>IF(B1792="","",COUNT('Diário 1º PA'!$A$5:$A$1982)+COUNT('Diário 2º PA'!$A$5:$A$2027)+COUNT('Diário 3º PA'!$A$5:$A$2043)+ROW()-4)</f>
        <v/>
      </c>
      <c r="B1792" s="104"/>
      <c r="C1792" s="153"/>
      <c r="D1792" s="105"/>
      <c r="E1792" s="105"/>
      <c r="F1792" s="106"/>
      <c r="G1792" s="105"/>
      <c r="H1792" s="105"/>
      <c r="I1792" s="107"/>
      <c r="J1792" s="422"/>
      <c r="K1792" s="422"/>
      <c r="L1792" s="423"/>
      <c r="M1792" s="422"/>
      <c r="N1792" s="422"/>
      <c r="O1792" s="79">
        <f t="shared" si="64"/>
        <v>0</v>
      </c>
      <c r="P1792" s="79">
        <f t="shared" si="64"/>
        <v>0</v>
      </c>
      <c r="Q1792" s="102" t="str">
        <f t="shared" si="63"/>
        <v/>
      </c>
    </row>
    <row r="1793" spans="1:17" x14ac:dyDescent="0.2">
      <c r="A1793" s="118" t="str">
        <f>IF(B1793="","",COUNT('Diário 1º PA'!$A$5:$A$1982)+COUNT('Diário 2º PA'!$A$5:$A$2027)+COUNT('Diário 3º PA'!$A$5:$A$2043)+ROW()-4)</f>
        <v/>
      </c>
      <c r="B1793" s="104"/>
      <c r="C1793" s="153"/>
      <c r="D1793" s="105"/>
      <c r="E1793" s="105"/>
      <c r="F1793" s="106"/>
      <c r="G1793" s="105"/>
      <c r="H1793" s="105"/>
      <c r="I1793" s="107"/>
      <c r="J1793" s="422"/>
      <c r="K1793" s="422"/>
      <c r="L1793" s="423"/>
      <c r="M1793" s="422"/>
      <c r="N1793" s="422"/>
      <c r="O1793" s="79">
        <f t="shared" si="64"/>
        <v>0</v>
      </c>
      <c r="P1793" s="79">
        <f t="shared" si="64"/>
        <v>0</v>
      </c>
      <c r="Q1793" s="102" t="str">
        <f t="shared" si="63"/>
        <v/>
      </c>
    </row>
    <row r="1794" spans="1:17" x14ac:dyDescent="0.2">
      <c r="A1794" s="118" t="str">
        <f>IF(B1794="","",COUNT('Diário 1º PA'!$A$5:$A$1982)+COUNT('Diário 2º PA'!$A$5:$A$2027)+COUNT('Diário 3º PA'!$A$5:$A$2043)+ROW()-4)</f>
        <v/>
      </c>
      <c r="B1794" s="104"/>
      <c r="C1794" s="153"/>
      <c r="D1794" s="105"/>
      <c r="E1794" s="105"/>
      <c r="F1794" s="106"/>
      <c r="G1794" s="105"/>
      <c r="H1794" s="105"/>
      <c r="I1794" s="107"/>
      <c r="J1794" s="422"/>
      <c r="K1794" s="422"/>
      <c r="L1794" s="423"/>
      <c r="M1794" s="422"/>
      <c r="N1794" s="422"/>
      <c r="O1794" s="79">
        <f t="shared" si="64"/>
        <v>0</v>
      </c>
      <c r="P1794" s="79">
        <f t="shared" si="64"/>
        <v>0</v>
      </c>
      <c r="Q1794" s="102" t="str">
        <f t="shared" si="63"/>
        <v/>
      </c>
    </row>
    <row r="1795" spans="1:17" x14ac:dyDescent="0.2">
      <c r="A1795" s="118" t="str">
        <f>IF(B1795="","",COUNT('Diário 1º PA'!$A$5:$A$1982)+COUNT('Diário 2º PA'!$A$5:$A$2027)+COUNT('Diário 3º PA'!$A$5:$A$2043)+ROW()-4)</f>
        <v/>
      </c>
      <c r="B1795" s="104"/>
      <c r="C1795" s="153"/>
      <c r="D1795" s="105"/>
      <c r="E1795" s="105"/>
      <c r="F1795" s="106"/>
      <c r="G1795" s="105"/>
      <c r="H1795" s="105"/>
      <c r="I1795" s="107"/>
      <c r="J1795" s="422"/>
      <c r="K1795" s="422"/>
      <c r="L1795" s="423"/>
      <c r="M1795" s="422"/>
      <c r="N1795" s="422"/>
      <c r="O1795" s="79">
        <f t="shared" si="64"/>
        <v>0</v>
      </c>
      <c r="P1795" s="79">
        <f t="shared" si="64"/>
        <v>0</v>
      </c>
      <c r="Q1795" s="102" t="str">
        <f t="shared" si="63"/>
        <v/>
      </c>
    </row>
    <row r="1796" spans="1:17" x14ac:dyDescent="0.2">
      <c r="A1796" s="118" t="str">
        <f>IF(B1796="","",COUNT('Diário 1º PA'!$A$5:$A$1982)+COUNT('Diário 2º PA'!$A$5:$A$2027)+COUNT('Diário 3º PA'!$A$5:$A$2043)+ROW()-4)</f>
        <v/>
      </c>
      <c r="B1796" s="104"/>
      <c r="C1796" s="153"/>
      <c r="D1796" s="105"/>
      <c r="E1796" s="105"/>
      <c r="F1796" s="106"/>
      <c r="G1796" s="105"/>
      <c r="H1796" s="105"/>
      <c r="I1796" s="107"/>
      <c r="J1796" s="422"/>
      <c r="K1796" s="422"/>
      <c r="L1796" s="423"/>
      <c r="M1796" s="422"/>
      <c r="N1796" s="422"/>
      <c r="O1796" s="79">
        <f t="shared" si="64"/>
        <v>0</v>
      </c>
      <c r="P1796" s="79">
        <f t="shared" si="64"/>
        <v>0</v>
      </c>
      <c r="Q1796" s="102" t="str">
        <f t="shared" si="63"/>
        <v/>
      </c>
    </row>
    <row r="1797" spans="1:17" x14ac:dyDescent="0.2">
      <c r="A1797" s="118" t="str">
        <f>IF(B1797="","",COUNT('Diário 1º PA'!$A$5:$A$1982)+COUNT('Diário 2º PA'!$A$5:$A$2027)+COUNT('Diário 3º PA'!$A$5:$A$2043)+ROW()-4)</f>
        <v/>
      </c>
      <c r="B1797" s="104"/>
      <c r="C1797" s="153"/>
      <c r="D1797" s="105"/>
      <c r="E1797" s="105"/>
      <c r="F1797" s="106"/>
      <c r="G1797" s="105"/>
      <c r="H1797" s="105"/>
      <c r="I1797" s="107"/>
      <c r="J1797" s="422"/>
      <c r="K1797" s="422"/>
      <c r="L1797" s="423"/>
      <c r="M1797" s="422"/>
      <c r="N1797" s="422"/>
      <c r="O1797" s="79">
        <f t="shared" si="64"/>
        <v>0</v>
      </c>
      <c r="P1797" s="79">
        <f t="shared" si="64"/>
        <v>0</v>
      </c>
      <c r="Q1797" s="102" t="str">
        <f t="shared" si="63"/>
        <v/>
      </c>
    </row>
    <row r="1798" spans="1:17" x14ac:dyDescent="0.2">
      <c r="A1798" s="118" t="str">
        <f>IF(B1798="","",COUNT('Diário 1º PA'!$A$5:$A$1982)+COUNT('Diário 2º PA'!$A$5:$A$2027)+COUNT('Diário 3º PA'!$A$5:$A$2043)+ROW()-4)</f>
        <v/>
      </c>
      <c r="B1798" s="104"/>
      <c r="C1798" s="153"/>
      <c r="D1798" s="105"/>
      <c r="E1798" s="105"/>
      <c r="F1798" s="106"/>
      <c r="G1798" s="105"/>
      <c r="H1798" s="105"/>
      <c r="I1798" s="107"/>
      <c r="J1798" s="422"/>
      <c r="K1798" s="422"/>
      <c r="L1798" s="423"/>
      <c r="M1798" s="422"/>
      <c r="N1798" s="422"/>
      <c r="O1798" s="79">
        <f t="shared" si="64"/>
        <v>0</v>
      </c>
      <c r="P1798" s="79">
        <f t="shared" si="64"/>
        <v>0</v>
      </c>
      <c r="Q1798" s="102" t="str">
        <f t="shared" si="63"/>
        <v/>
      </c>
    </row>
    <row r="1799" spans="1:17" x14ac:dyDescent="0.2">
      <c r="A1799" s="118" t="str">
        <f>IF(B1799="","",COUNT('Diário 1º PA'!$A$5:$A$1982)+COUNT('Diário 2º PA'!$A$5:$A$2027)+COUNT('Diário 3º PA'!$A$5:$A$2043)+ROW()-4)</f>
        <v/>
      </c>
      <c r="B1799" s="104"/>
      <c r="C1799" s="153"/>
      <c r="D1799" s="105"/>
      <c r="E1799" s="105"/>
      <c r="F1799" s="106"/>
      <c r="G1799" s="105"/>
      <c r="H1799" s="105"/>
      <c r="I1799" s="107"/>
      <c r="J1799" s="422"/>
      <c r="K1799" s="422"/>
      <c r="L1799" s="423"/>
      <c r="M1799" s="422"/>
      <c r="N1799" s="422"/>
      <c r="O1799" s="79">
        <f t="shared" si="64"/>
        <v>0</v>
      </c>
      <c r="P1799" s="79">
        <f t="shared" si="64"/>
        <v>0</v>
      </c>
      <c r="Q1799" s="102" t="str">
        <f t="shared" si="63"/>
        <v/>
      </c>
    </row>
    <row r="1800" spans="1:17" x14ac:dyDescent="0.2">
      <c r="A1800" s="118" t="str">
        <f>IF(B1800="","",COUNT('Diário 1º PA'!$A$5:$A$1982)+COUNT('Diário 2º PA'!$A$5:$A$2027)+COUNT('Diário 3º PA'!$A$5:$A$2043)+ROW()-4)</f>
        <v/>
      </c>
      <c r="B1800" s="104"/>
      <c r="C1800" s="153"/>
      <c r="D1800" s="105"/>
      <c r="E1800" s="105"/>
      <c r="F1800" s="106"/>
      <c r="G1800" s="105"/>
      <c r="H1800" s="105"/>
      <c r="I1800" s="107"/>
      <c r="J1800" s="422"/>
      <c r="K1800" s="422"/>
      <c r="L1800" s="423"/>
      <c r="M1800" s="422"/>
      <c r="N1800" s="422"/>
      <c r="O1800" s="79">
        <f t="shared" si="64"/>
        <v>0</v>
      </c>
      <c r="P1800" s="79">
        <f t="shared" si="64"/>
        <v>0</v>
      </c>
      <c r="Q1800" s="102" t="str">
        <f t="shared" si="63"/>
        <v/>
      </c>
    </row>
    <row r="1801" spans="1:17" x14ac:dyDescent="0.2">
      <c r="A1801" s="118" t="str">
        <f>IF(B1801="","",COUNT('Diário 1º PA'!$A$5:$A$1982)+COUNT('Diário 2º PA'!$A$5:$A$2027)+COUNT('Diário 3º PA'!$A$5:$A$2043)+ROW()-4)</f>
        <v/>
      </c>
      <c r="B1801" s="104"/>
      <c r="C1801" s="153"/>
      <c r="D1801" s="105"/>
      <c r="E1801" s="105"/>
      <c r="F1801" s="106"/>
      <c r="G1801" s="105"/>
      <c r="H1801" s="105"/>
      <c r="I1801" s="107"/>
      <c r="J1801" s="422"/>
      <c r="K1801" s="422"/>
      <c r="L1801" s="423"/>
      <c r="M1801" s="422"/>
      <c r="N1801" s="422"/>
      <c r="O1801" s="79">
        <f t="shared" si="64"/>
        <v>0</v>
      </c>
      <c r="P1801" s="79">
        <f t="shared" si="64"/>
        <v>0</v>
      </c>
      <c r="Q1801" s="102" t="str">
        <f t="shared" ref="Q1801:Q1864" si="65">SUBSTITUTE(D1801," ","_")</f>
        <v/>
      </c>
    </row>
    <row r="1802" spans="1:17" x14ac:dyDescent="0.2">
      <c r="A1802" s="118" t="str">
        <f>IF(B1802="","",COUNT('Diário 1º PA'!$A$5:$A$1982)+COUNT('Diário 2º PA'!$A$5:$A$2027)+COUNT('Diário 3º PA'!$A$5:$A$2043)+ROW()-4)</f>
        <v/>
      </c>
      <c r="B1802" s="104"/>
      <c r="C1802" s="153"/>
      <c r="D1802" s="105"/>
      <c r="E1802" s="105"/>
      <c r="F1802" s="106"/>
      <c r="G1802" s="105"/>
      <c r="H1802" s="105"/>
      <c r="I1802" s="107"/>
      <c r="J1802" s="422"/>
      <c r="K1802" s="422"/>
      <c r="L1802" s="423"/>
      <c r="M1802" s="422"/>
      <c r="N1802" s="422"/>
      <c r="O1802" s="79">
        <f t="shared" ref="O1802:P1865" si="66">IF(B1802=0,0,IF(YEAR(B1802)=$P$1,MONTH(B1802)-$O$1+1,(YEAR(B1802)-$P$1)*12-$O$1+1+MONTH(B1802)))</f>
        <v>0</v>
      </c>
      <c r="P1802" s="79">
        <f t="shared" si="66"/>
        <v>0</v>
      </c>
      <c r="Q1802" s="102" t="str">
        <f t="shared" si="65"/>
        <v/>
      </c>
    </row>
    <row r="1803" spans="1:17" x14ac:dyDescent="0.2">
      <c r="A1803" s="118" t="str">
        <f>IF(B1803="","",COUNT('Diário 1º PA'!$A$5:$A$1982)+COUNT('Diário 2º PA'!$A$5:$A$2027)+COUNT('Diário 3º PA'!$A$5:$A$2043)+ROW()-4)</f>
        <v/>
      </c>
      <c r="B1803" s="104"/>
      <c r="C1803" s="153"/>
      <c r="D1803" s="105"/>
      <c r="E1803" s="105"/>
      <c r="F1803" s="106"/>
      <c r="G1803" s="105"/>
      <c r="H1803" s="105"/>
      <c r="I1803" s="107"/>
      <c r="J1803" s="422"/>
      <c r="K1803" s="422"/>
      <c r="L1803" s="423"/>
      <c r="M1803" s="422"/>
      <c r="N1803" s="422"/>
      <c r="O1803" s="79">
        <f t="shared" si="66"/>
        <v>0</v>
      </c>
      <c r="P1803" s="79">
        <f t="shared" si="66"/>
        <v>0</v>
      </c>
      <c r="Q1803" s="102" t="str">
        <f t="shared" si="65"/>
        <v/>
      </c>
    </row>
    <row r="1804" spans="1:17" x14ac:dyDescent="0.2">
      <c r="A1804" s="118" t="str">
        <f>IF(B1804="","",COUNT('Diário 1º PA'!$A$5:$A$1982)+COUNT('Diário 2º PA'!$A$5:$A$2027)+COUNT('Diário 3º PA'!$A$5:$A$2043)+ROW()-4)</f>
        <v/>
      </c>
      <c r="B1804" s="104"/>
      <c r="C1804" s="153"/>
      <c r="D1804" s="105"/>
      <c r="E1804" s="105"/>
      <c r="F1804" s="106"/>
      <c r="G1804" s="105"/>
      <c r="H1804" s="105"/>
      <c r="I1804" s="107"/>
      <c r="J1804" s="422"/>
      <c r="K1804" s="422"/>
      <c r="L1804" s="423"/>
      <c r="M1804" s="422"/>
      <c r="N1804" s="422"/>
      <c r="O1804" s="79">
        <f t="shared" si="66"/>
        <v>0</v>
      </c>
      <c r="P1804" s="79">
        <f t="shared" si="66"/>
        <v>0</v>
      </c>
      <c r="Q1804" s="102" t="str">
        <f t="shared" si="65"/>
        <v/>
      </c>
    </row>
    <row r="1805" spans="1:17" x14ac:dyDescent="0.2">
      <c r="A1805" s="118" t="str">
        <f>IF(B1805="","",COUNT('Diário 1º PA'!$A$5:$A$1982)+COUNT('Diário 2º PA'!$A$5:$A$2027)+COUNT('Diário 3º PA'!$A$5:$A$2043)+ROW()-4)</f>
        <v/>
      </c>
      <c r="B1805" s="104"/>
      <c r="C1805" s="153"/>
      <c r="D1805" s="105"/>
      <c r="E1805" s="105"/>
      <c r="F1805" s="106"/>
      <c r="G1805" s="105"/>
      <c r="H1805" s="105"/>
      <c r="I1805" s="107"/>
      <c r="J1805" s="422"/>
      <c r="K1805" s="422"/>
      <c r="L1805" s="423"/>
      <c r="M1805" s="422"/>
      <c r="N1805" s="422"/>
      <c r="O1805" s="79">
        <f t="shared" si="66"/>
        <v>0</v>
      </c>
      <c r="P1805" s="79">
        <f t="shared" si="66"/>
        <v>0</v>
      </c>
      <c r="Q1805" s="102" t="str">
        <f t="shared" si="65"/>
        <v/>
      </c>
    </row>
    <row r="1806" spans="1:17" x14ac:dyDescent="0.2">
      <c r="A1806" s="118" t="str">
        <f>IF(B1806="","",COUNT('Diário 1º PA'!$A$5:$A$1982)+COUNT('Diário 2º PA'!$A$5:$A$2027)+COUNT('Diário 3º PA'!$A$5:$A$2043)+ROW()-4)</f>
        <v/>
      </c>
      <c r="B1806" s="104"/>
      <c r="C1806" s="153"/>
      <c r="D1806" s="105"/>
      <c r="E1806" s="105"/>
      <c r="F1806" s="106"/>
      <c r="G1806" s="105"/>
      <c r="H1806" s="105"/>
      <c r="I1806" s="107"/>
      <c r="J1806" s="422"/>
      <c r="K1806" s="422"/>
      <c r="L1806" s="423"/>
      <c r="M1806" s="422"/>
      <c r="N1806" s="422"/>
      <c r="O1806" s="79">
        <f t="shared" si="66"/>
        <v>0</v>
      </c>
      <c r="P1806" s="79">
        <f t="shared" si="66"/>
        <v>0</v>
      </c>
      <c r="Q1806" s="102" t="str">
        <f t="shared" si="65"/>
        <v/>
      </c>
    </row>
    <row r="1807" spans="1:17" x14ac:dyDescent="0.2">
      <c r="A1807" s="118" t="str">
        <f>IF(B1807="","",COUNT('Diário 1º PA'!$A$5:$A$1982)+COUNT('Diário 2º PA'!$A$5:$A$2027)+COUNT('Diário 3º PA'!$A$5:$A$2043)+ROW()-4)</f>
        <v/>
      </c>
      <c r="B1807" s="104"/>
      <c r="C1807" s="153"/>
      <c r="D1807" s="105"/>
      <c r="E1807" s="105"/>
      <c r="F1807" s="106"/>
      <c r="G1807" s="105"/>
      <c r="H1807" s="105"/>
      <c r="I1807" s="107"/>
      <c r="J1807" s="422"/>
      <c r="K1807" s="422"/>
      <c r="L1807" s="423"/>
      <c r="M1807" s="422"/>
      <c r="N1807" s="422"/>
      <c r="O1807" s="79">
        <f t="shared" si="66"/>
        <v>0</v>
      </c>
      <c r="P1807" s="79">
        <f t="shared" si="66"/>
        <v>0</v>
      </c>
      <c r="Q1807" s="102" t="str">
        <f t="shared" si="65"/>
        <v/>
      </c>
    </row>
    <row r="1808" spans="1:17" x14ac:dyDescent="0.2">
      <c r="A1808" s="118" t="str">
        <f>IF(B1808="","",COUNT('Diário 1º PA'!$A$5:$A$1982)+COUNT('Diário 2º PA'!$A$5:$A$2027)+COUNT('Diário 3º PA'!$A$5:$A$2043)+ROW()-4)</f>
        <v/>
      </c>
      <c r="B1808" s="104"/>
      <c r="C1808" s="153"/>
      <c r="D1808" s="105"/>
      <c r="E1808" s="105"/>
      <c r="F1808" s="106"/>
      <c r="G1808" s="105"/>
      <c r="H1808" s="105"/>
      <c r="I1808" s="107"/>
      <c r="J1808" s="422"/>
      <c r="K1808" s="422"/>
      <c r="L1808" s="423"/>
      <c r="M1808" s="422"/>
      <c r="N1808" s="422"/>
      <c r="O1808" s="79">
        <f t="shared" si="66"/>
        <v>0</v>
      </c>
      <c r="P1808" s="79">
        <f t="shared" si="66"/>
        <v>0</v>
      </c>
      <c r="Q1808" s="102" t="str">
        <f t="shared" si="65"/>
        <v/>
      </c>
    </row>
    <row r="1809" spans="1:17" x14ac:dyDescent="0.2">
      <c r="A1809" s="118" t="str">
        <f>IF(B1809="","",COUNT('Diário 1º PA'!$A$5:$A$1982)+COUNT('Diário 2º PA'!$A$5:$A$2027)+COUNT('Diário 3º PA'!$A$5:$A$2043)+ROW()-4)</f>
        <v/>
      </c>
      <c r="B1809" s="104"/>
      <c r="C1809" s="153"/>
      <c r="D1809" s="105"/>
      <c r="E1809" s="105"/>
      <c r="F1809" s="106"/>
      <c r="G1809" s="105"/>
      <c r="H1809" s="105"/>
      <c r="I1809" s="107"/>
      <c r="J1809" s="422"/>
      <c r="K1809" s="422"/>
      <c r="L1809" s="423"/>
      <c r="M1809" s="422"/>
      <c r="N1809" s="422"/>
      <c r="O1809" s="79">
        <f t="shared" si="66"/>
        <v>0</v>
      </c>
      <c r="P1809" s="79">
        <f t="shared" si="66"/>
        <v>0</v>
      </c>
      <c r="Q1809" s="102" t="str">
        <f t="shared" si="65"/>
        <v/>
      </c>
    </row>
    <row r="1810" spans="1:17" x14ac:dyDescent="0.2">
      <c r="A1810" s="118" t="str">
        <f>IF(B1810="","",COUNT('Diário 1º PA'!$A$5:$A$1982)+COUNT('Diário 2º PA'!$A$5:$A$2027)+COUNT('Diário 3º PA'!$A$5:$A$2043)+ROW()-4)</f>
        <v/>
      </c>
      <c r="B1810" s="104"/>
      <c r="C1810" s="153"/>
      <c r="D1810" s="105"/>
      <c r="E1810" s="105"/>
      <c r="F1810" s="106"/>
      <c r="G1810" s="105"/>
      <c r="H1810" s="105"/>
      <c r="I1810" s="107"/>
      <c r="J1810" s="422"/>
      <c r="K1810" s="422"/>
      <c r="L1810" s="423"/>
      <c r="M1810" s="422"/>
      <c r="N1810" s="422"/>
      <c r="O1810" s="79">
        <f t="shared" si="66"/>
        <v>0</v>
      </c>
      <c r="P1810" s="79">
        <f t="shared" si="66"/>
        <v>0</v>
      </c>
      <c r="Q1810" s="102" t="str">
        <f t="shared" si="65"/>
        <v/>
      </c>
    </row>
    <row r="1811" spans="1:17" x14ac:dyDescent="0.2">
      <c r="A1811" s="118" t="str">
        <f>IF(B1811="","",COUNT('Diário 1º PA'!$A$5:$A$1982)+COUNT('Diário 2º PA'!$A$5:$A$2027)+COUNT('Diário 3º PA'!$A$5:$A$2043)+ROW()-4)</f>
        <v/>
      </c>
      <c r="B1811" s="104"/>
      <c r="C1811" s="153"/>
      <c r="D1811" s="105"/>
      <c r="E1811" s="105"/>
      <c r="F1811" s="106"/>
      <c r="G1811" s="105"/>
      <c r="H1811" s="105"/>
      <c r="I1811" s="107"/>
      <c r="J1811" s="422"/>
      <c r="K1811" s="422"/>
      <c r="L1811" s="423"/>
      <c r="M1811" s="422"/>
      <c r="N1811" s="422"/>
      <c r="O1811" s="79">
        <f t="shared" si="66"/>
        <v>0</v>
      </c>
      <c r="P1811" s="79">
        <f t="shared" si="66"/>
        <v>0</v>
      </c>
      <c r="Q1811" s="102" t="str">
        <f t="shared" si="65"/>
        <v/>
      </c>
    </row>
    <row r="1812" spans="1:17" x14ac:dyDescent="0.2">
      <c r="A1812" s="118" t="str">
        <f>IF(B1812="","",COUNT('Diário 1º PA'!$A$5:$A$1982)+COUNT('Diário 2º PA'!$A$5:$A$2027)+COUNT('Diário 3º PA'!$A$5:$A$2043)+ROW()-4)</f>
        <v/>
      </c>
      <c r="B1812" s="104"/>
      <c r="C1812" s="153"/>
      <c r="D1812" s="105"/>
      <c r="E1812" s="105"/>
      <c r="F1812" s="106"/>
      <c r="G1812" s="105"/>
      <c r="H1812" s="105"/>
      <c r="I1812" s="107"/>
      <c r="J1812" s="422"/>
      <c r="K1812" s="422"/>
      <c r="L1812" s="423"/>
      <c r="M1812" s="422"/>
      <c r="N1812" s="422"/>
      <c r="O1812" s="79">
        <f t="shared" si="66"/>
        <v>0</v>
      </c>
      <c r="P1812" s="79">
        <f t="shared" si="66"/>
        <v>0</v>
      </c>
      <c r="Q1812" s="102" t="str">
        <f t="shared" si="65"/>
        <v/>
      </c>
    </row>
    <row r="1813" spans="1:17" x14ac:dyDescent="0.2">
      <c r="A1813" s="118" t="str">
        <f>IF(B1813="","",COUNT('Diário 1º PA'!$A$5:$A$1982)+COUNT('Diário 2º PA'!$A$5:$A$2027)+COUNT('Diário 3º PA'!$A$5:$A$2043)+ROW()-4)</f>
        <v/>
      </c>
      <c r="B1813" s="104"/>
      <c r="C1813" s="153"/>
      <c r="D1813" s="105"/>
      <c r="E1813" s="105"/>
      <c r="F1813" s="106"/>
      <c r="G1813" s="105"/>
      <c r="H1813" s="105"/>
      <c r="I1813" s="107"/>
      <c r="J1813" s="422"/>
      <c r="K1813" s="422"/>
      <c r="L1813" s="423"/>
      <c r="M1813" s="422"/>
      <c r="N1813" s="422"/>
      <c r="O1813" s="79">
        <f t="shared" si="66"/>
        <v>0</v>
      </c>
      <c r="P1813" s="79">
        <f t="shared" si="66"/>
        <v>0</v>
      </c>
      <c r="Q1813" s="102" t="str">
        <f t="shared" si="65"/>
        <v/>
      </c>
    </row>
    <row r="1814" spans="1:17" x14ac:dyDescent="0.2">
      <c r="A1814" s="118" t="str">
        <f>IF(B1814="","",COUNT('Diário 1º PA'!$A$5:$A$1982)+COUNT('Diário 2º PA'!$A$5:$A$2027)+COUNT('Diário 3º PA'!$A$5:$A$2043)+ROW()-4)</f>
        <v/>
      </c>
      <c r="B1814" s="104"/>
      <c r="C1814" s="153"/>
      <c r="D1814" s="105"/>
      <c r="E1814" s="105"/>
      <c r="F1814" s="106"/>
      <c r="G1814" s="105"/>
      <c r="H1814" s="105"/>
      <c r="I1814" s="107"/>
      <c r="J1814" s="422"/>
      <c r="K1814" s="422"/>
      <c r="L1814" s="423"/>
      <c r="M1814" s="422"/>
      <c r="N1814" s="422"/>
      <c r="O1814" s="79">
        <f t="shared" si="66"/>
        <v>0</v>
      </c>
      <c r="P1814" s="79">
        <f t="shared" si="66"/>
        <v>0</v>
      </c>
      <c r="Q1814" s="102" t="str">
        <f t="shared" si="65"/>
        <v/>
      </c>
    </row>
    <row r="1815" spans="1:17" x14ac:dyDescent="0.2">
      <c r="A1815" s="118" t="str">
        <f>IF(B1815="","",COUNT('Diário 1º PA'!$A$5:$A$1982)+COUNT('Diário 2º PA'!$A$5:$A$2027)+COUNT('Diário 3º PA'!$A$5:$A$2043)+ROW()-4)</f>
        <v/>
      </c>
      <c r="B1815" s="104"/>
      <c r="C1815" s="153"/>
      <c r="D1815" s="105"/>
      <c r="E1815" s="105"/>
      <c r="F1815" s="106"/>
      <c r="G1815" s="105"/>
      <c r="H1815" s="105"/>
      <c r="I1815" s="107"/>
      <c r="J1815" s="422"/>
      <c r="K1815" s="422"/>
      <c r="L1815" s="423"/>
      <c r="M1815" s="422"/>
      <c r="N1815" s="422"/>
      <c r="O1815" s="79">
        <f t="shared" si="66"/>
        <v>0</v>
      </c>
      <c r="P1815" s="79">
        <f t="shared" si="66"/>
        <v>0</v>
      </c>
      <c r="Q1815" s="102" t="str">
        <f t="shared" si="65"/>
        <v/>
      </c>
    </row>
    <row r="1816" spans="1:17" x14ac:dyDescent="0.2">
      <c r="A1816" s="118" t="str">
        <f>IF(B1816="","",COUNT('Diário 1º PA'!$A$5:$A$1982)+COUNT('Diário 2º PA'!$A$5:$A$2027)+COUNT('Diário 3º PA'!$A$5:$A$2043)+ROW()-4)</f>
        <v/>
      </c>
      <c r="B1816" s="104"/>
      <c r="C1816" s="153"/>
      <c r="D1816" s="105"/>
      <c r="E1816" s="105"/>
      <c r="F1816" s="106"/>
      <c r="G1816" s="105"/>
      <c r="H1816" s="105"/>
      <c r="I1816" s="107"/>
      <c r="J1816" s="422"/>
      <c r="K1816" s="422"/>
      <c r="L1816" s="423"/>
      <c r="M1816" s="422"/>
      <c r="N1816" s="422"/>
      <c r="O1816" s="79">
        <f t="shared" si="66"/>
        <v>0</v>
      </c>
      <c r="P1816" s="79">
        <f t="shared" si="66"/>
        <v>0</v>
      </c>
      <c r="Q1816" s="102" t="str">
        <f t="shared" si="65"/>
        <v/>
      </c>
    </row>
    <row r="1817" spans="1:17" x14ac:dyDescent="0.2">
      <c r="A1817" s="118" t="str">
        <f>IF(B1817="","",COUNT('Diário 1º PA'!$A$5:$A$1982)+COUNT('Diário 2º PA'!$A$5:$A$2027)+COUNT('Diário 3º PA'!$A$5:$A$2043)+ROW()-4)</f>
        <v/>
      </c>
      <c r="B1817" s="104"/>
      <c r="C1817" s="153"/>
      <c r="D1817" s="105"/>
      <c r="E1817" s="105"/>
      <c r="F1817" s="106"/>
      <c r="G1817" s="105"/>
      <c r="H1817" s="105"/>
      <c r="I1817" s="107"/>
      <c r="J1817" s="422"/>
      <c r="K1817" s="422"/>
      <c r="L1817" s="423"/>
      <c r="M1817" s="422"/>
      <c r="N1817" s="422"/>
      <c r="O1817" s="79">
        <f t="shared" si="66"/>
        <v>0</v>
      </c>
      <c r="P1817" s="79">
        <f t="shared" si="66"/>
        <v>0</v>
      </c>
      <c r="Q1817" s="102" t="str">
        <f t="shared" si="65"/>
        <v/>
      </c>
    </row>
    <row r="1818" spans="1:17" x14ac:dyDescent="0.2">
      <c r="A1818" s="118" t="str">
        <f>IF(B1818="","",COUNT('Diário 1º PA'!$A$5:$A$1982)+COUNT('Diário 2º PA'!$A$5:$A$2027)+COUNT('Diário 3º PA'!$A$5:$A$2043)+ROW()-4)</f>
        <v/>
      </c>
      <c r="B1818" s="104"/>
      <c r="C1818" s="153"/>
      <c r="D1818" s="105"/>
      <c r="E1818" s="105"/>
      <c r="F1818" s="106"/>
      <c r="G1818" s="105"/>
      <c r="H1818" s="105"/>
      <c r="I1818" s="107"/>
      <c r="J1818" s="422"/>
      <c r="K1818" s="422"/>
      <c r="L1818" s="423"/>
      <c r="M1818" s="422"/>
      <c r="N1818" s="422"/>
      <c r="O1818" s="79">
        <f t="shared" si="66"/>
        <v>0</v>
      </c>
      <c r="P1818" s="79">
        <f t="shared" si="66"/>
        <v>0</v>
      </c>
      <c r="Q1818" s="102" t="str">
        <f t="shared" si="65"/>
        <v/>
      </c>
    </row>
    <row r="1819" spans="1:17" x14ac:dyDescent="0.2">
      <c r="A1819" s="118" t="str">
        <f>IF(B1819="","",COUNT('Diário 1º PA'!$A$5:$A$1982)+COUNT('Diário 2º PA'!$A$5:$A$2027)+COUNT('Diário 3º PA'!$A$5:$A$2043)+ROW()-4)</f>
        <v/>
      </c>
      <c r="B1819" s="104"/>
      <c r="C1819" s="153"/>
      <c r="D1819" s="105"/>
      <c r="E1819" s="105"/>
      <c r="F1819" s="106"/>
      <c r="G1819" s="105"/>
      <c r="H1819" s="105"/>
      <c r="I1819" s="107"/>
      <c r="J1819" s="422"/>
      <c r="K1819" s="422"/>
      <c r="L1819" s="423"/>
      <c r="M1819" s="422"/>
      <c r="N1819" s="422"/>
      <c r="O1819" s="79">
        <f t="shared" si="66"/>
        <v>0</v>
      </c>
      <c r="P1819" s="79">
        <f t="shared" si="66"/>
        <v>0</v>
      </c>
      <c r="Q1819" s="102" t="str">
        <f t="shared" si="65"/>
        <v/>
      </c>
    </row>
    <row r="1820" spans="1:17" x14ac:dyDescent="0.2">
      <c r="A1820" s="118" t="str">
        <f>IF(B1820="","",COUNT('Diário 1º PA'!$A$5:$A$1982)+COUNT('Diário 2º PA'!$A$5:$A$2027)+COUNT('Diário 3º PA'!$A$5:$A$2043)+ROW()-4)</f>
        <v/>
      </c>
      <c r="B1820" s="104"/>
      <c r="C1820" s="153"/>
      <c r="D1820" s="105"/>
      <c r="E1820" s="105"/>
      <c r="F1820" s="106"/>
      <c r="G1820" s="105"/>
      <c r="H1820" s="105"/>
      <c r="I1820" s="107"/>
      <c r="J1820" s="422"/>
      <c r="K1820" s="422"/>
      <c r="L1820" s="423"/>
      <c r="M1820" s="422"/>
      <c r="N1820" s="422"/>
      <c r="O1820" s="79">
        <f t="shared" si="66"/>
        <v>0</v>
      </c>
      <c r="P1820" s="79">
        <f t="shared" si="66"/>
        <v>0</v>
      </c>
      <c r="Q1820" s="102" t="str">
        <f t="shared" si="65"/>
        <v/>
      </c>
    </row>
    <row r="1821" spans="1:17" x14ac:dyDescent="0.2">
      <c r="A1821" s="118" t="str">
        <f>IF(B1821="","",COUNT('Diário 1º PA'!$A$5:$A$1982)+COUNT('Diário 2º PA'!$A$5:$A$2027)+COUNT('Diário 3º PA'!$A$5:$A$2043)+ROW()-4)</f>
        <v/>
      </c>
      <c r="B1821" s="104"/>
      <c r="C1821" s="153"/>
      <c r="D1821" s="105"/>
      <c r="E1821" s="105"/>
      <c r="F1821" s="106"/>
      <c r="G1821" s="105"/>
      <c r="H1821" s="105"/>
      <c r="I1821" s="107"/>
      <c r="J1821" s="422"/>
      <c r="K1821" s="422"/>
      <c r="L1821" s="423"/>
      <c r="M1821" s="422"/>
      <c r="N1821" s="422"/>
      <c r="O1821" s="79">
        <f t="shared" si="66"/>
        <v>0</v>
      </c>
      <c r="P1821" s="79">
        <f t="shared" si="66"/>
        <v>0</v>
      </c>
      <c r="Q1821" s="102" t="str">
        <f t="shared" si="65"/>
        <v/>
      </c>
    </row>
    <row r="1822" spans="1:17" x14ac:dyDescent="0.2">
      <c r="A1822" s="118" t="str">
        <f>IF(B1822="","",COUNT('Diário 1º PA'!$A$5:$A$1982)+COUNT('Diário 2º PA'!$A$5:$A$2027)+COUNT('Diário 3º PA'!$A$5:$A$2043)+ROW()-4)</f>
        <v/>
      </c>
      <c r="B1822" s="104"/>
      <c r="C1822" s="153"/>
      <c r="D1822" s="105"/>
      <c r="E1822" s="105"/>
      <c r="F1822" s="106"/>
      <c r="G1822" s="105"/>
      <c r="H1822" s="105"/>
      <c r="I1822" s="107"/>
      <c r="J1822" s="422"/>
      <c r="K1822" s="422"/>
      <c r="L1822" s="423"/>
      <c r="M1822" s="422"/>
      <c r="N1822" s="422"/>
      <c r="O1822" s="79">
        <f t="shared" si="66"/>
        <v>0</v>
      </c>
      <c r="P1822" s="79">
        <f t="shared" si="66"/>
        <v>0</v>
      </c>
      <c r="Q1822" s="102" t="str">
        <f t="shared" si="65"/>
        <v/>
      </c>
    </row>
    <row r="1823" spans="1:17" x14ac:dyDescent="0.2">
      <c r="A1823" s="118" t="str">
        <f>IF(B1823="","",COUNT('Diário 1º PA'!$A$5:$A$1982)+COUNT('Diário 2º PA'!$A$5:$A$2027)+COUNT('Diário 3º PA'!$A$5:$A$2043)+ROW()-4)</f>
        <v/>
      </c>
      <c r="B1823" s="104"/>
      <c r="C1823" s="153"/>
      <c r="D1823" s="105"/>
      <c r="E1823" s="105"/>
      <c r="F1823" s="106"/>
      <c r="G1823" s="105"/>
      <c r="H1823" s="105"/>
      <c r="I1823" s="107"/>
      <c r="J1823" s="422"/>
      <c r="K1823" s="422"/>
      <c r="L1823" s="423"/>
      <c r="M1823" s="422"/>
      <c r="N1823" s="422"/>
      <c r="O1823" s="79">
        <f t="shared" si="66"/>
        <v>0</v>
      </c>
      <c r="P1823" s="79">
        <f t="shared" si="66"/>
        <v>0</v>
      </c>
      <c r="Q1823" s="102" t="str">
        <f t="shared" si="65"/>
        <v/>
      </c>
    </row>
    <row r="1824" spans="1:17" x14ac:dyDescent="0.2">
      <c r="A1824" s="118" t="str">
        <f>IF(B1824="","",COUNT('Diário 1º PA'!$A$5:$A$1982)+COUNT('Diário 2º PA'!$A$5:$A$2027)+COUNT('Diário 3º PA'!$A$5:$A$2043)+ROW()-4)</f>
        <v/>
      </c>
      <c r="B1824" s="104"/>
      <c r="C1824" s="153"/>
      <c r="D1824" s="105"/>
      <c r="E1824" s="105"/>
      <c r="F1824" s="106"/>
      <c r="G1824" s="105"/>
      <c r="H1824" s="105"/>
      <c r="I1824" s="107"/>
      <c r="J1824" s="422"/>
      <c r="K1824" s="422"/>
      <c r="L1824" s="423"/>
      <c r="M1824" s="422"/>
      <c r="N1824" s="422"/>
      <c r="O1824" s="79">
        <f t="shared" si="66"/>
        <v>0</v>
      </c>
      <c r="P1824" s="79">
        <f t="shared" si="66"/>
        <v>0</v>
      </c>
      <c r="Q1824" s="102" t="str">
        <f t="shared" si="65"/>
        <v/>
      </c>
    </row>
    <row r="1825" spans="1:17" x14ac:dyDescent="0.2">
      <c r="A1825" s="118" t="str">
        <f>IF(B1825="","",COUNT('Diário 1º PA'!$A$5:$A$1982)+COUNT('Diário 2º PA'!$A$5:$A$2027)+COUNT('Diário 3º PA'!$A$5:$A$2043)+ROW()-4)</f>
        <v/>
      </c>
      <c r="B1825" s="104"/>
      <c r="C1825" s="153"/>
      <c r="D1825" s="105"/>
      <c r="E1825" s="105"/>
      <c r="F1825" s="106"/>
      <c r="G1825" s="105"/>
      <c r="H1825" s="105"/>
      <c r="I1825" s="107"/>
      <c r="J1825" s="422"/>
      <c r="K1825" s="422"/>
      <c r="L1825" s="423"/>
      <c r="M1825" s="422"/>
      <c r="N1825" s="422"/>
      <c r="O1825" s="79">
        <f t="shared" si="66"/>
        <v>0</v>
      </c>
      <c r="P1825" s="79">
        <f t="shared" si="66"/>
        <v>0</v>
      </c>
      <c r="Q1825" s="102" t="str">
        <f t="shared" si="65"/>
        <v/>
      </c>
    </row>
    <row r="1826" spans="1:17" x14ac:dyDescent="0.2">
      <c r="A1826" s="118" t="str">
        <f>IF(B1826="","",COUNT('Diário 1º PA'!$A$5:$A$1982)+COUNT('Diário 2º PA'!$A$5:$A$2027)+COUNT('Diário 3º PA'!$A$5:$A$2043)+ROW()-4)</f>
        <v/>
      </c>
      <c r="B1826" s="104"/>
      <c r="C1826" s="153"/>
      <c r="D1826" s="105"/>
      <c r="E1826" s="105"/>
      <c r="F1826" s="106"/>
      <c r="G1826" s="105"/>
      <c r="H1826" s="105"/>
      <c r="I1826" s="107"/>
      <c r="J1826" s="422"/>
      <c r="K1826" s="422"/>
      <c r="L1826" s="423"/>
      <c r="M1826" s="422"/>
      <c r="N1826" s="422"/>
      <c r="O1826" s="79">
        <f t="shared" si="66"/>
        <v>0</v>
      </c>
      <c r="P1826" s="79">
        <f t="shared" si="66"/>
        <v>0</v>
      </c>
      <c r="Q1826" s="102" t="str">
        <f t="shared" si="65"/>
        <v/>
      </c>
    </row>
    <row r="1827" spans="1:17" x14ac:dyDescent="0.2">
      <c r="A1827" s="118" t="str">
        <f>IF(B1827="","",COUNT('Diário 1º PA'!$A$5:$A$1982)+COUNT('Diário 2º PA'!$A$5:$A$2027)+COUNT('Diário 3º PA'!$A$5:$A$2043)+ROW()-4)</f>
        <v/>
      </c>
      <c r="B1827" s="104"/>
      <c r="C1827" s="153"/>
      <c r="D1827" s="105"/>
      <c r="E1827" s="105"/>
      <c r="F1827" s="106"/>
      <c r="G1827" s="105"/>
      <c r="H1827" s="105"/>
      <c r="I1827" s="107"/>
      <c r="J1827" s="422"/>
      <c r="K1827" s="422"/>
      <c r="L1827" s="423"/>
      <c r="M1827" s="422"/>
      <c r="N1827" s="422"/>
      <c r="O1827" s="79">
        <f t="shared" si="66"/>
        <v>0</v>
      </c>
      <c r="P1827" s="79">
        <f t="shared" si="66"/>
        <v>0</v>
      </c>
      <c r="Q1827" s="102" t="str">
        <f t="shared" si="65"/>
        <v/>
      </c>
    </row>
    <row r="1828" spans="1:17" x14ac:dyDescent="0.2">
      <c r="A1828" s="118" t="str">
        <f>IF(B1828="","",COUNT('Diário 1º PA'!$A$5:$A$1982)+COUNT('Diário 2º PA'!$A$5:$A$2027)+COUNT('Diário 3º PA'!$A$5:$A$2043)+ROW()-4)</f>
        <v/>
      </c>
      <c r="B1828" s="104"/>
      <c r="C1828" s="153"/>
      <c r="D1828" s="105"/>
      <c r="E1828" s="105"/>
      <c r="F1828" s="106"/>
      <c r="G1828" s="105"/>
      <c r="H1828" s="105"/>
      <c r="I1828" s="107"/>
      <c r="J1828" s="422"/>
      <c r="K1828" s="422"/>
      <c r="L1828" s="423"/>
      <c r="M1828" s="422"/>
      <c r="N1828" s="422"/>
      <c r="O1828" s="79">
        <f t="shared" si="66"/>
        <v>0</v>
      </c>
      <c r="P1828" s="79">
        <f t="shared" si="66"/>
        <v>0</v>
      </c>
      <c r="Q1828" s="102" t="str">
        <f t="shared" si="65"/>
        <v/>
      </c>
    </row>
    <row r="1829" spans="1:17" x14ac:dyDescent="0.2">
      <c r="A1829" s="118" t="str">
        <f>IF(B1829="","",COUNT('Diário 1º PA'!$A$5:$A$1982)+COUNT('Diário 2º PA'!$A$5:$A$2027)+COUNT('Diário 3º PA'!$A$5:$A$2043)+ROW()-4)</f>
        <v/>
      </c>
      <c r="B1829" s="104"/>
      <c r="C1829" s="153"/>
      <c r="D1829" s="105"/>
      <c r="E1829" s="105"/>
      <c r="F1829" s="106"/>
      <c r="G1829" s="105"/>
      <c r="H1829" s="105"/>
      <c r="I1829" s="107"/>
      <c r="J1829" s="422"/>
      <c r="K1829" s="422"/>
      <c r="L1829" s="423"/>
      <c r="M1829" s="422"/>
      <c r="N1829" s="422"/>
      <c r="O1829" s="79">
        <f t="shared" si="66"/>
        <v>0</v>
      </c>
      <c r="P1829" s="79">
        <f t="shared" si="66"/>
        <v>0</v>
      </c>
      <c r="Q1829" s="102" t="str">
        <f t="shared" si="65"/>
        <v/>
      </c>
    </row>
    <row r="1830" spans="1:17" x14ac:dyDescent="0.2">
      <c r="A1830" s="118" t="str">
        <f>IF(B1830="","",COUNT('Diário 1º PA'!$A$5:$A$1982)+COUNT('Diário 2º PA'!$A$5:$A$2027)+COUNT('Diário 3º PA'!$A$5:$A$2043)+ROW()-4)</f>
        <v/>
      </c>
      <c r="B1830" s="104"/>
      <c r="C1830" s="153"/>
      <c r="D1830" s="105"/>
      <c r="E1830" s="105"/>
      <c r="F1830" s="106"/>
      <c r="G1830" s="105"/>
      <c r="H1830" s="105"/>
      <c r="I1830" s="107"/>
      <c r="J1830" s="422"/>
      <c r="K1830" s="422"/>
      <c r="L1830" s="423"/>
      <c r="M1830" s="422"/>
      <c r="N1830" s="422"/>
      <c r="O1830" s="79">
        <f t="shared" si="66"/>
        <v>0</v>
      </c>
      <c r="P1830" s="79">
        <f t="shared" si="66"/>
        <v>0</v>
      </c>
      <c r="Q1830" s="102" t="str">
        <f t="shared" si="65"/>
        <v/>
      </c>
    </row>
    <row r="1831" spans="1:17" x14ac:dyDescent="0.2">
      <c r="A1831" s="118" t="str">
        <f>IF(B1831="","",COUNT('Diário 1º PA'!$A$5:$A$1982)+COUNT('Diário 2º PA'!$A$5:$A$2027)+COUNT('Diário 3º PA'!$A$5:$A$2043)+ROW()-4)</f>
        <v/>
      </c>
      <c r="B1831" s="104"/>
      <c r="C1831" s="153"/>
      <c r="D1831" s="105"/>
      <c r="E1831" s="105"/>
      <c r="F1831" s="106"/>
      <c r="G1831" s="105"/>
      <c r="H1831" s="105"/>
      <c r="I1831" s="107"/>
      <c r="J1831" s="422"/>
      <c r="K1831" s="422"/>
      <c r="L1831" s="423"/>
      <c r="M1831" s="422"/>
      <c r="N1831" s="422"/>
      <c r="O1831" s="79">
        <f t="shared" si="66"/>
        <v>0</v>
      </c>
      <c r="P1831" s="79">
        <f t="shared" si="66"/>
        <v>0</v>
      </c>
      <c r="Q1831" s="102" t="str">
        <f t="shared" si="65"/>
        <v/>
      </c>
    </row>
    <row r="1832" spans="1:17" x14ac:dyDescent="0.2">
      <c r="A1832" s="118" t="str">
        <f>IF(B1832="","",COUNT('Diário 1º PA'!$A$5:$A$1982)+COUNT('Diário 2º PA'!$A$5:$A$2027)+COUNT('Diário 3º PA'!$A$5:$A$2043)+ROW()-4)</f>
        <v/>
      </c>
      <c r="B1832" s="104"/>
      <c r="C1832" s="153"/>
      <c r="D1832" s="105"/>
      <c r="E1832" s="105"/>
      <c r="F1832" s="106"/>
      <c r="G1832" s="105"/>
      <c r="H1832" s="105"/>
      <c r="I1832" s="107"/>
      <c r="J1832" s="422"/>
      <c r="K1832" s="422"/>
      <c r="L1832" s="423"/>
      <c r="M1832" s="422"/>
      <c r="N1832" s="422"/>
      <c r="O1832" s="79">
        <f t="shared" si="66"/>
        <v>0</v>
      </c>
      <c r="P1832" s="79">
        <f t="shared" si="66"/>
        <v>0</v>
      </c>
      <c r="Q1832" s="102" t="str">
        <f t="shared" si="65"/>
        <v/>
      </c>
    </row>
    <row r="1833" spans="1:17" x14ac:dyDescent="0.2">
      <c r="A1833" s="118" t="str">
        <f>IF(B1833="","",COUNT('Diário 1º PA'!$A$5:$A$1982)+COUNT('Diário 2º PA'!$A$5:$A$2027)+COUNT('Diário 3º PA'!$A$5:$A$2043)+ROW()-4)</f>
        <v/>
      </c>
      <c r="B1833" s="104"/>
      <c r="C1833" s="153"/>
      <c r="D1833" s="105"/>
      <c r="E1833" s="105"/>
      <c r="F1833" s="106"/>
      <c r="G1833" s="105"/>
      <c r="H1833" s="105"/>
      <c r="I1833" s="107"/>
      <c r="J1833" s="422"/>
      <c r="K1833" s="422"/>
      <c r="L1833" s="423"/>
      <c r="M1833" s="422"/>
      <c r="N1833" s="422"/>
      <c r="O1833" s="79">
        <f t="shared" si="66"/>
        <v>0</v>
      </c>
      <c r="P1833" s="79">
        <f t="shared" si="66"/>
        <v>0</v>
      </c>
      <c r="Q1833" s="102" t="str">
        <f t="shared" si="65"/>
        <v/>
      </c>
    </row>
    <row r="1834" spans="1:17" x14ac:dyDescent="0.2">
      <c r="A1834" s="118" t="str">
        <f>IF(B1834="","",COUNT('Diário 1º PA'!$A$5:$A$1982)+COUNT('Diário 2º PA'!$A$5:$A$2027)+COUNT('Diário 3º PA'!$A$5:$A$2043)+ROW()-4)</f>
        <v/>
      </c>
      <c r="B1834" s="104"/>
      <c r="C1834" s="153"/>
      <c r="D1834" s="105"/>
      <c r="E1834" s="105"/>
      <c r="F1834" s="106"/>
      <c r="G1834" s="105"/>
      <c r="H1834" s="105"/>
      <c r="I1834" s="107"/>
      <c r="J1834" s="422"/>
      <c r="K1834" s="422"/>
      <c r="L1834" s="423"/>
      <c r="M1834" s="422"/>
      <c r="N1834" s="422"/>
      <c r="O1834" s="79">
        <f t="shared" si="66"/>
        <v>0</v>
      </c>
      <c r="P1834" s="79">
        <f t="shared" si="66"/>
        <v>0</v>
      </c>
      <c r="Q1834" s="102" t="str">
        <f t="shared" si="65"/>
        <v/>
      </c>
    </row>
    <row r="1835" spans="1:17" x14ac:dyDescent="0.2">
      <c r="A1835" s="118" t="str">
        <f>IF(B1835="","",COUNT('Diário 1º PA'!$A$5:$A$1982)+COUNT('Diário 2º PA'!$A$5:$A$2027)+COUNT('Diário 3º PA'!$A$5:$A$2043)+ROW()-4)</f>
        <v/>
      </c>
      <c r="B1835" s="104"/>
      <c r="C1835" s="153"/>
      <c r="D1835" s="105"/>
      <c r="E1835" s="105"/>
      <c r="F1835" s="106"/>
      <c r="G1835" s="105"/>
      <c r="H1835" s="105"/>
      <c r="I1835" s="107"/>
      <c r="J1835" s="422"/>
      <c r="K1835" s="422"/>
      <c r="L1835" s="423"/>
      <c r="M1835" s="422"/>
      <c r="N1835" s="422"/>
      <c r="O1835" s="79">
        <f t="shared" si="66"/>
        <v>0</v>
      </c>
      <c r="P1835" s="79">
        <f t="shared" si="66"/>
        <v>0</v>
      </c>
      <c r="Q1835" s="102" t="str">
        <f t="shared" si="65"/>
        <v/>
      </c>
    </row>
    <row r="1836" spans="1:17" x14ac:dyDescent="0.2">
      <c r="A1836" s="118" t="str">
        <f>IF(B1836="","",COUNT('Diário 1º PA'!$A$5:$A$1982)+COUNT('Diário 2º PA'!$A$5:$A$2027)+COUNT('Diário 3º PA'!$A$5:$A$2043)+ROW()-4)</f>
        <v/>
      </c>
      <c r="B1836" s="104"/>
      <c r="C1836" s="153"/>
      <c r="D1836" s="105"/>
      <c r="E1836" s="105"/>
      <c r="F1836" s="106"/>
      <c r="G1836" s="105"/>
      <c r="H1836" s="105"/>
      <c r="I1836" s="107"/>
      <c r="J1836" s="422"/>
      <c r="K1836" s="422"/>
      <c r="L1836" s="423"/>
      <c r="M1836" s="422"/>
      <c r="N1836" s="422"/>
      <c r="O1836" s="79">
        <f t="shared" si="66"/>
        <v>0</v>
      </c>
      <c r="P1836" s="79">
        <f t="shared" si="66"/>
        <v>0</v>
      </c>
      <c r="Q1836" s="102" t="str">
        <f t="shared" si="65"/>
        <v/>
      </c>
    </row>
    <row r="1837" spans="1:17" x14ac:dyDescent="0.2">
      <c r="A1837" s="118" t="str">
        <f>IF(B1837="","",COUNT('Diário 1º PA'!$A$5:$A$1982)+COUNT('Diário 2º PA'!$A$5:$A$2027)+COUNT('Diário 3º PA'!$A$5:$A$2043)+ROW()-4)</f>
        <v/>
      </c>
      <c r="B1837" s="104"/>
      <c r="C1837" s="153"/>
      <c r="D1837" s="105"/>
      <c r="E1837" s="105"/>
      <c r="F1837" s="106"/>
      <c r="G1837" s="105"/>
      <c r="H1837" s="105"/>
      <c r="I1837" s="107"/>
      <c r="J1837" s="422"/>
      <c r="K1837" s="422"/>
      <c r="L1837" s="423"/>
      <c r="M1837" s="422"/>
      <c r="N1837" s="422"/>
      <c r="O1837" s="79">
        <f t="shared" si="66"/>
        <v>0</v>
      </c>
      <c r="P1837" s="79">
        <f t="shared" si="66"/>
        <v>0</v>
      </c>
      <c r="Q1837" s="102" t="str">
        <f t="shared" si="65"/>
        <v/>
      </c>
    </row>
    <row r="1838" spans="1:17" x14ac:dyDescent="0.2">
      <c r="A1838" s="118" t="str">
        <f>IF(B1838="","",COUNT('Diário 1º PA'!$A$5:$A$1982)+COUNT('Diário 2º PA'!$A$5:$A$2027)+COUNT('Diário 3º PA'!$A$5:$A$2043)+ROW()-4)</f>
        <v/>
      </c>
      <c r="B1838" s="104"/>
      <c r="C1838" s="153"/>
      <c r="D1838" s="105"/>
      <c r="E1838" s="105"/>
      <c r="F1838" s="106"/>
      <c r="G1838" s="105"/>
      <c r="H1838" s="105"/>
      <c r="I1838" s="107"/>
      <c r="J1838" s="422"/>
      <c r="K1838" s="422"/>
      <c r="L1838" s="423"/>
      <c r="M1838" s="422"/>
      <c r="N1838" s="422"/>
      <c r="O1838" s="79">
        <f t="shared" si="66"/>
        <v>0</v>
      </c>
      <c r="P1838" s="79">
        <f t="shared" si="66"/>
        <v>0</v>
      </c>
      <c r="Q1838" s="102" t="str">
        <f t="shared" si="65"/>
        <v/>
      </c>
    </row>
    <row r="1839" spans="1:17" x14ac:dyDescent="0.2">
      <c r="A1839" s="118" t="str">
        <f>IF(B1839="","",COUNT('Diário 1º PA'!$A$5:$A$1982)+COUNT('Diário 2º PA'!$A$5:$A$2027)+COUNT('Diário 3º PA'!$A$5:$A$2043)+ROW()-4)</f>
        <v/>
      </c>
      <c r="B1839" s="104"/>
      <c r="C1839" s="153"/>
      <c r="D1839" s="105"/>
      <c r="E1839" s="105"/>
      <c r="F1839" s="106"/>
      <c r="G1839" s="105"/>
      <c r="H1839" s="105"/>
      <c r="I1839" s="107"/>
      <c r="J1839" s="422"/>
      <c r="K1839" s="422"/>
      <c r="L1839" s="423"/>
      <c r="M1839" s="422"/>
      <c r="N1839" s="422"/>
      <c r="O1839" s="79">
        <f t="shared" si="66"/>
        <v>0</v>
      </c>
      <c r="P1839" s="79">
        <f t="shared" si="66"/>
        <v>0</v>
      </c>
      <c r="Q1839" s="102" t="str">
        <f t="shared" si="65"/>
        <v/>
      </c>
    </row>
    <row r="1840" spans="1:17" x14ac:dyDescent="0.2">
      <c r="A1840" s="118" t="str">
        <f>IF(B1840="","",COUNT('Diário 1º PA'!$A$5:$A$1982)+COUNT('Diário 2º PA'!$A$5:$A$2027)+COUNT('Diário 3º PA'!$A$5:$A$2043)+ROW()-4)</f>
        <v/>
      </c>
      <c r="B1840" s="104"/>
      <c r="C1840" s="153"/>
      <c r="D1840" s="105"/>
      <c r="E1840" s="105"/>
      <c r="F1840" s="106"/>
      <c r="G1840" s="105"/>
      <c r="H1840" s="105"/>
      <c r="I1840" s="107"/>
      <c r="J1840" s="422"/>
      <c r="K1840" s="422"/>
      <c r="L1840" s="423"/>
      <c r="M1840" s="422"/>
      <c r="N1840" s="422"/>
      <c r="O1840" s="79">
        <f t="shared" si="66"/>
        <v>0</v>
      </c>
      <c r="P1840" s="79">
        <f t="shared" si="66"/>
        <v>0</v>
      </c>
      <c r="Q1840" s="102" t="str">
        <f t="shared" si="65"/>
        <v/>
      </c>
    </row>
    <row r="1841" spans="1:17" x14ac:dyDescent="0.2">
      <c r="A1841" s="118" t="str">
        <f>IF(B1841="","",COUNT('Diário 1º PA'!$A$5:$A$1982)+COUNT('Diário 2º PA'!$A$5:$A$2027)+COUNT('Diário 3º PA'!$A$5:$A$2043)+ROW()-4)</f>
        <v/>
      </c>
      <c r="B1841" s="104"/>
      <c r="C1841" s="153"/>
      <c r="D1841" s="105"/>
      <c r="E1841" s="105"/>
      <c r="F1841" s="106"/>
      <c r="G1841" s="105"/>
      <c r="H1841" s="105"/>
      <c r="I1841" s="107"/>
      <c r="J1841" s="422"/>
      <c r="K1841" s="422"/>
      <c r="L1841" s="423"/>
      <c r="M1841" s="422"/>
      <c r="N1841" s="422"/>
      <c r="O1841" s="79">
        <f t="shared" si="66"/>
        <v>0</v>
      </c>
      <c r="P1841" s="79">
        <f t="shared" si="66"/>
        <v>0</v>
      </c>
      <c r="Q1841" s="102" t="str">
        <f t="shared" si="65"/>
        <v/>
      </c>
    </row>
    <row r="1842" spans="1:17" x14ac:dyDescent="0.2">
      <c r="A1842" s="118" t="str">
        <f>IF(B1842="","",COUNT('Diário 1º PA'!$A$5:$A$1982)+COUNT('Diário 2º PA'!$A$5:$A$2027)+COUNT('Diário 3º PA'!$A$5:$A$2043)+ROW()-4)</f>
        <v/>
      </c>
      <c r="B1842" s="104"/>
      <c r="C1842" s="153"/>
      <c r="D1842" s="105"/>
      <c r="E1842" s="105"/>
      <c r="F1842" s="106"/>
      <c r="G1842" s="105"/>
      <c r="H1842" s="105"/>
      <c r="I1842" s="107"/>
      <c r="J1842" s="422"/>
      <c r="K1842" s="422"/>
      <c r="L1842" s="423"/>
      <c r="M1842" s="422"/>
      <c r="N1842" s="422"/>
      <c r="O1842" s="79">
        <f t="shared" si="66"/>
        <v>0</v>
      </c>
      <c r="P1842" s="79">
        <f t="shared" si="66"/>
        <v>0</v>
      </c>
      <c r="Q1842" s="102" t="str">
        <f t="shared" si="65"/>
        <v/>
      </c>
    </row>
    <row r="1843" spans="1:17" x14ac:dyDescent="0.2">
      <c r="A1843" s="118" t="str">
        <f>IF(B1843="","",COUNT('Diário 1º PA'!$A$5:$A$1982)+COUNT('Diário 2º PA'!$A$5:$A$2027)+COUNT('Diário 3º PA'!$A$5:$A$2043)+ROW()-4)</f>
        <v/>
      </c>
      <c r="B1843" s="104"/>
      <c r="C1843" s="153"/>
      <c r="D1843" s="105"/>
      <c r="E1843" s="105"/>
      <c r="F1843" s="106"/>
      <c r="G1843" s="105"/>
      <c r="H1843" s="105"/>
      <c r="I1843" s="107"/>
      <c r="J1843" s="422"/>
      <c r="K1843" s="422"/>
      <c r="L1843" s="423"/>
      <c r="M1843" s="422"/>
      <c r="N1843" s="422"/>
      <c r="O1843" s="79">
        <f t="shared" si="66"/>
        <v>0</v>
      </c>
      <c r="P1843" s="79">
        <f t="shared" si="66"/>
        <v>0</v>
      </c>
      <c r="Q1843" s="102" t="str">
        <f t="shared" si="65"/>
        <v/>
      </c>
    </row>
    <row r="1844" spans="1:17" x14ac:dyDescent="0.2">
      <c r="A1844" s="118" t="str">
        <f>IF(B1844="","",COUNT('Diário 1º PA'!$A$5:$A$1982)+COUNT('Diário 2º PA'!$A$5:$A$2027)+COUNT('Diário 3º PA'!$A$5:$A$2043)+ROW()-4)</f>
        <v/>
      </c>
      <c r="B1844" s="104"/>
      <c r="C1844" s="153"/>
      <c r="D1844" s="105"/>
      <c r="E1844" s="105"/>
      <c r="F1844" s="106"/>
      <c r="G1844" s="105"/>
      <c r="H1844" s="105"/>
      <c r="I1844" s="107"/>
      <c r="J1844" s="422"/>
      <c r="K1844" s="422"/>
      <c r="L1844" s="423"/>
      <c r="M1844" s="422"/>
      <c r="N1844" s="422"/>
      <c r="O1844" s="79">
        <f t="shared" si="66"/>
        <v>0</v>
      </c>
      <c r="P1844" s="79">
        <f t="shared" si="66"/>
        <v>0</v>
      </c>
      <c r="Q1844" s="102" t="str">
        <f t="shared" si="65"/>
        <v/>
      </c>
    </row>
    <row r="1845" spans="1:17" x14ac:dyDescent="0.2">
      <c r="A1845" s="118" t="str">
        <f>IF(B1845="","",COUNT('Diário 1º PA'!$A$5:$A$1982)+COUNT('Diário 2º PA'!$A$5:$A$2027)+COUNT('Diário 3º PA'!$A$5:$A$2043)+ROW()-4)</f>
        <v/>
      </c>
      <c r="B1845" s="104"/>
      <c r="C1845" s="153"/>
      <c r="D1845" s="105"/>
      <c r="E1845" s="105"/>
      <c r="F1845" s="106"/>
      <c r="G1845" s="105"/>
      <c r="H1845" s="105"/>
      <c r="I1845" s="107"/>
      <c r="J1845" s="422"/>
      <c r="K1845" s="422"/>
      <c r="L1845" s="423"/>
      <c r="M1845" s="422"/>
      <c r="N1845" s="422"/>
      <c r="O1845" s="79">
        <f t="shared" si="66"/>
        <v>0</v>
      </c>
      <c r="P1845" s="79">
        <f t="shared" si="66"/>
        <v>0</v>
      </c>
      <c r="Q1845" s="102" t="str">
        <f t="shared" si="65"/>
        <v/>
      </c>
    </row>
    <row r="1846" spans="1:17" x14ac:dyDescent="0.2">
      <c r="A1846" s="118" t="str">
        <f>IF(B1846="","",COUNT('Diário 1º PA'!$A$5:$A$1982)+COUNT('Diário 2º PA'!$A$5:$A$2027)+COUNT('Diário 3º PA'!$A$5:$A$2043)+ROW()-4)</f>
        <v/>
      </c>
      <c r="B1846" s="104"/>
      <c r="C1846" s="153"/>
      <c r="D1846" s="105"/>
      <c r="E1846" s="105"/>
      <c r="F1846" s="106"/>
      <c r="G1846" s="105"/>
      <c r="H1846" s="105"/>
      <c r="I1846" s="107"/>
      <c r="J1846" s="422"/>
      <c r="K1846" s="422"/>
      <c r="L1846" s="423"/>
      <c r="M1846" s="422"/>
      <c r="N1846" s="422"/>
      <c r="O1846" s="79">
        <f t="shared" si="66"/>
        <v>0</v>
      </c>
      <c r="P1846" s="79">
        <f t="shared" si="66"/>
        <v>0</v>
      </c>
      <c r="Q1846" s="102" t="str">
        <f t="shared" si="65"/>
        <v/>
      </c>
    </row>
    <row r="1847" spans="1:17" x14ac:dyDescent="0.2">
      <c r="A1847" s="118" t="str">
        <f>IF(B1847="","",COUNT('Diário 1º PA'!$A$5:$A$1982)+COUNT('Diário 2º PA'!$A$5:$A$2027)+COUNT('Diário 3º PA'!$A$5:$A$2043)+ROW()-4)</f>
        <v/>
      </c>
      <c r="B1847" s="104"/>
      <c r="C1847" s="153"/>
      <c r="D1847" s="105"/>
      <c r="E1847" s="105"/>
      <c r="F1847" s="106"/>
      <c r="G1847" s="105"/>
      <c r="H1847" s="105"/>
      <c r="I1847" s="107"/>
      <c r="J1847" s="422"/>
      <c r="K1847" s="422"/>
      <c r="L1847" s="423"/>
      <c r="M1847" s="422"/>
      <c r="N1847" s="422"/>
      <c r="O1847" s="79">
        <f t="shared" si="66"/>
        <v>0</v>
      </c>
      <c r="P1847" s="79">
        <f t="shared" si="66"/>
        <v>0</v>
      </c>
      <c r="Q1847" s="102" t="str">
        <f t="shared" si="65"/>
        <v/>
      </c>
    </row>
    <row r="1848" spans="1:17" x14ac:dyDescent="0.2">
      <c r="A1848" s="118" t="str">
        <f>IF(B1848="","",COUNT('Diário 1º PA'!$A$5:$A$1982)+COUNT('Diário 2º PA'!$A$5:$A$2027)+COUNT('Diário 3º PA'!$A$5:$A$2043)+ROW()-4)</f>
        <v/>
      </c>
      <c r="B1848" s="104"/>
      <c r="C1848" s="153"/>
      <c r="D1848" s="105"/>
      <c r="E1848" s="105"/>
      <c r="F1848" s="106"/>
      <c r="G1848" s="105"/>
      <c r="H1848" s="105"/>
      <c r="I1848" s="107"/>
      <c r="J1848" s="422"/>
      <c r="K1848" s="422"/>
      <c r="L1848" s="423"/>
      <c r="M1848" s="422"/>
      <c r="N1848" s="422"/>
      <c r="O1848" s="79">
        <f t="shared" si="66"/>
        <v>0</v>
      </c>
      <c r="P1848" s="79">
        <f t="shared" si="66"/>
        <v>0</v>
      </c>
      <c r="Q1848" s="102" t="str">
        <f t="shared" si="65"/>
        <v/>
      </c>
    </row>
    <row r="1849" spans="1:17" x14ac:dyDescent="0.2">
      <c r="A1849" s="118" t="str">
        <f>IF(B1849="","",COUNT('Diário 1º PA'!$A$5:$A$1982)+COUNT('Diário 2º PA'!$A$5:$A$2027)+COUNT('Diário 3º PA'!$A$5:$A$2043)+ROW()-4)</f>
        <v/>
      </c>
      <c r="B1849" s="104"/>
      <c r="C1849" s="153"/>
      <c r="D1849" s="105"/>
      <c r="E1849" s="105"/>
      <c r="F1849" s="106"/>
      <c r="G1849" s="105"/>
      <c r="H1849" s="105"/>
      <c r="I1849" s="107"/>
      <c r="J1849" s="422"/>
      <c r="K1849" s="422"/>
      <c r="L1849" s="423"/>
      <c r="M1849" s="422"/>
      <c r="N1849" s="422"/>
      <c r="O1849" s="79">
        <f t="shared" si="66"/>
        <v>0</v>
      </c>
      <c r="P1849" s="79">
        <f t="shared" si="66"/>
        <v>0</v>
      </c>
      <c r="Q1849" s="102" t="str">
        <f t="shared" si="65"/>
        <v/>
      </c>
    </row>
    <row r="1850" spans="1:17" x14ac:dyDescent="0.2">
      <c r="A1850" s="118" t="str">
        <f>IF(B1850="","",COUNT('Diário 1º PA'!$A$5:$A$1982)+COUNT('Diário 2º PA'!$A$5:$A$2027)+COUNT('Diário 3º PA'!$A$5:$A$2043)+ROW()-4)</f>
        <v/>
      </c>
      <c r="B1850" s="104"/>
      <c r="C1850" s="153"/>
      <c r="D1850" s="105"/>
      <c r="E1850" s="105"/>
      <c r="F1850" s="106"/>
      <c r="G1850" s="105"/>
      <c r="H1850" s="105"/>
      <c r="I1850" s="107"/>
      <c r="J1850" s="422"/>
      <c r="K1850" s="422"/>
      <c r="L1850" s="423"/>
      <c r="M1850" s="422"/>
      <c r="N1850" s="422"/>
      <c r="O1850" s="79">
        <f t="shared" si="66"/>
        <v>0</v>
      </c>
      <c r="P1850" s="79">
        <f t="shared" si="66"/>
        <v>0</v>
      </c>
      <c r="Q1850" s="102" t="str">
        <f t="shared" si="65"/>
        <v/>
      </c>
    </row>
    <row r="1851" spans="1:17" x14ac:dyDescent="0.2">
      <c r="A1851" s="118" t="str">
        <f>IF(B1851="","",COUNT('Diário 1º PA'!$A$5:$A$1982)+COUNT('Diário 2º PA'!$A$5:$A$2027)+COUNT('Diário 3º PA'!$A$5:$A$2043)+ROW()-4)</f>
        <v/>
      </c>
      <c r="B1851" s="104"/>
      <c r="C1851" s="153"/>
      <c r="D1851" s="105"/>
      <c r="E1851" s="105"/>
      <c r="F1851" s="106"/>
      <c r="G1851" s="105"/>
      <c r="H1851" s="105"/>
      <c r="I1851" s="107"/>
      <c r="J1851" s="422"/>
      <c r="K1851" s="422"/>
      <c r="L1851" s="423"/>
      <c r="M1851" s="422"/>
      <c r="N1851" s="422"/>
      <c r="O1851" s="79">
        <f t="shared" si="66"/>
        <v>0</v>
      </c>
      <c r="P1851" s="79">
        <f t="shared" si="66"/>
        <v>0</v>
      </c>
      <c r="Q1851" s="102" t="str">
        <f t="shared" si="65"/>
        <v/>
      </c>
    </row>
    <row r="1852" spans="1:17" x14ac:dyDescent="0.2">
      <c r="A1852" s="118" t="str">
        <f>IF(B1852="","",COUNT('Diário 1º PA'!$A$5:$A$1982)+COUNT('Diário 2º PA'!$A$5:$A$2027)+COUNT('Diário 3º PA'!$A$5:$A$2043)+ROW()-4)</f>
        <v/>
      </c>
      <c r="B1852" s="104"/>
      <c r="C1852" s="153"/>
      <c r="D1852" s="105"/>
      <c r="E1852" s="105"/>
      <c r="F1852" s="106"/>
      <c r="G1852" s="105"/>
      <c r="H1852" s="105"/>
      <c r="I1852" s="107"/>
      <c r="J1852" s="422"/>
      <c r="K1852" s="422"/>
      <c r="L1852" s="423"/>
      <c r="M1852" s="422"/>
      <c r="N1852" s="422"/>
      <c r="O1852" s="79">
        <f t="shared" si="66"/>
        <v>0</v>
      </c>
      <c r="P1852" s="79">
        <f t="shared" si="66"/>
        <v>0</v>
      </c>
      <c r="Q1852" s="102" t="str">
        <f t="shared" si="65"/>
        <v/>
      </c>
    </row>
    <row r="1853" spans="1:17" x14ac:dyDescent="0.2">
      <c r="A1853" s="118" t="str">
        <f>IF(B1853="","",COUNT('Diário 1º PA'!$A$5:$A$1982)+COUNT('Diário 2º PA'!$A$5:$A$2027)+COUNT('Diário 3º PA'!$A$5:$A$2043)+ROW()-4)</f>
        <v/>
      </c>
      <c r="B1853" s="104"/>
      <c r="C1853" s="153"/>
      <c r="D1853" s="105"/>
      <c r="E1853" s="105"/>
      <c r="F1853" s="106"/>
      <c r="G1853" s="105"/>
      <c r="H1853" s="105"/>
      <c r="I1853" s="107"/>
      <c r="J1853" s="422"/>
      <c r="K1853" s="422"/>
      <c r="L1853" s="423"/>
      <c r="M1853" s="422"/>
      <c r="N1853" s="422"/>
      <c r="O1853" s="79">
        <f t="shared" si="66"/>
        <v>0</v>
      </c>
      <c r="P1853" s="79">
        <f t="shared" si="66"/>
        <v>0</v>
      </c>
      <c r="Q1853" s="102" t="str">
        <f t="shared" si="65"/>
        <v/>
      </c>
    </row>
    <row r="1854" spans="1:17" x14ac:dyDescent="0.2">
      <c r="A1854" s="118" t="str">
        <f>IF(B1854="","",COUNT('Diário 1º PA'!$A$5:$A$1982)+COUNT('Diário 2º PA'!$A$5:$A$2027)+COUNT('Diário 3º PA'!$A$5:$A$2043)+ROW()-4)</f>
        <v/>
      </c>
      <c r="B1854" s="104"/>
      <c r="C1854" s="153"/>
      <c r="D1854" s="105"/>
      <c r="E1854" s="105"/>
      <c r="F1854" s="106"/>
      <c r="G1854" s="105"/>
      <c r="H1854" s="105"/>
      <c r="I1854" s="107"/>
      <c r="J1854" s="422"/>
      <c r="K1854" s="422"/>
      <c r="L1854" s="423"/>
      <c r="M1854" s="422"/>
      <c r="N1854" s="422"/>
      <c r="O1854" s="79">
        <f t="shared" si="66"/>
        <v>0</v>
      </c>
      <c r="P1854" s="79">
        <f t="shared" si="66"/>
        <v>0</v>
      </c>
      <c r="Q1854" s="102" t="str">
        <f t="shared" si="65"/>
        <v/>
      </c>
    </row>
    <row r="1855" spans="1:17" x14ac:dyDescent="0.2">
      <c r="A1855" s="118" t="str">
        <f>IF(B1855="","",COUNT('Diário 1º PA'!$A$5:$A$1982)+COUNT('Diário 2º PA'!$A$5:$A$2027)+COUNT('Diário 3º PA'!$A$5:$A$2043)+ROW()-4)</f>
        <v/>
      </c>
      <c r="B1855" s="104"/>
      <c r="C1855" s="153"/>
      <c r="D1855" s="105"/>
      <c r="E1855" s="105"/>
      <c r="F1855" s="106"/>
      <c r="G1855" s="105"/>
      <c r="H1855" s="105"/>
      <c r="I1855" s="107"/>
      <c r="J1855" s="422"/>
      <c r="K1855" s="422"/>
      <c r="L1855" s="423"/>
      <c r="M1855" s="422"/>
      <c r="N1855" s="422"/>
      <c r="O1855" s="79">
        <f t="shared" si="66"/>
        <v>0</v>
      </c>
      <c r="P1855" s="79">
        <f t="shared" si="66"/>
        <v>0</v>
      </c>
      <c r="Q1855" s="102" t="str">
        <f t="shared" si="65"/>
        <v/>
      </c>
    </row>
    <row r="1856" spans="1:17" x14ac:dyDescent="0.2">
      <c r="A1856" s="118" t="str">
        <f>IF(B1856="","",COUNT('Diário 1º PA'!$A$5:$A$1982)+COUNT('Diário 2º PA'!$A$5:$A$2027)+COUNT('Diário 3º PA'!$A$5:$A$2043)+ROW()-4)</f>
        <v/>
      </c>
      <c r="B1856" s="104"/>
      <c r="C1856" s="153"/>
      <c r="D1856" s="105"/>
      <c r="E1856" s="105"/>
      <c r="F1856" s="106"/>
      <c r="G1856" s="105"/>
      <c r="H1856" s="105"/>
      <c r="I1856" s="107"/>
      <c r="J1856" s="422"/>
      <c r="K1856" s="422"/>
      <c r="L1856" s="423"/>
      <c r="M1856" s="422"/>
      <c r="N1856" s="422"/>
      <c r="O1856" s="79">
        <f t="shared" si="66"/>
        <v>0</v>
      </c>
      <c r="P1856" s="79">
        <f t="shared" si="66"/>
        <v>0</v>
      </c>
      <c r="Q1856" s="102" t="str">
        <f t="shared" si="65"/>
        <v/>
      </c>
    </row>
    <row r="1857" spans="1:17" x14ac:dyDescent="0.2">
      <c r="A1857" s="118" t="str">
        <f>IF(B1857="","",COUNT('Diário 1º PA'!$A$5:$A$1982)+COUNT('Diário 2º PA'!$A$5:$A$2027)+COUNT('Diário 3º PA'!$A$5:$A$2043)+ROW()-4)</f>
        <v/>
      </c>
      <c r="B1857" s="104"/>
      <c r="C1857" s="153"/>
      <c r="D1857" s="105"/>
      <c r="E1857" s="105"/>
      <c r="F1857" s="106"/>
      <c r="G1857" s="105"/>
      <c r="H1857" s="105"/>
      <c r="I1857" s="107"/>
      <c r="J1857" s="422"/>
      <c r="K1857" s="422"/>
      <c r="L1857" s="423"/>
      <c r="M1857" s="422"/>
      <c r="N1857" s="422"/>
      <c r="O1857" s="79">
        <f t="shared" si="66"/>
        <v>0</v>
      </c>
      <c r="P1857" s="79">
        <f t="shared" si="66"/>
        <v>0</v>
      </c>
      <c r="Q1857" s="102" t="str">
        <f t="shared" si="65"/>
        <v/>
      </c>
    </row>
    <row r="1858" spans="1:17" x14ac:dyDescent="0.2">
      <c r="A1858" s="118" t="str">
        <f>IF(B1858="","",COUNT('Diário 1º PA'!$A$5:$A$1982)+COUNT('Diário 2º PA'!$A$5:$A$2027)+COUNT('Diário 3º PA'!$A$5:$A$2043)+ROW()-4)</f>
        <v/>
      </c>
      <c r="B1858" s="104"/>
      <c r="C1858" s="153"/>
      <c r="D1858" s="105"/>
      <c r="E1858" s="105"/>
      <c r="F1858" s="106"/>
      <c r="G1858" s="105"/>
      <c r="H1858" s="105"/>
      <c r="I1858" s="107"/>
      <c r="J1858" s="422"/>
      <c r="K1858" s="422"/>
      <c r="L1858" s="423"/>
      <c r="M1858" s="422"/>
      <c r="N1858" s="422"/>
      <c r="O1858" s="79">
        <f t="shared" si="66"/>
        <v>0</v>
      </c>
      <c r="P1858" s="79">
        <f t="shared" si="66"/>
        <v>0</v>
      </c>
      <c r="Q1858" s="102" t="str">
        <f t="shared" si="65"/>
        <v/>
      </c>
    </row>
    <row r="1859" spans="1:17" x14ac:dyDescent="0.2">
      <c r="A1859" s="118" t="str">
        <f>IF(B1859="","",COUNT('Diário 1º PA'!$A$5:$A$1982)+COUNT('Diário 2º PA'!$A$5:$A$2027)+COUNT('Diário 3º PA'!$A$5:$A$2043)+ROW()-4)</f>
        <v/>
      </c>
      <c r="B1859" s="104"/>
      <c r="C1859" s="153"/>
      <c r="D1859" s="105"/>
      <c r="E1859" s="105"/>
      <c r="F1859" s="106"/>
      <c r="G1859" s="105"/>
      <c r="H1859" s="105"/>
      <c r="I1859" s="107"/>
      <c r="J1859" s="422"/>
      <c r="K1859" s="422"/>
      <c r="L1859" s="423"/>
      <c r="M1859" s="422"/>
      <c r="N1859" s="422"/>
      <c r="O1859" s="79">
        <f t="shared" si="66"/>
        <v>0</v>
      </c>
      <c r="P1859" s="79">
        <f t="shared" si="66"/>
        <v>0</v>
      </c>
      <c r="Q1859" s="102" t="str">
        <f t="shared" si="65"/>
        <v/>
      </c>
    </row>
    <row r="1860" spans="1:17" x14ac:dyDescent="0.2">
      <c r="A1860" s="118" t="str">
        <f>IF(B1860="","",COUNT('Diário 1º PA'!$A$5:$A$1982)+COUNT('Diário 2º PA'!$A$5:$A$2027)+COUNT('Diário 3º PA'!$A$5:$A$2043)+ROW()-4)</f>
        <v/>
      </c>
      <c r="B1860" s="104"/>
      <c r="C1860" s="153"/>
      <c r="D1860" s="105"/>
      <c r="E1860" s="105"/>
      <c r="F1860" s="106"/>
      <c r="G1860" s="105"/>
      <c r="H1860" s="105"/>
      <c r="I1860" s="107"/>
      <c r="J1860" s="422"/>
      <c r="K1860" s="422"/>
      <c r="L1860" s="423"/>
      <c r="M1860" s="422"/>
      <c r="N1860" s="422"/>
      <c r="O1860" s="79">
        <f t="shared" si="66"/>
        <v>0</v>
      </c>
      <c r="P1860" s="79">
        <f t="shared" si="66"/>
        <v>0</v>
      </c>
      <c r="Q1860" s="102" t="str">
        <f t="shared" si="65"/>
        <v/>
      </c>
    </row>
    <row r="1861" spans="1:17" x14ac:dyDescent="0.2">
      <c r="A1861" s="118" t="str">
        <f>IF(B1861="","",COUNT('Diário 1º PA'!$A$5:$A$1982)+COUNT('Diário 2º PA'!$A$5:$A$2027)+COUNT('Diário 3º PA'!$A$5:$A$2043)+ROW()-4)</f>
        <v/>
      </c>
      <c r="B1861" s="104"/>
      <c r="C1861" s="153"/>
      <c r="D1861" s="105"/>
      <c r="E1861" s="105"/>
      <c r="F1861" s="106"/>
      <c r="G1861" s="105"/>
      <c r="H1861" s="105"/>
      <c r="I1861" s="107"/>
      <c r="J1861" s="422"/>
      <c r="K1861" s="422"/>
      <c r="L1861" s="423"/>
      <c r="M1861" s="422"/>
      <c r="N1861" s="422"/>
      <c r="O1861" s="79">
        <f t="shared" si="66"/>
        <v>0</v>
      </c>
      <c r="P1861" s="79">
        <f t="shared" si="66"/>
        <v>0</v>
      </c>
      <c r="Q1861" s="102" t="str">
        <f t="shared" si="65"/>
        <v/>
      </c>
    </row>
    <row r="1862" spans="1:17" x14ac:dyDescent="0.2">
      <c r="A1862" s="118" t="str">
        <f>IF(B1862="","",COUNT('Diário 1º PA'!$A$5:$A$1982)+COUNT('Diário 2º PA'!$A$5:$A$2027)+COUNT('Diário 3º PA'!$A$5:$A$2043)+ROW()-4)</f>
        <v/>
      </c>
      <c r="B1862" s="104"/>
      <c r="C1862" s="153"/>
      <c r="D1862" s="105"/>
      <c r="E1862" s="105"/>
      <c r="F1862" s="106"/>
      <c r="G1862" s="105"/>
      <c r="H1862" s="105"/>
      <c r="I1862" s="107"/>
      <c r="J1862" s="422"/>
      <c r="K1862" s="422"/>
      <c r="L1862" s="423"/>
      <c r="M1862" s="422"/>
      <c r="N1862" s="422"/>
      <c r="O1862" s="79">
        <f t="shared" si="66"/>
        <v>0</v>
      </c>
      <c r="P1862" s="79">
        <f t="shared" si="66"/>
        <v>0</v>
      </c>
      <c r="Q1862" s="102" t="str">
        <f t="shared" si="65"/>
        <v/>
      </c>
    </row>
    <row r="1863" spans="1:17" x14ac:dyDescent="0.2">
      <c r="A1863" s="118" t="str">
        <f>IF(B1863="","",COUNT('Diário 1º PA'!$A$5:$A$1982)+COUNT('Diário 2º PA'!$A$5:$A$2027)+COUNT('Diário 3º PA'!$A$5:$A$2043)+ROW()-4)</f>
        <v/>
      </c>
      <c r="B1863" s="104"/>
      <c r="C1863" s="153"/>
      <c r="D1863" s="105"/>
      <c r="E1863" s="105"/>
      <c r="F1863" s="106"/>
      <c r="G1863" s="105"/>
      <c r="H1863" s="105"/>
      <c r="I1863" s="107"/>
      <c r="J1863" s="422"/>
      <c r="K1863" s="422"/>
      <c r="L1863" s="423"/>
      <c r="M1863" s="422"/>
      <c r="N1863" s="422"/>
      <c r="O1863" s="79">
        <f t="shared" si="66"/>
        <v>0</v>
      </c>
      <c r="P1863" s="79">
        <f t="shared" si="66"/>
        <v>0</v>
      </c>
      <c r="Q1863" s="102" t="str">
        <f t="shared" si="65"/>
        <v/>
      </c>
    </row>
    <row r="1864" spans="1:17" x14ac:dyDescent="0.2">
      <c r="A1864" s="118" t="str">
        <f>IF(B1864="","",COUNT('Diário 1º PA'!$A$5:$A$1982)+COUNT('Diário 2º PA'!$A$5:$A$2027)+COUNT('Diário 3º PA'!$A$5:$A$2043)+ROW()-4)</f>
        <v/>
      </c>
      <c r="B1864" s="104"/>
      <c r="C1864" s="153"/>
      <c r="D1864" s="105"/>
      <c r="E1864" s="105"/>
      <c r="F1864" s="106"/>
      <c r="G1864" s="105"/>
      <c r="H1864" s="105"/>
      <c r="I1864" s="107"/>
      <c r="J1864" s="422"/>
      <c r="K1864" s="422"/>
      <c r="L1864" s="423"/>
      <c r="M1864" s="422"/>
      <c r="N1864" s="422"/>
      <c r="O1864" s="79">
        <f t="shared" si="66"/>
        <v>0</v>
      </c>
      <c r="P1864" s="79">
        <f t="shared" si="66"/>
        <v>0</v>
      </c>
      <c r="Q1864" s="102" t="str">
        <f t="shared" si="65"/>
        <v/>
      </c>
    </row>
    <row r="1865" spans="1:17" x14ac:dyDescent="0.2">
      <c r="A1865" s="118" t="str">
        <f>IF(B1865="","",COUNT('Diário 1º PA'!$A$5:$A$1982)+COUNT('Diário 2º PA'!$A$5:$A$2027)+COUNT('Diário 3º PA'!$A$5:$A$2043)+ROW()-4)</f>
        <v/>
      </c>
      <c r="B1865" s="104"/>
      <c r="C1865" s="153"/>
      <c r="D1865" s="105"/>
      <c r="E1865" s="105"/>
      <c r="F1865" s="106"/>
      <c r="G1865" s="105"/>
      <c r="H1865" s="105"/>
      <c r="I1865" s="107"/>
      <c r="J1865" s="422"/>
      <c r="K1865" s="422"/>
      <c r="L1865" s="423"/>
      <c r="M1865" s="422"/>
      <c r="N1865" s="422"/>
      <c r="O1865" s="79">
        <f t="shared" si="66"/>
        <v>0</v>
      </c>
      <c r="P1865" s="79">
        <f t="shared" si="66"/>
        <v>0</v>
      </c>
      <c r="Q1865" s="102" t="str">
        <f t="shared" ref="Q1865:Q1928" si="67">SUBSTITUTE(D1865," ","_")</f>
        <v/>
      </c>
    </row>
    <row r="1866" spans="1:17" x14ac:dyDescent="0.2">
      <c r="A1866" s="118" t="str">
        <f>IF(B1866="","",COUNT('Diário 1º PA'!$A$5:$A$1982)+COUNT('Diário 2º PA'!$A$5:$A$2027)+COUNT('Diário 3º PA'!$A$5:$A$2043)+ROW()-4)</f>
        <v/>
      </c>
      <c r="B1866" s="104"/>
      <c r="C1866" s="153"/>
      <c r="D1866" s="105"/>
      <c r="E1866" s="105"/>
      <c r="F1866" s="106"/>
      <c r="G1866" s="105"/>
      <c r="H1866" s="105"/>
      <c r="I1866" s="107"/>
      <c r="J1866" s="422"/>
      <c r="K1866" s="422"/>
      <c r="L1866" s="423"/>
      <c r="M1866" s="422"/>
      <c r="N1866" s="422"/>
      <c r="O1866" s="79">
        <f t="shared" ref="O1866:P1929" si="68">IF(B1866=0,0,IF(YEAR(B1866)=$P$1,MONTH(B1866)-$O$1+1,(YEAR(B1866)-$P$1)*12-$O$1+1+MONTH(B1866)))</f>
        <v>0</v>
      </c>
      <c r="P1866" s="79">
        <f t="shared" si="68"/>
        <v>0</v>
      </c>
      <c r="Q1866" s="102" t="str">
        <f t="shared" si="67"/>
        <v/>
      </c>
    </row>
    <row r="1867" spans="1:17" x14ac:dyDescent="0.2">
      <c r="A1867" s="118" t="str">
        <f>IF(B1867="","",COUNT('Diário 1º PA'!$A$5:$A$1982)+COUNT('Diário 2º PA'!$A$5:$A$2027)+COUNT('Diário 3º PA'!$A$5:$A$2043)+ROW()-4)</f>
        <v/>
      </c>
      <c r="B1867" s="104"/>
      <c r="C1867" s="153"/>
      <c r="D1867" s="105"/>
      <c r="E1867" s="105"/>
      <c r="F1867" s="106"/>
      <c r="G1867" s="105"/>
      <c r="H1867" s="105"/>
      <c r="I1867" s="107"/>
      <c r="J1867" s="422"/>
      <c r="K1867" s="422"/>
      <c r="L1867" s="423"/>
      <c r="M1867" s="422"/>
      <c r="N1867" s="422"/>
      <c r="O1867" s="79">
        <f t="shared" si="68"/>
        <v>0</v>
      </c>
      <c r="P1867" s="79">
        <f t="shared" si="68"/>
        <v>0</v>
      </c>
      <c r="Q1867" s="102" t="str">
        <f t="shared" si="67"/>
        <v/>
      </c>
    </row>
    <row r="1868" spans="1:17" x14ac:dyDescent="0.2">
      <c r="A1868" s="118" t="str">
        <f>IF(B1868="","",COUNT('Diário 1º PA'!$A$5:$A$1982)+COUNT('Diário 2º PA'!$A$5:$A$2027)+COUNT('Diário 3º PA'!$A$5:$A$2043)+ROW()-4)</f>
        <v/>
      </c>
      <c r="B1868" s="104"/>
      <c r="C1868" s="153"/>
      <c r="D1868" s="105"/>
      <c r="E1868" s="105"/>
      <c r="F1868" s="106"/>
      <c r="G1868" s="105"/>
      <c r="H1868" s="105"/>
      <c r="I1868" s="107"/>
      <c r="J1868" s="422"/>
      <c r="K1868" s="422"/>
      <c r="L1868" s="423"/>
      <c r="M1868" s="422"/>
      <c r="N1868" s="422"/>
      <c r="O1868" s="79">
        <f t="shared" si="68"/>
        <v>0</v>
      </c>
      <c r="P1868" s="79">
        <f t="shared" si="68"/>
        <v>0</v>
      </c>
      <c r="Q1868" s="102" t="str">
        <f t="shared" si="67"/>
        <v/>
      </c>
    </row>
    <row r="1869" spans="1:17" x14ac:dyDescent="0.2">
      <c r="A1869" s="118" t="str">
        <f>IF(B1869="","",COUNT('Diário 1º PA'!$A$5:$A$1982)+COUNT('Diário 2º PA'!$A$5:$A$2027)+COUNT('Diário 3º PA'!$A$5:$A$2043)+ROW()-4)</f>
        <v/>
      </c>
      <c r="B1869" s="104"/>
      <c r="C1869" s="153"/>
      <c r="D1869" s="105"/>
      <c r="E1869" s="105"/>
      <c r="F1869" s="106"/>
      <c r="G1869" s="105"/>
      <c r="H1869" s="105"/>
      <c r="I1869" s="107"/>
      <c r="J1869" s="422"/>
      <c r="K1869" s="422"/>
      <c r="L1869" s="423"/>
      <c r="M1869" s="422"/>
      <c r="N1869" s="422"/>
      <c r="O1869" s="79">
        <f t="shared" si="68"/>
        <v>0</v>
      </c>
      <c r="P1869" s="79">
        <f t="shared" si="68"/>
        <v>0</v>
      </c>
      <c r="Q1869" s="102" t="str">
        <f t="shared" si="67"/>
        <v/>
      </c>
    </row>
    <row r="1870" spans="1:17" x14ac:dyDescent="0.2">
      <c r="A1870" s="118" t="str">
        <f>IF(B1870="","",COUNT('Diário 1º PA'!$A$5:$A$1982)+COUNT('Diário 2º PA'!$A$5:$A$2027)+COUNT('Diário 3º PA'!$A$5:$A$2043)+ROW()-4)</f>
        <v/>
      </c>
      <c r="B1870" s="104"/>
      <c r="C1870" s="153"/>
      <c r="D1870" s="105"/>
      <c r="E1870" s="105"/>
      <c r="F1870" s="106"/>
      <c r="G1870" s="105"/>
      <c r="H1870" s="105"/>
      <c r="I1870" s="107"/>
      <c r="J1870" s="422"/>
      <c r="K1870" s="422"/>
      <c r="L1870" s="423"/>
      <c r="M1870" s="422"/>
      <c r="N1870" s="422"/>
      <c r="O1870" s="79">
        <f t="shared" si="68"/>
        <v>0</v>
      </c>
      <c r="P1870" s="79">
        <f t="shared" si="68"/>
        <v>0</v>
      </c>
      <c r="Q1870" s="102" t="str">
        <f t="shared" si="67"/>
        <v/>
      </c>
    </row>
    <row r="1871" spans="1:17" x14ac:dyDescent="0.2">
      <c r="A1871" s="118" t="str">
        <f>IF(B1871="","",COUNT('Diário 1º PA'!$A$5:$A$1982)+COUNT('Diário 2º PA'!$A$5:$A$2027)+COUNT('Diário 3º PA'!$A$5:$A$2043)+ROW()-4)</f>
        <v/>
      </c>
      <c r="B1871" s="104"/>
      <c r="C1871" s="153"/>
      <c r="D1871" s="105"/>
      <c r="E1871" s="105"/>
      <c r="F1871" s="106"/>
      <c r="G1871" s="105"/>
      <c r="H1871" s="105"/>
      <c r="I1871" s="107"/>
      <c r="J1871" s="422"/>
      <c r="K1871" s="422"/>
      <c r="L1871" s="423"/>
      <c r="M1871" s="422"/>
      <c r="N1871" s="422"/>
      <c r="O1871" s="79">
        <f t="shared" si="68"/>
        <v>0</v>
      </c>
      <c r="P1871" s="79">
        <f t="shared" si="68"/>
        <v>0</v>
      </c>
      <c r="Q1871" s="102" t="str">
        <f t="shared" si="67"/>
        <v/>
      </c>
    </row>
    <row r="1872" spans="1:17" x14ac:dyDescent="0.2">
      <c r="A1872" s="118" t="str">
        <f>IF(B1872="","",COUNT('Diário 1º PA'!$A$5:$A$1982)+COUNT('Diário 2º PA'!$A$5:$A$2027)+COUNT('Diário 3º PA'!$A$5:$A$2043)+ROW()-4)</f>
        <v/>
      </c>
      <c r="B1872" s="104"/>
      <c r="C1872" s="153"/>
      <c r="D1872" s="105"/>
      <c r="E1872" s="105"/>
      <c r="F1872" s="106"/>
      <c r="G1872" s="105"/>
      <c r="H1872" s="105"/>
      <c r="I1872" s="107"/>
      <c r="J1872" s="422"/>
      <c r="K1872" s="422"/>
      <c r="L1872" s="423"/>
      <c r="M1872" s="422"/>
      <c r="N1872" s="422"/>
      <c r="O1872" s="79">
        <f t="shared" si="68"/>
        <v>0</v>
      </c>
      <c r="P1872" s="79">
        <f t="shared" si="68"/>
        <v>0</v>
      </c>
      <c r="Q1872" s="102" t="str">
        <f t="shared" si="67"/>
        <v/>
      </c>
    </row>
    <row r="1873" spans="1:17" x14ac:dyDescent="0.2">
      <c r="A1873" s="118" t="str">
        <f>IF(B1873="","",COUNT('Diário 1º PA'!$A$5:$A$1982)+COUNT('Diário 2º PA'!$A$5:$A$2027)+COUNT('Diário 3º PA'!$A$5:$A$2043)+ROW()-4)</f>
        <v/>
      </c>
      <c r="B1873" s="104"/>
      <c r="C1873" s="153"/>
      <c r="D1873" s="105"/>
      <c r="E1873" s="105"/>
      <c r="F1873" s="106"/>
      <c r="G1873" s="105"/>
      <c r="H1873" s="105"/>
      <c r="I1873" s="107"/>
      <c r="J1873" s="422"/>
      <c r="K1873" s="422"/>
      <c r="L1873" s="423"/>
      <c r="M1873" s="422"/>
      <c r="N1873" s="422"/>
      <c r="O1873" s="79">
        <f t="shared" si="68"/>
        <v>0</v>
      </c>
      <c r="P1873" s="79">
        <f t="shared" si="68"/>
        <v>0</v>
      </c>
      <c r="Q1873" s="102" t="str">
        <f t="shared" si="67"/>
        <v/>
      </c>
    </row>
    <row r="1874" spans="1:17" x14ac:dyDescent="0.2">
      <c r="A1874" s="118" t="str">
        <f>IF(B1874="","",COUNT('Diário 1º PA'!$A$5:$A$1982)+COUNT('Diário 2º PA'!$A$5:$A$2027)+COUNT('Diário 3º PA'!$A$5:$A$2043)+ROW()-4)</f>
        <v/>
      </c>
      <c r="B1874" s="104"/>
      <c r="C1874" s="153"/>
      <c r="D1874" s="105"/>
      <c r="E1874" s="105"/>
      <c r="F1874" s="106"/>
      <c r="G1874" s="105"/>
      <c r="H1874" s="105"/>
      <c r="I1874" s="107"/>
      <c r="J1874" s="422"/>
      <c r="K1874" s="422"/>
      <c r="L1874" s="423"/>
      <c r="M1874" s="422"/>
      <c r="N1874" s="422"/>
      <c r="O1874" s="79">
        <f t="shared" si="68"/>
        <v>0</v>
      </c>
      <c r="P1874" s="79">
        <f t="shared" si="68"/>
        <v>0</v>
      </c>
      <c r="Q1874" s="102" t="str">
        <f t="shared" si="67"/>
        <v/>
      </c>
    </row>
    <row r="1875" spans="1:17" x14ac:dyDescent="0.2">
      <c r="A1875" s="118" t="str">
        <f>IF(B1875="","",COUNT('Diário 1º PA'!$A$5:$A$1982)+COUNT('Diário 2º PA'!$A$5:$A$2027)+COUNT('Diário 3º PA'!$A$5:$A$2043)+ROW()-4)</f>
        <v/>
      </c>
      <c r="B1875" s="104"/>
      <c r="C1875" s="153"/>
      <c r="D1875" s="105"/>
      <c r="E1875" s="105"/>
      <c r="F1875" s="106"/>
      <c r="G1875" s="105"/>
      <c r="H1875" s="105"/>
      <c r="I1875" s="107"/>
      <c r="J1875" s="422"/>
      <c r="K1875" s="422"/>
      <c r="L1875" s="423"/>
      <c r="M1875" s="422"/>
      <c r="N1875" s="422"/>
      <c r="O1875" s="79">
        <f t="shared" si="68"/>
        <v>0</v>
      </c>
      <c r="P1875" s="79">
        <f t="shared" si="68"/>
        <v>0</v>
      </c>
      <c r="Q1875" s="102" t="str">
        <f t="shared" si="67"/>
        <v/>
      </c>
    </row>
    <row r="1876" spans="1:17" x14ac:dyDescent="0.2">
      <c r="A1876" s="118" t="str">
        <f>IF(B1876="","",COUNT('Diário 1º PA'!$A$5:$A$1982)+COUNT('Diário 2º PA'!$A$5:$A$2027)+COUNT('Diário 3º PA'!$A$5:$A$2043)+ROW()-4)</f>
        <v/>
      </c>
      <c r="B1876" s="104"/>
      <c r="C1876" s="153"/>
      <c r="D1876" s="105"/>
      <c r="E1876" s="105"/>
      <c r="F1876" s="106"/>
      <c r="G1876" s="105"/>
      <c r="H1876" s="105"/>
      <c r="I1876" s="107"/>
      <c r="J1876" s="422"/>
      <c r="K1876" s="422"/>
      <c r="L1876" s="423"/>
      <c r="M1876" s="422"/>
      <c r="N1876" s="422"/>
      <c r="O1876" s="79">
        <f t="shared" si="68"/>
        <v>0</v>
      </c>
      <c r="P1876" s="79">
        <f t="shared" si="68"/>
        <v>0</v>
      </c>
      <c r="Q1876" s="102" t="str">
        <f t="shared" si="67"/>
        <v/>
      </c>
    </row>
    <row r="1877" spans="1:17" x14ac:dyDescent="0.2">
      <c r="A1877" s="118" t="str">
        <f>IF(B1877="","",COUNT('Diário 1º PA'!$A$5:$A$1982)+COUNT('Diário 2º PA'!$A$5:$A$2027)+COUNT('Diário 3º PA'!$A$5:$A$2043)+ROW()-4)</f>
        <v/>
      </c>
      <c r="B1877" s="104"/>
      <c r="C1877" s="153"/>
      <c r="D1877" s="105"/>
      <c r="E1877" s="105"/>
      <c r="F1877" s="106"/>
      <c r="G1877" s="105"/>
      <c r="H1877" s="105"/>
      <c r="I1877" s="107"/>
      <c r="J1877" s="422"/>
      <c r="K1877" s="422"/>
      <c r="L1877" s="423"/>
      <c r="M1877" s="422"/>
      <c r="N1877" s="422"/>
      <c r="O1877" s="79">
        <f t="shared" si="68"/>
        <v>0</v>
      </c>
      <c r="P1877" s="79">
        <f t="shared" si="68"/>
        <v>0</v>
      </c>
      <c r="Q1877" s="102" t="str">
        <f t="shared" si="67"/>
        <v/>
      </c>
    </row>
    <row r="1878" spans="1:17" x14ac:dyDescent="0.2">
      <c r="A1878" s="118" t="str">
        <f>IF(B1878="","",COUNT('Diário 1º PA'!$A$5:$A$1982)+COUNT('Diário 2º PA'!$A$5:$A$2027)+COUNT('Diário 3º PA'!$A$5:$A$2043)+ROW()-4)</f>
        <v/>
      </c>
      <c r="B1878" s="104"/>
      <c r="C1878" s="153"/>
      <c r="D1878" s="105"/>
      <c r="E1878" s="105"/>
      <c r="F1878" s="106"/>
      <c r="G1878" s="105"/>
      <c r="H1878" s="105"/>
      <c r="I1878" s="107"/>
      <c r="J1878" s="422"/>
      <c r="K1878" s="422"/>
      <c r="L1878" s="423"/>
      <c r="M1878" s="422"/>
      <c r="N1878" s="422"/>
      <c r="O1878" s="79">
        <f t="shared" si="68"/>
        <v>0</v>
      </c>
      <c r="P1878" s="79">
        <f t="shared" si="68"/>
        <v>0</v>
      </c>
      <c r="Q1878" s="102" t="str">
        <f t="shared" si="67"/>
        <v/>
      </c>
    </row>
    <row r="1879" spans="1:17" x14ac:dyDescent="0.2">
      <c r="A1879" s="118" t="str">
        <f>IF(B1879="","",COUNT('Diário 1º PA'!$A$5:$A$1982)+COUNT('Diário 2º PA'!$A$5:$A$2027)+COUNT('Diário 3º PA'!$A$5:$A$2043)+ROW()-4)</f>
        <v/>
      </c>
      <c r="B1879" s="104"/>
      <c r="C1879" s="153"/>
      <c r="D1879" s="105"/>
      <c r="E1879" s="105"/>
      <c r="F1879" s="106"/>
      <c r="G1879" s="105"/>
      <c r="H1879" s="105"/>
      <c r="I1879" s="107"/>
      <c r="J1879" s="422"/>
      <c r="K1879" s="422"/>
      <c r="L1879" s="423"/>
      <c r="M1879" s="422"/>
      <c r="N1879" s="422"/>
      <c r="O1879" s="79">
        <f t="shared" si="68"/>
        <v>0</v>
      </c>
      <c r="P1879" s="79">
        <f t="shared" si="68"/>
        <v>0</v>
      </c>
      <c r="Q1879" s="102" t="str">
        <f t="shared" si="67"/>
        <v/>
      </c>
    </row>
    <row r="1880" spans="1:17" x14ac:dyDescent="0.2">
      <c r="A1880" s="118" t="str">
        <f>IF(B1880="","",COUNT('Diário 1º PA'!$A$5:$A$1982)+COUNT('Diário 2º PA'!$A$5:$A$2027)+COUNT('Diário 3º PA'!$A$5:$A$2043)+ROW()-4)</f>
        <v/>
      </c>
      <c r="B1880" s="104"/>
      <c r="C1880" s="153"/>
      <c r="D1880" s="105"/>
      <c r="E1880" s="105"/>
      <c r="F1880" s="106"/>
      <c r="G1880" s="105"/>
      <c r="H1880" s="105"/>
      <c r="I1880" s="107"/>
      <c r="J1880" s="422"/>
      <c r="K1880" s="422"/>
      <c r="L1880" s="423"/>
      <c r="M1880" s="422"/>
      <c r="N1880" s="422"/>
      <c r="O1880" s="79">
        <f t="shared" si="68"/>
        <v>0</v>
      </c>
      <c r="P1880" s="79">
        <f t="shared" si="68"/>
        <v>0</v>
      </c>
      <c r="Q1880" s="102" t="str">
        <f t="shared" si="67"/>
        <v/>
      </c>
    </row>
    <row r="1881" spans="1:17" x14ac:dyDescent="0.2">
      <c r="A1881" s="118" t="str">
        <f>IF(B1881="","",COUNT('Diário 1º PA'!$A$5:$A$1982)+COUNT('Diário 2º PA'!$A$5:$A$2027)+COUNT('Diário 3º PA'!$A$5:$A$2043)+ROW()-4)</f>
        <v/>
      </c>
      <c r="B1881" s="104"/>
      <c r="C1881" s="153"/>
      <c r="D1881" s="105"/>
      <c r="E1881" s="105"/>
      <c r="F1881" s="106"/>
      <c r="G1881" s="105"/>
      <c r="H1881" s="105"/>
      <c r="I1881" s="107"/>
      <c r="J1881" s="422"/>
      <c r="K1881" s="422"/>
      <c r="L1881" s="423"/>
      <c r="M1881" s="422"/>
      <c r="N1881" s="422"/>
      <c r="O1881" s="79">
        <f t="shared" si="68"/>
        <v>0</v>
      </c>
      <c r="P1881" s="79">
        <f t="shared" si="68"/>
        <v>0</v>
      </c>
      <c r="Q1881" s="102" t="str">
        <f t="shared" si="67"/>
        <v/>
      </c>
    </row>
    <row r="1882" spans="1:17" x14ac:dyDescent="0.2">
      <c r="A1882" s="118" t="str">
        <f>IF(B1882="","",COUNT('Diário 1º PA'!$A$5:$A$1982)+COUNT('Diário 2º PA'!$A$5:$A$2027)+COUNT('Diário 3º PA'!$A$5:$A$2043)+ROW()-4)</f>
        <v/>
      </c>
      <c r="B1882" s="104"/>
      <c r="C1882" s="153"/>
      <c r="D1882" s="105"/>
      <c r="E1882" s="105"/>
      <c r="F1882" s="106"/>
      <c r="G1882" s="105"/>
      <c r="H1882" s="105"/>
      <c r="I1882" s="107"/>
      <c r="J1882" s="422"/>
      <c r="K1882" s="422"/>
      <c r="L1882" s="423"/>
      <c r="M1882" s="422"/>
      <c r="N1882" s="422"/>
      <c r="O1882" s="79">
        <f t="shared" si="68"/>
        <v>0</v>
      </c>
      <c r="P1882" s="79">
        <f t="shared" si="68"/>
        <v>0</v>
      </c>
      <c r="Q1882" s="102" t="str">
        <f t="shared" si="67"/>
        <v/>
      </c>
    </row>
    <row r="1883" spans="1:17" x14ac:dyDescent="0.2">
      <c r="A1883" s="118" t="str">
        <f>IF(B1883="","",COUNT('Diário 1º PA'!$A$5:$A$1982)+COUNT('Diário 2º PA'!$A$5:$A$2027)+COUNT('Diário 3º PA'!$A$5:$A$2043)+ROW()-4)</f>
        <v/>
      </c>
      <c r="B1883" s="104"/>
      <c r="C1883" s="153"/>
      <c r="D1883" s="105"/>
      <c r="E1883" s="105"/>
      <c r="F1883" s="106"/>
      <c r="G1883" s="105"/>
      <c r="H1883" s="105"/>
      <c r="I1883" s="107"/>
      <c r="J1883" s="422"/>
      <c r="K1883" s="422"/>
      <c r="L1883" s="423"/>
      <c r="M1883" s="422"/>
      <c r="N1883" s="422"/>
      <c r="O1883" s="79">
        <f t="shared" si="68"/>
        <v>0</v>
      </c>
      <c r="P1883" s="79">
        <f t="shared" si="68"/>
        <v>0</v>
      </c>
      <c r="Q1883" s="102" t="str">
        <f t="shared" si="67"/>
        <v/>
      </c>
    </row>
    <row r="1884" spans="1:17" x14ac:dyDescent="0.2">
      <c r="A1884" s="118" t="str">
        <f>IF(B1884="","",COUNT('Diário 1º PA'!$A$5:$A$1982)+COUNT('Diário 2º PA'!$A$5:$A$2027)+COUNT('Diário 3º PA'!$A$5:$A$2043)+ROW()-4)</f>
        <v/>
      </c>
      <c r="B1884" s="104"/>
      <c r="C1884" s="153"/>
      <c r="D1884" s="105"/>
      <c r="E1884" s="105"/>
      <c r="F1884" s="106"/>
      <c r="G1884" s="105"/>
      <c r="H1884" s="105"/>
      <c r="I1884" s="107"/>
      <c r="J1884" s="422"/>
      <c r="K1884" s="422"/>
      <c r="L1884" s="423"/>
      <c r="M1884" s="422"/>
      <c r="N1884" s="422"/>
      <c r="O1884" s="79">
        <f t="shared" si="68"/>
        <v>0</v>
      </c>
      <c r="P1884" s="79">
        <f t="shared" si="68"/>
        <v>0</v>
      </c>
      <c r="Q1884" s="102" t="str">
        <f t="shared" si="67"/>
        <v/>
      </c>
    </row>
    <row r="1885" spans="1:17" x14ac:dyDescent="0.2">
      <c r="A1885" s="118" t="str">
        <f>IF(B1885="","",COUNT('Diário 1º PA'!$A$5:$A$1982)+COUNT('Diário 2º PA'!$A$5:$A$2027)+COUNT('Diário 3º PA'!$A$5:$A$2043)+ROW()-4)</f>
        <v/>
      </c>
      <c r="B1885" s="104"/>
      <c r="C1885" s="153"/>
      <c r="D1885" s="105"/>
      <c r="E1885" s="105"/>
      <c r="F1885" s="106"/>
      <c r="G1885" s="105"/>
      <c r="H1885" s="105"/>
      <c r="I1885" s="107"/>
      <c r="J1885" s="422"/>
      <c r="K1885" s="422"/>
      <c r="L1885" s="423"/>
      <c r="M1885" s="422"/>
      <c r="N1885" s="422"/>
      <c r="O1885" s="79">
        <f t="shared" si="68"/>
        <v>0</v>
      </c>
      <c r="P1885" s="79">
        <f t="shared" si="68"/>
        <v>0</v>
      </c>
      <c r="Q1885" s="102" t="str">
        <f t="shared" si="67"/>
        <v/>
      </c>
    </row>
    <row r="1886" spans="1:17" x14ac:dyDescent="0.2">
      <c r="A1886" s="118" t="str">
        <f>IF(B1886="","",COUNT('Diário 1º PA'!$A$5:$A$1982)+COUNT('Diário 2º PA'!$A$5:$A$2027)+COUNT('Diário 3º PA'!$A$5:$A$2043)+ROW()-4)</f>
        <v/>
      </c>
      <c r="B1886" s="104"/>
      <c r="C1886" s="153"/>
      <c r="D1886" s="105"/>
      <c r="E1886" s="105"/>
      <c r="F1886" s="106"/>
      <c r="G1886" s="105"/>
      <c r="H1886" s="105"/>
      <c r="I1886" s="107"/>
      <c r="J1886" s="422"/>
      <c r="K1886" s="422"/>
      <c r="L1886" s="423"/>
      <c r="M1886" s="422"/>
      <c r="N1886" s="422"/>
      <c r="O1886" s="79">
        <f t="shared" si="68"/>
        <v>0</v>
      </c>
      <c r="P1886" s="79">
        <f t="shared" si="68"/>
        <v>0</v>
      </c>
      <c r="Q1886" s="102" t="str">
        <f t="shared" si="67"/>
        <v/>
      </c>
    </row>
    <row r="1887" spans="1:17" x14ac:dyDescent="0.2">
      <c r="A1887" s="118" t="str">
        <f>IF(B1887="","",COUNT('Diário 1º PA'!$A$5:$A$1982)+COUNT('Diário 2º PA'!$A$5:$A$2027)+COUNT('Diário 3º PA'!$A$5:$A$2043)+ROW()-4)</f>
        <v/>
      </c>
      <c r="B1887" s="104"/>
      <c r="C1887" s="153"/>
      <c r="D1887" s="105"/>
      <c r="E1887" s="105"/>
      <c r="F1887" s="106"/>
      <c r="G1887" s="105"/>
      <c r="H1887" s="105"/>
      <c r="I1887" s="107"/>
      <c r="J1887" s="422"/>
      <c r="K1887" s="422"/>
      <c r="L1887" s="423"/>
      <c r="M1887" s="422"/>
      <c r="N1887" s="422"/>
      <c r="O1887" s="79">
        <f t="shared" si="68"/>
        <v>0</v>
      </c>
      <c r="P1887" s="79">
        <f t="shared" si="68"/>
        <v>0</v>
      </c>
      <c r="Q1887" s="102" t="str">
        <f t="shared" si="67"/>
        <v/>
      </c>
    </row>
    <row r="1888" spans="1:17" x14ac:dyDescent="0.2">
      <c r="A1888" s="118" t="str">
        <f>IF(B1888="","",COUNT('Diário 1º PA'!$A$5:$A$1982)+COUNT('Diário 2º PA'!$A$5:$A$2027)+COUNT('Diário 3º PA'!$A$5:$A$2043)+ROW()-4)</f>
        <v/>
      </c>
      <c r="B1888" s="104"/>
      <c r="C1888" s="153"/>
      <c r="D1888" s="105"/>
      <c r="E1888" s="105"/>
      <c r="F1888" s="106"/>
      <c r="G1888" s="105"/>
      <c r="H1888" s="105"/>
      <c r="I1888" s="107"/>
      <c r="J1888" s="422"/>
      <c r="K1888" s="422"/>
      <c r="L1888" s="423"/>
      <c r="M1888" s="422"/>
      <c r="N1888" s="422"/>
      <c r="O1888" s="79">
        <f t="shared" si="68"/>
        <v>0</v>
      </c>
      <c r="P1888" s="79">
        <f t="shared" si="68"/>
        <v>0</v>
      </c>
      <c r="Q1888" s="102" t="str">
        <f t="shared" si="67"/>
        <v/>
      </c>
    </row>
    <row r="1889" spans="1:17" x14ac:dyDescent="0.2">
      <c r="A1889" s="118" t="str">
        <f>IF(B1889="","",COUNT('Diário 1º PA'!$A$5:$A$1982)+COUNT('Diário 2º PA'!$A$5:$A$2027)+COUNT('Diário 3º PA'!$A$5:$A$2043)+ROW()-4)</f>
        <v/>
      </c>
      <c r="B1889" s="104"/>
      <c r="C1889" s="153"/>
      <c r="D1889" s="105"/>
      <c r="E1889" s="105"/>
      <c r="F1889" s="106"/>
      <c r="G1889" s="105"/>
      <c r="H1889" s="105"/>
      <c r="I1889" s="107"/>
      <c r="J1889" s="422"/>
      <c r="K1889" s="422"/>
      <c r="L1889" s="423"/>
      <c r="M1889" s="422"/>
      <c r="N1889" s="422"/>
      <c r="O1889" s="79">
        <f t="shared" si="68"/>
        <v>0</v>
      </c>
      <c r="P1889" s="79">
        <f t="shared" si="68"/>
        <v>0</v>
      </c>
      <c r="Q1889" s="102" t="str">
        <f t="shared" si="67"/>
        <v/>
      </c>
    </row>
    <row r="1890" spans="1:17" x14ac:dyDescent="0.2">
      <c r="A1890" s="118" t="str">
        <f>IF(B1890="","",COUNT('Diário 1º PA'!$A$5:$A$1982)+COUNT('Diário 2º PA'!$A$5:$A$2027)+COUNT('Diário 3º PA'!$A$5:$A$2043)+ROW()-4)</f>
        <v/>
      </c>
      <c r="B1890" s="104"/>
      <c r="C1890" s="153"/>
      <c r="D1890" s="105"/>
      <c r="E1890" s="105"/>
      <c r="F1890" s="106"/>
      <c r="G1890" s="105"/>
      <c r="H1890" s="105"/>
      <c r="I1890" s="107"/>
      <c r="J1890" s="422"/>
      <c r="K1890" s="422"/>
      <c r="L1890" s="423"/>
      <c r="M1890" s="422"/>
      <c r="N1890" s="422"/>
      <c r="O1890" s="79">
        <f t="shared" si="68"/>
        <v>0</v>
      </c>
      <c r="P1890" s="79">
        <f t="shared" si="68"/>
        <v>0</v>
      </c>
      <c r="Q1890" s="102" t="str">
        <f t="shared" si="67"/>
        <v/>
      </c>
    </row>
    <row r="1891" spans="1:17" x14ac:dyDescent="0.2">
      <c r="A1891" s="118" t="str">
        <f>IF(B1891="","",COUNT('Diário 1º PA'!$A$5:$A$1982)+COUNT('Diário 2º PA'!$A$5:$A$2027)+COUNT('Diário 3º PA'!$A$5:$A$2043)+ROW()-4)</f>
        <v/>
      </c>
      <c r="B1891" s="104"/>
      <c r="C1891" s="153"/>
      <c r="D1891" s="105"/>
      <c r="E1891" s="105"/>
      <c r="F1891" s="106"/>
      <c r="G1891" s="105"/>
      <c r="H1891" s="105"/>
      <c r="I1891" s="107"/>
      <c r="J1891" s="422"/>
      <c r="K1891" s="422"/>
      <c r="L1891" s="423"/>
      <c r="M1891" s="422"/>
      <c r="N1891" s="422"/>
      <c r="O1891" s="79">
        <f t="shared" si="68"/>
        <v>0</v>
      </c>
      <c r="P1891" s="79">
        <f t="shared" si="68"/>
        <v>0</v>
      </c>
      <c r="Q1891" s="102" t="str">
        <f t="shared" si="67"/>
        <v/>
      </c>
    </row>
    <row r="1892" spans="1:17" x14ac:dyDescent="0.2">
      <c r="A1892" s="118" t="str">
        <f>IF(B1892="","",COUNT('Diário 1º PA'!$A$5:$A$1982)+COUNT('Diário 2º PA'!$A$5:$A$2027)+COUNT('Diário 3º PA'!$A$5:$A$2043)+ROW()-4)</f>
        <v/>
      </c>
      <c r="B1892" s="104"/>
      <c r="C1892" s="153"/>
      <c r="D1892" s="105"/>
      <c r="E1892" s="105"/>
      <c r="F1892" s="106"/>
      <c r="G1892" s="105"/>
      <c r="H1892" s="105"/>
      <c r="I1892" s="107"/>
      <c r="J1892" s="422"/>
      <c r="K1892" s="422"/>
      <c r="L1892" s="423"/>
      <c r="M1892" s="422"/>
      <c r="N1892" s="422"/>
      <c r="O1892" s="79">
        <f t="shared" si="68"/>
        <v>0</v>
      </c>
      <c r="P1892" s="79">
        <f t="shared" si="68"/>
        <v>0</v>
      </c>
      <c r="Q1892" s="102" t="str">
        <f t="shared" si="67"/>
        <v/>
      </c>
    </row>
    <row r="1893" spans="1:17" x14ac:dyDescent="0.2">
      <c r="A1893" s="118" t="str">
        <f>IF(B1893="","",COUNT('Diário 1º PA'!$A$5:$A$1982)+COUNT('Diário 2º PA'!$A$5:$A$2027)+COUNT('Diário 3º PA'!$A$5:$A$2043)+ROW()-4)</f>
        <v/>
      </c>
      <c r="B1893" s="104"/>
      <c r="C1893" s="153"/>
      <c r="D1893" s="105"/>
      <c r="E1893" s="105"/>
      <c r="F1893" s="106"/>
      <c r="G1893" s="105"/>
      <c r="H1893" s="105"/>
      <c r="I1893" s="107"/>
      <c r="J1893" s="422"/>
      <c r="K1893" s="422"/>
      <c r="L1893" s="423"/>
      <c r="M1893" s="422"/>
      <c r="N1893" s="422"/>
      <c r="O1893" s="79">
        <f t="shared" si="68"/>
        <v>0</v>
      </c>
      <c r="P1893" s="79">
        <f t="shared" si="68"/>
        <v>0</v>
      </c>
      <c r="Q1893" s="102" t="str">
        <f t="shared" si="67"/>
        <v/>
      </c>
    </row>
    <row r="1894" spans="1:17" x14ac:dyDescent="0.2">
      <c r="A1894" s="118" t="str">
        <f>IF(B1894="","",COUNT('Diário 1º PA'!$A$5:$A$1982)+COUNT('Diário 2º PA'!$A$5:$A$2027)+COUNT('Diário 3º PA'!$A$5:$A$2043)+ROW()-4)</f>
        <v/>
      </c>
      <c r="B1894" s="104"/>
      <c r="C1894" s="153"/>
      <c r="D1894" s="105"/>
      <c r="E1894" s="105"/>
      <c r="F1894" s="106"/>
      <c r="G1894" s="105"/>
      <c r="H1894" s="105"/>
      <c r="I1894" s="107"/>
      <c r="J1894" s="422"/>
      <c r="K1894" s="422"/>
      <c r="L1894" s="423"/>
      <c r="M1894" s="422"/>
      <c r="N1894" s="422"/>
      <c r="O1894" s="79">
        <f t="shared" si="68"/>
        <v>0</v>
      </c>
      <c r="P1894" s="79">
        <f t="shared" si="68"/>
        <v>0</v>
      </c>
      <c r="Q1894" s="102" t="str">
        <f t="shared" si="67"/>
        <v/>
      </c>
    </row>
    <row r="1895" spans="1:17" x14ac:dyDescent="0.2">
      <c r="A1895" s="118" t="str">
        <f>IF(B1895="","",COUNT('Diário 1º PA'!$A$5:$A$1982)+COUNT('Diário 2º PA'!$A$5:$A$2027)+COUNT('Diário 3º PA'!$A$5:$A$2043)+ROW()-4)</f>
        <v/>
      </c>
      <c r="B1895" s="104"/>
      <c r="C1895" s="153"/>
      <c r="D1895" s="105"/>
      <c r="E1895" s="105"/>
      <c r="F1895" s="106"/>
      <c r="G1895" s="105"/>
      <c r="H1895" s="105"/>
      <c r="I1895" s="107"/>
      <c r="J1895" s="422"/>
      <c r="K1895" s="422"/>
      <c r="L1895" s="423"/>
      <c r="M1895" s="422"/>
      <c r="N1895" s="422"/>
      <c r="O1895" s="79">
        <f t="shared" si="68"/>
        <v>0</v>
      </c>
      <c r="P1895" s="79">
        <f t="shared" si="68"/>
        <v>0</v>
      </c>
      <c r="Q1895" s="102" t="str">
        <f t="shared" si="67"/>
        <v/>
      </c>
    </row>
    <row r="1896" spans="1:17" x14ac:dyDescent="0.2">
      <c r="A1896" s="118" t="str">
        <f>IF(B1896="","",COUNT('Diário 1º PA'!$A$5:$A$1982)+COUNT('Diário 2º PA'!$A$5:$A$2027)+COUNT('Diário 3º PA'!$A$5:$A$2043)+ROW()-4)</f>
        <v/>
      </c>
      <c r="B1896" s="104"/>
      <c r="C1896" s="153"/>
      <c r="D1896" s="105"/>
      <c r="E1896" s="105"/>
      <c r="F1896" s="106"/>
      <c r="G1896" s="105"/>
      <c r="H1896" s="105"/>
      <c r="I1896" s="107"/>
      <c r="J1896" s="422"/>
      <c r="K1896" s="422"/>
      <c r="L1896" s="423"/>
      <c r="M1896" s="422"/>
      <c r="N1896" s="422"/>
      <c r="O1896" s="79">
        <f t="shared" si="68"/>
        <v>0</v>
      </c>
      <c r="P1896" s="79">
        <f t="shared" si="68"/>
        <v>0</v>
      </c>
      <c r="Q1896" s="102" t="str">
        <f t="shared" si="67"/>
        <v/>
      </c>
    </row>
    <row r="1897" spans="1:17" x14ac:dyDescent="0.2">
      <c r="A1897" s="118" t="str">
        <f>IF(B1897="","",COUNT('Diário 1º PA'!$A$5:$A$1982)+COUNT('Diário 2º PA'!$A$5:$A$2027)+COUNT('Diário 3º PA'!$A$5:$A$2043)+ROW()-4)</f>
        <v/>
      </c>
      <c r="B1897" s="104"/>
      <c r="C1897" s="153"/>
      <c r="D1897" s="105"/>
      <c r="E1897" s="105"/>
      <c r="F1897" s="106"/>
      <c r="G1897" s="105"/>
      <c r="H1897" s="105"/>
      <c r="I1897" s="107"/>
      <c r="J1897" s="422"/>
      <c r="K1897" s="422"/>
      <c r="L1897" s="423"/>
      <c r="M1897" s="422"/>
      <c r="N1897" s="422"/>
      <c r="O1897" s="79">
        <f t="shared" si="68"/>
        <v>0</v>
      </c>
      <c r="P1897" s="79">
        <f t="shared" si="68"/>
        <v>0</v>
      </c>
      <c r="Q1897" s="102" t="str">
        <f t="shared" si="67"/>
        <v/>
      </c>
    </row>
    <row r="1898" spans="1:17" x14ac:dyDescent="0.2">
      <c r="A1898" s="118" t="str">
        <f>IF(B1898="","",COUNT('Diário 1º PA'!$A$5:$A$1982)+COUNT('Diário 2º PA'!$A$5:$A$2027)+COUNT('Diário 3º PA'!$A$5:$A$2043)+ROW()-4)</f>
        <v/>
      </c>
      <c r="B1898" s="104"/>
      <c r="C1898" s="153"/>
      <c r="D1898" s="105"/>
      <c r="E1898" s="105"/>
      <c r="F1898" s="106"/>
      <c r="G1898" s="105"/>
      <c r="H1898" s="105"/>
      <c r="I1898" s="107"/>
      <c r="J1898" s="422"/>
      <c r="K1898" s="422"/>
      <c r="L1898" s="423"/>
      <c r="M1898" s="422"/>
      <c r="N1898" s="422"/>
      <c r="O1898" s="79">
        <f t="shared" si="68"/>
        <v>0</v>
      </c>
      <c r="P1898" s="79">
        <f t="shared" si="68"/>
        <v>0</v>
      </c>
      <c r="Q1898" s="102" t="str">
        <f t="shared" si="67"/>
        <v/>
      </c>
    </row>
    <row r="1899" spans="1:17" x14ac:dyDescent="0.2">
      <c r="A1899" s="118" t="str">
        <f>IF(B1899="","",COUNT('Diário 1º PA'!$A$5:$A$1982)+COUNT('Diário 2º PA'!$A$5:$A$2027)+COUNT('Diário 3º PA'!$A$5:$A$2043)+ROW()-4)</f>
        <v/>
      </c>
      <c r="B1899" s="104"/>
      <c r="C1899" s="153"/>
      <c r="D1899" s="105"/>
      <c r="E1899" s="105"/>
      <c r="F1899" s="106"/>
      <c r="G1899" s="105"/>
      <c r="H1899" s="105"/>
      <c r="I1899" s="107"/>
      <c r="J1899" s="422"/>
      <c r="K1899" s="422"/>
      <c r="L1899" s="423"/>
      <c r="M1899" s="422"/>
      <c r="N1899" s="422"/>
      <c r="O1899" s="79">
        <f t="shared" si="68"/>
        <v>0</v>
      </c>
      <c r="P1899" s="79">
        <f t="shared" si="68"/>
        <v>0</v>
      </c>
      <c r="Q1899" s="102" t="str">
        <f t="shared" si="67"/>
        <v/>
      </c>
    </row>
    <row r="1900" spans="1:17" x14ac:dyDescent="0.2">
      <c r="A1900" s="118" t="str">
        <f>IF(B1900="","",COUNT('Diário 1º PA'!$A$5:$A$1982)+COUNT('Diário 2º PA'!$A$5:$A$2027)+COUNT('Diário 3º PA'!$A$5:$A$2043)+ROW()-4)</f>
        <v/>
      </c>
      <c r="B1900" s="104"/>
      <c r="C1900" s="153"/>
      <c r="D1900" s="105"/>
      <c r="E1900" s="105"/>
      <c r="F1900" s="106"/>
      <c r="G1900" s="105"/>
      <c r="H1900" s="105"/>
      <c r="I1900" s="107"/>
      <c r="J1900" s="422"/>
      <c r="K1900" s="422"/>
      <c r="L1900" s="423"/>
      <c r="M1900" s="422"/>
      <c r="N1900" s="422"/>
      <c r="O1900" s="79">
        <f t="shared" si="68"/>
        <v>0</v>
      </c>
      <c r="P1900" s="79">
        <f t="shared" si="68"/>
        <v>0</v>
      </c>
      <c r="Q1900" s="102" t="str">
        <f t="shared" si="67"/>
        <v/>
      </c>
    </row>
    <row r="1901" spans="1:17" x14ac:dyDescent="0.2">
      <c r="A1901" s="118" t="str">
        <f>IF(B1901="","",COUNT('Diário 1º PA'!$A$5:$A$1982)+COUNT('Diário 2º PA'!$A$5:$A$2027)+COUNT('Diário 3º PA'!$A$5:$A$2043)+ROW()-4)</f>
        <v/>
      </c>
      <c r="B1901" s="104"/>
      <c r="C1901" s="153"/>
      <c r="D1901" s="105"/>
      <c r="E1901" s="105"/>
      <c r="F1901" s="106"/>
      <c r="G1901" s="105"/>
      <c r="H1901" s="105"/>
      <c r="I1901" s="107"/>
      <c r="J1901" s="422"/>
      <c r="K1901" s="422"/>
      <c r="L1901" s="423"/>
      <c r="M1901" s="422"/>
      <c r="N1901" s="422"/>
      <c r="O1901" s="79">
        <f t="shared" si="68"/>
        <v>0</v>
      </c>
      <c r="P1901" s="79">
        <f t="shared" si="68"/>
        <v>0</v>
      </c>
      <c r="Q1901" s="102" t="str">
        <f t="shared" si="67"/>
        <v/>
      </c>
    </row>
    <row r="1902" spans="1:17" x14ac:dyDescent="0.2">
      <c r="A1902" s="118" t="str">
        <f>IF(B1902="","",COUNT('Diário 1º PA'!$A$5:$A$1982)+COUNT('Diário 2º PA'!$A$5:$A$2027)+COUNT('Diário 3º PA'!$A$5:$A$2043)+ROW()-4)</f>
        <v/>
      </c>
      <c r="B1902" s="104"/>
      <c r="C1902" s="153"/>
      <c r="D1902" s="105"/>
      <c r="E1902" s="105"/>
      <c r="F1902" s="106"/>
      <c r="G1902" s="105"/>
      <c r="H1902" s="105"/>
      <c r="I1902" s="107"/>
      <c r="J1902" s="422"/>
      <c r="K1902" s="422"/>
      <c r="L1902" s="423"/>
      <c r="M1902" s="422"/>
      <c r="N1902" s="422"/>
      <c r="O1902" s="79">
        <f t="shared" si="68"/>
        <v>0</v>
      </c>
      <c r="P1902" s="79">
        <f t="shared" si="68"/>
        <v>0</v>
      </c>
      <c r="Q1902" s="102" t="str">
        <f t="shared" si="67"/>
        <v/>
      </c>
    </row>
    <row r="1903" spans="1:17" x14ac:dyDescent="0.2">
      <c r="A1903" s="118" t="str">
        <f>IF(B1903="","",COUNT('Diário 1º PA'!$A$5:$A$1982)+COUNT('Diário 2º PA'!$A$5:$A$2027)+COUNT('Diário 3º PA'!$A$5:$A$2043)+ROW()-4)</f>
        <v/>
      </c>
      <c r="B1903" s="104"/>
      <c r="C1903" s="153"/>
      <c r="D1903" s="105"/>
      <c r="E1903" s="105"/>
      <c r="F1903" s="106"/>
      <c r="G1903" s="105"/>
      <c r="H1903" s="105"/>
      <c r="I1903" s="107"/>
      <c r="J1903" s="422"/>
      <c r="K1903" s="422"/>
      <c r="L1903" s="423"/>
      <c r="M1903" s="422"/>
      <c r="N1903" s="422"/>
      <c r="O1903" s="79">
        <f t="shared" si="68"/>
        <v>0</v>
      </c>
      <c r="P1903" s="79">
        <f t="shared" si="68"/>
        <v>0</v>
      </c>
      <c r="Q1903" s="102" t="str">
        <f t="shared" si="67"/>
        <v/>
      </c>
    </row>
    <row r="1904" spans="1:17" x14ac:dyDescent="0.2">
      <c r="A1904" s="118" t="str">
        <f>IF(B1904="","",COUNT('Diário 1º PA'!$A$5:$A$1982)+COUNT('Diário 2º PA'!$A$5:$A$2027)+COUNT('Diário 3º PA'!$A$5:$A$2043)+ROW()-4)</f>
        <v/>
      </c>
      <c r="B1904" s="104"/>
      <c r="C1904" s="153"/>
      <c r="D1904" s="105"/>
      <c r="E1904" s="105"/>
      <c r="F1904" s="106"/>
      <c r="G1904" s="105"/>
      <c r="H1904" s="105"/>
      <c r="I1904" s="107"/>
      <c r="J1904" s="422"/>
      <c r="K1904" s="422"/>
      <c r="L1904" s="423"/>
      <c r="M1904" s="422"/>
      <c r="N1904" s="422"/>
      <c r="O1904" s="79">
        <f t="shared" si="68"/>
        <v>0</v>
      </c>
      <c r="P1904" s="79">
        <f t="shared" si="68"/>
        <v>0</v>
      </c>
      <c r="Q1904" s="102" t="str">
        <f t="shared" si="67"/>
        <v/>
      </c>
    </row>
    <row r="1905" spans="1:17" x14ac:dyDescent="0.2">
      <c r="A1905" s="118" t="str">
        <f>IF(B1905="","",COUNT('Diário 1º PA'!$A$5:$A$1982)+COUNT('Diário 2º PA'!$A$5:$A$2027)+COUNT('Diário 3º PA'!$A$5:$A$2043)+ROW()-4)</f>
        <v/>
      </c>
      <c r="B1905" s="104"/>
      <c r="C1905" s="153"/>
      <c r="D1905" s="105"/>
      <c r="E1905" s="105"/>
      <c r="F1905" s="106"/>
      <c r="G1905" s="105"/>
      <c r="H1905" s="105"/>
      <c r="I1905" s="107"/>
      <c r="J1905" s="422"/>
      <c r="K1905" s="422"/>
      <c r="L1905" s="423"/>
      <c r="M1905" s="422"/>
      <c r="N1905" s="422"/>
      <c r="O1905" s="79">
        <f t="shared" si="68"/>
        <v>0</v>
      </c>
      <c r="P1905" s="79">
        <f t="shared" si="68"/>
        <v>0</v>
      </c>
      <c r="Q1905" s="102" t="str">
        <f t="shared" si="67"/>
        <v/>
      </c>
    </row>
    <row r="1906" spans="1:17" x14ac:dyDescent="0.2">
      <c r="A1906" s="118" t="str">
        <f>IF(B1906="","",COUNT('Diário 1º PA'!$A$5:$A$1982)+COUNT('Diário 2º PA'!$A$5:$A$2027)+COUNT('Diário 3º PA'!$A$5:$A$2043)+ROW()-4)</f>
        <v/>
      </c>
      <c r="B1906" s="104"/>
      <c r="C1906" s="153"/>
      <c r="D1906" s="105"/>
      <c r="E1906" s="105"/>
      <c r="F1906" s="106"/>
      <c r="G1906" s="105"/>
      <c r="H1906" s="105"/>
      <c r="I1906" s="107"/>
      <c r="J1906" s="422"/>
      <c r="K1906" s="422"/>
      <c r="L1906" s="423"/>
      <c r="M1906" s="422"/>
      <c r="N1906" s="422"/>
      <c r="O1906" s="79">
        <f t="shared" si="68"/>
        <v>0</v>
      </c>
      <c r="P1906" s="79">
        <f t="shared" si="68"/>
        <v>0</v>
      </c>
      <c r="Q1906" s="102" t="str">
        <f t="shared" si="67"/>
        <v/>
      </c>
    </row>
    <row r="1907" spans="1:17" x14ac:dyDescent="0.2">
      <c r="A1907" s="118" t="str">
        <f>IF(B1907="","",COUNT('Diário 1º PA'!$A$5:$A$1982)+COUNT('Diário 2º PA'!$A$5:$A$2027)+COUNT('Diário 3º PA'!$A$5:$A$2043)+ROW()-4)</f>
        <v/>
      </c>
      <c r="B1907" s="104"/>
      <c r="C1907" s="153"/>
      <c r="D1907" s="105"/>
      <c r="E1907" s="105"/>
      <c r="F1907" s="106"/>
      <c r="G1907" s="105"/>
      <c r="H1907" s="105"/>
      <c r="I1907" s="107"/>
      <c r="J1907" s="422"/>
      <c r="K1907" s="422"/>
      <c r="L1907" s="423"/>
      <c r="M1907" s="422"/>
      <c r="N1907" s="422"/>
      <c r="O1907" s="79">
        <f t="shared" si="68"/>
        <v>0</v>
      </c>
      <c r="P1907" s="79">
        <f t="shared" si="68"/>
        <v>0</v>
      </c>
      <c r="Q1907" s="102" t="str">
        <f t="shared" si="67"/>
        <v/>
      </c>
    </row>
    <row r="1908" spans="1:17" x14ac:dyDescent="0.2">
      <c r="A1908" s="118" t="str">
        <f>IF(B1908="","",COUNT('Diário 1º PA'!$A$5:$A$1982)+COUNT('Diário 2º PA'!$A$5:$A$2027)+COUNT('Diário 3º PA'!$A$5:$A$2043)+ROW()-4)</f>
        <v/>
      </c>
      <c r="B1908" s="104"/>
      <c r="C1908" s="153"/>
      <c r="D1908" s="105"/>
      <c r="E1908" s="105"/>
      <c r="F1908" s="106"/>
      <c r="G1908" s="105"/>
      <c r="H1908" s="105"/>
      <c r="I1908" s="107"/>
      <c r="J1908" s="422"/>
      <c r="K1908" s="422"/>
      <c r="L1908" s="423"/>
      <c r="M1908" s="422"/>
      <c r="N1908" s="422"/>
      <c r="O1908" s="79">
        <f t="shared" si="68"/>
        <v>0</v>
      </c>
      <c r="P1908" s="79">
        <f t="shared" si="68"/>
        <v>0</v>
      </c>
      <c r="Q1908" s="102" t="str">
        <f t="shared" si="67"/>
        <v/>
      </c>
    </row>
    <row r="1909" spans="1:17" x14ac:dyDescent="0.2">
      <c r="A1909" s="118" t="str">
        <f>IF(B1909="","",COUNT('Diário 1º PA'!$A$5:$A$1982)+COUNT('Diário 2º PA'!$A$5:$A$2027)+COUNT('Diário 3º PA'!$A$5:$A$2043)+ROW()-4)</f>
        <v/>
      </c>
      <c r="B1909" s="104"/>
      <c r="C1909" s="153"/>
      <c r="D1909" s="105"/>
      <c r="E1909" s="105"/>
      <c r="F1909" s="106"/>
      <c r="G1909" s="105"/>
      <c r="H1909" s="105"/>
      <c r="I1909" s="107"/>
      <c r="J1909" s="422"/>
      <c r="K1909" s="422"/>
      <c r="L1909" s="423"/>
      <c r="M1909" s="422"/>
      <c r="N1909" s="422"/>
      <c r="O1909" s="79">
        <f t="shared" si="68"/>
        <v>0</v>
      </c>
      <c r="P1909" s="79">
        <f t="shared" si="68"/>
        <v>0</v>
      </c>
      <c r="Q1909" s="102" t="str">
        <f t="shared" si="67"/>
        <v/>
      </c>
    </row>
    <row r="1910" spans="1:17" x14ac:dyDescent="0.2">
      <c r="A1910" s="118" t="str">
        <f>IF(B1910="","",COUNT('Diário 1º PA'!$A$5:$A$1982)+COUNT('Diário 2º PA'!$A$5:$A$2027)+COUNT('Diário 3º PA'!$A$5:$A$2043)+ROW()-4)</f>
        <v/>
      </c>
      <c r="B1910" s="104"/>
      <c r="C1910" s="153"/>
      <c r="D1910" s="105"/>
      <c r="E1910" s="105"/>
      <c r="F1910" s="106"/>
      <c r="G1910" s="105"/>
      <c r="H1910" s="105"/>
      <c r="I1910" s="107"/>
      <c r="J1910" s="422"/>
      <c r="K1910" s="422"/>
      <c r="L1910" s="423"/>
      <c r="M1910" s="422"/>
      <c r="N1910" s="422"/>
      <c r="O1910" s="79">
        <f t="shared" si="68"/>
        <v>0</v>
      </c>
      <c r="P1910" s="79">
        <f t="shared" si="68"/>
        <v>0</v>
      </c>
      <c r="Q1910" s="102" t="str">
        <f t="shared" si="67"/>
        <v/>
      </c>
    </row>
    <row r="1911" spans="1:17" x14ac:dyDescent="0.2">
      <c r="A1911" s="118" t="str">
        <f>IF(B1911="","",COUNT('Diário 1º PA'!$A$5:$A$1982)+COUNT('Diário 2º PA'!$A$5:$A$2027)+COUNT('Diário 3º PA'!$A$5:$A$2043)+ROW()-4)</f>
        <v/>
      </c>
      <c r="B1911" s="104"/>
      <c r="C1911" s="153"/>
      <c r="D1911" s="105"/>
      <c r="E1911" s="105"/>
      <c r="F1911" s="106"/>
      <c r="G1911" s="105"/>
      <c r="H1911" s="105"/>
      <c r="I1911" s="107"/>
      <c r="J1911" s="422"/>
      <c r="K1911" s="422"/>
      <c r="L1911" s="423"/>
      <c r="M1911" s="422"/>
      <c r="N1911" s="422"/>
      <c r="O1911" s="79">
        <f t="shared" si="68"/>
        <v>0</v>
      </c>
      <c r="P1911" s="79">
        <f t="shared" si="68"/>
        <v>0</v>
      </c>
      <c r="Q1911" s="102" t="str">
        <f t="shared" si="67"/>
        <v/>
      </c>
    </row>
    <row r="1912" spans="1:17" x14ac:dyDescent="0.2">
      <c r="A1912" s="118" t="str">
        <f>IF(B1912="","",COUNT('Diário 1º PA'!$A$5:$A$1982)+COUNT('Diário 2º PA'!$A$5:$A$2027)+COUNT('Diário 3º PA'!$A$5:$A$2043)+ROW()-4)</f>
        <v/>
      </c>
      <c r="B1912" s="104"/>
      <c r="C1912" s="153"/>
      <c r="D1912" s="105"/>
      <c r="E1912" s="105"/>
      <c r="F1912" s="106"/>
      <c r="G1912" s="105"/>
      <c r="H1912" s="105"/>
      <c r="I1912" s="107"/>
      <c r="J1912" s="422"/>
      <c r="K1912" s="422"/>
      <c r="L1912" s="423"/>
      <c r="M1912" s="422"/>
      <c r="N1912" s="422"/>
      <c r="O1912" s="79">
        <f t="shared" si="68"/>
        <v>0</v>
      </c>
      <c r="P1912" s="79">
        <f t="shared" si="68"/>
        <v>0</v>
      </c>
      <c r="Q1912" s="102" t="str">
        <f t="shared" si="67"/>
        <v/>
      </c>
    </row>
    <row r="1913" spans="1:17" x14ac:dyDescent="0.2">
      <c r="A1913" s="118" t="str">
        <f>IF(B1913="","",COUNT('Diário 1º PA'!$A$5:$A$1982)+COUNT('Diário 2º PA'!$A$5:$A$2027)+COUNT('Diário 3º PA'!$A$5:$A$2043)+ROW()-4)</f>
        <v/>
      </c>
      <c r="B1913" s="104"/>
      <c r="C1913" s="153"/>
      <c r="D1913" s="105"/>
      <c r="E1913" s="105"/>
      <c r="F1913" s="106"/>
      <c r="G1913" s="105"/>
      <c r="H1913" s="105"/>
      <c r="I1913" s="107"/>
      <c r="J1913" s="422"/>
      <c r="K1913" s="422"/>
      <c r="L1913" s="423"/>
      <c r="M1913" s="422"/>
      <c r="N1913" s="422"/>
      <c r="O1913" s="79">
        <f t="shared" si="68"/>
        <v>0</v>
      </c>
      <c r="P1913" s="79">
        <f t="shared" si="68"/>
        <v>0</v>
      </c>
      <c r="Q1913" s="102" t="str">
        <f t="shared" si="67"/>
        <v/>
      </c>
    </row>
    <row r="1914" spans="1:17" x14ac:dyDescent="0.2">
      <c r="A1914" s="118" t="str">
        <f>IF(B1914="","",COUNT('Diário 1º PA'!$A$5:$A$1982)+COUNT('Diário 2º PA'!$A$5:$A$2027)+COUNT('Diário 3º PA'!$A$5:$A$2043)+ROW()-4)</f>
        <v/>
      </c>
      <c r="B1914" s="104"/>
      <c r="C1914" s="153"/>
      <c r="D1914" s="105"/>
      <c r="E1914" s="105"/>
      <c r="F1914" s="106"/>
      <c r="G1914" s="105"/>
      <c r="H1914" s="105"/>
      <c r="I1914" s="107"/>
      <c r="J1914" s="422"/>
      <c r="K1914" s="422"/>
      <c r="L1914" s="423"/>
      <c r="M1914" s="422"/>
      <c r="N1914" s="422"/>
      <c r="O1914" s="79">
        <f t="shared" si="68"/>
        <v>0</v>
      </c>
      <c r="P1914" s="79">
        <f t="shared" si="68"/>
        <v>0</v>
      </c>
      <c r="Q1914" s="102" t="str">
        <f t="shared" si="67"/>
        <v/>
      </c>
    </row>
    <row r="1915" spans="1:17" x14ac:dyDescent="0.2">
      <c r="A1915" s="118" t="str">
        <f>IF(B1915="","",COUNT('Diário 1º PA'!$A$5:$A$1982)+COUNT('Diário 2º PA'!$A$5:$A$2027)+COUNT('Diário 3º PA'!$A$5:$A$2043)+ROW()-4)</f>
        <v/>
      </c>
      <c r="B1915" s="104"/>
      <c r="C1915" s="153"/>
      <c r="D1915" s="105"/>
      <c r="E1915" s="105"/>
      <c r="F1915" s="106"/>
      <c r="G1915" s="105"/>
      <c r="H1915" s="105"/>
      <c r="I1915" s="107"/>
      <c r="J1915" s="422"/>
      <c r="K1915" s="422"/>
      <c r="L1915" s="423"/>
      <c r="M1915" s="422"/>
      <c r="N1915" s="422"/>
      <c r="O1915" s="79">
        <f t="shared" si="68"/>
        <v>0</v>
      </c>
      <c r="P1915" s="79">
        <f t="shared" si="68"/>
        <v>0</v>
      </c>
      <c r="Q1915" s="102" t="str">
        <f t="shared" si="67"/>
        <v/>
      </c>
    </row>
    <row r="1916" spans="1:17" x14ac:dyDescent="0.2">
      <c r="A1916" s="118" t="str">
        <f>IF(B1916="","",COUNT('Diário 1º PA'!$A$5:$A$1982)+COUNT('Diário 2º PA'!$A$5:$A$2027)+COUNT('Diário 3º PA'!$A$5:$A$2043)+ROW()-4)</f>
        <v/>
      </c>
      <c r="B1916" s="104"/>
      <c r="C1916" s="153"/>
      <c r="D1916" s="105"/>
      <c r="E1916" s="105"/>
      <c r="F1916" s="106"/>
      <c r="G1916" s="105"/>
      <c r="H1916" s="105"/>
      <c r="I1916" s="107"/>
      <c r="J1916" s="422"/>
      <c r="K1916" s="422"/>
      <c r="L1916" s="423"/>
      <c r="M1916" s="422"/>
      <c r="N1916" s="422"/>
      <c r="O1916" s="79">
        <f t="shared" si="68"/>
        <v>0</v>
      </c>
      <c r="P1916" s="79">
        <f t="shared" si="68"/>
        <v>0</v>
      </c>
      <c r="Q1916" s="102" t="str">
        <f t="shared" si="67"/>
        <v/>
      </c>
    </row>
    <row r="1917" spans="1:17" x14ac:dyDescent="0.2">
      <c r="A1917" s="118" t="str">
        <f>IF(B1917="","",COUNT('Diário 1º PA'!$A$5:$A$1982)+COUNT('Diário 2º PA'!$A$5:$A$2027)+COUNT('Diário 3º PA'!$A$5:$A$2043)+ROW()-4)</f>
        <v/>
      </c>
      <c r="B1917" s="104"/>
      <c r="C1917" s="153"/>
      <c r="D1917" s="105"/>
      <c r="E1917" s="105"/>
      <c r="F1917" s="106"/>
      <c r="G1917" s="105"/>
      <c r="H1917" s="105"/>
      <c r="I1917" s="107"/>
      <c r="J1917" s="422"/>
      <c r="K1917" s="422"/>
      <c r="L1917" s="423"/>
      <c r="M1917" s="422"/>
      <c r="N1917" s="422"/>
      <c r="O1917" s="79">
        <f t="shared" si="68"/>
        <v>0</v>
      </c>
      <c r="P1917" s="79">
        <f t="shared" si="68"/>
        <v>0</v>
      </c>
      <c r="Q1917" s="102" t="str">
        <f t="shared" si="67"/>
        <v/>
      </c>
    </row>
    <row r="1918" spans="1:17" x14ac:dyDescent="0.2">
      <c r="A1918" s="118" t="str">
        <f>IF(B1918="","",COUNT('Diário 1º PA'!$A$5:$A$1982)+COUNT('Diário 2º PA'!$A$5:$A$2027)+COUNT('Diário 3º PA'!$A$5:$A$2043)+ROW()-4)</f>
        <v/>
      </c>
      <c r="B1918" s="104"/>
      <c r="C1918" s="153"/>
      <c r="D1918" s="105"/>
      <c r="E1918" s="105"/>
      <c r="F1918" s="106"/>
      <c r="G1918" s="105"/>
      <c r="H1918" s="105"/>
      <c r="I1918" s="107"/>
      <c r="J1918" s="422"/>
      <c r="K1918" s="422"/>
      <c r="L1918" s="423"/>
      <c r="M1918" s="422"/>
      <c r="N1918" s="422"/>
      <c r="O1918" s="79">
        <f t="shared" si="68"/>
        <v>0</v>
      </c>
      <c r="P1918" s="79">
        <f t="shared" si="68"/>
        <v>0</v>
      </c>
      <c r="Q1918" s="102" t="str">
        <f t="shared" si="67"/>
        <v/>
      </c>
    </row>
    <row r="1919" spans="1:17" x14ac:dyDescent="0.2">
      <c r="A1919" s="118" t="str">
        <f>IF(B1919="","",COUNT('Diário 1º PA'!$A$5:$A$1982)+COUNT('Diário 2º PA'!$A$5:$A$2027)+COUNT('Diário 3º PA'!$A$5:$A$2043)+ROW()-4)</f>
        <v/>
      </c>
      <c r="B1919" s="104"/>
      <c r="C1919" s="153"/>
      <c r="D1919" s="105"/>
      <c r="E1919" s="105"/>
      <c r="F1919" s="106"/>
      <c r="G1919" s="105"/>
      <c r="H1919" s="105"/>
      <c r="I1919" s="107"/>
      <c r="J1919" s="422"/>
      <c r="K1919" s="422"/>
      <c r="L1919" s="423"/>
      <c r="M1919" s="422"/>
      <c r="N1919" s="422"/>
      <c r="O1919" s="79">
        <f t="shared" si="68"/>
        <v>0</v>
      </c>
      <c r="P1919" s="79">
        <f t="shared" si="68"/>
        <v>0</v>
      </c>
      <c r="Q1919" s="102" t="str">
        <f t="shared" si="67"/>
        <v/>
      </c>
    </row>
    <row r="1920" spans="1:17" x14ac:dyDescent="0.2">
      <c r="A1920" s="118" t="str">
        <f>IF(B1920="","",COUNT('Diário 1º PA'!$A$5:$A$1982)+COUNT('Diário 2º PA'!$A$5:$A$2027)+COUNT('Diário 3º PA'!$A$5:$A$2043)+ROW()-4)</f>
        <v/>
      </c>
      <c r="B1920" s="104"/>
      <c r="C1920" s="153"/>
      <c r="D1920" s="105"/>
      <c r="E1920" s="105"/>
      <c r="F1920" s="106"/>
      <c r="G1920" s="105"/>
      <c r="H1920" s="105"/>
      <c r="I1920" s="107"/>
      <c r="J1920" s="422"/>
      <c r="K1920" s="422"/>
      <c r="L1920" s="423"/>
      <c r="M1920" s="422"/>
      <c r="N1920" s="422"/>
      <c r="O1920" s="79">
        <f t="shared" si="68"/>
        <v>0</v>
      </c>
      <c r="P1920" s="79">
        <f t="shared" si="68"/>
        <v>0</v>
      </c>
      <c r="Q1920" s="102" t="str">
        <f t="shared" si="67"/>
        <v/>
      </c>
    </row>
    <row r="1921" spans="1:17" x14ac:dyDescent="0.2">
      <c r="A1921" s="118" t="str">
        <f>IF(B1921="","",COUNT('Diário 1º PA'!$A$5:$A$1982)+COUNT('Diário 2º PA'!$A$5:$A$2027)+COUNT('Diário 3º PA'!$A$5:$A$2043)+ROW()-4)</f>
        <v/>
      </c>
      <c r="B1921" s="104"/>
      <c r="C1921" s="153"/>
      <c r="D1921" s="105"/>
      <c r="E1921" s="105"/>
      <c r="F1921" s="106"/>
      <c r="G1921" s="105"/>
      <c r="H1921" s="105"/>
      <c r="I1921" s="107"/>
      <c r="J1921" s="422"/>
      <c r="K1921" s="422"/>
      <c r="L1921" s="423"/>
      <c r="M1921" s="422"/>
      <c r="N1921" s="422"/>
      <c r="O1921" s="79">
        <f t="shared" si="68"/>
        <v>0</v>
      </c>
      <c r="P1921" s="79">
        <f t="shared" si="68"/>
        <v>0</v>
      </c>
      <c r="Q1921" s="102" t="str">
        <f t="shared" si="67"/>
        <v/>
      </c>
    </row>
    <row r="1922" spans="1:17" x14ac:dyDescent="0.2">
      <c r="A1922" s="118" t="str">
        <f>IF(B1922="","",COUNT('Diário 1º PA'!$A$5:$A$1982)+COUNT('Diário 2º PA'!$A$5:$A$2027)+COUNT('Diário 3º PA'!$A$5:$A$2043)+ROW()-4)</f>
        <v/>
      </c>
      <c r="B1922" s="104"/>
      <c r="C1922" s="153"/>
      <c r="D1922" s="105"/>
      <c r="E1922" s="105"/>
      <c r="F1922" s="106"/>
      <c r="G1922" s="105"/>
      <c r="H1922" s="105"/>
      <c r="I1922" s="107"/>
      <c r="J1922" s="422"/>
      <c r="K1922" s="422"/>
      <c r="L1922" s="423"/>
      <c r="M1922" s="422"/>
      <c r="N1922" s="422"/>
      <c r="O1922" s="79">
        <f t="shared" si="68"/>
        <v>0</v>
      </c>
      <c r="P1922" s="79">
        <f t="shared" si="68"/>
        <v>0</v>
      </c>
      <c r="Q1922" s="102" t="str">
        <f t="shared" si="67"/>
        <v/>
      </c>
    </row>
    <row r="1923" spans="1:17" x14ac:dyDescent="0.2">
      <c r="A1923" s="118" t="str">
        <f>IF(B1923="","",COUNT('Diário 1º PA'!$A$5:$A$1982)+COUNT('Diário 2º PA'!$A$5:$A$2027)+COUNT('Diário 3º PA'!$A$5:$A$2043)+ROW()-4)</f>
        <v/>
      </c>
      <c r="B1923" s="104"/>
      <c r="C1923" s="153"/>
      <c r="D1923" s="105"/>
      <c r="E1923" s="105"/>
      <c r="F1923" s="106"/>
      <c r="G1923" s="105"/>
      <c r="H1923" s="105"/>
      <c r="I1923" s="107"/>
      <c r="J1923" s="422"/>
      <c r="K1923" s="422"/>
      <c r="L1923" s="423"/>
      <c r="M1923" s="422"/>
      <c r="N1923" s="422"/>
      <c r="O1923" s="79">
        <f t="shared" si="68"/>
        <v>0</v>
      </c>
      <c r="P1923" s="79">
        <f t="shared" si="68"/>
        <v>0</v>
      </c>
      <c r="Q1923" s="102" t="str">
        <f t="shared" si="67"/>
        <v/>
      </c>
    </row>
    <row r="1924" spans="1:17" x14ac:dyDescent="0.2">
      <c r="A1924" s="118" t="str">
        <f>IF(B1924="","",COUNT('Diário 1º PA'!$A$5:$A$1982)+COUNT('Diário 2º PA'!$A$5:$A$2027)+COUNT('Diário 3º PA'!$A$5:$A$2043)+ROW()-4)</f>
        <v/>
      </c>
      <c r="B1924" s="104"/>
      <c r="C1924" s="153"/>
      <c r="D1924" s="105"/>
      <c r="E1924" s="105"/>
      <c r="F1924" s="106"/>
      <c r="G1924" s="105"/>
      <c r="H1924" s="105"/>
      <c r="I1924" s="107"/>
      <c r="J1924" s="422"/>
      <c r="K1924" s="422"/>
      <c r="L1924" s="423"/>
      <c r="M1924" s="422"/>
      <c r="N1924" s="422"/>
      <c r="O1924" s="79">
        <f t="shared" si="68"/>
        <v>0</v>
      </c>
      <c r="P1924" s="79">
        <f t="shared" si="68"/>
        <v>0</v>
      </c>
      <c r="Q1924" s="102" t="str">
        <f t="shared" si="67"/>
        <v/>
      </c>
    </row>
    <row r="1925" spans="1:17" x14ac:dyDescent="0.2">
      <c r="A1925" s="118" t="str">
        <f>IF(B1925="","",COUNT('Diário 1º PA'!$A$5:$A$1982)+COUNT('Diário 2º PA'!$A$5:$A$2027)+COUNT('Diário 3º PA'!$A$5:$A$2043)+ROW()-4)</f>
        <v/>
      </c>
      <c r="B1925" s="104"/>
      <c r="C1925" s="153"/>
      <c r="D1925" s="105"/>
      <c r="E1925" s="105"/>
      <c r="F1925" s="106"/>
      <c r="G1925" s="105"/>
      <c r="H1925" s="105"/>
      <c r="I1925" s="107"/>
      <c r="J1925" s="422"/>
      <c r="K1925" s="422"/>
      <c r="L1925" s="423"/>
      <c r="M1925" s="422"/>
      <c r="N1925" s="422"/>
      <c r="O1925" s="79">
        <f t="shared" si="68"/>
        <v>0</v>
      </c>
      <c r="P1925" s="79">
        <f t="shared" si="68"/>
        <v>0</v>
      </c>
      <c r="Q1925" s="102" t="str">
        <f t="shared" si="67"/>
        <v/>
      </c>
    </row>
    <row r="1926" spans="1:17" x14ac:dyDescent="0.2">
      <c r="A1926" s="118" t="str">
        <f>IF(B1926="","",COUNT('Diário 1º PA'!$A$5:$A$1982)+COUNT('Diário 2º PA'!$A$5:$A$2027)+COUNT('Diário 3º PA'!$A$5:$A$2043)+ROW()-4)</f>
        <v/>
      </c>
      <c r="B1926" s="104"/>
      <c r="C1926" s="153"/>
      <c r="D1926" s="105"/>
      <c r="E1926" s="105"/>
      <c r="F1926" s="106"/>
      <c r="G1926" s="105"/>
      <c r="H1926" s="105"/>
      <c r="I1926" s="107"/>
      <c r="J1926" s="422"/>
      <c r="K1926" s="422"/>
      <c r="L1926" s="423"/>
      <c r="M1926" s="422"/>
      <c r="N1926" s="422"/>
      <c r="O1926" s="79">
        <f t="shared" si="68"/>
        <v>0</v>
      </c>
      <c r="P1926" s="79">
        <f t="shared" si="68"/>
        <v>0</v>
      </c>
      <c r="Q1926" s="102" t="str">
        <f t="shared" si="67"/>
        <v/>
      </c>
    </row>
    <row r="1927" spans="1:17" x14ac:dyDescent="0.2">
      <c r="A1927" s="118" t="str">
        <f>IF(B1927="","",COUNT('Diário 1º PA'!$A$5:$A$1982)+COUNT('Diário 2º PA'!$A$5:$A$2027)+COUNT('Diário 3º PA'!$A$5:$A$2043)+ROW()-4)</f>
        <v/>
      </c>
      <c r="B1927" s="104"/>
      <c r="C1927" s="153"/>
      <c r="D1927" s="105"/>
      <c r="E1927" s="105"/>
      <c r="F1927" s="106"/>
      <c r="G1927" s="105"/>
      <c r="H1927" s="105"/>
      <c r="I1927" s="107"/>
      <c r="J1927" s="422"/>
      <c r="K1927" s="422"/>
      <c r="L1927" s="423"/>
      <c r="M1927" s="422"/>
      <c r="N1927" s="422"/>
      <c r="O1927" s="79">
        <f t="shared" si="68"/>
        <v>0</v>
      </c>
      <c r="P1927" s="79">
        <f t="shared" si="68"/>
        <v>0</v>
      </c>
      <c r="Q1927" s="102" t="str">
        <f t="shared" si="67"/>
        <v/>
      </c>
    </row>
    <row r="1928" spans="1:17" x14ac:dyDescent="0.2">
      <c r="A1928" s="118" t="str">
        <f>IF(B1928="","",COUNT('Diário 1º PA'!$A$5:$A$1982)+COUNT('Diário 2º PA'!$A$5:$A$2027)+COUNT('Diário 3º PA'!$A$5:$A$2043)+ROW()-4)</f>
        <v/>
      </c>
      <c r="B1928" s="104"/>
      <c r="C1928" s="153"/>
      <c r="D1928" s="105"/>
      <c r="E1928" s="105"/>
      <c r="F1928" s="106"/>
      <c r="G1928" s="105"/>
      <c r="H1928" s="105"/>
      <c r="I1928" s="107"/>
      <c r="J1928" s="422"/>
      <c r="K1928" s="422"/>
      <c r="L1928" s="423"/>
      <c r="M1928" s="422"/>
      <c r="N1928" s="422"/>
      <c r="O1928" s="79">
        <f t="shared" si="68"/>
        <v>0</v>
      </c>
      <c r="P1928" s="79">
        <f t="shared" si="68"/>
        <v>0</v>
      </c>
      <c r="Q1928" s="102" t="str">
        <f t="shared" si="67"/>
        <v/>
      </c>
    </row>
    <row r="1929" spans="1:17" x14ac:dyDescent="0.2">
      <c r="A1929" s="118" t="str">
        <f>IF(B1929="","",COUNT('Diário 1º PA'!$A$5:$A$1982)+COUNT('Diário 2º PA'!$A$5:$A$2027)+COUNT('Diário 3º PA'!$A$5:$A$2043)+ROW()-4)</f>
        <v/>
      </c>
      <c r="B1929" s="104"/>
      <c r="C1929" s="153"/>
      <c r="D1929" s="105"/>
      <c r="E1929" s="105"/>
      <c r="F1929" s="106"/>
      <c r="G1929" s="105"/>
      <c r="H1929" s="105"/>
      <c r="I1929" s="107"/>
      <c r="J1929" s="422"/>
      <c r="K1929" s="422"/>
      <c r="L1929" s="423"/>
      <c r="M1929" s="422"/>
      <c r="N1929" s="422"/>
      <c r="O1929" s="79">
        <f t="shared" si="68"/>
        <v>0</v>
      </c>
      <c r="P1929" s="79">
        <f t="shared" si="68"/>
        <v>0</v>
      </c>
      <c r="Q1929" s="102" t="str">
        <f t="shared" ref="Q1929:Q1992" si="69">SUBSTITUTE(D1929," ","_")</f>
        <v/>
      </c>
    </row>
    <row r="1930" spans="1:17" x14ac:dyDescent="0.2">
      <c r="A1930" s="118" t="str">
        <f>IF(B1930="","",COUNT('Diário 1º PA'!$A$5:$A$1982)+COUNT('Diário 2º PA'!$A$5:$A$2027)+COUNT('Diário 3º PA'!$A$5:$A$2043)+ROW()-4)</f>
        <v/>
      </c>
      <c r="B1930" s="104"/>
      <c r="C1930" s="153"/>
      <c r="D1930" s="105"/>
      <c r="E1930" s="105"/>
      <c r="F1930" s="106"/>
      <c r="G1930" s="105"/>
      <c r="H1930" s="105"/>
      <c r="I1930" s="107"/>
      <c r="J1930" s="422"/>
      <c r="K1930" s="422"/>
      <c r="L1930" s="423"/>
      <c r="M1930" s="422"/>
      <c r="N1930" s="422"/>
      <c r="O1930" s="79">
        <f t="shared" ref="O1930:P1993" si="70">IF(B1930=0,0,IF(YEAR(B1930)=$P$1,MONTH(B1930)-$O$1+1,(YEAR(B1930)-$P$1)*12-$O$1+1+MONTH(B1930)))</f>
        <v>0</v>
      </c>
      <c r="P1930" s="79">
        <f t="shared" si="70"/>
        <v>0</v>
      </c>
      <c r="Q1930" s="102" t="str">
        <f t="shared" si="69"/>
        <v/>
      </c>
    </row>
    <row r="1931" spans="1:17" x14ac:dyDescent="0.2">
      <c r="A1931" s="118" t="str">
        <f>IF(B1931="","",COUNT('Diário 1º PA'!$A$5:$A$1982)+COUNT('Diário 2º PA'!$A$5:$A$2027)+COUNT('Diário 3º PA'!$A$5:$A$2043)+ROW()-4)</f>
        <v/>
      </c>
      <c r="B1931" s="104"/>
      <c r="C1931" s="153"/>
      <c r="D1931" s="105"/>
      <c r="E1931" s="105"/>
      <c r="F1931" s="106"/>
      <c r="G1931" s="105"/>
      <c r="H1931" s="105"/>
      <c r="I1931" s="107"/>
      <c r="J1931" s="422"/>
      <c r="K1931" s="422"/>
      <c r="L1931" s="423"/>
      <c r="M1931" s="422"/>
      <c r="N1931" s="422"/>
      <c r="O1931" s="79">
        <f t="shared" si="70"/>
        <v>0</v>
      </c>
      <c r="P1931" s="79">
        <f t="shared" si="70"/>
        <v>0</v>
      </c>
      <c r="Q1931" s="102" t="str">
        <f t="shared" si="69"/>
        <v/>
      </c>
    </row>
    <row r="1932" spans="1:17" x14ac:dyDescent="0.2">
      <c r="A1932" s="118" t="str">
        <f>IF(B1932="","",COUNT('Diário 1º PA'!$A$5:$A$1982)+COUNT('Diário 2º PA'!$A$5:$A$2027)+COUNT('Diário 3º PA'!$A$5:$A$2043)+ROW()-4)</f>
        <v/>
      </c>
      <c r="B1932" s="104"/>
      <c r="C1932" s="153"/>
      <c r="D1932" s="105"/>
      <c r="E1932" s="105"/>
      <c r="F1932" s="106"/>
      <c r="G1932" s="105"/>
      <c r="H1932" s="105"/>
      <c r="I1932" s="107"/>
      <c r="J1932" s="422"/>
      <c r="K1932" s="422"/>
      <c r="L1932" s="423"/>
      <c r="M1932" s="422"/>
      <c r="N1932" s="422"/>
      <c r="O1932" s="79">
        <f t="shared" si="70"/>
        <v>0</v>
      </c>
      <c r="P1932" s="79">
        <f t="shared" si="70"/>
        <v>0</v>
      </c>
      <c r="Q1932" s="102" t="str">
        <f t="shared" si="69"/>
        <v/>
      </c>
    </row>
    <row r="1933" spans="1:17" x14ac:dyDescent="0.2">
      <c r="A1933" s="118" t="str">
        <f>IF(B1933="","",COUNT('Diário 1º PA'!$A$5:$A$1982)+COUNT('Diário 2º PA'!$A$5:$A$2027)+COUNT('Diário 3º PA'!$A$5:$A$2043)+ROW()-4)</f>
        <v/>
      </c>
      <c r="B1933" s="104"/>
      <c r="C1933" s="153"/>
      <c r="D1933" s="105"/>
      <c r="E1933" s="105"/>
      <c r="F1933" s="106"/>
      <c r="G1933" s="105"/>
      <c r="H1933" s="105"/>
      <c r="I1933" s="107"/>
      <c r="J1933" s="422"/>
      <c r="K1933" s="422"/>
      <c r="L1933" s="423"/>
      <c r="M1933" s="422"/>
      <c r="N1933" s="422"/>
      <c r="O1933" s="79">
        <f t="shared" si="70"/>
        <v>0</v>
      </c>
      <c r="P1933" s="79">
        <f t="shared" si="70"/>
        <v>0</v>
      </c>
      <c r="Q1933" s="102" t="str">
        <f t="shared" si="69"/>
        <v/>
      </c>
    </row>
    <row r="1934" spans="1:17" x14ac:dyDescent="0.2">
      <c r="A1934" s="118" t="str">
        <f>IF(B1934="","",COUNT('Diário 1º PA'!$A$5:$A$1982)+COUNT('Diário 2º PA'!$A$5:$A$2027)+COUNT('Diário 3º PA'!$A$5:$A$2043)+ROW()-4)</f>
        <v/>
      </c>
      <c r="B1934" s="104"/>
      <c r="C1934" s="153"/>
      <c r="D1934" s="105"/>
      <c r="E1934" s="105"/>
      <c r="F1934" s="106"/>
      <c r="G1934" s="105"/>
      <c r="H1934" s="105"/>
      <c r="I1934" s="107"/>
      <c r="J1934" s="422"/>
      <c r="K1934" s="422"/>
      <c r="L1934" s="423"/>
      <c r="M1934" s="422"/>
      <c r="N1934" s="422"/>
      <c r="O1934" s="79">
        <f t="shared" si="70"/>
        <v>0</v>
      </c>
      <c r="P1934" s="79">
        <f t="shared" si="70"/>
        <v>0</v>
      </c>
      <c r="Q1934" s="102" t="str">
        <f t="shared" si="69"/>
        <v/>
      </c>
    </row>
    <row r="1935" spans="1:17" x14ac:dyDescent="0.2">
      <c r="A1935" s="118" t="str">
        <f>IF(B1935="","",COUNT('Diário 1º PA'!$A$5:$A$1982)+COUNT('Diário 2º PA'!$A$5:$A$2027)+COUNT('Diário 3º PA'!$A$5:$A$2043)+ROW()-4)</f>
        <v/>
      </c>
      <c r="B1935" s="104"/>
      <c r="C1935" s="153"/>
      <c r="D1935" s="105"/>
      <c r="E1935" s="105"/>
      <c r="F1935" s="106"/>
      <c r="G1935" s="105"/>
      <c r="H1935" s="105"/>
      <c r="I1935" s="107"/>
      <c r="J1935" s="422"/>
      <c r="K1935" s="422"/>
      <c r="L1935" s="423"/>
      <c r="M1935" s="422"/>
      <c r="N1935" s="422"/>
      <c r="O1935" s="79">
        <f t="shared" si="70"/>
        <v>0</v>
      </c>
      <c r="P1935" s="79">
        <f t="shared" si="70"/>
        <v>0</v>
      </c>
      <c r="Q1935" s="102" t="str">
        <f t="shared" si="69"/>
        <v/>
      </c>
    </row>
    <row r="1936" spans="1:17" x14ac:dyDescent="0.2">
      <c r="A1936" s="118" t="str">
        <f>IF(B1936="","",COUNT('Diário 1º PA'!$A$5:$A$1982)+COUNT('Diário 2º PA'!$A$5:$A$2027)+COUNT('Diário 3º PA'!$A$5:$A$2043)+ROW()-4)</f>
        <v/>
      </c>
      <c r="B1936" s="104"/>
      <c r="C1936" s="153"/>
      <c r="D1936" s="105"/>
      <c r="E1936" s="105"/>
      <c r="F1936" s="106"/>
      <c r="G1936" s="105"/>
      <c r="H1936" s="105"/>
      <c r="I1936" s="107"/>
      <c r="J1936" s="422"/>
      <c r="K1936" s="422"/>
      <c r="L1936" s="423"/>
      <c r="M1936" s="422"/>
      <c r="N1936" s="422"/>
      <c r="O1936" s="79">
        <f t="shared" si="70"/>
        <v>0</v>
      </c>
      <c r="P1936" s="79">
        <f t="shared" si="70"/>
        <v>0</v>
      </c>
      <c r="Q1936" s="102" t="str">
        <f t="shared" si="69"/>
        <v/>
      </c>
    </row>
    <row r="1937" spans="1:17" x14ac:dyDescent="0.2">
      <c r="A1937" s="118" t="str">
        <f>IF(B1937="","",COUNT('Diário 1º PA'!$A$5:$A$1982)+COUNT('Diário 2º PA'!$A$5:$A$2027)+COUNT('Diário 3º PA'!$A$5:$A$2043)+ROW()-4)</f>
        <v/>
      </c>
      <c r="B1937" s="104"/>
      <c r="C1937" s="153"/>
      <c r="D1937" s="105"/>
      <c r="E1937" s="105"/>
      <c r="F1937" s="106"/>
      <c r="G1937" s="105"/>
      <c r="H1937" s="105"/>
      <c r="I1937" s="107"/>
      <c r="J1937" s="422"/>
      <c r="K1937" s="422"/>
      <c r="L1937" s="423"/>
      <c r="M1937" s="422"/>
      <c r="N1937" s="422"/>
      <c r="O1937" s="79">
        <f t="shared" si="70"/>
        <v>0</v>
      </c>
      <c r="P1937" s="79">
        <f t="shared" si="70"/>
        <v>0</v>
      </c>
      <c r="Q1937" s="102" t="str">
        <f t="shared" si="69"/>
        <v/>
      </c>
    </row>
    <row r="1938" spans="1:17" x14ac:dyDescent="0.2">
      <c r="A1938" s="118" t="str">
        <f>IF(B1938="","",COUNT('Diário 1º PA'!$A$5:$A$1982)+COUNT('Diário 2º PA'!$A$5:$A$2027)+COUNT('Diário 3º PA'!$A$5:$A$2043)+ROW()-4)</f>
        <v/>
      </c>
      <c r="B1938" s="104"/>
      <c r="C1938" s="153"/>
      <c r="D1938" s="105"/>
      <c r="E1938" s="105"/>
      <c r="F1938" s="106"/>
      <c r="G1938" s="105"/>
      <c r="H1938" s="105"/>
      <c r="I1938" s="107"/>
      <c r="J1938" s="422"/>
      <c r="K1938" s="422"/>
      <c r="L1938" s="423"/>
      <c r="M1938" s="422"/>
      <c r="N1938" s="422"/>
      <c r="O1938" s="79">
        <f t="shared" si="70"/>
        <v>0</v>
      </c>
      <c r="P1938" s="79">
        <f t="shared" si="70"/>
        <v>0</v>
      </c>
      <c r="Q1938" s="102" t="str">
        <f t="shared" si="69"/>
        <v/>
      </c>
    </row>
    <row r="1939" spans="1:17" x14ac:dyDescent="0.2">
      <c r="A1939" s="118" t="str">
        <f>IF(B1939="","",COUNT('Diário 1º PA'!$A$5:$A$1982)+COUNT('Diário 2º PA'!$A$5:$A$2027)+COUNT('Diário 3º PA'!$A$5:$A$2043)+ROW()-4)</f>
        <v/>
      </c>
      <c r="B1939" s="104"/>
      <c r="C1939" s="153"/>
      <c r="D1939" s="105"/>
      <c r="E1939" s="105"/>
      <c r="F1939" s="106"/>
      <c r="G1939" s="105"/>
      <c r="H1939" s="105"/>
      <c r="I1939" s="107"/>
      <c r="J1939" s="422"/>
      <c r="K1939" s="422"/>
      <c r="L1939" s="423"/>
      <c r="M1939" s="422"/>
      <c r="N1939" s="422"/>
      <c r="O1939" s="79">
        <f t="shared" si="70"/>
        <v>0</v>
      </c>
      <c r="P1939" s="79">
        <f t="shared" si="70"/>
        <v>0</v>
      </c>
      <c r="Q1939" s="102" t="str">
        <f t="shared" si="69"/>
        <v/>
      </c>
    </row>
    <row r="1940" spans="1:17" x14ac:dyDescent="0.2">
      <c r="A1940" s="118" t="str">
        <f>IF(B1940="","",COUNT('Diário 1º PA'!$A$5:$A$1982)+COUNT('Diário 2º PA'!$A$5:$A$2027)+COUNT('Diário 3º PA'!$A$5:$A$2043)+ROW()-4)</f>
        <v/>
      </c>
      <c r="B1940" s="104"/>
      <c r="C1940" s="153"/>
      <c r="D1940" s="105"/>
      <c r="E1940" s="105"/>
      <c r="F1940" s="106"/>
      <c r="G1940" s="105"/>
      <c r="H1940" s="105"/>
      <c r="I1940" s="107"/>
      <c r="J1940" s="422"/>
      <c r="K1940" s="422"/>
      <c r="L1940" s="423"/>
      <c r="M1940" s="422"/>
      <c r="N1940" s="422"/>
      <c r="O1940" s="79">
        <f t="shared" si="70"/>
        <v>0</v>
      </c>
      <c r="P1940" s="79">
        <f t="shared" si="70"/>
        <v>0</v>
      </c>
      <c r="Q1940" s="102" t="str">
        <f t="shared" si="69"/>
        <v/>
      </c>
    </row>
    <row r="1941" spans="1:17" x14ac:dyDescent="0.2">
      <c r="A1941" s="118" t="str">
        <f>IF(B1941="","",COUNT('Diário 1º PA'!$A$5:$A$1982)+COUNT('Diário 2º PA'!$A$5:$A$2027)+COUNT('Diário 3º PA'!$A$5:$A$2043)+ROW()-4)</f>
        <v/>
      </c>
      <c r="B1941" s="104"/>
      <c r="C1941" s="153"/>
      <c r="D1941" s="105"/>
      <c r="E1941" s="105"/>
      <c r="F1941" s="106"/>
      <c r="G1941" s="105"/>
      <c r="H1941" s="105"/>
      <c r="I1941" s="107"/>
      <c r="J1941" s="422"/>
      <c r="K1941" s="422"/>
      <c r="L1941" s="423"/>
      <c r="M1941" s="422"/>
      <c r="N1941" s="422"/>
      <c r="O1941" s="79">
        <f t="shared" si="70"/>
        <v>0</v>
      </c>
      <c r="P1941" s="79">
        <f t="shared" si="70"/>
        <v>0</v>
      </c>
      <c r="Q1941" s="102" t="str">
        <f t="shared" si="69"/>
        <v/>
      </c>
    </row>
    <row r="1942" spans="1:17" x14ac:dyDescent="0.2">
      <c r="A1942" s="118" t="str">
        <f>IF(B1942="","",COUNT('Diário 1º PA'!$A$5:$A$1982)+COUNT('Diário 2º PA'!$A$5:$A$2027)+COUNT('Diário 3º PA'!$A$5:$A$2043)+ROW()-4)</f>
        <v/>
      </c>
      <c r="B1942" s="104"/>
      <c r="C1942" s="153"/>
      <c r="D1942" s="105"/>
      <c r="E1942" s="105"/>
      <c r="F1942" s="106"/>
      <c r="G1942" s="105"/>
      <c r="H1942" s="105"/>
      <c r="I1942" s="107"/>
      <c r="J1942" s="422"/>
      <c r="K1942" s="422"/>
      <c r="L1942" s="423"/>
      <c r="M1942" s="422"/>
      <c r="N1942" s="422"/>
      <c r="O1942" s="79">
        <f t="shared" si="70"/>
        <v>0</v>
      </c>
      <c r="P1942" s="79">
        <f t="shared" si="70"/>
        <v>0</v>
      </c>
      <c r="Q1942" s="102" t="str">
        <f t="shared" si="69"/>
        <v/>
      </c>
    </row>
    <row r="1943" spans="1:17" x14ac:dyDescent="0.2">
      <c r="A1943" s="118" t="str">
        <f>IF(B1943="","",COUNT('Diário 1º PA'!$A$5:$A$1982)+COUNT('Diário 2º PA'!$A$5:$A$2027)+COUNT('Diário 3º PA'!$A$5:$A$2043)+ROW()-4)</f>
        <v/>
      </c>
      <c r="B1943" s="104"/>
      <c r="C1943" s="153"/>
      <c r="D1943" s="105"/>
      <c r="E1943" s="105"/>
      <c r="F1943" s="106"/>
      <c r="G1943" s="105"/>
      <c r="H1943" s="105"/>
      <c r="I1943" s="107"/>
      <c r="J1943" s="422"/>
      <c r="K1943" s="422"/>
      <c r="L1943" s="423"/>
      <c r="M1943" s="422"/>
      <c r="N1943" s="422"/>
      <c r="O1943" s="79">
        <f t="shared" si="70"/>
        <v>0</v>
      </c>
      <c r="P1943" s="79">
        <f t="shared" si="70"/>
        <v>0</v>
      </c>
      <c r="Q1943" s="102" t="str">
        <f t="shared" si="69"/>
        <v/>
      </c>
    </row>
    <row r="1944" spans="1:17" x14ac:dyDescent="0.2">
      <c r="A1944" s="118" t="str">
        <f>IF(B1944="","",COUNT('Diário 1º PA'!$A$5:$A$1982)+COUNT('Diário 2º PA'!$A$5:$A$2027)+COUNT('Diário 3º PA'!$A$5:$A$2043)+ROW()-4)</f>
        <v/>
      </c>
      <c r="B1944" s="104"/>
      <c r="C1944" s="153"/>
      <c r="D1944" s="105"/>
      <c r="E1944" s="105"/>
      <c r="F1944" s="106"/>
      <c r="G1944" s="105"/>
      <c r="H1944" s="105"/>
      <c r="I1944" s="107"/>
      <c r="J1944" s="422"/>
      <c r="K1944" s="422"/>
      <c r="L1944" s="423"/>
      <c r="M1944" s="422"/>
      <c r="N1944" s="422"/>
      <c r="O1944" s="79">
        <f t="shared" si="70"/>
        <v>0</v>
      </c>
      <c r="P1944" s="79">
        <f t="shared" si="70"/>
        <v>0</v>
      </c>
      <c r="Q1944" s="102" t="str">
        <f t="shared" si="69"/>
        <v/>
      </c>
    </row>
    <row r="1945" spans="1:17" x14ac:dyDescent="0.2">
      <c r="A1945" s="118" t="str">
        <f>IF(B1945="","",COUNT('Diário 1º PA'!$A$5:$A$1982)+COUNT('Diário 2º PA'!$A$5:$A$2027)+COUNT('Diário 3º PA'!$A$5:$A$2043)+ROW()-4)</f>
        <v/>
      </c>
      <c r="B1945" s="104"/>
      <c r="C1945" s="153"/>
      <c r="D1945" s="105"/>
      <c r="E1945" s="105"/>
      <c r="F1945" s="106"/>
      <c r="G1945" s="105"/>
      <c r="H1945" s="105"/>
      <c r="I1945" s="107"/>
      <c r="J1945" s="422"/>
      <c r="K1945" s="422"/>
      <c r="L1945" s="423"/>
      <c r="M1945" s="422"/>
      <c r="N1945" s="422"/>
      <c r="O1945" s="79">
        <f t="shared" si="70"/>
        <v>0</v>
      </c>
      <c r="P1945" s="79">
        <f t="shared" si="70"/>
        <v>0</v>
      </c>
      <c r="Q1945" s="102" t="str">
        <f t="shared" si="69"/>
        <v/>
      </c>
    </row>
    <row r="1946" spans="1:17" x14ac:dyDescent="0.2">
      <c r="A1946" s="118" t="str">
        <f>IF(B1946="","",COUNT('Diário 1º PA'!$A$5:$A$1982)+COUNT('Diário 2º PA'!$A$5:$A$2027)+COUNT('Diário 3º PA'!$A$5:$A$2043)+ROW()-4)</f>
        <v/>
      </c>
      <c r="B1946" s="104"/>
      <c r="C1946" s="153"/>
      <c r="D1946" s="105"/>
      <c r="E1946" s="105"/>
      <c r="F1946" s="106"/>
      <c r="G1946" s="105"/>
      <c r="H1946" s="105"/>
      <c r="I1946" s="107"/>
      <c r="J1946" s="422"/>
      <c r="K1946" s="422"/>
      <c r="L1946" s="423"/>
      <c r="M1946" s="422"/>
      <c r="N1946" s="422"/>
      <c r="O1946" s="79">
        <f t="shared" si="70"/>
        <v>0</v>
      </c>
      <c r="P1946" s="79">
        <f t="shared" si="70"/>
        <v>0</v>
      </c>
      <c r="Q1946" s="102" t="str">
        <f t="shared" si="69"/>
        <v/>
      </c>
    </row>
    <row r="1947" spans="1:17" x14ac:dyDescent="0.2">
      <c r="A1947" s="118" t="str">
        <f>IF(B1947="","",COUNT('Diário 1º PA'!$A$5:$A$1982)+COUNT('Diário 2º PA'!$A$5:$A$2027)+COUNT('Diário 3º PA'!$A$5:$A$2043)+ROW()-4)</f>
        <v/>
      </c>
      <c r="B1947" s="104"/>
      <c r="C1947" s="153"/>
      <c r="D1947" s="105"/>
      <c r="E1947" s="105"/>
      <c r="F1947" s="106"/>
      <c r="G1947" s="105"/>
      <c r="H1947" s="105"/>
      <c r="I1947" s="107"/>
      <c r="J1947" s="422"/>
      <c r="K1947" s="422"/>
      <c r="L1947" s="423"/>
      <c r="M1947" s="422"/>
      <c r="N1947" s="422"/>
      <c r="O1947" s="79">
        <f t="shared" si="70"/>
        <v>0</v>
      </c>
      <c r="P1947" s="79">
        <f t="shared" si="70"/>
        <v>0</v>
      </c>
      <c r="Q1947" s="102" t="str">
        <f t="shared" si="69"/>
        <v/>
      </c>
    </row>
    <row r="1948" spans="1:17" x14ac:dyDescent="0.2">
      <c r="A1948" s="118" t="str">
        <f>IF(B1948="","",COUNT('Diário 1º PA'!$A$5:$A$1982)+COUNT('Diário 2º PA'!$A$5:$A$2027)+COUNT('Diário 3º PA'!$A$5:$A$2043)+ROW()-4)</f>
        <v/>
      </c>
      <c r="B1948" s="104"/>
      <c r="C1948" s="153"/>
      <c r="D1948" s="105"/>
      <c r="E1948" s="105"/>
      <c r="F1948" s="106"/>
      <c r="G1948" s="105"/>
      <c r="H1948" s="105"/>
      <c r="I1948" s="107"/>
      <c r="J1948" s="422"/>
      <c r="K1948" s="422"/>
      <c r="L1948" s="423"/>
      <c r="M1948" s="422"/>
      <c r="N1948" s="422"/>
      <c r="O1948" s="79">
        <f t="shared" si="70"/>
        <v>0</v>
      </c>
      <c r="P1948" s="79">
        <f t="shared" si="70"/>
        <v>0</v>
      </c>
      <c r="Q1948" s="102" t="str">
        <f t="shared" si="69"/>
        <v/>
      </c>
    </row>
    <row r="1949" spans="1:17" x14ac:dyDescent="0.2">
      <c r="A1949" s="118" t="str">
        <f>IF(B1949="","",COUNT('Diário 1º PA'!$A$5:$A$1982)+COUNT('Diário 2º PA'!$A$5:$A$2027)+COUNT('Diário 3º PA'!$A$5:$A$2043)+ROW()-4)</f>
        <v/>
      </c>
      <c r="B1949" s="104"/>
      <c r="C1949" s="153"/>
      <c r="D1949" s="105"/>
      <c r="E1949" s="105"/>
      <c r="F1949" s="106"/>
      <c r="G1949" s="105"/>
      <c r="H1949" s="105"/>
      <c r="I1949" s="107"/>
      <c r="J1949" s="422"/>
      <c r="K1949" s="422"/>
      <c r="L1949" s="423"/>
      <c r="M1949" s="422"/>
      <c r="N1949" s="422"/>
      <c r="O1949" s="79">
        <f t="shared" si="70"/>
        <v>0</v>
      </c>
      <c r="P1949" s="79">
        <f t="shared" si="70"/>
        <v>0</v>
      </c>
      <c r="Q1949" s="102" t="str">
        <f t="shared" si="69"/>
        <v/>
      </c>
    </row>
    <row r="1950" spans="1:17" x14ac:dyDescent="0.2">
      <c r="A1950" s="118" t="str">
        <f>IF(B1950="","",COUNT('Diário 1º PA'!$A$5:$A$1982)+COUNT('Diário 2º PA'!$A$5:$A$2027)+COUNT('Diário 3º PA'!$A$5:$A$2043)+ROW()-4)</f>
        <v/>
      </c>
      <c r="B1950" s="104"/>
      <c r="C1950" s="153"/>
      <c r="D1950" s="105"/>
      <c r="E1950" s="105"/>
      <c r="F1950" s="106"/>
      <c r="G1950" s="105"/>
      <c r="H1950" s="105"/>
      <c r="I1950" s="107"/>
      <c r="J1950" s="422"/>
      <c r="K1950" s="422"/>
      <c r="L1950" s="423"/>
      <c r="M1950" s="422"/>
      <c r="N1950" s="422"/>
      <c r="O1950" s="79">
        <f t="shared" si="70"/>
        <v>0</v>
      </c>
      <c r="P1950" s="79">
        <f t="shared" si="70"/>
        <v>0</v>
      </c>
      <c r="Q1950" s="102" t="str">
        <f t="shared" si="69"/>
        <v/>
      </c>
    </row>
    <row r="1951" spans="1:17" x14ac:dyDescent="0.2">
      <c r="A1951" s="118" t="str">
        <f>IF(B1951="","",COUNT('Diário 1º PA'!$A$5:$A$1982)+COUNT('Diário 2º PA'!$A$5:$A$2027)+COUNT('Diário 3º PA'!$A$5:$A$2043)+ROW()-4)</f>
        <v/>
      </c>
      <c r="B1951" s="104"/>
      <c r="C1951" s="153"/>
      <c r="D1951" s="105"/>
      <c r="E1951" s="105"/>
      <c r="F1951" s="106"/>
      <c r="G1951" s="105"/>
      <c r="H1951" s="105"/>
      <c r="I1951" s="107"/>
      <c r="J1951" s="422"/>
      <c r="K1951" s="422"/>
      <c r="L1951" s="423"/>
      <c r="M1951" s="422"/>
      <c r="N1951" s="422"/>
      <c r="O1951" s="79">
        <f t="shared" si="70"/>
        <v>0</v>
      </c>
      <c r="P1951" s="79">
        <f t="shared" si="70"/>
        <v>0</v>
      </c>
      <c r="Q1951" s="102" t="str">
        <f t="shared" si="69"/>
        <v/>
      </c>
    </row>
    <row r="1952" spans="1:17" x14ac:dyDescent="0.2">
      <c r="A1952" s="118" t="str">
        <f>IF(B1952="","",COUNT('Diário 1º PA'!$A$5:$A$1982)+COUNT('Diário 2º PA'!$A$5:$A$2027)+COUNT('Diário 3º PA'!$A$5:$A$2043)+ROW()-4)</f>
        <v/>
      </c>
      <c r="B1952" s="104"/>
      <c r="C1952" s="153"/>
      <c r="D1952" s="105"/>
      <c r="E1952" s="105"/>
      <c r="F1952" s="106"/>
      <c r="G1952" s="105"/>
      <c r="H1952" s="105"/>
      <c r="I1952" s="107"/>
      <c r="J1952" s="422"/>
      <c r="K1952" s="422"/>
      <c r="L1952" s="423"/>
      <c r="M1952" s="422"/>
      <c r="N1952" s="422"/>
      <c r="O1952" s="79">
        <f t="shared" si="70"/>
        <v>0</v>
      </c>
      <c r="P1952" s="79">
        <f t="shared" si="70"/>
        <v>0</v>
      </c>
      <c r="Q1952" s="102" t="str">
        <f t="shared" si="69"/>
        <v/>
      </c>
    </row>
    <row r="1953" spans="1:17" x14ac:dyDescent="0.2">
      <c r="A1953" s="118" t="str">
        <f>IF(B1953="","",COUNT('Diário 1º PA'!$A$5:$A$1982)+COUNT('Diário 2º PA'!$A$5:$A$2027)+COUNT('Diário 3º PA'!$A$5:$A$2043)+ROW()-4)</f>
        <v/>
      </c>
      <c r="B1953" s="104"/>
      <c r="C1953" s="153"/>
      <c r="D1953" s="105"/>
      <c r="E1953" s="105"/>
      <c r="F1953" s="106"/>
      <c r="G1953" s="105"/>
      <c r="H1953" s="105"/>
      <c r="I1953" s="107"/>
      <c r="J1953" s="422"/>
      <c r="K1953" s="422"/>
      <c r="L1953" s="423"/>
      <c r="M1953" s="422"/>
      <c r="N1953" s="422"/>
      <c r="O1953" s="79">
        <f t="shared" si="70"/>
        <v>0</v>
      </c>
      <c r="P1953" s="79">
        <f t="shared" si="70"/>
        <v>0</v>
      </c>
      <c r="Q1953" s="102" t="str">
        <f t="shared" si="69"/>
        <v/>
      </c>
    </row>
    <row r="1954" spans="1:17" x14ac:dyDescent="0.2">
      <c r="A1954" s="118" t="str">
        <f>IF(B1954="","",COUNT('Diário 1º PA'!$A$5:$A$1982)+COUNT('Diário 2º PA'!$A$5:$A$2027)+COUNT('Diário 3º PA'!$A$5:$A$2043)+ROW()-4)</f>
        <v/>
      </c>
      <c r="B1954" s="104"/>
      <c r="C1954" s="153"/>
      <c r="D1954" s="105"/>
      <c r="E1954" s="105"/>
      <c r="F1954" s="106"/>
      <c r="G1954" s="105"/>
      <c r="H1954" s="105"/>
      <c r="I1954" s="107"/>
      <c r="J1954" s="422"/>
      <c r="K1954" s="422"/>
      <c r="L1954" s="423"/>
      <c r="M1954" s="422"/>
      <c r="N1954" s="422"/>
      <c r="O1954" s="79">
        <f t="shared" si="70"/>
        <v>0</v>
      </c>
      <c r="P1954" s="79">
        <f t="shared" si="70"/>
        <v>0</v>
      </c>
      <c r="Q1954" s="102" t="str">
        <f t="shared" si="69"/>
        <v/>
      </c>
    </row>
    <row r="1955" spans="1:17" x14ac:dyDescent="0.2">
      <c r="A1955" s="118" t="str">
        <f>IF(B1955="","",COUNT('Diário 1º PA'!$A$5:$A$1982)+COUNT('Diário 2º PA'!$A$5:$A$2027)+COUNT('Diário 3º PA'!$A$5:$A$2043)+ROW()-4)</f>
        <v/>
      </c>
      <c r="B1955" s="104"/>
      <c r="C1955" s="153"/>
      <c r="D1955" s="105"/>
      <c r="E1955" s="105"/>
      <c r="F1955" s="106"/>
      <c r="G1955" s="105"/>
      <c r="H1955" s="105"/>
      <c r="I1955" s="107"/>
      <c r="J1955" s="422"/>
      <c r="K1955" s="422"/>
      <c r="L1955" s="423"/>
      <c r="M1955" s="422"/>
      <c r="N1955" s="422"/>
      <c r="O1955" s="79">
        <f t="shared" si="70"/>
        <v>0</v>
      </c>
      <c r="P1955" s="79">
        <f t="shared" si="70"/>
        <v>0</v>
      </c>
      <c r="Q1955" s="102" t="str">
        <f t="shared" si="69"/>
        <v/>
      </c>
    </row>
    <row r="1956" spans="1:17" x14ac:dyDescent="0.2">
      <c r="A1956" s="118" t="str">
        <f>IF(B1956="","",COUNT('Diário 1º PA'!$A$5:$A$1982)+COUNT('Diário 2º PA'!$A$5:$A$2027)+COUNT('Diário 3º PA'!$A$5:$A$2043)+ROW()-4)</f>
        <v/>
      </c>
      <c r="B1956" s="104"/>
      <c r="C1956" s="153"/>
      <c r="D1956" s="105"/>
      <c r="E1956" s="105"/>
      <c r="F1956" s="106"/>
      <c r="G1956" s="105"/>
      <c r="H1956" s="105"/>
      <c r="I1956" s="107"/>
      <c r="J1956" s="422"/>
      <c r="K1956" s="422"/>
      <c r="L1956" s="423"/>
      <c r="M1956" s="422"/>
      <c r="N1956" s="422"/>
      <c r="O1956" s="79">
        <f t="shared" si="70"/>
        <v>0</v>
      </c>
      <c r="P1956" s="79">
        <f t="shared" si="70"/>
        <v>0</v>
      </c>
      <c r="Q1956" s="102" t="str">
        <f t="shared" si="69"/>
        <v/>
      </c>
    </row>
    <row r="1957" spans="1:17" x14ac:dyDescent="0.2">
      <c r="A1957" s="118" t="str">
        <f>IF(B1957="","",COUNT('Diário 1º PA'!$A$5:$A$1982)+COUNT('Diário 2º PA'!$A$5:$A$2027)+COUNT('Diário 3º PA'!$A$5:$A$2043)+ROW()-4)</f>
        <v/>
      </c>
      <c r="B1957" s="104"/>
      <c r="C1957" s="153"/>
      <c r="D1957" s="105"/>
      <c r="E1957" s="105"/>
      <c r="F1957" s="106"/>
      <c r="G1957" s="105"/>
      <c r="H1957" s="105"/>
      <c r="I1957" s="107"/>
      <c r="J1957" s="422"/>
      <c r="K1957" s="422"/>
      <c r="L1957" s="423"/>
      <c r="M1957" s="422"/>
      <c r="N1957" s="422"/>
      <c r="O1957" s="79">
        <f t="shared" si="70"/>
        <v>0</v>
      </c>
      <c r="P1957" s="79">
        <f t="shared" si="70"/>
        <v>0</v>
      </c>
      <c r="Q1957" s="102" t="str">
        <f t="shared" si="69"/>
        <v/>
      </c>
    </row>
    <row r="1958" spans="1:17" x14ac:dyDescent="0.2">
      <c r="A1958" s="118" t="str">
        <f>IF(B1958="","",COUNT('Diário 1º PA'!$A$5:$A$1982)+COUNT('Diário 2º PA'!$A$5:$A$2027)+COUNT('Diário 3º PA'!$A$5:$A$2043)+ROW()-4)</f>
        <v/>
      </c>
      <c r="B1958" s="104"/>
      <c r="C1958" s="153"/>
      <c r="D1958" s="105"/>
      <c r="E1958" s="105"/>
      <c r="F1958" s="106"/>
      <c r="G1958" s="105"/>
      <c r="H1958" s="105"/>
      <c r="I1958" s="107"/>
      <c r="J1958" s="422"/>
      <c r="K1958" s="422"/>
      <c r="L1958" s="423"/>
      <c r="M1958" s="422"/>
      <c r="N1958" s="422"/>
      <c r="O1958" s="79">
        <f t="shared" si="70"/>
        <v>0</v>
      </c>
      <c r="P1958" s="79">
        <f t="shared" si="70"/>
        <v>0</v>
      </c>
      <c r="Q1958" s="102" t="str">
        <f t="shared" si="69"/>
        <v/>
      </c>
    </row>
    <row r="1959" spans="1:17" x14ac:dyDescent="0.2">
      <c r="A1959" s="118" t="str">
        <f>IF(B1959="","",COUNT('Diário 1º PA'!$A$5:$A$1982)+COUNT('Diário 2º PA'!$A$5:$A$2027)+COUNT('Diário 3º PA'!$A$5:$A$2043)+ROW()-4)</f>
        <v/>
      </c>
      <c r="B1959" s="104"/>
      <c r="C1959" s="153"/>
      <c r="D1959" s="105"/>
      <c r="E1959" s="105"/>
      <c r="F1959" s="106"/>
      <c r="G1959" s="105"/>
      <c r="H1959" s="105"/>
      <c r="I1959" s="107"/>
      <c r="J1959" s="422"/>
      <c r="K1959" s="422"/>
      <c r="L1959" s="423"/>
      <c r="M1959" s="422"/>
      <c r="N1959" s="422"/>
      <c r="O1959" s="79">
        <f t="shared" si="70"/>
        <v>0</v>
      </c>
      <c r="P1959" s="79">
        <f t="shared" si="70"/>
        <v>0</v>
      </c>
      <c r="Q1959" s="102" t="str">
        <f t="shared" si="69"/>
        <v/>
      </c>
    </row>
    <row r="1960" spans="1:17" x14ac:dyDescent="0.2">
      <c r="A1960" s="118" t="str">
        <f>IF(B1960="","",COUNT('Diário 1º PA'!$A$5:$A$1982)+COUNT('Diário 2º PA'!$A$5:$A$2027)+COUNT('Diário 3º PA'!$A$5:$A$2043)+ROW()-4)</f>
        <v/>
      </c>
      <c r="B1960" s="104"/>
      <c r="C1960" s="153"/>
      <c r="D1960" s="105"/>
      <c r="E1960" s="105"/>
      <c r="F1960" s="106"/>
      <c r="G1960" s="105"/>
      <c r="H1960" s="105"/>
      <c r="I1960" s="107"/>
      <c r="J1960" s="422"/>
      <c r="K1960" s="422"/>
      <c r="L1960" s="423"/>
      <c r="M1960" s="422"/>
      <c r="N1960" s="422"/>
      <c r="O1960" s="79">
        <f t="shared" si="70"/>
        <v>0</v>
      </c>
      <c r="P1960" s="79">
        <f t="shared" si="70"/>
        <v>0</v>
      </c>
      <c r="Q1960" s="102" t="str">
        <f t="shared" si="69"/>
        <v/>
      </c>
    </row>
    <row r="1961" spans="1:17" x14ac:dyDescent="0.2">
      <c r="A1961" s="118" t="str">
        <f>IF(B1961="","",COUNT('Diário 1º PA'!$A$5:$A$1982)+COUNT('Diário 2º PA'!$A$5:$A$2027)+COUNT('Diário 3º PA'!$A$5:$A$2043)+ROW()-4)</f>
        <v/>
      </c>
      <c r="B1961" s="104"/>
      <c r="C1961" s="153"/>
      <c r="D1961" s="105"/>
      <c r="E1961" s="105"/>
      <c r="F1961" s="106"/>
      <c r="G1961" s="105"/>
      <c r="H1961" s="105"/>
      <c r="I1961" s="107"/>
      <c r="J1961" s="422"/>
      <c r="K1961" s="422"/>
      <c r="L1961" s="423"/>
      <c r="M1961" s="422"/>
      <c r="N1961" s="422"/>
      <c r="O1961" s="79">
        <f t="shared" si="70"/>
        <v>0</v>
      </c>
      <c r="P1961" s="79">
        <f t="shared" si="70"/>
        <v>0</v>
      </c>
      <c r="Q1961" s="102" t="str">
        <f t="shared" si="69"/>
        <v/>
      </c>
    </row>
    <row r="1962" spans="1:17" x14ac:dyDescent="0.2">
      <c r="A1962" s="118" t="str">
        <f>IF(B1962="","",COUNT('Diário 1º PA'!$A$5:$A$1982)+COUNT('Diário 2º PA'!$A$5:$A$2027)+COUNT('Diário 3º PA'!$A$5:$A$2043)+ROW()-4)</f>
        <v/>
      </c>
      <c r="B1962" s="104"/>
      <c r="C1962" s="153"/>
      <c r="D1962" s="105"/>
      <c r="E1962" s="105"/>
      <c r="F1962" s="106"/>
      <c r="G1962" s="105"/>
      <c r="H1962" s="105"/>
      <c r="I1962" s="107"/>
      <c r="J1962" s="422"/>
      <c r="K1962" s="422"/>
      <c r="L1962" s="423"/>
      <c r="M1962" s="422"/>
      <c r="N1962" s="422"/>
      <c r="O1962" s="79">
        <f t="shared" si="70"/>
        <v>0</v>
      </c>
      <c r="P1962" s="79">
        <f t="shared" si="70"/>
        <v>0</v>
      </c>
      <c r="Q1962" s="102" t="str">
        <f t="shared" si="69"/>
        <v/>
      </c>
    </row>
    <row r="1963" spans="1:17" x14ac:dyDescent="0.2">
      <c r="A1963" s="118" t="str">
        <f>IF(B1963="","",COUNT('Diário 1º PA'!$A$5:$A$1982)+COUNT('Diário 2º PA'!$A$5:$A$2027)+COUNT('Diário 3º PA'!$A$5:$A$2043)+ROW()-4)</f>
        <v/>
      </c>
      <c r="B1963" s="104"/>
      <c r="C1963" s="153"/>
      <c r="D1963" s="105"/>
      <c r="E1963" s="105"/>
      <c r="F1963" s="106"/>
      <c r="G1963" s="105"/>
      <c r="H1963" s="105"/>
      <c r="I1963" s="107"/>
      <c r="J1963" s="422"/>
      <c r="K1963" s="422"/>
      <c r="L1963" s="423"/>
      <c r="M1963" s="422"/>
      <c r="N1963" s="422"/>
      <c r="O1963" s="79">
        <f t="shared" si="70"/>
        <v>0</v>
      </c>
      <c r="P1963" s="79">
        <f t="shared" si="70"/>
        <v>0</v>
      </c>
      <c r="Q1963" s="102" t="str">
        <f t="shared" si="69"/>
        <v/>
      </c>
    </row>
    <row r="1964" spans="1:17" x14ac:dyDescent="0.2">
      <c r="A1964" s="118" t="str">
        <f>IF(B1964="","",COUNT('Diário 1º PA'!$A$5:$A$1982)+COUNT('Diário 2º PA'!$A$5:$A$2027)+COUNT('Diário 3º PA'!$A$5:$A$2043)+ROW()-4)</f>
        <v/>
      </c>
      <c r="B1964" s="104"/>
      <c r="C1964" s="153"/>
      <c r="D1964" s="105"/>
      <c r="E1964" s="105"/>
      <c r="F1964" s="106"/>
      <c r="G1964" s="105"/>
      <c r="H1964" s="105"/>
      <c r="I1964" s="107"/>
      <c r="J1964" s="422"/>
      <c r="K1964" s="422"/>
      <c r="L1964" s="423"/>
      <c r="M1964" s="422"/>
      <c r="N1964" s="422"/>
      <c r="O1964" s="79">
        <f t="shared" si="70"/>
        <v>0</v>
      </c>
      <c r="P1964" s="79">
        <f t="shared" si="70"/>
        <v>0</v>
      </c>
      <c r="Q1964" s="102" t="str">
        <f t="shared" si="69"/>
        <v/>
      </c>
    </row>
    <row r="1965" spans="1:17" x14ac:dyDescent="0.2">
      <c r="A1965" s="118" t="str">
        <f>IF(B1965="","",COUNT('Diário 1º PA'!$A$5:$A$1982)+COUNT('Diário 2º PA'!$A$5:$A$2027)+COUNT('Diário 3º PA'!$A$5:$A$2043)+ROW()-4)</f>
        <v/>
      </c>
      <c r="B1965" s="104"/>
      <c r="C1965" s="153"/>
      <c r="D1965" s="105"/>
      <c r="E1965" s="105"/>
      <c r="F1965" s="106"/>
      <c r="G1965" s="105"/>
      <c r="H1965" s="105"/>
      <c r="I1965" s="107"/>
      <c r="J1965" s="422"/>
      <c r="K1965" s="422"/>
      <c r="L1965" s="423"/>
      <c r="M1965" s="422"/>
      <c r="N1965" s="422"/>
      <c r="O1965" s="79">
        <f t="shared" si="70"/>
        <v>0</v>
      </c>
      <c r="P1965" s="79">
        <f t="shared" si="70"/>
        <v>0</v>
      </c>
      <c r="Q1965" s="102" t="str">
        <f t="shared" si="69"/>
        <v/>
      </c>
    </row>
    <row r="1966" spans="1:17" x14ac:dyDescent="0.2">
      <c r="A1966" s="118" t="str">
        <f>IF(B1966="","",COUNT('Diário 1º PA'!$A$5:$A$1982)+COUNT('Diário 2º PA'!$A$5:$A$2027)+COUNT('Diário 3º PA'!$A$5:$A$2043)+ROW()-4)</f>
        <v/>
      </c>
      <c r="B1966" s="104"/>
      <c r="C1966" s="153"/>
      <c r="D1966" s="105"/>
      <c r="E1966" s="105"/>
      <c r="F1966" s="106"/>
      <c r="G1966" s="105"/>
      <c r="H1966" s="105"/>
      <c r="I1966" s="107"/>
      <c r="J1966" s="422"/>
      <c r="K1966" s="422"/>
      <c r="L1966" s="423"/>
      <c r="M1966" s="422"/>
      <c r="N1966" s="422"/>
      <c r="O1966" s="79">
        <f t="shared" si="70"/>
        <v>0</v>
      </c>
      <c r="P1966" s="79">
        <f t="shared" si="70"/>
        <v>0</v>
      </c>
      <c r="Q1966" s="102" t="str">
        <f t="shared" si="69"/>
        <v/>
      </c>
    </row>
    <row r="1967" spans="1:17" x14ac:dyDescent="0.2">
      <c r="A1967" s="118" t="str">
        <f>IF(B1967="","",COUNT('Diário 1º PA'!$A$5:$A$1982)+COUNT('Diário 2º PA'!$A$5:$A$2027)+COUNT('Diário 3º PA'!$A$5:$A$2043)+ROW()-4)</f>
        <v/>
      </c>
      <c r="B1967" s="104"/>
      <c r="C1967" s="153"/>
      <c r="D1967" s="105"/>
      <c r="E1967" s="105"/>
      <c r="F1967" s="106"/>
      <c r="G1967" s="105"/>
      <c r="H1967" s="105"/>
      <c r="I1967" s="107"/>
      <c r="J1967" s="422"/>
      <c r="K1967" s="422"/>
      <c r="L1967" s="423"/>
      <c r="M1967" s="422"/>
      <c r="N1967" s="422"/>
      <c r="O1967" s="79">
        <f t="shared" si="70"/>
        <v>0</v>
      </c>
      <c r="P1967" s="79">
        <f t="shared" si="70"/>
        <v>0</v>
      </c>
      <c r="Q1967" s="102" t="str">
        <f t="shared" si="69"/>
        <v/>
      </c>
    </row>
    <row r="1968" spans="1:17" x14ac:dyDescent="0.2">
      <c r="A1968" s="118" t="str">
        <f>IF(B1968="","",COUNT('Diário 1º PA'!$A$5:$A$1982)+COUNT('Diário 2º PA'!$A$5:$A$2027)+COUNT('Diário 3º PA'!$A$5:$A$2043)+ROW()-4)</f>
        <v/>
      </c>
      <c r="B1968" s="104"/>
      <c r="C1968" s="153"/>
      <c r="D1968" s="105"/>
      <c r="E1968" s="105"/>
      <c r="F1968" s="106"/>
      <c r="G1968" s="105"/>
      <c r="H1968" s="105"/>
      <c r="I1968" s="107"/>
      <c r="J1968" s="422"/>
      <c r="K1968" s="422"/>
      <c r="L1968" s="423"/>
      <c r="M1968" s="422"/>
      <c r="N1968" s="422"/>
      <c r="O1968" s="79">
        <f t="shared" si="70"/>
        <v>0</v>
      </c>
      <c r="P1968" s="79">
        <f t="shared" si="70"/>
        <v>0</v>
      </c>
      <c r="Q1968" s="102" t="str">
        <f t="shared" si="69"/>
        <v/>
      </c>
    </row>
    <row r="1969" spans="1:17" x14ac:dyDescent="0.2">
      <c r="A1969" s="118" t="str">
        <f>IF(B1969="","",COUNT('Diário 1º PA'!$A$5:$A$1982)+COUNT('Diário 2º PA'!$A$5:$A$2027)+COUNT('Diário 3º PA'!$A$5:$A$2043)+ROW()-4)</f>
        <v/>
      </c>
      <c r="B1969" s="104"/>
      <c r="C1969" s="153"/>
      <c r="D1969" s="105"/>
      <c r="E1969" s="105"/>
      <c r="F1969" s="106"/>
      <c r="G1969" s="105"/>
      <c r="H1969" s="105"/>
      <c r="I1969" s="107"/>
      <c r="J1969" s="422"/>
      <c r="K1969" s="422"/>
      <c r="L1969" s="423"/>
      <c r="M1969" s="422"/>
      <c r="N1969" s="422"/>
      <c r="O1969" s="79">
        <f t="shared" si="70"/>
        <v>0</v>
      </c>
      <c r="P1969" s="79">
        <f t="shared" si="70"/>
        <v>0</v>
      </c>
      <c r="Q1969" s="102" t="str">
        <f t="shared" si="69"/>
        <v/>
      </c>
    </row>
    <row r="1970" spans="1:17" x14ac:dyDescent="0.2">
      <c r="A1970" s="118" t="str">
        <f>IF(B1970="","",COUNT('Diário 1º PA'!$A$5:$A$1982)+COUNT('Diário 2º PA'!$A$5:$A$2027)+COUNT('Diário 3º PA'!$A$5:$A$2043)+ROW()-4)</f>
        <v/>
      </c>
      <c r="B1970" s="104"/>
      <c r="C1970" s="153"/>
      <c r="D1970" s="105"/>
      <c r="E1970" s="105"/>
      <c r="F1970" s="106"/>
      <c r="G1970" s="105"/>
      <c r="H1970" s="105"/>
      <c r="I1970" s="107"/>
      <c r="J1970" s="422"/>
      <c r="K1970" s="422"/>
      <c r="L1970" s="423"/>
      <c r="M1970" s="422"/>
      <c r="N1970" s="422"/>
      <c r="O1970" s="79">
        <f t="shared" si="70"/>
        <v>0</v>
      </c>
      <c r="P1970" s="79">
        <f t="shared" si="70"/>
        <v>0</v>
      </c>
      <c r="Q1970" s="102" t="str">
        <f t="shared" si="69"/>
        <v/>
      </c>
    </row>
    <row r="1971" spans="1:17" x14ac:dyDescent="0.2">
      <c r="A1971" s="118" t="str">
        <f>IF(B1971="","",COUNT('Diário 1º PA'!$A$5:$A$1982)+COUNT('Diário 2º PA'!$A$5:$A$2027)+COUNT('Diário 3º PA'!$A$5:$A$2043)+ROW()-4)</f>
        <v/>
      </c>
      <c r="B1971" s="104"/>
      <c r="C1971" s="153"/>
      <c r="D1971" s="105"/>
      <c r="E1971" s="105"/>
      <c r="F1971" s="106"/>
      <c r="G1971" s="105"/>
      <c r="H1971" s="105"/>
      <c r="I1971" s="107"/>
      <c r="J1971" s="422"/>
      <c r="K1971" s="422"/>
      <c r="L1971" s="423"/>
      <c r="M1971" s="422"/>
      <c r="N1971" s="422"/>
      <c r="O1971" s="79">
        <f t="shared" si="70"/>
        <v>0</v>
      </c>
      <c r="P1971" s="79">
        <f t="shared" si="70"/>
        <v>0</v>
      </c>
      <c r="Q1971" s="102" t="str">
        <f t="shared" si="69"/>
        <v/>
      </c>
    </row>
    <row r="1972" spans="1:17" x14ac:dyDescent="0.2">
      <c r="A1972" s="118" t="str">
        <f>IF(B1972="","",COUNT('Diário 1º PA'!$A$5:$A$1982)+COUNT('Diário 2º PA'!$A$5:$A$2027)+COUNT('Diário 3º PA'!$A$5:$A$2043)+ROW()-4)</f>
        <v/>
      </c>
      <c r="B1972" s="104"/>
      <c r="C1972" s="153"/>
      <c r="D1972" s="105"/>
      <c r="E1972" s="105"/>
      <c r="F1972" s="106"/>
      <c r="G1972" s="105"/>
      <c r="H1972" s="105"/>
      <c r="I1972" s="107"/>
      <c r="J1972" s="422"/>
      <c r="K1972" s="422"/>
      <c r="L1972" s="423"/>
      <c r="M1972" s="422"/>
      <c r="N1972" s="422"/>
      <c r="O1972" s="79">
        <f t="shared" si="70"/>
        <v>0</v>
      </c>
      <c r="P1972" s="79">
        <f t="shared" si="70"/>
        <v>0</v>
      </c>
      <c r="Q1972" s="102" t="str">
        <f t="shared" si="69"/>
        <v/>
      </c>
    </row>
    <row r="1973" spans="1:17" x14ac:dyDescent="0.2">
      <c r="A1973" s="118" t="str">
        <f>IF(B1973="","",COUNT('Diário 1º PA'!$A$5:$A$1982)+COUNT('Diário 2º PA'!$A$5:$A$2027)+COUNT('Diário 3º PA'!$A$5:$A$2043)+ROW()-4)</f>
        <v/>
      </c>
      <c r="B1973" s="104"/>
      <c r="C1973" s="153"/>
      <c r="D1973" s="105"/>
      <c r="E1973" s="105"/>
      <c r="F1973" s="106"/>
      <c r="G1973" s="105"/>
      <c r="H1973" s="105"/>
      <c r="I1973" s="107"/>
      <c r="J1973" s="422"/>
      <c r="K1973" s="422"/>
      <c r="L1973" s="423"/>
      <c r="M1973" s="422"/>
      <c r="N1973" s="422"/>
      <c r="O1973" s="79">
        <f t="shared" si="70"/>
        <v>0</v>
      </c>
      <c r="P1973" s="79">
        <f t="shared" si="70"/>
        <v>0</v>
      </c>
      <c r="Q1973" s="102" t="str">
        <f t="shared" si="69"/>
        <v/>
      </c>
    </row>
    <row r="1974" spans="1:17" x14ac:dyDescent="0.2">
      <c r="A1974" s="118" t="str">
        <f>IF(B1974="","",COUNT('Diário 1º PA'!$A$5:$A$1982)+COUNT('Diário 2º PA'!$A$5:$A$2027)+COUNT('Diário 3º PA'!$A$5:$A$2043)+ROW()-4)</f>
        <v/>
      </c>
      <c r="B1974" s="104"/>
      <c r="C1974" s="153"/>
      <c r="D1974" s="105"/>
      <c r="E1974" s="105"/>
      <c r="F1974" s="106"/>
      <c r="G1974" s="105"/>
      <c r="H1974" s="105"/>
      <c r="I1974" s="107"/>
      <c r="J1974" s="422"/>
      <c r="K1974" s="422"/>
      <c r="L1974" s="423"/>
      <c r="M1974" s="422"/>
      <c r="N1974" s="422"/>
      <c r="O1974" s="79">
        <f t="shared" si="70"/>
        <v>0</v>
      </c>
      <c r="P1974" s="79">
        <f t="shared" si="70"/>
        <v>0</v>
      </c>
      <c r="Q1974" s="102" t="str">
        <f t="shared" si="69"/>
        <v/>
      </c>
    </row>
    <row r="1975" spans="1:17" x14ac:dyDescent="0.2">
      <c r="A1975" s="118" t="str">
        <f>IF(B1975="","",COUNT('Diário 1º PA'!$A$5:$A$1982)+COUNT('Diário 2º PA'!$A$5:$A$2027)+COUNT('Diário 3º PA'!$A$5:$A$2043)+ROW()-4)</f>
        <v/>
      </c>
      <c r="B1975" s="104"/>
      <c r="C1975" s="153"/>
      <c r="D1975" s="105"/>
      <c r="E1975" s="105"/>
      <c r="F1975" s="106"/>
      <c r="G1975" s="105"/>
      <c r="H1975" s="105"/>
      <c r="I1975" s="107"/>
      <c r="J1975" s="422"/>
      <c r="K1975" s="422"/>
      <c r="L1975" s="423"/>
      <c r="M1975" s="422"/>
      <c r="N1975" s="422"/>
      <c r="O1975" s="79">
        <f t="shared" si="70"/>
        <v>0</v>
      </c>
      <c r="P1975" s="79">
        <f t="shared" si="70"/>
        <v>0</v>
      </c>
      <c r="Q1975" s="102" t="str">
        <f t="shared" si="69"/>
        <v/>
      </c>
    </row>
    <row r="1976" spans="1:17" x14ac:dyDescent="0.2">
      <c r="A1976" s="118" t="str">
        <f>IF(B1976="","",COUNT('Diário 1º PA'!$A$5:$A$1982)+COUNT('Diário 2º PA'!$A$5:$A$2027)+COUNT('Diário 3º PA'!$A$5:$A$2043)+ROW()-4)</f>
        <v/>
      </c>
      <c r="B1976" s="104"/>
      <c r="C1976" s="153"/>
      <c r="D1976" s="105"/>
      <c r="E1976" s="105"/>
      <c r="F1976" s="106"/>
      <c r="G1976" s="105"/>
      <c r="H1976" s="105"/>
      <c r="I1976" s="107"/>
      <c r="J1976" s="422"/>
      <c r="K1976" s="422"/>
      <c r="L1976" s="423"/>
      <c r="M1976" s="422"/>
      <c r="N1976" s="422"/>
      <c r="O1976" s="79">
        <f t="shared" si="70"/>
        <v>0</v>
      </c>
      <c r="P1976" s="79">
        <f t="shared" si="70"/>
        <v>0</v>
      </c>
      <c r="Q1976" s="102" t="str">
        <f t="shared" si="69"/>
        <v/>
      </c>
    </row>
    <row r="1977" spans="1:17" x14ac:dyDescent="0.2">
      <c r="A1977" s="118" t="str">
        <f>IF(B1977="","",COUNT('Diário 1º PA'!$A$5:$A$1982)+COUNT('Diário 2º PA'!$A$5:$A$2027)+COUNT('Diário 3º PA'!$A$5:$A$2043)+ROW()-4)</f>
        <v/>
      </c>
      <c r="B1977" s="104"/>
      <c r="C1977" s="153"/>
      <c r="D1977" s="105"/>
      <c r="E1977" s="105"/>
      <c r="F1977" s="106"/>
      <c r="G1977" s="105"/>
      <c r="H1977" s="105"/>
      <c r="I1977" s="107"/>
      <c r="J1977" s="422"/>
      <c r="K1977" s="422"/>
      <c r="L1977" s="423"/>
      <c r="M1977" s="422"/>
      <c r="N1977" s="422"/>
      <c r="O1977" s="79">
        <f t="shared" si="70"/>
        <v>0</v>
      </c>
      <c r="P1977" s="79">
        <f t="shared" si="70"/>
        <v>0</v>
      </c>
      <c r="Q1977" s="102" t="str">
        <f t="shared" si="69"/>
        <v/>
      </c>
    </row>
    <row r="1978" spans="1:17" x14ac:dyDescent="0.2">
      <c r="A1978" s="118" t="str">
        <f>IF(B1978="","",COUNT('Diário 1º PA'!$A$5:$A$1982)+COUNT('Diário 2º PA'!$A$5:$A$2027)+COUNT('Diário 3º PA'!$A$5:$A$2043)+ROW()-4)</f>
        <v/>
      </c>
      <c r="B1978" s="104"/>
      <c r="C1978" s="153"/>
      <c r="D1978" s="105"/>
      <c r="E1978" s="105"/>
      <c r="F1978" s="106"/>
      <c r="G1978" s="105"/>
      <c r="H1978" s="105"/>
      <c r="I1978" s="107"/>
      <c r="J1978" s="422"/>
      <c r="K1978" s="422"/>
      <c r="L1978" s="423"/>
      <c r="M1978" s="422"/>
      <c r="N1978" s="422"/>
      <c r="O1978" s="79">
        <f t="shared" si="70"/>
        <v>0</v>
      </c>
      <c r="P1978" s="79">
        <f t="shared" si="70"/>
        <v>0</v>
      </c>
      <c r="Q1978" s="102" t="str">
        <f t="shared" si="69"/>
        <v/>
      </c>
    </row>
    <row r="1979" spans="1:17" x14ac:dyDescent="0.2">
      <c r="A1979" s="118" t="str">
        <f>IF(B1979="","",COUNT('Diário 1º PA'!$A$5:$A$1982)+COUNT('Diário 2º PA'!$A$5:$A$2027)+COUNT('Diário 3º PA'!$A$5:$A$2043)+ROW()-4)</f>
        <v/>
      </c>
      <c r="B1979" s="104"/>
      <c r="C1979" s="153"/>
      <c r="D1979" s="105"/>
      <c r="E1979" s="105"/>
      <c r="F1979" s="106"/>
      <c r="G1979" s="105"/>
      <c r="H1979" s="105"/>
      <c r="I1979" s="107"/>
      <c r="J1979" s="422"/>
      <c r="K1979" s="422"/>
      <c r="L1979" s="423"/>
      <c r="M1979" s="422"/>
      <c r="N1979" s="422"/>
      <c r="O1979" s="79">
        <f t="shared" si="70"/>
        <v>0</v>
      </c>
      <c r="P1979" s="79">
        <f t="shared" si="70"/>
        <v>0</v>
      </c>
      <c r="Q1979" s="102" t="str">
        <f t="shared" si="69"/>
        <v/>
      </c>
    </row>
    <row r="1980" spans="1:17" x14ac:dyDescent="0.2">
      <c r="A1980" s="118" t="str">
        <f>IF(B1980="","",COUNT('Diário 1º PA'!$A$5:$A$1982)+COUNT('Diário 2º PA'!$A$5:$A$2027)+COUNT('Diário 3º PA'!$A$5:$A$2043)+ROW()-4)</f>
        <v/>
      </c>
      <c r="B1980" s="104"/>
      <c r="C1980" s="153"/>
      <c r="D1980" s="105"/>
      <c r="E1980" s="105"/>
      <c r="F1980" s="106"/>
      <c r="G1980" s="105"/>
      <c r="H1980" s="105"/>
      <c r="I1980" s="107"/>
      <c r="J1980" s="422"/>
      <c r="K1980" s="422"/>
      <c r="L1980" s="423"/>
      <c r="M1980" s="422"/>
      <c r="N1980" s="422"/>
      <c r="O1980" s="79">
        <f t="shared" si="70"/>
        <v>0</v>
      </c>
      <c r="P1980" s="79">
        <f t="shared" si="70"/>
        <v>0</v>
      </c>
      <c r="Q1980" s="102" t="str">
        <f t="shared" si="69"/>
        <v/>
      </c>
    </row>
    <row r="1981" spans="1:17" x14ac:dyDescent="0.2">
      <c r="A1981" s="118" t="str">
        <f>IF(B1981="","",COUNT('Diário 1º PA'!$A$5:$A$1982)+COUNT('Diário 2º PA'!$A$5:$A$2027)+COUNT('Diário 3º PA'!$A$5:$A$2043)+ROW()-4)</f>
        <v/>
      </c>
      <c r="B1981" s="104"/>
      <c r="C1981" s="153"/>
      <c r="D1981" s="105"/>
      <c r="E1981" s="105"/>
      <c r="F1981" s="106"/>
      <c r="G1981" s="105"/>
      <c r="H1981" s="105"/>
      <c r="I1981" s="107"/>
      <c r="J1981" s="422"/>
      <c r="K1981" s="422"/>
      <c r="L1981" s="423"/>
      <c r="M1981" s="422"/>
      <c r="N1981" s="422"/>
      <c r="O1981" s="79">
        <f t="shared" si="70"/>
        <v>0</v>
      </c>
      <c r="P1981" s="79">
        <f t="shared" si="70"/>
        <v>0</v>
      </c>
      <c r="Q1981" s="102" t="str">
        <f t="shared" si="69"/>
        <v/>
      </c>
    </row>
    <row r="1982" spans="1:17" x14ac:dyDescent="0.2">
      <c r="A1982" s="118" t="str">
        <f>IF(B1982="","",COUNT('Diário 1º PA'!$A$5:$A$1982)+COUNT('Diário 2º PA'!$A$5:$A$2027)+COUNT('Diário 3º PA'!$A$5:$A$2043)+ROW()-4)</f>
        <v/>
      </c>
      <c r="B1982" s="104"/>
      <c r="C1982" s="153"/>
      <c r="D1982" s="105"/>
      <c r="E1982" s="105"/>
      <c r="F1982" s="106"/>
      <c r="G1982" s="105"/>
      <c r="H1982" s="105"/>
      <c r="I1982" s="107"/>
      <c r="J1982" s="422"/>
      <c r="K1982" s="422"/>
      <c r="L1982" s="423"/>
      <c r="M1982" s="422"/>
      <c r="N1982" s="422"/>
      <c r="O1982" s="79">
        <f t="shared" si="70"/>
        <v>0</v>
      </c>
      <c r="P1982" s="79">
        <f t="shared" si="70"/>
        <v>0</v>
      </c>
      <c r="Q1982" s="102" t="str">
        <f t="shared" si="69"/>
        <v/>
      </c>
    </row>
    <row r="1983" spans="1:17" x14ac:dyDescent="0.2">
      <c r="A1983" s="118" t="str">
        <f>IF(B1983="","",COUNT('Diário 1º PA'!$A$5:$A$1982)+COUNT('Diário 2º PA'!$A$5:$A$2027)+COUNT('Diário 3º PA'!$A$5:$A$2043)+ROW()-4)</f>
        <v/>
      </c>
      <c r="B1983" s="104"/>
      <c r="C1983" s="153"/>
      <c r="D1983" s="105"/>
      <c r="E1983" s="105"/>
      <c r="F1983" s="106"/>
      <c r="G1983" s="105"/>
      <c r="H1983" s="105"/>
      <c r="I1983" s="107"/>
      <c r="J1983" s="422"/>
      <c r="K1983" s="422"/>
      <c r="L1983" s="423"/>
      <c r="M1983" s="422"/>
      <c r="N1983" s="422"/>
      <c r="O1983" s="79">
        <f t="shared" si="70"/>
        <v>0</v>
      </c>
      <c r="P1983" s="79">
        <f t="shared" si="70"/>
        <v>0</v>
      </c>
      <c r="Q1983" s="102" t="str">
        <f t="shared" si="69"/>
        <v/>
      </c>
    </row>
    <row r="1984" spans="1:17" x14ac:dyDescent="0.2">
      <c r="A1984" s="118" t="str">
        <f>IF(B1984="","",COUNT('Diário 1º PA'!$A$5:$A$1982)+COUNT('Diário 2º PA'!$A$5:$A$2027)+COUNT('Diário 3º PA'!$A$5:$A$2043)+ROW()-4)</f>
        <v/>
      </c>
      <c r="B1984" s="104"/>
      <c r="C1984" s="153"/>
      <c r="D1984" s="105"/>
      <c r="E1984" s="105"/>
      <c r="F1984" s="106"/>
      <c r="G1984" s="105"/>
      <c r="H1984" s="105"/>
      <c r="I1984" s="107"/>
      <c r="J1984" s="422"/>
      <c r="K1984" s="422"/>
      <c r="L1984" s="423"/>
      <c r="M1984" s="422"/>
      <c r="N1984" s="422"/>
      <c r="O1984" s="79">
        <f t="shared" si="70"/>
        <v>0</v>
      </c>
      <c r="P1984" s="79">
        <f t="shared" si="70"/>
        <v>0</v>
      </c>
      <c r="Q1984" s="102" t="str">
        <f t="shared" si="69"/>
        <v/>
      </c>
    </row>
    <row r="1985" spans="1:17" x14ac:dyDescent="0.2">
      <c r="A1985" s="118" t="str">
        <f>IF(B1985="","",COUNT('Diário 1º PA'!$A$5:$A$1982)+COUNT('Diário 2º PA'!$A$5:$A$2027)+COUNT('Diário 3º PA'!$A$5:$A$2043)+ROW()-4)</f>
        <v/>
      </c>
      <c r="B1985" s="104"/>
      <c r="C1985" s="153"/>
      <c r="D1985" s="105"/>
      <c r="E1985" s="105"/>
      <c r="F1985" s="106"/>
      <c r="G1985" s="105"/>
      <c r="H1985" s="105"/>
      <c r="I1985" s="107"/>
      <c r="J1985" s="422"/>
      <c r="K1985" s="422"/>
      <c r="L1985" s="423"/>
      <c r="M1985" s="422"/>
      <c r="N1985" s="422"/>
      <c r="O1985" s="79">
        <f t="shared" si="70"/>
        <v>0</v>
      </c>
      <c r="P1985" s="79">
        <f t="shared" si="70"/>
        <v>0</v>
      </c>
      <c r="Q1985" s="102" t="str">
        <f t="shared" si="69"/>
        <v/>
      </c>
    </row>
    <row r="1986" spans="1:17" x14ac:dyDescent="0.2">
      <c r="A1986" s="118" t="str">
        <f>IF(B1986="","",COUNT('Diário 1º PA'!$A$5:$A$1982)+COUNT('Diário 2º PA'!$A$5:$A$2027)+COUNT('Diário 3º PA'!$A$5:$A$2043)+ROW()-4)</f>
        <v/>
      </c>
      <c r="B1986" s="104"/>
      <c r="C1986" s="153"/>
      <c r="D1986" s="105"/>
      <c r="E1986" s="105"/>
      <c r="F1986" s="106"/>
      <c r="G1986" s="105"/>
      <c r="H1986" s="105"/>
      <c r="I1986" s="107"/>
      <c r="J1986" s="422"/>
      <c r="K1986" s="422"/>
      <c r="L1986" s="423"/>
      <c r="M1986" s="422"/>
      <c r="N1986" s="422"/>
      <c r="O1986" s="79">
        <f t="shared" si="70"/>
        <v>0</v>
      </c>
      <c r="P1986" s="79">
        <f t="shared" si="70"/>
        <v>0</v>
      </c>
      <c r="Q1986" s="102" t="str">
        <f t="shared" si="69"/>
        <v/>
      </c>
    </row>
    <row r="1987" spans="1:17" x14ac:dyDescent="0.2">
      <c r="A1987" s="118" t="str">
        <f>IF(B1987="","",COUNT('Diário 1º PA'!$A$5:$A$1982)+COUNT('Diário 2º PA'!$A$5:$A$2027)+COUNT('Diário 3º PA'!$A$5:$A$2043)+ROW()-4)</f>
        <v/>
      </c>
      <c r="B1987" s="104"/>
      <c r="C1987" s="153"/>
      <c r="D1987" s="105"/>
      <c r="E1987" s="105"/>
      <c r="F1987" s="106"/>
      <c r="G1987" s="105"/>
      <c r="H1987" s="105"/>
      <c r="I1987" s="107"/>
      <c r="J1987" s="422"/>
      <c r="K1987" s="422"/>
      <c r="L1987" s="423"/>
      <c r="M1987" s="422"/>
      <c r="N1987" s="422"/>
      <c r="O1987" s="79">
        <f t="shared" si="70"/>
        <v>0</v>
      </c>
      <c r="P1987" s="79">
        <f t="shared" si="70"/>
        <v>0</v>
      </c>
      <c r="Q1987" s="102" t="str">
        <f t="shared" si="69"/>
        <v/>
      </c>
    </row>
    <row r="1988" spans="1:17" x14ac:dyDescent="0.2">
      <c r="A1988" s="118" t="str">
        <f>IF(B1988="","",COUNT('Diário 1º PA'!$A$5:$A$1982)+COUNT('Diário 2º PA'!$A$5:$A$2027)+COUNT('Diário 3º PA'!$A$5:$A$2043)+ROW()-4)</f>
        <v/>
      </c>
      <c r="B1988" s="104"/>
      <c r="C1988" s="153"/>
      <c r="D1988" s="105"/>
      <c r="E1988" s="105"/>
      <c r="F1988" s="106"/>
      <c r="G1988" s="105"/>
      <c r="H1988" s="105"/>
      <c r="I1988" s="107"/>
      <c r="J1988" s="422"/>
      <c r="K1988" s="422"/>
      <c r="L1988" s="423"/>
      <c r="M1988" s="422"/>
      <c r="N1988" s="422"/>
      <c r="O1988" s="79">
        <f t="shared" si="70"/>
        <v>0</v>
      </c>
      <c r="P1988" s="79">
        <f t="shared" si="70"/>
        <v>0</v>
      </c>
      <c r="Q1988" s="102" t="str">
        <f t="shared" si="69"/>
        <v/>
      </c>
    </row>
    <row r="1989" spans="1:17" x14ac:dyDescent="0.2">
      <c r="A1989" s="118" t="str">
        <f>IF(B1989="","",COUNT('Diário 1º PA'!$A$5:$A$1982)+COUNT('Diário 2º PA'!$A$5:$A$2027)+COUNT('Diário 3º PA'!$A$5:$A$2043)+ROW()-4)</f>
        <v/>
      </c>
      <c r="B1989" s="104"/>
      <c r="C1989" s="153"/>
      <c r="D1989" s="105"/>
      <c r="E1989" s="105"/>
      <c r="F1989" s="106"/>
      <c r="G1989" s="105"/>
      <c r="H1989" s="105"/>
      <c r="I1989" s="107"/>
      <c r="J1989" s="422"/>
      <c r="K1989" s="422"/>
      <c r="L1989" s="423"/>
      <c r="M1989" s="422"/>
      <c r="N1989" s="422"/>
      <c r="O1989" s="79">
        <f t="shared" si="70"/>
        <v>0</v>
      </c>
      <c r="P1989" s="79">
        <f t="shared" si="70"/>
        <v>0</v>
      </c>
      <c r="Q1989" s="102" t="str">
        <f t="shared" si="69"/>
        <v/>
      </c>
    </row>
    <row r="1990" spans="1:17" x14ac:dyDescent="0.2">
      <c r="A1990" s="118" t="str">
        <f>IF(B1990="","",COUNT('Diário 1º PA'!$A$5:$A$1982)+COUNT('Diário 2º PA'!$A$5:$A$2027)+COUNT('Diário 3º PA'!$A$5:$A$2043)+ROW()-4)</f>
        <v/>
      </c>
      <c r="B1990" s="104"/>
      <c r="C1990" s="153"/>
      <c r="D1990" s="105"/>
      <c r="E1990" s="105"/>
      <c r="F1990" s="106"/>
      <c r="G1990" s="105"/>
      <c r="H1990" s="105"/>
      <c r="I1990" s="107"/>
      <c r="J1990" s="422"/>
      <c r="K1990" s="422"/>
      <c r="L1990" s="423"/>
      <c r="M1990" s="422"/>
      <c r="N1990" s="422"/>
      <c r="O1990" s="79">
        <f t="shared" si="70"/>
        <v>0</v>
      </c>
      <c r="P1990" s="79">
        <f t="shared" si="70"/>
        <v>0</v>
      </c>
      <c r="Q1990" s="102" t="str">
        <f t="shared" si="69"/>
        <v/>
      </c>
    </row>
    <row r="1991" spans="1:17" x14ac:dyDescent="0.2">
      <c r="A1991" s="118" t="str">
        <f>IF(B1991="","",COUNT('Diário 1º PA'!$A$5:$A$1982)+COUNT('Diário 2º PA'!$A$5:$A$2027)+COUNT('Diário 3º PA'!$A$5:$A$2043)+ROW()-4)</f>
        <v/>
      </c>
      <c r="B1991" s="104"/>
      <c r="C1991" s="153"/>
      <c r="D1991" s="105"/>
      <c r="E1991" s="105"/>
      <c r="F1991" s="106"/>
      <c r="G1991" s="105"/>
      <c r="H1991" s="105"/>
      <c r="I1991" s="107"/>
      <c r="J1991" s="422"/>
      <c r="K1991" s="422"/>
      <c r="L1991" s="423"/>
      <c r="M1991" s="422"/>
      <c r="N1991" s="422"/>
      <c r="O1991" s="79">
        <f t="shared" si="70"/>
        <v>0</v>
      </c>
      <c r="P1991" s="79">
        <f t="shared" si="70"/>
        <v>0</v>
      </c>
      <c r="Q1991" s="102" t="str">
        <f t="shared" si="69"/>
        <v/>
      </c>
    </row>
    <row r="1992" spans="1:17" x14ac:dyDescent="0.2">
      <c r="A1992" s="118" t="str">
        <f>IF(B1992="","",COUNT('Diário 1º PA'!$A$5:$A$1982)+COUNT('Diário 2º PA'!$A$5:$A$2027)+COUNT('Diário 3º PA'!$A$5:$A$2043)+ROW()-4)</f>
        <v/>
      </c>
      <c r="B1992" s="104"/>
      <c r="C1992" s="153"/>
      <c r="D1992" s="105"/>
      <c r="E1992" s="105"/>
      <c r="F1992" s="106"/>
      <c r="G1992" s="105"/>
      <c r="H1992" s="105"/>
      <c r="I1992" s="107"/>
      <c r="J1992" s="422"/>
      <c r="K1992" s="422"/>
      <c r="L1992" s="423"/>
      <c r="M1992" s="422"/>
      <c r="N1992" s="422"/>
      <c r="O1992" s="79">
        <f t="shared" si="70"/>
        <v>0</v>
      </c>
      <c r="P1992" s="79">
        <f t="shared" si="70"/>
        <v>0</v>
      </c>
      <c r="Q1992" s="102" t="str">
        <f t="shared" si="69"/>
        <v/>
      </c>
    </row>
    <row r="1993" spans="1:17" x14ac:dyDescent="0.2">
      <c r="A1993" s="118" t="str">
        <f>IF(B1993="","",COUNT('Diário 1º PA'!$A$5:$A$1982)+COUNT('Diário 2º PA'!$A$5:$A$2027)+COUNT('Diário 3º PA'!$A$5:$A$2043)+ROW()-4)</f>
        <v/>
      </c>
      <c r="B1993" s="104"/>
      <c r="C1993" s="153"/>
      <c r="D1993" s="105"/>
      <c r="E1993" s="105"/>
      <c r="F1993" s="106"/>
      <c r="G1993" s="105"/>
      <c r="H1993" s="105"/>
      <c r="I1993" s="107"/>
      <c r="J1993" s="422"/>
      <c r="K1993" s="422"/>
      <c r="L1993" s="423"/>
      <c r="M1993" s="422"/>
      <c r="N1993" s="422"/>
      <c r="O1993" s="79">
        <f t="shared" si="70"/>
        <v>0</v>
      </c>
      <c r="P1993" s="79">
        <f t="shared" si="70"/>
        <v>0</v>
      </c>
      <c r="Q1993" s="102" t="str">
        <f t="shared" ref="Q1993:Q2007" si="71">SUBSTITUTE(D1993," ","_")</f>
        <v/>
      </c>
    </row>
    <row r="1994" spans="1:17" x14ac:dyDescent="0.2">
      <c r="A1994" s="118" t="str">
        <f>IF(B1994="","",COUNT('Diário 1º PA'!$A$5:$A$1982)+COUNT('Diário 2º PA'!$A$5:$A$2027)+COUNT('Diário 3º PA'!$A$5:$A$2043)+ROW()-4)</f>
        <v/>
      </c>
      <c r="B1994" s="104"/>
      <c r="C1994" s="153"/>
      <c r="D1994" s="105"/>
      <c r="E1994" s="105"/>
      <c r="F1994" s="106"/>
      <c r="G1994" s="105"/>
      <c r="H1994" s="105"/>
      <c r="I1994" s="107"/>
      <c r="J1994" s="422"/>
      <c r="K1994" s="422"/>
      <c r="L1994" s="423"/>
      <c r="M1994" s="422"/>
      <c r="N1994" s="422"/>
      <c r="O1994" s="79">
        <f t="shared" ref="O1994:P2007" si="72">IF(B1994=0,0,IF(YEAR(B1994)=$P$1,MONTH(B1994)-$O$1+1,(YEAR(B1994)-$P$1)*12-$O$1+1+MONTH(B1994)))</f>
        <v>0</v>
      </c>
      <c r="P1994" s="79">
        <f t="shared" si="72"/>
        <v>0</v>
      </c>
      <c r="Q1994" s="102" t="str">
        <f t="shared" si="71"/>
        <v/>
      </c>
    </row>
    <row r="1995" spans="1:17" x14ac:dyDescent="0.2">
      <c r="A1995" s="118" t="str">
        <f>IF(B1995="","",COUNT('Diário 1º PA'!$A$5:$A$1982)+COUNT('Diário 2º PA'!$A$5:$A$2027)+COUNT('Diário 3º PA'!$A$5:$A$2043)+ROW()-4)</f>
        <v/>
      </c>
      <c r="B1995" s="104"/>
      <c r="C1995" s="153"/>
      <c r="D1995" s="105"/>
      <c r="E1995" s="105"/>
      <c r="F1995" s="106"/>
      <c r="G1995" s="105"/>
      <c r="H1995" s="105"/>
      <c r="I1995" s="107"/>
      <c r="J1995" s="422"/>
      <c r="K1995" s="422"/>
      <c r="L1995" s="423"/>
      <c r="M1995" s="422"/>
      <c r="N1995" s="422"/>
      <c r="O1995" s="79">
        <f t="shared" si="72"/>
        <v>0</v>
      </c>
      <c r="P1995" s="79">
        <f t="shared" si="72"/>
        <v>0</v>
      </c>
      <c r="Q1995" s="102" t="str">
        <f t="shared" si="71"/>
        <v/>
      </c>
    </row>
    <row r="1996" spans="1:17" x14ac:dyDescent="0.2">
      <c r="A1996" s="118" t="str">
        <f>IF(B1996="","",COUNT('Diário 1º PA'!$A$5:$A$1982)+COUNT('Diário 2º PA'!$A$5:$A$2027)+COUNT('Diário 3º PA'!$A$5:$A$2043)+ROW()-4)</f>
        <v/>
      </c>
      <c r="B1996" s="104"/>
      <c r="C1996" s="153"/>
      <c r="D1996" s="105"/>
      <c r="E1996" s="105"/>
      <c r="F1996" s="106"/>
      <c r="G1996" s="105"/>
      <c r="H1996" s="105"/>
      <c r="I1996" s="107"/>
      <c r="J1996" s="422"/>
      <c r="K1996" s="422"/>
      <c r="L1996" s="423"/>
      <c r="M1996" s="422"/>
      <c r="N1996" s="422"/>
      <c r="O1996" s="79">
        <f t="shared" si="72"/>
        <v>0</v>
      </c>
      <c r="P1996" s="79">
        <f t="shared" si="72"/>
        <v>0</v>
      </c>
      <c r="Q1996" s="102" t="str">
        <f t="shared" si="71"/>
        <v/>
      </c>
    </row>
    <row r="1997" spans="1:17" x14ac:dyDescent="0.2">
      <c r="A1997" s="118" t="str">
        <f>IF(B1997="","",COUNT('Diário 1º PA'!$A$5:$A$1982)+COUNT('Diário 2º PA'!$A$5:$A$2027)+COUNT('Diário 3º PA'!$A$5:$A$2043)+ROW()-4)</f>
        <v/>
      </c>
      <c r="B1997" s="104"/>
      <c r="C1997" s="153"/>
      <c r="D1997" s="105"/>
      <c r="E1997" s="105"/>
      <c r="F1997" s="106"/>
      <c r="G1997" s="105"/>
      <c r="H1997" s="105"/>
      <c r="I1997" s="107"/>
      <c r="J1997" s="422"/>
      <c r="K1997" s="422"/>
      <c r="L1997" s="423"/>
      <c r="M1997" s="422"/>
      <c r="N1997" s="422"/>
      <c r="O1997" s="79">
        <f t="shared" si="72"/>
        <v>0</v>
      </c>
      <c r="P1997" s="79">
        <f t="shared" si="72"/>
        <v>0</v>
      </c>
      <c r="Q1997" s="102" t="str">
        <f t="shared" si="71"/>
        <v/>
      </c>
    </row>
    <row r="1998" spans="1:17" x14ac:dyDescent="0.2">
      <c r="A1998" s="118" t="str">
        <f>IF(B1998="","",COUNT('Diário 1º PA'!$A$5:$A$1982)+COUNT('Diário 2º PA'!$A$5:$A$2027)+COUNT('Diário 3º PA'!$A$5:$A$2043)+ROW()-4)</f>
        <v/>
      </c>
      <c r="B1998" s="104"/>
      <c r="C1998" s="153"/>
      <c r="D1998" s="105"/>
      <c r="E1998" s="105"/>
      <c r="F1998" s="106"/>
      <c r="G1998" s="105"/>
      <c r="H1998" s="105"/>
      <c r="I1998" s="107"/>
      <c r="J1998" s="422"/>
      <c r="K1998" s="422"/>
      <c r="L1998" s="423"/>
      <c r="M1998" s="422"/>
      <c r="N1998" s="422"/>
      <c r="O1998" s="79">
        <f t="shared" si="72"/>
        <v>0</v>
      </c>
      <c r="P1998" s="79">
        <f t="shared" si="72"/>
        <v>0</v>
      </c>
      <c r="Q1998" s="102" t="str">
        <f t="shared" si="71"/>
        <v/>
      </c>
    </row>
    <row r="1999" spans="1:17" x14ac:dyDescent="0.2">
      <c r="A1999" s="118" t="str">
        <f>IF(B1999="","",COUNT('Diário 1º PA'!$A$5:$A$1982)+COUNT('Diário 2º PA'!$A$5:$A$2027)+COUNT('Diário 3º PA'!$A$5:$A$2043)+ROW()-4)</f>
        <v/>
      </c>
      <c r="B1999" s="104"/>
      <c r="C1999" s="153"/>
      <c r="D1999" s="105"/>
      <c r="E1999" s="105"/>
      <c r="F1999" s="106"/>
      <c r="G1999" s="105"/>
      <c r="H1999" s="105"/>
      <c r="I1999" s="107"/>
      <c r="J1999" s="422"/>
      <c r="K1999" s="422"/>
      <c r="L1999" s="423"/>
      <c r="M1999" s="422"/>
      <c r="N1999" s="422"/>
      <c r="O1999" s="79">
        <f t="shared" si="72"/>
        <v>0</v>
      </c>
      <c r="P1999" s="79">
        <f t="shared" si="72"/>
        <v>0</v>
      </c>
      <c r="Q1999" s="102" t="str">
        <f t="shared" si="71"/>
        <v/>
      </c>
    </row>
    <row r="2000" spans="1:17" x14ac:dyDescent="0.2">
      <c r="A2000" s="118" t="str">
        <f>IF(B2000="","",COUNT('Diário 1º PA'!$A$5:$A$1982)+COUNT('Diário 2º PA'!$A$5:$A$2027)+COUNT('Diário 3º PA'!$A$5:$A$2043)+ROW()-4)</f>
        <v/>
      </c>
      <c r="B2000" s="104"/>
      <c r="C2000" s="153"/>
      <c r="D2000" s="105"/>
      <c r="E2000" s="105"/>
      <c r="F2000" s="106"/>
      <c r="G2000" s="105"/>
      <c r="H2000" s="105"/>
      <c r="I2000" s="107"/>
      <c r="J2000" s="422"/>
      <c r="K2000" s="422"/>
      <c r="L2000" s="423"/>
      <c r="M2000" s="422"/>
      <c r="N2000" s="422"/>
      <c r="O2000" s="79">
        <f t="shared" si="72"/>
        <v>0</v>
      </c>
      <c r="P2000" s="79">
        <f t="shared" si="72"/>
        <v>0</v>
      </c>
      <c r="Q2000" s="102" t="str">
        <f t="shared" si="71"/>
        <v/>
      </c>
    </row>
    <row r="2001" spans="1:17" x14ac:dyDescent="0.2">
      <c r="A2001" s="118" t="str">
        <f>IF(B2001="","",COUNT('Diário 1º PA'!$A$5:$A$1982)+COUNT('Diário 2º PA'!$A$5:$A$2027)+COUNT('Diário 3º PA'!$A$5:$A$2043)+ROW()-4)</f>
        <v/>
      </c>
      <c r="B2001" s="104"/>
      <c r="C2001" s="153"/>
      <c r="D2001" s="105"/>
      <c r="E2001" s="105"/>
      <c r="F2001" s="106"/>
      <c r="G2001" s="105"/>
      <c r="H2001" s="105"/>
      <c r="I2001" s="107"/>
      <c r="J2001" s="422"/>
      <c r="K2001" s="422"/>
      <c r="L2001" s="423"/>
      <c r="M2001" s="422"/>
      <c r="N2001" s="422"/>
      <c r="O2001" s="79">
        <f t="shared" si="72"/>
        <v>0</v>
      </c>
      <c r="P2001" s="79">
        <f t="shared" si="72"/>
        <v>0</v>
      </c>
      <c r="Q2001" s="102" t="str">
        <f t="shared" si="71"/>
        <v/>
      </c>
    </row>
    <row r="2002" spans="1:17" x14ac:dyDescent="0.2">
      <c r="A2002" s="118" t="str">
        <f>IF(B2002="","",COUNT('Diário 1º PA'!$A$5:$A$1982)+COUNT('Diário 2º PA'!$A$5:$A$2027)+COUNT('Diário 3º PA'!$A$5:$A$2043)+ROW()-4)</f>
        <v/>
      </c>
      <c r="B2002" s="104"/>
      <c r="C2002" s="153"/>
      <c r="D2002" s="105"/>
      <c r="E2002" s="105"/>
      <c r="F2002" s="106"/>
      <c r="G2002" s="105"/>
      <c r="H2002" s="105"/>
      <c r="I2002" s="107"/>
      <c r="J2002" s="422"/>
      <c r="K2002" s="422"/>
      <c r="L2002" s="423"/>
      <c r="M2002" s="422"/>
      <c r="N2002" s="422"/>
      <c r="O2002" s="79">
        <f t="shared" si="72"/>
        <v>0</v>
      </c>
      <c r="P2002" s="79">
        <f t="shared" si="72"/>
        <v>0</v>
      </c>
      <c r="Q2002" s="102" t="str">
        <f t="shared" si="71"/>
        <v/>
      </c>
    </row>
    <row r="2003" spans="1:17" x14ac:dyDescent="0.2">
      <c r="A2003" s="118" t="str">
        <f>IF(B2003="","",COUNT('Diário 1º PA'!$A$5:$A$1982)+COUNT('Diário 2º PA'!$A$5:$A$2027)+COUNT('Diário 3º PA'!$A$5:$A$2043)+ROW()-4)</f>
        <v/>
      </c>
      <c r="B2003" s="104"/>
      <c r="C2003" s="153"/>
      <c r="D2003" s="105"/>
      <c r="E2003" s="105"/>
      <c r="F2003" s="106"/>
      <c r="G2003" s="105"/>
      <c r="H2003" s="105"/>
      <c r="I2003" s="107"/>
      <c r="J2003" s="422"/>
      <c r="K2003" s="422"/>
      <c r="L2003" s="423"/>
      <c r="M2003" s="422"/>
      <c r="N2003" s="422"/>
      <c r="O2003" s="79">
        <f t="shared" si="72"/>
        <v>0</v>
      </c>
      <c r="P2003" s="79">
        <f t="shared" si="72"/>
        <v>0</v>
      </c>
      <c r="Q2003" s="102" t="str">
        <f t="shared" si="71"/>
        <v/>
      </c>
    </row>
    <row r="2004" spans="1:17" x14ac:dyDescent="0.2">
      <c r="A2004" s="118" t="str">
        <f>IF(B2004="","",COUNT('Diário 1º PA'!$A$5:$A$1982)+COUNT('Diário 2º PA'!$A$5:$A$2027)+COUNT('Diário 3º PA'!$A$5:$A$2043)+ROW()-4)</f>
        <v/>
      </c>
      <c r="B2004" s="104"/>
      <c r="C2004" s="153"/>
      <c r="D2004" s="105"/>
      <c r="E2004" s="105"/>
      <c r="F2004" s="106"/>
      <c r="G2004" s="105"/>
      <c r="H2004" s="105"/>
      <c r="I2004" s="107"/>
      <c r="J2004" s="422"/>
      <c r="K2004" s="422"/>
      <c r="L2004" s="423"/>
      <c r="M2004" s="422"/>
      <c r="N2004" s="422"/>
      <c r="O2004" s="79">
        <f t="shared" si="72"/>
        <v>0</v>
      </c>
      <c r="P2004" s="79">
        <f t="shared" si="72"/>
        <v>0</v>
      </c>
      <c r="Q2004" s="102" t="str">
        <f t="shared" si="71"/>
        <v/>
      </c>
    </row>
    <row r="2005" spans="1:17" x14ac:dyDescent="0.2">
      <c r="A2005" s="118" t="str">
        <f>IF(B2005="","",COUNT('Diário 1º PA'!$A$5:$A$1982)+COUNT('Diário 2º PA'!$A$5:$A$2027)+COUNT('Diário 3º PA'!$A$5:$A$2043)+ROW()-4)</f>
        <v/>
      </c>
      <c r="B2005" s="104"/>
      <c r="C2005" s="153"/>
      <c r="D2005" s="105"/>
      <c r="E2005" s="105"/>
      <c r="F2005" s="106"/>
      <c r="G2005" s="105"/>
      <c r="H2005" s="105"/>
      <c r="I2005" s="107"/>
      <c r="J2005" s="422"/>
      <c r="K2005" s="422"/>
      <c r="L2005" s="423"/>
      <c r="M2005" s="422"/>
      <c r="N2005" s="422"/>
      <c r="O2005" s="79">
        <f t="shared" si="72"/>
        <v>0</v>
      </c>
      <c r="P2005" s="79">
        <f t="shared" si="72"/>
        <v>0</v>
      </c>
      <c r="Q2005" s="102" t="str">
        <f t="shared" si="71"/>
        <v/>
      </c>
    </row>
    <row r="2006" spans="1:17" x14ac:dyDescent="0.2">
      <c r="A2006" s="118" t="str">
        <f>IF(B2006="","",COUNT('Diário 1º PA'!$A$5:$A$1982)+COUNT('Diário 2º PA'!$A$5:$A$2027)+COUNT('Diário 3º PA'!$A$5:$A$2043)+ROW()-4)</f>
        <v/>
      </c>
      <c r="B2006" s="104"/>
      <c r="C2006" s="153"/>
      <c r="D2006" s="105"/>
      <c r="E2006" s="105"/>
      <c r="F2006" s="106"/>
      <c r="G2006" s="105"/>
      <c r="H2006" s="105"/>
      <c r="I2006" s="107"/>
      <c r="J2006" s="422"/>
      <c r="K2006" s="422"/>
      <c r="L2006" s="423"/>
      <c r="M2006" s="422"/>
      <c r="N2006" s="422"/>
      <c r="O2006" s="79">
        <f t="shared" si="72"/>
        <v>0</v>
      </c>
      <c r="P2006" s="79">
        <f t="shared" si="72"/>
        <v>0</v>
      </c>
      <c r="Q2006" s="102" t="str">
        <f t="shared" si="71"/>
        <v/>
      </c>
    </row>
    <row r="2007" spans="1:17" x14ac:dyDescent="0.2">
      <c r="A2007" s="118" t="str">
        <f>IF(B2007="","",COUNT('Diário 1º PA'!$A$5:$A$1982)+COUNT('Diário 2º PA'!$A$5:$A$2027)+COUNT('Diário 3º PA'!$A$5:$A$2043)+ROW()-4)</f>
        <v/>
      </c>
      <c r="B2007" s="104"/>
      <c r="C2007" s="153"/>
      <c r="D2007" s="105"/>
      <c r="E2007" s="105"/>
      <c r="F2007" s="106"/>
      <c r="G2007" s="105"/>
      <c r="H2007" s="105"/>
      <c r="I2007" s="107"/>
      <c r="J2007" s="422"/>
      <c r="K2007" s="422"/>
      <c r="L2007" s="423"/>
      <c r="M2007" s="422"/>
      <c r="N2007" s="455"/>
      <c r="O2007" s="79">
        <f t="shared" si="72"/>
        <v>0</v>
      </c>
      <c r="P2007" s="79">
        <f t="shared" si="72"/>
        <v>0</v>
      </c>
      <c r="Q2007" s="102" t="str">
        <f t="shared" si="71"/>
        <v/>
      </c>
    </row>
    <row r="2008" spans="1:17" x14ac:dyDescent="0.2">
      <c r="A2008" s="118" t="str">
        <f>IF(B2008="","",COUNT('Diário 1º PA'!$A$5:$A$1982)+COUNT('Diário 2º PA'!$A$5:$A$2027)+COUNT('Diário 3º PA'!$A$5:$A$2043)+ROW()-4)</f>
        <v/>
      </c>
      <c r="B2008" s="104"/>
      <c r="C2008" s="153"/>
      <c r="D2008" s="105"/>
      <c r="E2008" s="105"/>
      <c r="F2008" s="106"/>
      <c r="G2008" s="105"/>
      <c r="H2008" s="105"/>
      <c r="I2008" s="107"/>
      <c r="J2008" s="422"/>
      <c r="K2008" s="422"/>
      <c r="L2008" s="423"/>
      <c r="M2008" s="422"/>
      <c r="N2008" s="455"/>
      <c r="O2008" s="79">
        <f t="shared" ref="O2008:P2010" si="73">IF(B2008=0,0,IF(YEAR(B2008)=$P$1,MONTH(B2008)-$O$1+1,(YEAR(B2008)-$P$1)*12-$O$1+1+MONTH(B2008)))</f>
        <v>0</v>
      </c>
      <c r="P2008" s="79">
        <f t="shared" si="73"/>
        <v>0</v>
      </c>
      <c r="Q2008" s="102" t="str">
        <f>SUBSTITUTE(D2008," ","_")</f>
        <v/>
      </c>
    </row>
    <row r="2009" spans="1:17" x14ac:dyDescent="0.2">
      <c r="A2009" s="118" t="str">
        <f>IF(B2009="","",COUNT('Diário 1º PA'!$A$5:$A$1982)+COUNT('Diário 2º PA'!$A$5:$A$2027)+COUNT('Diário 3º PA'!$A$5:$A$2043)+ROW()-4)</f>
        <v/>
      </c>
      <c r="B2009" s="104"/>
      <c r="C2009" s="153"/>
      <c r="D2009" s="105"/>
      <c r="E2009" s="105"/>
      <c r="F2009" s="106"/>
      <c r="G2009" s="105"/>
      <c r="H2009" s="105"/>
      <c r="I2009" s="107"/>
      <c r="J2009" s="422"/>
      <c r="K2009" s="422"/>
      <c r="L2009" s="423"/>
      <c r="M2009" s="422"/>
      <c r="N2009" s="455"/>
      <c r="O2009" s="79">
        <f t="shared" si="73"/>
        <v>0</v>
      </c>
      <c r="P2009" s="79">
        <f t="shared" si="73"/>
        <v>0</v>
      </c>
      <c r="Q2009" s="102" t="str">
        <f>SUBSTITUTE(D2009," ","_")</f>
        <v/>
      </c>
    </row>
    <row r="2010" spans="1:17" x14ac:dyDescent="0.2">
      <c r="A2010" s="118" t="str">
        <f>IF(B2010="","",COUNT('Diário 1º PA'!$A$5:$A$1982)+COUNT('Diário 2º PA'!$A$5:$A$2027)+COUNT('Diário 3º PA'!$A$5:$A$2043)+ROW()-4)</f>
        <v/>
      </c>
      <c r="B2010" s="104"/>
      <c r="C2010" s="153"/>
      <c r="D2010" s="105"/>
      <c r="E2010" s="105"/>
      <c r="F2010" s="106"/>
      <c r="G2010" s="105"/>
      <c r="H2010" s="105"/>
      <c r="I2010" s="107"/>
      <c r="J2010" s="422"/>
      <c r="K2010" s="422"/>
      <c r="L2010" s="423"/>
      <c r="M2010" s="422"/>
      <c r="N2010" s="455"/>
      <c r="O2010" s="79">
        <f t="shared" si="73"/>
        <v>0</v>
      </c>
      <c r="P2010" s="79">
        <f t="shared" si="73"/>
        <v>0</v>
      </c>
      <c r="Q2010" s="102" t="str">
        <f>SUBSTITUTE(D2010," ","_")</f>
        <v/>
      </c>
    </row>
  </sheetData>
  <sheetProtection formatColumns="0" formatRows="0" insertColumns="0" insertRows="0" deleteRows="0" autoFilter="0"/>
  <autoFilter ref="A4:N2010">
    <sortState ref="A5:N2004">
      <sortCondition ref="B4:B2004"/>
    </sortState>
  </autoFilter>
  <mergeCells count="3">
    <mergeCell ref="A1:N1"/>
    <mergeCell ref="A2:N2"/>
    <mergeCell ref="A3:N3"/>
  </mergeCells>
  <dataValidations count="3">
    <dataValidation type="list" allowBlank="1" showInputMessage="1" showErrorMessage="1" sqref="D5:D2010">
      <formula1>Categorias</formula1>
    </dataValidation>
    <dataValidation type="list" allowBlank="1" showInputMessage="1" showErrorMessage="1" sqref="H5:H2010">
      <formula1>VinculoPT</formula1>
    </dataValidation>
    <dataValidation type="list" allowBlank="1" showInputMessage="1" showErrorMessage="1" sqref="E5:E2010">
      <formula1>INDIRECT($Q5)</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4" max="16383" man="1"/>
    <brk id="248"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L1014"/>
  <sheetViews>
    <sheetView view="pageBreakPreview" zoomScaleSheetLayoutView="100" workbookViewId="0">
      <pane ySplit="4" topLeftCell="A5" activePane="bottomLeft" state="frozen"/>
      <selection activeCell="G29" sqref="G29"/>
      <selection pane="bottomLeft" sqref="A1:K6"/>
    </sheetView>
  </sheetViews>
  <sheetFormatPr defaultColWidth="9.140625" defaultRowHeight="12.75" x14ac:dyDescent="0.2"/>
  <cols>
    <col min="1" max="1" width="5.7109375" style="117" customWidth="1"/>
    <col min="2" max="2" width="10.140625" style="97" bestFit="1" customWidth="1"/>
    <col min="3" max="3" width="23.5703125" style="62" customWidth="1"/>
    <col min="4" max="4" width="12.85546875" style="61" customWidth="1"/>
    <col min="5" max="5" width="52.5703125" style="60" customWidth="1"/>
    <col min="6" max="6" width="23.85546875" style="108" customWidth="1"/>
    <col min="7" max="7" width="20" style="425" customWidth="1"/>
    <col min="8" max="8" width="17.28515625" style="425" customWidth="1"/>
    <col min="9" max="9" width="13.42578125" style="426" customWidth="1"/>
    <col min="10" max="10" width="17" style="425" customWidth="1"/>
    <col min="11" max="11" width="11" style="61" customWidth="1"/>
    <col min="12" max="12" width="14.85546875" style="101" hidden="1" customWidth="1"/>
    <col min="13" max="16384" width="9.140625" style="96"/>
  </cols>
  <sheetData>
    <row r="1" spans="1:12" ht="31.5" customHeight="1" x14ac:dyDescent="0.2">
      <c r="A1" s="593" t="str">
        <f>Capa!A1</f>
        <v>Contrato de Gestão nº. 008/2021 celebrado entre a Secretaria de Justiça e Segurança Pública do Estado de Minas Gerais - SEJUSP e o Instituto Elo</v>
      </c>
      <c r="B1" s="593"/>
      <c r="C1" s="593"/>
      <c r="D1" s="593"/>
      <c r="E1" s="593"/>
      <c r="F1" s="593"/>
      <c r="G1" s="593"/>
      <c r="H1" s="593"/>
      <c r="I1" s="593"/>
      <c r="J1" s="593"/>
      <c r="K1" s="593"/>
      <c r="L1" s="97">
        <f>MONTH(Resumo!C5)</f>
        <v>7</v>
      </c>
    </row>
    <row r="2" spans="1:12" ht="19.5" customHeight="1" x14ac:dyDescent="0.2">
      <c r="A2" s="593" t="str">
        <f>Capa!A3</f>
        <v>1º Relatório Gerencial Financeiro</v>
      </c>
      <c r="B2" s="593"/>
      <c r="C2" s="593"/>
      <c r="D2" s="593"/>
      <c r="E2" s="593"/>
      <c r="F2" s="593"/>
      <c r="G2" s="593"/>
      <c r="H2" s="593"/>
      <c r="I2" s="593"/>
      <c r="J2" s="593"/>
      <c r="K2" s="593"/>
      <c r="L2" s="98"/>
    </row>
    <row r="3" spans="1:12" ht="19.5" customHeight="1" thickBot="1" x14ac:dyDescent="0.25">
      <c r="A3" s="638" t="s">
        <v>464</v>
      </c>
      <c r="B3" s="638"/>
      <c r="C3" s="638"/>
      <c r="D3" s="638"/>
      <c r="E3" s="638"/>
      <c r="F3" s="638"/>
      <c r="G3" s="638"/>
      <c r="H3" s="638"/>
      <c r="I3" s="638"/>
      <c r="J3" s="638"/>
      <c r="K3" s="638"/>
      <c r="L3" s="99"/>
    </row>
    <row r="4" spans="1:12" s="100" customFormat="1" ht="50.25" customHeight="1" thickBot="1" x14ac:dyDescent="0.25">
      <c r="A4" s="63" t="s">
        <v>97</v>
      </c>
      <c r="B4" s="63" t="s">
        <v>279</v>
      </c>
      <c r="C4" s="64" t="s">
        <v>35</v>
      </c>
      <c r="D4" s="64" t="s">
        <v>271</v>
      </c>
      <c r="E4" s="64" t="s">
        <v>55</v>
      </c>
      <c r="F4" s="109" t="s">
        <v>54</v>
      </c>
      <c r="G4" s="64" t="s">
        <v>56</v>
      </c>
      <c r="H4" s="64" t="s">
        <v>76</v>
      </c>
      <c r="I4" s="109" t="s">
        <v>52</v>
      </c>
      <c r="J4" s="64" t="s">
        <v>75</v>
      </c>
      <c r="K4" s="64" t="s">
        <v>165</v>
      </c>
      <c r="L4" s="78" t="s">
        <v>280</v>
      </c>
    </row>
    <row r="5" spans="1:12" ht="36" x14ac:dyDescent="0.2">
      <c r="A5" s="118">
        <v>1</v>
      </c>
      <c r="B5" s="104">
        <v>44452</v>
      </c>
      <c r="C5" s="105" t="s">
        <v>318</v>
      </c>
      <c r="D5" s="106">
        <v>3624.26</v>
      </c>
      <c r="E5" s="107" t="s">
        <v>1253</v>
      </c>
      <c r="F5" s="107" t="s">
        <v>558</v>
      </c>
      <c r="G5" s="422" t="s">
        <v>559</v>
      </c>
      <c r="H5" s="422" t="s">
        <v>560</v>
      </c>
      <c r="I5" s="423" t="s">
        <v>571</v>
      </c>
      <c r="J5" s="422">
        <v>94914049</v>
      </c>
      <c r="K5" s="104">
        <v>44452</v>
      </c>
      <c r="L5" s="79">
        <f>IF(B5=0,0,MONTH(B5)-$L$1+1)</f>
        <v>3</v>
      </c>
    </row>
    <row r="6" spans="1:12" ht="24" x14ac:dyDescent="0.2">
      <c r="A6" s="118">
        <v>2</v>
      </c>
      <c r="B6" s="104">
        <v>44469</v>
      </c>
      <c r="C6" s="105" t="s">
        <v>327</v>
      </c>
      <c r="D6" s="106">
        <v>9.68</v>
      </c>
      <c r="E6" s="105" t="s">
        <v>1517</v>
      </c>
      <c r="F6" s="107" t="s">
        <v>558</v>
      </c>
      <c r="G6" s="422" t="s">
        <v>559</v>
      </c>
      <c r="H6" s="422" t="s">
        <v>482</v>
      </c>
      <c r="I6" s="423" t="s">
        <v>1518</v>
      </c>
      <c r="J6" s="422" t="s">
        <v>1519</v>
      </c>
      <c r="K6" s="104">
        <v>44469</v>
      </c>
      <c r="L6" s="79">
        <f t="shared" ref="L6:L69" si="0">IF(B6=0,0,MONTH(B6)-$L$1+1)</f>
        <v>3</v>
      </c>
    </row>
    <row r="7" spans="1:12" x14ac:dyDescent="0.2">
      <c r="A7" s="118">
        <v>3</v>
      </c>
      <c r="B7" s="104"/>
      <c r="C7" s="105"/>
      <c r="D7" s="106"/>
      <c r="E7" s="105"/>
      <c r="F7" s="107"/>
      <c r="G7" s="422"/>
      <c r="H7" s="422"/>
      <c r="I7" s="423"/>
      <c r="J7" s="422"/>
      <c r="K7" s="104"/>
      <c r="L7" s="79">
        <f t="shared" si="0"/>
        <v>0</v>
      </c>
    </row>
    <row r="8" spans="1:12" x14ac:dyDescent="0.2">
      <c r="A8" s="118">
        <v>4</v>
      </c>
      <c r="B8" s="104"/>
      <c r="C8" s="105"/>
      <c r="D8" s="106"/>
      <c r="E8" s="105"/>
      <c r="F8" s="107"/>
      <c r="G8" s="422"/>
      <c r="H8" s="422"/>
      <c r="I8" s="423"/>
      <c r="J8" s="422"/>
      <c r="K8" s="104"/>
      <c r="L8" s="79">
        <f t="shared" si="0"/>
        <v>0</v>
      </c>
    </row>
    <row r="9" spans="1:12" x14ac:dyDescent="0.2">
      <c r="A9" s="118">
        <v>5</v>
      </c>
      <c r="B9" s="104"/>
      <c r="C9" s="105"/>
      <c r="D9" s="106"/>
      <c r="E9" s="105"/>
      <c r="F9" s="107"/>
      <c r="G9" s="422"/>
      <c r="H9" s="422"/>
      <c r="I9" s="423"/>
      <c r="J9" s="422"/>
      <c r="K9" s="104"/>
      <c r="L9" s="79">
        <f t="shared" si="0"/>
        <v>0</v>
      </c>
    </row>
    <row r="10" spans="1:12" x14ac:dyDescent="0.2">
      <c r="A10" s="118">
        <v>6</v>
      </c>
      <c r="B10" s="104"/>
      <c r="C10" s="105"/>
      <c r="D10" s="106"/>
      <c r="E10" s="105"/>
      <c r="F10" s="107"/>
      <c r="G10" s="422"/>
      <c r="H10" s="422"/>
      <c r="I10" s="423"/>
      <c r="J10" s="422"/>
      <c r="K10" s="104"/>
      <c r="L10" s="79">
        <f t="shared" si="0"/>
        <v>0</v>
      </c>
    </row>
    <row r="11" spans="1:12" x14ac:dyDescent="0.2">
      <c r="A11" s="118">
        <v>7</v>
      </c>
      <c r="B11" s="104"/>
      <c r="C11" s="105"/>
      <c r="D11" s="106"/>
      <c r="E11" s="105"/>
      <c r="F11" s="107"/>
      <c r="G11" s="422"/>
      <c r="H11" s="422"/>
      <c r="I11" s="423"/>
      <c r="J11" s="422"/>
      <c r="K11" s="104"/>
      <c r="L11" s="79">
        <f t="shared" si="0"/>
        <v>0</v>
      </c>
    </row>
    <row r="12" spans="1:12" x14ac:dyDescent="0.2">
      <c r="A12" s="118">
        <v>8</v>
      </c>
      <c r="B12" s="104"/>
      <c r="C12" s="105"/>
      <c r="D12" s="106"/>
      <c r="E12" s="105"/>
      <c r="F12" s="107"/>
      <c r="G12" s="422"/>
      <c r="H12" s="422"/>
      <c r="I12" s="423"/>
      <c r="J12" s="422"/>
      <c r="K12" s="104"/>
      <c r="L12" s="79">
        <f t="shared" si="0"/>
        <v>0</v>
      </c>
    </row>
    <row r="13" spans="1:12" x14ac:dyDescent="0.2">
      <c r="A13" s="118">
        <v>9</v>
      </c>
      <c r="B13" s="104"/>
      <c r="C13" s="105"/>
      <c r="D13" s="106"/>
      <c r="E13" s="105"/>
      <c r="F13" s="107"/>
      <c r="G13" s="422"/>
      <c r="H13" s="422"/>
      <c r="I13" s="423"/>
      <c r="J13" s="422"/>
      <c r="K13" s="104"/>
      <c r="L13" s="79">
        <f t="shared" si="0"/>
        <v>0</v>
      </c>
    </row>
    <row r="14" spans="1:12" x14ac:dyDescent="0.2">
      <c r="A14" s="118">
        <v>10</v>
      </c>
      <c r="B14" s="104"/>
      <c r="C14" s="105"/>
      <c r="D14" s="106"/>
      <c r="E14" s="105"/>
      <c r="F14" s="107"/>
      <c r="G14" s="422"/>
      <c r="H14" s="422"/>
      <c r="I14" s="423"/>
      <c r="J14" s="422"/>
      <c r="K14" s="104"/>
      <c r="L14" s="79">
        <f t="shared" si="0"/>
        <v>0</v>
      </c>
    </row>
    <row r="15" spans="1:12" x14ac:dyDescent="0.2">
      <c r="A15" s="118">
        <v>11</v>
      </c>
      <c r="B15" s="104"/>
      <c r="C15" s="105"/>
      <c r="D15" s="106"/>
      <c r="E15" s="105"/>
      <c r="F15" s="107"/>
      <c r="G15" s="422"/>
      <c r="H15" s="422"/>
      <c r="I15" s="423"/>
      <c r="J15" s="422"/>
      <c r="K15" s="104"/>
      <c r="L15" s="79">
        <f t="shared" si="0"/>
        <v>0</v>
      </c>
    </row>
    <row r="16" spans="1:12" x14ac:dyDescent="0.2">
      <c r="A16" s="118">
        <v>12</v>
      </c>
      <c r="B16" s="104"/>
      <c r="C16" s="105"/>
      <c r="D16" s="106"/>
      <c r="E16" s="105"/>
      <c r="F16" s="107"/>
      <c r="G16" s="422"/>
      <c r="H16" s="422"/>
      <c r="I16" s="423"/>
      <c r="J16" s="422"/>
      <c r="K16" s="104"/>
      <c r="L16" s="79">
        <f t="shared" si="0"/>
        <v>0</v>
      </c>
    </row>
    <row r="17" spans="1:12" x14ac:dyDescent="0.2">
      <c r="A17" s="118">
        <v>13</v>
      </c>
      <c r="B17" s="104"/>
      <c r="C17" s="105"/>
      <c r="D17" s="106"/>
      <c r="E17" s="105"/>
      <c r="F17" s="107"/>
      <c r="G17" s="422"/>
      <c r="H17" s="422"/>
      <c r="I17" s="423"/>
      <c r="J17" s="422"/>
      <c r="K17" s="104"/>
      <c r="L17" s="79">
        <f t="shared" si="0"/>
        <v>0</v>
      </c>
    </row>
    <row r="18" spans="1:12" x14ac:dyDescent="0.2">
      <c r="A18" s="118">
        <v>14</v>
      </c>
      <c r="B18" s="104"/>
      <c r="C18" s="105"/>
      <c r="D18" s="106"/>
      <c r="E18" s="105"/>
      <c r="F18" s="107"/>
      <c r="G18" s="422"/>
      <c r="H18" s="422"/>
      <c r="I18" s="423"/>
      <c r="J18" s="422"/>
      <c r="K18" s="104"/>
      <c r="L18" s="79">
        <f t="shared" si="0"/>
        <v>0</v>
      </c>
    </row>
    <row r="19" spans="1:12" x14ac:dyDescent="0.2">
      <c r="A19" s="118">
        <v>15</v>
      </c>
      <c r="B19" s="104"/>
      <c r="C19" s="105"/>
      <c r="D19" s="106"/>
      <c r="E19" s="105"/>
      <c r="F19" s="107"/>
      <c r="G19" s="422"/>
      <c r="H19" s="422"/>
      <c r="I19" s="423"/>
      <c r="J19" s="422"/>
      <c r="K19" s="104"/>
      <c r="L19" s="79">
        <f t="shared" si="0"/>
        <v>0</v>
      </c>
    </row>
    <row r="20" spans="1:12" x14ac:dyDescent="0.2">
      <c r="A20" s="118">
        <v>16</v>
      </c>
      <c r="B20" s="104"/>
      <c r="C20" s="105"/>
      <c r="D20" s="106"/>
      <c r="E20" s="105"/>
      <c r="F20" s="107"/>
      <c r="G20" s="422"/>
      <c r="H20" s="422"/>
      <c r="I20" s="423"/>
      <c r="J20" s="422"/>
      <c r="K20" s="104"/>
      <c r="L20" s="79">
        <f t="shared" si="0"/>
        <v>0</v>
      </c>
    </row>
    <row r="21" spans="1:12" x14ac:dyDescent="0.2">
      <c r="A21" s="118">
        <v>17</v>
      </c>
      <c r="B21" s="104"/>
      <c r="C21" s="105"/>
      <c r="D21" s="106"/>
      <c r="E21" s="105"/>
      <c r="F21" s="107"/>
      <c r="G21" s="422"/>
      <c r="H21" s="422"/>
      <c r="I21" s="423"/>
      <c r="J21" s="422"/>
      <c r="K21" s="104"/>
      <c r="L21" s="79">
        <f t="shared" si="0"/>
        <v>0</v>
      </c>
    </row>
    <row r="22" spans="1:12" x14ac:dyDescent="0.2">
      <c r="A22" s="118">
        <v>18</v>
      </c>
      <c r="B22" s="104"/>
      <c r="C22" s="105"/>
      <c r="D22" s="106"/>
      <c r="E22" s="105"/>
      <c r="F22" s="107"/>
      <c r="G22" s="422"/>
      <c r="H22" s="422"/>
      <c r="I22" s="423"/>
      <c r="J22" s="422"/>
      <c r="K22" s="104"/>
      <c r="L22" s="79">
        <f t="shared" si="0"/>
        <v>0</v>
      </c>
    </row>
    <row r="23" spans="1:12" x14ac:dyDescent="0.2">
      <c r="A23" s="118">
        <v>19</v>
      </c>
      <c r="B23" s="104"/>
      <c r="C23" s="105"/>
      <c r="D23" s="106"/>
      <c r="E23" s="105"/>
      <c r="F23" s="107"/>
      <c r="G23" s="422"/>
      <c r="H23" s="422"/>
      <c r="I23" s="423"/>
      <c r="J23" s="422"/>
      <c r="K23" s="104"/>
      <c r="L23" s="79">
        <f t="shared" si="0"/>
        <v>0</v>
      </c>
    </row>
    <row r="24" spans="1:12" x14ac:dyDescent="0.2">
      <c r="A24" s="118">
        <v>20</v>
      </c>
      <c r="B24" s="104"/>
      <c r="C24" s="105"/>
      <c r="D24" s="106"/>
      <c r="E24" s="105"/>
      <c r="F24" s="107"/>
      <c r="G24" s="422"/>
      <c r="H24" s="422"/>
      <c r="I24" s="423"/>
      <c r="J24" s="422"/>
      <c r="K24" s="104"/>
      <c r="L24" s="79">
        <f t="shared" si="0"/>
        <v>0</v>
      </c>
    </row>
    <row r="25" spans="1:12" x14ac:dyDescent="0.2">
      <c r="A25" s="118">
        <v>21</v>
      </c>
      <c r="B25" s="104"/>
      <c r="C25" s="105"/>
      <c r="D25" s="106"/>
      <c r="E25" s="105"/>
      <c r="F25" s="107"/>
      <c r="G25" s="422"/>
      <c r="H25" s="422"/>
      <c r="I25" s="423"/>
      <c r="J25" s="422"/>
      <c r="K25" s="104"/>
      <c r="L25" s="79">
        <f t="shared" si="0"/>
        <v>0</v>
      </c>
    </row>
    <row r="26" spans="1:12" x14ac:dyDescent="0.2">
      <c r="A26" s="118">
        <v>22</v>
      </c>
      <c r="B26" s="104"/>
      <c r="C26" s="105"/>
      <c r="D26" s="106"/>
      <c r="E26" s="105"/>
      <c r="F26" s="107"/>
      <c r="G26" s="422"/>
      <c r="H26" s="422"/>
      <c r="I26" s="423"/>
      <c r="J26" s="422"/>
      <c r="K26" s="104"/>
      <c r="L26" s="79">
        <f t="shared" si="0"/>
        <v>0</v>
      </c>
    </row>
    <row r="27" spans="1:12" x14ac:dyDescent="0.2">
      <c r="A27" s="118">
        <v>23</v>
      </c>
      <c r="B27" s="104"/>
      <c r="C27" s="105"/>
      <c r="D27" s="106"/>
      <c r="E27" s="105"/>
      <c r="F27" s="107"/>
      <c r="G27" s="422"/>
      <c r="H27" s="422"/>
      <c r="I27" s="423"/>
      <c r="J27" s="422"/>
      <c r="K27" s="104"/>
      <c r="L27" s="79">
        <f t="shared" si="0"/>
        <v>0</v>
      </c>
    </row>
    <row r="28" spans="1:12" x14ac:dyDescent="0.2">
      <c r="A28" s="118">
        <v>24</v>
      </c>
      <c r="B28" s="104"/>
      <c r="C28" s="105"/>
      <c r="D28" s="106"/>
      <c r="E28" s="105"/>
      <c r="F28" s="107"/>
      <c r="G28" s="422"/>
      <c r="H28" s="422"/>
      <c r="I28" s="423"/>
      <c r="J28" s="422"/>
      <c r="K28" s="104"/>
      <c r="L28" s="79">
        <f t="shared" si="0"/>
        <v>0</v>
      </c>
    </row>
    <row r="29" spans="1:12" x14ac:dyDescent="0.2">
      <c r="A29" s="118">
        <v>25</v>
      </c>
      <c r="B29" s="104"/>
      <c r="C29" s="105"/>
      <c r="D29" s="106"/>
      <c r="E29" s="105"/>
      <c r="F29" s="107"/>
      <c r="G29" s="422"/>
      <c r="H29" s="422"/>
      <c r="I29" s="423"/>
      <c r="J29" s="422"/>
      <c r="K29" s="104"/>
      <c r="L29" s="79">
        <f t="shared" si="0"/>
        <v>0</v>
      </c>
    </row>
    <row r="30" spans="1:12" x14ac:dyDescent="0.2">
      <c r="A30" s="118">
        <v>26</v>
      </c>
      <c r="B30" s="104"/>
      <c r="C30" s="105"/>
      <c r="D30" s="106"/>
      <c r="E30" s="107"/>
      <c r="F30" s="107"/>
      <c r="G30" s="422"/>
      <c r="H30" s="422"/>
      <c r="I30" s="423"/>
      <c r="J30" s="422"/>
      <c r="K30" s="104"/>
      <c r="L30" s="79">
        <f t="shared" si="0"/>
        <v>0</v>
      </c>
    </row>
    <row r="31" spans="1:12" x14ac:dyDescent="0.2">
      <c r="A31" s="118">
        <v>27</v>
      </c>
      <c r="B31" s="104"/>
      <c r="C31" s="105"/>
      <c r="D31" s="106"/>
      <c r="E31" s="105"/>
      <c r="F31" s="107"/>
      <c r="G31" s="422"/>
      <c r="H31" s="422"/>
      <c r="I31" s="423"/>
      <c r="J31" s="422"/>
      <c r="K31" s="104"/>
      <c r="L31" s="79">
        <f t="shared" si="0"/>
        <v>0</v>
      </c>
    </row>
    <row r="32" spans="1:12" x14ac:dyDescent="0.2">
      <c r="A32" s="118">
        <v>28</v>
      </c>
      <c r="B32" s="104"/>
      <c r="C32" s="105"/>
      <c r="D32" s="106"/>
      <c r="E32" s="105"/>
      <c r="F32" s="107"/>
      <c r="G32" s="422"/>
      <c r="H32" s="422"/>
      <c r="I32" s="423"/>
      <c r="J32" s="422"/>
      <c r="K32" s="104"/>
      <c r="L32" s="79">
        <f t="shared" si="0"/>
        <v>0</v>
      </c>
    </row>
    <row r="33" spans="1:12" x14ac:dyDescent="0.2">
      <c r="A33" s="118">
        <v>29</v>
      </c>
      <c r="B33" s="104"/>
      <c r="C33" s="105"/>
      <c r="D33" s="106"/>
      <c r="E33" s="105"/>
      <c r="F33" s="107"/>
      <c r="G33" s="422"/>
      <c r="H33" s="422"/>
      <c r="I33" s="423"/>
      <c r="J33" s="422"/>
      <c r="K33" s="104"/>
      <c r="L33" s="79">
        <f t="shared" si="0"/>
        <v>0</v>
      </c>
    </row>
    <row r="34" spans="1:12" x14ac:dyDescent="0.2">
      <c r="A34" s="118">
        <v>30</v>
      </c>
      <c r="B34" s="104"/>
      <c r="C34" s="105"/>
      <c r="D34" s="106"/>
      <c r="E34" s="105"/>
      <c r="F34" s="107"/>
      <c r="G34" s="422"/>
      <c r="H34" s="422"/>
      <c r="I34" s="423"/>
      <c r="J34" s="422"/>
      <c r="K34" s="104"/>
      <c r="L34" s="79">
        <f t="shared" si="0"/>
        <v>0</v>
      </c>
    </row>
    <row r="35" spans="1:12" x14ac:dyDescent="0.2">
      <c r="A35" s="118">
        <v>31</v>
      </c>
      <c r="B35" s="104"/>
      <c r="C35" s="105"/>
      <c r="D35" s="106"/>
      <c r="E35" s="105"/>
      <c r="F35" s="107"/>
      <c r="G35" s="422"/>
      <c r="H35" s="422"/>
      <c r="I35" s="423"/>
      <c r="J35" s="422"/>
      <c r="K35" s="104"/>
      <c r="L35" s="79">
        <f t="shared" si="0"/>
        <v>0</v>
      </c>
    </row>
    <row r="36" spans="1:12" x14ac:dyDescent="0.2">
      <c r="A36" s="118">
        <v>32</v>
      </c>
      <c r="B36" s="104"/>
      <c r="C36" s="105"/>
      <c r="D36" s="106"/>
      <c r="E36" s="105"/>
      <c r="F36" s="107"/>
      <c r="G36" s="422"/>
      <c r="H36" s="422"/>
      <c r="I36" s="423"/>
      <c r="J36" s="422"/>
      <c r="K36" s="104"/>
      <c r="L36" s="79">
        <f t="shared" si="0"/>
        <v>0</v>
      </c>
    </row>
    <row r="37" spans="1:12" x14ac:dyDescent="0.2">
      <c r="A37" s="118">
        <v>33</v>
      </c>
      <c r="B37" s="104"/>
      <c r="C37" s="105"/>
      <c r="D37" s="106"/>
      <c r="E37" s="105"/>
      <c r="F37" s="107"/>
      <c r="G37" s="422"/>
      <c r="H37" s="422"/>
      <c r="I37" s="423"/>
      <c r="J37" s="422"/>
      <c r="K37" s="104"/>
      <c r="L37" s="79">
        <f t="shared" si="0"/>
        <v>0</v>
      </c>
    </row>
    <row r="38" spans="1:12" x14ac:dyDescent="0.2">
      <c r="A38" s="118">
        <v>34</v>
      </c>
      <c r="B38" s="104"/>
      <c r="C38" s="105"/>
      <c r="D38" s="106"/>
      <c r="E38" s="105"/>
      <c r="F38" s="107"/>
      <c r="G38" s="422"/>
      <c r="H38" s="422"/>
      <c r="I38" s="423"/>
      <c r="J38" s="422"/>
      <c r="K38" s="104"/>
      <c r="L38" s="79">
        <f t="shared" si="0"/>
        <v>0</v>
      </c>
    </row>
    <row r="39" spans="1:12" x14ac:dyDescent="0.2">
      <c r="A39" s="118">
        <v>35</v>
      </c>
      <c r="B39" s="104"/>
      <c r="C39" s="105"/>
      <c r="D39" s="106"/>
      <c r="E39" s="105"/>
      <c r="F39" s="107"/>
      <c r="G39" s="422"/>
      <c r="H39" s="422"/>
      <c r="I39" s="423"/>
      <c r="J39" s="422"/>
      <c r="K39" s="104"/>
      <c r="L39" s="79">
        <f t="shared" si="0"/>
        <v>0</v>
      </c>
    </row>
    <row r="40" spans="1:12" x14ac:dyDescent="0.2">
      <c r="A40" s="118">
        <v>36</v>
      </c>
      <c r="B40" s="104"/>
      <c r="C40" s="105"/>
      <c r="D40" s="106"/>
      <c r="E40" s="105"/>
      <c r="F40" s="107"/>
      <c r="G40" s="422"/>
      <c r="H40" s="422"/>
      <c r="I40" s="423"/>
      <c r="J40" s="422"/>
      <c r="K40" s="104"/>
      <c r="L40" s="79">
        <f t="shared" si="0"/>
        <v>0</v>
      </c>
    </row>
    <row r="41" spans="1:12" x14ac:dyDescent="0.2">
      <c r="A41" s="118">
        <v>37</v>
      </c>
      <c r="B41" s="104"/>
      <c r="C41" s="105"/>
      <c r="D41" s="106"/>
      <c r="E41" s="105"/>
      <c r="F41" s="107"/>
      <c r="G41" s="422"/>
      <c r="H41" s="422"/>
      <c r="I41" s="423"/>
      <c r="J41" s="422"/>
      <c r="K41" s="104"/>
      <c r="L41" s="79">
        <f t="shared" si="0"/>
        <v>0</v>
      </c>
    </row>
    <row r="42" spans="1:12" x14ac:dyDescent="0.2">
      <c r="A42" s="118">
        <v>38</v>
      </c>
      <c r="B42" s="104"/>
      <c r="C42" s="105"/>
      <c r="D42" s="106"/>
      <c r="E42" s="105"/>
      <c r="F42" s="107"/>
      <c r="G42" s="422"/>
      <c r="H42" s="422"/>
      <c r="I42" s="423"/>
      <c r="J42" s="422"/>
      <c r="K42" s="104"/>
      <c r="L42" s="79">
        <f t="shared" si="0"/>
        <v>0</v>
      </c>
    </row>
    <row r="43" spans="1:12" x14ac:dyDescent="0.2">
      <c r="A43" s="118">
        <v>39</v>
      </c>
      <c r="B43" s="104"/>
      <c r="C43" s="105"/>
      <c r="D43" s="106"/>
      <c r="E43" s="105"/>
      <c r="F43" s="107"/>
      <c r="G43" s="422"/>
      <c r="H43" s="422"/>
      <c r="I43" s="423"/>
      <c r="J43" s="422"/>
      <c r="K43" s="104"/>
      <c r="L43" s="79">
        <f t="shared" si="0"/>
        <v>0</v>
      </c>
    </row>
    <row r="44" spans="1:12" x14ac:dyDescent="0.2">
      <c r="A44" s="118">
        <v>40</v>
      </c>
      <c r="B44" s="104"/>
      <c r="C44" s="105"/>
      <c r="D44" s="106"/>
      <c r="E44" s="105"/>
      <c r="F44" s="107"/>
      <c r="G44" s="422"/>
      <c r="H44" s="422"/>
      <c r="I44" s="423"/>
      <c r="J44" s="422"/>
      <c r="K44" s="104"/>
      <c r="L44" s="79">
        <f t="shared" si="0"/>
        <v>0</v>
      </c>
    </row>
    <row r="45" spans="1:12" x14ac:dyDescent="0.2">
      <c r="A45" s="118">
        <v>41</v>
      </c>
      <c r="B45" s="104"/>
      <c r="C45" s="105"/>
      <c r="D45" s="106"/>
      <c r="E45" s="105"/>
      <c r="F45" s="107"/>
      <c r="G45" s="422"/>
      <c r="H45" s="422"/>
      <c r="I45" s="423"/>
      <c r="J45" s="422"/>
      <c r="K45" s="104"/>
      <c r="L45" s="79">
        <f t="shared" si="0"/>
        <v>0</v>
      </c>
    </row>
    <row r="46" spans="1:12" x14ac:dyDescent="0.2">
      <c r="A46" s="118">
        <v>42</v>
      </c>
      <c r="B46" s="104"/>
      <c r="C46" s="105"/>
      <c r="D46" s="106"/>
      <c r="E46" s="105"/>
      <c r="F46" s="107"/>
      <c r="G46" s="422"/>
      <c r="H46" s="422"/>
      <c r="I46" s="423"/>
      <c r="J46" s="422"/>
      <c r="K46" s="104"/>
      <c r="L46" s="79">
        <f t="shared" si="0"/>
        <v>0</v>
      </c>
    </row>
    <row r="47" spans="1:12" x14ac:dyDescent="0.2">
      <c r="A47" s="118">
        <v>43</v>
      </c>
      <c r="B47" s="104"/>
      <c r="C47" s="105"/>
      <c r="D47" s="106"/>
      <c r="E47" s="105"/>
      <c r="F47" s="107"/>
      <c r="G47" s="422"/>
      <c r="H47" s="422"/>
      <c r="I47" s="423"/>
      <c r="J47" s="422"/>
      <c r="K47" s="104"/>
      <c r="L47" s="79">
        <f t="shared" si="0"/>
        <v>0</v>
      </c>
    </row>
    <row r="48" spans="1:12" x14ac:dyDescent="0.2">
      <c r="A48" s="118">
        <v>44</v>
      </c>
      <c r="B48" s="104"/>
      <c r="C48" s="105"/>
      <c r="D48" s="106"/>
      <c r="E48" s="105"/>
      <c r="F48" s="107"/>
      <c r="G48" s="422"/>
      <c r="H48" s="422"/>
      <c r="I48" s="423"/>
      <c r="J48" s="422"/>
      <c r="K48" s="104"/>
      <c r="L48" s="79">
        <f t="shared" si="0"/>
        <v>0</v>
      </c>
    </row>
    <row r="49" spans="1:12" x14ac:dyDescent="0.2">
      <c r="A49" s="118">
        <v>45</v>
      </c>
      <c r="B49" s="104"/>
      <c r="C49" s="105"/>
      <c r="D49" s="106"/>
      <c r="E49" s="105"/>
      <c r="F49" s="107"/>
      <c r="G49" s="422"/>
      <c r="H49" s="422"/>
      <c r="I49" s="423"/>
      <c r="J49" s="422"/>
      <c r="K49" s="104"/>
      <c r="L49" s="79">
        <f t="shared" si="0"/>
        <v>0</v>
      </c>
    </row>
    <row r="50" spans="1:12" x14ac:dyDescent="0.2">
      <c r="A50" s="118">
        <v>46</v>
      </c>
      <c r="B50" s="104"/>
      <c r="C50" s="105"/>
      <c r="D50" s="106"/>
      <c r="E50" s="105"/>
      <c r="F50" s="107"/>
      <c r="G50" s="422"/>
      <c r="H50" s="422"/>
      <c r="I50" s="423"/>
      <c r="J50" s="422"/>
      <c r="K50" s="104"/>
      <c r="L50" s="79">
        <f t="shared" si="0"/>
        <v>0</v>
      </c>
    </row>
    <row r="51" spans="1:12" x14ac:dyDescent="0.2">
      <c r="A51" s="118">
        <v>47</v>
      </c>
      <c r="B51" s="104"/>
      <c r="C51" s="105"/>
      <c r="D51" s="106"/>
      <c r="E51" s="105"/>
      <c r="F51" s="107"/>
      <c r="G51" s="422"/>
      <c r="H51" s="422"/>
      <c r="I51" s="423"/>
      <c r="J51" s="422"/>
      <c r="K51" s="104"/>
      <c r="L51" s="79">
        <f t="shared" si="0"/>
        <v>0</v>
      </c>
    </row>
    <row r="52" spans="1:12" x14ac:dyDescent="0.2">
      <c r="A52" s="118">
        <v>48</v>
      </c>
      <c r="B52" s="104"/>
      <c r="C52" s="105"/>
      <c r="D52" s="106"/>
      <c r="E52" s="105"/>
      <c r="F52" s="107"/>
      <c r="G52" s="422"/>
      <c r="H52" s="422"/>
      <c r="I52" s="423"/>
      <c r="J52" s="422"/>
      <c r="K52" s="104"/>
      <c r="L52" s="79">
        <f t="shared" si="0"/>
        <v>0</v>
      </c>
    </row>
    <row r="53" spans="1:12" x14ac:dyDescent="0.2">
      <c r="A53" s="118">
        <v>49</v>
      </c>
      <c r="B53" s="104"/>
      <c r="C53" s="105"/>
      <c r="D53" s="106"/>
      <c r="E53" s="105"/>
      <c r="F53" s="107"/>
      <c r="G53" s="422"/>
      <c r="H53" s="422"/>
      <c r="I53" s="423"/>
      <c r="J53" s="422"/>
      <c r="K53" s="104"/>
      <c r="L53" s="79">
        <f t="shared" si="0"/>
        <v>0</v>
      </c>
    </row>
    <row r="54" spans="1:12" x14ac:dyDescent="0.2">
      <c r="A54" s="118">
        <v>50</v>
      </c>
      <c r="B54" s="104"/>
      <c r="C54" s="105"/>
      <c r="D54" s="106"/>
      <c r="E54" s="105"/>
      <c r="F54" s="107"/>
      <c r="G54" s="422"/>
      <c r="H54" s="422"/>
      <c r="I54" s="423"/>
      <c r="J54" s="422"/>
      <c r="K54" s="104"/>
      <c r="L54" s="79">
        <f t="shared" si="0"/>
        <v>0</v>
      </c>
    </row>
    <row r="55" spans="1:12" x14ac:dyDescent="0.2">
      <c r="A55" s="118">
        <v>51</v>
      </c>
      <c r="B55" s="104"/>
      <c r="C55" s="105"/>
      <c r="D55" s="106"/>
      <c r="E55" s="105"/>
      <c r="F55" s="107"/>
      <c r="G55" s="422"/>
      <c r="H55" s="422"/>
      <c r="I55" s="423"/>
      <c r="J55" s="422"/>
      <c r="K55" s="104"/>
      <c r="L55" s="79">
        <f t="shared" si="0"/>
        <v>0</v>
      </c>
    </row>
    <row r="56" spans="1:12" x14ac:dyDescent="0.2">
      <c r="A56" s="118">
        <v>52</v>
      </c>
      <c r="B56" s="104"/>
      <c r="C56" s="105"/>
      <c r="D56" s="106"/>
      <c r="E56" s="105"/>
      <c r="F56" s="107"/>
      <c r="G56" s="422"/>
      <c r="H56" s="422"/>
      <c r="I56" s="423"/>
      <c r="J56" s="422"/>
      <c r="K56" s="104"/>
      <c r="L56" s="79">
        <f t="shared" si="0"/>
        <v>0</v>
      </c>
    </row>
    <row r="57" spans="1:12" x14ac:dyDescent="0.2">
      <c r="A57" s="118">
        <v>53</v>
      </c>
      <c r="B57" s="104"/>
      <c r="C57" s="105"/>
      <c r="D57" s="106"/>
      <c r="E57" s="105"/>
      <c r="F57" s="107"/>
      <c r="G57" s="422"/>
      <c r="H57" s="422"/>
      <c r="I57" s="423"/>
      <c r="J57" s="422"/>
      <c r="K57" s="104"/>
      <c r="L57" s="79">
        <f t="shared" si="0"/>
        <v>0</v>
      </c>
    </row>
    <row r="58" spans="1:12" x14ac:dyDescent="0.2">
      <c r="A58" s="118">
        <v>54</v>
      </c>
      <c r="B58" s="104"/>
      <c r="C58" s="105"/>
      <c r="D58" s="106"/>
      <c r="E58" s="105"/>
      <c r="F58" s="107"/>
      <c r="G58" s="422"/>
      <c r="H58" s="422"/>
      <c r="I58" s="423"/>
      <c r="J58" s="422"/>
      <c r="K58" s="104"/>
      <c r="L58" s="79">
        <f t="shared" si="0"/>
        <v>0</v>
      </c>
    </row>
    <row r="59" spans="1:12" x14ac:dyDescent="0.2">
      <c r="A59" s="118">
        <v>55</v>
      </c>
      <c r="B59" s="104"/>
      <c r="C59" s="105"/>
      <c r="D59" s="106"/>
      <c r="E59" s="105"/>
      <c r="F59" s="107"/>
      <c r="G59" s="422"/>
      <c r="H59" s="422"/>
      <c r="I59" s="423"/>
      <c r="J59" s="422"/>
      <c r="K59" s="104"/>
      <c r="L59" s="79">
        <f t="shared" si="0"/>
        <v>0</v>
      </c>
    </row>
    <row r="60" spans="1:12" x14ac:dyDescent="0.2">
      <c r="A60" s="118">
        <v>56</v>
      </c>
      <c r="B60" s="104"/>
      <c r="C60" s="105"/>
      <c r="D60" s="106"/>
      <c r="E60" s="105"/>
      <c r="F60" s="107"/>
      <c r="G60" s="422"/>
      <c r="H60" s="422"/>
      <c r="I60" s="423"/>
      <c r="J60" s="422"/>
      <c r="K60" s="104"/>
      <c r="L60" s="79">
        <f t="shared" si="0"/>
        <v>0</v>
      </c>
    </row>
    <row r="61" spans="1:12" x14ac:dyDescent="0.2">
      <c r="A61" s="118">
        <v>57</v>
      </c>
      <c r="B61" s="104"/>
      <c r="C61" s="105"/>
      <c r="D61" s="106"/>
      <c r="E61" s="105"/>
      <c r="F61" s="107"/>
      <c r="G61" s="422"/>
      <c r="H61" s="422"/>
      <c r="I61" s="423"/>
      <c r="J61" s="422"/>
      <c r="K61" s="104"/>
      <c r="L61" s="79">
        <f t="shared" si="0"/>
        <v>0</v>
      </c>
    </row>
    <row r="62" spans="1:12" x14ac:dyDescent="0.2">
      <c r="A62" s="118">
        <v>58</v>
      </c>
      <c r="B62" s="104"/>
      <c r="C62" s="105"/>
      <c r="D62" s="106"/>
      <c r="E62" s="105"/>
      <c r="F62" s="107"/>
      <c r="G62" s="422"/>
      <c r="H62" s="422"/>
      <c r="I62" s="423"/>
      <c r="J62" s="422"/>
      <c r="K62" s="104"/>
      <c r="L62" s="79">
        <f t="shared" si="0"/>
        <v>0</v>
      </c>
    </row>
    <row r="63" spans="1:12" x14ac:dyDescent="0.2">
      <c r="A63" s="118">
        <v>59</v>
      </c>
      <c r="B63" s="104"/>
      <c r="C63" s="105"/>
      <c r="D63" s="106"/>
      <c r="E63" s="105"/>
      <c r="F63" s="107"/>
      <c r="G63" s="422"/>
      <c r="H63" s="422"/>
      <c r="I63" s="423"/>
      <c r="J63" s="422"/>
      <c r="K63" s="104"/>
      <c r="L63" s="79">
        <f t="shared" si="0"/>
        <v>0</v>
      </c>
    </row>
    <row r="64" spans="1:12" x14ac:dyDescent="0.2">
      <c r="A64" s="118">
        <v>60</v>
      </c>
      <c r="B64" s="104"/>
      <c r="C64" s="105"/>
      <c r="D64" s="106"/>
      <c r="E64" s="105"/>
      <c r="F64" s="107"/>
      <c r="G64" s="422"/>
      <c r="H64" s="422"/>
      <c r="I64" s="423"/>
      <c r="J64" s="422"/>
      <c r="K64" s="104"/>
      <c r="L64" s="79">
        <f t="shared" si="0"/>
        <v>0</v>
      </c>
    </row>
    <row r="65" spans="1:12" x14ac:dyDescent="0.2">
      <c r="A65" s="118">
        <v>61</v>
      </c>
      <c r="B65" s="104"/>
      <c r="C65" s="105"/>
      <c r="D65" s="106"/>
      <c r="E65" s="105"/>
      <c r="F65" s="107"/>
      <c r="G65" s="422"/>
      <c r="H65" s="422"/>
      <c r="I65" s="423"/>
      <c r="J65" s="422"/>
      <c r="K65" s="104"/>
      <c r="L65" s="79">
        <f t="shared" si="0"/>
        <v>0</v>
      </c>
    </row>
    <row r="66" spans="1:12" x14ac:dyDescent="0.2">
      <c r="A66" s="118">
        <v>62</v>
      </c>
      <c r="B66" s="104"/>
      <c r="C66" s="105"/>
      <c r="D66" s="106"/>
      <c r="E66" s="105"/>
      <c r="F66" s="107"/>
      <c r="G66" s="422"/>
      <c r="H66" s="422"/>
      <c r="I66" s="423"/>
      <c r="J66" s="422"/>
      <c r="K66" s="104"/>
      <c r="L66" s="79">
        <f t="shared" si="0"/>
        <v>0</v>
      </c>
    </row>
    <row r="67" spans="1:12" x14ac:dyDescent="0.2">
      <c r="A67" s="118">
        <v>63</v>
      </c>
      <c r="B67" s="104"/>
      <c r="C67" s="105"/>
      <c r="D67" s="106"/>
      <c r="E67" s="105"/>
      <c r="F67" s="107"/>
      <c r="G67" s="422"/>
      <c r="H67" s="422"/>
      <c r="I67" s="423"/>
      <c r="J67" s="422"/>
      <c r="K67" s="104"/>
      <c r="L67" s="79">
        <f t="shared" si="0"/>
        <v>0</v>
      </c>
    </row>
    <row r="68" spans="1:12" x14ac:dyDescent="0.2">
      <c r="A68" s="118">
        <v>64</v>
      </c>
      <c r="B68" s="104"/>
      <c r="C68" s="105"/>
      <c r="D68" s="106"/>
      <c r="E68" s="105"/>
      <c r="F68" s="107"/>
      <c r="G68" s="422"/>
      <c r="H68" s="422"/>
      <c r="I68" s="423"/>
      <c r="J68" s="422"/>
      <c r="K68" s="104"/>
      <c r="L68" s="79">
        <f t="shared" si="0"/>
        <v>0</v>
      </c>
    </row>
    <row r="69" spans="1:12" x14ac:dyDescent="0.2">
      <c r="A69" s="118">
        <v>65</v>
      </c>
      <c r="B69" s="104"/>
      <c r="C69" s="105"/>
      <c r="D69" s="106"/>
      <c r="E69" s="105"/>
      <c r="F69" s="107"/>
      <c r="G69" s="422"/>
      <c r="H69" s="422"/>
      <c r="I69" s="423"/>
      <c r="J69" s="422"/>
      <c r="K69" s="104"/>
      <c r="L69" s="79">
        <f t="shared" si="0"/>
        <v>0</v>
      </c>
    </row>
    <row r="70" spans="1:12" x14ac:dyDescent="0.2">
      <c r="A70" s="118">
        <v>66</v>
      </c>
      <c r="B70" s="104"/>
      <c r="C70" s="105"/>
      <c r="D70" s="106"/>
      <c r="E70" s="105"/>
      <c r="F70" s="107"/>
      <c r="G70" s="422"/>
      <c r="H70" s="422"/>
      <c r="I70" s="423"/>
      <c r="J70" s="422"/>
      <c r="K70" s="104"/>
      <c r="L70" s="79">
        <f t="shared" ref="L70:L134" si="1">IF(B70=0,0,MONTH(B70)-$L$1+1)</f>
        <v>0</v>
      </c>
    </row>
    <row r="71" spans="1:12" x14ac:dyDescent="0.2">
      <c r="A71" s="118">
        <v>67</v>
      </c>
      <c r="B71" s="104"/>
      <c r="C71" s="105"/>
      <c r="D71" s="106"/>
      <c r="E71" s="105"/>
      <c r="F71" s="107"/>
      <c r="G71" s="422"/>
      <c r="H71" s="422"/>
      <c r="I71" s="423"/>
      <c r="J71" s="422"/>
      <c r="K71" s="104"/>
      <c r="L71" s="79">
        <f t="shared" si="1"/>
        <v>0</v>
      </c>
    </row>
    <row r="72" spans="1:12" x14ac:dyDescent="0.2">
      <c r="A72" s="118">
        <v>68</v>
      </c>
      <c r="B72" s="104"/>
      <c r="C72" s="105"/>
      <c r="D72" s="106"/>
      <c r="E72" s="105"/>
      <c r="F72" s="107"/>
      <c r="G72" s="422"/>
      <c r="H72" s="422"/>
      <c r="I72" s="423"/>
      <c r="J72" s="422"/>
      <c r="K72" s="104"/>
      <c r="L72" s="79">
        <f t="shared" si="1"/>
        <v>0</v>
      </c>
    </row>
    <row r="73" spans="1:12" x14ac:dyDescent="0.2">
      <c r="A73" s="118">
        <v>69</v>
      </c>
      <c r="B73" s="104"/>
      <c r="C73" s="105"/>
      <c r="D73" s="106"/>
      <c r="E73" s="105"/>
      <c r="F73" s="107"/>
      <c r="G73" s="422"/>
      <c r="H73" s="422"/>
      <c r="I73" s="423"/>
      <c r="J73" s="422"/>
      <c r="K73" s="104"/>
      <c r="L73" s="79">
        <f t="shared" si="1"/>
        <v>0</v>
      </c>
    </row>
    <row r="74" spans="1:12" x14ac:dyDescent="0.2">
      <c r="A74" s="118">
        <v>70</v>
      </c>
      <c r="B74" s="104"/>
      <c r="C74" s="105"/>
      <c r="D74" s="106"/>
      <c r="E74" s="105"/>
      <c r="F74" s="107"/>
      <c r="G74" s="422"/>
      <c r="H74" s="422"/>
      <c r="I74" s="423"/>
      <c r="J74" s="422"/>
      <c r="K74" s="104"/>
      <c r="L74" s="79">
        <f t="shared" si="1"/>
        <v>0</v>
      </c>
    </row>
    <row r="75" spans="1:12" x14ac:dyDescent="0.2">
      <c r="A75" s="118">
        <v>71</v>
      </c>
      <c r="B75" s="104"/>
      <c r="C75" s="105"/>
      <c r="D75" s="106"/>
      <c r="E75" s="105"/>
      <c r="F75" s="107"/>
      <c r="G75" s="422"/>
      <c r="H75" s="422"/>
      <c r="I75" s="423"/>
      <c r="J75" s="422"/>
      <c r="K75" s="104"/>
      <c r="L75" s="79">
        <f t="shared" si="1"/>
        <v>0</v>
      </c>
    </row>
    <row r="76" spans="1:12" x14ac:dyDescent="0.2">
      <c r="A76" s="118">
        <v>72</v>
      </c>
      <c r="B76" s="104"/>
      <c r="C76" s="105"/>
      <c r="D76" s="106"/>
      <c r="E76" s="105"/>
      <c r="F76" s="107"/>
      <c r="G76" s="422"/>
      <c r="H76" s="422"/>
      <c r="I76" s="423"/>
      <c r="J76" s="422"/>
      <c r="K76" s="104"/>
      <c r="L76" s="79">
        <f t="shared" si="1"/>
        <v>0</v>
      </c>
    </row>
    <row r="77" spans="1:12" x14ac:dyDescent="0.2">
      <c r="A77" s="118">
        <v>73</v>
      </c>
      <c r="B77" s="104"/>
      <c r="C77" s="105"/>
      <c r="D77" s="106"/>
      <c r="E77" s="105"/>
      <c r="F77" s="107"/>
      <c r="G77" s="422"/>
      <c r="H77" s="422"/>
      <c r="I77" s="423"/>
      <c r="J77" s="422"/>
      <c r="K77" s="104"/>
      <c r="L77" s="79">
        <f t="shared" si="1"/>
        <v>0</v>
      </c>
    </row>
    <row r="78" spans="1:12" x14ac:dyDescent="0.2">
      <c r="A78" s="118">
        <v>74</v>
      </c>
      <c r="B78" s="104"/>
      <c r="C78" s="105"/>
      <c r="D78" s="106"/>
      <c r="E78" s="105"/>
      <c r="F78" s="107"/>
      <c r="G78" s="422"/>
      <c r="H78" s="422"/>
      <c r="I78" s="423"/>
      <c r="J78" s="422"/>
      <c r="K78" s="104"/>
      <c r="L78" s="79">
        <f t="shared" si="1"/>
        <v>0</v>
      </c>
    </row>
    <row r="79" spans="1:12" x14ac:dyDescent="0.2">
      <c r="A79" s="118">
        <v>75</v>
      </c>
      <c r="B79" s="104"/>
      <c r="C79" s="105"/>
      <c r="D79" s="106"/>
      <c r="E79" s="105"/>
      <c r="F79" s="107"/>
      <c r="G79" s="422"/>
      <c r="H79" s="422"/>
      <c r="I79" s="423"/>
      <c r="J79" s="422"/>
      <c r="K79" s="104"/>
      <c r="L79" s="79">
        <f t="shared" si="1"/>
        <v>0</v>
      </c>
    </row>
    <row r="80" spans="1:12" x14ac:dyDescent="0.2">
      <c r="A80" s="118">
        <v>76</v>
      </c>
      <c r="B80" s="104"/>
      <c r="C80" s="105"/>
      <c r="D80" s="106"/>
      <c r="E80" s="105"/>
      <c r="F80" s="107"/>
      <c r="G80" s="422"/>
      <c r="H80" s="422"/>
      <c r="I80" s="423"/>
      <c r="J80" s="422"/>
      <c r="K80" s="104"/>
      <c r="L80" s="79">
        <f t="shared" si="1"/>
        <v>0</v>
      </c>
    </row>
    <row r="81" spans="1:12" x14ac:dyDescent="0.2">
      <c r="A81" s="118">
        <v>77</v>
      </c>
      <c r="B81" s="104"/>
      <c r="C81" s="105"/>
      <c r="D81" s="106"/>
      <c r="E81" s="105"/>
      <c r="F81" s="107"/>
      <c r="G81" s="422"/>
      <c r="H81" s="422"/>
      <c r="I81" s="423"/>
      <c r="J81" s="422"/>
      <c r="K81" s="104"/>
      <c r="L81" s="79">
        <f t="shared" si="1"/>
        <v>0</v>
      </c>
    </row>
    <row r="82" spans="1:12" x14ac:dyDescent="0.2">
      <c r="A82" s="118">
        <v>78</v>
      </c>
      <c r="B82" s="104"/>
      <c r="C82" s="105"/>
      <c r="D82" s="106"/>
      <c r="E82" s="105"/>
      <c r="F82" s="107"/>
      <c r="G82" s="422"/>
      <c r="H82" s="422"/>
      <c r="I82" s="423"/>
      <c r="J82" s="422"/>
      <c r="K82" s="104"/>
      <c r="L82" s="79">
        <f t="shared" si="1"/>
        <v>0</v>
      </c>
    </row>
    <row r="83" spans="1:12" x14ac:dyDescent="0.2">
      <c r="A83" s="118">
        <v>79</v>
      </c>
      <c r="B83" s="104"/>
      <c r="C83" s="105"/>
      <c r="D83" s="106"/>
      <c r="E83" s="105"/>
      <c r="F83" s="107"/>
      <c r="G83" s="422"/>
      <c r="H83" s="422"/>
      <c r="I83" s="423"/>
      <c r="J83" s="423"/>
      <c r="K83" s="104"/>
      <c r="L83" s="79">
        <f t="shared" si="1"/>
        <v>0</v>
      </c>
    </row>
    <row r="84" spans="1:12" x14ac:dyDescent="0.2">
      <c r="A84" s="118">
        <v>80</v>
      </c>
      <c r="B84" s="104"/>
      <c r="C84" s="105"/>
      <c r="D84" s="106"/>
      <c r="E84" s="105"/>
      <c r="F84" s="107"/>
      <c r="G84" s="422"/>
      <c r="H84" s="422"/>
      <c r="I84" s="423"/>
      <c r="J84" s="422"/>
      <c r="K84" s="104"/>
      <c r="L84" s="79">
        <f t="shared" si="1"/>
        <v>0</v>
      </c>
    </row>
    <row r="85" spans="1:12" x14ac:dyDescent="0.2">
      <c r="A85" s="118">
        <v>81</v>
      </c>
      <c r="B85" s="104"/>
      <c r="C85" s="105"/>
      <c r="D85" s="106"/>
      <c r="E85" s="105"/>
      <c r="F85" s="107"/>
      <c r="G85" s="422"/>
      <c r="H85" s="422"/>
      <c r="I85" s="423"/>
      <c r="J85" s="422"/>
      <c r="K85" s="104"/>
      <c r="L85" s="79">
        <f t="shared" si="1"/>
        <v>0</v>
      </c>
    </row>
    <row r="86" spans="1:12" x14ac:dyDescent="0.2">
      <c r="A86" s="118">
        <v>82</v>
      </c>
      <c r="B86" s="104"/>
      <c r="C86" s="105"/>
      <c r="D86" s="106"/>
      <c r="E86" s="105"/>
      <c r="F86" s="107"/>
      <c r="G86" s="422"/>
      <c r="H86" s="422"/>
      <c r="I86" s="423"/>
      <c r="J86" s="422"/>
      <c r="K86" s="104"/>
      <c r="L86" s="79">
        <f t="shared" si="1"/>
        <v>0</v>
      </c>
    </row>
    <row r="87" spans="1:12" x14ac:dyDescent="0.2">
      <c r="A87" s="118">
        <v>83</v>
      </c>
      <c r="B87" s="104"/>
      <c r="C87" s="105"/>
      <c r="D87" s="106"/>
      <c r="E87" s="105"/>
      <c r="F87" s="107"/>
      <c r="G87" s="422"/>
      <c r="H87" s="422"/>
      <c r="I87" s="423"/>
      <c r="J87" s="422"/>
      <c r="K87" s="104"/>
      <c r="L87" s="79">
        <f t="shared" si="1"/>
        <v>0</v>
      </c>
    </row>
    <row r="88" spans="1:12" x14ac:dyDescent="0.2">
      <c r="A88" s="118">
        <v>84</v>
      </c>
      <c r="B88" s="104"/>
      <c r="C88" s="105"/>
      <c r="D88" s="106"/>
      <c r="E88" s="105"/>
      <c r="F88" s="107"/>
      <c r="G88" s="422"/>
      <c r="H88" s="422"/>
      <c r="I88" s="423"/>
      <c r="J88" s="422"/>
      <c r="K88" s="104"/>
      <c r="L88" s="79">
        <f t="shared" si="1"/>
        <v>0</v>
      </c>
    </row>
    <row r="89" spans="1:12" x14ac:dyDescent="0.2">
      <c r="A89" s="118">
        <v>85</v>
      </c>
      <c r="B89" s="104"/>
      <c r="C89" s="105"/>
      <c r="D89" s="106"/>
      <c r="E89" s="105"/>
      <c r="F89" s="107"/>
      <c r="G89" s="422"/>
      <c r="H89" s="422"/>
      <c r="I89" s="423"/>
      <c r="J89" s="422"/>
      <c r="K89" s="104"/>
      <c r="L89" s="79">
        <f t="shared" si="1"/>
        <v>0</v>
      </c>
    </row>
    <row r="90" spans="1:12" x14ac:dyDescent="0.2">
      <c r="A90" s="118">
        <v>86</v>
      </c>
      <c r="B90" s="104"/>
      <c r="C90" s="105"/>
      <c r="D90" s="106"/>
      <c r="E90" s="105"/>
      <c r="F90" s="107"/>
      <c r="G90" s="422"/>
      <c r="H90" s="422"/>
      <c r="I90" s="423"/>
      <c r="J90" s="422"/>
      <c r="K90" s="104"/>
      <c r="L90" s="79">
        <f t="shared" si="1"/>
        <v>0</v>
      </c>
    </row>
    <row r="91" spans="1:12" x14ac:dyDescent="0.2">
      <c r="A91" s="118">
        <v>87</v>
      </c>
      <c r="B91" s="104"/>
      <c r="C91" s="105"/>
      <c r="D91" s="106"/>
      <c r="E91" s="105"/>
      <c r="F91" s="107"/>
      <c r="G91" s="422"/>
      <c r="H91" s="422"/>
      <c r="I91" s="423"/>
      <c r="J91" s="422"/>
      <c r="K91" s="104"/>
      <c r="L91" s="79">
        <f t="shared" si="1"/>
        <v>0</v>
      </c>
    </row>
    <row r="92" spans="1:12" x14ac:dyDescent="0.2">
      <c r="A92" s="118">
        <v>88</v>
      </c>
      <c r="B92" s="104"/>
      <c r="C92" s="105"/>
      <c r="D92" s="106"/>
      <c r="E92" s="105"/>
      <c r="F92" s="107"/>
      <c r="G92" s="422"/>
      <c r="H92" s="422"/>
      <c r="I92" s="423"/>
      <c r="J92" s="422"/>
      <c r="K92" s="104"/>
      <c r="L92" s="79">
        <f t="shared" si="1"/>
        <v>0</v>
      </c>
    </row>
    <row r="93" spans="1:12" x14ac:dyDescent="0.2">
      <c r="A93" s="118">
        <v>89</v>
      </c>
      <c r="B93" s="104"/>
      <c r="C93" s="105"/>
      <c r="D93" s="106"/>
      <c r="E93" s="105"/>
      <c r="F93" s="107"/>
      <c r="G93" s="422"/>
      <c r="H93" s="422"/>
      <c r="I93" s="423"/>
      <c r="J93" s="422"/>
      <c r="K93" s="104"/>
      <c r="L93" s="79">
        <f t="shared" si="1"/>
        <v>0</v>
      </c>
    </row>
    <row r="94" spans="1:12" x14ac:dyDescent="0.2">
      <c r="A94" s="118">
        <v>90</v>
      </c>
      <c r="B94" s="104"/>
      <c r="C94" s="105"/>
      <c r="D94" s="106"/>
      <c r="E94" s="105"/>
      <c r="F94" s="107"/>
      <c r="G94" s="422"/>
      <c r="H94" s="422"/>
      <c r="I94" s="423"/>
      <c r="J94" s="422"/>
      <c r="K94" s="104"/>
      <c r="L94" s="79">
        <f t="shared" si="1"/>
        <v>0</v>
      </c>
    </row>
    <row r="95" spans="1:12" x14ac:dyDescent="0.2">
      <c r="A95" s="118">
        <v>91</v>
      </c>
      <c r="B95" s="104"/>
      <c r="C95" s="105"/>
      <c r="D95" s="106"/>
      <c r="E95" s="105"/>
      <c r="F95" s="107"/>
      <c r="G95" s="422"/>
      <c r="H95" s="422"/>
      <c r="I95" s="423"/>
      <c r="J95" s="422"/>
      <c r="K95" s="104"/>
      <c r="L95" s="79">
        <f t="shared" si="1"/>
        <v>0</v>
      </c>
    </row>
    <row r="96" spans="1:12" x14ac:dyDescent="0.2">
      <c r="A96" s="118">
        <v>92</v>
      </c>
      <c r="B96" s="104"/>
      <c r="C96" s="105"/>
      <c r="D96" s="106"/>
      <c r="E96" s="105"/>
      <c r="F96" s="107"/>
      <c r="G96" s="422"/>
      <c r="H96" s="422"/>
      <c r="I96" s="423"/>
      <c r="J96" s="422"/>
      <c r="K96" s="104"/>
      <c r="L96" s="79">
        <f t="shared" si="1"/>
        <v>0</v>
      </c>
    </row>
    <row r="97" spans="1:12" x14ac:dyDescent="0.2">
      <c r="A97" s="118">
        <v>93</v>
      </c>
      <c r="B97" s="104"/>
      <c r="C97" s="105"/>
      <c r="D97" s="106"/>
      <c r="E97" s="105"/>
      <c r="F97" s="107"/>
      <c r="G97" s="422"/>
      <c r="H97" s="422"/>
      <c r="I97" s="423"/>
      <c r="J97" s="422"/>
      <c r="K97" s="104"/>
      <c r="L97" s="79">
        <f t="shared" si="1"/>
        <v>0</v>
      </c>
    </row>
    <row r="98" spans="1:12" x14ac:dyDescent="0.2">
      <c r="A98" s="118">
        <v>94</v>
      </c>
      <c r="B98" s="104"/>
      <c r="C98" s="105"/>
      <c r="D98" s="106"/>
      <c r="E98" s="105"/>
      <c r="F98" s="107"/>
      <c r="G98" s="422"/>
      <c r="H98" s="422"/>
      <c r="I98" s="423"/>
      <c r="J98" s="422"/>
      <c r="K98" s="104"/>
      <c r="L98" s="79">
        <f t="shared" si="1"/>
        <v>0</v>
      </c>
    </row>
    <row r="99" spans="1:12" x14ac:dyDescent="0.2">
      <c r="A99" s="118">
        <v>95</v>
      </c>
      <c r="B99" s="104"/>
      <c r="C99" s="105"/>
      <c r="D99" s="106"/>
      <c r="E99" s="105"/>
      <c r="F99" s="107"/>
      <c r="G99" s="422"/>
      <c r="H99" s="422"/>
      <c r="I99" s="423"/>
      <c r="J99" s="422"/>
      <c r="K99" s="104"/>
      <c r="L99" s="79">
        <f t="shared" si="1"/>
        <v>0</v>
      </c>
    </row>
    <row r="100" spans="1:12" x14ac:dyDescent="0.2">
      <c r="A100" s="118">
        <v>96</v>
      </c>
      <c r="B100" s="104"/>
      <c r="C100" s="105"/>
      <c r="D100" s="106"/>
      <c r="E100" s="105"/>
      <c r="F100" s="107"/>
      <c r="G100" s="422"/>
      <c r="H100" s="422"/>
      <c r="I100" s="423"/>
      <c r="J100" s="422"/>
      <c r="K100" s="104"/>
      <c r="L100" s="79">
        <f t="shared" si="1"/>
        <v>0</v>
      </c>
    </row>
    <row r="101" spans="1:12" x14ac:dyDescent="0.2">
      <c r="A101" s="118">
        <v>97</v>
      </c>
      <c r="B101" s="104"/>
      <c r="C101" s="105"/>
      <c r="D101" s="106"/>
      <c r="E101" s="105"/>
      <c r="F101" s="107"/>
      <c r="G101" s="422"/>
      <c r="H101" s="422"/>
      <c r="I101" s="423"/>
      <c r="J101" s="422"/>
      <c r="K101" s="104"/>
      <c r="L101" s="79">
        <f t="shared" si="1"/>
        <v>0</v>
      </c>
    </row>
    <row r="102" spans="1:12" x14ac:dyDescent="0.2">
      <c r="A102" s="118">
        <v>98</v>
      </c>
      <c r="B102" s="104"/>
      <c r="C102" s="105"/>
      <c r="D102" s="106"/>
      <c r="E102" s="105"/>
      <c r="F102" s="107"/>
      <c r="G102" s="422"/>
      <c r="H102" s="422"/>
      <c r="I102" s="423"/>
      <c r="J102" s="422"/>
      <c r="K102" s="104"/>
      <c r="L102" s="79">
        <f t="shared" si="1"/>
        <v>0</v>
      </c>
    </row>
    <row r="103" spans="1:12" x14ac:dyDescent="0.2">
      <c r="A103" s="118">
        <v>99</v>
      </c>
      <c r="B103" s="104"/>
      <c r="C103" s="105"/>
      <c r="D103" s="106"/>
      <c r="E103" s="105"/>
      <c r="F103" s="107"/>
      <c r="G103" s="422"/>
      <c r="H103" s="422"/>
      <c r="I103" s="423"/>
      <c r="J103" s="422"/>
      <c r="K103" s="104"/>
      <c r="L103" s="79">
        <f t="shared" si="1"/>
        <v>0</v>
      </c>
    </row>
    <row r="104" spans="1:12" x14ac:dyDescent="0.2">
      <c r="A104" s="118">
        <v>100</v>
      </c>
      <c r="B104" s="104"/>
      <c r="C104" s="105"/>
      <c r="D104" s="106"/>
      <c r="E104" s="105"/>
      <c r="F104" s="107"/>
      <c r="G104" s="422"/>
      <c r="H104" s="422"/>
      <c r="I104" s="423"/>
      <c r="J104" s="422"/>
      <c r="K104" s="104"/>
      <c r="L104" s="79">
        <f t="shared" si="1"/>
        <v>0</v>
      </c>
    </row>
    <row r="105" spans="1:12" x14ac:dyDescent="0.2">
      <c r="A105" s="118">
        <v>101</v>
      </c>
      <c r="B105" s="104"/>
      <c r="C105" s="105"/>
      <c r="D105" s="106"/>
      <c r="E105" s="105"/>
      <c r="F105" s="107"/>
      <c r="G105" s="422"/>
      <c r="H105" s="422"/>
      <c r="I105" s="423"/>
      <c r="J105" s="422"/>
      <c r="K105" s="104"/>
      <c r="L105" s="79">
        <f t="shared" si="1"/>
        <v>0</v>
      </c>
    </row>
    <row r="106" spans="1:12" x14ac:dyDescent="0.2">
      <c r="A106" s="118">
        <v>102</v>
      </c>
      <c r="B106" s="104"/>
      <c r="C106" s="105"/>
      <c r="D106" s="106"/>
      <c r="E106" s="105"/>
      <c r="F106" s="107"/>
      <c r="G106" s="422"/>
      <c r="H106" s="422"/>
      <c r="I106" s="423"/>
      <c r="J106" s="422"/>
      <c r="K106" s="104"/>
      <c r="L106" s="79">
        <f t="shared" si="1"/>
        <v>0</v>
      </c>
    </row>
    <row r="107" spans="1:12" x14ac:dyDescent="0.2">
      <c r="A107" s="118">
        <v>103</v>
      </c>
      <c r="B107" s="104"/>
      <c r="C107" s="105"/>
      <c r="D107" s="106"/>
      <c r="E107" s="105"/>
      <c r="F107" s="107"/>
      <c r="G107" s="422"/>
      <c r="H107" s="422"/>
      <c r="I107" s="423"/>
      <c r="J107" s="422"/>
      <c r="K107" s="104"/>
      <c r="L107" s="79">
        <f t="shared" si="1"/>
        <v>0</v>
      </c>
    </row>
    <row r="108" spans="1:12" x14ac:dyDescent="0.2">
      <c r="A108" s="118">
        <v>104</v>
      </c>
      <c r="B108" s="104"/>
      <c r="C108" s="105"/>
      <c r="D108" s="106"/>
      <c r="E108" s="105"/>
      <c r="F108" s="107"/>
      <c r="G108" s="422"/>
      <c r="H108" s="422"/>
      <c r="I108" s="423"/>
      <c r="J108" s="422"/>
      <c r="K108" s="104"/>
      <c r="L108" s="79">
        <f t="shared" si="1"/>
        <v>0</v>
      </c>
    </row>
    <row r="109" spans="1:12" x14ac:dyDescent="0.2">
      <c r="A109" s="118">
        <v>105</v>
      </c>
      <c r="B109" s="104"/>
      <c r="C109" s="105"/>
      <c r="D109" s="106"/>
      <c r="E109" s="105"/>
      <c r="F109" s="107"/>
      <c r="G109" s="422"/>
      <c r="H109" s="422"/>
      <c r="I109" s="423"/>
      <c r="J109" s="422"/>
      <c r="K109" s="104"/>
      <c r="L109" s="79">
        <f t="shared" si="1"/>
        <v>0</v>
      </c>
    </row>
    <row r="110" spans="1:12" x14ac:dyDescent="0.2">
      <c r="A110" s="118">
        <v>106</v>
      </c>
      <c r="B110" s="104"/>
      <c r="C110" s="105"/>
      <c r="D110" s="106"/>
      <c r="E110" s="105"/>
      <c r="F110" s="107"/>
      <c r="G110" s="422"/>
      <c r="H110" s="422"/>
      <c r="I110" s="423"/>
      <c r="J110" s="422"/>
      <c r="K110" s="104"/>
      <c r="L110" s="79">
        <f t="shared" si="1"/>
        <v>0</v>
      </c>
    </row>
    <row r="111" spans="1:12" x14ac:dyDescent="0.2">
      <c r="A111" s="118">
        <v>107</v>
      </c>
      <c r="B111" s="104"/>
      <c r="C111" s="105"/>
      <c r="D111" s="288"/>
      <c r="E111" s="105"/>
      <c r="F111" s="107"/>
      <c r="G111" s="422"/>
      <c r="H111" s="422"/>
      <c r="I111" s="423"/>
      <c r="J111" s="423"/>
      <c r="K111" s="104"/>
      <c r="L111" s="79">
        <f t="shared" si="1"/>
        <v>0</v>
      </c>
    </row>
    <row r="112" spans="1:12" x14ac:dyDescent="0.2">
      <c r="A112" s="118">
        <v>108</v>
      </c>
      <c r="B112" s="104"/>
      <c r="C112" s="105"/>
      <c r="D112" s="106"/>
      <c r="E112" s="105"/>
      <c r="F112" s="107"/>
      <c r="G112" s="422"/>
      <c r="H112" s="422"/>
      <c r="I112" s="423"/>
      <c r="J112" s="422"/>
      <c r="K112" s="104"/>
      <c r="L112" s="79">
        <f t="shared" si="1"/>
        <v>0</v>
      </c>
    </row>
    <row r="113" spans="1:12" x14ac:dyDescent="0.2">
      <c r="A113" s="118">
        <v>109</v>
      </c>
      <c r="B113" s="104"/>
      <c r="C113" s="105"/>
      <c r="D113" s="106"/>
      <c r="E113" s="105"/>
      <c r="F113" s="107"/>
      <c r="G113" s="422"/>
      <c r="H113" s="422"/>
      <c r="I113" s="423"/>
      <c r="J113" s="422"/>
      <c r="K113" s="104"/>
      <c r="L113" s="79">
        <f t="shared" si="1"/>
        <v>0</v>
      </c>
    </row>
    <row r="114" spans="1:12" x14ac:dyDescent="0.2">
      <c r="A114" s="118">
        <v>110</v>
      </c>
      <c r="B114" s="104"/>
      <c r="C114" s="105"/>
      <c r="D114" s="106"/>
      <c r="E114" s="105"/>
      <c r="F114" s="107"/>
      <c r="G114" s="422"/>
      <c r="H114" s="422"/>
      <c r="I114" s="423"/>
      <c r="J114" s="422"/>
      <c r="K114" s="104"/>
      <c r="L114" s="79">
        <f t="shared" si="1"/>
        <v>0</v>
      </c>
    </row>
    <row r="115" spans="1:12" x14ac:dyDescent="0.2">
      <c r="A115" s="118">
        <v>111</v>
      </c>
      <c r="B115" s="104"/>
      <c r="C115" s="105"/>
      <c r="D115" s="106"/>
      <c r="E115" s="105"/>
      <c r="F115" s="107"/>
      <c r="G115" s="422"/>
      <c r="H115" s="422"/>
      <c r="I115" s="423"/>
      <c r="J115" s="422"/>
      <c r="K115" s="104"/>
      <c r="L115" s="79">
        <f t="shared" si="1"/>
        <v>0</v>
      </c>
    </row>
    <row r="116" spans="1:12" x14ac:dyDescent="0.2">
      <c r="A116" s="118">
        <v>112</v>
      </c>
      <c r="B116" s="104"/>
      <c r="C116" s="105"/>
      <c r="D116" s="106"/>
      <c r="E116" s="105"/>
      <c r="F116" s="107"/>
      <c r="G116" s="422"/>
      <c r="H116" s="422"/>
      <c r="I116" s="423"/>
      <c r="J116" s="422"/>
      <c r="K116" s="104"/>
      <c r="L116" s="79">
        <f t="shared" si="1"/>
        <v>0</v>
      </c>
    </row>
    <row r="117" spans="1:12" x14ac:dyDescent="0.2">
      <c r="A117" s="118">
        <v>113</v>
      </c>
      <c r="B117" s="104"/>
      <c r="C117" s="105"/>
      <c r="D117" s="106"/>
      <c r="E117" s="105"/>
      <c r="F117" s="107"/>
      <c r="G117" s="422"/>
      <c r="H117" s="422"/>
      <c r="I117" s="423"/>
      <c r="J117" s="422"/>
      <c r="K117" s="104"/>
      <c r="L117" s="79">
        <f t="shared" si="1"/>
        <v>0</v>
      </c>
    </row>
    <row r="118" spans="1:12" x14ac:dyDescent="0.2">
      <c r="A118" s="118">
        <v>114</v>
      </c>
      <c r="B118" s="104"/>
      <c r="C118" s="105"/>
      <c r="D118" s="106"/>
      <c r="E118" s="105"/>
      <c r="F118" s="107"/>
      <c r="G118" s="422"/>
      <c r="H118" s="422"/>
      <c r="I118" s="423"/>
      <c r="J118" s="422"/>
      <c r="K118" s="104"/>
      <c r="L118" s="79">
        <f t="shared" si="1"/>
        <v>0</v>
      </c>
    </row>
    <row r="119" spans="1:12" x14ac:dyDescent="0.2">
      <c r="A119" s="118">
        <v>115</v>
      </c>
      <c r="B119" s="104"/>
      <c r="C119" s="105"/>
      <c r="D119" s="106"/>
      <c r="E119" s="105"/>
      <c r="F119" s="107"/>
      <c r="G119" s="422"/>
      <c r="H119" s="422"/>
      <c r="I119" s="423"/>
      <c r="J119" s="422"/>
      <c r="K119" s="104"/>
      <c r="L119" s="79">
        <f t="shared" si="1"/>
        <v>0</v>
      </c>
    </row>
    <row r="120" spans="1:12" x14ac:dyDescent="0.2">
      <c r="A120" s="118">
        <v>116</v>
      </c>
      <c r="B120" s="104"/>
      <c r="C120" s="105"/>
      <c r="D120" s="106"/>
      <c r="E120" s="105"/>
      <c r="F120" s="107"/>
      <c r="G120" s="422"/>
      <c r="H120" s="422"/>
      <c r="I120" s="423"/>
      <c r="J120" s="422"/>
      <c r="K120" s="104"/>
      <c r="L120" s="79">
        <f t="shared" si="1"/>
        <v>0</v>
      </c>
    </row>
    <row r="121" spans="1:12" x14ac:dyDescent="0.2">
      <c r="A121" s="118">
        <v>117</v>
      </c>
      <c r="B121" s="104"/>
      <c r="C121" s="105"/>
      <c r="D121" s="106"/>
      <c r="E121" s="105"/>
      <c r="F121" s="107"/>
      <c r="G121" s="422"/>
      <c r="H121" s="422"/>
      <c r="I121" s="423"/>
      <c r="J121" s="422"/>
      <c r="K121" s="104"/>
      <c r="L121" s="79">
        <f t="shared" si="1"/>
        <v>0</v>
      </c>
    </row>
    <row r="122" spans="1:12" x14ac:dyDescent="0.2">
      <c r="A122" s="118">
        <v>118</v>
      </c>
      <c r="B122" s="104"/>
      <c r="C122" s="105"/>
      <c r="D122" s="106"/>
      <c r="E122" s="105"/>
      <c r="F122" s="107"/>
      <c r="G122" s="422"/>
      <c r="H122" s="422"/>
      <c r="I122" s="423"/>
      <c r="J122" s="422"/>
      <c r="K122" s="104"/>
      <c r="L122" s="79">
        <f t="shared" si="1"/>
        <v>0</v>
      </c>
    </row>
    <row r="123" spans="1:12" x14ac:dyDescent="0.2">
      <c r="A123" s="118">
        <v>119</v>
      </c>
      <c r="B123" s="104"/>
      <c r="C123" s="105"/>
      <c r="D123" s="106"/>
      <c r="E123" s="105"/>
      <c r="F123" s="107"/>
      <c r="G123" s="422"/>
      <c r="H123" s="422"/>
      <c r="I123" s="423"/>
      <c r="J123" s="422"/>
      <c r="K123" s="104"/>
      <c r="L123" s="79">
        <f t="shared" si="1"/>
        <v>0</v>
      </c>
    </row>
    <row r="124" spans="1:12" x14ac:dyDescent="0.2">
      <c r="A124" s="118">
        <v>120</v>
      </c>
      <c r="B124" s="104"/>
      <c r="C124" s="105"/>
      <c r="D124" s="106"/>
      <c r="E124" s="105"/>
      <c r="F124" s="107"/>
      <c r="G124" s="422"/>
      <c r="H124" s="422"/>
      <c r="I124" s="423"/>
      <c r="J124" s="422"/>
      <c r="K124" s="104"/>
      <c r="L124" s="79">
        <f t="shared" si="1"/>
        <v>0</v>
      </c>
    </row>
    <row r="125" spans="1:12" x14ac:dyDescent="0.2">
      <c r="A125" s="118">
        <v>121</v>
      </c>
      <c r="B125" s="104"/>
      <c r="C125" s="105"/>
      <c r="D125" s="106"/>
      <c r="E125" s="105"/>
      <c r="F125" s="107"/>
      <c r="G125" s="422"/>
      <c r="H125" s="422"/>
      <c r="I125" s="423"/>
      <c r="J125" s="422"/>
      <c r="K125" s="104"/>
      <c r="L125" s="79">
        <f t="shared" si="1"/>
        <v>0</v>
      </c>
    </row>
    <row r="126" spans="1:12" x14ac:dyDescent="0.2">
      <c r="A126" s="118">
        <v>122</v>
      </c>
      <c r="B126" s="104"/>
      <c r="C126" s="105"/>
      <c r="D126" s="106"/>
      <c r="E126" s="105"/>
      <c r="F126" s="107"/>
      <c r="G126" s="422"/>
      <c r="H126" s="422"/>
      <c r="I126" s="423"/>
      <c r="J126" s="422"/>
      <c r="K126" s="104"/>
      <c r="L126" s="79">
        <f t="shared" si="1"/>
        <v>0</v>
      </c>
    </row>
    <row r="127" spans="1:12" x14ac:dyDescent="0.2">
      <c r="A127" s="118">
        <v>123</v>
      </c>
      <c r="B127" s="104"/>
      <c r="C127" s="105"/>
      <c r="D127" s="106"/>
      <c r="E127" s="105"/>
      <c r="F127" s="107"/>
      <c r="G127" s="422"/>
      <c r="H127" s="422"/>
      <c r="I127" s="423"/>
      <c r="J127" s="422"/>
      <c r="K127" s="104"/>
      <c r="L127" s="79">
        <f t="shared" si="1"/>
        <v>0</v>
      </c>
    </row>
    <row r="128" spans="1:12" x14ac:dyDescent="0.2">
      <c r="A128" s="118">
        <v>124</v>
      </c>
      <c r="B128" s="104"/>
      <c r="C128" s="105"/>
      <c r="D128" s="106"/>
      <c r="E128" s="105"/>
      <c r="F128" s="107"/>
      <c r="G128" s="422"/>
      <c r="H128" s="422"/>
      <c r="I128" s="423"/>
      <c r="J128" s="422"/>
      <c r="K128" s="104"/>
      <c r="L128" s="79">
        <f t="shared" si="1"/>
        <v>0</v>
      </c>
    </row>
    <row r="129" spans="1:12" x14ac:dyDescent="0.2">
      <c r="A129" s="118">
        <v>125</v>
      </c>
      <c r="B129" s="104"/>
      <c r="C129" s="105"/>
      <c r="D129" s="106"/>
      <c r="E129" s="105"/>
      <c r="F129" s="107"/>
      <c r="G129" s="422"/>
      <c r="H129" s="422"/>
      <c r="I129" s="423"/>
      <c r="J129" s="422"/>
      <c r="K129" s="104"/>
      <c r="L129" s="79">
        <f t="shared" si="1"/>
        <v>0</v>
      </c>
    </row>
    <row r="130" spans="1:12" x14ac:dyDescent="0.2">
      <c r="A130" s="118">
        <v>126</v>
      </c>
      <c r="B130" s="104"/>
      <c r="C130" s="105"/>
      <c r="D130" s="106"/>
      <c r="E130" s="105"/>
      <c r="F130" s="107"/>
      <c r="G130" s="422"/>
      <c r="H130" s="422"/>
      <c r="I130" s="423"/>
      <c r="J130" s="422"/>
      <c r="K130" s="104"/>
      <c r="L130" s="79">
        <f t="shared" si="1"/>
        <v>0</v>
      </c>
    </row>
    <row r="131" spans="1:12" x14ac:dyDescent="0.2">
      <c r="A131" s="118">
        <v>127</v>
      </c>
      <c r="B131" s="104"/>
      <c r="C131" s="105"/>
      <c r="D131" s="106"/>
      <c r="E131" s="105"/>
      <c r="F131" s="107"/>
      <c r="G131" s="422"/>
      <c r="H131" s="422"/>
      <c r="I131" s="423"/>
      <c r="J131" s="422"/>
      <c r="K131" s="104"/>
      <c r="L131" s="79">
        <f t="shared" si="1"/>
        <v>0</v>
      </c>
    </row>
    <row r="132" spans="1:12" x14ac:dyDescent="0.2">
      <c r="A132" s="118">
        <v>128</v>
      </c>
      <c r="B132" s="104"/>
      <c r="C132" s="105"/>
      <c r="D132" s="106"/>
      <c r="E132" s="105"/>
      <c r="F132" s="107"/>
      <c r="G132" s="422"/>
      <c r="H132" s="422"/>
      <c r="I132" s="423"/>
      <c r="J132" s="422"/>
      <c r="K132" s="104"/>
      <c r="L132" s="79">
        <f t="shared" si="1"/>
        <v>0</v>
      </c>
    </row>
    <row r="133" spans="1:12" x14ac:dyDescent="0.2">
      <c r="A133" s="118">
        <v>129</v>
      </c>
      <c r="B133" s="104"/>
      <c r="C133" s="105"/>
      <c r="D133" s="106"/>
      <c r="E133" s="105"/>
      <c r="F133" s="107"/>
      <c r="G133" s="422"/>
      <c r="H133" s="422"/>
      <c r="I133" s="423"/>
      <c r="J133" s="422"/>
      <c r="K133" s="104"/>
      <c r="L133" s="79">
        <f t="shared" si="1"/>
        <v>0</v>
      </c>
    </row>
    <row r="134" spans="1:12" x14ac:dyDescent="0.2">
      <c r="A134" s="118">
        <v>130</v>
      </c>
      <c r="B134" s="104"/>
      <c r="C134" s="105"/>
      <c r="D134" s="106"/>
      <c r="E134" s="105"/>
      <c r="F134" s="107"/>
      <c r="G134" s="422"/>
      <c r="H134" s="422"/>
      <c r="I134" s="423"/>
      <c r="J134" s="422"/>
      <c r="K134" s="104"/>
      <c r="L134" s="79">
        <f t="shared" si="1"/>
        <v>0</v>
      </c>
    </row>
    <row r="135" spans="1:12" x14ac:dyDescent="0.2">
      <c r="A135" s="118">
        <v>131</v>
      </c>
      <c r="B135" s="104"/>
      <c r="C135" s="105"/>
      <c r="D135" s="106"/>
      <c r="E135" s="105"/>
      <c r="F135" s="107"/>
      <c r="G135" s="422"/>
      <c r="H135" s="422"/>
      <c r="I135" s="423"/>
      <c r="J135" s="422"/>
      <c r="K135" s="104"/>
      <c r="L135" s="79">
        <f t="shared" ref="L135:L198" si="2">IF(B135=0,0,MONTH(B135)-$L$1+1)</f>
        <v>0</v>
      </c>
    </row>
    <row r="136" spans="1:12" x14ac:dyDescent="0.2">
      <c r="A136" s="118">
        <v>132</v>
      </c>
      <c r="B136" s="104"/>
      <c r="C136" s="105"/>
      <c r="D136" s="106"/>
      <c r="E136" s="105"/>
      <c r="F136" s="107"/>
      <c r="G136" s="422"/>
      <c r="H136" s="422"/>
      <c r="I136" s="423"/>
      <c r="J136" s="422"/>
      <c r="K136" s="104"/>
      <c r="L136" s="79">
        <f t="shared" si="2"/>
        <v>0</v>
      </c>
    </row>
    <row r="137" spans="1:12" x14ac:dyDescent="0.2">
      <c r="A137" s="118">
        <v>133</v>
      </c>
      <c r="B137" s="104"/>
      <c r="C137" s="105"/>
      <c r="D137" s="106"/>
      <c r="E137" s="105"/>
      <c r="F137" s="107"/>
      <c r="G137" s="422"/>
      <c r="H137" s="422"/>
      <c r="I137" s="423"/>
      <c r="J137" s="422"/>
      <c r="K137" s="104"/>
      <c r="L137" s="79">
        <f t="shared" si="2"/>
        <v>0</v>
      </c>
    </row>
    <row r="138" spans="1:12" x14ac:dyDescent="0.2">
      <c r="A138" s="118">
        <v>134</v>
      </c>
      <c r="B138" s="104"/>
      <c r="C138" s="105"/>
      <c r="D138" s="106"/>
      <c r="E138" s="105"/>
      <c r="F138" s="107"/>
      <c r="G138" s="422"/>
      <c r="H138" s="422"/>
      <c r="I138" s="423"/>
      <c r="J138" s="422"/>
      <c r="K138" s="104"/>
      <c r="L138" s="79">
        <f t="shared" si="2"/>
        <v>0</v>
      </c>
    </row>
    <row r="139" spans="1:12" x14ac:dyDescent="0.2">
      <c r="A139" s="118">
        <v>135</v>
      </c>
      <c r="B139" s="104"/>
      <c r="C139" s="105"/>
      <c r="D139" s="106"/>
      <c r="E139" s="105"/>
      <c r="F139" s="107"/>
      <c r="G139" s="422"/>
      <c r="H139" s="422"/>
      <c r="I139" s="423"/>
      <c r="J139" s="422"/>
      <c r="K139" s="104"/>
      <c r="L139" s="79">
        <f t="shared" si="2"/>
        <v>0</v>
      </c>
    </row>
    <row r="140" spans="1:12" x14ac:dyDescent="0.2">
      <c r="A140" s="118">
        <v>136</v>
      </c>
      <c r="B140" s="104"/>
      <c r="C140" s="105"/>
      <c r="D140" s="288"/>
      <c r="E140" s="105"/>
      <c r="F140" s="107"/>
      <c r="G140" s="422"/>
      <c r="H140" s="422"/>
      <c r="I140" s="423"/>
      <c r="J140" s="423"/>
      <c r="K140" s="104"/>
      <c r="L140" s="79">
        <f t="shared" si="2"/>
        <v>0</v>
      </c>
    </row>
    <row r="141" spans="1:12" x14ac:dyDescent="0.2">
      <c r="A141" s="118">
        <v>137</v>
      </c>
      <c r="B141" s="104"/>
      <c r="C141" s="105"/>
      <c r="D141" s="106"/>
      <c r="E141" s="105"/>
      <c r="F141" s="107"/>
      <c r="G141" s="422"/>
      <c r="H141" s="422"/>
      <c r="I141" s="423"/>
      <c r="J141" s="422"/>
      <c r="K141" s="104"/>
      <c r="L141" s="79">
        <f t="shared" si="2"/>
        <v>0</v>
      </c>
    </row>
    <row r="142" spans="1:12" x14ac:dyDescent="0.2">
      <c r="A142" s="118">
        <v>138</v>
      </c>
      <c r="B142" s="104"/>
      <c r="C142" s="105"/>
      <c r="D142" s="106"/>
      <c r="E142" s="105"/>
      <c r="F142" s="107"/>
      <c r="G142" s="422"/>
      <c r="H142" s="422"/>
      <c r="I142" s="423"/>
      <c r="J142" s="422"/>
      <c r="K142" s="104"/>
      <c r="L142" s="79">
        <f t="shared" si="2"/>
        <v>0</v>
      </c>
    </row>
    <row r="143" spans="1:12" x14ac:dyDescent="0.2">
      <c r="A143" s="118">
        <v>139</v>
      </c>
      <c r="B143" s="104"/>
      <c r="C143" s="105"/>
      <c r="D143" s="106"/>
      <c r="E143" s="105"/>
      <c r="F143" s="107"/>
      <c r="G143" s="422"/>
      <c r="H143" s="422"/>
      <c r="I143" s="423"/>
      <c r="J143" s="422"/>
      <c r="K143" s="104"/>
      <c r="L143" s="79">
        <f t="shared" si="2"/>
        <v>0</v>
      </c>
    </row>
    <row r="144" spans="1:12" x14ac:dyDescent="0.2">
      <c r="A144" s="118">
        <v>140</v>
      </c>
      <c r="B144" s="104"/>
      <c r="C144" s="105"/>
      <c r="D144" s="106"/>
      <c r="E144" s="105"/>
      <c r="F144" s="107"/>
      <c r="G144" s="422"/>
      <c r="H144" s="422"/>
      <c r="I144" s="423"/>
      <c r="J144" s="422"/>
      <c r="K144" s="104"/>
      <c r="L144" s="79">
        <f t="shared" si="2"/>
        <v>0</v>
      </c>
    </row>
    <row r="145" spans="1:12" x14ac:dyDescent="0.2">
      <c r="A145" s="118">
        <v>141</v>
      </c>
      <c r="B145" s="104"/>
      <c r="C145" s="105"/>
      <c r="D145" s="106"/>
      <c r="E145" s="105"/>
      <c r="F145" s="107"/>
      <c r="G145" s="422"/>
      <c r="H145" s="422"/>
      <c r="I145" s="423"/>
      <c r="J145" s="422"/>
      <c r="K145" s="104"/>
      <c r="L145" s="79">
        <f t="shared" si="2"/>
        <v>0</v>
      </c>
    </row>
    <row r="146" spans="1:12" x14ac:dyDescent="0.2">
      <c r="A146" s="118">
        <v>142</v>
      </c>
      <c r="B146" s="104"/>
      <c r="C146" s="105"/>
      <c r="D146" s="106"/>
      <c r="E146" s="105"/>
      <c r="F146" s="107"/>
      <c r="G146" s="422"/>
      <c r="H146" s="422"/>
      <c r="I146" s="423"/>
      <c r="J146" s="422"/>
      <c r="K146" s="104"/>
      <c r="L146" s="79">
        <f t="shared" si="2"/>
        <v>0</v>
      </c>
    </row>
    <row r="147" spans="1:12" x14ac:dyDescent="0.2">
      <c r="A147" s="118">
        <v>143</v>
      </c>
      <c r="B147" s="104"/>
      <c r="C147" s="105"/>
      <c r="D147" s="106"/>
      <c r="E147" s="105"/>
      <c r="F147" s="107"/>
      <c r="G147" s="422"/>
      <c r="H147" s="422"/>
      <c r="I147" s="423"/>
      <c r="J147" s="422"/>
      <c r="K147" s="104"/>
      <c r="L147" s="79">
        <f t="shared" si="2"/>
        <v>0</v>
      </c>
    </row>
    <row r="148" spans="1:12" x14ac:dyDescent="0.2">
      <c r="A148" s="118">
        <v>144</v>
      </c>
      <c r="B148" s="104"/>
      <c r="C148" s="105"/>
      <c r="D148" s="106"/>
      <c r="E148" s="105"/>
      <c r="F148" s="107"/>
      <c r="G148" s="422"/>
      <c r="H148" s="422"/>
      <c r="I148" s="423"/>
      <c r="J148" s="422"/>
      <c r="K148" s="104"/>
      <c r="L148" s="79">
        <f t="shared" si="2"/>
        <v>0</v>
      </c>
    </row>
    <row r="149" spans="1:12" x14ac:dyDescent="0.2">
      <c r="A149" s="118">
        <v>145</v>
      </c>
      <c r="B149" s="104"/>
      <c r="C149" s="105"/>
      <c r="D149" s="106"/>
      <c r="E149" s="105"/>
      <c r="F149" s="107"/>
      <c r="G149" s="422"/>
      <c r="H149" s="422"/>
      <c r="I149" s="423"/>
      <c r="J149" s="422"/>
      <c r="K149" s="104"/>
      <c r="L149" s="79">
        <f t="shared" si="2"/>
        <v>0</v>
      </c>
    </row>
    <row r="150" spans="1:12" x14ac:dyDescent="0.2">
      <c r="A150" s="118">
        <v>146</v>
      </c>
      <c r="B150" s="104"/>
      <c r="C150" s="105"/>
      <c r="D150" s="106"/>
      <c r="E150" s="105"/>
      <c r="F150" s="107"/>
      <c r="G150" s="422"/>
      <c r="H150" s="422"/>
      <c r="I150" s="423"/>
      <c r="J150" s="422"/>
      <c r="K150" s="104"/>
      <c r="L150" s="79">
        <f t="shared" si="2"/>
        <v>0</v>
      </c>
    </row>
    <row r="151" spans="1:12" x14ac:dyDescent="0.2">
      <c r="A151" s="118">
        <v>147</v>
      </c>
      <c r="B151" s="104"/>
      <c r="C151" s="105"/>
      <c r="D151" s="106"/>
      <c r="E151" s="105"/>
      <c r="F151" s="107"/>
      <c r="G151" s="422"/>
      <c r="H151" s="422"/>
      <c r="I151" s="423"/>
      <c r="J151" s="422"/>
      <c r="K151" s="104"/>
      <c r="L151" s="79">
        <f t="shared" si="2"/>
        <v>0</v>
      </c>
    </row>
    <row r="152" spans="1:12" x14ac:dyDescent="0.2">
      <c r="A152" s="118">
        <v>148</v>
      </c>
      <c r="B152" s="104"/>
      <c r="C152" s="105"/>
      <c r="D152" s="106"/>
      <c r="E152" s="105"/>
      <c r="F152" s="107"/>
      <c r="G152" s="422"/>
      <c r="H152" s="422"/>
      <c r="I152" s="423"/>
      <c r="J152" s="422"/>
      <c r="K152" s="104"/>
      <c r="L152" s="79">
        <f t="shared" si="2"/>
        <v>0</v>
      </c>
    </row>
    <row r="153" spans="1:12" x14ac:dyDescent="0.2">
      <c r="A153" s="118">
        <v>149</v>
      </c>
      <c r="B153" s="104"/>
      <c r="C153" s="105"/>
      <c r="D153" s="106"/>
      <c r="E153" s="105"/>
      <c r="F153" s="107"/>
      <c r="G153" s="422"/>
      <c r="H153" s="422"/>
      <c r="I153" s="423"/>
      <c r="J153" s="422"/>
      <c r="K153" s="104"/>
      <c r="L153" s="79">
        <f t="shared" si="2"/>
        <v>0</v>
      </c>
    </row>
    <row r="154" spans="1:12" x14ac:dyDescent="0.2">
      <c r="A154" s="118">
        <v>150</v>
      </c>
      <c r="B154" s="104"/>
      <c r="C154" s="105"/>
      <c r="D154" s="106"/>
      <c r="E154" s="105"/>
      <c r="F154" s="107"/>
      <c r="G154" s="422"/>
      <c r="H154" s="422"/>
      <c r="I154" s="423"/>
      <c r="J154" s="422"/>
      <c r="K154" s="104"/>
      <c r="L154" s="79">
        <f t="shared" si="2"/>
        <v>0</v>
      </c>
    </row>
    <row r="155" spans="1:12" x14ac:dyDescent="0.2">
      <c r="A155" s="118">
        <v>151</v>
      </c>
      <c r="B155" s="104"/>
      <c r="C155" s="105"/>
      <c r="D155" s="106"/>
      <c r="E155" s="105"/>
      <c r="F155" s="107"/>
      <c r="G155" s="422"/>
      <c r="H155" s="422"/>
      <c r="I155" s="423"/>
      <c r="J155" s="422"/>
      <c r="K155" s="104"/>
      <c r="L155" s="79">
        <f t="shared" si="2"/>
        <v>0</v>
      </c>
    </row>
    <row r="156" spans="1:12" x14ac:dyDescent="0.2">
      <c r="A156" s="118">
        <v>152</v>
      </c>
      <c r="B156" s="104"/>
      <c r="C156" s="105"/>
      <c r="D156" s="106"/>
      <c r="E156" s="105"/>
      <c r="F156" s="107"/>
      <c r="G156" s="422"/>
      <c r="H156" s="422"/>
      <c r="I156" s="423"/>
      <c r="J156" s="422"/>
      <c r="K156" s="104"/>
      <c r="L156" s="79">
        <f t="shared" si="2"/>
        <v>0</v>
      </c>
    </row>
    <row r="157" spans="1:12" x14ac:dyDescent="0.2">
      <c r="A157" s="118">
        <v>153</v>
      </c>
      <c r="B157" s="104"/>
      <c r="C157" s="105"/>
      <c r="D157" s="106"/>
      <c r="E157" s="105"/>
      <c r="F157" s="107"/>
      <c r="G157" s="422"/>
      <c r="H157" s="422"/>
      <c r="I157" s="423"/>
      <c r="J157" s="422"/>
      <c r="K157" s="104"/>
      <c r="L157" s="79">
        <f t="shared" si="2"/>
        <v>0</v>
      </c>
    </row>
    <row r="158" spans="1:12" x14ac:dyDescent="0.2">
      <c r="A158" s="118">
        <v>154</v>
      </c>
      <c r="B158" s="104"/>
      <c r="C158" s="105"/>
      <c r="D158" s="106"/>
      <c r="E158" s="105"/>
      <c r="F158" s="107"/>
      <c r="G158" s="422"/>
      <c r="H158" s="422"/>
      <c r="I158" s="423"/>
      <c r="J158" s="422"/>
      <c r="K158" s="104"/>
      <c r="L158" s="79">
        <f t="shared" si="2"/>
        <v>0</v>
      </c>
    </row>
    <row r="159" spans="1:12" x14ac:dyDescent="0.2">
      <c r="A159" s="118">
        <v>155</v>
      </c>
      <c r="B159" s="104"/>
      <c r="C159" s="105"/>
      <c r="D159" s="106"/>
      <c r="E159" s="105"/>
      <c r="F159" s="107"/>
      <c r="G159" s="422"/>
      <c r="H159" s="422"/>
      <c r="I159" s="423"/>
      <c r="J159" s="422"/>
      <c r="K159" s="104"/>
      <c r="L159" s="79">
        <f t="shared" si="2"/>
        <v>0</v>
      </c>
    </row>
    <row r="160" spans="1:12" x14ac:dyDescent="0.2">
      <c r="A160" s="118">
        <v>156</v>
      </c>
      <c r="B160" s="104"/>
      <c r="C160" s="105"/>
      <c r="D160" s="106"/>
      <c r="E160" s="105"/>
      <c r="F160" s="107"/>
      <c r="G160" s="422"/>
      <c r="H160" s="422"/>
      <c r="I160" s="423"/>
      <c r="J160" s="422"/>
      <c r="K160" s="104"/>
      <c r="L160" s="79">
        <f t="shared" si="2"/>
        <v>0</v>
      </c>
    </row>
    <row r="161" spans="1:12" x14ac:dyDescent="0.2">
      <c r="A161" s="118">
        <v>157</v>
      </c>
      <c r="B161" s="104"/>
      <c r="C161" s="105"/>
      <c r="D161" s="106"/>
      <c r="E161" s="105"/>
      <c r="F161" s="107"/>
      <c r="G161" s="422"/>
      <c r="H161" s="422"/>
      <c r="I161" s="423"/>
      <c r="J161" s="422"/>
      <c r="K161" s="104"/>
      <c r="L161" s="79">
        <f t="shared" si="2"/>
        <v>0</v>
      </c>
    </row>
    <row r="162" spans="1:12" x14ac:dyDescent="0.2">
      <c r="A162" s="118">
        <v>158</v>
      </c>
      <c r="B162" s="104"/>
      <c r="C162" s="105"/>
      <c r="D162" s="106"/>
      <c r="E162" s="105"/>
      <c r="F162" s="107"/>
      <c r="G162" s="422"/>
      <c r="H162" s="422"/>
      <c r="I162" s="423"/>
      <c r="J162" s="422"/>
      <c r="K162" s="104"/>
      <c r="L162" s="79">
        <f t="shared" si="2"/>
        <v>0</v>
      </c>
    </row>
    <row r="163" spans="1:12" x14ac:dyDescent="0.2">
      <c r="A163" s="118">
        <v>159</v>
      </c>
      <c r="B163" s="104"/>
      <c r="C163" s="105"/>
      <c r="D163" s="106"/>
      <c r="E163" s="105"/>
      <c r="F163" s="107"/>
      <c r="G163" s="422"/>
      <c r="H163" s="422"/>
      <c r="I163" s="423"/>
      <c r="J163" s="422"/>
      <c r="K163" s="104"/>
      <c r="L163" s="79">
        <f t="shared" si="2"/>
        <v>0</v>
      </c>
    </row>
    <row r="164" spans="1:12" x14ac:dyDescent="0.2">
      <c r="A164" s="118">
        <v>160</v>
      </c>
      <c r="B164" s="104"/>
      <c r="C164" s="105"/>
      <c r="D164" s="106"/>
      <c r="E164" s="105"/>
      <c r="F164" s="107"/>
      <c r="G164" s="422"/>
      <c r="H164" s="422"/>
      <c r="I164" s="423"/>
      <c r="J164" s="422"/>
      <c r="K164" s="104"/>
      <c r="L164" s="79">
        <f t="shared" si="2"/>
        <v>0</v>
      </c>
    </row>
    <row r="165" spans="1:12" x14ac:dyDescent="0.2">
      <c r="A165" s="118">
        <v>161</v>
      </c>
      <c r="B165" s="104"/>
      <c r="C165" s="105"/>
      <c r="D165" s="106"/>
      <c r="E165" s="105"/>
      <c r="F165" s="107"/>
      <c r="G165" s="422"/>
      <c r="H165" s="422"/>
      <c r="I165" s="423"/>
      <c r="J165" s="422"/>
      <c r="K165" s="104"/>
      <c r="L165" s="79">
        <f t="shared" si="2"/>
        <v>0</v>
      </c>
    </row>
    <row r="166" spans="1:12" x14ac:dyDescent="0.2">
      <c r="A166" s="118">
        <v>162</v>
      </c>
      <c r="B166" s="104"/>
      <c r="C166" s="105"/>
      <c r="D166" s="106"/>
      <c r="E166" s="105"/>
      <c r="F166" s="107"/>
      <c r="G166" s="422"/>
      <c r="H166" s="422"/>
      <c r="I166" s="423"/>
      <c r="J166" s="422"/>
      <c r="K166" s="104"/>
      <c r="L166" s="79">
        <f t="shared" si="2"/>
        <v>0</v>
      </c>
    </row>
    <row r="167" spans="1:12" x14ac:dyDescent="0.2">
      <c r="A167" s="118">
        <v>163</v>
      </c>
      <c r="B167" s="104"/>
      <c r="C167" s="105"/>
      <c r="D167" s="106"/>
      <c r="E167" s="105"/>
      <c r="F167" s="107"/>
      <c r="G167" s="422"/>
      <c r="H167" s="422"/>
      <c r="I167" s="423"/>
      <c r="J167" s="422"/>
      <c r="K167" s="104"/>
      <c r="L167" s="79">
        <f t="shared" si="2"/>
        <v>0</v>
      </c>
    </row>
    <row r="168" spans="1:12" x14ac:dyDescent="0.2">
      <c r="A168" s="118">
        <v>164</v>
      </c>
      <c r="B168" s="104"/>
      <c r="C168" s="105"/>
      <c r="D168" s="106"/>
      <c r="E168" s="105"/>
      <c r="F168" s="107"/>
      <c r="G168" s="422"/>
      <c r="H168" s="422"/>
      <c r="I168" s="423"/>
      <c r="J168" s="422"/>
      <c r="K168" s="104"/>
      <c r="L168" s="79">
        <f t="shared" si="2"/>
        <v>0</v>
      </c>
    </row>
    <row r="169" spans="1:12" x14ac:dyDescent="0.2">
      <c r="A169" s="118">
        <v>165</v>
      </c>
      <c r="B169" s="104"/>
      <c r="C169" s="105"/>
      <c r="D169" s="106"/>
      <c r="E169" s="105"/>
      <c r="F169" s="107"/>
      <c r="G169" s="422"/>
      <c r="H169" s="422"/>
      <c r="I169" s="423"/>
      <c r="J169" s="422"/>
      <c r="K169" s="104"/>
      <c r="L169" s="79">
        <f t="shared" si="2"/>
        <v>0</v>
      </c>
    </row>
    <row r="170" spans="1:12" x14ac:dyDescent="0.2">
      <c r="A170" s="118">
        <v>166</v>
      </c>
      <c r="B170" s="104"/>
      <c r="C170" s="105"/>
      <c r="D170" s="106"/>
      <c r="E170" s="105"/>
      <c r="F170" s="107"/>
      <c r="G170" s="422"/>
      <c r="H170" s="422"/>
      <c r="I170" s="423"/>
      <c r="J170" s="422"/>
      <c r="K170" s="104"/>
      <c r="L170" s="79">
        <f t="shared" si="2"/>
        <v>0</v>
      </c>
    </row>
    <row r="171" spans="1:12" x14ac:dyDescent="0.2">
      <c r="A171" s="118">
        <v>167</v>
      </c>
      <c r="B171" s="104"/>
      <c r="C171" s="105"/>
      <c r="D171" s="106"/>
      <c r="E171" s="105"/>
      <c r="F171" s="107"/>
      <c r="G171" s="422"/>
      <c r="H171" s="422"/>
      <c r="I171" s="423"/>
      <c r="J171" s="422"/>
      <c r="K171" s="104"/>
      <c r="L171" s="79">
        <f t="shared" si="2"/>
        <v>0</v>
      </c>
    </row>
    <row r="172" spans="1:12" x14ac:dyDescent="0.2">
      <c r="A172" s="118">
        <v>168</v>
      </c>
      <c r="B172" s="104"/>
      <c r="C172" s="105"/>
      <c r="D172" s="106"/>
      <c r="E172" s="105"/>
      <c r="F172" s="107"/>
      <c r="G172" s="422"/>
      <c r="H172" s="422"/>
      <c r="I172" s="423"/>
      <c r="J172" s="422"/>
      <c r="K172" s="104"/>
      <c r="L172" s="79">
        <f t="shared" si="2"/>
        <v>0</v>
      </c>
    </row>
    <row r="173" spans="1:12" x14ac:dyDescent="0.2">
      <c r="A173" s="118">
        <v>169</v>
      </c>
      <c r="B173" s="104"/>
      <c r="C173" s="105"/>
      <c r="D173" s="106"/>
      <c r="E173" s="105"/>
      <c r="F173" s="107"/>
      <c r="G173" s="422"/>
      <c r="H173" s="422"/>
      <c r="I173" s="423"/>
      <c r="J173" s="422"/>
      <c r="K173" s="104"/>
      <c r="L173" s="79">
        <f t="shared" si="2"/>
        <v>0</v>
      </c>
    </row>
    <row r="174" spans="1:12" x14ac:dyDescent="0.2">
      <c r="A174" s="118">
        <v>170</v>
      </c>
      <c r="B174" s="104"/>
      <c r="C174" s="105"/>
      <c r="D174" s="106"/>
      <c r="E174" s="105"/>
      <c r="F174" s="107"/>
      <c r="G174" s="422"/>
      <c r="H174" s="422"/>
      <c r="I174" s="423"/>
      <c r="J174" s="422"/>
      <c r="K174" s="104"/>
      <c r="L174" s="79">
        <f t="shared" si="2"/>
        <v>0</v>
      </c>
    </row>
    <row r="175" spans="1:12" x14ac:dyDescent="0.2">
      <c r="A175" s="118">
        <v>171</v>
      </c>
      <c r="B175" s="104"/>
      <c r="C175" s="105"/>
      <c r="D175" s="106"/>
      <c r="E175" s="105"/>
      <c r="F175" s="107"/>
      <c r="G175" s="422"/>
      <c r="H175" s="422"/>
      <c r="I175" s="423"/>
      <c r="J175" s="422"/>
      <c r="K175" s="104"/>
      <c r="L175" s="79">
        <f t="shared" si="2"/>
        <v>0</v>
      </c>
    </row>
    <row r="176" spans="1:12" x14ac:dyDescent="0.2">
      <c r="A176" s="118">
        <v>172</v>
      </c>
      <c r="B176" s="104"/>
      <c r="C176" s="105"/>
      <c r="D176" s="106"/>
      <c r="E176" s="105"/>
      <c r="F176" s="107"/>
      <c r="G176" s="422"/>
      <c r="H176" s="422"/>
      <c r="I176" s="423"/>
      <c r="J176" s="422"/>
      <c r="K176" s="104"/>
      <c r="L176" s="79">
        <f t="shared" si="2"/>
        <v>0</v>
      </c>
    </row>
    <row r="177" spans="1:12" x14ac:dyDescent="0.2">
      <c r="A177" s="118">
        <v>173</v>
      </c>
      <c r="B177" s="104"/>
      <c r="C177" s="105"/>
      <c r="D177" s="106"/>
      <c r="E177" s="105"/>
      <c r="F177" s="107"/>
      <c r="G177" s="422"/>
      <c r="H177" s="422"/>
      <c r="I177" s="423"/>
      <c r="J177" s="422"/>
      <c r="K177" s="104"/>
      <c r="L177" s="79">
        <f t="shared" si="2"/>
        <v>0</v>
      </c>
    </row>
    <row r="178" spans="1:12" x14ac:dyDescent="0.2">
      <c r="A178" s="118">
        <v>174</v>
      </c>
      <c r="B178" s="104"/>
      <c r="C178" s="105"/>
      <c r="D178" s="106"/>
      <c r="E178" s="105"/>
      <c r="F178" s="107"/>
      <c r="G178" s="422"/>
      <c r="H178" s="422"/>
      <c r="I178" s="423"/>
      <c r="J178" s="422"/>
      <c r="K178" s="104"/>
      <c r="L178" s="79">
        <f t="shared" si="2"/>
        <v>0</v>
      </c>
    </row>
    <row r="179" spans="1:12" x14ac:dyDescent="0.2">
      <c r="A179" s="118">
        <v>175</v>
      </c>
      <c r="B179" s="104"/>
      <c r="C179" s="105"/>
      <c r="D179" s="106"/>
      <c r="E179" s="105"/>
      <c r="F179" s="107"/>
      <c r="G179" s="422"/>
      <c r="H179" s="422"/>
      <c r="I179" s="423"/>
      <c r="J179" s="422"/>
      <c r="K179" s="104"/>
      <c r="L179" s="79">
        <f t="shared" si="2"/>
        <v>0</v>
      </c>
    </row>
    <row r="180" spans="1:12" x14ac:dyDescent="0.2">
      <c r="A180" s="118">
        <v>176</v>
      </c>
      <c r="B180" s="104"/>
      <c r="C180" s="105"/>
      <c r="D180" s="106"/>
      <c r="E180" s="105"/>
      <c r="F180" s="107"/>
      <c r="G180" s="422"/>
      <c r="H180" s="422"/>
      <c r="I180" s="423"/>
      <c r="J180" s="422"/>
      <c r="K180" s="104"/>
      <c r="L180" s="79">
        <f t="shared" si="2"/>
        <v>0</v>
      </c>
    </row>
    <row r="181" spans="1:12" x14ac:dyDescent="0.2">
      <c r="A181" s="118">
        <v>177</v>
      </c>
      <c r="B181" s="104"/>
      <c r="C181" s="105"/>
      <c r="D181" s="106"/>
      <c r="E181" s="105"/>
      <c r="F181" s="107"/>
      <c r="G181" s="422"/>
      <c r="H181" s="422"/>
      <c r="I181" s="423"/>
      <c r="J181" s="422"/>
      <c r="K181" s="104"/>
      <c r="L181" s="79">
        <f t="shared" si="2"/>
        <v>0</v>
      </c>
    </row>
    <row r="182" spans="1:12" x14ac:dyDescent="0.2">
      <c r="A182" s="118">
        <v>178</v>
      </c>
      <c r="B182" s="104"/>
      <c r="C182" s="105"/>
      <c r="D182" s="106"/>
      <c r="E182" s="105"/>
      <c r="F182" s="107"/>
      <c r="G182" s="422"/>
      <c r="H182" s="422"/>
      <c r="I182" s="423"/>
      <c r="J182" s="422"/>
      <c r="K182" s="104"/>
      <c r="L182" s="79">
        <f t="shared" si="2"/>
        <v>0</v>
      </c>
    </row>
    <row r="183" spans="1:12" x14ac:dyDescent="0.2">
      <c r="A183" s="118">
        <v>179</v>
      </c>
      <c r="B183" s="104"/>
      <c r="C183" s="105"/>
      <c r="D183" s="106"/>
      <c r="E183" s="105"/>
      <c r="F183" s="107"/>
      <c r="G183" s="422"/>
      <c r="H183" s="422"/>
      <c r="I183" s="423"/>
      <c r="J183" s="422"/>
      <c r="K183" s="104"/>
      <c r="L183" s="79">
        <f t="shared" si="2"/>
        <v>0</v>
      </c>
    </row>
    <row r="184" spans="1:12" x14ac:dyDescent="0.2">
      <c r="A184" s="118">
        <v>180</v>
      </c>
      <c r="B184" s="104"/>
      <c r="C184" s="105"/>
      <c r="D184" s="106"/>
      <c r="E184" s="105"/>
      <c r="F184" s="107"/>
      <c r="G184" s="422"/>
      <c r="H184" s="422"/>
      <c r="I184" s="423"/>
      <c r="J184" s="422"/>
      <c r="K184" s="104"/>
      <c r="L184" s="79">
        <f t="shared" si="2"/>
        <v>0</v>
      </c>
    </row>
    <row r="185" spans="1:12" x14ac:dyDescent="0.2">
      <c r="A185" s="118">
        <v>181</v>
      </c>
      <c r="B185" s="104"/>
      <c r="C185" s="105"/>
      <c r="D185" s="106"/>
      <c r="E185" s="105"/>
      <c r="F185" s="107"/>
      <c r="G185" s="422"/>
      <c r="H185" s="422"/>
      <c r="I185" s="423"/>
      <c r="J185" s="422"/>
      <c r="K185" s="104"/>
      <c r="L185" s="79">
        <f t="shared" si="2"/>
        <v>0</v>
      </c>
    </row>
    <row r="186" spans="1:12" x14ac:dyDescent="0.2">
      <c r="A186" s="118">
        <v>182</v>
      </c>
      <c r="B186" s="104"/>
      <c r="C186" s="105"/>
      <c r="D186" s="106"/>
      <c r="E186" s="105"/>
      <c r="F186" s="107"/>
      <c r="G186" s="422"/>
      <c r="H186" s="422"/>
      <c r="I186" s="423"/>
      <c r="J186" s="422"/>
      <c r="K186" s="104"/>
      <c r="L186" s="79">
        <f t="shared" si="2"/>
        <v>0</v>
      </c>
    </row>
    <row r="187" spans="1:12" x14ac:dyDescent="0.2">
      <c r="A187" s="118">
        <v>183</v>
      </c>
      <c r="B187" s="104"/>
      <c r="C187" s="105"/>
      <c r="D187" s="106"/>
      <c r="E187" s="105"/>
      <c r="F187" s="107"/>
      <c r="G187" s="422"/>
      <c r="H187" s="422"/>
      <c r="I187" s="423"/>
      <c r="J187" s="422"/>
      <c r="K187" s="104"/>
      <c r="L187" s="79">
        <f t="shared" si="2"/>
        <v>0</v>
      </c>
    </row>
    <row r="188" spans="1:12" x14ac:dyDescent="0.2">
      <c r="A188" s="118">
        <v>184</v>
      </c>
      <c r="B188" s="104"/>
      <c r="C188" s="105"/>
      <c r="D188" s="106"/>
      <c r="E188" s="105"/>
      <c r="F188" s="107"/>
      <c r="G188" s="422"/>
      <c r="H188" s="422"/>
      <c r="I188" s="423"/>
      <c r="J188" s="422"/>
      <c r="K188" s="104"/>
      <c r="L188" s="79">
        <f t="shared" si="2"/>
        <v>0</v>
      </c>
    </row>
    <row r="189" spans="1:12" x14ac:dyDescent="0.2">
      <c r="A189" s="118">
        <v>185</v>
      </c>
      <c r="B189" s="104"/>
      <c r="C189" s="105"/>
      <c r="D189" s="106"/>
      <c r="E189" s="105"/>
      <c r="F189" s="107"/>
      <c r="G189" s="422"/>
      <c r="H189" s="422"/>
      <c r="I189" s="423"/>
      <c r="J189" s="422"/>
      <c r="K189" s="104"/>
      <c r="L189" s="79">
        <f t="shared" si="2"/>
        <v>0</v>
      </c>
    </row>
    <row r="190" spans="1:12" x14ac:dyDescent="0.2">
      <c r="A190" s="118">
        <v>186</v>
      </c>
      <c r="B190" s="104"/>
      <c r="C190" s="105"/>
      <c r="D190" s="106"/>
      <c r="E190" s="105"/>
      <c r="F190" s="107"/>
      <c r="G190" s="422"/>
      <c r="H190" s="422"/>
      <c r="I190" s="423"/>
      <c r="J190" s="422"/>
      <c r="K190" s="104"/>
      <c r="L190" s="79">
        <f t="shared" si="2"/>
        <v>0</v>
      </c>
    </row>
    <row r="191" spans="1:12" x14ac:dyDescent="0.2">
      <c r="A191" s="118">
        <v>187</v>
      </c>
      <c r="B191" s="104"/>
      <c r="C191" s="105"/>
      <c r="D191" s="106"/>
      <c r="E191" s="105"/>
      <c r="F191" s="107"/>
      <c r="G191" s="422"/>
      <c r="H191" s="422"/>
      <c r="I191" s="423"/>
      <c r="J191" s="422"/>
      <c r="K191" s="104"/>
      <c r="L191" s="79">
        <f t="shared" si="2"/>
        <v>0</v>
      </c>
    </row>
    <row r="192" spans="1:12" x14ac:dyDescent="0.2">
      <c r="A192" s="118">
        <v>188</v>
      </c>
      <c r="B192" s="104"/>
      <c r="C192" s="105"/>
      <c r="D192" s="106"/>
      <c r="E192" s="105"/>
      <c r="F192" s="107"/>
      <c r="G192" s="422"/>
      <c r="H192" s="422"/>
      <c r="I192" s="423"/>
      <c r="J192" s="422"/>
      <c r="K192" s="104"/>
      <c r="L192" s="79">
        <f t="shared" si="2"/>
        <v>0</v>
      </c>
    </row>
    <row r="193" spans="1:12" x14ac:dyDescent="0.2">
      <c r="A193" s="118">
        <v>189</v>
      </c>
      <c r="B193" s="104"/>
      <c r="C193" s="105"/>
      <c r="D193" s="106"/>
      <c r="E193" s="105"/>
      <c r="F193" s="107"/>
      <c r="G193" s="422"/>
      <c r="H193" s="422"/>
      <c r="I193" s="423"/>
      <c r="J193" s="422"/>
      <c r="K193" s="104"/>
      <c r="L193" s="79">
        <f t="shared" si="2"/>
        <v>0</v>
      </c>
    </row>
    <row r="194" spans="1:12" x14ac:dyDescent="0.2">
      <c r="A194" s="118">
        <v>190</v>
      </c>
      <c r="B194" s="104"/>
      <c r="C194" s="105"/>
      <c r="D194" s="106"/>
      <c r="E194" s="105"/>
      <c r="F194" s="107"/>
      <c r="G194" s="422"/>
      <c r="H194" s="422"/>
      <c r="I194" s="423"/>
      <c r="J194" s="422"/>
      <c r="K194" s="104"/>
      <c r="L194" s="79">
        <f t="shared" si="2"/>
        <v>0</v>
      </c>
    </row>
    <row r="195" spans="1:12" x14ac:dyDescent="0.2">
      <c r="A195" s="118">
        <v>191</v>
      </c>
      <c r="B195" s="104"/>
      <c r="C195" s="105"/>
      <c r="D195" s="106"/>
      <c r="E195" s="105"/>
      <c r="F195" s="107"/>
      <c r="G195" s="422"/>
      <c r="H195" s="422"/>
      <c r="I195" s="423"/>
      <c r="J195" s="422"/>
      <c r="K195" s="104"/>
      <c r="L195" s="79">
        <f t="shared" si="2"/>
        <v>0</v>
      </c>
    </row>
    <row r="196" spans="1:12" x14ac:dyDescent="0.2">
      <c r="A196" s="118">
        <v>192</v>
      </c>
      <c r="B196" s="104"/>
      <c r="C196" s="105"/>
      <c r="D196" s="106"/>
      <c r="E196" s="105"/>
      <c r="F196" s="107"/>
      <c r="G196" s="422"/>
      <c r="H196" s="422"/>
      <c r="I196" s="423"/>
      <c r="J196" s="422"/>
      <c r="K196" s="104"/>
      <c r="L196" s="79">
        <f t="shared" si="2"/>
        <v>0</v>
      </c>
    </row>
    <row r="197" spans="1:12" x14ac:dyDescent="0.2">
      <c r="A197" s="118">
        <v>193</v>
      </c>
      <c r="B197" s="104"/>
      <c r="C197" s="105"/>
      <c r="D197" s="106"/>
      <c r="E197" s="105"/>
      <c r="F197" s="107"/>
      <c r="G197" s="422"/>
      <c r="H197" s="422"/>
      <c r="I197" s="423"/>
      <c r="J197" s="422"/>
      <c r="K197" s="104"/>
      <c r="L197" s="79">
        <f t="shared" si="2"/>
        <v>0</v>
      </c>
    </row>
    <row r="198" spans="1:12" x14ac:dyDescent="0.2">
      <c r="A198" s="118">
        <v>194</v>
      </c>
      <c r="B198" s="104"/>
      <c r="C198" s="105"/>
      <c r="D198" s="106"/>
      <c r="E198" s="105"/>
      <c r="F198" s="107"/>
      <c r="G198" s="422"/>
      <c r="H198" s="422"/>
      <c r="I198" s="423"/>
      <c r="J198" s="422"/>
      <c r="K198" s="104"/>
      <c r="L198" s="79">
        <f t="shared" si="2"/>
        <v>0</v>
      </c>
    </row>
    <row r="199" spans="1:12" x14ac:dyDescent="0.2">
      <c r="A199" s="118">
        <v>195</v>
      </c>
      <c r="B199" s="104"/>
      <c r="C199" s="105"/>
      <c r="D199" s="106"/>
      <c r="E199" s="105"/>
      <c r="F199" s="107"/>
      <c r="G199" s="422"/>
      <c r="H199" s="422"/>
      <c r="I199" s="423"/>
      <c r="J199" s="422"/>
      <c r="K199" s="104"/>
      <c r="L199" s="79">
        <f t="shared" ref="L199:L262" si="3">IF(B199=0,0,MONTH(B199)-$L$1+1)</f>
        <v>0</v>
      </c>
    </row>
    <row r="200" spans="1:12" x14ac:dyDescent="0.2">
      <c r="A200" s="118">
        <v>196</v>
      </c>
      <c r="B200" s="104"/>
      <c r="C200" s="105"/>
      <c r="D200" s="106"/>
      <c r="E200" s="105"/>
      <c r="F200" s="107"/>
      <c r="G200" s="422"/>
      <c r="H200" s="422"/>
      <c r="I200" s="423"/>
      <c r="J200" s="422"/>
      <c r="K200" s="104"/>
      <c r="L200" s="79">
        <f t="shared" si="3"/>
        <v>0</v>
      </c>
    </row>
    <row r="201" spans="1:12" x14ac:dyDescent="0.2">
      <c r="A201" s="118">
        <v>197</v>
      </c>
      <c r="B201" s="104"/>
      <c r="C201" s="105"/>
      <c r="D201" s="106"/>
      <c r="E201" s="105"/>
      <c r="F201" s="107"/>
      <c r="G201" s="422"/>
      <c r="H201" s="422"/>
      <c r="I201" s="423"/>
      <c r="J201" s="422"/>
      <c r="K201" s="104"/>
      <c r="L201" s="79">
        <f t="shared" si="3"/>
        <v>0</v>
      </c>
    </row>
    <row r="202" spans="1:12" x14ac:dyDescent="0.2">
      <c r="A202" s="118">
        <v>198</v>
      </c>
      <c r="B202" s="104"/>
      <c r="C202" s="105"/>
      <c r="D202" s="106"/>
      <c r="E202" s="105"/>
      <c r="F202" s="107"/>
      <c r="G202" s="422"/>
      <c r="H202" s="422"/>
      <c r="I202" s="423"/>
      <c r="J202" s="422"/>
      <c r="K202" s="104"/>
      <c r="L202" s="79">
        <f t="shared" si="3"/>
        <v>0</v>
      </c>
    </row>
    <row r="203" spans="1:12" x14ac:dyDescent="0.2">
      <c r="A203" s="118">
        <v>199</v>
      </c>
      <c r="B203" s="104"/>
      <c r="C203" s="105"/>
      <c r="D203" s="106"/>
      <c r="E203" s="105"/>
      <c r="F203" s="107"/>
      <c r="G203" s="422"/>
      <c r="H203" s="422"/>
      <c r="I203" s="423"/>
      <c r="J203" s="422"/>
      <c r="K203" s="104"/>
      <c r="L203" s="79">
        <f t="shared" si="3"/>
        <v>0</v>
      </c>
    </row>
    <row r="204" spans="1:12" x14ac:dyDescent="0.2">
      <c r="A204" s="118">
        <v>200</v>
      </c>
      <c r="B204" s="104"/>
      <c r="C204" s="105"/>
      <c r="D204" s="106"/>
      <c r="E204" s="105"/>
      <c r="F204" s="107"/>
      <c r="G204" s="422"/>
      <c r="H204" s="422"/>
      <c r="I204" s="423"/>
      <c r="J204" s="422"/>
      <c r="K204" s="104"/>
      <c r="L204" s="79">
        <f t="shared" si="3"/>
        <v>0</v>
      </c>
    </row>
    <row r="205" spans="1:12" x14ac:dyDescent="0.2">
      <c r="A205" s="118">
        <v>201</v>
      </c>
      <c r="B205" s="104"/>
      <c r="C205" s="105"/>
      <c r="D205" s="106"/>
      <c r="E205" s="105"/>
      <c r="F205" s="107"/>
      <c r="G205" s="422"/>
      <c r="H205" s="422"/>
      <c r="I205" s="423"/>
      <c r="J205" s="422"/>
      <c r="K205" s="104"/>
      <c r="L205" s="79">
        <f t="shared" si="3"/>
        <v>0</v>
      </c>
    </row>
    <row r="206" spans="1:12" x14ac:dyDescent="0.2">
      <c r="A206" s="118">
        <v>202</v>
      </c>
      <c r="B206" s="104"/>
      <c r="C206" s="105"/>
      <c r="D206" s="106"/>
      <c r="E206" s="105"/>
      <c r="F206" s="107"/>
      <c r="G206" s="422"/>
      <c r="H206" s="422"/>
      <c r="I206" s="423"/>
      <c r="J206" s="422"/>
      <c r="K206" s="104"/>
      <c r="L206" s="79">
        <f t="shared" si="3"/>
        <v>0</v>
      </c>
    </row>
    <row r="207" spans="1:12" x14ac:dyDescent="0.2">
      <c r="A207" s="118">
        <v>203</v>
      </c>
      <c r="B207" s="104"/>
      <c r="C207" s="105"/>
      <c r="D207" s="106"/>
      <c r="E207" s="105"/>
      <c r="F207" s="107"/>
      <c r="G207" s="422"/>
      <c r="H207" s="422"/>
      <c r="I207" s="423"/>
      <c r="J207" s="422"/>
      <c r="K207" s="104"/>
      <c r="L207" s="79">
        <f t="shared" si="3"/>
        <v>0</v>
      </c>
    </row>
    <row r="208" spans="1:12" x14ac:dyDescent="0.2">
      <c r="A208" s="118">
        <v>204</v>
      </c>
      <c r="B208" s="104"/>
      <c r="C208" s="105"/>
      <c r="D208" s="106"/>
      <c r="E208" s="105"/>
      <c r="F208" s="107"/>
      <c r="G208" s="422"/>
      <c r="H208" s="422"/>
      <c r="I208" s="423"/>
      <c r="J208" s="422"/>
      <c r="K208" s="104"/>
      <c r="L208" s="79">
        <f t="shared" si="3"/>
        <v>0</v>
      </c>
    </row>
    <row r="209" spans="1:12" x14ac:dyDescent="0.2">
      <c r="A209" s="118">
        <v>205</v>
      </c>
      <c r="B209" s="104"/>
      <c r="C209" s="105"/>
      <c r="D209" s="106"/>
      <c r="E209" s="105"/>
      <c r="F209" s="107"/>
      <c r="G209" s="422"/>
      <c r="H209" s="422"/>
      <c r="I209" s="423"/>
      <c r="J209" s="422"/>
      <c r="K209" s="104"/>
      <c r="L209" s="79">
        <f t="shared" si="3"/>
        <v>0</v>
      </c>
    </row>
    <row r="210" spans="1:12" x14ac:dyDescent="0.2">
      <c r="A210" s="118">
        <v>206</v>
      </c>
      <c r="B210" s="104"/>
      <c r="C210" s="105"/>
      <c r="D210" s="106"/>
      <c r="E210" s="105"/>
      <c r="F210" s="107"/>
      <c r="G210" s="422"/>
      <c r="H210" s="422"/>
      <c r="I210" s="423"/>
      <c r="J210" s="422"/>
      <c r="K210" s="104"/>
      <c r="L210" s="79">
        <f t="shared" si="3"/>
        <v>0</v>
      </c>
    </row>
    <row r="211" spans="1:12" x14ac:dyDescent="0.2">
      <c r="A211" s="118">
        <v>207</v>
      </c>
      <c r="B211" s="104"/>
      <c r="C211" s="105"/>
      <c r="D211" s="106"/>
      <c r="E211" s="105"/>
      <c r="F211" s="107"/>
      <c r="G211" s="422"/>
      <c r="H211" s="422"/>
      <c r="I211" s="423"/>
      <c r="J211" s="422"/>
      <c r="K211" s="104"/>
      <c r="L211" s="79">
        <f t="shared" si="3"/>
        <v>0</v>
      </c>
    </row>
    <row r="212" spans="1:12" x14ac:dyDescent="0.2">
      <c r="A212" s="118">
        <v>208</v>
      </c>
      <c r="B212" s="104"/>
      <c r="C212" s="105"/>
      <c r="D212" s="106"/>
      <c r="E212" s="105"/>
      <c r="F212" s="107"/>
      <c r="G212" s="422"/>
      <c r="H212" s="422"/>
      <c r="I212" s="423"/>
      <c r="J212" s="422"/>
      <c r="K212" s="104"/>
      <c r="L212" s="79">
        <f t="shared" si="3"/>
        <v>0</v>
      </c>
    </row>
    <row r="213" spans="1:12" x14ac:dyDescent="0.2">
      <c r="A213" s="118">
        <v>209</v>
      </c>
      <c r="B213" s="104"/>
      <c r="C213" s="105"/>
      <c r="D213" s="106"/>
      <c r="E213" s="105"/>
      <c r="F213" s="107"/>
      <c r="G213" s="422"/>
      <c r="H213" s="422"/>
      <c r="I213" s="423"/>
      <c r="J213" s="422"/>
      <c r="K213" s="104"/>
      <c r="L213" s="79">
        <f t="shared" si="3"/>
        <v>0</v>
      </c>
    </row>
    <row r="214" spans="1:12" x14ac:dyDescent="0.2">
      <c r="A214" s="118">
        <v>210</v>
      </c>
      <c r="B214" s="104"/>
      <c r="C214" s="105"/>
      <c r="D214" s="106"/>
      <c r="E214" s="105"/>
      <c r="F214" s="107"/>
      <c r="G214" s="422"/>
      <c r="H214" s="422"/>
      <c r="I214" s="423"/>
      <c r="J214" s="422"/>
      <c r="K214" s="104"/>
      <c r="L214" s="79">
        <f t="shared" si="3"/>
        <v>0</v>
      </c>
    </row>
    <row r="215" spans="1:12" x14ac:dyDescent="0.2">
      <c r="A215" s="118">
        <v>211</v>
      </c>
      <c r="B215" s="104"/>
      <c r="C215" s="105"/>
      <c r="D215" s="106"/>
      <c r="E215" s="105"/>
      <c r="F215" s="107"/>
      <c r="G215" s="422"/>
      <c r="H215" s="422"/>
      <c r="I215" s="423"/>
      <c r="J215" s="422"/>
      <c r="K215" s="104"/>
      <c r="L215" s="79">
        <f t="shared" si="3"/>
        <v>0</v>
      </c>
    </row>
    <row r="216" spans="1:12" x14ac:dyDescent="0.2">
      <c r="A216" s="118">
        <v>212</v>
      </c>
      <c r="B216" s="104"/>
      <c r="C216" s="105"/>
      <c r="D216" s="106"/>
      <c r="E216" s="105"/>
      <c r="F216" s="107"/>
      <c r="G216" s="422"/>
      <c r="H216" s="422"/>
      <c r="I216" s="423"/>
      <c r="J216" s="422"/>
      <c r="K216" s="104"/>
      <c r="L216" s="79">
        <f t="shared" si="3"/>
        <v>0</v>
      </c>
    </row>
    <row r="217" spans="1:12" x14ac:dyDescent="0.2">
      <c r="A217" s="118">
        <v>213</v>
      </c>
      <c r="B217" s="104"/>
      <c r="C217" s="105"/>
      <c r="D217" s="106"/>
      <c r="E217" s="105"/>
      <c r="F217" s="107"/>
      <c r="G217" s="422"/>
      <c r="H217" s="422"/>
      <c r="I217" s="423"/>
      <c r="J217" s="422"/>
      <c r="K217" s="104"/>
      <c r="L217" s="79">
        <f t="shared" si="3"/>
        <v>0</v>
      </c>
    </row>
    <row r="218" spans="1:12" x14ac:dyDescent="0.2">
      <c r="A218" s="118">
        <v>214</v>
      </c>
      <c r="B218" s="104"/>
      <c r="C218" s="105"/>
      <c r="D218" s="106"/>
      <c r="E218" s="105"/>
      <c r="F218" s="107"/>
      <c r="G218" s="422"/>
      <c r="H218" s="422"/>
      <c r="I218" s="423"/>
      <c r="J218" s="422"/>
      <c r="K218" s="104"/>
      <c r="L218" s="79">
        <f t="shared" si="3"/>
        <v>0</v>
      </c>
    </row>
    <row r="219" spans="1:12" x14ac:dyDescent="0.2">
      <c r="A219" s="118">
        <v>215</v>
      </c>
      <c r="B219" s="104"/>
      <c r="C219" s="105"/>
      <c r="D219" s="106"/>
      <c r="E219" s="105"/>
      <c r="F219" s="107"/>
      <c r="G219" s="422"/>
      <c r="H219" s="422"/>
      <c r="I219" s="423"/>
      <c r="J219" s="422"/>
      <c r="K219" s="104"/>
      <c r="L219" s="79">
        <f t="shared" si="3"/>
        <v>0</v>
      </c>
    </row>
    <row r="220" spans="1:12" x14ac:dyDescent="0.2">
      <c r="A220" s="118">
        <v>216</v>
      </c>
      <c r="B220" s="104"/>
      <c r="C220" s="105"/>
      <c r="D220" s="106"/>
      <c r="E220" s="105"/>
      <c r="F220" s="107"/>
      <c r="G220" s="422"/>
      <c r="H220" s="422"/>
      <c r="I220" s="423"/>
      <c r="J220" s="422"/>
      <c r="K220" s="104"/>
      <c r="L220" s="79">
        <f t="shared" si="3"/>
        <v>0</v>
      </c>
    </row>
    <row r="221" spans="1:12" x14ac:dyDescent="0.2">
      <c r="A221" s="118">
        <v>217</v>
      </c>
      <c r="B221" s="104"/>
      <c r="C221" s="105"/>
      <c r="D221" s="106"/>
      <c r="E221" s="105"/>
      <c r="F221" s="107"/>
      <c r="G221" s="422"/>
      <c r="H221" s="422"/>
      <c r="I221" s="423"/>
      <c r="J221" s="422"/>
      <c r="K221" s="104"/>
      <c r="L221" s="79">
        <f t="shared" si="3"/>
        <v>0</v>
      </c>
    </row>
    <row r="222" spans="1:12" x14ac:dyDescent="0.2">
      <c r="A222" s="118">
        <v>218</v>
      </c>
      <c r="B222" s="104"/>
      <c r="C222" s="105"/>
      <c r="D222" s="106"/>
      <c r="E222" s="105"/>
      <c r="F222" s="107"/>
      <c r="G222" s="422"/>
      <c r="H222" s="422"/>
      <c r="I222" s="423"/>
      <c r="J222" s="422"/>
      <c r="K222" s="104"/>
      <c r="L222" s="79">
        <f t="shared" si="3"/>
        <v>0</v>
      </c>
    </row>
    <row r="223" spans="1:12" x14ac:dyDescent="0.2">
      <c r="A223" s="118">
        <v>219</v>
      </c>
      <c r="B223" s="104"/>
      <c r="C223" s="105"/>
      <c r="D223" s="106"/>
      <c r="E223" s="105"/>
      <c r="F223" s="107"/>
      <c r="G223" s="422"/>
      <c r="H223" s="422"/>
      <c r="I223" s="423"/>
      <c r="J223" s="422"/>
      <c r="K223" s="104"/>
      <c r="L223" s="79">
        <f t="shared" si="3"/>
        <v>0</v>
      </c>
    </row>
    <row r="224" spans="1:12" x14ac:dyDescent="0.2">
      <c r="A224" s="118">
        <v>220</v>
      </c>
      <c r="B224" s="104"/>
      <c r="C224" s="105"/>
      <c r="D224" s="106"/>
      <c r="E224" s="105"/>
      <c r="F224" s="107"/>
      <c r="G224" s="422"/>
      <c r="H224" s="422"/>
      <c r="I224" s="423"/>
      <c r="J224" s="422"/>
      <c r="K224" s="104"/>
      <c r="L224" s="79">
        <f t="shared" si="3"/>
        <v>0</v>
      </c>
    </row>
    <row r="225" spans="1:12" x14ac:dyDescent="0.2">
      <c r="A225" s="118">
        <v>221</v>
      </c>
      <c r="B225" s="104"/>
      <c r="C225" s="105"/>
      <c r="D225" s="106"/>
      <c r="E225" s="105"/>
      <c r="F225" s="107"/>
      <c r="G225" s="422"/>
      <c r="H225" s="422"/>
      <c r="I225" s="423"/>
      <c r="J225" s="422"/>
      <c r="K225" s="104"/>
      <c r="L225" s="79">
        <f t="shared" si="3"/>
        <v>0</v>
      </c>
    </row>
    <row r="226" spans="1:12" x14ac:dyDescent="0.2">
      <c r="A226" s="118">
        <v>222</v>
      </c>
      <c r="B226" s="104"/>
      <c r="C226" s="105"/>
      <c r="D226" s="106"/>
      <c r="E226" s="105"/>
      <c r="F226" s="107"/>
      <c r="G226" s="422"/>
      <c r="H226" s="422"/>
      <c r="I226" s="423"/>
      <c r="J226" s="422"/>
      <c r="K226" s="104"/>
      <c r="L226" s="79">
        <f t="shared" si="3"/>
        <v>0</v>
      </c>
    </row>
    <row r="227" spans="1:12" x14ac:dyDescent="0.2">
      <c r="A227" s="118">
        <v>223</v>
      </c>
      <c r="B227" s="104"/>
      <c r="C227" s="105"/>
      <c r="D227" s="106"/>
      <c r="E227" s="105"/>
      <c r="F227" s="107"/>
      <c r="G227" s="422"/>
      <c r="H227" s="422"/>
      <c r="I227" s="423"/>
      <c r="J227" s="422"/>
      <c r="K227" s="104"/>
      <c r="L227" s="79">
        <f t="shared" si="3"/>
        <v>0</v>
      </c>
    </row>
    <row r="228" spans="1:12" x14ac:dyDescent="0.2">
      <c r="A228" s="118">
        <v>224</v>
      </c>
      <c r="B228" s="104"/>
      <c r="C228" s="105"/>
      <c r="D228" s="106"/>
      <c r="E228" s="105"/>
      <c r="F228" s="107"/>
      <c r="G228" s="422"/>
      <c r="H228" s="422"/>
      <c r="I228" s="423"/>
      <c r="J228" s="422"/>
      <c r="K228" s="104"/>
      <c r="L228" s="79">
        <f t="shared" si="3"/>
        <v>0</v>
      </c>
    </row>
    <row r="229" spans="1:12" x14ac:dyDescent="0.2">
      <c r="A229" s="118">
        <v>225</v>
      </c>
      <c r="B229" s="104"/>
      <c r="C229" s="105"/>
      <c r="D229" s="106"/>
      <c r="E229" s="105"/>
      <c r="F229" s="107"/>
      <c r="G229" s="422"/>
      <c r="H229" s="422"/>
      <c r="I229" s="423"/>
      <c r="J229" s="422"/>
      <c r="K229" s="104"/>
      <c r="L229" s="79">
        <f t="shared" si="3"/>
        <v>0</v>
      </c>
    </row>
    <row r="230" spans="1:12" x14ac:dyDescent="0.2">
      <c r="A230" s="118">
        <v>226</v>
      </c>
      <c r="B230" s="104"/>
      <c r="C230" s="105"/>
      <c r="D230" s="106"/>
      <c r="E230" s="105"/>
      <c r="F230" s="107"/>
      <c r="G230" s="422"/>
      <c r="H230" s="422"/>
      <c r="I230" s="423"/>
      <c r="J230" s="422"/>
      <c r="K230" s="104"/>
      <c r="L230" s="79">
        <f t="shared" si="3"/>
        <v>0</v>
      </c>
    </row>
    <row r="231" spans="1:12" x14ac:dyDescent="0.2">
      <c r="A231" s="118">
        <v>227</v>
      </c>
      <c r="B231" s="104"/>
      <c r="C231" s="105"/>
      <c r="D231" s="106"/>
      <c r="E231" s="105"/>
      <c r="F231" s="107"/>
      <c r="G231" s="422"/>
      <c r="H231" s="422"/>
      <c r="I231" s="423"/>
      <c r="J231" s="422"/>
      <c r="K231" s="104"/>
      <c r="L231" s="79">
        <f t="shared" si="3"/>
        <v>0</v>
      </c>
    </row>
    <row r="232" spans="1:12" x14ac:dyDescent="0.2">
      <c r="A232" s="118">
        <v>228</v>
      </c>
      <c r="B232" s="104"/>
      <c r="C232" s="105"/>
      <c r="D232" s="106"/>
      <c r="E232" s="105"/>
      <c r="F232" s="107"/>
      <c r="G232" s="422"/>
      <c r="H232" s="422"/>
      <c r="I232" s="423"/>
      <c r="J232" s="422"/>
      <c r="K232" s="104"/>
      <c r="L232" s="79">
        <f t="shared" si="3"/>
        <v>0</v>
      </c>
    </row>
    <row r="233" spans="1:12" x14ac:dyDescent="0.2">
      <c r="A233" s="118">
        <v>229</v>
      </c>
      <c r="B233" s="104"/>
      <c r="C233" s="105"/>
      <c r="D233" s="106"/>
      <c r="E233" s="105"/>
      <c r="F233" s="107"/>
      <c r="G233" s="422"/>
      <c r="H233" s="422"/>
      <c r="I233" s="423"/>
      <c r="J233" s="422"/>
      <c r="K233" s="104"/>
      <c r="L233" s="79">
        <f t="shared" si="3"/>
        <v>0</v>
      </c>
    </row>
    <row r="234" spans="1:12" x14ac:dyDescent="0.2">
      <c r="A234" s="118">
        <v>230</v>
      </c>
      <c r="B234" s="104"/>
      <c r="C234" s="105"/>
      <c r="D234" s="106"/>
      <c r="E234" s="105"/>
      <c r="F234" s="107"/>
      <c r="G234" s="422"/>
      <c r="H234" s="422"/>
      <c r="I234" s="423"/>
      <c r="J234" s="422"/>
      <c r="K234" s="104"/>
      <c r="L234" s="79">
        <f t="shared" si="3"/>
        <v>0</v>
      </c>
    </row>
    <row r="235" spans="1:12" x14ac:dyDescent="0.2">
      <c r="A235" s="118">
        <v>231</v>
      </c>
      <c r="B235" s="104"/>
      <c r="C235" s="105"/>
      <c r="D235" s="106"/>
      <c r="E235" s="105"/>
      <c r="F235" s="107"/>
      <c r="G235" s="422"/>
      <c r="H235" s="422"/>
      <c r="I235" s="423"/>
      <c r="J235" s="422"/>
      <c r="K235" s="104"/>
      <c r="L235" s="79">
        <f t="shared" si="3"/>
        <v>0</v>
      </c>
    </row>
    <row r="236" spans="1:12" x14ac:dyDescent="0.2">
      <c r="A236" s="118">
        <v>232</v>
      </c>
      <c r="B236" s="104"/>
      <c r="C236" s="105"/>
      <c r="D236" s="106"/>
      <c r="E236" s="105"/>
      <c r="F236" s="107"/>
      <c r="G236" s="422"/>
      <c r="H236" s="422"/>
      <c r="I236" s="423"/>
      <c r="J236" s="422"/>
      <c r="K236" s="104"/>
      <c r="L236" s="79">
        <f t="shared" si="3"/>
        <v>0</v>
      </c>
    </row>
    <row r="237" spans="1:12" x14ac:dyDescent="0.2">
      <c r="A237" s="118">
        <v>233</v>
      </c>
      <c r="B237" s="104"/>
      <c r="C237" s="105"/>
      <c r="D237" s="106"/>
      <c r="E237" s="105"/>
      <c r="F237" s="107"/>
      <c r="G237" s="422"/>
      <c r="H237" s="422"/>
      <c r="I237" s="423"/>
      <c r="J237" s="422"/>
      <c r="K237" s="104"/>
      <c r="L237" s="79">
        <f t="shared" si="3"/>
        <v>0</v>
      </c>
    </row>
    <row r="238" spans="1:12" x14ac:dyDescent="0.2">
      <c r="A238" s="118">
        <v>234</v>
      </c>
      <c r="B238" s="104"/>
      <c r="C238" s="105"/>
      <c r="D238" s="106"/>
      <c r="E238" s="105"/>
      <c r="F238" s="107"/>
      <c r="G238" s="422"/>
      <c r="H238" s="422"/>
      <c r="I238" s="423"/>
      <c r="J238" s="422"/>
      <c r="K238" s="104"/>
      <c r="L238" s="79">
        <f t="shared" si="3"/>
        <v>0</v>
      </c>
    </row>
    <row r="239" spans="1:12" x14ac:dyDescent="0.2">
      <c r="A239" s="118">
        <v>235</v>
      </c>
      <c r="B239" s="104"/>
      <c r="C239" s="105"/>
      <c r="D239" s="106"/>
      <c r="E239" s="105"/>
      <c r="F239" s="107"/>
      <c r="G239" s="422"/>
      <c r="H239" s="422"/>
      <c r="I239" s="423"/>
      <c r="J239" s="422"/>
      <c r="K239" s="104"/>
      <c r="L239" s="79">
        <f t="shared" si="3"/>
        <v>0</v>
      </c>
    </row>
    <row r="240" spans="1:12" x14ac:dyDescent="0.2">
      <c r="A240" s="118">
        <v>236</v>
      </c>
      <c r="B240" s="104"/>
      <c r="C240" s="105"/>
      <c r="D240" s="106"/>
      <c r="E240" s="105"/>
      <c r="F240" s="107"/>
      <c r="G240" s="422"/>
      <c r="H240" s="422"/>
      <c r="I240" s="423"/>
      <c r="J240" s="422"/>
      <c r="K240" s="104"/>
      <c r="L240" s="79">
        <f t="shared" si="3"/>
        <v>0</v>
      </c>
    </row>
    <row r="241" spans="1:12" x14ac:dyDescent="0.2">
      <c r="A241" s="118">
        <v>237</v>
      </c>
      <c r="B241" s="104"/>
      <c r="C241" s="105"/>
      <c r="D241" s="106"/>
      <c r="E241" s="105"/>
      <c r="F241" s="107"/>
      <c r="G241" s="422"/>
      <c r="H241" s="422"/>
      <c r="I241" s="423"/>
      <c r="J241" s="422"/>
      <c r="K241" s="104"/>
      <c r="L241" s="79">
        <f t="shared" si="3"/>
        <v>0</v>
      </c>
    </row>
    <row r="242" spans="1:12" x14ac:dyDescent="0.2">
      <c r="A242" s="118">
        <v>238</v>
      </c>
      <c r="B242" s="104"/>
      <c r="C242" s="105"/>
      <c r="D242" s="106"/>
      <c r="E242" s="105"/>
      <c r="F242" s="107"/>
      <c r="G242" s="422"/>
      <c r="H242" s="422"/>
      <c r="I242" s="423"/>
      <c r="J242" s="422"/>
      <c r="K242" s="104"/>
      <c r="L242" s="79">
        <f t="shared" si="3"/>
        <v>0</v>
      </c>
    </row>
    <row r="243" spans="1:12" x14ac:dyDescent="0.2">
      <c r="A243" s="118">
        <v>239</v>
      </c>
      <c r="B243" s="104"/>
      <c r="C243" s="105"/>
      <c r="D243" s="106"/>
      <c r="E243" s="105"/>
      <c r="F243" s="107"/>
      <c r="G243" s="422"/>
      <c r="H243" s="422"/>
      <c r="I243" s="423"/>
      <c r="J243" s="422"/>
      <c r="K243" s="104"/>
      <c r="L243" s="79">
        <f t="shared" si="3"/>
        <v>0</v>
      </c>
    </row>
    <row r="244" spans="1:12" x14ac:dyDescent="0.2">
      <c r="A244" s="118">
        <v>240</v>
      </c>
      <c r="B244" s="104"/>
      <c r="C244" s="105"/>
      <c r="D244" s="106"/>
      <c r="E244" s="105"/>
      <c r="F244" s="107"/>
      <c r="G244" s="422"/>
      <c r="H244" s="422"/>
      <c r="I244" s="423"/>
      <c r="J244" s="422"/>
      <c r="K244" s="104"/>
      <c r="L244" s="79">
        <f t="shared" si="3"/>
        <v>0</v>
      </c>
    </row>
    <row r="245" spans="1:12" x14ac:dyDescent="0.2">
      <c r="A245" s="118">
        <v>241</v>
      </c>
      <c r="B245" s="104"/>
      <c r="C245" s="105"/>
      <c r="D245" s="106"/>
      <c r="E245" s="105"/>
      <c r="F245" s="107"/>
      <c r="G245" s="422"/>
      <c r="H245" s="422"/>
      <c r="I245" s="423"/>
      <c r="J245" s="422"/>
      <c r="K245" s="104"/>
      <c r="L245" s="79">
        <f t="shared" si="3"/>
        <v>0</v>
      </c>
    </row>
    <row r="246" spans="1:12" x14ac:dyDescent="0.2">
      <c r="A246" s="118">
        <v>242</v>
      </c>
      <c r="B246" s="104"/>
      <c r="C246" s="105"/>
      <c r="D246" s="106"/>
      <c r="E246" s="105"/>
      <c r="F246" s="107"/>
      <c r="G246" s="422"/>
      <c r="H246" s="422"/>
      <c r="I246" s="423"/>
      <c r="J246" s="422"/>
      <c r="K246" s="104"/>
      <c r="L246" s="79">
        <f t="shared" si="3"/>
        <v>0</v>
      </c>
    </row>
    <row r="247" spans="1:12" x14ac:dyDescent="0.2">
      <c r="A247" s="118">
        <v>243</v>
      </c>
      <c r="B247" s="104"/>
      <c r="C247" s="105"/>
      <c r="D247" s="106"/>
      <c r="E247" s="105"/>
      <c r="F247" s="107"/>
      <c r="G247" s="422"/>
      <c r="H247" s="422"/>
      <c r="I247" s="423"/>
      <c r="J247" s="422"/>
      <c r="K247" s="104"/>
      <c r="L247" s="79">
        <f t="shared" si="3"/>
        <v>0</v>
      </c>
    </row>
    <row r="248" spans="1:12" x14ac:dyDescent="0.2">
      <c r="A248" s="118">
        <v>244</v>
      </c>
      <c r="B248" s="104"/>
      <c r="C248" s="105"/>
      <c r="D248" s="106"/>
      <c r="E248" s="105"/>
      <c r="F248" s="107"/>
      <c r="G248" s="422"/>
      <c r="H248" s="422"/>
      <c r="I248" s="423"/>
      <c r="J248" s="422"/>
      <c r="K248" s="104"/>
      <c r="L248" s="79">
        <f t="shared" si="3"/>
        <v>0</v>
      </c>
    </row>
    <row r="249" spans="1:12" x14ac:dyDescent="0.2">
      <c r="A249" s="118">
        <v>245</v>
      </c>
      <c r="B249" s="104"/>
      <c r="C249" s="105"/>
      <c r="D249" s="106"/>
      <c r="E249" s="105"/>
      <c r="F249" s="107"/>
      <c r="G249" s="422"/>
      <c r="H249" s="422"/>
      <c r="I249" s="423"/>
      <c r="J249" s="422"/>
      <c r="K249" s="104"/>
      <c r="L249" s="79">
        <f t="shared" si="3"/>
        <v>0</v>
      </c>
    </row>
    <row r="250" spans="1:12" x14ac:dyDescent="0.2">
      <c r="A250" s="118">
        <v>246</v>
      </c>
      <c r="B250" s="104"/>
      <c r="C250" s="105"/>
      <c r="D250" s="106"/>
      <c r="E250" s="105"/>
      <c r="F250" s="107"/>
      <c r="G250" s="422"/>
      <c r="H250" s="422"/>
      <c r="I250" s="423"/>
      <c r="J250" s="422"/>
      <c r="K250" s="104"/>
      <c r="L250" s="79">
        <f t="shared" si="3"/>
        <v>0</v>
      </c>
    </row>
    <row r="251" spans="1:12" x14ac:dyDescent="0.2">
      <c r="A251" s="118">
        <v>247</v>
      </c>
      <c r="B251" s="104"/>
      <c r="C251" s="105"/>
      <c r="D251" s="106"/>
      <c r="E251" s="105"/>
      <c r="F251" s="107"/>
      <c r="G251" s="422"/>
      <c r="H251" s="422"/>
      <c r="I251" s="423"/>
      <c r="J251" s="422"/>
      <c r="K251" s="104"/>
      <c r="L251" s="79">
        <f t="shared" si="3"/>
        <v>0</v>
      </c>
    </row>
    <row r="252" spans="1:12" x14ac:dyDescent="0.2">
      <c r="A252" s="118">
        <v>248</v>
      </c>
      <c r="B252" s="104"/>
      <c r="C252" s="105"/>
      <c r="D252" s="106"/>
      <c r="E252" s="105"/>
      <c r="F252" s="107"/>
      <c r="G252" s="422"/>
      <c r="H252" s="422"/>
      <c r="I252" s="423"/>
      <c r="J252" s="422"/>
      <c r="K252" s="104"/>
      <c r="L252" s="79">
        <f t="shared" si="3"/>
        <v>0</v>
      </c>
    </row>
    <row r="253" spans="1:12" x14ac:dyDescent="0.2">
      <c r="A253" s="118">
        <v>249</v>
      </c>
      <c r="B253" s="104"/>
      <c r="C253" s="105"/>
      <c r="D253" s="106"/>
      <c r="E253" s="105"/>
      <c r="F253" s="107"/>
      <c r="G253" s="422"/>
      <c r="H253" s="422"/>
      <c r="I253" s="423"/>
      <c r="J253" s="422"/>
      <c r="K253" s="104"/>
      <c r="L253" s="79">
        <f t="shared" si="3"/>
        <v>0</v>
      </c>
    </row>
    <row r="254" spans="1:12" x14ac:dyDescent="0.2">
      <c r="A254" s="118">
        <v>250</v>
      </c>
      <c r="B254" s="104"/>
      <c r="C254" s="105"/>
      <c r="D254" s="106"/>
      <c r="E254" s="105"/>
      <c r="F254" s="107"/>
      <c r="G254" s="422"/>
      <c r="H254" s="422"/>
      <c r="I254" s="423"/>
      <c r="J254" s="422"/>
      <c r="K254" s="104"/>
      <c r="L254" s="79">
        <f t="shared" si="3"/>
        <v>0</v>
      </c>
    </row>
    <row r="255" spans="1:12" x14ac:dyDescent="0.2">
      <c r="A255" s="118">
        <v>251</v>
      </c>
      <c r="B255" s="104"/>
      <c r="C255" s="105"/>
      <c r="D255" s="106"/>
      <c r="E255" s="105"/>
      <c r="F255" s="107"/>
      <c r="G255" s="422"/>
      <c r="H255" s="422"/>
      <c r="I255" s="423"/>
      <c r="J255" s="422"/>
      <c r="K255" s="104"/>
      <c r="L255" s="79">
        <f t="shared" si="3"/>
        <v>0</v>
      </c>
    </row>
    <row r="256" spans="1:12" x14ac:dyDescent="0.2">
      <c r="A256" s="118">
        <v>252</v>
      </c>
      <c r="B256" s="104"/>
      <c r="C256" s="105"/>
      <c r="D256" s="106"/>
      <c r="E256" s="105"/>
      <c r="F256" s="107"/>
      <c r="G256" s="422"/>
      <c r="H256" s="422"/>
      <c r="I256" s="423"/>
      <c r="J256" s="422"/>
      <c r="K256" s="104"/>
      <c r="L256" s="79">
        <f t="shared" si="3"/>
        <v>0</v>
      </c>
    </row>
    <row r="257" spans="1:12" x14ac:dyDescent="0.2">
      <c r="A257" s="118">
        <v>253</v>
      </c>
      <c r="B257" s="104"/>
      <c r="C257" s="105"/>
      <c r="D257" s="106"/>
      <c r="E257" s="105"/>
      <c r="F257" s="107"/>
      <c r="G257" s="422"/>
      <c r="H257" s="422"/>
      <c r="I257" s="423"/>
      <c r="J257" s="422"/>
      <c r="K257" s="104"/>
      <c r="L257" s="79">
        <f t="shared" si="3"/>
        <v>0</v>
      </c>
    </row>
    <row r="258" spans="1:12" x14ac:dyDescent="0.2">
      <c r="A258" s="118">
        <v>254</v>
      </c>
      <c r="B258" s="104"/>
      <c r="C258" s="105"/>
      <c r="D258" s="106"/>
      <c r="E258" s="105"/>
      <c r="F258" s="107"/>
      <c r="G258" s="422"/>
      <c r="H258" s="422"/>
      <c r="I258" s="423"/>
      <c r="J258" s="422"/>
      <c r="K258" s="104"/>
      <c r="L258" s="79">
        <f t="shared" si="3"/>
        <v>0</v>
      </c>
    </row>
    <row r="259" spans="1:12" x14ac:dyDescent="0.2">
      <c r="A259" s="118">
        <v>255</v>
      </c>
      <c r="B259" s="104"/>
      <c r="C259" s="105"/>
      <c r="D259" s="106"/>
      <c r="E259" s="105"/>
      <c r="F259" s="107"/>
      <c r="G259" s="422"/>
      <c r="H259" s="422"/>
      <c r="I259" s="423"/>
      <c r="J259" s="422"/>
      <c r="K259" s="104"/>
      <c r="L259" s="79">
        <f t="shared" si="3"/>
        <v>0</v>
      </c>
    </row>
    <row r="260" spans="1:12" x14ac:dyDescent="0.2">
      <c r="A260" s="118">
        <v>256</v>
      </c>
      <c r="B260" s="104"/>
      <c r="C260" s="105"/>
      <c r="D260" s="106"/>
      <c r="E260" s="105"/>
      <c r="F260" s="107"/>
      <c r="G260" s="422"/>
      <c r="H260" s="422"/>
      <c r="I260" s="423"/>
      <c r="J260" s="422"/>
      <c r="K260" s="104"/>
      <c r="L260" s="79">
        <f t="shared" si="3"/>
        <v>0</v>
      </c>
    </row>
    <row r="261" spans="1:12" x14ac:dyDescent="0.2">
      <c r="A261" s="118">
        <v>257</v>
      </c>
      <c r="B261" s="104"/>
      <c r="C261" s="105"/>
      <c r="D261" s="106"/>
      <c r="E261" s="105"/>
      <c r="F261" s="107"/>
      <c r="G261" s="422"/>
      <c r="H261" s="422"/>
      <c r="I261" s="423"/>
      <c r="J261" s="422"/>
      <c r="K261" s="104"/>
      <c r="L261" s="79">
        <f t="shared" si="3"/>
        <v>0</v>
      </c>
    </row>
    <row r="262" spans="1:12" x14ac:dyDescent="0.2">
      <c r="A262" s="118">
        <v>258</v>
      </c>
      <c r="B262" s="104"/>
      <c r="C262" s="105"/>
      <c r="D262" s="106"/>
      <c r="E262" s="105"/>
      <c r="F262" s="107"/>
      <c r="G262" s="422"/>
      <c r="H262" s="422"/>
      <c r="I262" s="423"/>
      <c r="J262" s="422"/>
      <c r="K262" s="104"/>
      <c r="L262" s="79">
        <f t="shared" si="3"/>
        <v>0</v>
      </c>
    </row>
    <row r="263" spans="1:12" x14ac:dyDescent="0.2">
      <c r="A263" s="118">
        <v>259</v>
      </c>
      <c r="B263" s="104"/>
      <c r="C263" s="105"/>
      <c r="D263" s="106"/>
      <c r="E263" s="105"/>
      <c r="F263" s="107"/>
      <c r="G263" s="422"/>
      <c r="H263" s="422"/>
      <c r="I263" s="423"/>
      <c r="J263" s="422"/>
      <c r="K263" s="104"/>
      <c r="L263" s="79">
        <f t="shared" ref="L263:L321" si="4">IF(B263=0,0,MONTH(B263)-$L$1+1)</f>
        <v>0</v>
      </c>
    </row>
    <row r="264" spans="1:12" x14ac:dyDescent="0.2">
      <c r="A264" s="118">
        <v>260</v>
      </c>
      <c r="B264" s="104"/>
      <c r="C264" s="105"/>
      <c r="D264" s="106"/>
      <c r="E264" s="105"/>
      <c r="F264" s="107"/>
      <c r="G264" s="422"/>
      <c r="H264" s="422"/>
      <c r="I264" s="423"/>
      <c r="J264" s="422"/>
      <c r="K264" s="104"/>
      <c r="L264" s="79">
        <f t="shared" si="4"/>
        <v>0</v>
      </c>
    </row>
    <row r="265" spans="1:12" x14ac:dyDescent="0.2">
      <c r="A265" s="118">
        <v>261</v>
      </c>
      <c r="B265" s="104"/>
      <c r="C265" s="105"/>
      <c r="D265" s="106"/>
      <c r="E265" s="105"/>
      <c r="F265" s="107"/>
      <c r="G265" s="422"/>
      <c r="H265" s="422"/>
      <c r="I265" s="423"/>
      <c r="J265" s="422"/>
      <c r="K265" s="104"/>
      <c r="L265" s="79">
        <f t="shared" si="4"/>
        <v>0</v>
      </c>
    </row>
    <row r="266" spans="1:12" x14ac:dyDescent="0.2">
      <c r="A266" s="118">
        <v>262</v>
      </c>
      <c r="B266" s="104"/>
      <c r="C266" s="105"/>
      <c r="D266" s="106"/>
      <c r="E266" s="105"/>
      <c r="F266" s="107"/>
      <c r="G266" s="422"/>
      <c r="H266" s="422"/>
      <c r="I266" s="423"/>
      <c r="J266" s="422"/>
      <c r="K266" s="104"/>
      <c r="L266" s="79">
        <f t="shared" si="4"/>
        <v>0</v>
      </c>
    </row>
    <row r="267" spans="1:12" x14ac:dyDescent="0.2">
      <c r="A267" s="118">
        <v>263</v>
      </c>
      <c r="B267" s="104"/>
      <c r="C267" s="105"/>
      <c r="D267" s="106"/>
      <c r="E267" s="105"/>
      <c r="F267" s="107"/>
      <c r="G267" s="422"/>
      <c r="H267" s="422"/>
      <c r="I267" s="423"/>
      <c r="J267" s="422"/>
      <c r="K267" s="104"/>
      <c r="L267" s="79">
        <f t="shared" si="4"/>
        <v>0</v>
      </c>
    </row>
    <row r="268" spans="1:12" x14ac:dyDescent="0.2">
      <c r="A268" s="118">
        <v>264</v>
      </c>
      <c r="B268" s="104"/>
      <c r="C268" s="105"/>
      <c r="D268" s="106"/>
      <c r="E268" s="105"/>
      <c r="F268" s="107"/>
      <c r="G268" s="422"/>
      <c r="H268" s="422"/>
      <c r="I268" s="423"/>
      <c r="J268" s="422"/>
      <c r="K268" s="104"/>
      <c r="L268" s="79">
        <f t="shared" si="4"/>
        <v>0</v>
      </c>
    </row>
    <row r="269" spans="1:12" x14ac:dyDescent="0.2">
      <c r="A269" s="118">
        <v>265</v>
      </c>
      <c r="B269" s="104"/>
      <c r="C269" s="105"/>
      <c r="D269" s="106"/>
      <c r="E269" s="105"/>
      <c r="F269" s="107"/>
      <c r="G269" s="422"/>
      <c r="H269" s="422"/>
      <c r="I269" s="423"/>
      <c r="J269" s="422"/>
      <c r="K269" s="104"/>
      <c r="L269" s="79">
        <f t="shared" si="4"/>
        <v>0</v>
      </c>
    </row>
    <row r="270" spans="1:12" x14ac:dyDescent="0.2">
      <c r="A270" s="118">
        <v>266</v>
      </c>
      <c r="B270" s="104"/>
      <c r="C270" s="105"/>
      <c r="D270" s="106"/>
      <c r="E270" s="105"/>
      <c r="F270" s="107"/>
      <c r="G270" s="422"/>
      <c r="H270" s="422"/>
      <c r="I270" s="423"/>
      <c r="J270" s="422"/>
      <c r="K270" s="104"/>
      <c r="L270" s="79">
        <f t="shared" si="4"/>
        <v>0</v>
      </c>
    </row>
    <row r="271" spans="1:12" x14ac:dyDescent="0.2">
      <c r="A271" s="118">
        <v>267</v>
      </c>
      <c r="B271" s="104"/>
      <c r="C271" s="105"/>
      <c r="D271" s="106"/>
      <c r="E271" s="105"/>
      <c r="F271" s="107"/>
      <c r="G271" s="422"/>
      <c r="H271" s="422"/>
      <c r="I271" s="423"/>
      <c r="J271" s="422"/>
      <c r="K271" s="104"/>
      <c r="L271" s="79">
        <f t="shared" si="4"/>
        <v>0</v>
      </c>
    </row>
    <row r="272" spans="1:12" x14ac:dyDescent="0.2">
      <c r="A272" s="118">
        <v>268</v>
      </c>
      <c r="B272" s="104"/>
      <c r="C272" s="105"/>
      <c r="D272" s="106"/>
      <c r="E272" s="105"/>
      <c r="F272" s="107"/>
      <c r="G272" s="422"/>
      <c r="H272" s="422"/>
      <c r="I272" s="423"/>
      <c r="J272" s="422"/>
      <c r="K272" s="104"/>
      <c r="L272" s="79">
        <f t="shared" si="4"/>
        <v>0</v>
      </c>
    </row>
    <row r="273" spans="1:12" x14ac:dyDescent="0.2">
      <c r="A273" s="118">
        <v>269</v>
      </c>
      <c r="B273" s="104"/>
      <c r="C273" s="105"/>
      <c r="D273" s="106"/>
      <c r="E273" s="105"/>
      <c r="F273" s="107"/>
      <c r="G273" s="422"/>
      <c r="H273" s="422"/>
      <c r="I273" s="423"/>
      <c r="J273" s="422"/>
      <c r="K273" s="104"/>
      <c r="L273" s="79">
        <f t="shared" si="4"/>
        <v>0</v>
      </c>
    </row>
    <row r="274" spans="1:12" x14ac:dyDescent="0.2">
      <c r="A274" s="118">
        <v>270</v>
      </c>
      <c r="B274" s="104"/>
      <c r="C274" s="105"/>
      <c r="D274" s="106"/>
      <c r="E274" s="105"/>
      <c r="F274" s="107"/>
      <c r="G274" s="422"/>
      <c r="H274" s="422"/>
      <c r="I274" s="423"/>
      <c r="J274" s="422"/>
      <c r="K274" s="104"/>
      <c r="L274" s="79">
        <f t="shared" si="4"/>
        <v>0</v>
      </c>
    </row>
    <row r="275" spans="1:12" x14ac:dyDescent="0.2">
      <c r="A275" s="118">
        <v>271</v>
      </c>
      <c r="B275" s="104"/>
      <c r="C275" s="105"/>
      <c r="D275" s="106"/>
      <c r="E275" s="105"/>
      <c r="F275" s="107"/>
      <c r="G275" s="422"/>
      <c r="H275" s="422"/>
      <c r="I275" s="423"/>
      <c r="J275" s="422"/>
      <c r="K275" s="104"/>
      <c r="L275" s="79">
        <f t="shared" si="4"/>
        <v>0</v>
      </c>
    </row>
    <row r="276" spans="1:12" x14ac:dyDescent="0.2">
      <c r="A276" s="118">
        <v>272</v>
      </c>
      <c r="B276" s="104"/>
      <c r="C276" s="105"/>
      <c r="D276" s="106"/>
      <c r="E276" s="105"/>
      <c r="F276" s="107"/>
      <c r="G276" s="422"/>
      <c r="H276" s="422"/>
      <c r="I276" s="423"/>
      <c r="J276" s="422"/>
      <c r="K276" s="104"/>
      <c r="L276" s="79">
        <f t="shared" si="4"/>
        <v>0</v>
      </c>
    </row>
    <row r="277" spans="1:12" x14ac:dyDescent="0.2">
      <c r="A277" s="118">
        <v>273</v>
      </c>
      <c r="B277" s="104"/>
      <c r="C277" s="105"/>
      <c r="D277" s="106"/>
      <c r="E277" s="105"/>
      <c r="F277" s="107"/>
      <c r="G277" s="422"/>
      <c r="H277" s="422"/>
      <c r="I277" s="423"/>
      <c r="J277" s="422"/>
      <c r="K277" s="104"/>
      <c r="L277" s="79">
        <f t="shared" si="4"/>
        <v>0</v>
      </c>
    </row>
    <row r="278" spans="1:12" x14ac:dyDescent="0.2">
      <c r="A278" s="118">
        <v>274</v>
      </c>
      <c r="B278" s="104"/>
      <c r="C278" s="105"/>
      <c r="D278" s="106"/>
      <c r="E278" s="105"/>
      <c r="F278" s="107"/>
      <c r="G278" s="422"/>
      <c r="H278" s="422"/>
      <c r="I278" s="423"/>
      <c r="J278" s="422"/>
      <c r="K278" s="104"/>
      <c r="L278" s="79">
        <f t="shared" si="4"/>
        <v>0</v>
      </c>
    </row>
    <row r="279" spans="1:12" x14ac:dyDescent="0.2">
      <c r="A279" s="118">
        <v>275</v>
      </c>
      <c r="B279" s="104"/>
      <c r="C279" s="105"/>
      <c r="D279" s="106"/>
      <c r="E279" s="105"/>
      <c r="F279" s="107"/>
      <c r="G279" s="422"/>
      <c r="H279" s="422"/>
      <c r="I279" s="423"/>
      <c r="J279" s="422"/>
      <c r="K279" s="104"/>
      <c r="L279" s="79">
        <f t="shared" si="4"/>
        <v>0</v>
      </c>
    </row>
    <row r="280" spans="1:12" x14ac:dyDescent="0.2">
      <c r="A280" s="118">
        <v>276</v>
      </c>
      <c r="B280" s="104"/>
      <c r="C280" s="105"/>
      <c r="D280" s="106"/>
      <c r="E280" s="105"/>
      <c r="F280" s="107"/>
      <c r="G280" s="422"/>
      <c r="H280" s="422"/>
      <c r="I280" s="423"/>
      <c r="J280" s="422"/>
      <c r="K280" s="104"/>
      <c r="L280" s="79">
        <f t="shared" si="4"/>
        <v>0</v>
      </c>
    </row>
    <row r="281" spans="1:12" x14ac:dyDescent="0.2">
      <c r="A281" s="118">
        <v>277</v>
      </c>
      <c r="B281" s="104"/>
      <c r="C281" s="105"/>
      <c r="D281" s="106"/>
      <c r="E281" s="105"/>
      <c r="F281" s="107"/>
      <c r="G281" s="422"/>
      <c r="H281" s="422"/>
      <c r="I281" s="423"/>
      <c r="J281" s="422"/>
      <c r="K281" s="104"/>
      <c r="L281" s="79">
        <f t="shared" si="4"/>
        <v>0</v>
      </c>
    </row>
    <row r="282" spans="1:12" x14ac:dyDescent="0.2">
      <c r="A282" s="118">
        <v>278</v>
      </c>
      <c r="B282" s="104"/>
      <c r="C282" s="105"/>
      <c r="D282" s="106"/>
      <c r="E282" s="105"/>
      <c r="F282" s="107"/>
      <c r="G282" s="422"/>
      <c r="H282" s="422"/>
      <c r="I282" s="423"/>
      <c r="J282" s="422"/>
      <c r="K282" s="104"/>
      <c r="L282" s="79">
        <f t="shared" si="4"/>
        <v>0</v>
      </c>
    </row>
    <row r="283" spans="1:12" x14ac:dyDescent="0.2">
      <c r="A283" s="118">
        <v>279</v>
      </c>
      <c r="B283" s="104"/>
      <c r="C283" s="105"/>
      <c r="D283" s="106"/>
      <c r="E283" s="105"/>
      <c r="F283" s="107"/>
      <c r="G283" s="422"/>
      <c r="H283" s="422"/>
      <c r="I283" s="423"/>
      <c r="J283" s="422"/>
      <c r="K283" s="104"/>
      <c r="L283" s="79">
        <f t="shared" si="4"/>
        <v>0</v>
      </c>
    </row>
    <row r="284" spans="1:12" x14ac:dyDescent="0.2">
      <c r="A284" s="118">
        <v>280</v>
      </c>
      <c r="B284" s="104"/>
      <c r="C284" s="105"/>
      <c r="D284" s="106"/>
      <c r="E284" s="105"/>
      <c r="F284" s="107"/>
      <c r="G284" s="422"/>
      <c r="H284" s="422"/>
      <c r="I284" s="423"/>
      <c r="J284" s="422"/>
      <c r="K284" s="104"/>
      <c r="L284" s="79">
        <f t="shared" si="4"/>
        <v>0</v>
      </c>
    </row>
    <row r="285" spans="1:12" x14ac:dyDescent="0.2">
      <c r="A285" s="118">
        <v>281</v>
      </c>
      <c r="B285" s="104"/>
      <c r="C285" s="105"/>
      <c r="D285" s="106"/>
      <c r="E285" s="105"/>
      <c r="F285" s="107"/>
      <c r="G285" s="422"/>
      <c r="H285" s="422"/>
      <c r="I285" s="423"/>
      <c r="J285" s="422"/>
      <c r="K285" s="104"/>
      <c r="L285" s="79">
        <f t="shared" si="4"/>
        <v>0</v>
      </c>
    </row>
    <row r="286" spans="1:12" x14ac:dyDescent="0.2">
      <c r="A286" s="118">
        <v>282</v>
      </c>
      <c r="B286" s="104"/>
      <c r="C286" s="105"/>
      <c r="D286" s="106"/>
      <c r="E286" s="105"/>
      <c r="F286" s="107"/>
      <c r="G286" s="422"/>
      <c r="H286" s="422"/>
      <c r="I286" s="423"/>
      <c r="J286" s="422"/>
      <c r="K286" s="104"/>
      <c r="L286" s="79">
        <f t="shared" si="4"/>
        <v>0</v>
      </c>
    </row>
    <row r="287" spans="1:12" x14ac:dyDescent="0.2">
      <c r="A287" s="118">
        <v>283</v>
      </c>
      <c r="B287" s="104"/>
      <c r="C287" s="105"/>
      <c r="D287" s="106"/>
      <c r="E287" s="105"/>
      <c r="F287" s="107"/>
      <c r="G287" s="422"/>
      <c r="H287" s="422"/>
      <c r="I287" s="423"/>
      <c r="J287" s="422"/>
      <c r="K287" s="104"/>
      <c r="L287" s="79">
        <f t="shared" si="4"/>
        <v>0</v>
      </c>
    </row>
    <row r="288" spans="1:12" x14ac:dyDescent="0.2">
      <c r="A288" s="118">
        <v>284</v>
      </c>
      <c r="B288" s="104"/>
      <c r="C288" s="105"/>
      <c r="D288" s="106"/>
      <c r="E288" s="105"/>
      <c r="F288" s="107"/>
      <c r="G288" s="422"/>
      <c r="H288" s="422"/>
      <c r="I288" s="423"/>
      <c r="J288" s="422"/>
      <c r="K288" s="104"/>
      <c r="L288" s="79">
        <f t="shared" si="4"/>
        <v>0</v>
      </c>
    </row>
    <row r="289" spans="1:12" x14ac:dyDescent="0.2">
      <c r="A289" s="118">
        <v>285</v>
      </c>
      <c r="B289" s="104"/>
      <c r="C289" s="105"/>
      <c r="D289" s="106"/>
      <c r="E289" s="105"/>
      <c r="F289" s="107"/>
      <c r="G289" s="422"/>
      <c r="H289" s="422"/>
      <c r="I289" s="423"/>
      <c r="J289" s="422"/>
      <c r="K289" s="104"/>
      <c r="L289" s="79">
        <f t="shared" si="4"/>
        <v>0</v>
      </c>
    </row>
    <row r="290" spans="1:12" x14ac:dyDescent="0.2">
      <c r="A290" s="118">
        <v>286</v>
      </c>
      <c r="B290" s="104"/>
      <c r="C290" s="105"/>
      <c r="D290" s="106"/>
      <c r="E290" s="105"/>
      <c r="F290" s="107"/>
      <c r="G290" s="422"/>
      <c r="H290" s="422"/>
      <c r="I290" s="423"/>
      <c r="J290" s="422"/>
      <c r="K290" s="104"/>
      <c r="L290" s="79">
        <f t="shared" si="4"/>
        <v>0</v>
      </c>
    </row>
    <row r="291" spans="1:12" x14ac:dyDescent="0.2">
      <c r="A291" s="118">
        <v>287</v>
      </c>
      <c r="B291" s="104"/>
      <c r="C291" s="105"/>
      <c r="D291" s="106"/>
      <c r="E291" s="105"/>
      <c r="F291" s="107"/>
      <c r="G291" s="422"/>
      <c r="H291" s="422"/>
      <c r="I291" s="423"/>
      <c r="J291" s="422"/>
      <c r="K291" s="104"/>
      <c r="L291" s="79">
        <f t="shared" si="4"/>
        <v>0</v>
      </c>
    </row>
    <row r="292" spans="1:12" x14ac:dyDescent="0.2">
      <c r="A292" s="118">
        <v>288</v>
      </c>
      <c r="B292" s="104"/>
      <c r="C292" s="105"/>
      <c r="D292" s="106"/>
      <c r="E292" s="105"/>
      <c r="F292" s="107"/>
      <c r="G292" s="422"/>
      <c r="H292" s="422"/>
      <c r="I292" s="423"/>
      <c r="J292" s="422"/>
      <c r="K292" s="104"/>
      <c r="L292" s="79">
        <f t="shared" si="4"/>
        <v>0</v>
      </c>
    </row>
    <row r="293" spans="1:12" x14ac:dyDescent="0.2">
      <c r="A293" s="118">
        <v>289</v>
      </c>
      <c r="B293" s="104"/>
      <c r="C293" s="105"/>
      <c r="D293" s="106"/>
      <c r="E293" s="105"/>
      <c r="F293" s="107"/>
      <c r="G293" s="422"/>
      <c r="H293" s="422"/>
      <c r="I293" s="423"/>
      <c r="J293" s="422"/>
      <c r="K293" s="104"/>
      <c r="L293" s="79">
        <f t="shared" si="4"/>
        <v>0</v>
      </c>
    </row>
    <row r="294" spans="1:12" x14ac:dyDescent="0.2">
      <c r="A294" s="118">
        <v>290</v>
      </c>
      <c r="B294" s="104"/>
      <c r="C294" s="105"/>
      <c r="D294" s="106"/>
      <c r="E294" s="105"/>
      <c r="F294" s="107"/>
      <c r="G294" s="422"/>
      <c r="H294" s="422"/>
      <c r="I294" s="423"/>
      <c r="J294" s="422"/>
      <c r="K294" s="104"/>
      <c r="L294" s="79">
        <f t="shared" si="4"/>
        <v>0</v>
      </c>
    </row>
    <row r="295" spans="1:12" x14ac:dyDescent="0.2">
      <c r="A295" s="118">
        <v>291</v>
      </c>
      <c r="B295" s="104"/>
      <c r="C295" s="105"/>
      <c r="D295" s="106"/>
      <c r="E295" s="105"/>
      <c r="F295" s="107"/>
      <c r="G295" s="422"/>
      <c r="H295" s="422"/>
      <c r="I295" s="423"/>
      <c r="J295" s="422"/>
      <c r="K295" s="104"/>
      <c r="L295" s="79">
        <f t="shared" si="4"/>
        <v>0</v>
      </c>
    </row>
    <row r="296" spans="1:12" x14ac:dyDescent="0.2">
      <c r="A296" s="118">
        <v>292</v>
      </c>
      <c r="B296" s="104"/>
      <c r="C296" s="105"/>
      <c r="D296" s="106"/>
      <c r="E296" s="105"/>
      <c r="F296" s="107"/>
      <c r="G296" s="422"/>
      <c r="H296" s="422"/>
      <c r="I296" s="423"/>
      <c r="J296" s="422"/>
      <c r="K296" s="104"/>
      <c r="L296" s="79">
        <f t="shared" si="4"/>
        <v>0</v>
      </c>
    </row>
    <row r="297" spans="1:12" x14ac:dyDescent="0.2">
      <c r="A297" s="118">
        <v>293</v>
      </c>
      <c r="B297" s="104"/>
      <c r="C297" s="105"/>
      <c r="D297" s="106"/>
      <c r="E297" s="105"/>
      <c r="F297" s="107"/>
      <c r="G297" s="422"/>
      <c r="H297" s="422"/>
      <c r="I297" s="423"/>
      <c r="J297" s="422"/>
      <c r="K297" s="104"/>
      <c r="L297" s="79">
        <f t="shared" si="4"/>
        <v>0</v>
      </c>
    </row>
    <row r="298" spans="1:12" x14ac:dyDescent="0.2">
      <c r="A298" s="118">
        <v>294</v>
      </c>
      <c r="B298" s="104"/>
      <c r="C298" s="105"/>
      <c r="D298" s="106"/>
      <c r="E298" s="105"/>
      <c r="F298" s="107"/>
      <c r="G298" s="422"/>
      <c r="H298" s="422"/>
      <c r="I298" s="423"/>
      <c r="J298" s="422"/>
      <c r="K298" s="104"/>
      <c r="L298" s="79">
        <f t="shared" si="4"/>
        <v>0</v>
      </c>
    </row>
    <row r="299" spans="1:12" x14ac:dyDescent="0.2">
      <c r="A299" s="118">
        <v>295</v>
      </c>
      <c r="B299" s="104"/>
      <c r="C299" s="105"/>
      <c r="D299" s="106"/>
      <c r="E299" s="105"/>
      <c r="F299" s="107"/>
      <c r="G299" s="422"/>
      <c r="H299" s="422"/>
      <c r="I299" s="423"/>
      <c r="J299" s="422"/>
      <c r="K299" s="104"/>
      <c r="L299" s="79">
        <f t="shared" si="4"/>
        <v>0</v>
      </c>
    </row>
    <row r="300" spans="1:12" x14ac:dyDescent="0.2">
      <c r="A300" s="118">
        <v>296</v>
      </c>
      <c r="B300" s="104"/>
      <c r="C300" s="105"/>
      <c r="D300" s="106"/>
      <c r="E300" s="105"/>
      <c r="F300" s="107"/>
      <c r="G300" s="422"/>
      <c r="H300" s="422"/>
      <c r="I300" s="423"/>
      <c r="J300" s="422"/>
      <c r="K300" s="104"/>
      <c r="L300" s="79">
        <f t="shared" si="4"/>
        <v>0</v>
      </c>
    </row>
    <row r="301" spans="1:12" x14ac:dyDescent="0.2">
      <c r="A301" s="118">
        <v>297</v>
      </c>
      <c r="B301" s="104"/>
      <c r="C301" s="105"/>
      <c r="D301" s="106"/>
      <c r="E301" s="105"/>
      <c r="F301" s="107"/>
      <c r="G301" s="422"/>
      <c r="H301" s="422"/>
      <c r="I301" s="423"/>
      <c r="J301" s="422"/>
      <c r="K301" s="104"/>
      <c r="L301" s="79">
        <f t="shared" si="4"/>
        <v>0</v>
      </c>
    </row>
    <row r="302" spans="1:12" x14ac:dyDescent="0.2">
      <c r="A302" s="118">
        <v>298</v>
      </c>
      <c r="B302" s="104"/>
      <c r="C302" s="105"/>
      <c r="D302" s="106"/>
      <c r="E302" s="105"/>
      <c r="F302" s="107"/>
      <c r="G302" s="422"/>
      <c r="H302" s="422"/>
      <c r="I302" s="423"/>
      <c r="J302" s="422"/>
      <c r="K302" s="104"/>
      <c r="L302" s="79">
        <f t="shared" si="4"/>
        <v>0</v>
      </c>
    </row>
    <row r="303" spans="1:12" x14ac:dyDescent="0.2">
      <c r="A303" s="118">
        <v>299</v>
      </c>
      <c r="B303" s="104"/>
      <c r="C303" s="105"/>
      <c r="D303" s="106"/>
      <c r="E303" s="105"/>
      <c r="F303" s="107"/>
      <c r="G303" s="422"/>
      <c r="H303" s="422"/>
      <c r="I303" s="423"/>
      <c r="J303" s="422"/>
      <c r="K303" s="104"/>
      <c r="L303" s="79">
        <f t="shared" si="4"/>
        <v>0</v>
      </c>
    </row>
    <row r="304" spans="1:12" x14ac:dyDescent="0.2">
      <c r="A304" s="118">
        <v>300</v>
      </c>
      <c r="B304" s="104"/>
      <c r="C304" s="105"/>
      <c r="D304" s="106"/>
      <c r="E304" s="105"/>
      <c r="F304" s="107"/>
      <c r="G304" s="422"/>
      <c r="H304" s="422"/>
      <c r="I304" s="423"/>
      <c r="J304" s="422"/>
      <c r="K304" s="104"/>
      <c r="L304" s="79">
        <f t="shared" si="4"/>
        <v>0</v>
      </c>
    </row>
    <row r="305" spans="1:12" x14ac:dyDescent="0.2">
      <c r="A305" s="118">
        <v>301</v>
      </c>
      <c r="B305" s="104"/>
      <c r="C305" s="105"/>
      <c r="D305" s="106"/>
      <c r="E305" s="105"/>
      <c r="F305" s="107"/>
      <c r="G305" s="422"/>
      <c r="H305" s="422"/>
      <c r="I305" s="423"/>
      <c r="J305" s="422"/>
      <c r="K305" s="104"/>
      <c r="L305" s="79">
        <f t="shared" si="4"/>
        <v>0</v>
      </c>
    </row>
    <row r="306" spans="1:12" x14ac:dyDescent="0.2">
      <c r="A306" s="118">
        <v>302</v>
      </c>
      <c r="B306" s="104"/>
      <c r="C306" s="105"/>
      <c r="D306" s="106"/>
      <c r="E306" s="105"/>
      <c r="F306" s="107"/>
      <c r="G306" s="422"/>
      <c r="H306" s="422"/>
      <c r="I306" s="423"/>
      <c r="J306" s="422"/>
      <c r="K306" s="104"/>
      <c r="L306" s="79">
        <f t="shared" si="4"/>
        <v>0</v>
      </c>
    </row>
    <row r="307" spans="1:12" x14ac:dyDescent="0.2">
      <c r="A307" s="118">
        <v>303</v>
      </c>
      <c r="B307" s="104"/>
      <c r="C307" s="105"/>
      <c r="D307" s="106"/>
      <c r="E307" s="105"/>
      <c r="F307" s="107"/>
      <c r="G307" s="422"/>
      <c r="H307" s="422"/>
      <c r="I307" s="423"/>
      <c r="J307" s="422"/>
      <c r="K307" s="104"/>
      <c r="L307" s="79">
        <f t="shared" si="4"/>
        <v>0</v>
      </c>
    </row>
    <row r="308" spans="1:12" x14ac:dyDescent="0.2">
      <c r="A308" s="118">
        <v>304</v>
      </c>
      <c r="B308" s="104"/>
      <c r="C308" s="105"/>
      <c r="D308" s="106"/>
      <c r="E308" s="105"/>
      <c r="F308" s="107"/>
      <c r="G308" s="422"/>
      <c r="H308" s="422"/>
      <c r="I308" s="423"/>
      <c r="J308" s="422"/>
      <c r="K308" s="104"/>
      <c r="L308" s="79">
        <f t="shared" si="4"/>
        <v>0</v>
      </c>
    </row>
    <row r="309" spans="1:12" x14ac:dyDescent="0.2">
      <c r="A309" s="118">
        <v>305</v>
      </c>
      <c r="B309" s="104"/>
      <c r="C309" s="105"/>
      <c r="D309" s="106"/>
      <c r="E309" s="105"/>
      <c r="F309" s="107"/>
      <c r="G309" s="422"/>
      <c r="H309" s="422"/>
      <c r="I309" s="423"/>
      <c r="J309" s="422"/>
      <c r="K309" s="104"/>
      <c r="L309" s="79">
        <f t="shared" si="4"/>
        <v>0</v>
      </c>
    </row>
    <row r="310" spans="1:12" x14ac:dyDescent="0.2">
      <c r="A310" s="118">
        <v>306</v>
      </c>
      <c r="B310" s="104"/>
      <c r="C310" s="105"/>
      <c r="D310" s="106"/>
      <c r="E310" s="105"/>
      <c r="F310" s="107"/>
      <c r="G310" s="422"/>
      <c r="H310" s="422"/>
      <c r="I310" s="423"/>
      <c r="J310" s="422"/>
      <c r="K310" s="104"/>
      <c r="L310" s="79">
        <f t="shared" si="4"/>
        <v>0</v>
      </c>
    </row>
    <row r="311" spans="1:12" x14ac:dyDescent="0.2">
      <c r="A311" s="118">
        <v>307</v>
      </c>
      <c r="B311" s="104"/>
      <c r="C311" s="105"/>
      <c r="D311" s="106"/>
      <c r="E311" s="105"/>
      <c r="F311" s="107"/>
      <c r="G311" s="422"/>
      <c r="H311" s="422"/>
      <c r="I311" s="423"/>
      <c r="J311" s="422"/>
      <c r="K311" s="104"/>
      <c r="L311" s="79">
        <f t="shared" si="4"/>
        <v>0</v>
      </c>
    </row>
    <row r="312" spans="1:12" x14ac:dyDescent="0.2">
      <c r="A312" s="118">
        <v>308</v>
      </c>
      <c r="B312" s="104"/>
      <c r="C312" s="105"/>
      <c r="D312" s="106"/>
      <c r="E312" s="105"/>
      <c r="F312" s="107"/>
      <c r="G312" s="422"/>
      <c r="H312" s="422"/>
      <c r="I312" s="423"/>
      <c r="J312" s="422"/>
      <c r="K312" s="104"/>
      <c r="L312" s="79">
        <f t="shared" si="4"/>
        <v>0</v>
      </c>
    </row>
    <row r="313" spans="1:12" x14ac:dyDescent="0.2">
      <c r="A313" s="118">
        <v>309</v>
      </c>
      <c r="B313" s="104"/>
      <c r="C313" s="105"/>
      <c r="D313" s="106"/>
      <c r="E313" s="105"/>
      <c r="F313" s="107"/>
      <c r="G313" s="422"/>
      <c r="H313" s="422"/>
      <c r="I313" s="423"/>
      <c r="J313" s="422"/>
      <c r="K313" s="104"/>
      <c r="L313" s="79">
        <f t="shared" si="4"/>
        <v>0</v>
      </c>
    </row>
    <row r="314" spans="1:12" x14ac:dyDescent="0.2">
      <c r="A314" s="118">
        <v>310</v>
      </c>
      <c r="B314" s="104"/>
      <c r="C314" s="105"/>
      <c r="D314" s="106"/>
      <c r="E314" s="105"/>
      <c r="F314" s="107"/>
      <c r="G314" s="422"/>
      <c r="H314" s="422"/>
      <c r="I314" s="423"/>
      <c r="J314" s="422"/>
      <c r="K314" s="104"/>
      <c r="L314" s="79">
        <f t="shared" si="4"/>
        <v>0</v>
      </c>
    </row>
    <row r="315" spans="1:12" x14ac:dyDescent="0.2">
      <c r="A315" s="118">
        <v>311</v>
      </c>
      <c r="B315" s="104"/>
      <c r="C315" s="105"/>
      <c r="D315" s="106"/>
      <c r="E315" s="105"/>
      <c r="F315" s="107"/>
      <c r="G315" s="422"/>
      <c r="H315" s="422"/>
      <c r="I315" s="423"/>
      <c r="J315" s="422"/>
      <c r="K315" s="104"/>
      <c r="L315" s="79">
        <f t="shared" si="4"/>
        <v>0</v>
      </c>
    </row>
    <row r="316" spans="1:12" x14ac:dyDescent="0.2">
      <c r="A316" s="118">
        <v>312</v>
      </c>
      <c r="B316" s="104"/>
      <c r="C316" s="105"/>
      <c r="D316" s="106"/>
      <c r="E316" s="105"/>
      <c r="F316" s="107"/>
      <c r="G316" s="422"/>
      <c r="H316" s="422"/>
      <c r="I316" s="423"/>
      <c r="J316" s="422"/>
      <c r="K316" s="104"/>
      <c r="L316" s="79">
        <f t="shared" si="4"/>
        <v>0</v>
      </c>
    </row>
    <row r="317" spans="1:12" x14ac:dyDescent="0.2">
      <c r="A317" s="118">
        <v>313</v>
      </c>
      <c r="B317" s="104"/>
      <c r="C317" s="105"/>
      <c r="D317" s="106"/>
      <c r="E317" s="105"/>
      <c r="F317" s="107"/>
      <c r="G317" s="422"/>
      <c r="H317" s="422"/>
      <c r="I317" s="423"/>
      <c r="J317" s="422"/>
      <c r="K317" s="104"/>
      <c r="L317" s="79">
        <f t="shared" si="4"/>
        <v>0</v>
      </c>
    </row>
    <row r="318" spans="1:12" x14ac:dyDescent="0.2">
      <c r="A318" s="118">
        <v>314</v>
      </c>
      <c r="B318" s="104"/>
      <c r="C318" s="105"/>
      <c r="D318" s="106"/>
      <c r="E318" s="105"/>
      <c r="F318" s="107"/>
      <c r="G318" s="422"/>
      <c r="H318" s="422"/>
      <c r="I318" s="423"/>
      <c r="J318" s="422"/>
      <c r="K318" s="104"/>
      <c r="L318" s="79">
        <f t="shared" si="4"/>
        <v>0</v>
      </c>
    </row>
    <row r="319" spans="1:12" x14ac:dyDescent="0.2">
      <c r="A319" s="118">
        <v>315</v>
      </c>
      <c r="B319" s="104"/>
      <c r="C319" s="105"/>
      <c r="D319" s="106"/>
      <c r="E319" s="105"/>
      <c r="F319" s="107"/>
      <c r="G319" s="422"/>
      <c r="H319" s="422"/>
      <c r="I319" s="423"/>
      <c r="J319" s="422"/>
      <c r="K319" s="104"/>
      <c r="L319" s="79">
        <f t="shared" si="4"/>
        <v>0</v>
      </c>
    </row>
    <row r="320" spans="1:12" x14ac:dyDescent="0.2">
      <c r="A320" s="118">
        <v>316</v>
      </c>
      <c r="B320" s="104"/>
      <c r="C320" s="105"/>
      <c r="D320" s="106"/>
      <c r="E320" s="105"/>
      <c r="F320" s="107"/>
      <c r="G320" s="422"/>
      <c r="H320" s="422"/>
      <c r="I320" s="423"/>
      <c r="J320" s="422"/>
      <c r="K320" s="104"/>
      <c r="L320" s="79">
        <f t="shared" si="4"/>
        <v>0</v>
      </c>
    </row>
    <row r="321" spans="1:12" x14ac:dyDescent="0.2">
      <c r="A321" s="118">
        <v>317</v>
      </c>
      <c r="B321" s="104"/>
      <c r="C321" s="105"/>
      <c r="D321" s="106"/>
      <c r="E321" s="105"/>
      <c r="F321" s="107"/>
      <c r="G321" s="422"/>
      <c r="H321" s="422"/>
      <c r="I321" s="423"/>
      <c r="J321" s="422"/>
      <c r="K321" s="104"/>
      <c r="L321" s="79">
        <f t="shared" si="4"/>
        <v>0</v>
      </c>
    </row>
    <row r="322" spans="1:12" x14ac:dyDescent="0.2">
      <c r="A322" s="118">
        <v>318</v>
      </c>
      <c r="B322" s="104"/>
      <c r="C322" s="105"/>
      <c r="D322" s="106"/>
      <c r="E322" s="105"/>
      <c r="F322" s="107"/>
      <c r="G322" s="422"/>
      <c r="H322" s="422"/>
      <c r="I322" s="423"/>
      <c r="J322" s="422"/>
      <c r="K322" s="104"/>
      <c r="L322" s="79">
        <f t="shared" ref="L322:L385" si="5">IF(B322=0,0,MONTH(B322)-$L$1+1)</f>
        <v>0</v>
      </c>
    </row>
    <row r="323" spans="1:12" x14ac:dyDescent="0.2">
      <c r="A323" s="118">
        <v>319</v>
      </c>
      <c r="B323" s="104"/>
      <c r="C323" s="105"/>
      <c r="D323" s="106"/>
      <c r="E323" s="105"/>
      <c r="F323" s="107"/>
      <c r="G323" s="422"/>
      <c r="H323" s="422"/>
      <c r="I323" s="423"/>
      <c r="J323" s="422"/>
      <c r="K323" s="104"/>
      <c r="L323" s="79">
        <f t="shared" si="5"/>
        <v>0</v>
      </c>
    </row>
    <row r="324" spans="1:12" x14ac:dyDescent="0.2">
      <c r="A324" s="118">
        <v>320</v>
      </c>
      <c r="B324" s="104"/>
      <c r="C324" s="105"/>
      <c r="D324" s="106"/>
      <c r="E324" s="105"/>
      <c r="F324" s="107"/>
      <c r="G324" s="422"/>
      <c r="H324" s="422"/>
      <c r="I324" s="423"/>
      <c r="J324" s="422"/>
      <c r="K324" s="104"/>
      <c r="L324" s="79">
        <f t="shared" si="5"/>
        <v>0</v>
      </c>
    </row>
    <row r="325" spans="1:12" x14ac:dyDescent="0.2">
      <c r="A325" s="118">
        <v>321</v>
      </c>
      <c r="B325" s="104"/>
      <c r="C325" s="105"/>
      <c r="D325" s="106"/>
      <c r="E325" s="105"/>
      <c r="F325" s="107"/>
      <c r="G325" s="422"/>
      <c r="H325" s="422"/>
      <c r="I325" s="423"/>
      <c r="J325" s="422"/>
      <c r="K325" s="104"/>
      <c r="L325" s="79">
        <f t="shared" si="5"/>
        <v>0</v>
      </c>
    </row>
    <row r="326" spans="1:12" x14ac:dyDescent="0.2">
      <c r="A326" s="118">
        <v>322</v>
      </c>
      <c r="B326" s="104"/>
      <c r="C326" s="105"/>
      <c r="D326" s="106"/>
      <c r="E326" s="105"/>
      <c r="F326" s="107"/>
      <c r="G326" s="422"/>
      <c r="H326" s="422"/>
      <c r="I326" s="423"/>
      <c r="J326" s="422"/>
      <c r="K326" s="104"/>
      <c r="L326" s="79">
        <f t="shared" si="5"/>
        <v>0</v>
      </c>
    </row>
    <row r="327" spans="1:12" x14ac:dyDescent="0.2">
      <c r="A327" s="118">
        <v>323</v>
      </c>
      <c r="B327" s="104"/>
      <c r="C327" s="105"/>
      <c r="D327" s="106"/>
      <c r="E327" s="105"/>
      <c r="F327" s="107"/>
      <c r="G327" s="422"/>
      <c r="H327" s="422"/>
      <c r="I327" s="423"/>
      <c r="J327" s="422"/>
      <c r="K327" s="104"/>
      <c r="L327" s="79">
        <f t="shared" si="5"/>
        <v>0</v>
      </c>
    </row>
    <row r="328" spans="1:12" x14ac:dyDescent="0.2">
      <c r="A328" s="118">
        <v>324</v>
      </c>
      <c r="B328" s="104"/>
      <c r="C328" s="105"/>
      <c r="D328" s="106"/>
      <c r="E328" s="105"/>
      <c r="F328" s="107"/>
      <c r="G328" s="422"/>
      <c r="H328" s="422"/>
      <c r="I328" s="423"/>
      <c r="J328" s="422"/>
      <c r="K328" s="104"/>
      <c r="L328" s="79">
        <f t="shared" si="5"/>
        <v>0</v>
      </c>
    </row>
    <row r="329" spans="1:12" x14ac:dyDescent="0.2">
      <c r="A329" s="118">
        <v>325</v>
      </c>
      <c r="B329" s="104"/>
      <c r="C329" s="105"/>
      <c r="D329" s="106"/>
      <c r="E329" s="105"/>
      <c r="F329" s="107"/>
      <c r="G329" s="422"/>
      <c r="H329" s="422"/>
      <c r="I329" s="423"/>
      <c r="J329" s="422"/>
      <c r="K329" s="104"/>
      <c r="L329" s="79">
        <f t="shared" si="5"/>
        <v>0</v>
      </c>
    </row>
    <row r="330" spans="1:12" x14ac:dyDescent="0.2">
      <c r="A330" s="118">
        <v>326</v>
      </c>
      <c r="B330" s="104"/>
      <c r="C330" s="105"/>
      <c r="D330" s="106"/>
      <c r="E330" s="105"/>
      <c r="F330" s="107"/>
      <c r="G330" s="422"/>
      <c r="H330" s="422"/>
      <c r="I330" s="423"/>
      <c r="J330" s="422"/>
      <c r="K330" s="104"/>
      <c r="L330" s="79">
        <f t="shared" si="5"/>
        <v>0</v>
      </c>
    </row>
    <row r="331" spans="1:12" x14ac:dyDescent="0.2">
      <c r="A331" s="118">
        <v>327</v>
      </c>
      <c r="B331" s="104"/>
      <c r="C331" s="105"/>
      <c r="D331" s="106"/>
      <c r="E331" s="105"/>
      <c r="F331" s="107"/>
      <c r="G331" s="422"/>
      <c r="H331" s="422"/>
      <c r="I331" s="423"/>
      <c r="J331" s="422"/>
      <c r="K331" s="104"/>
      <c r="L331" s="79">
        <f t="shared" si="5"/>
        <v>0</v>
      </c>
    </row>
    <row r="332" spans="1:12" x14ac:dyDescent="0.2">
      <c r="A332" s="118">
        <v>328</v>
      </c>
      <c r="B332" s="104"/>
      <c r="C332" s="105"/>
      <c r="D332" s="106"/>
      <c r="E332" s="105"/>
      <c r="F332" s="107"/>
      <c r="G332" s="422"/>
      <c r="H332" s="422"/>
      <c r="I332" s="423"/>
      <c r="J332" s="422"/>
      <c r="K332" s="104"/>
      <c r="L332" s="79">
        <f t="shared" si="5"/>
        <v>0</v>
      </c>
    </row>
    <row r="333" spans="1:12" x14ac:dyDescent="0.2">
      <c r="A333" s="118">
        <v>329</v>
      </c>
      <c r="B333" s="104"/>
      <c r="C333" s="105"/>
      <c r="D333" s="106"/>
      <c r="E333" s="105"/>
      <c r="F333" s="107"/>
      <c r="G333" s="422"/>
      <c r="H333" s="422"/>
      <c r="I333" s="423"/>
      <c r="J333" s="422"/>
      <c r="K333" s="104"/>
      <c r="L333" s="79">
        <f t="shared" si="5"/>
        <v>0</v>
      </c>
    </row>
    <row r="334" spans="1:12" x14ac:dyDescent="0.2">
      <c r="A334" s="118">
        <v>330</v>
      </c>
      <c r="B334" s="104"/>
      <c r="C334" s="105"/>
      <c r="D334" s="106"/>
      <c r="E334" s="105"/>
      <c r="F334" s="107"/>
      <c r="G334" s="422"/>
      <c r="H334" s="422"/>
      <c r="I334" s="423"/>
      <c r="J334" s="422"/>
      <c r="K334" s="104"/>
      <c r="L334" s="79">
        <f t="shared" si="5"/>
        <v>0</v>
      </c>
    </row>
    <row r="335" spans="1:12" x14ac:dyDescent="0.2">
      <c r="A335" s="118">
        <v>331</v>
      </c>
      <c r="B335" s="104"/>
      <c r="C335" s="105"/>
      <c r="D335" s="106"/>
      <c r="E335" s="105"/>
      <c r="F335" s="107"/>
      <c r="G335" s="422"/>
      <c r="H335" s="422"/>
      <c r="I335" s="423"/>
      <c r="J335" s="422"/>
      <c r="K335" s="104"/>
      <c r="L335" s="79">
        <f t="shared" si="5"/>
        <v>0</v>
      </c>
    </row>
    <row r="336" spans="1:12" x14ac:dyDescent="0.2">
      <c r="A336" s="118">
        <v>332</v>
      </c>
      <c r="B336" s="104"/>
      <c r="C336" s="105"/>
      <c r="D336" s="106"/>
      <c r="E336" s="105"/>
      <c r="F336" s="107"/>
      <c r="G336" s="422"/>
      <c r="H336" s="422"/>
      <c r="I336" s="423"/>
      <c r="J336" s="422"/>
      <c r="K336" s="104"/>
      <c r="L336" s="79">
        <f t="shared" si="5"/>
        <v>0</v>
      </c>
    </row>
    <row r="337" spans="1:12" x14ac:dyDescent="0.2">
      <c r="A337" s="118">
        <v>333</v>
      </c>
      <c r="B337" s="104"/>
      <c r="C337" s="105"/>
      <c r="D337" s="106"/>
      <c r="E337" s="105"/>
      <c r="F337" s="107"/>
      <c r="G337" s="422"/>
      <c r="H337" s="422"/>
      <c r="I337" s="423"/>
      <c r="J337" s="422"/>
      <c r="K337" s="104"/>
      <c r="L337" s="79">
        <f t="shared" si="5"/>
        <v>0</v>
      </c>
    </row>
    <row r="338" spans="1:12" x14ac:dyDescent="0.2">
      <c r="A338" s="118">
        <v>334</v>
      </c>
      <c r="B338" s="104"/>
      <c r="C338" s="105"/>
      <c r="D338" s="106"/>
      <c r="E338" s="105"/>
      <c r="F338" s="107"/>
      <c r="G338" s="422"/>
      <c r="H338" s="422"/>
      <c r="I338" s="423"/>
      <c r="J338" s="422"/>
      <c r="K338" s="104"/>
      <c r="L338" s="79">
        <f t="shared" si="5"/>
        <v>0</v>
      </c>
    </row>
    <row r="339" spans="1:12" x14ac:dyDescent="0.2">
      <c r="A339" s="118">
        <v>335</v>
      </c>
      <c r="B339" s="104"/>
      <c r="C339" s="105"/>
      <c r="D339" s="106"/>
      <c r="E339" s="105"/>
      <c r="F339" s="107"/>
      <c r="G339" s="422"/>
      <c r="H339" s="422"/>
      <c r="I339" s="423"/>
      <c r="J339" s="422"/>
      <c r="K339" s="104"/>
      <c r="L339" s="79">
        <f t="shared" si="5"/>
        <v>0</v>
      </c>
    </row>
    <row r="340" spans="1:12" x14ac:dyDescent="0.2">
      <c r="A340" s="118">
        <v>336</v>
      </c>
      <c r="B340" s="104"/>
      <c r="C340" s="105"/>
      <c r="D340" s="106"/>
      <c r="E340" s="105"/>
      <c r="F340" s="107"/>
      <c r="G340" s="422"/>
      <c r="H340" s="422"/>
      <c r="I340" s="423"/>
      <c r="J340" s="422"/>
      <c r="K340" s="104"/>
      <c r="L340" s="79">
        <f t="shared" si="5"/>
        <v>0</v>
      </c>
    </row>
    <row r="341" spans="1:12" x14ac:dyDescent="0.2">
      <c r="A341" s="118">
        <v>337</v>
      </c>
      <c r="B341" s="104"/>
      <c r="C341" s="105"/>
      <c r="D341" s="106"/>
      <c r="E341" s="105"/>
      <c r="F341" s="107"/>
      <c r="G341" s="422"/>
      <c r="H341" s="422"/>
      <c r="I341" s="423"/>
      <c r="J341" s="422"/>
      <c r="K341" s="104"/>
      <c r="L341" s="79">
        <f t="shared" si="5"/>
        <v>0</v>
      </c>
    </row>
    <row r="342" spans="1:12" x14ac:dyDescent="0.2">
      <c r="A342" s="118">
        <v>338</v>
      </c>
      <c r="B342" s="104"/>
      <c r="C342" s="105"/>
      <c r="D342" s="106"/>
      <c r="E342" s="105"/>
      <c r="F342" s="107"/>
      <c r="G342" s="422"/>
      <c r="H342" s="422"/>
      <c r="I342" s="423"/>
      <c r="J342" s="422"/>
      <c r="K342" s="104"/>
      <c r="L342" s="79">
        <f t="shared" si="5"/>
        <v>0</v>
      </c>
    </row>
    <row r="343" spans="1:12" x14ac:dyDescent="0.2">
      <c r="A343" s="118">
        <v>339</v>
      </c>
      <c r="B343" s="104"/>
      <c r="C343" s="105"/>
      <c r="D343" s="106"/>
      <c r="E343" s="105"/>
      <c r="F343" s="107"/>
      <c r="G343" s="422"/>
      <c r="H343" s="422"/>
      <c r="I343" s="423"/>
      <c r="J343" s="422"/>
      <c r="K343" s="104"/>
      <c r="L343" s="79">
        <f t="shared" si="5"/>
        <v>0</v>
      </c>
    </row>
    <row r="344" spans="1:12" x14ac:dyDescent="0.2">
      <c r="A344" s="118">
        <v>340</v>
      </c>
      <c r="B344" s="104"/>
      <c r="C344" s="105"/>
      <c r="D344" s="106"/>
      <c r="E344" s="105"/>
      <c r="F344" s="107"/>
      <c r="G344" s="422"/>
      <c r="H344" s="422"/>
      <c r="I344" s="423"/>
      <c r="J344" s="422"/>
      <c r="K344" s="104"/>
      <c r="L344" s="79">
        <f t="shared" si="5"/>
        <v>0</v>
      </c>
    </row>
    <row r="345" spans="1:12" x14ac:dyDescent="0.2">
      <c r="A345" s="118">
        <v>341</v>
      </c>
      <c r="B345" s="104"/>
      <c r="C345" s="105"/>
      <c r="D345" s="106"/>
      <c r="E345" s="105"/>
      <c r="F345" s="107"/>
      <c r="G345" s="422"/>
      <c r="H345" s="422"/>
      <c r="I345" s="423"/>
      <c r="J345" s="422"/>
      <c r="K345" s="104"/>
      <c r="L345" s="79">
        <f t="shared" si="5"/>
        <v>0</v>
      </c>
    </row>
    <row r="346" spans="1:12" x14ac:dyDescent="0.2">
      <c r="A346" s="118">
        <v>342</v>
      </c>
      <c r="B346" s="104"/>
      <c r="C346" s="105"/>
      <c r="D346" s="106"/>
      <c r="E346" s="105"/>
      <c r="F346" s="107"/>
      <c r="G346" s="422"/>
      <c r="H346" s="422"/>
      <c r="I346" s="423"/>
      <c r="J346" s="422"/>
      <c r="K346" s="104"/>
      <c r="L346" s="79">
        <f t="shared" si="5"/>
        <v>0</v>
      </c>
    </row>
    <row r="347" spans="1:12" x14ac:dyDescent="0.2">
      <c r="A347" s="118">
        <v>343</v>
      </c>
      <c r="B347" s="104"/>
      <c r="C347" s="105"/>
      <c r="D347" s="106"/>
      <c r="E347" s="105"/>
      <c r="F347" s="107"/>
      <c r="G347" s="422"/>
      <c r="H347" s="422"/>
      <c r="I347" s="423"/>
      <c r="J347" s="422"/>
      <c r="K347" s="104"/>
      <c r="L347" s="79">
        <f t="shared" si="5"/>
        <v>0</v>
      </c>
    </row>
    <row r="348" spans="1:12" x14ac:dyDescent="0.2">
      <c r="A348" s="118">
        <v>344</v>
      </c>
      <c r="B348" s="104"/>
      <c r="C348" s="105"/>
      <c r="D348" s="106"/>
      <c r="E348" s="105"/>
      <c r="F348" s="107"/>
      <c r="G348" s="422"/>
      <c r="H348" s="422"/>
      <c r="I348" s="423"/>
      <c r="J348" s="422"/>
      <c r="K348" s="104"/>
      <c r="L348" s="79">
        <f t="shared" si="5"/>
        <v>0</v>
      </c>
    </row>
    <row r="349" spans="1:12" x14ac:dyDescent="0.2">
      <c r="A349" s="118">
        <v>345</v>
      </c>
      <c r="B349" s="104"/>
      <c r="C349" s="105"/>
      <c r="D349" s="106"/>
      <c r="E349" s="105"/>
      <c r="F349" s="107"/>
      <c r="G349" s="422"/>
      <c r="H349" s="422"/>
      <c r="I349" s="423"/>
      <c r="J349" s="422"/>
      <c r="K349" s="104"/>
      <c r="L349" s="79">
        <f t="shared" si="5"/>
        <v>0</v>
      </c>
    </row>
    <row r="350" spans="1:12" x14ac:dyDescent="0.2">
      <c r="A350" s="118">
        <v>346</v>
      </c>
      <c r="B350" s="104"/>
      <c r="C350" s="105"/>
      <c r="D350" s="106"/>
      <c r="E350" s="105"/>
      <c r="F350" s="107"/>
      <c r="G350" s="422"/>
      <c r="H350" s="422"/>
      <c r="I350" s="423"/>
      <c r="J350" s="422"/>
      <c r="K350" s="104"/>
      <c r="L350" s="79">
        <f t="shared" si="5"/>
        <v>0</v>
      </c>
    </row>
    <row r="351" spans="1:12" x14ac:dyDescent="0.2">
      <c r="A351" s="118">
        <v>347</v>
      </c>
      <c r="B351" s="104"/>
      <c r="C351" s="105"/>
      <c r="D351" s="106"/>
      <c r="E351" s="105"/>
      <c r="F351" s="107"/>
      <c r="G351" s="422"/>
      <c r="H351" s="422"/>
      <c r="I351" s="423"/>
      <c r="J351" s="422"/>
      <c r="K351" s="104"/>
      <c r="L351" s="79">
        <f t="shared" si="5"/>
        <v>0</v>
      </c>
    </row>
    <row r="352" spans="1:12" x14ac:dyDescent="0.2">
      <c r="A352" s="118">
        <v>348</v>
      </c>
      <c r="B352" s="104"/>
      <c r="C352" s="105"/>
      <c r="D352" s="106"/>
      <c r="E352" s="105"/>
      <c r="F352" s="107"/>
      <c r="G352" s="422"/>
      <c r="H352" s="422"/>
      <c r="I352" s="423"/>
      <c r="J352" s="422"/>
      <c r="K352" s="104"/>
      <c r="L352" s="79">
        <f t="shared" si="5"/>
        <v>0</v>
      </c>
    </row>
    <row r="353" spans="1:12" x14ac:dyDescent="0.2">
      <c r="A353" s="118">
        <v>349</v>
      </c>
      <c r="B353" s="104"/>
      <c r="C353" s="105"/>
      <c r="D353" s="106"/>
      <c r="E353" s="105"/>
      <c r="F353" s="107"/>
      <c r="G353" s="422"/>
      <c r="H353" s="422"/>
      <c r="I353" s="423"/>
      <c r="J353" s="422"/>
      <c r="K353" s="104"/>
      <c r="L353" s="79">
        <f t="shared" si="5"/>
        <v>0</v>
      </c>
    </row>
    <row r="354" spans="1:12" x14ac:dyDescent="0.2">
      <c r="A354" s="118">
        <v>350</v>
      </c>
      <c r="B354" s="104"/>
      <c r="C354" s="105"/>
      <c r="D354" s="106"/>
      <c r="E354" s="105"/>
      <c r="F354" s="107"/>
      <c r="G354" s="422"/>
      <c r="H354" s="422"/>
      <c r="I354" s="423"/>
      <c r="J354" s="422"/>
      <c r="K354" s="104"/>
      <c r="L354" s="79">
        <f t="shared" si="5"/>
        <v>0</v>
      </c>
    </row>
    <row r="355" spans="1:12" x14ac:dyDescent="0.2">
      <c r="A355" s="118">
        <v>351</v>
      </c>
      <c r="B355" s="104"/>
      <c r="C355" s="105"/>
      <c r="D355" s="106"/>
      <c r="E355" s="105"/>
      <c r="F355" s="107"/>
      <c r="G355" s="422"/>
      <c r="H355" s="422"/>
      <c r="I355" s="423"/>
      <c r="J355" s="422"/>
      <c r="K355" s="104"/>
      <c r="L355" s="79">
        <f t="shared" si="5"/>
        <v>0</v>
      </c>
    </row>
    <row r="356" spans="1:12" x14ac:dyDescent="0.2">
      <c r="A356" s="118">
        <v>352</v>
      </c>
      <c r="B356" s="104"/>
      <c r="C356" s="105"/>
      <c r="D356" s="106"/>
      <c r="E356" s="105"/>
      <c r="F356" s="107"/>
      <c r="G356" s="422"/>
      <c r="H356" s="422"/>
      <c r="I356" s="423"/>
      <c r="J356" s="422"/>
      <c r="K356" s="104"/>
      <c r="L356" s="79">
        <f t="shared" si="5"/>
        <v>0</v>
      </c>
    </row>
    <row r="357" spans="1:12" x14ac:dyDescent="0.2">
      <c r="A357" s="118">
        <v>353</v>
      </c>
      <c r="B357" s="104"/>
      <c r="C357" s="105"/>
      <c r="D357" s="106"/>
      <c r="E357" s="105"/>
      <c r="F357" s="107"/>
      <c r="G357" s="422"/>
      <c r="H357" s="422"/>
      <c r="I357" s="423"/>
      <c r="J357" s="422"/>
      <c r="K357" s="104"/>
      <c r="L357" s="79">
        <f t="shared" si="5"/>
        <v>0</v>
      </c>
    </row>
    <row r="358" spans="1:12" x14ac:dyDescent="0.2">
      <c r="A358" s="118">
        <v>354</v>
      </c>
      <c r="B358" s="104"/>
      <c r="C358" s="105"/>
      <c r="D358" s="106"/>
      <c r="E358" s="105"/>
      <c r="F358" s="107"/>
      <c r="G358" s="422"/>
      <c r="H358" s="422"/>
      <c r="I358" s="423"/>
      <c r="J358" s="422"/>
      <c r="K358" s="104"/>
      <c r="L358" s="79">
        <f t="shared" si="5"/>
        <v>0</v>
      </c>
    </row>
    <row r="359" spans="1:12" x14ac:dyDescent="0.2">
      <c r="A359" s="118">
        <v>355</v>
      </c>
      <c r="B359" s="104"/>
      <c r="C359" s="105"/>
      <c r="D359" s="106"/>
      <c r="E359" s="105"/>
      <c r="F359" s="107"/>
      <c r="G359" s="422"/>
      <c r="H359" s="422"/>
      <c r="I359" s="423"/>
      <c r="J359" s="422"/>
      <c r="K359" s="104"/>
      <c r="L359" s="79">
        <f t="shared" si="5"/>
        <v>0</v>
      </c>
    </row>
    <row r="360" spans="1:12" x14ac:dyDescent="0.2">
      <c r="A360" s="118">
        <v>356</v>
      </c>
      <c r="B360" s="104"/>
      <c r="C360" s="105"/>
      <c r="D360" s="106"/>
      <c r="E360" s="105"/>
      <c r="F360" s="107"/>
      <c r="G360" s="422"/>
      <c r="H360" s="422"/>
      <c r="I360" s="423"/>
      <c r="J360" s="422"/>
      <c r="K360" s="104"/>
      <c r="L360" s="79">
        <f t="shared" si="5"/>
        <v>0</v>
      </c>
    </row>
    <row r="361" spans="1:12" x14ac:dyDescent="0.2">
      <c r="A361" s="118">
        <v>357</v>
      </c>
      <c r="B361" s="104"/>
      <c r="C361" s="105"/>
      <c r="D361" s="106"/>
      <c r="E361" s="105"/>
      <c r="F361" s="107"/>
      <c r="G361" s="422"/>
      <c r="H361" s="422"/>
      <c r="I361" s="423"/>
      <c r="J361" s="422"/>
      <c r="K361" s="104"/>
      <c r="L361" s="79">
        <f t="shared" si="5"/>
        <v>0</v>
      </c>
    </row>
    <row r="362" spans="1:12" x14ac:dyDescent="0.2">
      <c r="A362" s="118">
        <v>358</v>
      </c>
      <c r="B362" s="104"/>
      <c r="C362" s="105"/>
      <c r="D362" s="106"/>
      <c r="E362" s="105"/>
      <c r="F362" s="107"/>
      <c r="G362" s="422"/>
      <c r="H362" s="422"/>
      <c r="I362" s="423"/>
      <c r="J362" s="422"/>
      <c r="K362" s="104"/>
      <c r="L362" s="79">
        <f t="shared" si="5"/>
        <v>0</v>
      </c>
    </row>
    <row r="363" spans="1:12" x14ac:dyDescent="0.2">
      <c r="A363" s="118">
        <v>359</v>
      </c>
      <c r="B363" s="104"/>
      <c r="C363" s="105"/>
      <c r="D363" s="106"/>
      <c r="E363" s="105"/>
      <c r="F363" s="107"/>
      <c r="G363" s="422"/>
      <c r="H363" s="422"/>
      <c r="I363" s="423"/>
      <c r="J363" s="422"/>
      <c r="K363" s="104"/>
      <c r="L363" s="79">
        <f t="shared" si="5"/>
        <v>0</v>
      </c>
    </row>
    <row r="364" spans="1:12" x14ac:dyDescent="0.2">
      <c r="A364" s="118">
        <v>360</v>
      </c>
      <c r="B364" s="104"/>
      <c r="C364" s="105"/>
      <c r="D364" s="106"/>
      <c r="E364" s="105"/>
      <c r="F364" s="107"/>
      <c r="G364" s="422"/>
      <c r="H364" s="422"/>
      <c r="I364" s="423"/>
      <c r="J364" s="422"/>
      <c r="K364" s="104"/>
      <c r="L364" s="79">
        <f t="shared" si="5"/>
        <v>0</v>
      </c>
    </row>
    <row r="365" spans="1:12" x14ac:dyDescent="0.2">
      <c r="A365" s="118">
        <v>361</v>
      </c>
      <c r="B365" s="104"/>
      <c r="C365" s="105"/>
      <c r="D365" s="106"/>
      <c r="E365" s="105"/>
      <c r="F365" s="107"/>
      <c r="G365" s="422"/>
      <c r="H365" s="422"/>
      <c r="I365" s="423"/>
      <c r="J365" s="422"/>
      <c r="K365" s="104"/>
      <c r="L365" s="79">
        <f t="shared" si="5"/>
        <v>0</v>
      </c>
    </row>
    <row r="366" spans="1:12" x14ac:dyDescent="0.2">
      <c r="A366" s="118">
        <v>362</v>
      </c>
      <c r="B366" s="104"/>
      <c r="C366" s="105"/>
      <c r="D366" s="106"/>
      <c r="E366" s="105"/>
      <c r="F366" s="107"/>
      <c r="G366" s="422"/>
      <c r="H366" s="422"/>
      <c r="I366" s="423"/>
      <c r="J366" s="422"/>
      <c r="K366" s="104"/>
      <c r="L366" s="79">
        <f t="shared" si="5"/>
        <v>0</v>
      </c>
    </row>
    <row r="367" spans="1:12" x14ac:dyDescent="0.2">
      <c r="A367" s="118">
        <v>363</v>
      </c>
      <c r="B367" s="104"/>
      <c r="C367" s="105"/>
      <c r="D367" s="106"/>
      <c r="E367" s="105"/>
      <c r="F367" s="107"/>
      <c r="G367" s="422"/>
      <c r="H367" s="422"/>
      <c r="I367" s="423"/>
      <c r="J367" s="422"/>
      <c r="K367" s="104"/>
      <c r="L367" s="79">
        <f t="shared" si="5"/>
        <v>0</v>
      </c>
    </row>
    <row r="368" spans="1:12" x14ac:dyDescent="0.2">
      <c r="A368" s="118">
        <v>364</v>
      </c>
      <c r="B368" s="104"/>
      <c r="C368" s="105"/>
      <c r="D368" s="106"/>
      <c r="E368" s="105"/>
      <c r="F368" s="107"/>
      <c r="G368" s="422"/>
      <c r="H368" s="422"/>
      <c r="I368" s="423"/>
      <c r="J368" s="422"/>
      <c r="K368" s="104"/>
      <c r="L368" s="79">
        <f t="shared" si="5"/>
        <v>0</v>
      </c>
    </row>
    <row r="369" spans="1:12" x14ac:dyDescent="0.2">
      <c r="A369" s="118">
        <v>365</v>
      </c>
      <c r="B369" s="104"/>
      <c r="C369" s="105"/>
      <c r="D369" s="106"/>
      <c r="E369" s="105"/>
      <c r="F369" s="107"/>
      <c r="G369" s="422"/>
      <c r="H369" s="422"/>
      <c r="I369" s="423"/>
      <c r="J369" s="422"/>
      <c r="K369" s="104"/>
      <c r="L369" s="79">
        <f t="shared" si="5"/>
        <v>0</v>
      </c>
    </row>
    <row r="370" spans="1:12" x14ac:dyDescent="0.2">
      <c r="A370" s="118">
        <v>366</v>
      </c>
      <c r="B370" s="104"/>
      <c r="C370" s="105"/>
      <c r="D370" s="106"/>
      <c r="E370" s="105"/>
      <c r="F370" s="107"/>
      <c r="G370" s="422"/>
      <c r="H370" s="422"/>
      <c r="I370" s="423"/>
      <c r="J370" s="422"/>
      <c r="K370" s="104"/>
      <c r="L370" s="79">
        <f t="shared" si="5"/>
        <v>0</v>
      </c>
    </row>
    <row r="371" spans="1:12" x14ac:dyDescent="0.2">
      <c r="A371" s="118">
        <v>367</v>
      </c>
      <c r="B371" s="104"/>
      <c r="C371" s="105"/>
      <c r="D371" s="106"/>
      <c r="E371" s="105"/>
      <c r="F371" s="107"/>
      <c r="G371" s="422"/>
      <c r="H371" s="422"/>
      <c r="I371" s="423"/>
      <c r="J371" s="422"/>
      <c r="K371" s="104"/>
      <c r="L371" s="79">
        <f t="shared" si="5"/>
        <v>0</v>
      </c>
    </row>
    <row r="372" spans="1:12" x14ac:dyDescent="0.2">
      <c r="A372" s="118">
        <v>368</v>
      </c>
      <c r="B372" s="104"/>
      <c r="C372" s="105"/>
      <c r="D372" s="106"/>
      <c r="E372" s="105"/>
      <c r="F372" s="107"/>
      <c r="G372" s="422"/>
      <c r="H372" s="422"/>
      <c r="I372" s="423"/>
      <c r="J372" s="422"/>
      <c r="K372" s="104"/>
      <c r="L372" s="79">
        <f t="shared" si="5"/>
        <v>0</v>
      </c>
    </row>
    <row r="373" spans="1:12" x14ac:dyDescent="0.2">
      <c r="A373" s="118">
        <v>369</v>
      </c>
      <c r="B373" s="104"/>
      <c r="C373" s="105"/>
      <c r="D373" s="106"/>
      <c r="E373" s="105"/>
      <c r="F373" s="107"/>
      <c r="G373" s="422"/>
      <c r="H373" s="422"/>
      <c r="I373" s="423"/>
      <c r="J373" s="422"/>
      <c r="K373" s="104"/>
      <c r="L373" s="79">
        <f t="shared" si="5"/>
        <v>0</v>
      </c>
    </row>
    <row r="374" spans="1:12" x14ac:dyDescent="0.2">
      <c r="A374" s="118">
        <v>370</v>
      </c>
      <c r="B374" s="104"/>
      <c r="C374" s="105"/>
      <c r="D374" s="106"/>
      <c r="E374" s="105"/>
      <c r="F374" s="107"/>
      <c r="G374" s="422"/>
      <c r="H374" s="422"/>
      <c r="I374" s="423"/>
      <c r="J374" s="422"/>
      <c r="K374" s="104"/>
      <c r="L374" s="79">
        <f t="shared" si="5"/>
        <v>0</v>
      </c>
    </row>
    <row r="375" spans="1:12" x14ac:dyDescent="0.2">
      <c r="A375" s="118">
        <v>371</v>
      </c>
      <c r="B375" s="104"/>
      <c r="C375" s="105"/>
      <c r="D375" s="106"/>
      <c r="E375" s="105"/>
      <c r="F375" s="107"/>
      <c r="G375" s="422"/>
      <c r="H375" s="422"/>
      <c r="I375" s="423"/>
      <c r="J375" s="422"/>
      <c r="K375" s="104"/>
      <c r="L375" s="79">
        <f t="shared" si="5"/>
        <v>0</v>
      </c>
    </row>
    <row r="376" spans="1:12" x14ac:dyDescent="0.2">
      <c r="A376" s="118">
        <v>372</v>
      </c>
      <c r="B376" s="104"/>
      <c r="C376" s="105"/>
      <c r="D376" s="106"/>
      <c r="E376" s="105"/>
      <c r="F376" s="107"/>
      <c r="G376" s="422"/>
      <c r="H376" s="422"/>
      <c r="I376" s="423"/>
      <c r="J376" s="422"/>
      <c r="K376" s="104"/>
      <c r="L376" s="79">
        <f t="shared" si="5"/>
        <v>0</v>
      </c>
    </row>
    <row r="377" spans="1:12" x14ac:dyDescent="0.2">
      <c r="A377" s="118">
        <v>373</v>
      </c>
      <c r="B377" s="104"/>
      <c r="C377" s="105"/>
      <c r="D377" s="106"/>
      <c r="E377" s="105"/>
      <c r="F377" s="107"/>
      <c r="G377" s="422"/>
      <c r="H377" s="422"/>
      <c r="I377" s="423"/>
      <c r="J377" s="422"/>
      <c r="K377" s="104"/>
      <c r="L377" s="79">
        <f t="shared" si="5"/>
        <v>0</v>
      </c>
    </row>
    <row r="378" spans="1:12" x14ac:dyDescent="0.2">
      <c r="A378" s="118">
        <v>374</v>
      </c>
      <c r="B378" s="104"/>
      <c r="C378" s="105"/>
      <c r="D378" s="106"/>
      <c r="E378" s="105"/>
      <c r="F378" s="107"/>
      <c r="G378" s="422"/>
      <c r="H378" s="422"/>
      <c r="I378" s="423"/>
      <c r="J378" s="422"/>
      <c r="K378" s="104"/>
      <c r="L378" s="79">
        <f t="shared" si="5"/>
        <v>0</v>
      </c>
    </row>
    <row r="379" spans="1:12" x14ac:dyDescent="0.2">
      <c r="A379" s="118">
        <v>375</v>
      </c>
      <c r="B379" s="104"/>
      <c r="C379" s="105"/>
      <c r="D379" s="106"/>
      <c r="E379" s="105"/>
      <c r="F379" s="107"/>
      <c r="G379" s="422"/>
      <c r="H379" s="422"/>
      <c r="I379" s="423"/>
      <c r="J379" s="422"/>
      <c r="K379" s="104"/>
      <c r="L379" s="79">
        <f t="shared" si="5"/>
        <v>0</v>
      </c>
    </row>
    <row r="380" spans="1:12" x14ac:dyDescent="0.2">
      <c r="A380" s="118">
        <v>376</v>
      </c>
      <c r="B380" s="104"/>
      <c r="C380" s="105"/>
      <c r="D380" s="106"/>
      <c r="E380" s="105"/>
      <c r="F380" s="107"/>
      <c r="G380" s="422"/>
      <c r="H380" s="422"/>
      <c r="I380" s="423"/>
      <c r="J380" s="422"/>
      <c r="K380" s="104"/>
      <c r="L380" s="79">
        <f t="shared" si="5"/>
        <v>0</v>
      </c>
    </row>
    <row r="381" spans="1:12" x14ac:dyDescent="0.2">
      <c r="A381" s="118">
        <v>377</v>
      </c>
      <c r="B381" s="104"/>
      <c r="C381" s="105"/>
      <c r="D381" s="106"/>
      <c r="E381" s="105"/>
      <c r="F381" s="107"/>
      <c r="G381" s="422"/>
      <c r="H381" s="422"/>
      <c r="I381" s="423"/>
      <c r="J381" s="422"/>
      <c r="K381" s="104"/>
      <c r="L381" s="79">
        <f t="shared" si="5"/>
        <v>0</v>
      </c>
    </row>
    <row r="382" spans="1:12" x14ac:dyDescent="0.2">
      <c r="A382" s="118">
        <v>378</v>
      </c>
      <c r="B382" s="104"/>
      <c r="C382" s="105"/>
      <c r="D382" s="106"/>
      <c r="E382" s="105"/>
      <c r="F382" s="107"/>
      <c r="G382" s="422"/>
      <c r="H382" s="422"/>
      <c r="I382" s="423"/>
      <c r="J382" s="422"/>
      <c r="K382" s="104"/>
      <c r="L382" s="79">
        <f t="shared" si="5"/>
        <v>0</v>
      </c>
    </row>
    <row r="383" spans="1:12" x14ac:dyDescent="0.2">
      <c r="A383" s="118">
        <v>379</v>
      </c>
      <c r="B383" s="104"/>
      <c r="C383" s="105"/>
      <c r="D383" s="106"/>
      <c r="E383" s="105"/>
      <c r="F383" s="107"/>
      <c r="G383" s="422"/>
      <c r="H383" s="422"/>
      <c r="I383" s="423"/>
      <c r="J383" s="422"/>
      <c r="K383" s="104"/>
      <c r="L383" s="79">
        <f t="shared" si="5"/>
        <v>0</v>
      </c>
    </row>
    <row r="384" spans="1:12" x14ac:dyDescent="0.2">
      <c r="A384" s="118">
        <v>380</v>
      </c>
      <c r="B384" s="104"/>
      <c r="C384" s="105"/>
      <c r="D384" s="106"/>
      <c r="E384" s="105"/>
      <c r="F384" s="107"/>
      <c r="G384" s="422"/>
      <c r="H384" s="422"/>
      <c r="I384" s="423"/>
      <c r="J384" s="422"/>
      <c r="K384" s="104"/>
      <c r="L384" s="79">
        <f t="shared" si="5"/>
        <v>0</v>
      </c>
    </row>
    <row r="385" spans="1:12" x14ac:dyDescent="0.2">
      <c r="A385" s="118">
        <v>381</v>
      </c>
      <c r="B385" s="104"/>
      <c r="C385" s="105"/>
      <c r="D385" s="106"/>
      <c r="E385" s="105"/>
      <c r="F385" s="107"/>
      <c r="G385" s="422"/>
      <c r="H385" s="422"/>
      <c r="I385" s="423"/>
      <c r="J385" s="422"/>
      <c r="K385" s="104"/>
      <c r="L385" s="79">
        <f t="shared" si="5"/>
        <v>0</v>
      </c>
    </row>
    <row r="386" spans="1:12" x14ac:dyDescent="0.2">
      <c r="A386" s="118">
        <v>382</v>
      </c>
      <c r="B386" s="104"/>
      <c r="C386" s="105"/>
      <c r="D386" s="106"/>
      <c r="E386" s="105"/>
      <c r="F386" s="107"/>
      <c r="G386" s="422"/>
      <c r="H386" s="422"/>
      <c r="I386" s="423"/>
      <c r="J386" s="422"/>
      <c r="K386" s="104"/>
      <c r="L386" s="79">
        <f t="shared" ref="L386:L449" si="6">IF(B386=0,0,MONTH(B386)-$L$1+1)</f>
        <v>0</v>
      </c>
    </row>
    <row r="387" spans="1:12" x14ac:dyDescent="0.2">
      <c r="A387" s="118">
        <v>383</v>
      </c>
      <c r="B387" s="104"/>
      <c r="C387" s="105"/>
      <c r="D387" s="106"/>
      <c r="E387" s="105"/>
      <c r="F387" s="107"/>
      <c r="G387" s="422"/>
      <c r="H387" s="422"/>
      <c r="I387" s="423"/>
      <c r="J387" s="422"/>
      <c r="K387" s="104"/>
      <c r="L387" s="79">
        <f t="shared" si="6"/>
        <v>0</v>
      </c>
    </row>
    <row r="388" spans="1:12" x14ac:dyDescent="0.2">
      <c r="A388" s="118">
        <v>384</v>
      </c>
      <c r="B388" s="104"/>
      <c r="C388" s="105"/>
      <c r="D388" s="106"/>
      <c r="E388" s="105"/>
      <c r="F388" s="107"/>
      <c r="G388" s="422"/>
      <c r="H388" s="422"/>
      <c r="I388" s="423"/>
      <c r="J388" s="422"/>
      <c r="K388" s="104"/>
      <c r="L388" s="79">
        <f t="shared" si="6"/>
        <v>0</v>
      </c>
    </row>
    <row r="389" spans="1:12" x14ac:dyDescent="0.2">
      <c r="A389" s="118">
        <v>385</v>
      </c>
      <c r="B389" s="104"/>
      <c r="C389" s="105"/>
      <c r="D389" s="106"/>
      <c r="E389" s="105"/>
      <c r="F389" s="107"/>
      <c r="G389" s="422"/>
      <c r="H389" s="422"/>
      <c r="I389" s="423"/>
      <c r="J389" s="422"/>
      <c r="K389" s="104"/>
      <c r="L389" s="79">
        <f t="shared" si="6"/>
        <v>0</v>
      </c>
    </row>
    <row r="390" spans="1:12" x14ac:dyDescent="0.2">
      <c r="A390" s="118">
        <v>386</v>
      </c>
      <c r="B390" s="104"/>
      <c r="C390" s="105"/>
      <c r="D390" s="106"/>
      <c r="E390" s="105"/>
      <c r="F390" s="107"/>
      <c r="G390" s="422"/>
      <c r="H390" s="422"/>
      <c r="I390" s="423"/>
      <c r="J390" s="422"/>
      <c r="K390" s="104"/>
      <c r="L390" s="79">
        <f t="shared" si="6"/>
        <v>0</v>
      </c>
    </row>
    <row r="391" spans="1:12" x14ac:dyDescent="0.2">
      <c r="A391" s="118">
        <v>387</v>
      </c>
      <c r="B391" s="104"/>
      <c r="C391" s="105"/>
      <c r="D391" s="106"/>
      <c r="E391" s="105"/>
      <c r="F391" s="107"/>
      <c r="G391" s="422"/>
      <c r="H391" s="422"/>
      <c r="I391" s="423"/>
      <c r="J391" s="422"/>
      <c r="K391" s="104"/>
      <c r="L391" s="79">
        <f t="shared" si="6"/>
        <v>0</v>
      </c>
    </row>
    <row r="392" spans="1:12" x14ac:dyDescent="0.2">
      <c r="A392" s="118">
        <v>388</v>
      </c>
      <c r="B392" s="104"/>
      <c r="C392" s="105"/>
      <c r="D392" s="106"/>
      <c r="E392" s="105"/>
      <c r="F392" s="107"/>
      <c r="G392" s="422"/>
      <c r="H392" s="422"/>
      <c r="I392" s="423"/>
      <c r="J392" s="422"/>
      <c r="K392" s="104"/>
      <c r="L392" s="79">
        <f t="shared" si="6"/>
        <v>0</v>
      </c>
    </row>
    <row r="393" spans="1:12" x14ac:dyDescent="0.2">
      <c r="A393" s="118">
        <v>389</v>
      </c>
      <c r="B393" s="104"/>
      <c r="C393" s="105"/>
      <c r="D393" s="106"/>
      <c r="E393" s="105"/>
      <c r="F393" s="107"/>
      <c r="G393" s="422"/>
      <c r="H393" s="422"/>
      <c r="I393" s="423"/>
      <c r="J393" s="422"/>
      <c r="K393" s="104"/>
      <c r="L393" s="79">
        <f t="shared" si="6"/>
        <v>0</v>
      </c>
    </row>
    <row r="394" spans="1:12" x14ac:dyDescent="0.2">
      <c r="A394" s="118">
        <v>390</v>
      </c>
      <c r="B394" s="104"/>
      <c r="C394" s="105"/>
      <c r="D394" s="106"/>
      <c r="E394" s="105"/>
      <c r="F394" s="107"/>
      <c r="G394" s="422"/>
      <c r="H394" s="422"/>
      <c r="I394" s="423"/>
      <c r="J394" s="422"/>
      <c r="K394" s="104"/>
      <c r="L394" s="79">
        <f t="shared" si="6"/>
        <v>0</v>
      </c>
    </row>
    <row r="395" spans="1:12" x14ac:dyDescent="0.2">
      <c r="A395" s="118">
        <v>391</v>
      </c>
      <c r="B395" s="104"/>
      <c r="C395" s="105"/>
      <c r="D395" s="106"/>
      <c r="E395" s="105"/>
      <c r="F395" s="107"/>
      <c r="G395" s="422"/>
      <c r="H395" s="422"/>
      <c r="I395" s="423"/>
      <c r="J395" s="422"/>
      <c r="K395" s="104"/>
      <c r="L395" s="79">
        <f t="shared" si="6"/>
        <v>0</v>
      </c>
    </row>
    <row r="396" spans="1:12" x14ac:dyDescent="0.2">
      <c r="A396" s="118">
        <v>392</v>
      </c>
      <c r="B396" s="104"/>
      <c r="C396" s="105"/>
      <c r="D396" s="106"/>
      <c r="E396" s="105"/>
      <c r="F396" s="107"/>
      <c r="G396" s="422"/>
      <c r="H396" s="422"/>
      <c r="I396" s="423"/>
      <c r="J396" s="422"/>
      <c r="K396" s="104"/>
      <c r="L396" s="79">
        <f t="shared" si="6"/>
        <v>0</v>
      </c>
    </row>
    <row r="397" spans="1:12" x14ac:dyDescent="0.2">
      <c r="A397" s="118">
        <v>393</v>
      </c>
      <c r="B397" s="104"/>
      <c r="C397" s="105"/>
      <c r="D397" s="106"/>
      <c r="E397" s="105"/>
      <c r="F397" s="107"/>
      <c r="G397" s="422"/>
      <c r="H397" s="422"/>
      <c r="I397" s="423"/>
      <c r="J397" s="422"/>
      <c r="K397" s="104"/>
      <c r="L397" s="79">
        <f t="shared" si="6"/>
        <v>0</v>
      </c>
    </row>
    <row r="398" spans="1:12" x14ac:dyDescent="0.2">
      <c r="A398" s="118">
        <v>394</v>
      </c>
      <c r="B398" s="104"/>
      <c r="C398" s="105"/>
      <c r="D398" s="106"/>
      <c r="E398" s="105"/>
      <c r="F398" s="107"/>
      <c r="G398" s="422"/>
      <c r="H398" s="422"/>
      <c r="I398" s="423"/>
      <c r="J398" s="422"/>
      <c r="K398" s="104"/>
      <c r="L398" s="79">
        <f t="shared" si="6"/>
        <v>0</v>
      </c>
    </row>
    <row r="399" spans="1:12" x14ac:dyDescent="0.2">
      <c r="A399" s="118">
        <v>395</v>
      </c>
      <c r="B399" s="104"/>
      <c r="C399" s="105"/>
      <c r="D399" s="106"/>
      <c r="E399" s="105"/>
      <c r="F399" s="107"/>
      <c r="G399" s="422"/>
      <c r="H399" s="422"/>
      <c r="I399" s="423"/>
      <c r="J399" s="422"/>
      <c r="K399" s="104"/>
      <c r="L399" s="79">
        <f t="shared" si="6"/>
        <v>0</v>
      </c>
    </row>
    <row r="400" spans="1:12" x14ac:dyDescent="0.2">
      <c r="A400" s="118">
        <v>396</v>
      </c>
      <c r="B400" s="104"/>
      <c r="C400" s="105"/>
      <c r="D400" s="106"/>
      <c r="E400" s="105"/>
      <c r="F400" s="107"/>
      <c r="G400" s="422"/>
      <c r="H400" s="422"/>
      <c r="I400" s="423"/>
      <c r="J400" s="422"/>
      <c r="K400" s="104"/>
      <c r="L400" s="79">
        <f t="shared" si="6"/>
        <v>0</v>
      </c>
    </row>
    <row r="401" spans="1:12" x14ac:dyDescent="0.2">
      <c r="A401" s="118">
        <v>397</v>
      </c>
      <c r="B401" s="104"/>
      <c r="C401" s="105"/>
      <c r="D401" s="106"/>
      <c r="E401" s="105"/>
      <c r="F401" s="107"/>
      <c r="G401" s="422"/>
      <c r="H401" s="422"/>
      <c r="I401" s="423"/>
      <c r="J401" s="422"/>
      <c r="K401" s="104"/>
      <c r="L401" s="79">
        <f t="shared" si="6"/>
        <v>0</v>
      </c>
    </row>
    <row r="402" spans="1:12" x14ac:dyDescent="0.2">
      <c r="A402" s="118">
        <v>398</v>
      </c>
      <c r="B402" s="104"/>
      <c r="C402" s="105"/>
      <c r="D402" s="106"/>
      <c r="E402" s="105"/>
      <c r="F402" s="107"/>
      <c r="G402" s="422"/>
      <c r="H402" s="422"/>
      <c r="I402" s="423"/>
      <c r="J402" s="422"/>
      <c r="K402" s="104"/>
      <c r="L402" s="79">
        <f t="shared" si="6"/>
        <v>0</v>
      </c>
    </row>
    <row r="403" spans="1:12" x14ac:dyDescent="0.2">
      <c r="A403" s="118">
        <v>399</v>
      </c>
      <c r="B403" s="104"/>
      <c r="C403" s="105"/>
      <c r="D403" s="106"/>
      <c r="E403" s="105"/>
      <c r="F403" s="107"/>
      <c r="G403" s="422"/>
      <c r="H403" s="422"/>
      <c r="I403" s="423"/>
      <c r="J403" s="422"/>
      <c r="K403" s="104"/>
      <c r="L403" s="79">
        <f t="shared" si="6"/>
        <v>0</v>
      </c>
    </row>
    <row r="404" spans="1:12" x14ac:dyDescent="0.2">
      <c r="A404" s="118">
        <v>400</v>
      </c>
      <c r="B404" s="104"/>
      <c r="C404" s="105"/>
      <c r="D404" s="106"/>
      <c r="E404" s="105"/>
      <c r="F404" s="107"/>
      <c r="G404" s="422"/>
      <c r="H404" s="422"/>
      <c r="I404" s="423"/>
      <c r="J404" s="422"/>
      <c r="K404" s="104"/>
      <c r="L404" s="79">
        <f t="shared" si="6"/>
        <v>0</v>
      </c>
    </row>
    <row r="405" spans="1:12" x14ac:dyDescent="0.2">
      <c r="A405" s="118">
        <v>401</v>
      </c>
      <c r="B405" s="104"/>
      <c r="C405" s="105"/>
      <c r="D405" s="106"/>
      <c r="E405" s="105"/>
      <c r="F405" s="107"/>
      <c r="G405" s="422"/>
      <c r="H405" s="422"/>
      <c r="I405" s="423"/>
      <c r="J405" s="422"/>
      <c r="K405" s="104"/>
      <c r="L405" s="79">
        <f t="shared" si="6"/>
        <v>0</v>
      </c>
    </row>
    <row r="406" spans="1:12" x14ac:dyDescent="0.2">
      <c r="A406" s="118">
        <v>402</v>
      </c>
      <c r="B406" s="104"/>
      <c r="C406" s="105"/>
      <c r="D406" s="106"/>
      <c r="E406" s="105"/>
      <c r="F406" s="107"/>
      <c r="G406" s="422"/>
      <c r="H406" s="422"/>
      <c r="I406" s="423"/>
      <c r="J406" s="422"/>
      <c r="K406" s="104"/>
      <c r="L406" s="79">
        <f t="shared" si="6"/>
        <v>0</v>
      </c>
    </row>
    <row r="407" spans="1:12" x14ac:dyDescent="0.2">
      <c r="A407" s="118">
        <v>403</v>
      </c>
      <c r="B407" s="104"/>
      <c r="C407" s="105"/>
      <c r="D407" s="106"/>
      <c r="E407" s="105"/>
      <c r="F407" s="107"/>
      <c r="G407" s="422"/>
      <c r="H407" s="422"/>
      <c r="I407" s="423"/>
      <c r="J407" s="422"/>
      <c r="K407" s="104"/>
      <c r="L407" s="79">
        <f t="shared" si="6"/>
        <v>0</v>
      </c>
    </row>
    <row r="408" spans="1:12" x14ac:dyDescent="0.2">
      <c r="A408" s="118">
        <v>404</v>
      </c>
      <c r="B408" s="104"/>
      <c r="C408" s="105"/>
      <c r="D408" s="106"/>
      <c r="E408" s="105"/>
      <c r="F408" s="107"/>
      <c r="G408" s="422"/>
      <c r="H408" s="422"/>
      <c r="I408" s="423"/>
      <c r="J408" s="422"/>
      <c r="K408" s="104"/>
      <c r="L408" s="79">
        <f t="shared" si="6"/>
        <v>0</v>
      </c>
    </row>
    <row r="409" spans="1:12" x14ac:dyDescent="0.2">
      <c r="A409" s="118">
        <v>405</v>
      </c>
      <c r="B409" s="104"/>
      <c r="C409" s="105"/>
      <c r="D409" s="106"/>
      <c r="E409" s="105"/>
      <c r="F409" s="107"/>
      <c r="G409" s="422"/>
      <c r="H409" s="422"/>
      <c r="I409" s="423"/>
      <c r="J409" s="422"/>
      <c r="K409" s="104"/>
      <c r="L409" s="79">
        <f t="shared" si="6"/>
        <v>0</v>
      </c>
    </row>
    <row r="410" spans="1:12" x14ac:dyDescent="0.2">
      <c r="A410" s="118">
        <v>406</v>
      </c>
      <c r="B410" s="104"/>
      <c r="C410" s="105"/>
      <c r="D410" s="106"/>
      <c r="E410" s="105"/>
      <c r="F410" s="107"/>
      <c r="G410" s="422"/>
      <c r="H410" s="422"/>
      <c r="I410" s="423"/>
      <c r="J410" s="422"/>
      <c r="K410" s="104"/>
      <c r="L410" s="79">
        <f t="shared" si="6"/>
        <v>0</v>
      </c>
    </row>
    <row r="411" spans="1:12" x14ac:dyDescent="0.2">
      <c r="A411" s="118">
        <v>407</v>
      </c>
      <c r="B411" s="104"/>
      <c r="C411" s="105"/>
      <c r="D411" s="106"/>
      <c r="E411" s="105"/>
      <c r="F411" s="107"/>
      <c r="G411" s="422"/>
      <c r="H411" s="422"/>
      <c r="I411" s="423"/>
      <c r="J411" s="422"/>
      <c r="K411" s="104"/>
      <c r="L411" s="79">
        <f t="shared" si="6"/>
        <v>0</v>
      </c>
    </row>
    <row r="412" spans="1:12" x14ac:dyDescent="0.2">
      <c r="A412" s="118">
        <v>408</v>
      </c>
      <c r="B412" s="104"/>
      <c r="C412" s="105"/>
      <c r="D412" s="106"/>
      <c r="E412" s="105"/>
      <c r="F412" s="107"/>
      <c r="G412" s="422"/>
      <c r="H412" s="422"/>
      <c r="I412" s="423"/>
      <c r="J412" s="422"/>
      <c r="K412" s="104"/>
      <c r="L412" s="79">
        <f t="shared" si="6"/>
        <v>0</v>
      </c>
    </row>
    <row r="413" spans="1:12" x14ac:dyDescent="0.2">
      <c r="A413" s="118">
        <v>409</v>
      </c>
      <c r="B413" s="104"/>
      <c r="C413" s="105"/>
      <c r="D413" s="106"/>
      <c r="E413" s="105"/>
      <c r="F413" s="107"/>
      <c r="G413" s="422"/>
      <c r="H413" s="422"/>
      <c r="I413" s="423"/>
      <c r="J413" s="422"/>
      <c r="K413" s="104"/>
      <c r="L413" s="79">
        <f t="shared" si="6"/>
        <v>0</v>
      </c>
    </row>
    <row r="414" spans="1:12" x14ac:dyDescent="0.2">
      <c r="A414" s="118">
        <v>410</v>
      </c>
      <c r="B414" s="104"/>
      <c r="C414" s="105"/>
      <c r="D414" s="106"/>
      <c r="E414" s="105"/>
      <c r="F414" s="107"/>
      <c r="G414" s="422"/>
      <c r="H414" s="422"/>
      <c r="I414" s="423"/>
      <c r="J414" s="422"/>
      <c r="K414" s="104"/>
      <c r="L414" s="79">
        <f t="shared" si="6"/>
        <v>0</v>
      </c>
    </row>
    <row r="415" spans="1:12" x14ac:dyDescent="0.2">
      <c r="A415" s="118">
        <v>411</v>
      </c>
      <c r="B415" s="104"/>
      <c r="C415" s="105"/>
      <c r="D415" s="106"/>
      <c r="E415" s="105"/>
      <c r="F415" s="107"/>
      <c r="G415" s="422"/>
      <c r="H415" s="422"/>
      <c r="I415" s="423"/>
      <c r="J415" s="422"/>
      <c r="K415" s="104"/>
      <c r="L415" s="79">
        <f t="shared" si="6"/>
        <v>0</v>
      </c>
    </row>
    <row r="416" spans="1:12" x14ac:dyDescent="0.2">
      <c r="A416" s="118">
        <v>412</v>
      </c>
      <c r="B416" s="104"/>
      <c r="C416" s="105"/>
      <c r="D416" s="106"/>
      <c r="E416" s="105"/>
      <c r="F416" s="107"/>
      <c r="G416" s="422"/>
      <c r="H416" s="422"/>
      <c r="I416" s="423"/>
      <c r="J416" s="422"/>
      <c r="K416" s="104"/>
      <c r="L416" s="79">
        <f t="shared" si="6"/>
        <v>0</v>
      </c>
    </row>
    <row r="417" spans="1:12" x14ac:dyDescent="0.2">
      <c r="A417" s="118">
        <v>413</v>
      </c>
      <c r="B417" s="104"/>
      <c r="C417" s="105"/>
      <c r="D417" s="106"/>
      <c r="E417" s="105"/>
      <c r="F417" s="107"/>
      <c r="G417" s="422"/>
      <c r="H417" s="422"/>
      <c r="I417" s="423"/>
      <c r="J417" s="422"/>
      <c r="K417" s="104"/>
      <c r="L417" s="79">
        <f t="shared" si="6"/>
        <v>0</v>
      </c>
    </row>
    <row r="418" spans="1:12" x14ac:dyDescent="0.2">
      <c r="A418" s="118">
        <v>414</v>
      </c>
      <c r="B418" s="104"/>
      <c r="C418" s="105"/>
      <c r="D418" s="106"/>
      <c r="E418" s="105"/>
      <c r="F418" s="107"/>
      <c r="G418" s="422"/>
      <c r="H418" s="422"/>
      <c r="I418" s="423"/>
      <c r="J418" s="422"/>
      <c r="K418" s="104"/>
      <c r="L418" s="79">
        <f t="shared" si="6"/>
        <v>0</v>
      </c>
    </row>
    <row r="419" spans="1:12" x14ac:dyDescent="0.2">
      <c r="A419" s="118">
        <v>415</v>
      </c>
      <c r="B419" s="104"/>
      <c r="C419" s="105"/>
      <c r="D419" s="106"/>
      <c r="E419" s="105"/>
      <c r="F419" s="107"/>
      <c r="G419" s="422"/>
      <c r="H419" s="422"/>
      <c r="I419" s="423"/>
      <c r="J419" s="422"/>
      <c r="K419" s="104"/>
      <c r="L419" s="79">
        <f t="shared" si="6"/>
        <v>0</v>
      </c>
    </row>
    <row r="420" spans="1:12" x14ac:dyDescent="0.2">
      <c r="A420" s="118">
        <v>416</v>
      </c>
      <c r="B420" s="104"/>
      <c r="C420" s="105"/>
      <c r="D420" s="106"/>
      <c r="E420" s="105"/>
      <c r="F420" s="107"/>
      <c r="G420" s="422"/>
      <c r="H420" s="422"/>
      <c r="I420" s="423"/>
      <c r="J420" s="422"/>
      <c r="K420" s="104"/>
      <c r="L420" s="79">
        <f t="shared" si="6"/>
        <v>0</v>
      </c>
    </row>
    <row r="421" spans="1:12" x14ac:dyDescent="0.2">
      <c r="A421" s="118">
        <v>417</v>
      </c>
      <c r="B421" s="104"/>
      <c r="C421" s="105"/>
      <c r="D421" s="106"/>
      <c r="E421" s="105"/>
      <c r="F421" s="107"/>
      <c r="G421" s="422"/>
      <c r="H421" s="422"/>
      <c r="I421" s="423"/>
      <c r="J421" s="422"/>
      <c r="K421" s="104"/>
      <c r="L421" s="79">
        <f t="shared" si="6"/>
        <v>0</v>
      </c>
    </row>
    <row r="422" spans="1:12" x14ac:dyDescent="0.2">
      <c r="A422" s="118">
        <v>418</v>
      </c>
      <c r="B422" s="104"/>
      <c r="C422" s="105"/>
      <c r="D422" s="106"/>
      <c r="E422" s="105"/>
      <c r="F422" s="107"/>
      <c r="G422" s="422"/>
      <c r="H422" s="422"/>
      <c r="I422" s="423"/>
      <c r="J422" s="422"/>
      <c r="K422" s="104"/>
      <c r="L422" s="79">
        <f t="shared" si="6"/>
        <v>0</v>
      </c>
    </row>
    <row r="423" spans="1:12" x14ac:dyDescent="0.2">
      <c r="A423" s="118">
        <v>419</v>
      </c>
      <c r="B423" s="104"/>
      <c r="C423" s="105"/>
      <c r="D423" s="106"/>
      <c r="E423" s="105"/>
      <c r="F423" s="107"/>
      <c r="G423" s="422"/>
      <c r="H423" s="422"/>
      <c r="I423" s="423"/>
      <c r="J423" s="422"/>
      <c r="K423" s="104"/>
      <c r="L423" s="79">
        <f t="shared" si="6"/>
        <v>0</v>
      </c>
    </row>
    <row r="424" spans="1:12" x14ac:dyDescent="0.2">
      <c r="A424" s="118">
        <v>420</v>
      </c>
      <c r="B424" s="104"/>
      <c r="C424" s="105"/>
      <c r="D424" s="106"/>
      <c r="E424" s="105"/>
      <c r="F424" s="107"/>
      <c r="G424" s="422"/>
      <c r="H424" s="422"/>
      <c r="I424" s="423"/>
      <c r="J424" s="422"/>
      <c r="K424" s="104"/>
      <c r="L424" s="79">
        <f t="shared" si="6"/>
        <v>0</v>
      </c>
    </row>
    <row r="425" spans="1:12" x14ac:dyDescent="0.2">
      <c r="A425" s="118">
        <v>421</v>
      </c>
      <c r="B425" s="104"/>
      <c r="C425" s="105"/>
      <c r="D425" s="106"/>
      <c r="E425" s="105"/>
      <c r="F425" s="107"/>
      <c r="G425" s="422"/>
      <c r="H425" s="422"/>
      <c r="I425" s="423"/>
      <c r="J425" s="422"/>
      <c r="K425" s="104"/>
      <c r="L425" s="79">
        <f t="shared" si="6"/>
        <v>0</v>
      </c>
    </row>
    <row r="426" spans="1:12" x14ac:dyDescent="0.2">
      <c r="A426" s="118">
        <v>422</v>
      </c>
      <c r="B426" s="104"/>
      <c r="C426" s="105"/>
      <c r="D426" s="106"/>
      <c r="E426" s="105"/>
      <c r="F426" s="107"/>
      <c r="G426" s="422"/>
      <c r="H426" s="422"/>
      <c r="I426" s="423"/>
      <c r="J426" s="422"/>
      <c r="K426" s="104"/>
      <c r="L426" s="79">
        <f t="shared" si="6"/>
        <v>0</v>
      </c>
    </row>
    <row r="427" spans="1:12" x14ac:dyDescent="0.2">
      <c r="A427" s="118">
        <v>423</v>
      </c>
      <c r="B427" s="104"/>
      <c r="C427" s="105"/>
      <c r="D427" s="106"/>
      <c r="E427" s="105"/>
      <c r="F427" s="107"/>
      <c r="G427" s="422"/>
      <c r="H427" s="422"/>
      <c r="I427" s="423"/>
      <c r="J427" s="422"/>
      <c r="K427" s="104"/>
      <c r="L427" s="79">
        <f t="shared" si="6"/>
        <v>0</v>
      </c>
    </row>
    <row r="428" spans="1:12" x14ac:dyDescent="0.2">
      <c r="A428" s="118">
        <v>424</v>
      </c>
      <c r="B428" s="104"/>
      <c r="C428" s="105"/>
      <c r="D428" s="106"/>
      <c r="E428" s="105"/>
      <c r="F428" s="107"/>
      <c r="G428" s="422"/>
      <c r="H428" s="422"/>
      <c r="I428" s="423"/>
      <c r="J428" s="422"/>
      <c r="K428" s="104"/>
      <c r="L428" s="79">
        <f t="shared" si="6"/>
        <v>0</v>
      </c>
    </row>
    <row r="429" spans="1:12" x14ac:dyDescent="0.2">
      <c r="A429" s="118">
        <v>425</v>
      </c>
      <c r="B429" s="104"/>
      <c r="C429" s="105"/>
      <c r="D429" s="106"/>
      <c r="E429" s="105"/>
      <c r="F429" s="107"/>
      <c r="G429" s="422"/>
      <c r="H429" s="422"/>
      <c r="I429" s="423"/>
      <c r="J429" s="422"/>
      <c r="K429" s="104"/>
      <c r="L429" s="79">
        <f t="shared" si="6"/>
        <v>0</v>
      </c>
    </row>
    <row r="430" spans="1:12" x14ac:dyDescent="0.2">
      <c r="A430" s="118">
        <v>426</v>
      </c>
      <c r="B430" s="104"/>
      <c r="C430" s="105"/>
      <c r="D430" s="106"/>
      <c r="E430" s="105"/>
      <c r="F430" s="107"/>
      <c r="G430" s="422"/>
      <c r="H430" s="422"/>
      <c r="I430" s="423"/>
      <c r="J430" s="422"/>
      <c r="K430" s="104"/>
      <c r="L430" s="79">
        <f t="shared" si="6"/>
        <v>0</v>
      </c>
    </row>
    <row r="431" spans="1:12" x14ac:dyDescent="0.2">
      <c r="A431" s="118">
        <v>427</v>
      </c>
      <c r="B431" s="104"/>
      <c r="C431" s="105"/>
      <c r="D431" s="106"/>
      <c r="E431" s="105"/>
      <c r="F431" s="107"/>
      <c r="G431" s="422"/>
      <c r="H431" s="422"/>
      <c r="I431" s="423"/>
      <c r="J431" s="422"/>
      <c r="K431" s="104"/>
      <c r="L431" s="79">
        <f t="shared" si="6"/>
        <v>0</v>
      </c>
    </row>
    <row r="432" spans="1:12" x14ac:dyDescent="0.2">
      <c r="A432" s="118">
        <v>428</v>
      </c>
      <c r="B432" s="104"/>
      <c r="C432" s="105"/>
      <c r="D432" s="106"/>
      <c r="E432" s="105"/>
      <c r="F432" s="107"/>
      <c r="G432" s="422"/>
      <c r="H432" s="422"/>
      <c r="I432" s="423"/>
      <c r="J432" s="422"/>
      <c r="K432" s="104"/>
      <c r="L432" s="79">
        <f t="shared" si="6"/>
        <v>0</v>
      </c>
    </row>
    <row r="433" spans="1:12" x14ac:dyDescent="0.2">
      <c r="A433" s="118">
        <v>429</v>
      </c>
      <c r="B433" s="104"/>
      <c r="C433" s="105"/>
      <c r="D433" s="106"/>
      <c r="E433" s="105"/>
      <c r="F433" s="107"/>
      <c r="G433" s="422"/>
      <c r="H433" s="422"/>
      <c r="I433" s="423"/>
      <c r="J433" s="422"/>
      <c r="K433" s="104"/>
      <c r="L433" s="79">
        <f t="shared" si="6"/>
        <v>0</v>
      </c>
    </row>
    <row r="434" spans="1:12" x14ac:dyDescent="0.2">
      <c r="A434" s="118">
        <v>430</v>
      </c>
      <c r="B434" s="104"/>
      <c r="C434" s="105"/>
      <c r="D434" s="106"/>
      <c r="E434" s="105"/>
      <c r="F434" s="107"/>
      <c r="G434" s="422"/>
      <c r="H434" s="422"/>
      <c r="I434" s="423"/>
      <c r="J434" s="422"/>
      <c r="K434" s="104"/>
      <c r="L434" s="79">
        <f t="shared" si="6"/>
        <v>0</v>
      </c>
    </row>
    <row r="435" spans="1:12" x14ac:dyDescent="0.2">
      <c r="A435" s="118">
        <v>431</v>
      </c>
      <c r="B435" s="104"/>
      <c r="C435" s="105"/>
      <c r="D435" s="106"/>
      <c r="E435" s="105"/>
      <c r="F435" s="107"/>
      <c r="G435" s="422"/>
      <c r="H435" s="422"/>
      <c r="I435" s="423"/>
      <c r="J435" s="422"/>
      <c r="K435" s="104"/>
      <c r="L435" s="79">
        <f t="shared" si="6"/>
        <v>0</v>
      </c>
    </row>
    <row r="436" spans="1:12" x14ac:dyDescent="0.2">
      <c r="A436" s="118">
        <v>432</v>
      </c>
      <c r="B436" s="104"/>
      <c r="C436" s="105"/>
      <c r="D436" s="106"/>
      <c r="E436" s="105"/>
      <c r="F436" s="107"/>
      <c r="G436" s="422"/>
      <c r="H436" s="422"/>
      <c r="I436" s="423"/>
      <c r="J436" s="422"/>
      <c r="K436" s="104"/>
      <c r="L436" s="79">
        <f t="shared" si="6"/>
        <v>0</v>
      </c>
    </row>
    <row r="437" spans="1:12" x14ac:dyDescent="0.2">
      <c r="A437" s="118">
        <v>433</v>
      </c>
      <c r="B437" s="104"/>
      <c r="C437" s="105"/>
      <c r="D437" s="106"/>
      <c r="E437" s="105"/>
      <c r="F437" s="107"/>
      <c r="G437" s="422"/>
      <c r="H437" s="422"/>
      <c r="I437" s="423"/>
      <c r="J437" s="422"/>
      <c r="K437" s="104"/>
      <c r="L437" s="79">
        <f t="shared" si="6"/>
        <v>0</v>
      </c>
    </row>
    <row r="438" spans="1:12" x14ac:dyDescent="0.2">
      <c r="A438" s="118">
        <v>434</v>
      </c>
      <c r="B438" s="104"/>
      <c r="C438" s="105"/>
      <c r="D438" s="106"/>
      <c r="E438" s="105"/>
      <c r="F438" s="107"/>
      <c r="G438" s="422"/>
      <c r="H438" s="422"/>
      <c r="I438" s="423"/>
      <c r="J438" s="422"/>
      <c r="K438" s="104"/>
      <c r="L438" s="79">
        <f t="shared" si="6"/>
        <v>0</v>
      </c>
    </row>
    <row r="439" spans="1:12" x14ac:dyDescent="0.2">
      <c r="A439" s="118">
        <v>435</v>
      </c>
      <c r="B439" s="104"/>
      <c r="C439" s="105"/>
      <c r="D439" s="106"/>
      <c r="E439" s="105"/>
      <c r="F439" s="107"/>
      <c r="G439" s="422"/>
      <c r="H439" s="422"/>
      <c r="I439" s="423"/>
      <c r="J439" s="422"/>
      <c r="K439" s="104"/>
      <c r="L439" s="79">
        <f t="shared" si="6"/>
        <v>0</v>
      </c>
    </row>
    <row r="440" spans="1:12" x14ac:dyDescent="0.2">
      <c r="A440" s="118">
        <v>436</v>
      </c>
      <c r="B440" s="104"/>
      <c r="C440" s="105"/>
      <c r="D440" s="106"/>
      <c r="E440" s="105"/>
      <c r="F440" s="107"/>
      <c r="G440" s="422"/>
      <c r="H440" s="422"/>
      <c r="I440" s="423"/>
      <c r="J440" s="422"/>
      <c r="K440" s="104"/>
      <c r="L440" s="79">
        <f t="shared" si="6"/>
        <v>0</v>
      </c>
    </row>
    <row r="441" spans="1:12" x14ac:dyDescent="0.2">
      <c r="A441" s="118">
        <v>437</v>
      </c>
      <c r="B441" s="104"/>
      <c r="C441" s="105"/>
      <c r="D441" s="106"/>
      <c r="E441" s="105"/>
      <c r="F441" s="107"/>
      <c r="G441" s="422"/>
      <c r="H441" s="422"/>
      <c r="I441" s="423"/>
      <c r="J441" s="422"/>
      <c r="K441" s="104"/>
      <c r="L441" s="79">
        <f t="shared" si="6"/>
        <v>0</v>
      </c>
    </row>
    <row r="442" spans="1:12" x14ac:dyDescent="0.2">
      <c r="A442" s="118">
        <v>438</v>
      </c>
      <c r="B442" s="104"/>
      <c r="C442" s="105"/>
      <c r="D442" s="106"/>
      <c r="E442" s="105"/>
      <c r="F442" s="107"/>
      <c r="G442" s="422"/>
      <c r="H442" s="422"/>
      <c r="I442" s="423"/>
      <c r="J442" s="422"/>
      <c r="K442" s="104"/>
      <c r="L442" s="79">
        <f t="shared" si="6"/>
        <v>0</v>
      </c>
    </row>
    <row r="443" spans="1:12" x14ac:dyDescent="0.2">
      <c r="A443" s="118">
        <v>439</v>
      </c>
      <c r="B443" s="104"/>
      <c r="C443" s="105"/>
      <c r="D443" s="106"/>
      <c r="E443" s="105"/>
      <c r="F443" s="107"/>
      <c r="G443" s="422"/>
      <c r="H443" s="422"/>
      <c r="I443" s="423"/>
      <c r="J443" s="422"/>
      <c r="K443" s="104"/>
      <c r="L443" s="79">
        <f t="shared" si="6"/>
        <v>0</v>
      </c>
    </row>
    <row r="444" spans="1:12" x14ac:dyDescent="0.2">
      <c r="A444" s="118">
        <v>440</v>
      </c>
      <c r="B444" s="104"/>
      <c r="C444" s="105"/>
      <c r="D444" s="106"/>
      <c r="E444" s="105"/>
      <c r="F444" s="107"/>
      <c r="G444" s="422"/>
      <c r="H444" s="422"/>
      <c r="I444" s="423"/>
      <c r="J444" s="422"/>
      <c r="K444" s="104"/>
      <c r="L444" s="79">
        <f t="shared" si="6"/>
        <v>0</v>
      </c>
    </row>
    <row r="445" spans="1:12" x14ac:dyDescent="0.2">
      <c r="A445" s="118">
        <v>441</v>
      </c>
      <c r="B445" s="104"/>
      <c r="C445" s="105"/>
      <c r="D445" s="106"/>
      <c r="E445" s="105"/>
      <c r="F445" s="107"/>
      <c r="G445" s="422"/>
      <c r="H445" s="422"/>
      <c r="I445" s="423"/>
      <c r="J445" s="422"/>
      <c r="K445" s="104"/>
      <c r="L445" s="79">
        <f t="shared" si="6"/>
        <v>0</v>
      </c>
    </row>
    <row r="446" spans="1:12" x14ac:dyDescent="0.2">
      <c r="A446" s="118">
        <v>442</v>
      </c>
      <c r="B446" s="104"/>
      <c r="C446" s="105"/>
      <c r="D446" s="106"/>
      <c r="E446" s="105"/>
      <c r="F446" s="107"/>
      <c r="G446" s="422"/>
      <c r="H446" s="422"/>
      <c r="I446" s="423"/>
      <c r="J446" s="422"/>
      <c r="K446" s="104"/>
      <c r="L446" s="79">
        <f t="shared" si="6"/>
        <v>0</v>
      </c>
    </row>
    <row r="447" spans="1:12" x14ac:dyDescent="0.2">
      <c r="A447" s="118">
        <v>443</v>
      </c>
      <c r="B447" s="104"/>
      <c r="C447" s="105"/>
      <c r="D447" s="106"/>
      <c r="E447" s="105"/>
      <c r="F447" s="107"/>
      <c r="G447" s="422"/>
      <c r="H447" s="422"/>
      <c r="I447" s="423"/>
      <c r="J447" s="422"/>
      <c r="K447" s="104"/>
      <c r="L447" s="79">
        <f t="shared" si="6"/>
        <v>0</v>
      </c>
    </row>
    <row r="448" spans="1:12" x14ac:dyDescent="0.2">
      <c r="A448" s="118">
        <v>444</v>
      </c>
      <c r="B448" s="104"/>
      <c r="C448" s="105"/>
      <c r="D448" s="106"/>
      <c r="E448" s="105"/>
      <c r="F448" s="107"/>
      <c r="G448" s="422"/>
      <c r="H448" s="422"/>
      <c r="I448" s="423"/>
      <c r="J448" s="422"/>
      <c r="K448" s="104"/>
      <c r="L448" s="79">
        <f t="shared" si="6"/>
        <v>0</v>
      </c>
    </row>
    <row r="449" spans="1:12" x14ac:dyDescent="0.2">
      <c r="A449" s="118">
        <v>445</v>
      </c>
      <c r="B449" s="104"/>
      <c r="C449" s="105"/>
      <c r="D449" s="106"/>
      <c r="E449" s="105"/>
      <c r="F449" s="107"/>
      <c r="G449" s="422"/>
      <c r="H449" s="422"/>
      <c r="I449" s="423"/>
      <c r="J449" s="422"/>
      <c r="K449" s="104"/>
      <c r="L449" s="79">
        <f t="shared" si="6"/>
        <v>0</v>
      </c>
    </row>
    <row r="450" spans="1:12" x14ac:dyDescent="0.2">
      <c r="A450" s="118">
        <v>446</v>
      </c>
      <c r="B450" s="104"/>
      <c r="C450" s="105"/>
      <c r="D450" s="106"/>
      <c r="E450" s="105"/>
      <c r="F450" s="107"/>
      <c r="G450" s="422"/>
      <c r="H450" s="422"/>
      <c r="I450" s="423"/>
      <c r="J450" s="422"/>
      <c r="K450" s="104"/>
      <c r="L450" s="79">
        <f t="shared" ref="L450:L513" si="7">IF(B450=0,0,MONTH(B450)-$L$1+1)</f>
        <v>0</v>
      </c>
    </row>
    <row r="451" spans="1:12" x14ac:dyDescent="0.2">
      <c r="A451" s="118">
        <v>447</v>
      </c>
      <c r="B451" s="104"/>
      <c r="C451" s="105"/>
      <c r="D451" s="106"/>
      <c r="E451" s="105"/>
      <c r="F451" s="107"/>
      <c r="G451" s="422"/>
      <c r="H451" s="422"/>
      <c r="I451" s="423"/>
      <c r="J451" s="422"/>
      <c r="K451" s="104"/>
      <c r="L451" s="79">
        <f t="shared" si="7"/>
        <v>0</v>
      </c>
    </row>
    <row r="452" spans="1:12" x14ac:dyDescent="0.2">
      <c r="A452" s="118">
        <v>448</v>
      </c>
      <c r="B452" s="104"/>
      <c r="C452" s="105"/>
      <c r="D452" s="106"/>
      <c r="E452" s="105"/>
      <c r="F452" s="107"/>
      <c r="G452" s="422"/>
      <c r="H452" s="422"/>
      <c r="I452" s="423"/>
      <c r="J452" s="422"/>
      <c r="K452" s="104"/>
      <c r="L452" s="79">
        <f t="shared" si="7"/>
        <v>0</v>
      </c>
    </row>
    <row r="453" spans="1:12" x14ac:dyDescent="0.2">
      <c r="A453" s="118">
        <v>449</v>
      </c>
      <c r="B453" s="104"/>
      <c r="C453" s="105"/>
      <c r="D453" s="106"/>
      <c r="E453" s="105"/>
      <c r="F453" s="107"/>
      <c r="G453" s="422"/>
      <c r="H453" s="422"/>
      <c r="I453" s="423"/>
      <c r="J453" s="422"/>
      <c r="K453" s="104"/>
      <c r="L453" s="79">
        <f t="shared" si="7"/>
        <v>0</v>
      </c>
    </row>
    <row r="454" spans="1:12" x14ac:dyDescent="0.2">
      <c r="A454" s="118">
        <v>450</v>
      </c>
      <c r="B454" s="104"/>
      <c r="C454" s="105"/>
      <c r="D454" s="106"/>
      <c r="E454" s="105"/>
      <c r="F454" s="107"/>
      <c r="G454" s="422"/>
      <c r="H454" s="422"/>
      <c r="I454" s="423"/>
      <c r="J454" s="422"/>
      <c r="K454" s="104"/>
      <c r="L454" s="79">
        <f t="shared" si="7"/>
        <v>0</v>
      </c>
    </row>
    <row r="455" spans="1:12" x14ac:dyDescent="0.2">
      <c r="A455" s="118">
        <v>451</v>
      </c>
      <c r="B455" s="104"/>
      <c r="C455" s="105"/>
      <c r="D455" s="106"/>
      <c r="E455" s="105"/>
      <c r="F455" s="107"/>
      <c r="G455" s="422"/>
      <c r="H455" s="422"/>
      <c r="I455" s="423"/>
      <c r="J455" s="422"/>
      <c r="K455" s="104"/>
      <c r="L455" s="79">
        <f t="shared" si="7"/>
        <v>0</v>
      </c>
    </row>
    <row r="456" spans="1:12" x14ac:dyDescent="0.2">
      <c r="A456" s="118">
        <v>452</v>
      </c>
      <c r="B456" s="104"/>
      <c r="C456" s="105"/>
      <c r="D456" s="106"/>
      <c r="E456" s="105"/>
      <c r="F456" s="107"/>
      <c r="G456" s="422"/>
      <c r="H456" s="422"/>
      <c r="I456" s="423"/>
      <c r="J456" s="422"/>
      <c r="K456" s="104"/>
      <c r="L456" s="79">
        <f t="shared" si="7"/>
        <v>0</v>
      </c>
    </row>
    <row r="457" spans="1:12" x14ac:dyDescent="0.2">
      <c r="A457" s="118">
        <v>453</v>
      </c>
      <c r="B457" s="104"/>
      <c r="C457" s="105"/>
      <c r="D457" s="106"/>
      <c r="E457" s="105"/>
      <c r="F457" s="107"/>
      <c r="G457" s="422"/>
      <c r="H457" s="422"/>
      <c r="I457" s="423"/>
      <c r="J457" s="422"/>
      <c r="K457" s="104"/>
      <c r="L457" s="79">
        <f t="shared" si="7"/>
        <v>0</v>
      </c>
    </row>
    <row r="458" spans="1:12" x14ac:dyDescent="0.2">
      <c r="A458" s="118">
        <v>454</v>
      </c>
      <c r="B458" s="104"/>
      <c r="C458" s="105"/>
      <c r="D458" s="106"/>
      <c r="E458" s="105"/>
      <c r="F458" s="107"/>
      <c r="G458" s="422"/>
      <c r="H458" s="422"/>
      <c r="I458" s="423"/>
      <c r="J458" s="422"/>
      <c r="K458" s="104"/>
      <c r="L458" s="79">
        <f t="shared" si="7"/>
        <v>0</v>
      </c>
    </row>
    <row r="459" spans="1:12" x14ac:dyDescent="0.2">
      <c r="A459" s="118">
        <v>455</v>
      </c>
      <c r="B459" s="104"/>
      <c r="C459" s="105"/>
      <c r="D459" s="106"/>
      <c r="E459" s="105"/>
      <c r="F459" s="107"/>
      <c r="G459" s="422"/>
      <c r="H459" s="422"/>
      <c r="I459" s="423"/>
      <c r="J459" s="422"/>
      <c r="K459" s="104"/>
      <c r="L459" s="79">
        <f t="shared" si="7"/>
        <v>0</v>
      </c>
    </row>
    <row r="460" spans="1:12" x14ac:dyDescent="0.2">
      <c r="A460" s="118">
        <v>456</v>
      </c>
      <c r="B460" s="104"/>
      <c r="C460" s="105"/>
      <c r="D460" s="106"/>
      <c r="E460" s="105"/>
      <c r="F460" s="107"/>
      <c r="G460" s="422"/>
      <c r="H460" s="422"/>
      <c r="I460" s="423"/>
      <c r="J460" s="422"/>
      <c r="K460" s="104"/>
      <c r="L460" s="79">
        <f t="shared" si="7"/>
        <v>0</v>
      </c>
    </row>
    <row r="461" spans="1:12" x14ac:dyDescent="0.2">
      <c r="A461" s="118">
        <v>457</v>
      </c>
      <c r="B461" s="104"/>
      <c r="C461" s="105"/>
      <c r="D461" s="106"/>
      <c r="E461" s="105"/>
      <c r="F461" s="107"/>
      <c r="G461" s="422"/>
      <c r="H461" s="422"/>
      <c r="I461" s="423"/>
      <c r="J461" s="422"/>
      <c r="K461" s="104"/>
      <c r="L461" s="79">
        <f t="shared" si="7"/>
        <v>0</v>
      </c>
    </row>
    <row r="462" spans="1:12" x14ac:dyDescent="0.2">
      <c r="A462" s="118">
        <v>458</v>
      </c>
      <c r="B462" s="104"/>
      <c r="C462" s="105"/>
      <c r="D462" s="106"/>
      <c r="E462" s="105"/>
      <c r="F462" s="107"/>
      <c r="G462" s="422"/>
      <c r="H462" s="422"/>
      <c r="I462" s="423"/>
      <c r="J462" s="422"/>
      <c r="K462" s="104"/>
      <c r="L462" s="79">
        <f t="shared" si="7"/>
        <v>0</v>
      </c>
    </row>
    <row r="463" spans="1:12" x14ac:dyDescent="0.2">
      <c r="A463" s="118">
        <v>459</v>
      </c>
      <c r="B463" s="104"/>
      <c r="C463" s="105"/>
      <c r="D463" s="106"/>
      <c r="E463" s="105"/>
      <c r="F463" s="107"/>
      <c r="G463" s="422"/>
      <c r="H463" s="422"/>
      <c r="I463" s="423"/>
      <c r="J463" s="422"/>
      <c r="K463" s="104"/>
      <c r="L463" s="79">
        <f t="shared" si="7"/>
        <v>0</v>
      </c>
    </row>
    <row r="464" spans="1:12" x14ac:dyDescent="0.2">
      <c r="A464" s="118">
        <v>460</v>
      </c>
      <c r="B464" s="104"/>
      <c r="C464" s="105"/>
      <c r="D464" s="106"/>
      <c r="E464" s="105"/>
      <c r="F464" s="107"/>
      <c r="G464" s="422"/>
      <c r="H464" s="422"/>
      <c r="I464" s="423"/>
      <c r="J464" s="422"/>
      <c r="K464" s="104"/>
      <c r="L464" s="79">
        <f t="shared" si="7"/>
        <v>0</v>
      </c>
    </row>
    <row r="465" spans="1:12" x14ac:dyDescent="0.2">
      <c r="A465" s="118">
        <v>461</v>
      </c>
      <c r="B465" s="104"/>
      <c r="C465" s="105"/>
      <c r="D465" s="106"/>
      <c r="E465" s="105"/>
      <c r="F465" s="107"/>
      <c r="G465" s="422"/>
      <c r="H465" s="422"/>
      <c r="I465" s="423"/>
      <c r="J465" s="422"/>
      <c r="K465" s="104"/>
      <c r="L465" s="79">
        <f t="shared" si="7"/>
        <v>0</v>
      </c>
    </row>
    <row r="466" spans="1:12" x14ac:dyDescent="0.2">
      <c r="A466" s="118">
        <v>462</v>
      </c>
      <c r="B466" s="104"/>
      <c r="C466" s="105"/>
      <c r="D466" s="106"/>
      <c r="E466" s="105"/>
      <c r="F466" s="107"/>
      <c r="G466" s="422"/>
      <c r="H466" s="422"/>
      <c r="I466" s="423"/>
      <c r="J466" s="422"/>
      <c r="K466" s="104"/>
      <c r="L466" s="79">
        <f t="shared" si="7"/>
        <v>0</v>
      </c>
    </row>
    <row r="467" spans="1:12" x14ac:dyDescent="0.2">
      <c r="A467" s="118">
        <v>463</v>
      </c>
      <c r="B467" s="104"/>
      <c r="C467" s="105"/>
      <c r="D467" s="106"/>
      <c r="E467" s="105"/>
      <c r="F467" s="107"/>
      <c r="G467" s="422"/>
      <c r="H467" s="422"/>
      <c r="I467" s="423"/>
      <c r="J467" s="422"/>
      <c r="K467" s="104"/>
      <c r="L467" s="79">
        <f t="shared" si="7"/>
        <v>0</v>
      </c>
    </row>
    <row r="468" spans="1:12" x14ac:dyDescent="0.2">
      <c r="A468" s="118">
        <v>464</v>
      </c>
      <c r="B468" s="104"/>
      <c r="C468" s="105"/>
      <c r="D468" s="106"/>
      <c r="E468" s="105"/>
      <c r="F468" s="107"/>
      <c r="G468" s="422"/>
      <c r="H468" s="422"/>
      <c r="I468" s="423"/>
      <c r="J468" s="422"/>
      <c r="K468" s="104"/>
      <c r="L468" s="79">
        <f t="shared" si="7"/>
        <v>0</v>
      </c>
    </row>
    <row r="469" spans="1:12" x14ac:dyDescent="0.2">
      <c r="A469" s="118">
        <v>465</v>
      </c>
      <c r="B469" s="104"/>
      <c r="C469" s="105"/>
      <c r="D469" s="106"/>
      <c r="E469" s="105"/>
      <c r="F469" s="107"/>
      <c r="G469" s="422"/>
      <c r="H469" s="422"/>
      <c r="I469" s="423"/>
      <c r="J469" s="422"/>
      <c r="K469" s="104"/>
      <c r="L469" s="79">
        <f t="shared" si="7"/>
        <v>0</v>
      </c>
    </row>
    <row r="470" spans="1:12" x14ac:dyDescent="0.2">
      <c r="A470" s="118">
        <v>466</v>
      </c>
      <c r="B470" s="104"/>
      <c r="C470" s="105"/>
      <c r="D470" s="106"/>
      <c r="E470" s="105"/>
      <c r="F470" s="107"/>
      <c r="G470" s="422"/>
      <c r="H470" s="422"/>
      <c r="I470" s="423"/>
      <c r="J470" s="422"/>
      <c r="K470" s="104"/>
      <c r="L470" s="79">
        <f t="shared" si="7"/>
        <v>0</v>
      </c>
    </row>
    <row r="471" spans="1:12" x14ac:dyDescent="0.2">
      <c r="A471" s="118">
        <v>467</v>
      </c>
      <c r="B471" s="104"/>
      <c r="C471" s="105"/>
      <c r="D471" s="106"/>
      <c r="E471" s="105"/>
      <c r="F471" s="107"/>
      <c r="G471" s="422"/>
      <c r="H471" s="422"/>
      <c r="I471" s="423"/>
      <c r="J471" s="422"/>
      <c r="K471" s="104"/>
      <c r="L471" s="79">
        <f t="shared" si="7"/>
        <v>0</v>
      </c>
    </row>
    <row r="472" spans="1:12" x14ac:dyDescent="0.2">
      <c r="A472" s="118">
        <v>468</v>
      </c>
      <c r="B472" s="104"/>
      <c r="C472" s="105"/>
      <c r="D472" s="106"/>
      <c r="E472" s="105"/>
      <c r="F472" s="107"/>
      <c r="G472" s="422"/>
      <c r="H472" s="422"/>
      <c r="I472" s="423"/>
      <c r="J472" s="422"/>
      <c r="K472" s="104"/>
      <c r="L472" s="79">
        <f t="shared" si="7"/>
        <v>0</v>
      </c>
    </row>
    <row r="473" spans="1:12" x14ac:dyDescent="0.2">
      <c r="A473" s="118">
        <v>469</v>
      </c>
      <c r="B473" s="104"/>
      <c r="C473" s="105"/>
      <c r="D473" s="106"/>
      <c r="E473" s="105"/>
      <c r="F473" s="107"/>
      <c r="G473" s="422"/>
      <c r="H473" s="422"/>
      <c r="I473" s="423"/>
      <c r="J473" s="422"/>
      <c r="K473" s="104"/>
      <c r="L473" s="79">
        <f t="shared" si="7"/>
        <v>0</v>
      </c>
    </row>
    <row r="474" spans="1:12" x14ac:dyDescent="0.2">
      <c r="A474" s="118">
        <v>470</v>
      </c>
      <c r="B474" s="104"/>
      <c r="C474" s="105"/>
      <c r="D474" s="106"/>
      <c r="E474" s="105"/>
      <c r="F474" s="107"/>
      <c r="G474" s="422"/>
      <c r="H474" s="422"/>
      <c r="I474" s="423"/>
      <c r="J474" s="422"/>
      <c r="K474" s="104"/>
      <c r="L474" s="79">
        <f t="shared" si="7"/>
        <v>0</v>
      </c>
    </row>
    <row r="475" spans="1:12" x14ac:dyDescent="0.2">
      <c r="A475" s="118">
        <v>471</v>
      </c>
      <c r="B475" s="104"/>
      <c r="C475" s="105"/>
      <c r="D475" s="106"/>
      <c r="E475" s="105"/>
      <c r="F475" s="107"/>
      <c r="G475" s="422"/>
      <c r="H475" s="422"/>
      <c r="I475" s="423"/>
      <c r="J475" s="422"/>
      <c r="K475" s="104"/>
      <c r="L475" s="79">
        <f t="shared" si="7"/>
        <v>0</v>
      </c>
    </row>
    <row r="476" spans="1:12" x14ac:dyDescent="0.2">
      <c r="A476" s="118">
        <v>472</v>
      </c>
      <c r="B476" s="104"/>
      <c r="C476" s="105"/>
      <c r="D476" s="106"/>
      <c r="E476" s="105"/>
      <c r="F476" s="107"/>
      <c r="G476" s="422"/>
      <c r="H476" s="422"/>
      <c r="I476" s="423"/>
      <c r="J476" s="422"/>
      <c r="K476" s="104"/>
      <c r="L476" s="79">
        <f t="shared" si="7"/>
        <v>0</v>
      </c>
    </row>
    <row r="477" spans="1:12" x14ac:dyDescent="0.2">
      <c r="A477" s="118">
        <v>473</v>
      </c>
      <c r="B477" s="104"/>
      <c r="C477" s="105"/>
      <c r="D477" s="106"/>
      <c r="E477" s="105"/>
      <c r="F477" s="107"/>
      <c r="G477" s="422"/>
      <c r="H477" s="422"/>
      <c r="I477" s="423"/>
      <c r="J477" s="422"/>
      <c r="K477" s="104"/>
      <c r="L477" s="79">
        <f t="shared" si="7"/>
        <v>0</v>
      </c>
    </row>
    <row r="478" spans="1:12" x14ac:dyDescent="0.2">
      <c r="A478" s="118">
        <v>474</v>
      </c>
      <c r="B478" s="104"/>
      <c r="C478" s="105"/>
      <c r="D478" s="106"/>
      <c r="E478" s="105"/>
      <c r="F478" s="107"/>
      <c r="G478" s="422"/>
      <c r="H478" s="422"/>
      <c r="I478" s="423"/>
      <c r="J478" s="422"/>
      <c r="K478" s="104"/>
      <c r="L478" s="79">
        <f t="shared" si="7"/>
        <v>0</v>
      </c>
    </row>
    <row r="479" spans="1:12" x14ac:dyDescent="0.2">
      <c r="A479" s="118">
        <v>475</v>
      </c>
      <c r="B479" s="104"/>
      <c r="C479" s="105"/>
      <c r="D479" s="106"/>
      <c r="E479" s="105"/>
      <c r="F479" s="107"/>
      <c r="G479" s="422"/>
      <c r="H479" s="422"/>
      <c r="I479" s="423"/>
      <c r="J479" s="422"/>
      <c r="K479" s="104"/>
      <c r="L479" s="79">
        <f t="shared" si="7"/>
        <v>0</v>
      </c>
    </row>
    <row r="480" spans="1:12" x14ac:dyDescent="0.2">
      <c r="A480" s="118">
        <v>476</v>
      </c>
      <c r="B480" s="104"/>
      <c r="C480" s="105"/>
      <c r="D480" s="106"/>
      <c r="E480" s="105"/>
      <c r="F480" s="107"/>
      <c r="G480" s="422"/>
      <c r="H480" s="422"/>
      <c r="I480" s="423"/>
      <c r="J480" s="422"/>
      <c r="K480" s="104"/>
      <c r="L480" s="79">
        <f t="shared" si="7"/>
        <v>0</v>
      </c>
    </row>
    <row r="481" spans="1:12" x14ac:dyDescent="0.2">
      <c r="A481" s="118">
        <v>477</v>
      </c>
      <c r="B481" s="104"/>
      <c r="C481" s="105"/>
      <c r="D481" s="106"/>
      <c r="E481" s="105"/>
      <c r="F481" s="107"/>
      <c r="G481" s="422"/>
      <c r="H481" s="422"/>
      <c r="I481" s="423"/>
      <c r="J481" s="422"/>
      <c r="K481" s="104"/>
      <c r="L481" s="79">
        <f t="shared" si="7"/>
        <v>0</v>
      </c>
    </row>
    <row r="482" spans="1:12" x14ac:dyDescent="0.2">
      <c r="A482" s="118">
        <v>478</v>
      </c>
      <c r="B482" s="104"/>
      <c r="C482" s="105"/>
      <c r="D482" s="106"/>
      <c r="E482" s="105"/>
      <c r="F482" s="107"/>
      <c r="G482" s="422"/>
      <c r="H482" s="422"/>
      <c r="I482" s="423"/>
      <c r="J482" s="422"/>
      <c r="K482" s="104"/>
      <c r="L482" s="79">
        <f t="shared" si="7"/>
        <v>0</v>
      </c>
    </row>
    <row r="483" spans="1:12" x14ac:dyDescent="0.2">
      <c r="A483" s="118">
        <v>479</v>
      </c>
      <c r="B483" s="104"/>
      <c r="C483" s="105"/>
      <c r="D483" s="106"/>
      <c r="E483" s="105"/>
      <c r="F483" s="107"/>
      <c r="G483" s="422"/>
      <c r="H483" s="422"/>
      <c r="I483" s="423"/>
      <c r="J483" s="422"/>
      <c r="K483" s="104"/>
      <c r="L483" s="79">
        <f t="shared" si="7"/>
        <v>0</v>
      </c>
    </row>
    <row r="484" spans="1:12" x14ac:dyDescent="0.2">
      <c r="A484" s="118">
        <v>480</v>
      </c>
      <c r="B484" s="104"/>
      <c r="C484" s="105"/>
      <c r="D484" s="106"/>
      <c r="E484" s="105"/>
      <c r="F484" s="107"/>
      <c r="G484" s="422"/>
      <c r="H484" s="422"/>
      <c r="I484" s="423"/>
      <c r="J484" s="422"/>
      <c r="K484" s="104"/>
      <c r="L484" s="79">
        <f t="shared" si="7"/>
        <v>0</v>
      </c>
    </row>
    <row r="485" spans="1:12" x14ac:dyDescent="0.2">
      <c r="A485" s="118">
        <v>481</v>
      </c>
      <c r="B485" s="104"/>
      <c r="C485" s="105"/>
      <c r="D485" s="106"/>
      <c r="E485" s="105"/>
      <c r="F485" s="107"/>
      <c r="G485" s="422"/>
      <c r="H485" s="422"/>
      <c r="I485" s="423"/>
      <c r="J485" s="422"/>
      <c r="K485" s="104"/>
      <c r="L485" s="79">
        <f t="shared" si="7"/>
        <v>0</v>
      </c>
    </row>
    <row r="486" spans="1:12" x14ac:dyDescent="0.2">
      <c r="A486" s="118">
        <v>482</v>
      </c>
      <c r="B486" s="104"/>
      <c r="C486" s="105"/>
      <c r="D486" s="106"/>
      <c r="E486" s="105"/>
      <c r="F486" s="107"/>
      <c r="G486" s="422"/>
      <c r="H486" s="422"/>
      <c r="I486" s="423"/>
      <c r="J486" s="422"/>
      <c r="K486" s="104"/>
      <c r="L486" s="79">
        <f t="shared" si="7"/>
        <v>0</v>
      </c>
    </row>
    <row r="487" spans="1:12" x14ac:dyDescent="0.2">
      <c r="A487" s="118">
        <v>483</v>
      </c>
      <c r="B487" s="104"/>
      <c r="C487" s="105"/>
      <c r="D487" s="106"/>
      <c r="E487" s="105"/>
      <c r="F487" s="107"/>
      <c r="G487" s="422"/>
      <c r="H487" s="422"/>
      <c r="I487" s="423"/>
      <c r="J487" s="422"/>
      <c r="K487" s="104"/>
      <c r="L487" s="79">
        <f t="shared" si="7"/>
        <v>0</v>
      </c>
    </row>
    <row r="488" spans="1:12" x14ac:dyDescent="0.2">
      <c r="A488" s="118">
        <v>484</v>
      </c>
      <c r="B488" s="104"/>
      <c r="C488" s="105"/>
      <c r="D488" s="106"/>
      <c r="E488" s="105"/>
      <c r="F488" s="107"/>
      <c r="G488" s="422"/>
      <c r="H488" s="422"/>
      <c r="I488" s="423"/>
      <c r="J488" s="422"/>
      <c r="K488" s="104"/>
      <c r="L488" s="79">
        <f t="shared" si="7"/>
        <v>0</v>
      </c>
    </row>
    <row r="489" spans="1:12" x14ac:dyDescent="0.2">
      <c r="A489" s="118">
        <v>485</v>
      </c>
      <c r="B489" s="104"/>
      <c r="C489" s="105"/>
      <c r="D489" s="106"/>
      <c r="E489" s="105"/>
      <c r="F489" s="107"/>
      <c r="G489" s="422"/>
      <c r="H489" s="422"/>
      <c r="I489" s="423"/>
      <c r="J489" s="422"/>
      <c r="K489" s="104"/>
      <c r="L489" s="79">
        <f t="shared" si="7"/>
        <v>0</v>
      </c>
    </row>
    <row r="490" spans="1:12" x14ac:dyDescent="0.2">
      <c r="A490" s="118">
        <v>486</v>
      </c>
      <c r="B490" s="104"/>
      <c r="C490" s="105"/>
      <c r="D490" s="106"/>
      <c r="E490" s="105"/>
      <c r="F490" s="107"/>
      <c r="G490" s="422"/>
      <c r="H490" s="422"/>
      <c r="I490" s="423"/>
      <c r="J490" s="422"/>
      <c r="K490" s="104"/>
      <c r="L490" s="79">
        <f t="shared" si="7"/>
        <v>0</v>
      </c>
    </row>
    <row r="491" spans="1:12" x14ac:dyDescent="0.2">
      <c r="A491" s="118">
        <v>487</v>
      </c>
      <c r="B491" s="104"/>
      <c r="C491" s="105"/>
      <c r="D491" s="106"/>
      <c r="E491" s="105"/>
      <c r="F491" s="107"/>
      <c r="G491" s="422"/>
      <c r="H491" s="422"/>
      <c r="I491" s="423"/>
      <c r="J491" s="422"/>
      <c r="K491" s="104"/>
      <c r="L491" s="79">
        <f t="shared" si="7"/>
        <v>0</v>
      </c>
    </row>
    <row r="492" spans="1:12" x14ac:dyDescent="0.2">
      <c r="A492" s="118">
        <v>488</v>
      </c>
      <c r="B492" s="104"/>
      <c r="C492" s="105"/>
      <c r="D492" s="106"/>
      <c r="E492" s="105"/>
      <c r="F492" s="107"/>
      <c r="G492" s="422"/>
      <c r="H492" s="422"/>
      <c r="I492" s="423"/>
      <c r="J492" s="422"/>
      <c r="K492" s="104"/>
      <c r="L492" s="79">
        <f t="shared" si="7"/>
        <v>0</v>
      </c>
    </row>
    <row r="493" spans="1:12" x14ac:dyDescent="0.2">
      <c r="A493" s="118">
        <v>489</v>
      </c>
      <c r="B493" s="104"/>
      <c r="C493" s="105"/>
      <c r="D493" s="106"/>
      <c r="E493" s="105"/>
      <c r="F493" s="107"/>
      <c r="G493" s="422"/>
      <c r="H493" s="422"/>
      <c r="I493" s="423"/>
      <c r="J493" s="422"/>
      <c r="K493" s="104"/>
      <c r="L493" s="79">
        <f t="shared" si="7"/>
        <v>0</v>
      </c>
    </row>
    <row r="494" spans="1:12" x14ac:dyDescent="0.2">
      <c r="A494" s="118">
        <v>490</v>
      </c>
      <c r="B494" s="104"/>
      <c r="C494" s="105"/>
      <c r="D494" s="106"/>
      <c r="E494" s="105"/>
      <c r="F494" s="107"/>
      <c r="G494" s="422"/>
      <c r="H494" s="422"/>
      <c r="I494" s="423"/>
      <c r="J494" s="422"/>
      <c r="K494" s="104"/>
      <c r="L494" s="79">
        <f t="shared" si="7"/>
        <v>0</v>
      </c>
    </row>
    <row r="495" spans="1:12" x14ac:dyDescent="0.2">
      <c r="A495" s="118">
        <v>491</v>
      </c>
      <c r="B495" s="104"/>
      <c r="C495" s="105"/>
      <c r="D495" s="106"/>
      <c r="E495" s="105"/>
      <c r="F495" s="107"/>
      <c r="G495" s="422"/>
      <c r="H495" s="422"/>
      <c r="I495" s="423"/>
      <c r="J495" s="422"/>
      <c r="K495" s="104"/>
      <c r="L495" s="79">
        <f t="shared" si="7"/>
        <v>0</v>
      </c>
    </row>
    <row r="496" spans="1:12" x14ac:dyDescent="0.2">
      <c r="A496" s="118">
        <v>492</v>
      </c>
      <c r="B496" s="104"/>
      <c r="C496" s="105"/>
      <c r="D496" s="106"/>
      <c r="E496" s="105"/>
      <c r="F496" s="107"/>
      <c r="G496" s="422"/>
      <c r="H496" s="422"/>
      <c r="I496" s="423"/>
      <c r="J496" s="422"/>
      <c r="K496" s="104"/>
      <c r="L496" s="79">
        <f t="shared" si="7"/>
        <v>0</v>
      </c>
    </row>
    <row r="497" spans="1:12" x14ac:dyDescent="0.2">
      <c r="A497" s="118">
        <v>493</v>
      </c>
      <c r="B497" s="104"/>
      <c r="C497" s="105"/>
      <c r="D497" s="106"/>
      <c r="E497" s="105"/>
      <c r="F497" s="107"/>
      <c r="G497" s="422"/>
      <c r="H497" s="422"/>
      <c r="I497" s="423"/>
      <c r="J497" s="422"/>
      <c r="K497" s="104"/>
      <c r="L497" s="79">
        <f t="shared" si="7"/>
        <v>0</v>
      </c>
    </row>
    <row r="498" spans="1:12" x14ac:dyDescent="0.2">
      <c r="A498" s="118">
        <v>494</v>
      </c>
      <c r="B498" s="104"/>
      <c r="C498" s="105"/>
      <c r="D498" s="106"/>
      <c r="E498" s="105"/>
      <c r="F498" s="107"/>
      <c r="G498" s="422"/>
      <c r="H498" s="422"/>
      <c r="I498" s="423"/>
      <c r="J498" s="422"/>
      <c r="K498" s="104"/>
      <c r="L498" s="79">
        <f t="shared" si="7"/>
        <v>0</v>
      </c>
    </row>
    <row r="499" spans="1:12" x14ac:dyDescent="0.2">
      <c r="A499" s="118">
        <v>495</v>
      </c>
      <c r="B499" s="104"/>
      <c r="C499" s="105"/>
      <c r="D499" s="106"/>
      <c r="E499" s="105"/>
      <c r="F499" s="107"/>
      <c r="G499" s="422"/>
      <c r="H499" s="422"/>
      <c r="I499" s="423"/>
      <c r="J499" s="422"/>
      <c r="K499" s="104"/>
      <c r="L499" s="79">
        <f t="shared" si="7"/>
        <v>0</v>
      </c>
    </row>
    <row r="500" spans="1:12" x14ac:dyDescent="0.2">
      <c r="A500" s="118">
        <v>496</v>
      </c>
      <c r="B500" s="104"/>
      <c r="C500" s="105"/>
      <c r="D500" s="106"/>
      <c r="E500" s="105"/>
      <c r="F500" s="107"/>
      <c r="G500" s="422"/>
      <c r="H500" s="422"/>
      <c r="I500" s="423"/>
      <c r="J500" s="422"/>
      <c r="K500" s="104"/>
      <c r="L500" s="79">
        <f t="shared" si="7"/>
        <v>0</v>
      </c>
    </row>
    <row r="501" spans="1:12" x14ac:dyDescent="0.2">
      <c r="A501" s="118">
        <v>497</v>
      </c>
      <c r="B501" s="104"/>
      <c r="C501" s="105"/>
      <c r="D501" s="106"/>
      <c r="E501" s="105"/>
      <c r="F501" s="107"/>
      <c r="G501" s="422"/>
      <c r="H501" s="422"/>
      <c r="I501" s="423"/>
      <c r="J501" s="422"/>
      <c r="K501" s="104"/>
      <c r="L501" s="79">
        <f t="shared" si="7"/>
        <v>0</v>
      </c>
    </row>
    <row r="502" spans="1:12" x14ac:dyDescent="0.2">
      <c r="A502" s="118">
        <v>498</v>
      </c>
      <c r="B502" s="104"/>
      <c r="C502" s="105"/>
      <c r="D502" s="106"/>
      <c r="E502" s="105"/>
      <c r="F502" s="107"/>
      <c r="G502" s="422"/>
      <c r="H502" s="422"/>
      <c r="I502" s="423"/>
      <c r="J502" s="422"/>
      <c r="K502" s="104"/>
      <c r="L502" s="79">
        <f t="shared" si="7"/>
        <v>0</v>
      </c>
    </row>
    <row r="503" spans="1:12" x14ac:dyDescent="0.2">
      <c r="A503" s="118">
        <v>499</v>
      </c>
      <c r="B503" s="104"/>
      <c r="C503" s="105"/>
      <c r="D503" s="106"/>
      <c r="E503" s="105"/>
      <c r="F503" s="107"/>
      <c r="G503" s="422"/>
      <c r="H503" s="422"/>
      <c r="I503" s="423"/>
      <c r="J503" s="422"/>
      <c r="K503" s="104"/>
      <c r="L503" s="79">
        <f t="shared" si="7"/>
        <v>0</v>
      </c>
    </row>
    <row r="504" spans="1:12" x14ac:dyDescent="0.2">
      <c r="A504" s="118">
        <v>500</v>
      </c>
      <c r="B504" s="104"/>
      <c r="C504" s="105"/>
      <c r="D504" s="106"/>
      <c r="E504" s="105"/>
      <c r="F504" s="107"/>
      <c r="G504" s="422"/>
      <c r="H504" s="422"/>
      <c r="I504" s="423"/>
      <c r="J504" s="422"/>
      <c r="K504" s="104"/>
      <c r="L504" s="79">
        <f t="shared" si="7"/>
        <v>0</v>
      </c>
    </row>
    <row r="505" spans="1:12" x14ac:dyDescent="0.2">
      <c r="A505" s="118">
        <v>501</v>
      </c>
      <c r="B505" s="104"/>
      <c r="C505" s="105"/>
      <c r="D505" s="106"/>
      <c r="E505" s="105"/>
      <c r="F505" s="107"/>
      <c r="G505" s="422"/>
      <c r="H505" s="422"/>
      <c r="I505" s="423"/>
      <c r="J505" s="422"/>
      <c r="K505" s="104"/>
      <c r="L505" s="79">
        <f t="shared" si="7"/>
        <v>0</v>
      </c>
    </row>
    <row r="506" spans="1:12" x14ac:dyDescent="0.2">
      <c r="A506" s="118">
        <v>502</v>
      </c>
      <c r="B506" s="104"/>
      <c r="C506" s="105"/>
      <c r="D506" s="106"/>
      <c r="E506" s="105"/>
      <c r="F506" s="107"/>
      <c r="G506" s="422"/>
      <c r="H506" s="422"/>
      <c r="I506" s="423"/>
      <c r="J506" s="422"/>
      <c r="K506" s="104"/>
      <c r="L506" s="79">
        <f t="shared" si="7"/>
        <v>0</v>
      </c>
    </row>
    <row r="507" spans="1:12" x14ac:dyDescent="0.2">
      <c r="A507" s="118">
        <v>503</v>
      </c>
      <c r="B507" s="104"/>
      <c r="C507" s="105"/>
      <c r="D507" s="106"/>
      <c r="E507" s="105"/>
      <c r="F507" s="107"/>
      <c r="G507" s="422"/>
      <c r="H507" s="422"/>
      <c r="I507" s="423"/>
      <c r="J507" s="422"/>
      <c r="K507" s="104"/>
      <c r="L507" s="79">
        <f t="shared" si="7"/>
        <v>0</v>
      </c>
    </row>
    <row r="508" spans="1:12" x14ac:dyDescent="0.2">
      <c r="A508" s="118">
        <v>504</v>
      </c>
      <c r="B508" s="104"/>
      <c r="C508" s="105"/>
      <c r="D508" s="106"/>
      <c r="E508" s="105"/>
      <c r="F508" s="107"/>
      <c r="G508" s="422"/>
      <c r="H508" s="422"/>
      <c r="I508" s="423"/>
      <c r="J508" s="422"/>
      <c r="K508" s="104"/>
      <c r="L508" s="79">
        <f t="shared" si="7"/>
        <v>0</v>
      </c>
    </row>
    <row r="509" spans="1:12" x14ac:dyDescent="0.2">
      <c r="A509" s="118">
        <v>505</v>
      </c>
      <c r="B509" s="104"/>
      <c r="C509" s="105"/>
      <c r="D509" s="106"/>
      <c r="E509" s="105"/>
      <c r="F509" s="107"/>
      <c r="G509" s="422"/>
      <c r="H509" s="422"/>
      <c r="I509" s="423"/>
      <c r="J509" s="422"/>
      <c r="K509" s="104"/>
      <c r="L509" s="79">
        <f t="shared" si="7"/>
        <v>0</v>
      </c>
    </row>
    <row r="510" spans="1:12" x14ac:dyDescent="0.2">
      <c r="A510" s="118">
        <v>506</v>
      </c>
      <c r="B510" s="104"/>
      <c r="C510" s="105"/>
      <c r="D510" s="106"/>
      <c r="E510" s="105"/>
      <c r="F510" s="107"/>
      <c r="G510" s="422"/>
      <c r="H510" s="422"/>
      <c r="I510" s="423"/>
      <c r="J510" s="422"/>
      <c r="K510" s="104"/>
      <c r="L510" s="79">
        <f t="shared" si="7"/>
        <v>0</v>
      </c>
    </row>
    <row r="511" spans="1:12" x14ac:dyDescent="0.2">
      <c r="A511" s="118">
        <v>507</v>
      </c>
      <c r="B511" s="104"/>
      <c r="C511" s="105"/>
      <c r="D511" s="106"/>
      <c r="E511" s="105"/>
      <c r="F511" s="107"/>
      <c r="G511" s="422"/>
      <c r="H511" s="422"/>
      <c r="I511" s="423"/>
      <c r="J511" s="422"/>
      <c r="K511" s="104"/>
      <c r="L511" s="79">
        <f t="shared" si="7"/>
        <v>0</v>
      </c>
    </row>
    <row r="512" spans="1:12" x14ac:dyDescent="0.2">
      <c r="A512" s="118">
        <v>508</v>
      </c>
      <c r="B512" s="104"/>
      <c r="C512" s="105"/>
      <c r="D512" s="106"/>
      <c r="E512" s="105"/>
      <c r="F512" s="107"/>
      <c r="G512" s="422"/>
      <c r="H512" s="422"/>
      <c r="I512" s="423"/>
      <c r="J512" s="422"/>
      <c r="K512" s="104"/>
      <c r="L512" s="79">
        <f t="shared" si="7"/>
        <v>0</v>
      </c>
    </row>
    <row r="513" spans="1:12" x14ac:dyDescent="0.2">
      <c r="A513" s="118">
        <v>509</v>
      </c>
      <c r="B513" s="104"/>
      <c r="C513" s="105"/>
      <c r="D513" s="106"/>
      <c r="E513" s="105"/>
      <c r="F513" s="107"/>
      <c r="G513" s="422"/>
      <c r="H513" s="422"/>
      <c r="I513" s="423"/>
      <c r="J513" s="422"/>
      <c r="K513" s="104"/>
      <c r="L513" s="79">
        <f t="shared" si="7"/>
        <v>0</v>
      </c>
    </row>
    <row r="514" spans="1:12" x14ac:dyDescent="0.2">
      <c r="A514" s="118">
        <v>510</v>
      </c>
      <c r="B514" s="104"/>
      <c r="C514" s="105"/>
      <c r="D514" s="106"/>
      <c r="E514" s="105"/>
      <c r="F514" s="107"/>
      <c r="G514" s="422"/>
      <c r="H514" s="422"/>
      <c r="I514" s="423"/>
      <c r="J514" s="422"/>
      <c r="K514" s="104"/>
      <c r="L514" s="79">
        <f t="shared" ref="L514:L577" si="8">IF(B514=0,0,MONTH(B514)-$L$1+1)</f>
        <v>0</v>
      </c>
    </row>
    <row r="515" spans="1:12" x14ac:dyDescent="0.2">
      <c r="A515" s="118">
        <v>511</v>
      </c>
      <c r="B515" s="104"/>
      <c r="C515" s="105"/>
      <c r="D515" s="106"/>
      <c r="E515" s="105"/>
      <c r="F515" s="107"/>
      <c r="G515" s="422"/>
      <c r="H515" s="422"/>
      <c r="I515" s="423"/>
      <c r="J515" s="422"/>
      <c r="K515" s="104"/>
      <c r="L515" s="79">
        <f t="shared" si="8"/>
        <v>0</v>
      </c>
    </row>
    <row r="516" spans="1:12" x14ac:dyDescent="0.2">
      <c r="A516" s="118">
        <v>512</v>
      </c>
      <c r="B516" s="104"/>
      <c r="C516" s="105"/>
      <c r="D516" s="106"/>
      <c r="E516" s="105"/>
      <c r="F516" s="107"/>
      <c r="G516" s="422"/>
      <c r="H516" s="422"/>
      <c r="I516" s="423"/>
      <c r="J516" s="422"/>
      <c r="K516" s="104"/>
      <c r="L516" s="79">
        <f t="shared" si="8"/>
        <v>0</v>
      </c>
    </row>
    <row r="517" spans="1:12" x14ac:dyDescent="0.2">
      <c r="A517" s="118">
        <v>513</v>
      </c>
      <c r="B517" s="104"/>
      <c r="C517" s="105"/>
      <c r="D517" s="106"/>
      <c r="E517" s="105"/>
      <c r="F517" s="107"/>
      <c r="G517" s="422"/>
      <c r="H517" s="422"/>
      <c r="I517" s="423"/>
      <c r="J517" s="422"/>
      <c r="K517" s="104"/>
      <c r="L517" s="79">
        <f t="shared" si="8"/>
        <v>0</v>
      </c>
    </row>
    <row r="518" spans="1:12" x14ac:dyDescent="0.2">
      <c r="A518" s="118">
        <v>514</v>
      </c>
      <c r="B518" s="104"/>
      <c r="C518" s="105"/>
      <c r="D518" s="106"/>
      <c r="E518" s="105"/>
      <c r="F518" s="107"/>
      <c r="G518" s="422"/>
      <c r="H518" s="422"/>
      <c r="I518" s="423"/>
      <c r="J518" s="422"/>
      <c r="K518" s="104"/>
      <c r="L518" s="79">
        <f t="shared" si="8"/>
        <v>0</v>
      </c>
    </row>
    <row r="519" spans="1:12" x14ac:dyDescent="0.2">
      <c r="A519" s="118">
        <v>515</v>
      </c>
      <c r="B519" s="104"/>
      <c r="C519" s="105"/>
      <c r="D519" s="106"/>
      <c r="E519" s="105"/>
      <c r="F519" s="107"/>
      <c r="G519" s="422"/>
      <c r="H519" s="422"/>
      <c r="I519" s="423"/>
      <c r="J519" s="422"/>
      <c r="K519" s="104"/>
      <c r="L519" s="79">
        <f t="shared" si="8"/>
        <v>0</v>
      </c>
    </row>
    <row r="520" spans="1:12" x14ac:dyDescent="0.2">
      <c r="A520" s="118">
        <v>516</v>
      </c>
      <c r="B520" s="104"/>
      <c r="C520" s="105"/>
      <c r="D520" s="106"/>
      <c r="E520" s="105"/>
      <c r="F520" s="107"/>
      <c r="G520" s="422"/>
      <c r="H520" s="422"/>
      <c r="I520" s="423"/>
      <c r="J520" s="422"/>
      <c r="K520" s="104"/>
      <c r="L520" s="79">
        <f t="shared" si="8"/>
        <v>0</v>
      </c>
    </row>
    <row r="521" spans="1:12" x14ac:dyDescent="0.2">
      <c r="A521" s="118">
        <v>517</v>
      </c>
      <c r="B521" s="104"/>
      <c r="C521" s="105"/>
      <c r="D521" s="106"/>
      <c r="E521" s="105"/>
      <c r="F521" s="107"/>
      <c r="G521" s="422"/>
      <c r="H521" s="422"/>
      <c r="I521" s="423"/>
      <c r="J521" s="422"/>
      <c r="K521" s="104"/>
      <c r="L521" s="79">
        <f t="shared" si="8"/>
        <v>0</v>
      </c>
    </row>
    <row r="522" spans="1:12" x14ac:dyDescent="0.2">
      <c r="A522" s="118">
        <v>518</v>
      </c>
      <c r="B522" s="104"/>
      <c r="C522" s="105"/>
      <c r="D522" s="106"/>
      <c r="E522" s="105"/>
      <c r="F522" s="107"/>
      <c r="G522" s="422"/>
      <c r="H522" s="422"/>
      <c r="I522" s="423"/>
      <c r="J522" s="422"/>
      <c r="K522" s="104"/>
      <c r="L522" s="79">
        <f t="shared" si="8"/>
        <v>0</v>
      </c>
    </row>
    <row r="523" spans="1:12" x14ac:dyDescent="0.2">
      <c r="A523" s="118">
        <v>519</v>
      </c>
      <c r="B523" s="104"/>
      <c r="C523" s="105"/>
      <c r="D523" s="106"/>
      <c r="E523" s="105"/>
      <c r="F523" s="107"/>
      <c r="G523" s="422"/>
      <c r="H523" s="422"/>
      <c r="I523" s="423"/>
      <c r="J523" s="422"/>
      <c r="K523" s="104"/>
      <c r="L523" s="79">
        <f t="shared" si="8"/>
        <v>0</v>
      </c>
    </row>
    <row r="524" spans="1:12" x14ac:dyDescent="0.2">
      <c r="A524" s="118">
        <v>520</v>
      </c>
      <c r="B524" s="104"/>
      <c r="C524" s="105"/>
      <c r="D524" s="106"/>
      <c r="E524" s="105"/>
      <c r="F524" s="107"/>
      <c r="G524" s="422"/>
      <c r="H524" s="422"/>
      <c r="I524" s="423"/>
      <c r="J524" s="422"/>
      <c r="K524" s="104"/>
      <c r="L524" s="79">
        <f t="shared" si="8"/>
        <v>0</v>
      </c>
    </row>
    <row r="525" spans="1:12" x14ac:dyDescent="0.2">
      <c r="A525" s="118">
        <v>521</v>
      </c>
      <c r="B525" s="104"/>
      <c r="C525" s="105"/>
      <c r="D525" s="106"/>
      <c r="E525" s="105"/>
      <c r="F525" s="107"/>
      <c r="G525" s="422"/>
      <c r="H525" s="422"/>
      <c r="I525" s="423"/>
      <c r="J525" s="422"/>
      <c r="K525" s="104"/>
      <c r="L525" s="79">
        <f t="shared" si="8"/>
        <v>0</v>
      </c>
    </row>
    <row r="526" spans="1:12" x14ac:dyDescent="0.2">
      <c r="A526" s="118">
        <v>522</v>
      </c>
      <c r="B526" s="104"/>
      <c r="C526" s="105"/>
      <c r="D526" s="106"/>
      <c r="E526" s="105"/>
      <c r="F526" s="107"/>
      <c r="G526" s="422"/>
      <c r="H526" s="422"/>
      <c r="I526" s="423"/>
      <c r="J526" s="422"/>
      <c r="K526" s="104"/>
      <c r="L526" s="79">
        <f t="shared" si="8"/>
        <v>0</v>
      </c>
    </row>
    <row r="527" spans="1:12" x14ac:dyDescent="0.2">
      <c r="A527" s="118">
        <v>523</v>
      </c>
      <c r="B527" s="104"/>
      <c r="C527" s="105"/>
      <c r="D527" s="106"/>
      <c r="E527" s="105"/>
      <c r="F527" s="107"/>
      <c r="G527" s="422"/>
      <c r="H527" s="422"/>
      <c r="I527" s="423"/>
      <c r="J527" s="422"/>
      <c r="K527" s="104"/>
      <c r="L527" s="79">
        <f t="shared" si="8"/>
        <v>0</v>
      </c>
    </row>
    <row r="528" spans="1:12" x14ac:dyDescent="0.2">
      <c r="A528" s="118">
        <v>524</v>
      </c>
      <c r="B528" s="104"/>
      <c r="C528" s="105"/>
      <c r="D528" s="106"/>
      <c r="E528" s="105"/>
      <c r="F528" s="107"/>
      <c r="G528" s="422"/>
      <c r="H528" s="422"/>
      <c r="I528" s="423"/>
      <c r="J528" s="422"/>
      <c r="K528" s="104"/>
      <c r="L528" s="79">
        <f t="shared" si="8"/>
        <v>0</v>
      </c>
    </row>
    <row r="529" spans="1:12" x14ac:dyDescent="0.2">
      <c r="A529" s="118">
        <v>525</v>
      </c>
      <c r="B529" s="104"/>
      <c r="C529" s="105"/>
      <c r="D529" s="106"/>
      <c r="E529" s="105"/>
      <c r="F529" s="107"/>
      <c r="G529" s="422"/>
      <c r="H529" s="422"/>
      <c r="I529" s="423"/>
      <c r="J529" s="422"/>
      <c r="K529" s="104"/>
      <c r="L529" s="79">
        <f t="shared" si="8"/>
        <v>0</v>
      </c>
    </row>
    <row r="530" spans="1:12" x14ac:dyDescent="0.2">
      <c r="A530" s="118">
        <v>526</v>
      </c>
      <c r="B530" s="104"/>
      <c r="C530" s="105"/>
      <c r="D530" s="106"/>
      <c r="E530" s="105"/>
      <c r="F530" s="107"/>
      <c r="G530" s="422"/>
      <c r="H530" s="422"/>
      <c r="I530" s="423"/>
      <c r="J530" s="422"/>
      <c r="K530" s="104"/>
      <c r="L530" s="79">
        <f t="shared" si="8"/>
        <v>0</v>
      </c>
    </row>
    <row r="531" spans="1:12" x14ac:dyDescent="0.2">
      <c r="A531" s="118">
        <v>527</v>
      </c>
      <c r="B531" s="104"/>
      <c r="C531" s="105"/>
      <c r="D531" s="106"/>
      <c r="E531" s="105"/>
      <c r="F531" s="107"/>
      <c r="G531" s="422"/>
      <c r="H531" s="422"/>
      <c r="I531" s="423"/>
      <c r="J531" s="422"/>
      <c r="K531" s="104"/>
      <c r="L531" s="79">
        <f t="shared" si="8"/>
        <v>0</v>
      </c>
    </row>
    <row r="532" spans="1:12" x14ac:dyDescent="0.2">
      <c r="A532" s="118">
        <v>528</v>
      </c>
      <c r="B532" s="104"/>
      <c r="C532" s="105"/>
      <c r="D532" s="106"/>
      <c r="E532" s="105"/>
      <c r="F532" s="107"/>
      <c r="G532" s="422"/>
      <c r="H532" s="422"/>
      <c r="I532" s="423"/>
      <c r="J532" s="422"/>
      <c r="K532" s="104"/>
      <c r="L532" s="79">
        <f t="shared" si="8"/>
        <v>0</v>
      </c>
    </row>
    <row r="533" spans="1:12" x14ac:dyDescent="0.2">
      <c r="A533" s="118">
        <v>529</v>
      </c>
      <c r="B533" s="104"/>
      <c r="C533" s="105"/>
      <c r="D533" s="106"/>
      <c r="E533" s="105"/>
      <c r="F533" s="107"/>
      <c r="G533" s="422"/>
      <c r="H533" s="422"/>
      <c r="I533" s="423"/>
      <c r="J533" s="422"/>
      <c r="K533" s="104"/>
      <c r="L533" s="79">
        <f t="shared" si="8"/>
        <v>0</v>
      </c>
    </row>
    <row r="534" spans="1:12" x14ac:dyDescent="0.2">
      <c r="A534" s="118">
        <v>530</v>
      </c>
      <c r="B534" s="104"/>
      <c r="C534" s="105"/>
      <c r="D534" s="106"/>
      <c r="E534" s="105"/>
      <c r="F534" s="107"/>
      <c r="G534" s="422"/>
      <c r="H534" s="422"/>
      <c r="I534" s="423"/>
      <c r="J534" s="422"/>
      <c r="K534" s="104"/>
      <c r="L534" s="79">
        <f t="shared" si="8"/>
        <v>0</v>
      </c>
    </row>
    <row r="535" spans="1:12" x14ac:dyDescent="0.2">
      <c r="A535" s="118">
        <v>531</v>
      </c>
      <c r="B535" s="104"/>
      <c r="C535" s="105"/>
      <c r="D535" s="106"/>
      <c r="E535" s="105"/>
      <c r="F535" s="107"/>
      <c r="G535" s="422"/>
      <c r="H535" s="422"/>
      <c r="I535" s="423"/>
      <c r="J535" s="422"/>
      <c r="K535" s="104"/>
      <c r="L535" s="79">
        <f t="shared" si="8"/>
        <v>0</v>
      </c>
    </row>
    <row r="536" spans="1:12" x14ac:dyDescent="0.2">
      <c r="A536" s="118">
        <v>532</v>
      </c>
      <c r="B536" s="104"/>
      <c r="C536" s="105"/>
      <c r="D536" s="106"/>
      <c r="E536" s="105"/>
      <c r="F536" s="107"/>
      <c r="G536" s="422"/>
      <c r="H536" s="422"/>
      <c r="I536" s="423"/>
      <c r="J536" s="422"/>
      <c r="K536" s="104"/>
      <c r="L536" s="79">
        <f t="shared" si="8"/>
        <v>0</v>
      </c>
    </row>
    <row r="537" spans="1:12" x14ac:dyDescent="0.2">
      <c r="A537" s="118">
        <v>533</v>
      </c>
      <c r="B537" s="104"/>
      <c r="C537" s="105"/>
      <c r="D537" s="106"/>
      <c r="E537" s="105"/>
      <c r="F537" s="107"/>
      <c r="G537" s="422"/>
      <c r="H537" s="422"/>
      <c r="I537" s="423"/>
      <c r="J537" s="422"/>
      <c r="K537" s="104"/>
      <c r="L537" s="79">
        <f t="shared" si="8"/>
        <v>0</v>
      </c>
    </row>
    <row r="538" spans="1:12" x14ac:dyDescent="0.2">
      <c r="A538" s="118">
        <v>534</v>
      </c>
      <c r="B538" s="104"/>
      <c r="C538" s="105"/>
      <c r="D538" s="106"/>
      <c r="E538" s="105"/>
      <c r="F538" s="107"/>
      <c r="G538" s="422"/>
      <c r="H538" s="422"/>
      <c r="I538" s="423"/>
      <c r="J538" s="422"/>
      <c r="K538" s="104"/>
      <c r="L538" s="79">
        <f t="shared" si="8"/>
        <v>0</v>
      </c>
    </row>
    <row r="539" spans="1:12" x14ac:dyDescent="0.2">
      <c r="A539" s="118">
        <v>535</v>
      </c>
      <c r="B539" s="104"/>
      <c r="C539" s="105"/>
      <c r="D539" s="106"/>
      <c r="E539" s="105"/>
      <c r="F539" s="107"/>
      <c r="G539" s="422"/>
      <c r="H539" s="422"/>
      <c r="I539" s="423"/>
      <c r="J539" s="422"/>
      <c r="K539" s="104"/>
      <c r="L539" s="79">
        <f t="shared" si="8"/>
        <v>0</v>
      </c>
    </row>
    <row r="540" spans="1:12" x14ac:dyDescent="0.2">
      <c r="A540" s="118">
        <v>536</v>
      </c>
      <c r="B540" s="104"/>
      <c r="C540" s="105"/>
      <c r="D540" s="106"/>
      <c r="E540" s="105"/>
      <c r="F540" s="107"/>
      <c r="G540" s="422"/>
      <c r="H540" s="422"/>
      <c r="I540" s="423"/>
      <c r="J540" s="422"/>
      <c r="K540" s="104"/>
      <c r="L540" s="79">
        <f t="shared" si="8"/>
        <v>0</v>
      </c>
    </row>
    <row r="541" spans="1:12" x14ac:dyDescent="0.2">
      <c r="A541" s="118">
        <v>537</v>
      </c>
      <c r="B541" s="104"/>
      <c r="C541" s="105"/>
      <c r="D541" s="106"/>
      <c r="E541" s="105"/>
      <c r="F541" s="107"/>
      <c r="G541" s="422"/>
      <c r="H541" s="422"/>
      <c r="I541" s="423"/>
      <c r="J541" s="422"/>
      <c r="K541" s="104"/>
      <c r="L541" s="79">
        <f t="shared" si="8"/>
        <v>0</v>
      </c>
    </row>
    <row r="542" spans="1:12" x14ac:dyDescent="0.2">
      <c r="A542" s="118">
        <v>538</v>
      </c>
      <c r="B542" s="104"/>
      <c r="C542" s="105"/>
      <c r="D542" s="106"/>
      <c r="E542" s="105"/>
      <c r="F542" s="107"/>
      <c r="G542" s="422"/>
      <c r="H542" s="422"/>
      <c r="I542" s="423"/>
      <c r="J542" s="422"/>
      <c r="K542" s="104"/>
      <c r="L542" s="79">
        <f t="shared" si="8"/>
        <v>0</v>
      </c>
    </row>
    <row r="543" spans="1:12" x14ac:dyDescent="0.2">
      <c r="A543" s="118">
        <v>539</v>
      </c>
      <c r="B543" s="104"/>
      <c r="C543" s="105"/>
      <c r="D543" s="106"/>
      <c r="E543" s="105"/>
      <c r="F543" s="107"/>
      <c r="G543" s="422"/>
      <c r="H543" s="422"/>
      <c r="I543" s="423"/>
      <c r="J543" s="422"/>
      <c r="K543" s="104"/>
      <c r="L543" s="79">
        <f t="shared" si="8"/>
        <v>0</v>
      </c>
    </row>
    <row r="544" spans="1:12" x14ac:dyDescent="0.2">
      <c r="A544" s="118">
        <v>540</v>
      </c>
      <c r="B544" s="104"/>
      <c r="C544" s="105"/>
      <c r="D544" s="106"/>
      <c r="E544" s="105"/>
      <c r="F544" s="107"/>
      <c r="G544" s="422"/>
      <c r="H544" s="422"/>
      <c r="I544" s="423"/>
      <c r="J544" s="422"/>
      <c r="K544" s="104"/>
      <c r="L544" s="79">
        <f t="shared" si="8"/>
        <v>0</v>
      </c>
    </row>
    <row r="545" spans="1:12" x14ac:dyDescent="0.2">
      <c r="A545" s="118">
        <v>541</v>
      </c>
      <c r="B545" s="104"/>
      <c r="C545" s="105"/>
      <c r="D545" s="106"/>
      <c r="E545" s="105"/>
      <c r="F545" s="107"/>
      <c r="G545" s="422"/>
      <c r="H545" s="422"/>
      <c r="I545" s="423"/>
      <c r="J545" s="422"/>
      <c r="K545" s="104"/>
      <c r="L545" s="79">
        <f t="shared" si="8"/>
        <v>0</v>
      </c>
    </row>
    <row r="546" spans="1:12" x14ac:dyDescent="0.2">
      <c r="A546" s="118">
        <v>542</v>
      </c>
      <c r="B546" s="104"/>
      <c r="C546" s="105"/>
      <c r="D546" s="106"/>
      <c r="E546" s="105"/>
      <c r="F546" s="107"/>
      <c r="G546" s="422"/>
      <c r="H546" s="422"/>
      <c r="I546" s="423"/>
      <c r="J546" s="422"/>
      <c r="K546" s="104"/>
      <c r="L546" s="79">
        <f t="shared" si="8"/>
        <v>0</v>
      </c>
    </row>
    <row r="547" spans="1:12" x14ac:dyDescent="0.2">
      <c r="A547" s="118">
        <v>543</v>
      </c>
      <c r="B547" s="104"/>
      <c r="C547" s="105"/>
      <c r="D547" s="106"/>
      <c r="E547" s="105"/>
      <c r="F547" s="107"/>
      <c r="G547" s="422"/>
      <c r="H547" s="422"/>
      <c r="I547" s="423"/>
      <c r="J547" s="422"/>
      <c r="K547" s="104"/>
      <c r="L547" s="79">
        <f t="shared" si="8"/>
        <v>0</v>
      </c>
    </row>
    <row r="548" spans="1:12" x14ac:dyDescent="0.2">
      <c r="A548" s="118">
        <v>544</v>
      </c>
      <c r="B548" s="104"/>
      <c r="C548" s="105"/>
      <c r="D548" s="106"/>
      <c r="E548" s="105"/>
      <c r="F548" s="107"/>
      <c r="G548" s="422"/>
      <c r="H548" s="422"/>
      <c r="I548" s="423"/>
      <c r="J548" s="422"/>
      <c r="K548" s="104"/>
      <c r="L548" s="79">
        <f t="shared" si="8"/>
        <v>0</v>
      </c>
    </row>
    <row r="549" spans="1:12" x14ac:dyDescent="0.2">
      <c r="A549" s="118">
        <v>545</v>
      </c>
      <c r="B549" s="104"/>
      <c r="C549" s="105"/>
      <c r="D549" s="106"/>
      <c r="E549" s="105"/>
      <c r="F549" s="107"/>
      <c r="G549" s="422"/>
      <c r="H549" s="422"/>
      <c r="I549" s="423"/>
      <c r="J549" s="422"/>
      <c r="K549" s="104"/>
      <c r="L549" s="79">
        <f t="shared" si="8"/>
        <v>0</v>
      </c>
    </row>
    <row r="550" spans="1:12" x14ac:dyDescent="0.2">
      <c r="A550" s="118">
        <v>546</v>
      </c>
      <c r="B550" s="104"/>
      <c r="C550" s="105"/>
      <c r="D550" s="106"/>
      <c r="E550" s="105"/>
      <c r="F550" s="107"/>
      <c r="G550" s="422"/>
      <c r="H550" s="422"/>
      <c r="I550" s="423"/>
      <c r="J550" s="422"/>
      <c r="K550" s="104"/>
      <c r="L550" s="79">
        <f t="shared" si="8"/>
        <v>0</v>
      </c>
    </row>
    <row r="551" spans="1:12" x14ac:dyDescent="0.2">
      <c r="A551" s="118">
        <v>547</v>
      </c>
      <c r="B551" s="104"/>
      <c r="C551" s="105"/>
      <c r="D551" s="106"/>
      <c r="E551" s="105"/>
      <c r="F551" s="107"/>
      <c r="G551" s="422"/>
      <c r="H551" s="422"/>
      <c r="I551" s="423"/>
      <c r="J551" s="422"/>
      <c r="K551" s="104"/>
      <c r="L551" s="79">
        <f t="shared" si="8"/>
        <v>0</v>
      </c>
    </row>
    <row r="552" spans="1:12" x14ac:dyDescent="0.2">
      <c r="A552" s="118">
        <v>548</v>
      </c>
      <c r="B552" s="104"/>
      <c r="C552" s="105"/>
      <c r="D552" s="106"/>
      <c r="E552" s="105"/>
      <c r="F552" s="107"/>
      <c r="G552" s="422"/>
      <c r="H552" s="422"/>
      <c r="I552" s="423"/>
      <c r="J552" s="422"/>
      <c r="K552" s="104"/>
      <c r="L552" s="79">
        <f t="shared" si="8"/>
        <v>0</v>
      </c>
    </row>
    <row r="553" spans="1:12" x14ac:dyDescent="0.2">
      <c r="A553" s="118">
        <v>549</v>
      </c>
      <c r="B553" s="104"/>
      <c r="C553" s="105"/>
      <c r="D553" s="106"/>
      <c r="E553" s="105"/>
      <c r="F553" s="107"/>
      <c r="G553" s="422"/>
      <c r="H553" s="422"/>
      <c r="I553" s="423"/>
      <c r="J553" s="422"/>
      <c r="K553" s="104"/>
      <c r="L553" s="79">
        <f t="shared" si="8"/>
        <v>0</v>
      </c>
    </row>
    <row r="554" spans="1:12" x14ac:dyDescent="0.2">
      <c r="A554" s="118">
        <v>550</v>
      </c>
      <c r="B554" s="104"/>
      <c r="C554" s="105"/>
      <c r="D554" s="106"/>
      <c r="E554" s="105"/>
      <c r="F554" s="107"/>
      <c r="G554" s="422"/>
      <c r="H554" s="422"/>
      <c r="I554" s="423"/>
      <c r="J554" s="422"/>
      <c r="K554" s="104"/>
      <c r="L554" s="79">
        <f t="shared" si="8"/>
        <v>0</v>
      </c>
    </row>
    <row r="555" spans="1:12" x14ac:dyDescent="0.2">
      <c r="A555" s="118">
        <v>551</v>
      </c>
      <c r="B555" s="104"/>
      <c r="C555" s="105"/>
      <c r="D555" s="106"/>
      <c r="E555" s="105"/>
      <c r="F555" s="107"/>
      <c r="G555" s="422"/>
      <c r="H555" s="422"/>
      <c r="I555" s="423"/>
      <c r="J555" s="422"/>
      <c r="K555" s="104"/>
      <c r="L555" s="79">
        <f t="shared" si="8"/>
        <v>0</v>
      </c>
    </row>
    <row r="556" spans="1:12" x14ac:dyDescent="0.2">
      <c r="A556" s="118">
        <v>552</v>
      </c>
      <c r="B556" s="104"/>
      <c r="C556" s="105"/>
      <c r="D556" s="106"/>
      <c r="E556" s="105"/>
      <c r="F556" s="107"/>
      <c r="G556" s="422"/>
      <c r="H556" s="422"/>
      <c r="I556" s="423"/>
      <c r="J556" s="422"/>
      <c r="K556" s="104"/>
      <c r="L556" s="79">
        <f t="shared" si="8"/>
        <v>0</v>
      </c>
    </row>
    <row r="557" spans="1:12" x14ac:dyDescent="0.2">
      <c r="A557" s="118">
        <v>553</v>
      </c>
      <c r="B557" s="104"/>
      <c r="C557" s="105"/>
      <c r="D557" s="106"/>
      <c r="E557" s="105"/>
      <c r="F557" s="107"/>
      <c r="G557" s="422"/>
      <c r="H557" s="422"/>
      <c r="I557" s="423"/>
      <c r="J557" s="422"/>
      <c r="K557" s="104"/>
      <c r="L557" s="79">
        <f t="shared" si="8"/>
        <v>0</v>
      </c>
    </row>
    <row r="558" spans="1:12" x14ac:dyDescent="0.2">
      <c r="A558" s="118">
        <v>554</v>
      </c>
      <c r="B558" s="104"/>
      <c r="C558" s="105"/>
      <c r="D558" s="106"/>
      <c r="E558" s="105"/>
      <c r="F558" s="107"/>
      <c r="G558" s="422"/>
      <c r="H558" s="422"/>
      <c r="I558" s="423"/>
      <c r="J558" s="422"/>
      <c r="K558" s="104"/>
      <c r="L558" s="79">
        <f t="shared" si="8"/>
        <v>0</v>
      </c>
    </row>
    <row r="559" spans="1:12" x14ac:dyDescent="0.2">
      <c r="A559" s="118">
        <v>555</v>
      </c>
      <c r="B559" s="104"/>
      <c r="C559" s="105"/>
      <c r="D559" s="106"/>
      <c r="E559" s="105"/>
      <c r="F559" s="107"/>
      <c r="G559" s="422"/>
      <c r="H559" s="422"/>
      <c r="I559" s="423"/>
      <c r="J559" s="422"/>
      <c r="K559" s="104"/>
      <c r="L559" s="79">
        <f t="shared" si="8"/>
        <v>0</v>
      </c>
    </row>
    <row r="560" spans="1:12" x14ac:dyDescent="0.2">
      <c r="A560" s="118">
        <v>556</v>
      </c>
      <c r="B560" s="104"/>
      <c r="C560" s="105"/>
      <c r="D560" s="106"/>
      <c r="E560" s="105"/>
      <c r="F560" s="107"/>
      <c r="G560" s="422"/>
      <c r="H560" s="422"/>
      <c r="I560" s="423"/>
      <c r="J560" s="422"/>
      <c r="K560" s="104"/>
      <c r="L560" s="79">
        <f t="shared" si="8"/>
        <v>0</v>
      </c>
    </row>
    <row r="561" spans="1:12" x14ac:dyDescent="0.2">
      <c r="A561" s="118">
        <v>557</v>
      </c>
      <c r="B561" s="104"/>
      <c r="C561" s="105"/>
      <c r="D561" s="106"/>
      <c r="E561" s="105"/>
      <c r="F561" s="107"/>
      <c r="G561" s="422"/>
      <c r="H561" s="422"/>
      <c r="I561" s="423"/>
      <c r="J561" s="422"/>
      <c r="K561" s="104"/>
      <c r="L561" s="79">
        <f t="shared" si="8"/>
        <v>0</v>
      </c>
    </row>
    <row r="562" spans="1:12" x14ac:dyDescent="0.2">
      <c r="A562" s="118">
        <v>558</v>
      </c>
      <c r="B562" s="104"/>
      <c r="C562" s="105"/>
      <c r="D562" s="106"/>
      <c r="E562" s="105"/>
      <c r="F562" s="107"/>
      <c r="G562" s="422"/>
      <c r="H562" s="422"/>
      <c r="I562" s="423"/>
      <c r="J562" s="422"/>
      <c r="K562" s="104"/>
      <c r="L562" s="79">
        <f t="shared" si="8"/>
        <v>0</v>
      </c>
    </row>
    <row r="563" spans="1:12" x14ac:dyDescent="0.2">
      <c r="A563" s="118">
        <v>559</v>
      </c>
      <c r="B563" s="104"/>
      <c r="C563" s="105"/>
      <c r="D563" s="106"/>
      <c r="E563" s="105"/>
      <c r="F563" s="107"/>
      <c r="G563" s="422"/>
      <c r="H563" s="422"/>
      <c r="I563" s="423"/>
      <c r="J563" s="422"/>
      <c r="K563" s="104"/>
      <c r="L563" s="79">
        <f t="shared" si="8"/>
        <v>0</v>
      </c>
    </row>
    <row r="564" spans="1:12" x14ac:dyDescent="0.2">
      <c r="A564" s="118">
        <v>560</v>
      </c>
      <c r="B564" s="104"/>
      <c r="C564" s="105"/>
      <c r="D564" s="106"/>
      <c r="E564" s="105"/>
      <c r="F564" s="107"/>
      <c r="G564" s="422"/>
      <c r="H564" s="422"/>
      <c r="I564" s="423"/>
      <c r="J564" s="422"/>
      <c r="K564" s="104"/>
      <c r="L564" s="79">
        <f t="shared" si="8"/>
        <v>0</v>
      </c>
    </row>
    <row r="565" spans="1:12" x14ac:dyDescent="0.2">
      <c r="A565" s="118">
        <v>561</v>
      </c>
      <c r="B565" s="104"/>
      <c r="C565" s="105"/>
      <c r="D565" s="106"/>
      <c r="E565" s="105"/>
      <c r="F565" s="107"/>
      <c r="G565" s="422"/>
      <c r="H565" s="422"/>
      <c r="I565" s="423"/>
      <c r="J565" s="422"/>
      <c r="K565" s="104"/>
      <c r="L565" s="79">
        <f t="shared" si="8"/>
        <v>0</v>
      </c>
    </row>
    <row r="566" spans="1:12" x14ac:dyDescent="0.2">
      <c r="A566" s="118">
        <v>562</v>
      </c>
      <c r="B566" s="104"/>
      <c r="C566" s="105"/>
      <c r="D566" s="106"/>
      <c r="E566" s="105"/>
      <c r="F566" s="107"/>
      <c r="G566" s="422"/>
      <c r="H566" s="422"/>
      <c r="I566" s="423"/>
      <c r="J566" s="422"/>
      <c r="K566" s="104"/>
      <c r="L566" s="79">
        <f t="shared" si="8"/>
        <v>0</v>
      </c>
    </row>
    <row r="567" spans="1:12" x14ac:dyDescent="0.2">
      <c r="A567" s="118">
        <v>563</v>
      </c>
      <c r="B567" s="104"/>
      <c r="C567" s="105"/>
      <c r="D567" s="106"/>
      <c r="E567" s="105"/>
      <c r="F567" s="107"/>
      <c r="G567" s="422"/>
      <c r="H567" s="422"/>
      <c r="I567" s="423"/>
      <c r="J567" s="422"/>
      <c r="K567" s="104"/>
      <c r="L567" s="79">
        <f t="shared" si="8"/>
        <v>0</v>
      </c>
    </row>
    <row r="568" spans="1:12" x14ac:dyDescent="0.2">
      <c r="A568" s="118">
        <v>564</v>
      </c>
      <c r="B568" s="104"/>
      <c r="C568" s="105"/>
      <c r="D568" s="106"/>
      <c r="E568" s="105"/>
      <c r="F568" s="107"/>
      <c r="G568" s="422"/>
      <c r="H568" s="422"/>
      <c r="I568" s="423"/>
      <c r="J568" s="422"/>
      <c r="K568" s="104"/>
      <c r="L568" s="79">
        <f t="shared" si="8"/>
        <v>0</v>
      </c>
    </row>
    <row r="569" spans="1:12" x14ac:dyDescent="0.2">
      <c r="A569" s="118">
        <v>565</v>
      </c>
      <c r="B569" s="104"/>
      <c r="C569" s="105"/>
      <c r="D569" s="106"/>
      <c r="E569" s="105"/>
      <c r="F569" s="107"/>
      <c r="G569" s="422"/>
      <c r="H569" s="422"/>
      <c r="I569" s="423"/>
      <c r="J569" s="422"/>
      <c r="K569" s="104"/>
      <c r="L569" s="79">
        <f t="shared" si="8"/>
        <v>0</v>
      </c>
    </row>
    <row r="570" spans="1:12" x14ac:dyDescent="0.2">
      <c r="A570" s="118">
        <v>566</v>
      </c>
      <c r="B570" s="104"/>
      <c r="C570" s="105"/>
      <c r="D570" s="106"/>
      <c r="E570" s="105"/>
      <c r="F570" s="107"/>
      <c r="G570" s="422"/>
      <c r="H570" s="422"/>
      <c r="I570" s="423"/>
      <c r="J570" s="422"/>
      <c r="K570" s="104"/>
      <c r="L570" s="79">
        <f t="shared" si="8"/>
        <v>0</v>
      </c>
    </row>
    <row r="571" spans="1:12" x14ac:dyDescent="0.2">
      <c r="A571" s="118">
        <v>567</v>
      </c>
      <c r="B571" s="104"/>
      <c r="C571" s="105"/>
      <c r="D571" s="106"/>
      <c r="E571" s="105"/>
      <c r="F571" s="107"/>
      <c r="G571" s="422"/>
      <c r="H571" s="422"/>
      <c r="I571" s="423"/>
      <c r="J571" s="422"/>
      <c r="K571" s="104"/>
      <c r="L571" s="79">
        <f t="shared" si="8"/>
        <v>0</v>
      </c>
    </row>
    <row r="572" spans="1:12" x14ac:dyDescent="0.2">
      <c r="A572" s="118">
        <v>568</v>
      </c>
      <c r="B572" s="104"/>
      <c r="C572" s="105"/>
      <c r="D572" s="106"/>
      <c r="E572" s="105"/>
      <c r="F572" s="107"/>
      <c r="G572" s="422"/>
      <c r="H572" s="422"/>
      <c r="I572" s="423"/>
      <c r="J572" s="422"/>
      <c r="K572" s="104"/>
      <c r="L572" s="79">
        <f t="shared" si="8"/>
        <v>0</v>
      </c>
    </row>
    <row r="573" spans="1:12" x14ac:dyDescent="0.2">
      <c r="A573" s="118">
        <v>569</v>
      </c>
      <c r="B573" s="104"/>
      <c r="C573" s="105"/>
      <c r="D573" s="106"/>
      <c r="E573" s="105"/>
      <c r="F573" s="107"/>
      <c r="G573" s="422"/>
      <c r="H573" s="422"/>
      <c r="I573" s="423"/>
      <c r="J573" s="422"/>
      <c r="K573" s="104"/>
      <c r="L573" s="79">
        <f t="shared" si="8"/>
        <v>0</v>
      </c>
    </row>
    <row r="574" spans="1:12" x14ac:dyDescent="0.2">
      <c r="A574" s="118">
        <v>570</v>
      </c>
      <c r="B574" s="104"/>
      <c r="C574" s="105"/>
      <c r="D574" s="106"/>
      <c r="E574" s="105"/>
      <c r="F574" s="107"/>
      <c r="G574" s="422"/>
      <c r="H574" s="422"/>
      <c r="I574" s="423"/>
      <c r="J574" s="422"/>
      <c r="K574" s="104"/>
      <c r="L574" s="79">
        <f t="shared" si="8"/>
        <v>0</v>
      </c>
    </row>
    <row r="575" spans="1:12" x14ac:dyDescent="0.2">
      <c r="A575" s="118">
        <v>571</v>
      </c>
      <c r="B575" s="104"/>
      <c r="C575" s="105"/>
      <c r="D575" s="106"/>
      <c r="E575" s="105"/>
      <c r="F575" s="107"/>
      <c r="G575" s="422"/>
      <c r="H575" s="422"/>
      <c r="I575" s="423"/>
      <c r="J575" s="422"/>
      <c r="K575" s="104"/>
      <c r="L575" s="79">
        <f t="shared" si="8"/>
        <v>0</v>
      </c>
    </row>
    <row r="576" spans="1:12" x14ac:dyDescent="0.2">
      <c r="A576" s="118">
        <v>572</v>
      </c>
      <c r="B576" s="104"/>
      <c r="C576" s="105"/>
      <c r="D576" s="106"/>
      <c r="E576" s="105"/>
      <c r="F576" s="107"/>
      <c r="G576" s="422"/>
      <c r="H576" s="422"/>
      <c r="I576" s="423"/>
      <c r="J576" s="422"/>
      <c r="K576" s="104"/>
      <c r="L576" s="79">
        <f t="shared" si="8"/>
        <v>0</v>
      </c>
    </row>
    <row r="577" spans="1:12" x14ac:dyDescent="0.2">
      <c r="A577" s="118">
        <v>573</v>
      </c>
      <c r="B577" s="104"/>
      <c r="C577" s="105"/>
      <c r="D577" s="106"/>
      <c r="E577" s="105"/>
      <c r="F577" s="107"/>
      <c r="G577" s="422"/>
      <c r="H577" s="422"/>
      <c r="I577" s="423"/>
      <c r="J577" s="422"/>
      <c r="K577" s="104"/>
      <c r="L577" s="79">
        <f t="shared" si="8"/>
        <v>0</v>
      </c>
    </row>
    <row r="578" spans="1:12" x14ac:dyDescent="0.2">
      <c r="A578" s="118">
        <v>574</v>
      </c>
      <c r="B578" s="104"/>
      <c r="C578" s="105"/>
      <c r="D578" s="106"/>
      <c r="E578" s="105"/>
      <c r="F578" s="107"/>
      <c r="G578" s="422"/>
      <c r="H578" s="422"/>
      <c r="I578" s="423"/>
      <c r="J578" s="422"/>
      <c r="K578" s="104"/>
      <c r="L578" s="79">
        <f t="shared" ref="L578:L641" si="9">IF(B578=0,0,MONTH(B578)-$L$1+1)</f>
        <v>0</v>
      </c>
    </row>
    <row r="579" spans="1:12" x14ac:dyDescent="0.2">
      <c r="A579" s="118">
        <v>575</v>
      </c>
      <c r="B579" s="104"/>
      <c r="C579" s="105"/>
      <c r="D579" s="106"/>
      <c r="E579" s="105"/>
      <c r="F579" s="107"/>
      <c r="G579" s="422"/>
      <c r="H579" s="422"/>
      <c r="I579" s="423"/>
      <c r="J579" s="422"/>
      <c r="K579" s="104"/>
      <c r="L579" s="79">
        <f t="shared" si="9"/>
        <v>0</v>
      </c>
    </row>
    <row r="580" spans="1:12" x14ac:dyDescent="0.2">
      <c r="A580" s="118">
        <v>576</v>
      </c>
      <c r="B580" s="104"/>
      <c r="C580" s="105"/>
      <c r="D580" s="106"/>
      <c r="E580" s="105"/>
      <c r="F580" s="107"/>
      <c r="G580" s="422"/>
      <c r="H580" s="422"/>
      <c r="I580" s="423"/>
      <c r="J580" s="422"/>
      <c r="K580" s="104"/>
      <c r="L580" s="79">
        <f t="shared" si="9"/>
        <v>0</v>
      </c>
    </row>
    <row r="581" spans="1:12" x14ac:dyDescent="0.2">
      <c r="A581" s="118">
        <v>577</v>
      </c>
      <c r="B581" s="104"/>
      <c r="C581" s="105"/>
      <c r="D581" s="106"/>
      <c r="E581" s="105"/>
      <c r="F581" s="107"/>
      <c r="G581" s="422"/>
      <c r="H581" s="422"/>
      <c r="I581" s="423"/>
      <c r="J581" s="422"/>
      <c r="K581" s="104"/>
      <c r="L581" s="79">
        <f t="shared" si="9"/>
        <v>0</v>
      </c>
    </row>
    <row r="582" spans="1:12" x14ac:dyDescent="0.2">
      <c r="A582" s="118">
        <v>578</v>
      </c>
      <c r="B582" s="104"/>
      <c r="C582" s="105"/>
      <c r="D582" s="106"/>
      <c r="E582" s="105"/>
      <c r="F582" s="107"/>
      <c r="G582" s="422"/>
      <c r="H582" s="422"/>
      <c r="I582" s="423"/>
      <c r="J582" s="422"/>
      <c r="K582" s="104"/>
      <c r="L582" s="79">
        <f t="shared" si="9"/>
        <v>0</v>
      </c>
    </row>
    <row r="583" spans="1:12" x14ac:dyDescent="0.2">
      <c r="A583" s="118">
        <v>579</v>
      </c>
      <c r="B583" s="104"/>
      <c r="C583" s="105"/>
      <c r="D583" s="106"/>
      <c r="E583" s="105"/>
      <c r="F583" s="107"/>
      <c r="G583" s="422"/>
      <c r="H583" s="422"/>
      <c r="I583" s="423"/>
      <c r="J583" s="422"/>
      <c r="K583" s="104"/>
      <c r="L583" s="79">
        <f t="shared" si="9"/>
        <v>0</v>
      </c>
    </row>
    <row r="584" spans="1:12" x14ac:dyDescent="0.2">
      <c r="A584" s="118">
        <v>580</v>
      </c>
      <c r="B584" s="104"/>
      <c r="C584" s="105"/>
      <c r="D584" s="106"/>
      <c r="E584" s="105"/>
      <c r="F584" s="107"/>
      <c r="G584" s="422"/>
      <c r="H584" s="422"/>
      <c r="I584" s="423"/>
      <c r="J584" s="422"/>
      <c r="K584" s="104"/>
      <c r="L584" s="79">
        <f t="shared" si="9"/>
        <v>0</v>
      </c>
    </row>
    <row r="585" spans="1:12" x14ac:dyDescent="0.2">
      <c r="A585" s="118">
        <v>581</v>
      </c>
      <c r="B585" s="104"/>
      <c r="C585" s="105"/>
      <c r="D585" s="106"/>
      <c r="E585" s="105"/>
      <c r="F585" s="107"/>
      <c r="G585" s="422"/>
      <c r="H585" s="422"/>
      <c r="I585" s="423"/>
      <c r="J585" s="422"/>
      <c r="K585" s="104"/>
      <c r="L585" s="79">
        <f t="shared" si="9"/>
        <v>0</v>
      </c>
    </row>
    <row r="586" spans="1:12" x14ac:dyDescent="0.2">
      <c r="A586" s="118">
        <v>582</v>
      </c>
      <c r="B586" s="104"/>
      <c r="C586" s="105"/>
      <c r="D586" s="106"/>
      <c r="E586" s="105"/>
      <c r="F586" s="107"/>
      <c r="G586" s="422"/>
      <c r="H586" s="422"/>
      <c r="I586" s="423"/>
      <c r="J586" s="422"/>
      <c r="K586" s="104"/>
      <c r="L586" s="79">
        <f t="shared" si="9"/>
        <v>0</v>
      </c>
    </row>
    <row r="587" spans="1:12" x14ac:dyDescent="0.2">
      <c r="A587" s="118">
        <v>583</v>
      </c>
      <c r="B587" s="104"/>
      <c r="C587" s="105"/>
      <c r="D587" s="106"/>
      <c r="E587" s="105"/>
      <c r="F587" s="107"/>
      <c r="G587" s="422"/>
      <c r="H587" s="422"/>
      <c r="I587" s="423"/>
      <c r="J587" s="422"/>
      <c r="K587" s="104"/>
      <c r="L587" s="79">
        <f t="shared" si="9"/>
        <v>0</v>
      </c>
    </row>
    <row r="588" spans="1:12" x14ac:dyDescent="0.2">
      <c r="A588" s="118">
        <v>584</v>
      </c>
      <c r="B588" s="104"/>
      <c r="C588" s="105"/>
      <c r="D588" s="106"/>
      <c r="E588" s="105"/>
      <c r="F588" s="107"/>
      <c r="G588" s="422"/>
      <c r="H588" s="422"/>
      <c r="I588" s="423"/>
      <c r="J588" s="422"/>
      <c r="K588" s="104"/>
      <c r="L588" s="79">
        <f t="shared" si="9"/>
        <v>0</v>
      </c>
    </row>
    <row r="589" spans="1:12" x14ac:dyDescent="0.2">
      <c r="A589" s="118">
        <v>585</v>
      </c>
      <c r="B589" s="104"/>
      <c r="C589" s="105"/>
      <c r="D589" s="106"/>
      <c r="E589" s="105"/>
      <c r="F589" s="107"/>
      <c r="G589" s="422"/>
      <c r="H589" s="422"/>
      <c r="I589" s="423"/>
      <c r="J589" s="422"/>
      <c r="K589" s="104"/>
      <c r="L589" s="79">
        <f t="shared" si="9"/>
        <v>0</v>
      </c>
    </row>
    <row r="590" spans="1:12" x14ac:dyDescent="0.2">
      <c r="A590" s="118">
        <v>586</v>
      </c>
      <c r="B590" s="104"/>
      <c r="C590" s="105"/>
      <c r="D590" s="106"/>
      <c r="E590" s="105"/>
      <c r="F590" s="107"/>
      <c r="G590" s="422"/>
      <c r="H590" s="422"/>
      <c r="I590" s="423"/>
      <c r="J590" s="422"/>
      <c r="K590" s="104"/>
      <c r="L590" s="79">
        <f t="shared" si="9"/>
        <v>0</v>
      </c>
    </row>
    <row r="591" spans="1:12" x14ac:dyDescent="0.2">
      <c r="A591" s="118">
        <v>587</v>
      </c>
      <c r="B591" s="104"/>
      <c r="C591" s="105"/>
      <c r="D591" s="106"/>
      <c r="E591" s="105"/>
      <c r="F591" s="107"/>
      <c r="G591" s="422"/>
      <c r="H591" s="422"/>
      <c r="I591" s="423"/>
      <c r="J591" s="422"/>
      <c r="K591" s="104"/>
      <c r="L591" s="79">
        <f t="shared" si="9"/>
        <v>0</v>
      </c>
    </row>
    <row r="592" spans="1:12" x14ac:dyDescent="0.2">
      <c r="A592" s="118">
        <v>588</v>
      </c>
      <c r="B592" s="104"/>
      <c r="C592" s="105"/>
      <c r="D592" s="106"/>
      <c r="E592" s="105"/>
      <c r="F592" s="107"/>
      <c r="G592" s="422"/>
      <c r="H592" s="422"/>
      <c r="I592" s="423"/>
      <c r="J592" s="422"/>
      <c r="K592" s="104"/>
      <c r="L592" s="79">
        <f t="shared" si="9"/>
        <v>0</v>
      </c>
    </row>
    <row r="593" spans="1:12" x14ac:dyDescent="0.2">
      <c r="A593" s="118">
        <v>589</v>
      </c>
      <c r="B593" s="104"/>
      <c r="C593" s="105"/>
      <c r="D593" s="106"/>
      <c r="E593" s="105"/>
      <c r="F593" s="107"/>
      <c r="G593" s="422"/>
      <c r="H593" s="422"/>
      <c r="I593" s="423"/>
      <c r="J593" s="422"/>
      <c r="K593" s="104"/>
      <c r="L593" s="79">
        <f t="shared" si="9"/>
        <v>0</v>
      </c>
    </row>
    <row r="594" spans="1:12" x14ac:dyDescent="0.2">
      <c r="A594" s="118">
        <v>590</v>
      </c>
      <c r="B594" s="104"/>
      <c r="C594" s="105"/>
      <c r="D594" s="106"/>
      <c r="E594" s="105"/>
      <c r="F594" s="107"/>
      <c r="G594" s="422"/>
      <c r="H594" s="422"/>
      <c r="I594" s="423"/>
      <c r="J594" s="422"/>
      <c r="K594" s="104"/>
      <c r="L594" s="79">
        <f t="shared" si="9"/>
        <v>0</v>
      </c>
    </row>
    <row r="595" spans="1:12" x14ac:dyDescent="0.2">
      <c r="A595" s="118">
        <v>591</v>
      </c>
      <c r="B595" s="104"/>
      <c r="C595" s="105"/>
      <c r="D595" s="106"/>
      <c r="E595" s="105"/>
      <c r="F595" s="107"/>
      <c r="G595" s="422"/>
      <c r="H595" s="422"/>
      <c r="I595" s="423"/>
      <c r="J595" s="422"/>
      <c r="K595" s="104"/>
      <c r="L595" s="79">
        <f t="shared" si="9"/>
        <v>0</v>
      </c>
    </row>
    <row r="596" spans="1:12" x14ac:dyDescent="0.2">
      <c r="A596" s="118">
        <v>592</v>
      </c>
      <c r="B596" s="104"/>
      <c r="C596" s="105"/>
      <c r="D596" s="106"/>
      <c r="E596" s="105"/>
      <c r="F596" s="107"/>
      <c r="G596" s="422"/>
      <c r="H596" s="422"/>
      <c r="I596" s="423"/>
      <c r="J596" s="422"/>
      <c r="K596" s="104"/>
      <c r="L596" s="79">
        <f t="shared" si="9"/>
        <v>0</v>
      </c>
    </row>
    <row r="597" spans="1:12" x14ac:dyDescent="0.2">
      <c r="A597" s="118">
        <v>593</v>
      </c>
      <c r="B597" s="104"/>
      <c r="C597" s="105"/>
      <c r="D597" s="106"/>
      <c r="E597" s="105"/>
      <c r="F597" s="107"/>
      <c r="G597" s="422"/>
      <c r="H597" s="422"/>
      <c r="I597" s="423"/>
      <c r="J597" s="422"/>
      <c r="K597" s="104"/>
      <c r="L597" s="79">
        <f t="shared" si="9"/>
        <v>0</v>
      </c>
    </row>
    <row r="598" spans="1:12" x14ac:dyDescent="0.2">
      <c r="A598" s="118">
        <v>594</v>
      </c>
      <c r="B598" s="104"/>
      <c r="C598" s="105"/>
      <c r="D598" s="106"/>
      <c r="E598" s="105"/>
      <c r="F598" s="107"/>
      <c r="G598" s="422"/>
      <c r="H598" s="422"/>
      <c r="I598" s="423"/>
      <c r="J598" s="422"/>
      <c r="K598" s="104"/>
      <c r="L598" s="79">
        <f t="shared" si="9"/>
        <v>0</v>
      </c>
    </row>
    <row r="599" spans="1:12" x14ac:dyDescent="0.2">
      <c r="A599" s="118">
        <v>595</v>
      </c>
      <c r="B599" s="104"/>
      <c r="C599" s="105"/>
      <c r="D599" s="106"/>
      <c r="E599" s="105"/>
      <c r="F599" s="107"/>
      <c r="G599" s="422"/>
      <c r="H599" s="422"/>
      <c r="I599" s="423"/>
      <c r="J599" s="422"/>
      <c r="K599" s="104"/>
      <c r="L599" s="79">
        <f t="shared" si="9"/>
        <v>0</v>
      </c>
    </row>
    <row r="600" spans="1:12" x14ac:dyDescent="0.2">
      <c r="A600" s="118">
        <v>596</v>
      </c>
      <c r="B600" s="104"/>
      <c r="C600" s="105"/>
      <c r="D600" s="106"/>
      <c r="E600" s="105"/>
      <c r="F600" s="107"/>
      <c r="G600" s="422"/>
      <c r="H600" s="422"/>
      <c r="I600" s="423"/>
      <c r="J600" s="422"/>
      <c r="K600" s="104"/>
      <c r="L600" s="79">
        <f t="shared" si="9"/>
        <v>0</v>
      </c>
    </row>
    <row r="601" spans="1:12" x14ac:dyDescent="0.2">
      <c r="A601" s="118">
        <v>597</v>
      </c>
      <c r="B601" s="104"/>
      <c r="C601" s="105"/>
      <c r="D601" s="106"/>
      <c r="E601" s="105"/>
      <c r="F601" s="107"/>
      <c r="G601" s="422"/>
      <c r="H601" s="422"/>
      <c r="I601" s="423"/>
      <c r="J601" s="422"/>
      <c r="K601" s="104"/>
      <c r="L601" s="79">
        <f t="shared" si="9"/>
        <v>0</v>
      </c>
    </row>
    <row r="602" spans="1:12" x14ac:dyDescent="0.2">
      <c r="A602" s="118">
        <v>598</v>
      </c>
      <c r="B602" s="104"/>
      <c r="C602" s="105"/>
      <c r="D602" s="106"/>
      <c r="E602" s="105"/>
      <c r="F602" s="107"/>
      <c r="G602" s="422"/>
      <c r="H602" s="422"/>
      <c r="I602" s="423"/>
      <c r="J602" s="422"/>
      <c r="K602" s="104"/>
      <c r="L602" s="79">
        <f t="shared" si="9"/>
        <v>0</v>
      </c>
    </row>
    <row r="603" spans="1:12" x14ac:dyDescent="0.2">
      <c r="A603" s="118">
        <v>599</v>
      </c>
      <c r="B603" s="104"/>
      <c r="C603" s="105"/>
      <c r="D603" s="106"/>
      <c r="E603" s="105"/>
      <c r="F603" s="107"/>
      <c r="G603" s="422"/>
      <c r="H603" s="422"/>
      <c r="I603" s="423"/>
      <c r="J603" s="422"/>
      <c r="K603" s="104"/>
      <c r="L603" s="79">
        <f t="shared" si="9"/>
        <v>0</v>
      </c>
    </row>
    <row r="604" spans="1:12" x14ac:dyDescent="0.2">
      <c r="A604" s="118">
        <v>600</v>
      </c>
      <c r="B604" s="104"/>
      <c r="C604" s="105"/>
      <c r="D604" s="106"/>
      <c r="E604" s="105"/>
      <c r="F604" s="107"/>
      <c r="G604" s="422"/>
      <c r="H604" s="422"/>
      <c r="I604" s="423"/>
      <c r="J604" s="422"/>
      <c r="K604" s="104"/>
      <c r="L604" s="79">
        <f t="shared" si="9"/>
        <v>0</v>
      </c>
    </row>
    <row r="605" spans="1:12" x14ac:dyDescent="0.2">
      <c r="A605" s="118">
        <v>601</v>
      </c>
      <c r="B605" s="104"/>
      <c r="C605" s="105"/>
      <c r="D605" s="106"/>
      <c r="E605" s="105"/>
      <c r="F605" s="107"/>
      <c r="G605" s="422"/>
      <c r="H605" s="422"/>
      <c r="I605" s="423"/>
      <c r="J605" s="422"/>
      <c r="K605" s="104"/>
      <c r="L605" s="79">
        <f t="shared" si="9"/>
        <v>0</v>
      </c>
    </row>
    <row r="606" spans="1:12" x14ac:dyDescent="0.2">
      <c r="A606" s="118">
        <v>602</v>
      </c>
      <c r="B606" s="104"/>
      <c r="C606" s="105"/>
      <c r="D606" s="106"/>
      <c r="E606" s="105"/>
      <c r="F606" s="107"/>
      <c r="G606" s="422"/>
      <c r="H606" s="422"/>
      <c r="I606" s="423"/>
      <c r="J606" s="422"/>
      <c r="K606" s="104"/>
      <c r="L606" s="79">
        <f t="shared" si="9"/>
        <v>0</v>
      </c>
    </row>
    <row r="607" spans="1:12" x14ac:dyDescent="0.2">
      <c r="A607" s="118">
        <v>603</v>
      </c>
      <c r="B607" s="104"/>
      <c r="C607" s="105"/>
      <c r="D607" s="106"/>
      <c r="E607" s="105"/>
      <c r="F607" s="107"/>
      <c r="G607" s="422"/>
      <c r="H607" s="422"/>
      <c r="I607" s="423"/>
      <c r="J607" s="422"/>
      <c r="K607" s="104"/>
      <c r="L607" s="79">
        <f t="shared" si="9"/>
        <v>0</v>
      </c>
    </row>
    <row r="608" spans="1:12" x14ac:dyDescent="0.2">
      <c r="A608" s="118">
        <v>604</v>
      </c>
      <c r="B608" s="104"/>
      <c r="C608" s="105"/>
      <c r="D608" s="106"/>
      <c r="E608" s="105"/>
      <c r="F608" s="107"/>
      <c r="G608" s="422"/>
      <c r="H608" s="422"/>
      <c r="I608" s="423"/>
      <c r="J608" s="422"/>
      <c r="K608" s="104"/>
      <c r="L608" s="79">
        <f t="shared" si="9"/>
        <v>0</v>
      </c>
    </row>
    <row r="609" spans="1:12" x14ac:dyDescent="0.2">
      <c r="A609" s="118">
        <v>605</v>
      </c>
      <c r="B609" s="104"/>
      <c r="C609" s="105"/>
      <c r="D609" s="106"/>
      <c r="E609" s="105"/>
      <c r="F609" s="107"/>
      <c r="G609" s="422"/>
      <c r="H609" s="422"/>
      <c r="I609" s="423"/>
      <c r="J609" s="422"/>
      <c r="K609" s="104"/>
      <c r="L609" s="79">
        <f t="shared" si="9"/>
        <v>0</v>
      </c>
    </row>
    <row r="610" spans="1:12" x14ac:dyDescent="0.2">
      <c r="A610" s="118">
        <v>606</v>
      </c>
      <c r="B610" s="104"/>
      <c r="C610" s="105"/>
      <c r="D610" s="106"/>
      <c r="E610" s="105"/>
      <c r="F610" s="107"/>
      <c r="G610" s="422"/>
      <c r="H610" s="422"/>
      <c r="I610" s="423"/>
      <c r="J610" s="422"/>
      <c r="K610" s="104"/>
      <c r="L610" s="79">
        <f t="shared" si="9"/>
        <v>0</v>
      </c>
    </row>
    <row r="611" spans="1:12" x14ac:dyDescent="0.2">
      <c r="A611" s="118">
        <v>607</v>
      </c>
      <c r="B611" s="104"/>
      <c r="C611" s="105"/>
      <c r="D611" s="106"/>
      <c r="E611" s="105"/>
      <c r="F611" s="107"/>
      <c r="G611" s="422"/>
      <c r="H611" s="422"/>
      <c r="I611" s="423"/>
      <c r="J611" s="422"/>
      <c r="K611" s="104"/>
      <c r="L611" s="79">
        <f t="shared" si="9"/>
        <v>0</v>
      </c>
    </row>
    <row r="612" spans="1:12" x14ac:dyDescent="0.2">
      <c r="A612" s="118">
        <v>608</v>
      </c>
      <c r="B612" s="104"/>
      <c r="C612" s="105"/>
      <c r="D612" s="106"/>
      <c r="E612" s="105"/>
      <c r="F612" s="107"/>
      <c r="G612" s="422"/>
      <c r="H612" s="422"/>
      <c r="I612" s="423"/>
      <c r="J612" s="422"/>
      <c r="K612" s="104"/>
      <c r="L612" s="79">
        <f t="shared" si="9"/>
        <v>0</v>
      </c>
    </row>
    <row r="613" spans="1:12" x14ac:dyDescent="0.2">
      <c r="A613" s="118">
        <v>609</v>
      </c>
      <c r="B613" s="104"/>
      <c r="C613" s="105"/>
      <c r="D613" s="106"/>
      <c r="E613" s="105"/>
      <c r="F613" s="107"/>
      <c r="G613" s="422"/>
      <c r="H613" s="422"/>
      <c r="I613" s="423"/>
      <c r="J613" s="422"/>
      <c r="K613" s="104"/>
      <c r="L613" s="79">
        <f t="shared" si="9"/>
        <v>0</v>
      </c>
    </row>
    <row r="614" spans="1:12" x14ac:dyDescent="0.2">
      <c r="A614" s="118">
        <v>610</v>
      </c>
      <c r="B614" s="104"/>
      <c r="C614" s="105"/>
      <c r="D614" s="106"/>
      <c r="E614" s="105"/>
      <c r="F614" s="107"/>
      <c r="G614" s="422"/>
      <c r="H614" s="422"/>
      <c r="I614" s="423"/>
      <c r="J614" s="422"/>
      <c r="K614" s="104"/>
      <c r="L614" s="79">
        <f t="shared" si="9"/>
        <v>0</v>
      </c>
    </row>
    <row r="615" spans="1:12" x14ac:dyDescent="0.2">
      <c r="A615" s="118">
        <v>611</v>
      </c>
      <c r="B615" s="104"/>
      <c r="C615" s="105"/>
      <c r="D615" s="106"/>
      <c r="E615" s="105"/>
      <c r="F615" s="107"/>
      <c r="G615" s="422"/>
      <c r="H615" s="422"/>
      <c r="I615" s="423"/>
      <c r="J615" s="422"/>
      <c r="K615" s="104"/>
      <c r="L615" s="79">
        <f t="shared" si="9"/>
        <v>0</v>
      </c>
    </row>
    <row r="616" spans="1:12" x14ac:dyDescent="0.2">
      <c r="A616" s="118">
        <v>612</v>
      </c>
      <c r="B616" s="104"/>
      <c r="C616" s="105"/>
      <c r="D616" s="106"/>
      <c r="E616" s="105"/>
      <c r="F616" s="107"/>
      <c r="G616" s="422"/>
      <c r="H616" s="422"/>
      <c r="I616" s="423"/>
      <c r="J616" s="422"/>
      <c r="K616" s="104"/>
      <c r="L616" s="79">
        <f t="shared" si="9"/>
        <v>0</v>
      </c>
    </row>
    <row r="617" spans="1:12" x14ac:dyDescent="0.2">
      <c r="A617" s="118">
        <v>613</v>
      </c>
      <c r="B617" s="104"/>
      <c r="C617" s="105"/>
      <c r="D617" s="106"/>
      <c r="E617" s="105"/>
      <c r="F617" s="107"/>
      <c r="G617" s="422"/>
      <c r="H617" s="422"/>
      <c r="I617" s="423"/>
      <c r="J617" s="422"/>
      <c r="K617" s="104"/>
      <c r="L617" s="79">
        <f t="shared" si="9"/>
        <v>0</v>
      </c>
    </row>
    <row r="618" spans="1:12" x14ac:dyDescent="0.2">
      <c r="A618" s="118">
        <v>614</v>
      </c>
      <c r="B618" s="104"/>
      <c r="C618" s="105"/>
      <c r="D618" s="106"/>
      <c r="E618" s="105"/>
      <c r="F618" s="107"/>
      <c r="G618" s="422"/>
      <c r="H618" s="422"/>
      <c r="I618" s="423"/>
      <c r="J618" s="422"/>
      <c r="K618" s="104"/>
      <c r="L618" s="79">
        <f t="shared" si="9"/>
        <v>0</v>
      </c>
    </row>
    <row r="619" spans="1:12" x14ac:dyDescent="0.2">
      <c r="A619" s="118">
        <v>615</v>
      </c>
      <c r="B619" s="104"/>
      <c r="C619" s="105"/>
      <c r="D619" s="106"/>
      <c r="E619" s="105"/>
      <c r="F619" s="107"/>
      <c r="G619" s="422"/>
      <c r="H619" s="422"/>
      <c r="I619" s="423"/>
      <c r="J619" s="422"/>
      <c r="K619" s="104"/>
      <c r="L619" s="79">
        <f t="shared" si="9"/>
        <v>0</v>
      </c>
    </row>
    <row r="620" spans="1:12" x14ac:dyDescent="0.2">
      <c r="A620" s="118">
        <v>616</v>
      </c>
      <c r="B620" s="104"/>
      <c r="C620" s="105"/>
      <c r="D620" s="106"/>
      <c r="E620" s="105"/>
      <c r="F620" s="107"/>
      <c r="G620" s="422"/>
      <c r="H620" s="422"/>
      <c r="I620" s="423"/>
      <c r="J620" s="422"/>
      <c r="K620" s="104"/>
      <c r="L620" s="79">
        <f t="shared" si="9"/>
        <v>0</v>
      </c>
    </row>
    <row r="621" spans="1:12" x14ac:dyDescent="0.2">
      <c r="A621" s="118">
        <v>617</v>
      </c>
      <c r="B621" s="104"/>
      <c r="C621" s="105"/>
      <c r="D621" s="106"/>
      <c r="E621" s="105"/>
      <c r="F621" s="107"/>
      <c r="G621" s="422"/>
      <c r="H621" s="422"/>
      <c r="I621" s="423"/>
      <c r="J621" s="422"/>
      <c r="K621" s="104"/>
      <c r="L621" s="79">
        <f t="shared" si="9"/>
        <v>0</v>
      </c>
    </row>
    <row r="622" spans="1:12" x14ac:dyDescent="0.2">
      <c r="A622" s="118">
        <v>618</v>
      </c>
      <c r="B622" s="104"/>
      <c r="C622" s="105"/>
      <c r="D622" s="106"/>
      <c r="E622" s="105"/>
      <c r="F622" s="107"/>
      <c r="G622" s="422"/>
      <c r="H622" s="422"/>
      <c r="I622" s="423"/>
      <c r="J622" s="422"/>
      <c r="K622" s="104"/>
      <c r="L622" s="79">
        <f t="shared" si="9"/>
        <v>0</v>
      </c>
    </row>
    <row r="623" spans="1:12" x14ac:dyDescent="0.2">
      <c r="A623" s="118">
        <v>619</v>
      </c>
      <c r="B623" s="104"/>
      <c r="C623" s="105"/>
      <c r="D623" s="106"/>
      <c r="E623" s="105"/>
      <c r="F623" s="107"/>
      <c r="G623" s="422"/>
      <c r="H623" s="422"/>
      <c r="I623" s="423"/>
      <c r="J623" s="422"/>
      <c r="K623" s="104"/>
      <c r="L623" s="79">
        <f t="shared" si="9"/>
        <v>0</v>
      </c>
    </row>
    <row r="624" spans="1:12" x14ac:dyDescent="0.2">
      <c r="A624" s="118">
        <v>620</v>
      </c>
      <c r="B624" s="104"/>
      <c r="C624" s="105"/>
      <c r="D624" s="106"/>
      <c r="E624" s="105"/>
      <c r="F624" s="107"/>
      <c r="G624" s="422"/>
      <c r="H624" s="422"/>
      <c r="I624" s="423"/>
      <c r="J624" s="422"/>
      <c r="K624" s="104"/>
      <c r="L624" s="79">
        <f t="shared" si="9"/>
        <v>0</v>
      </c>
    </row>
    <row r="625" spans="1:12" x14ac:dyDescent="0.2">
      <c r="A625" s="118">
        <v>621</v>
      </c>
      <c r="B625" s="104"/>
      <c r="C625" s="105"/>
      <c r="D625" s="106"/>
      <c r="E625" s="105"/>
      <c r="F625" s="107"/>
      <c r="G625" s="422"/>
      <c r="H625" s="422"/>
      <c r="I625" s="423"/>
      <c r="J625" s="422"/>
      <c r="K625" s="104"/>
      <c r="L625" s="79">
        <f t="shared" si="9"/>
        <v>0</v>
      </c>
    </row>
    <row r="626" spans="1:12" x14ac:dyDescent="0.2">
      <c r="A626" s="118">
        <v>622</v>
      </c>
      <c r="B626" s="104"/>
      <c r="C626" s="105"/>
      <c r="D626" s="106"/>
      <c r="E626" s="105"/>
      <c r="F626" s="107"/>
      <c r="G626" s="422"/>
      <c r="H626" s="422"/>
      <c r="I626" s="423"/>
      <c r="J626" s="422"/>
      <c r="K626" s="104"/>
      <c r="L626" s="79">
        <f t="shared" si="9"/>
        <v>0</v>
      </c>
    </row>
    <row r="627" spans="1:12" x14ac:dyDescent="0.2">
      <c r="A627" s="118">
        <v>623</v>
      </c>
      <c r="B627" s="104"/>
      <c r="C627" s="105"/>
      <c r="D627" s="106"/>
      <c r="E627" s="105"/>
      <c r="F627" s="107"/>
      <c r="G627" s="422"/>
      <c r="H627" s="422"/>
      <c r="I627" s="423"/>
      <c r="J627" s="422"/>
      <c r="K627" s="104"/>
      <c r="L627" s="79">
        <f t="shared" si="9"/>
        <v>0</v>
      </c>
    </row>
    <row r="628" spans="1:12" x14ac:dyDescent="0.2">
      <c r="A628" s="118">
        <v>624</v>
      </c>
      <c r="B628" s="104"/>
      <c r="C628" s="105"/>
      <c r="D628" s="106"/>
      <c r="E628" s="105"/>
      <c r="F628" s="107"/>
      <c r="G628" s="422"/>
      <c r="H628" s="422"/>
      <c r="I628" s="423"/>
      <c r="J628" s="422"/>
      <c r="K628" s="104"/>
      <c r="L628" s="79">
        <f t="shared" si="9"/>
        <v>0</v>
      </c>
    </row>
    <row r="629" spans="1:12" x14ac:dyDescent="0.2">
      <c r="A629" s="118">
        <v>625</v>
      </c>
      <c r="B629" s="104"/>
      <c r="C629" s="105"/>
      <c r="D629" s="106"/>
      <c r="E629" s="105"/>
      <c r="F629" s="107"/>
      <c r="G629" s="422"/>
      <c r="H629" s="422"/>
      <c r="I629" s="423"/>
      <c r="J629" s="422"/>
      <c r="K629" s="104"/>
      <c r="L629" s="79">
        <f t="shared" si="9"/>
        <v>0</v>
      </c>
    </row>
    <row r="630" spans="1:12" x14ac:dyDescent="0.2">
      <c r="A630" s="118">
        <v>626</v>
      </c>
      <c r="B630" s="104"/>
      <c r="C630" s="105"/>
      <c r="D630" s="106"/>
      <c r="E630" s="105"/>
      <c r="F630" s="107"/>
      <c r="G630" s="422"/>
      <c r="H630" s="422"/>
      <c r="I630" s="423"/>
      <c r="J630" s="422"/>
      <c r="K630" s="104"/>
      <c r="L630" s="79">
        <f t="shared" si="9"/>
        <v>0</v>
      </c>
    </row>
    <row r="631" spans="1:12" x14ac:dyDescent="0.2">
      <c r="A631" s="118">
        <v>627</v>
      </c>
      <c r="B631" s="104"/>
      <c r="C631" s="105"/>
      <c r="D631" s="106"/>
      <c r="E631" s="105"/>
      <c r="F631" s="107"/>
      <c r="G631" s="422"/>
      <c r="H631" s="422"/>
      <c r="I631" s="423"/>
      <c r="J631" s="422"/>
      <c r="K631" s="104"/>
      <c r="L631" s="79">
        <f t="shared" si="9"/>
        <v>0</v>
      </c>
    </row>
    <row r="632" spans="1:12" x14ac:dyDescent="0.2">
      <c r="A632" s="118">
        <v>628</v>
      </c>
      <c r="B632" s="104"/>
      <c r="C632" s="105"/>
      <c r="D632" s="106"/>
      <c r="E632" s="105"/>
      <c r="F632" s="107"/>
      <c r="G632" s="422"/>
      <c r="H632" s="422"/>
      <c r="I632" s="423"/>
      <c r="J632" s="422"/>
      <c r="K632" s="104"/>
      <c r="L632" s="79">
        <f t="shared" si="9"/>
        <v>0</v>
      </c>
    </row>
    <row r="633" spans="1:12" x14ac:dyDescent="0.2">
      <c r="A633" s="118">
        <v>629</v>
      </c>
      <c r="B633" s="104"/>
      <c r="C633" s="105"/>
      <c r="D633" s="106"/>
      <c r="E633" s="105"/>
      <c r="F633" s="107"/>
      <c r="G633" s="422"/>
      <c r="H633" s="422"/>
      <c r="I633" s="423"/>
      <c r="J633" s="422"/>
      <c r="K633" s="104"/>
      <c r="L633" s="79">
        <f t="shared" si="9"/>
        <v>0</v>
      </c>
    </row>
    <row r="634" spans="1:12" x14ac:dyDescent="0.2">
      <c r="A634" s="118">
        <v>630</v>
      </c>
      <c r="B634" s="104"/>
      <c r="C634" s="105"/>
      <c r="D634" s="106"/>
      <c r="E634" s="105"/>
      <c r="F634" s="107"/>
      <c r="G634" s="422"/>
      <c r="H634" s="422"/>
      <c r="I634" s="423"/>
      <c r="J634" s="422"/>
      <c r="K634" s="104"/>
      <c r="L634" s="79">
        <f t="shared" si="9"/>
        <v>0</v>
      </c>
    </row>
    <row r="635" spans="1:12" x14ac:dyDescent="0.2">
      <c r="A635" s="118">
        <v>631</v>
      </c>
      <c r="B635" s="104"/>
      <c r="C635" s="105"/>
      <c r="D635" s="106"/>
      <c r="E635" s="105"/>
      <c r="F635" s="107"/>
      <c r="G635" s="422"/>
      <c r="H635" s="422"/>
      <c r="I635" s="423"/>
      <c r="J635" s="422"/>
      <c r="K635" s="104"/>
      <c r="L635" s="79">
        <f t="shared" si="9"/>
        <v>0</v>
      </c>
    </row>
    <row r="636" spans="1:12" x14ac:dyDescent="0.2">
      <c r="A636" s="118">
        <v>632</v>
      </c>
      <c r="B636" s="104"/>
      <c r="C636" s="105"/>
      <c r="D636" s="106"/>
      <c r="E636" s="105"/>
      <c r="F636" s="107"/>
      <c r="G636" s="422"/>
      <c r="H636" s="422"/>
      <c r="I636" s="423"/>
      <c r="J636" s="422"/>
      <c r="K636" s="104"/>
      <c r="L636" s="79">
        <f t="shared" si="9"/>
        <v>0</v>
      </c>
    </row>
    <row r="637" spans="1:12" x14ac:dyDescent="0.2">
      <c r="A637" s="118">
        <v>633</v>
      </c>
      <c r="B637" s="104"/>
      <c r="C637" s="105"/>
      <c r="D637" s="106"/>
      <c r="E637" s="105"/>
      <c r="F637" s="107"/>
      <c r="G637" s="422"/>
      <c r="H637" s="422"/>
      <c r="I637" s="423"/>
      <c r="J637" s="422"/>
      <c r="K637" s="104"/>
      <c r="L637" s="79">
        <f t="shared" si="9"/>
        <v>0</v>
      </c>
    </row>
    <row r="638" spans="1:12" x14ac:dyDescent="0.2">
      <c r="A638" s="118">
        <v>634</v>
      </c>
      <c r="B638" s="104"/>
      <c r="C638" s="105"/>
      <c r="D638" s="106"/>
      <c r="E638" s="105"/>
      <c r="F638" s="107"/>
      <c r="G638" s="422"/>
      <c r="H638" s="422"/>
      <c r="I638" s="423"/>
      <c r="J638" s="422"/>
      <c r="K638" s="104"/>
      <c r="L638" s="79">
        <f t="shared" si="9"/>
        <v>0</v>
      </c>
    </row>
    <row r="639" spans="1:12" x14ac:dyDescent="0.2">
      <c r="A639" s="118">
        <v>635</v>
      </c>
      <c r="B639" s="104"/>
      <c r="C639" s="105"/>
      <c r="D639" s="106"/>
      <c r="E639" s="105"/>
      <c r="F639" s="107"/>
      <c r="G639" s="422"/>
      <c r="H639" s="422"/>
      <c r="I639" s="423"/>
      <c r="J639" s="422"/>
      <c r="K639" s="104"/>
      <c r="L639" s="79">
        <f t="shared" si="9"/>
        <v>0</v>
      </c>
    </row>
    <row r="640" spans="1:12" x14ac:dyDescent="0.2">
      <c r="A640" s="118">
        <v>636</v>
      </c>
      <c r="B640" s="104"/>
      <c r="C640" s="105"/>
      <c r="D640" s="106"/>
      <c r="E640" s="105"/>
      <c r="F640" s="107"/>
      <c r="G640" s="422"/>
      <c r="H640" s="422"/>
      <c r="I640" s="423"/>
      <c r="J640" s="422"/>
      <c r="K640" s="104"/>
      <c r="L640" s="79">
        <f t="shared" si="9"/>
        <v>0</v>
      </c>
    </row>
    <row r="641" spans="1:12" x14ac:dyDescent="0.2">
      <c r="A641" s="118">
        <v>637</v>
      </c>
      <c r="B641" s="104"/>
      <c r="C641" s="105"/>
      <c r="D641" s="106"/>
      <c r="E641" s="105"/>
      <c r="F641" s="107"/>
      <c r="G641" s="422"/>
      <c r="H641" s="422"/>
      <c r="I641" s="423"/>
      <c r="J641" s="422"/>
      <c r="K641" s="104"/>
      <c r="L641" s="79">
        <f t="shared" si="9"/>
        <v>0</v>
      </c>
    </row>
    <row r="642" spans="1:12" x14ac:dyDescent="0.2">
      <c r="A642" s="118">
        <v>638</v>
      </c>
      <c r="B642" s="104"/>
      <c r="C642" s="105"/>
      <c r="D642" s="106"/>
      <c r="E642" s="105"/>
      <c r="F642" s="107"/>
      <c r="G642" s="422"/>
      <c r="H642" s="422"/>
      <c r="I642" s="423"/>
      <c r="J642" s="422"/>
      <c r="K642" s="104"/>
      <c r="L642" s="79">
        <f t="shared" ref="L642:L705" si="10">IF(B642=0,0,MONTH(B642)-$L$1+1)</f>
        <v>0</v>
      </c>
    </row>
    <row r="643" spans="1:12" x14ac:dyDescent="0.2">
      <c r="A643" s="118">
        <v>639</v>
      </c>
      <c r="B643" s="104"/>
      <c r="C643" s="105"/>
      <c r="D643" s="106"/>
      <c r="E643" s="105"/>
      <c r="F643" s="107"/>
      <c r="G643" s="422"/>
      <c r="H643" s="422"/>
      <c r="I643" s="423"/>
      <c r="J643" s="422"/>
      <c r="K643" s="104"/>
      <c r="L643" s="79">
        <f t="shared" si="10"/>
        <v>0</v>
      </c>
    </row>
    <row r="644" spans="1:12" x14ac:dyDescent="0.2">
      <c r="A644" s="118">
        <v>640</v>
      </c>
      <c r="B644" s="104"/>
      <c r="C644" s="105"/>
      <c r="D644" s="106"/>
      <c r="E644" s="105"/>
      <c r="F644" s="107"/>
      <c r="G644" s="422"/>
      <c r="H644" s="422"/>
      <c r="I644" s="423"/>
      <c r="J644" s="422"/>
      <c r="K644" s="104"/>
      <c r="L644" s="79">
        <f t="shared" si="10"/>
        <v>0</v>
      </c>
    </row>
    <row r="645" spans="1:12" x14ac:dyDescent="0.2">
      <c r="A645" s="118">
        <v>641</v>
      </c>
      <c r="B645" s="104"/>
      <c r="C645" s="105"/>
      <c r="D645" s="106"/>
      <c r="E645" s="105"/>
      <c r="F645" s="107"/>
      <c r="G645" s="422"/>
      <c r="H645" s="422"/>
      <c r="I645" s="423"/>
      <c r="J645" s="422"/>
      <c r="K645" s="104"/>
      <c r="L645" s="79">
        <f t="shared" si="10"/>
        <v>0</v>
      </c>
    </row>
    <row r="646" spans="1:12" x14ac:dyDescent="0.2">
      <c r="A646" s="118">
        <v>642</v>
      </c>
      <c r="B646" s="104"/>
      <c r="C646" s="105"/>
      <c r="D646" s="106"/>
      <c r="E646" s="105"/>
      <c r="F646" s="107"/>
      <c r="G646" s="422"/>
      <c r="H646" s="422"/>
      <c r="I646" s="423"/>
      <c r="J646" s="422"/>
      <c r="K646" s="104"/>
      <c r="L646" s="79">
        <f t="shared" si="10"/>
        <v>0</v>
      </c>
    </row>
    <row r="647" spans="1:12" x14ac:dyDescent="0.2">
      <c r="A647" s="118">
        <v>643</v>
      </c>
      <c r="B647" s="104"/>
      <c r="C647" s="105"/>
      <c r="D647" s="106"/>
      <c r="E647" s="105"/>
      <c r="F647" s="107"/>
      <c r="G647" s="422"/>
      <c r="H647" s="422"/>
      <c r="I647" s="423"/>
      <c r="J647" s="422"/>
      <c r="K647" s="104"/>
      <c r="L647" s="79">
        <f t="shared" si="10"/>
        <v>0</v>
      </c>
    </row>
    <row r="648" spans="1:12" x14ac:dyDescent="0.2">
      <c r="A648" s="118">
        <v>644</v>
      </c>
      <c r="B648" s="104"/>
      <c r="C648" s="105"/>
      <c r="D648" s="106"/>
      <c r="E648" s="105"/>
      <c r="F648" s="107"/>
      <c r="G648" s="422"/>
      <c r="H648" s="422"/>
      <c r="I648" s="423"/>
      <c r="J648" s="422"/>
      <c r="K648" s="104"/>
      <c r="L648" s="79">
        <f t="shared" si="10"/>
        <v>0</v>
      </c>
    </row>
    <row r="649" spans="1:12" x14ac:dyDescent="0.2">
      <c r="A649" s="118">
        <v>645</v>
      </c>
      <c r="B649" s="104"/>
      <c r="C649" s="105"/>
      <c r="D649" s="106"/>
      <c r="E649" s="105"/>
      <c r="F649" s="107"/>
      <c r="G649" s="422"/>
      <c r="H649" s="422"/>
      <c r="I649" s="423"/>
      <c r="J649" s="422"/>
      <c r="K649" s="104"/>
      <c r="L649" s="79">
        <f t="shared" si="10"/>
        <v>0</v>
      </c>
    </row>
    <row r="650" spans="1:12" x14ac:dyDescent="0.2">
      <c r="A650" s="118">
        <v>646</v>
      </c>
      <c r="B650" s="104"/>
      <c r="C650" s="105"/>
      <c r="D650" s="106"/>
      <c r="E650" s="105"/>
      <c r="F650" s="107"/>
      <c r="G650" s="422"/>
      <c r="H650" s="422"/>
      <c r="I650" s="423"/>
      <c r="J650" s="422"/>
      <c r="K650" s="104"/>
      <c r="L650" s="79">
        <f t="shared" si="10"/>
        <v>0</v>
      </c>
    </row>
    <row r="651" spans="1:12" x14ac:dyDescent="0.2">
      <c r="A651" s="118">
        <v>647</v>
      </c>
      <c r="B651" s="104"/>
      <c r="C651" s="105"/>
      <c r="D651" s="106"/>
      <c r="E651" s="105"/>
      <c r="F651" s="107"/>
      <c r="G651" s="422"/>
      <c r="H651" s="422"/>
      <c r="I651" s="423"/>
      <c r="J651" s="422"/>
      <c r="K651" s="104"/>
      <c r="L651" s="79">
        <f t="shared" si="10"/>
        <v>0</v>
      </c>
    </row>
    <row r="652" spans="1:12" x14ac:dyDescent="0.2">
      <c r="A652" s="118">
        <v>648</v>
      </c>
      <c r="B652" s="104"/>
      <c r="C652" s="105"/>
      <c r="D652" s="106"/>
      <c r="E652" s="105"/>
      <c r="F652" s="107"/>
      <c r="G652" s="422"/>
      <c r="H652" s="422"/>
      <c r="I652" s="423"/>
      <c r="J652" s="422"/>
      <c r="K652" s="104"/>
      <c r="L652" s="79">
        <f t="shared" si="10"/>
        <v>0</v>
      </c>
    </row>
    <row r="653" spans="1:12" x14ac:dyDescent="0.2">
      <c r="A653" s="118">
        <v>649</v>
      </c>
      <c r="B653" s="104"/>
      <c r="C653" s="105"/>
      <c r="D653" s="106"/>
      <c r="E653" s="105"/>
      <c r="F653" s="107"/>
      <c r="G653" s="422"/>
      <c r="H653" s="422"/>
      <c r="I653" s="423"/>
      <c r="J653" s="422"/>
      <c r="K653" s="104"/>
      <c r="L653" s="79">
        <f t="shared" si="10"/>
        <v>0</v>
      </c>
    </row>
    <row r="654" spans="1:12" x14ac:dyDescent="0.2">
      <c r="A654" s="118">
        <v>650</v>
      </c>
      <c r="B654" s="104"/>
      <c r="C654" s="105"/>
      <c r="D654" s="106"/>
      <c r="E654" s="105"/>
      <c r="F654" s="107"/>
      <c r="G654" s="422"/>
      <c r="H654" s="422"/>
      <c r="I654" s="423"/>
      <c r="J654" s="422"/>
      <c r="K654" s="104"/>
      <c r="L654" s="79">
        <f t="shared" si="10"/>
        <v>0</v>
      </c>
    </row>
    <row r="655" spans="1:12" x14ac:dyDescent="0.2">
      <c r="A655" s="118">
        <v>651</v>
      </c>
      <c r="B655" s="104"/>
      <c r="C655" s="105"/>
      <c r="D655" s="106"/>
      <c r="E655" s="105"/>
      <c r="F655" s="107"/>
      <c r="G655" s="422"/>
      <c r="H655" s="422"/>
      <c r="I655" s="423"/>
      <c r="J655" s="422"/>
      <c r="K655" s="104"/>
      <c r="L655" s="79">
        <f t="shared" si="10"/>
        <v>0</v>
      </c>
    </row>
    <row r="656" spans="1:12" x14ac:dyDescent="0.2">
      <c r="A656" s="118">
        <v>652</v>
      </c>
      <c r="B656" s="104"/>
      <c r="C656" s="105"/>
      <c r="D656" s="106"/>
      <c r="E656" s="105"/>
      <c r="F656" s="107"/>
      <c r="G656" s="422"/>
      <c r="H656" s="422"/>
      <c r="I656" s="423"/>
      <c r="J656" s="422"/>
      <c r="K656" s="104"/>
      <c r="L656" s="79">
        <f t="shared" si="10"/>
        <v>0</v>
      </c>
    </row>
    <row r="657" spans="1:12" x14ac:dyDescent="0.2">
      <c r="A657" s="118">
        <v>653</v>
      </c>
      <c r="B657" s="104"/>
      <c r="C657" s="105"/>
      <c r="D657" s="106"/>
      <c r="E657" s="105"/>
      <c r="F657" s="107"/>
      <c r="G657" s="422"/>
      <c r="H657" s="422"/>
      <c r="I657" s="423"/>
      <c r="J657" s="422"/>
      <c r="K657" s="104"/>
      <c r="L657" s="79">
        <f t="shared" si="10"/>
        <v>0</v>
      </c>
    </row>
    <row r="658" spans="1:12" x14ac:dyDescent="0.2">
      <c r="A658" s="118">
        <v>654</v>
      </c>
      <c r="B658" s="104"/>
      <c r="C658" s="105"/>
      <c r="D658" s="106"/>
      <c r="E658" s="105"/>
      <c r="F658" s="107"/>
      <c r="G658" s="422"/>
      <c r="H658" s="422"/>
      <c r="I658" s="423"/>
      <c r="J658" s="422"/>
      <c r="K658" s="104"/>
      <c r="L658" s="79">
        <f t="shared" si="10"/>
        <v>0</v>
      </c>
    </row>
    <row r="659" spans="1:12" x14ac:dyDescent="0.2">
      <c r="A659" s="118">
        <v>655</v>
      </c>
      <c r="B659" s="104"/>
      <c r="C659" s="105"/>
      <c r="D659" s="106"/>
      <c r="E659" s="105"/>
      <c r="F659" s="107"/>
      <c r="G659" s="422"/>
      <c r="H659" s="422"/>
      <c r="I659" s="423"/>
      <c r="J659" s="422"/>
      <c r="K659" s="104"/>
      <c r="L659" s="79">
        <f t="shared" si="10"/>
        <v>0</v>
      </c>
    </row>
    <row r="660" spans="1:12" x14ac:dyDescent="0.2">
      <c r="A660" s="118">
        <v>656</v>
      </c>
      <c r="B660" s="104"/>
      <c r="C660" s="105"/>
      <c r="D660" s="106"/>
      <c r="E660" s="105"/>
      <c r="F660" s="107"/>
      <c r="G660" s="422"/>
      <c r="H660" s="422"/>
      <c r="I660" s="423"/>
      <c r="J660" s="422"/>
      <c r="K660" s="104"/>
      <c r="L660" s="79">
        <f t="shared" si="10"/>
        <v>0</v>
      </c>
    </row>
    <row r="661" spans="1:12" x14ac:dyDescent="0.2">
      <c r="A661" s="118">
        <v>657</v>
      </c>
      <c r="B661" s="104"/>
      <c r="C661" s="105"/>
      <c r="D661" s="106"/>
      <c r="E661" s="105"/>
      <c r="F661" s="107"/>
      <c r="G661" s="422"/>
      <c r="H661" s="422"/>
      <c r="I661" s="423"/>
      <c r="J661" s="422"/>
      <c r="K661" s="104"/>
      <c r="L661" s="79">
        <f t="shared" si="10"/>
        <v>0</v>
      </c>
    </row>
    <row r="662" spans="1:12" x14ac:dyDescent="0.2">
      <c r="A662" s="118">
        <v>658</v>
      </c>
      <c r="B662" s="104"/>
      <c r="C662" s="105"/>
      <c r="D662" s="106"/>
      <c r="E662" s="105"/>
      <c r="F662" s="107"/>
      <c r="G662" s="422"/>
      <c r="H662" s="422"/>
      <c r="I662" s="423"/>
      <c r="J662" s="422"/>
      <c r="K662" s="104"/>
      <c r="L662" s="79">
        <f t="shared" si="10"/>
        <v>0</v>
      </c>
    </row>
    <row r="663" spans="1:12" x14ac:dyDescent="0.2">
      <c r="A663" s="118">
        <v>659</v>
      </c>
      <c r="B663" s="104"/>
      <c r="C663" s="105"/>
      <c r="D663" s="106"/>
      <c r="E663" s="105"/>
      <c r="F663" s="107"/>
      <c r="G663" s="422"/>
      <c r="H663" s="422"/>
      <c r="I663" s="423"/>
      <c r="J663" s="422"/>
      <c r="K663" s="104"/>
      <c r="L663" s="79">
        <f t="shared" si="10"/>
        <v>0</v>
      </c>
    </row>
    <row r="664" spans="1:12" x14ac:dyDescent="0.2">
      <c r="A664" s="118">
        <v>660</v>
      </c>
      <c r="B664" s="104"/>
      <c r="C664" s="105"/>
      <c r="D664" s="106"/>
      <c r="E664" s="105"/>
      <c r="F664" s="107"/>
      <c r="G664" s="422"/>
      <c r="H664" s="422"/>
      <c r="I664" s="423"/>
      <c r="J664" s="422"/>
      <c r="K664" s="104"/>
      <c r="L664" s="79">
        <f t="shared" si="10"/>
        <v>0</v>
      </c>
    </row>
    <row r="665" spans="1:12" x14ac:dyDescent="0.2">
      <c r="A665" s="118">
        <v>661</v>
      </c>
      <c r="B665" s="104"/>
      <c r="C665" s="105"/>
      <c r="D665" s="106"/>
      <c r="E665" s="105"/>
      <c r="F665" s="107"/>
      <c r="G665" s="422"/>
      <c r="H665" s="422"/>
      <c r="I665" s="423"/>
      <c r="J665" s="422"/>
      <c r="K665" s="104"/>
      <c r="L665" s="79">
        <f t="shared" si="10"/>
        <v>0</v>
      </c>
    </row>
    <row r="666" spans="1:12" x14ac:dyDescent="0.2">
      <c r="A666" s="118">
        <v>662</v>
      </c>
      <c r="B666" s="104"/>
      <c r="C666" s="105"/>
      <c r="D666" s="106"/>
      <c r="E666" s="105"/>
      <c r="F666" s="107"/>
      <c r="G666" s="422"/>
      <c r="H666" s="422"/>
      <c r="I666" s="423"/>
      <c r="J666" s="422"/>
      <c r="K666" s="104"/>
      <c r="L666" s="79">
        <f t="shared" si="10"/>
        <v>0</v>
      </c>
    </row>
    <row r="667" spans="1:12" x14ac:dyDescent="0.2">
      <c r="A667" s="118">
        <v>663</v>
      </c>
      <c r="B667" s="104"/>
      <c r="C667" s="105"/>
      <c r="D667" s="106"/>
      <c r="E667" s="105"/>
      <c r="F667" s="107"/>
      <c r="G667" s="422"/>
      <c r="H667" s="422"/>
      <c r="I667" s="423"/>
      <c r="J667" s="422"/>
      <c r="K667" s="104"/>
      <c r="L667" s="79">
        <f t="shared" si="10"/>
        <v>0</v>
      </c>
    </row>
    <row r="668" spans="1:12" x14ac:dyDescent="0.2">
      <c r="A668" s="118">
        <v>664</v>
      </c>
      <c r="B668" s="104"/>
      <c r="C668" s="105"/>
      <c r="D668" s="106"/>
      <c r="E668" s="105"/>
      <c r="F668" s="107"/>
      <c r="G668" s="422"/>
      <c r="H668" s="422"/>
      <c r="I668" s="423"/>
      <c r="J668" s="422"/>
      <c r="K668" s="104"/>
      <c r="L668" s="79">
        <f t="shared" si="10"/>
        <v>0</v>
      </c>
    </row>
    <row r="669" spans="1:12" x14ac:dyDescent="0.2">
      <c r="A669" s="118">
        <v>665</v>
      </c>
      <c r="B669" s="104"/>
      <c r="C669" s="105"/>
      <c r="D669" s="106"/>
      <c r="E669" s="105"/>
      <c r="F669" s="107"/>
      <c r="G669" s="422"/>
      <c r="H669" s="422"/>
      <c r="I669" s="423"/>
      <c r="J669" s="422"/>
      <c r="K669" s="104"/>
      <c r="L669" s="79">
        <f t="shared" si="10"/>
        <v>0</v>
      </c>
    </row>
    <row r="670" spans="1:12" x14ac:dyDescent="0.2">
      <c r="A670" s="118">
        <v>666</v>
      </c>
      <c r="B670" s="104"/>
      <c r="C670" s="105"/>
      <c r="D670" s="106"/>
      <c r="E670" s="105"/>
      <c r="F670" s="107"/>
      <c r="G670" s="422"/>
      <c r="H670" s="422"/>
      <c r="I670" s="423"/>
      <c r="J670" s="422"/>
      <c r="K670" s="104"/>
      <c r="L670" s="79">
        <f t="shared" si="10"/>
        <v>0</v>
      </c>
    </row>
    <row r="671" spans="1:12" x14ac:dyDescent="0.2">
      <c r="A671" s="118">
        <v>667</v>
      </c>
      <c r="B671" s="104"/>
      <c r="C671" s="105"/>
      <c r="D671" s="106"/>
      <c r="E671" s="105"/>
      <c r="F671" s="107"/>
      <c r="G671" s="422"/>
      <c r="H671" s="422"/>
      <c r="I671" s="423"/>
      <c r="J671" s="422"/>
      <c r="K671" s="104"/>
      <c r="L671" s="79">
        <f t="shared" si="10"/>
        <v>0</v>
      </c>
    </row>
    <row r="672" spans="1:12" x14ac:dyDescent="0.2">
      <c r="A672" s="118">
        <v>668</v>
      </c>
      <c r="B672" s="104"/>
      <c r="C672" s="105"/>
      <c r="D672" s="106"/>
      <c r="E672" s="105"/>
      <c r="F672" s="107"/>
      <c r="G672" s="422"/>
      <c r="H672" s="422"/>
      <c r="I672" s="423"/>
      <c r="J672" s="422"/>
      <c r="K672" s="104"/>
      <c r="L672" s="79">
        <f t="shared" si="10"/>
        <v>0</v>
      </c>
    </row>
    <row r="673" spans="1:12" x14ac:dyDescent="0.2">
      <c r="A673" s="118">
        <v>669</v>
      </c>
      <c r="B673" s="104"/>
      <c r="C673" s="105"/>
      <c r="D673" s="106"/>
      <c r="E673" s="105"/>
      <c r="F673" s="107"/>
      <c r="G673" s="422"/>
      <c r="H673" s="422"/>
      <c r="I673" s="423"/>
      <c r="J673" s="422"/>
      <c r="K673" s="104"/>
      <c r="L673" s="79">
        <f t="shared" si="10"/>
        <v>0</v>
      </c>
    </row>
    <row r="674" spans="1:12" x14ac:dyDescent="0.2">
      <c r="A674" s="118">
        <v>670</v>
      </c>
      <c r="B674" s="104"/>
      <c r="C674" s="105"/>
      <c r="D674" s="106"/>
      <c r="E674" s="105"/>
      <c r="F674" s="107"/>
      <c r="G674" s="422"/>
      <c r="H674" s="422"/>
      <c r="I674" s="423"/>
      <c r="J674" s="422"/>
      <c r="K674" s="104"/>
      <c r="L674" s="79">
        <f t="shared" si="10"/>
        <v>0</v>
      </c>
    </row>
    <row r="675" spans="1:12" x14ac:dyDescent="0.2">
      <c r="A675" s="118">
        <v>671</v>
      </c>
      <c r="B675" s="104"/>
      <c r="C675" s="105"/>
      <c r="D675" s="106"/>
      <c r="E675" s="105"/>
      <c r="F675" s="107"/>
      <c r="G675" s="422"/>
      <c r="H675" s="422"/>
      <c r="I675" s="423"/>
      <c r="J675" s="422"/>
      <c r="K675" s="104"/>
      <c r="L675" s="79">
        <f t="shared" si="10"/>
        <v>0</v>
      </c>
    </row>
    <row r="676" spans="1:12" x14ac:dyDescent="0.2">
      <c r="A676" s="118">
        <v>672</v>
      </c>
      <c r="B676" s="104"/>
      <c r="C676" s="105"/>
      <c r="D676" s="106"/>
      <c r="E676" s="105"/>
      <c r="F676" s="107"/>
      <c r="G676" s="422"/>
      <c r="H676" s="422"/>
      <c r="I676" s="423"/>
      <c r="J676" s="422"/>
      <c r="K676" s="104"/>
      <c r="L676" s="79">
        <f t="shared" si="10"/>
        <v>0</v>
      </c>
    </row>
    <row r="677" spans="1:12" x14ac:dyDescent="0.2">
      <c r="A677" s="118">
        <v>673</v>
      </c>
      <c r="B677" s="104"/>
      <c r="C677" s="105"/>
      <c r="D677" s="106"/>
      <c r="E677" s="105"/>
      <c r="F677" s="107"/>
      <c r="G677" s="422"/>
      <c r="H677" s="422"/>
      <c r="I677" s="423"/>
      <c r="J677" s="422"/>
      <c r="K677" s="104"/>
      <c r="L677" s="79">
        <f t="shared" si="10"/>
        <v>0</v>
      </c>
    </row>
    <row r="678" spans="1:12" x14ac:dyDescent="0.2">
      <c r="A678" s="118">
        <v>674</v>
      </c>
      <c r="B678" s="104"/>
      <c r="C678" s="105"/>
      <c r="D678" s="106"/>
      <c r="E678" s="105"/>
      <c r="F678" s="107"/>
      <c r="G678" s="422"/>
      <c r="H678" s="422"/>
      <c r="I678" s="423"/>
      <c r="J678" s="422"/>
      <c r="K678" s="104"/>
      <c r="L678" s="79">
        <f t="shared" si="10"/>
        <v>0</v>
      </c>
    </row>
    <row r="679" spans="1:12" x14ac:dyDescent="0.2">
      <c r="A679" s="118">
        <v>675</v>
      </c>
      <c r="B679" s="104"/>
      <c r="C679" s="105"/>
      <c r="D679" s="106"/>
      <c r="E679" s="105"/>
      <c r="F679" s="107"/>
      <c r="G679" s="422"/>
      <c r="H679" s="422"/>
      <c r="I679" s="423"/>
      <c r="J679" s="422"/>
      <c r="K679" s="104"/>
      <c r="L679" s="79">
        <f t="shared" si="10"/>
        <v>0</v>
      </c>
    </row>
    <row r="680" spans="1:12" x14ac:dyDescent="0.2">
      <c r="A680" s="118">
        <v>676</v>
      </c>
      <c r="B680" s="104"/>
      <c r="C680" s="105"/>
      <c r="D680" s="106"/>
      <c r="E680" s="105"/>
      <c r="F680" s="107"/>
      <c r="G680" s="422"/>
      <c r="H680" s="422"/>
      <c r="I680" s="423"/>
      <c r="J680" s="422"/>
      <c r="K680" s="104"/>
      <c r="L680" s="79">
        <f t="shared" si="10"/>
        <v>0</v>
      </c>
    </row>
    <row r="681" spans="1:12" x14ac:dyDescent="0.2">
      <c r="A681" s="118">
        <v>677</v>
      </c>
      <c r="B681" s="104"/>
      <c r="C681" s="105"/>
      <c r="D681" s="106"/>
      <c r="E681" s="105"/>
      <c r="F681" s="107"/>
      <c r="G681" s="422"/>
      <c r="H681" s="422"/>
      <c r="I681" s="423"/>
      <c r="J681" s="422"/>
      <c r="K681" s="104"/>
      <c r="L681" s="79">
        <f t="shared" si="10"/>
        <v>0</v>
      </c>
    </row>
    <row r="682" spans="1:12" x14ac:dyDescent="0.2">
      <c r="A682" s="118">
        <v>678</v>
      </c>
      <c r="B682" s="104"/>
      <c r="C682" s="105"/>
      <c r="D682" s="106"/>
      <c r="E682" s="105"/>
      <c r="F682" s="107"/>
      <c r="G682" s="422"/>
      <c r="H682" s="422"/>
      <c r="I682" s="423"/>
      <c r="J682" s="422"/>
      <c r="K682" s="104"/>
      <c r="L682" s="79">
        <f t="shared" si="10"/>
        <v>0</v>
      </c>
    </row>
    <row r="683" spans="1:12" x14ac:dyDescent="0.2">
      <c r="A683" s="118">
        <v>679</v>
      </c>
      <c r="B683" s="104"/>
      <c r="C683" s="105"/>
      <c r="D683" s="106"/>
      <c r="E683" s="105"/>
      <c r="F683" s="107"/>
      <c r="G683" s="422"/>
      <c r="H683" s="422"/>
      <c r="I683" s="423"/>
      <c r="J683" s="422"/>
      <c r="K683" s="104"/>
      <c r="L683" s="79">
        <f t="shared" si="10"/>
        <v>0</v>
      </c>
    </row>
    <row r="684" spans="1:12" x14ac:dyDescent="0.2">
      <c r="A684" s="118">
        <v>680</v>
      </c>
      <c r="B684" s="104"/>
      <c r="C684" s="105"/>
      <c r="D684" s="106"/>
      <c r="E684" s="105"/>
      <c r="F684" s="107"/>
      <c r="G684" s="422"/>
      <c r="H684" s="422"/>
      <c r="I684" s="423"/>
      <c r="J684" s="422"/>
      <c r="K684" s="104"/>
      <c r="L684" s="79">
        <f t="shared" si="10"/>
        <v>0</v>
      </c>
    </row>
    <row r="685" spans="1:12" x14ac:dyDescent="0.2">
      <c r="A685" s="118">
        <v>681</v>
      </c>
      <c r="B685" s="104"/>
      <c r="C685" s="105"/>
      <c r="D685" s="106"/>
      <c r="E685" s="105"/>
      <c r="F685" s="107"/>
      <c r="G685" s="422"/>
      <c r="H685" s="422"/>
      <c r="I685" s="423"/>
      <c r="J685" s="422"/>
      <c r="K685" s="104"/>
      <c r="L685" s="79">
        <f t="shared" si="10"/>
        <v>0</v>
      </c>
    </row>
    <row r="686" spans="1:12" x14ac:dyDescent="0.2">
      <c r="A686" s="118">
        <v>682</v>
      </c>
      <c r="B686" s="104"/>
      <c r="C686" s="105"/>
      <c r="D686" s="106"/>
      <c r="E686" s="105"/>
      <c r="F686" s="107"/>
      <c r="G686" s="422"/>
      <c r="H686" s="422"/>
      <c r="I686" s="423"/>
      <c r="J686" s="422"/>
      <c r="K686" s="104"/>
      <c r="L686" s="79">
        <f t="shared" si="10"/>
        <v>0</v>
      </c>
    </row>
    <row r="687" spans="1:12" x14ac:dyDescent="0.2">
      <c r="A687" s="118">
        <v>683</v>
      </c>
      <c r="B687" s="104"/>
      <c r="C687" s="105"/>
      <c r="D687" s="106"/>
      <c r="E687" s="105"/>
      <c r="F687" s="107"/>
      <c r="G687" s="422"/>
      <c r="H687" s="422"/>
      <c r="I687" s="423"/>
      <c r="J687" s="422"/>
      <c r="K687" s="104"/>
      <c r="L687" s="79">
        <f t="shared" si="10"/>
        <v>0</v>
      </c>
    </row>
    <row r="688" spans="1:12" x14ac:dyDescent="0.2">
      <c r="A688" s="118">
        <v>684</v>
      </c>
      <c r="B688" s="104"/>
      <c r="C688" s="105"/>
      <c r="D688" s="106"/>
      <c r="E688" s="105"/>
      <c r="F688" s="107"/>
      <c r="G688" s="422"/>
      <c r="H688" s="422"/>
      <c r="I688" s="423"/>
      <c r="J688" s="422"/>
      <c r="K688" s="104"/>
      <c r="L688" s="79">
        <f t="shared" si="10"/>
        <v>0</v>
      </c>
    </row>
    <row r="689" spans="1:12" x14ac:dyDescent="0.2">
      <c r="A689" s="118">
        <v>685</v>
      </c>
      <c r="B689" s="104"/>
      <c r="C689" s="105"/>
      <c r="D689" s="106"/>
      <c r="E689" s="105"/>
      <c r="F689" s="107"/>
      <c r="G689" s="422"/>
      <c r="H689" s="422"/>
      <c r="I689" s="423"/>
      <c r="J689" s="422"/>
      <c r="K689" s="104"/>
      <c r="L689" s="79">
        <f t="shared" si="10"/>
        <v>0</v>
      </c>
    </row>
    <row r="690" spans="1:12" x14ac:dyDescent="0.2">
      <c r="A690" s="118">
        <v>686</v>
      </c>
      <c r="B690" s="104"/>
      <c r="C690" s="105"/>
      <c r="D690" s="106"/>
      <c r="E690" s="105"/>
      <c r="F690" s="107"/>
      <c r="G690" s="422"/>
      <c r="H690" s="422"/>
      <c r="I690" s="423"/>
      <c r="J690" s="422"/>
      <c r="K690" s="104"/>
      <c r="L690" s="79">
        <f t="shared" si="10"/>
        <v>0</v>
      </c>
    </row>
    <row r="691" spans="1:12" x14ac:dyDescent="0.2">
      <c r="A691" s="118">
        <v>687</v>
      </c>
      <c r="B691" s="104"/>
      <c r="C691" s="105"/>
      <c r="D691" s="106"/>
      <c r="E691" s="105"/>
      <c r="F691" s="107"/>
      <c r="G691" s="422"/>
      <c r="H691" s="422"/>
      <c r="I691" s="423"/>
      <c r="J691" s="422"/>
      <c r="K691" s="104"/>
      <c r="L691" s="79">
        <f t="shared" si="10"/>
        <v>0</v>
      </c>
    </row>
    <row r="692" spans="1:12" x14ac:dyDescent="0.2">
      <c r="A692" s="118">
        <v>688</v>
      </c>
      <c r="B692" s="104"/>
      <c r="C692" s="105"/>
      <c r="D692" s="106"/>
      <c r="E692" s="105"/>
      <c r="F692" s="107"/>
      <c r="G692" s="422"/>
      <c r="H692" s="422"/>
      <c r="I692" s="423"/>
      <c r="J692" s="422"/>
      <c r="K692" s="104"/>
      <c r="L692" s="79">
        <f t="shared" si="10"/>
        <v>0</v>
      </c>
    </row>
    <row r="693" spans="1:12" x14ac:dyDescent="0.2">
      <c r="A693" s="118">
        <v>689</v>
      </c>
      <c r="B693" s="104"/>
      <c r="C693" s="105"/>
      <c r="D693" s="106"/>
      <c r="E693" s="105"/>
      <c r="F693" s="107"/>
      <c r="G693" s="422"/>
      <c r="H693" s="422"/>
      <c r="I693" s="423"/>
      <c r="J693" s="422"/>
      <c r="K693" s="104"/>
      <c r="L693" s="79">
        <f t="shared" si="10"/>
        <v>0</v>
      </c>
    </row>
    <row r="694" spans="1:12" x14ac:dyDescent="0.2">
      <c r="A694" s="118">
        <v>690</v>
      </c>
      <c r="B694" s="104"/>
      <c r="C694" s="105"/>
      <c r="D694" s="106"/>
      <c r="E694" s="105"/>
      <c r="F694" s="107"/>
      <c r="G694" s="422"/>
      <c r="H694" s="422"/>
      <c r="I694" s="423"/>
      <c r="J694" s="422"/>
      <c r="K694" s="104"/>
      <c r="L694" s="79">
        <f t="shared" si="10"/>
        <v>0</v>
      </c>
    </row>
    <row r="695" spans="1:12" x14ac:dyDescent="0.2">
      <c r="A695" s="118">
        <v>691</v>
      </c>
      <c r="B695" s="104"/>
      <c r="C695" s="105"/>
      <c r="D695" s="106"/>
      <c r="E695" s="105"/>
      <c r="F695" s="107"/>
      <c r="G695" s="422"/>
      <c r="H695" s="422"/>
      <c r="I695" s="423"/>
      <c r="J695" s="422"/>
      <c r="K695" s="104"/>
      <c r="L695" s="79">
        <f t="shared" si="10"/>
        <v>0</v>
      </c>
    </row>
    <row r="696" spans="1:12" x14ac:dyDescent="0.2">
      <c r="A696" s="118">
        <v>692</v>
      </c>
      <c r="B696" s="104"/>
      <c r="C696" s="105"/>
      <c r="D696" s="106"/>
      <c r="E696" s="105"/>
      <c r="F696" s="107"/>
      <c r="G696" s="422"/>
      <c r="H696" s="422"/>
      <c r="I696" s="423"/>
      <c r="J696" s="422"/>
      <c r="K696" s="104"/>
      <c r="L696" s="79">
        <f t="shared" si="10"/>
        <v>0</v>
      </c>
    </row>
    <row r="697" spans="1:12" x14ac:dyDescent="0.2">
      <c r="A697" s="118">
        <v>693</v>
      </c>
      <c r="B697" s="104"/>
      <c r="C697" s="105"/>
      <c r="D697" s="106"/>
      <c r="E697" s="105"/>
      <c r="F697" s="107"/>
      <c r="G697" s="422"/>
      <c r="H697" s="422"/>
      <c r="I697" s="423"/>
      <c r="J697" s="422"/>
      <c r="K697" s="104"/>
      <c r="L697" s="79">
        <f t="shared" si="10"/>
        <v>0</v>
      </c>
    </row>
    <row r="698" spans="1:12" x14ac:dyDescent="0.2">
      <c r="A698" s="118">
        <v>694</v>
      </c>
      <c r="B698" s="104"/>
      <c r="C698" s="105"/>
      <c r="D698" s="106"/>
      <c r="E698" s="105"/>
      <c r="F698" s="107"/>
      <c r="G698" s="422"/>
      <c r="H698" s="422"/>
      <c r="I698" s="423"/>
      <c r="J698" s="422"/>
      <c r="K698" s="104"/>
      <c r="L698" s="79">
        <f t="shared" si="10"/>
        <v>0</v>
      </c>
    </row>
    <row r="699" spans="1:12" x14ac:dyDescent="0.2">
      <c r="A699" s="118">
        <v>695</v>
      </c>
      <c r="B699" s="104"/>
      <c r="C699" s="105"/>
      <c r="D699" s="106"/>
      <c r="E699" s="105"/>
      <c r="F699" s="107"/>
      <c r="G699" s="422"/>
      <c r="H699" s="422"/>
      <c r="I699" s="423"/>
      <c r="J699" s="422"/>
      <c r="K699" s="104"/>
      <c r="L699" s="79">
        <f t="shared" si="10"/>
        <v>0</v>
      </c>
    </row>
    <row r="700" spans="1:12" x14ac:dyDescent="0.2">
      <c r="A700" s="118">
        <v>696</v>
      </c>
      <c r="B700" s="104"/>
      <c r="C700" s="105"/>
      <c r="D700" s="106"/>
      <c r="E700" s="105"/>
      <c r="F700" s="107"/>
      <c r="G700" s="422"/>
      <c r="H700" s="422"/>
      <c r="I700" s="423"/>
      <c r="J700" s="422"/>
      <c r="K700" s="104"/>
      <c r="L700" s="79">
        <f t="shared" si="10"/>
        <v>0</v>
      </c>
    </row>
    <row r="701" spans="1:12" x14ac:dyDescent="0.2">
      <c r="A701" s="118">
        <v>697</v>
      </c>
      <c r="B701" s="104"/>
      <c r="C701" s="105"/>
      <c r="D701" s="106"/>
      <c r="E701" s="105"/>
      <c r="F701" s="107"/>
      <c r="G701" s="422"/>
      <c r="H701" s="422"/>
      <c r="I701" s="423"/>
      <c r="J701" s="422"/>
      <c r="K701" s="104"/>
      <c r="L701" s="79">
        <f t="shared" si="10"/>
        <v>0</v>
      </c>
    </row>
    <row r="702" spans="1:12" x14ac:dyDescent="0.2">
      <c r="A702" s="118">
        <v>698</v>
      </c>
      <c r="B702" s="104"/>
      <c r="C702" s="105"/>
      <c r="D702" s="106"/>
      <c r="E702" s="105"/>
      <c r="F702" s="107"/>
      <c r="G702" s="422"/>
      <c r="H702" s="422"/>
      <c r="I702" s="423"/>
      <c r="J702" s="422"/>
      <c r="K702" s="104"/>
      <c r="L702" s="79">
        <f t="shared" si="10"/>
        <v>0</v>
      </c>
    </row>
    <row r="703" spans="1:12" x14ac:dyDescent="0.2">
      <c r="A703" s="118">
        <v>699</v>
      </c>
      <c r="B703" s="104"/>
      <c r="C703" s="105"/>
      <c r="D703" s="106"/>
      <c r="E703" s="105"/>
      <c r="F703" s="107"/>
      <c r="G703" s="422"/>
      <c r="H703" s="422"/>
      <c r="I703" s="423"/>
      <c r="J703" s="422"/>
      <c r="K703" s="104"/>
      <c r="L703" s="79">
        <f t="shared" si="10"/>
        <v>0</v>
      </c>
    </row>
    <row r="704" spans="1:12" x14ac:dyDescent="0.2">
      <c r="A704" s="118">
        <v>700</v>
      </c>
      <c r="B704" s="104"/>
      <c r="C704" s="105"/>
      <c r="D704" s="106"/>
      <c r="E704" s="105"/>
      <c r="F704" s="107"/>
      <c r="G704" s="422"/>
      <c r="H704" s="422"/>
      <c r="I704" s="423"/>
      <c r="J704" s="422"/>
      <c r="K704" s="104"/>
      <c r="L704" s="79">
        <f t="shared" si="10"/>
        <v>0</v>
      </c>
    </row>
    <row r="705" spans="1:12" x14ac:dyDescent="0.2">
      <c r="A705" s="118">
        <v>701</v>
      </c>
      <c r="B705" s="104"/>
      <c r="C705" s="105"/>
      <c r="D705" s="106"/>
      <c r="E705" s="105"/>
      <c r="F705" s="107"/>
      <c r="G705" s="422"/>
      <c r="H705" s="422"/>
      <c r="I705" s="423"/>
      <c r="J705" s="422"/>
      <c r="K705" s="104"/>
      <c r="L705" s="79">
        <f t="shared" si="10"/>
        <v>0</v>
      </c>
    </row>
    <row r="706" spans="1:12" x14ac:dyDescent="0.2">
      <c r="A706" s="118">
        <v>702</v>
      </c>
      <c r="B706" s="104"/>
      <c r="C706" s="105"/>
      <c r="D706" s="106"/>
      <c r="E706" s="105"/>
      <c r="F706" s="107"/>
      <c r="G706" s="422"/>
      <c r="H706" s="422"/>
      <c r="I706" s="423"/>
      <c r="J706" s="422"/>
      <c r="K706" s="104"/>
      <c r="L706" s="79">
        <f t="shared" ref="L706:L769" si="11">IF(B706=0,0,MONTH(B706)-$L$1+1)</f>
        <v>0</v>
      </c>
    </row>
    <row r="707" spans="1:12" x14ac:dyDescent="0.2">
      <c r="A707" s="118">
        <v>703</v>
      </c>
      <c r="B707" s="104"/>
      <c r="C707" s="105"/>
      <c r="D707" s="106"/>
      <c r="E707" s="105"/>
      <c r="F707" s="107"/>
      <c r="G707" s="422"/>
      <c r="H707" s="422"/>
      <c r="I707" s="423"/>
      <c r="J707" s="422"/>
      <c r="K707" s="104"/>
      <c r="L707" s="79">
        <f t="shared" si="11"/>
        <v>0</v>
      </c>
    </row>
    <row r="708" spans="1:12" x14ac:dyDescent="0.2">
      <c r="A708" s="118">
        <v>704</v>
      </c>
      <c r="B708" s="104"/>
      <c r="C708" s="105"/>
      <c r="D708" s="106"/>
      <c r="E708" s="105"/>
      <c r="F708" s="107"/>
      <c r="G708" s="422"/>
      <c r="H708" s="422"/>
      <c r="I708" s="423"/>
      <c r="J708" s="422"/>
      <c r="K708" s="104"/>
      <c r="L708" s="79">
        <f t="shared" si="11"/>
        <v>0</v>
      </c>
    </row>
    <row r="709" spans="1:12" x14ac:dyDescent="0.2">
      <c r="A709" s="118">
        <v>705</v>
      </c>
      <c r="B709" s="104"/>
      <c r="C709" s="105"/>
      <c r="D709" s="106"/>
      <c r="E709" s="105"/>
      <c r="F709" s="107"/>
      <c r="G709" s="422"/>
      <c r="H709" s="422"/>
      <c r="I709" s="423"/>
      <c r="J709" s="422"/>
      <c r="K709" s="104"/>
      <c r="L709" s="79">
        <f t="shared" si="11"/>
        <v>0</v>
      </c>
    </row>
    <row r="710" spans="1:12" x14ac:dyDescent="0.2">
      <c r="A710" s="118">
        <v>706</v>
      </c>
      <c r="B710" s="104"/>
      <c r="C710" s="105"/>
      <c r="D710" s="106"/>
      <c r="E710" s="105"/>
      <c r="F710" s="107"/>
      <c r="G710" s="422"/>
      <c r="H710" s="422"/>
      <c r="I710" s="423"/>
      <c r="J710" s="422"/>
      <c r="K710" s="104"/>
      <c r="L710" s="79">
        <f t="shared" si="11"/>
        <v>0</v>
      </c>
    </row>
    <row r="711" spans="1:12" x14ac:dyDescent="0.2">
      <c r="A711" s="118">
        <v>707</v>
      </c>
      <c r="B711" s="104"/>
      <c r="C711" s="105"/>
      <c r="D711" s="106"/>
      <c r="E711" s="105"/>
      <c r="F711" s="107"/>
      <c r="G711" s="422"/>
      <c r="H711" s="422"/>
      <c r="I711" s="423"/>
      <c r="J711" s="422"/>
      <c r="K711" s="104"/>
      <c r="L711" s="79">
        <f t="shared" si="11"/>
        <v>0</v>
      </c>
    </row>
    <row r="712" spans="1:12" x14ac:dyDescent="0.2">
      <c r="A712" s="118">
        <v>708</v>
      </c>
      <c r="B712" s="104"/>
      <c r="C712" s="105"/>
      <c r="D712" s="106"/>
      <c r="E712" s="105"/>
      <c r="F712" s="107"/>
      <c r="G712" s="422"/>
      <c r="H712" s="422"/>
      <c r="I712" s="423"/>
      <c r="J712" s="422"/>
      <c r="K712" s="104"/>
      <c r="L712" s="79">
        <f t="shared" si="11"/>
        <v>0</v>
      </c>
    </row>
    <row r="713" spans="1:12" x14ac:dyDescent="0.2">
      <c r="A713" s="118">
        <v>709</v>
      </c>
      <c r="B713" s="104"/>
      <c r="C713" s="105"/>
      <c r="D713" s="106"/>
      <c r="E713" s="105"/>
      <c r="F713" s="107"/>
      <c r="G713" s="422"/>
      <c r="H713" s="422"/>
      <c r="I713" s="423"/>
      <c r="J713" s="422"/>
      <c r="K713" s="104"/>
      <c r="L713" s="79">
        <f t="shared" si="11"/>
        <v>0</v>
      </c>
    </row>
    <row r="714" spans="1:12" x14ac:dyDescent="0.2">
      <c r="A714" s="118">
        <v>710</v>
      </c>
      <c r="B714" s="104"/>
      <c r="C714" s="105"/>
      <c r="D714" s="106"/>
      <c r="E714" s="105"/>
      <c r="F714" s="107"/>
      <c r="G714" s="422"/>
      <c r="H714" s="422"/>
      <c r="I714" s="423"/>
      <c r="J714" s="422"/>
      <c r="K714" s="104"/>
      <c r="L714" s="79">
        <f t="shared" si="11"/>
        <v>0</v>
      </c>
    </row>
    <row r="715" spans="1:12" x14ac:dyDescent="0.2">
      <c r="A715" s="118">
        <v>711</v>
      </c>
      <c r="B715" s="104"/>
      <c r="C715" s="105"/>
      <c r="D715" s="106"/>
      <c r="E715" s="105"/>
      <c r="F715" s="107"/>
      <c r="G715" s="422"/>
      <c r="H715" s="422"/>
      <c r="I715" s="423"/>
      <c r="J715" s="422"/>
      <c r="K715" s="104"/>
      <c r="L715" s="79">
        <f t="shared" si="11"/>
        <v>0</v>
      </c>
    </row>
    <row r="716" spans="1:12" x14ac:dyDescent="0.2">
      <c r="A716" s="118">
        <v>712</v>
      </c>
      <c r="B716" s="104"/>
      <c r="C716" s="105"/>
      <c r="D716" s="106"/>
      <c r="E716" s="105"/>
      <c r="F716" s="107"/>
      <c r="G716" s="422"/>
      <c r="H716" s="422"/>
      <c r="I716" s="423"/>
      <c r="J716" s="422"/>
      <c r="K716" s="104"/>
      <c r="L716" s="79">
        <f t="shared" si="11"/>
        <v>0</v>
      </c>
    </row>
    <row r="717" spans="1:12" x14ac:dyDescent="0.2">
      <c r="A717" s="118">
        <v>713</v>
      </c>
      <c r="B717" s="104"/>
      <c r="C717" s="105"/>
      <c r="D717" s="106"/>
      <c r="E717" s="105"/>
      <c r="F717" s="107"/>
      <c r="G717" s="422"/>
      <c r="H717" s="422"/>
      <c r="I717" s="423"/>
      <c r="J717" s="422"/>
      <c r="K717" s="104"/>
      <c r="L717" s="79">
        <f t="shared" si="11"/>
        <v>0</v>
      </c>
    </row>
    <row r="718" spans="1:12" x14ac:dyDescent="0.2">
      <c r="A718" s="118">
        <v>714</v>
      </c>
      <c r="B718" s="104"/>
      <c r="C718" s="105"/>
      <c r="D718" s="106"/>
      <c r="E718" s="105"/>
      <c r="F718" s="107"/>
      <c r="G718" s="422"/>
      <c r="H718" s="422"/>
      <c r="I718" s="423"/>
      <c r="J718" s="422"/>
      <c r="K718" s="104"/>
      <c r="L718" s="79">
        <f t="shared" si="11"/>
        <v>0</v>
      </c>
    </row>
    <row r="719" spans="1:12" x14ac:dyDescent="0.2">
      <c r="A719" s="118">
        <v>715</v>
      </c>
      <c r="B719" s="104"/>
      <c r="C719" s="105"/>
      <c r="D719" s="106"/>
      <c r="E719" s="105"/>
      <c r="F719" s="107"/>
      <c r="G719" s="422"/>
      <c r="H719" s="422"/>
      <c r="I719" s="423"/>
      <c r="J719" s="422"/>
      <c r="K719" s="104"/>
      <c r="L719" s="79">
        <f t="shared" si="11"/>
        <v>0</v>
      </c>
    </row>
    <row r="720" spans="1:12" x14ac:dyDescent="0.2">
      <c r="A720" s="118">
        <v>716</v>
      </c>
      <c r="B720" s="104"/>
      <c r="C720" s="105"/>
      <c r="D720" s="106"/>
      <c r="E720" s="105"/>
      <c r="F720" s="107"/>
      <c r="G720" s="422"/>
      <c r="H720" s="422"/>
      <c r="I720" s="423"/>
      <c r="J720" s="422"/>
      <c r="K720" s="104"/>
      <c r="L720" s="79">
        <f t="shared" si="11"/>
        <v>0</v>
      </c>
    </row>
    <row r="721" spans="1:12" x14ac:dyDescent="0.2">
      <c r="A721" s="118">
        <v>717</v>
      </c>
      <c r="B721" s="104"/>
      <c r="C721" s="105"/>
      <c r="D721" s="106"/>
      <c r="E721" s="105"/>
      <c r="F721" s="107"/>
      <c r="G721" s="422"/>
      <c r="H721" s="422"/>
      <c r="I721" s="423"/>
      <c r="J721" s="422"/>
      <c r="K721" s="104"/>
      <c r="L721" s="79">
        <f t="shared" si="11"/>
        <v>0</v>
      </c>
    </row>
    <row r="722" spans="1:12" x14ac:dyDescent="0.2">
      <c r="A722" s="118">
        <v>718</v>
      </c>
      <c r="B722" s="104"/>
      <c r="C722" s="105"/>
      <c r="D722" s="106"/>
      <c r="E722" s="105"/>
      <c r="F722" s="107"/>
      <c r="G722" s="422"/>
      <c r="H722" s="422"/>
      <c r="I722" s="423"/>
      <c r="J722" s="422"/>
      <c r="K722" s="104"/>
      <c r="L722" s="79">
        <f t="shared" si="11"/>
        <v>0</v>
      </c>
    </row>
    <row r="723" spans="1:12" x14ac:dyDescent="0.2">
      <c r="A723" s="118">
        <v>719</v>
      </c>
      <c r="B723" s="104"/>
      <c r="C723" s="105"/>
      <c r="D723" s="106"/>
      <c r="E723" s="105"/>
      <c r="F723" s="107"/>
      <c r="G723" s="422"/>
      <c r="H723" s="422"/>
      <c r="I723" s="423"/>
      <c r="J723" s="422"/>
      <c r="K723" s="104"/>
      <c r="L723" s="79">
        <f t="shared" si="11"/>
        <v>0</v>
      </c>
    </row>
    <row r="724" spans="1:12" x14ac:dyDescent="0.2">
      <c r="A724" s="118">
        <v>720</v>
      </c>
      <c r="B724" s="104"/>
      <c r="C724" s="105"/>
      <c r="D724" s="106"/>
      <c r="E724" s="105"/>
      <c r="F724" s="107"/>
      <c r="G724" s="422"/>
      <c r="H724" s="422"/>
      <c r="I724" s="423"/>
      <c r="J724" s="422"/>
      <c r="K724" s="104"/>
      <c r="L724" s="79">
        <f t="shared" si="11"/>
        <v>0</v>
      </c>
    </row>
    <row r="725" spans="1:12" x14ac:dyDescent="0.2">
      <c r="A725" s="118">
        <v>721</v>
      </c>
      <c r="B725" s="104"/>
      <c r="C725" s="105"/>
      <c r="D725" s="106"/>
      <c r="E725" s="105"/>
      <c r="F725" s="107"/>
      <c r="G725" s="422"/>
      <c r="H725" s="422"/>
      <c r="I725" s="423"/>
      <c r="J725" s="422"/>
      <c r="K725" s="104"/>
      <c r="L725" s="79">
        <f t="shared" si="11"/>
        <v>0</v>
      </c>
    </row>
    <row r="726" spans="1:12" x14ac:dyDescent="0.2">
      <c r="A726" s="118">
        <v>722</v>
      </c>
      <c r="B726" s="104"/>
      <c r="C726" s="105"/>
      <c r="D726" s="106"/>
      <c r="E726" s="105"/>
      <c r="F726" s="107"/>
      <c r="G726" s="422"/>
      <c r="H726" s="422"/>
      <c r="I726" s="423"/>
      <c r="J726" s="422"/>
      <c r="K726" s="104"/>
      <c r="L726" s="79">
        <f t="shared" si="11"/>
        <v>0</v>
      </c>
    </row>
    <row r="727" spans="1:12" x14ac:dyDescent="0.2">
      <c r="A727" s="118">
        <v>723</v>
      </c>
      <c r="B727" s="104"/>
      <c r="C727" s="105"/>
      <c r="D727" s="106"/>
      <c r="E727" s="105"/>
      <c r="F727" s="107"/>
      <c r="G727" s="422"/>
      <c r="H727" s="422"/>
      <c r="I727" s="423"/>
      <c r="J727" s="422"/>
      <c r="K727" s="104"/>
      <c r="L727" s="79">
        <f t="shared" si="11"/>
        <v>0</v>
      </c>
    </row>
    <row r="728" spans="1:12" x14ac:dyDescent="0.2">
      <c r="A728" s="118">
        <v>724</v>
      </c>
      <c r="B728" s="104"/>
      <c r="C728" s="105"/>
      <c r="D728" s="106"/>
      <c r="E728" s="105"/>
      <c r="F728" s="107"/>
      <c r="G728" s="422"/>
      <c r="H728" s="422"/>
      <c r="I728" s="423"/>
      <c r="J728" s="422"/>
      <c r="K728" s="104"/>
      <c r="L728" s="79">
        <f t="shared" si="11"/>
        <v>0</v>
      </c>
    </row>
    <row r="729" spans="1:12" x14ac:dyDescent="0.2">
      <c r="A729" s="118">
        <v>725</v>
      </c>
      <c r="B729" s="104"/>
      <c r="C729" s="105"/>
      <c r="D729" s="106"/>
      <c r="E729" s="105"/>
      <c r="F729" s="107"/>
      <c r="G729" s="422"/>
      <c r="H729" s="422"/>
      <c r="I729" s="423"/>
      <c r="J729" s="422"/>
      <c r="K729" s="104"/>
      <c r="L729" s="79">
        <f t="shared" si="11"/>
        <v>0</v>
      </c>
    </row>
    <row r="730" spans="1:12" x14ac:dyDescent="0.2">
      <c r="A730" s="118">
        <v>726</v>
      </c>
      <c r="B730" s="104"/>
      <c r="C730" s="105"/>
      <c r="D730" s="106"/>
      <c r="E730" s="105"/>
      <c r="F730" s="107"/>
      <c r="G730" s="422"/>
      <c r="H730" s="422"/>
      <c r="I730" s="423"/>
      <c r="J730" s="422"/>
      <c r="K730" s="104"/>
      <c r="L730" s="79">
        <f t="shared" si="11"/>
        <v>0</v>
      </c>
    </row>
    <row r="731" spans="1:12" x14ac:dyDescent="0.2">
      <c r="A731" s="118">
        <v>727</v>
      </c>
      <c r="B731" s="104"/>
      <c r="C731" s="105"/>
      <c r="D731" s="106"/>
      <c r="E731" s="105"/>
      <c r="F731" s="107"/>
      <c r="G731" s="422"/>
      <c r="H731" s="422"/>
      <c r="I731" s="423"/>
      <c r="J731" s="422"/>
      <c r="K731" s="104"/>
      <c r="L731" s="79">
        <f t="shared" si="11"/>
        <v>0</v>
      </c>
    </row>
    <row r="732" spans="1:12" x14ac:dyDescent="0.2">
      <c r="A732" s="118">
        <v>728</v>
      </c>
      <c r="B732" s="104"/>
      <c r="C732" s="105"/>
      <c r="D732" s="106"/>
      <c r="E732" s="105"/>
      <c r="F732" s="107"/>
      <c r="G732" s="422"/>
      <c r="H732" s="422"/>
      <c r="I732" s="423"/>
      <c r="J732" s="422"/>
      <c r="K732" s="104"/>
      <c r="L732" s="79">
        <f t="shared" si="11"/>
        <v>0</v>
      </c>
    </row>
    <row r="733" spans="1:12" x14ac:dyDescent="0.2">
      <c r="A733" s="118">
        <v>729</v>
      </c>
      <c r="B733" s="104"/>
      <c r="C733" s="105"/>
      <c r="D733" s="106"/>
      <c r="E733" s="105"/>
      <c r="F733" s="107"/>
      <c r="G733" s="422"/>
      <c r="H733" s="422"/>
      <c r="I733" s="423"/>
      <c r="J733" s="422"/>
      <c r="K733" s="104"/>
      <c r="L733" s="79">
        <f t="shared" si="11"/>
        <v>0</v>
      </c>
    </row>
    <row r="734" spans="1:12" x14ac:dyDescent="0.2">
      <c r="A734" s="118">
        <v>730</v>
      </c>
      <c r="B734" s="104"/>
      <c r="C734" s="105"/>
      <c r="D734" s="106"/>
      <c r="E734" s="105"/>
      <c r="F734" s="107"/>
      <c r="G734" s="422"/>
      <c r="H734" s="422"/>
      <c r="I734" s="423"/>
      <c r="J734" s="422"/>
      <c r="K734" s="104"/>
      <c r="L734" s="79">
        <f t="shared" si="11"/>
        <v>0</v>
      </c>
    </row>
    <row r="735" spans="1:12" x14ac:dyDescent="0.2">
      <c r="A735" s="118">
        <v>731</v>
      </c>
      <c r="B735" s="104"/>
      <c r="C735" s="105"/>
      <c r="D735" s="106"/>
      <c r="E735" s="105"/>
      <c r="F735" s="107"/>
      <c r="G735" s="422"/>
      <c r="H735" s="422"/>
      <c r="I735" s="423"/>
      <c r="J735" s="422"/>
      <c r="K735" s="104"/>
      <c r="L735" s="79">
        <f t="shared" si="11"/>
        <v>0</v>
      </c>
    </row>
    <row r="736" spans="1:12" x14ac:dyDescent="0.2">
      <c r="A736" s="118">
        <v>732</v>
      </c>
      <c r="B736" s="104"/>
      <c r="C736" s="105"/>
      <c r="D736" s="106"/>
      <c r="E736" s="105"/>
      <c r="F736" s="107"/>
      <c r="G736" s="422"/>
      <c r="H736" s="422"/>
      <c r="I736" s="423"/>
      <c r="J736" s="422"/>
      <c r="K736" s="104"/>
      <c r="L736" s="79">
        <f t="shared" si="11"/>
        <v>0</v>
      </c>
    </row>
    <row r="737" spans="1:12" x14ac:dyDescent="0.2">
      <c r="A737" s="118">
        <v>733</v>
      </c>
      <c r="B737" s="104"/>
      <c r="C737" s="105"/>
      <c r="D737" s="106"/>
      <c r="E737" s="105"/>
      <c r="F737" s="107"/>
      <c r="G737" s="422"/>
      <c r="H737" s="422"/>
      <c r="I737" s="423"/>
      <c r="J737" s="422"/>
      <c r="K737" s="104"/>
      <c r="L737" s="79">
        <f t="shared" si="11"/>
        <v>0</v>
      </c>
    </row>
    <row r="738" spans="1:12" x14ac:dyDescent="0.2">
      <c r="A738" s="118">
        <v>734</v>
      </c>
      <c r="B738" s="104"/>
      <c r="C738" s="105"/>
      <c r="D738" s="106"/>
      <c r="E738" s="105"/>
      <c r="F738" s="107"/>
      <c r="G738" s="422"/>
      <c r="H738" s="422"/>
      <c r="I738" s="423"/>
      <c r="J738" s="422"/>
      <c r="K738" s="104"/>
      <c r="L738" s="79">
        <f t="shared" si="11"/>
        <v>0</v>
      </c>
    </row>
    <row r="739" spans="1:12" x14ac:dyDescent="0.2">
      <c r="A739" s="118">
        <v>735</v>
      </c>
      <c r="B739" s="104"/>
      <c r="C739" s="105"/>
      <c r="D739" s="106"/>
      <c r="E739" s="105"/>
      <c r="F739" s="107"/>
      <c r="G739" s="422"/>
      <c r="H739" s="422"/>
      <c r="I739" s="423"/>
      <c r="J739" s="422"/>
      <c r="K739" s="104"/>
      <c r="L739" s="79">
        <f t="shared" si="11"/>
        <v>0</v>
      </c>
    </row>
    <row r="740" spans="1:12" x14ac:dyDescent="0.2">
      <c r="A740" s="118">
        <v>736</v>
      </c>
      <c r="B740" s="104"/>
      <c r="C740" s="105"/>
      <c r="D740" s="106"/>
      <c r="E740" s="105"/>
      <c r="F740" s="107"/>
      <c r="G740" s="422"/>
      <c r="H740" s="422"/>
      <c r="I740" s="423"/>
      <c r="J740" s="422"/>
      <c r="K740" s="104"/>
      <c r="L740" s="79">
        <f t="shared" si="11"/>
        <v>0</v>
      </c>
    </row>
    <row r="741" spans="1:12" x14ac:dyDescent="0.2">
      <c r="A741" s="118">
        <v>737</v>
      </c>
      <c r="B741" s="104"/>
      <c r="C741" s="105"/>
      <c r="D741" s="106"/>
      <c r="E741" s="105"/>
      <c r="F741" s="107"/>
      <c r="G741" s="422"/>
      <c r="H741" s="422"/>
      <c r="I741" s="423"/>
      <c r="J741" s="422"/>
      <c r="K741" s="104"/>
      <c r="L741" s="79">
        <f t="shared" si="11"/>
        <v>0</v>
      </c>
    </row>
    <row r="742" spans="1:12" x14ac:dyDescent="0.2">
      <c r="A742" s="118">
        <v>738</v>
      </c>
      <c r="B742" s="104"/>
      <c r="C742" s="105"/>
      <c r="D742" s="106"/>
      <c r="E742" s="105"/>
      <c r="F742" s="107"/>
      <c r="G742" s="422"/>
      <c r="H742" s="422"/>
      <c r="I742" s="423"/>
      <c r="J742" s="422"/>
      <c r="K742" s="104"/>
      <c r="L742" s="79">
        <f t="shared" si="11"/>
        <v>0</v>
      </c>
    </row>
    <row r="743" spans="1:12" x14ac:dyDescent="0.2">
      <c r="A743" s="118">
        <v>739</v>
      </c>
      <c r="B743" s="104"/>
      <c r="C743" s="105"/>
      <c r="D743" s="106"/>
      <c r="E743" s="105"/>
      <c r="F743" s="107"/>
      <c r="G743" s="422"/>
      <c r="H743" s="422"/>
      <c r="I743" s="423"/>
      <c r="J743" s="422"/>
      <c r="K743" s="104"/>
      <c r="L743" s="79">
        <f t="shared" si="11"/>
        <v>0</v>
      </c>
    </row>
    <row r="744" spans="1:12" x14ac:dyDescent="0.2">
      <c r="A744" s="118">
        <v>740</v>
      </c>
      <c r="B744" s="104"/>
      <c r="C744" s="105"/>
      <c r="D744" s="106"/>
      <c r="E744" s="105"/>
      <c r="F744" s="107"/>
      <c r="G744" s="422"/>
      <c r="H744" s="422"/>
      <c r="I744" s="423"/>
      <c r="J744" s="422"/>
      <c r="K744" s="104"/>
      <c r="L744" s="79">
        <f t="shared" si="11"/>
        <v>0</v>
      </c>
    </row>
    <row r="745" spans="1:12" x14ac:dyDescent="0.2">
      <c r="A745" s="118">
        <v>741</v>
      </c>
      <c r="B745" s="104"/>
      <c r="C745" s="105"/>
      <c r="D745" s="106"/>
      <c r="E745" s="105"/>
      <c r="F745" s="107"/>
      <c r="G745" s="422"/>
      <c r="H745" s="422"/>
      <c r="I745" s="423"/>
      <c r="J745" s="422"/>
      <c r="K745" s="104"/>
      <c r="L745" s="79">
        <f t="shared" si="11"/>
        <v>0</v>
      </c>
    </row>
    <row r="746" spans="1:12" x14ac:dyDescent="0.2">
      <c r="A746" s="118">
        <v>742</v>
      </c>
      <c r="B746" s="104"/>
      <c r="C746" s="105"/>
      <c r="D746" s="106"/>
      <c r="E746" s="105"/>
      <c r="F746" s="107"/>
      <c r="G746" s="422"/>
      <c r="H746" s="422"/>
      <c r="I746" s="423"/>
      <c r="J746" s="422"/>
      <c r="K746" s="104"/>
      <c r="L746" s="79">
        <f t="shared" si="11"/>
        <v>0</v>
      </c>
    </row>
    <row r="747" spans="1:12" x14ac:dyDescent="0.2">
      <c r="A747" s="118">
        <v>743</v>
      </c>
      <c r="B747" s="104"/>
      <c r="C747" s="105"/>
      <c r="D747" s="106"/>
      <c r="E747" s="105"/>
      <c r="F747" s="107"/>
      <c r="G747" s="422"/>
      <c r="H747" s="422"/>
      <c r="I747" s="423"/>
      <c r="J747" s="422"/>
      <c r="K747" s="104"/>
      <c r="L747" s="79">
        <f t="shared" si="11"/>
        <v>0</v>
      </c>
    </row>
    <row r="748" spans="1:12" x14ac:dyDescent="0.2">
      <c r="A748" s="118">
        <v>744</v>
      </c>
      <c r="B748" s="104"/>
      <c r="C748" s="105"/>
      <c r="D748" s="106"/>
      <c r="E748" s="105"/>
      <c r="F748" s="107"/>
      <c r="G748" s="422"/>
      <c r="H748" s="422"/>
      <c r="I748" s="423"/>
      <c r="J748" s="422"/>
      <c r="K748" s="104"/>
      <c r="L748" s="79">
        <f t="shared" si="11"/>
        <v>0</v>
      </c>
    </row>
    <row r="749" spans="1:12" x14ac:dyDescent="0.2">
      <c r="A749" s="118">
        <v>745</v>
      </c>
      <c r="B749" s="104"/>
      <c r="C749" s="105"/>
      <c r="D749" s="106"/>
      <c r="E749" s="105"/>
      <c r="F749" s="107"/>
      <c r="G749" s="422"/>
      <c r="H749" s="422"/>
      <c r="I749" s="423"/>
      <c r="J749" s="422"/>
      <c r="K749" s="104"/>
      <c r="L749" s="79">
        <f t="shared" si="11"/>
        <v>0</v>
      </c>
    </row>
    <row r="750" spans="1:12" x14ac:dyDescent="0.2">
      <c r="A750" s="118">
        <v>746</v>
      </c>
      <c r="B750" s="104"/>
      <c r="C750" s="105"/>
      <c r="D750" s="106"/>
      <c r="E750" s="105"/>
      <c r="F750" s="107"/>
      <c r="G750" s="422"/>
      <c r="H750" s="422"/>
      <c r="I750" s="423"/>
      <c r="J750" s="422"/>
      <c r="K750" s="104"/>
      <c r="L750" s="79">
        <f t="shared" si="11"/>
        <v>0</v>
      </c>
    </row>
    <row r="751" spans="1:12" x14ac:dyDescent="0.2">
      <c r="A751" s="118">
        <v>747</v>
      </c>
      <c r="B751" s="104"/>
      <c r="C751" s="105"/>
      <c r="D751" s="106"/>
      <c r="E751" s="105"/>
      <c r="F751" s="107"/>
      <c r="G751" s="422"/>
      <c r="H751" s="422"/>
      <c r="I751" s="423"/>
      <c r="J751" s="422"/>
      <c r="K751" s="104"/>
      <c r="L751" s="79">
        <f t="shared" si="11"/>
        <v>0</v>
      </c>
    </row>
    <row r="752" spans="1:12" x14ac:dyDescent="0.2">
      <c r="A752" s="118">
        <v>748</v>
      </c>
      <c r="B752" s="104"/>
      <c r="C752" s="105"/>
      <c r="D752" s="106"/>
      <c r="E752" s="105"/>
      <c r="F752" s="107"/>
      <c r="G752" s="422"/>
      <c r="H752" s="422"/>
      <c r="I752" s="423"/>
      <c r="J752" s="422"/>
      <c r="K752" s="104"/>
      <c r="L752" s="79">
        <f t="shared" si="11"/>
        <v>0</v>
      </c>
    </row>
    <row r="753" spans="1:12" x14ac:dyDescent="0.2">
      <c r="A753" s="118">
        <v>749</v>
      </c>
      <c r="B753" s="104"/>
      <c r="C753" s="105"/>
      <c r="D753" s="106"/>
      <c r="E753" s="105"/>
      <c r="F753" s="107"/>
      <c r="G753" s="422"/>
      <c r="H753" s="422"/>
      <c r="I753" s="423"/>
      <c r="J753" s="422"/>
      <c r="K753" s="104"/>
      <c r="L753" s="79">
        <f t="shared" si="11"/>
        <v>0</v>
      </c>
    </row>
    <row r="754" spans="1:12" x14ac:dyDescent="0.2">
      <c r="A754" s="118">
        <v>750</v>
      </c>
      <c r="B754" s="104"/>
      <c r="C754" s="105"/>
      <c r="D754" s="106"/>
      <c r="E754" s="105"/>
      <c r="F754" s="107"/>
      <c r="G754" s="422"/>
      <c r="H754" s="422"/>
      <c r="I754" s="423"/>
      <c r="J754" s="422"/>
      <c r="K754" s="104"/>
      <c r="L754" s="79">
        <f t="shared" si="11"/>
        <v>0</v>
      </c>
    </row>
    <row r="755" spans="1:12" x14ac:dyDescent="0.2">
      <c r="A755" s="118">
        <v>751</v>
      </c>
      <c r="B755" s="104"/>
      <c r="C755" s="105"/>
      <c r="D755" s="106"/>
      <c r="E755" s="105"/>
      <c r="F755" s="107"/>
      <c r="G755" s="422"/>
      <c r="H755" s="422"/>
      <c r="I755" s="423"/>
      <c r="J755" s="422"/>
      <c r="K755" s="104"/>
      <c r="L755" s="79">
        <f t="shared" si="11"/>
        <v>0</v>
      </c>
    </row>
    <row r="756" spans="1:12" x14ac:dyDescent="0.2">
      <c r="A756" s="118">
        <v>752</v>
      </c>
      <c r="B756" s="104"/>
      <c r="C756" s="105"/>
      <c r="D756" s="106"/>
      <c r="E756" s="105"/>
      <c r="F756" s="107"/>
      <c r="G756" s="422"/>
      <c r="H756" s="422"/>
      <c r="I756" s="423"/>
      <c r="J756" s="422"/>
      <c r="K756" s="104"/>
      <c r="L756" s="79">
        <f t="shared" si="11"/>
        <v>0</v>
      </c>
    </row>
    <row r="757" spans="1:12" x14ac:dyDescent="0.2">
      <c r="A757" s="118">
        <v>753</v>
      </c>
      <c r="B757" s="104"/>
      <c r="C757" s="105"/>
      <c r="D757" s="106"/>
      <c r="E757" s="105"/>
      <c r="F757" s="107"/>
      <c r="G757" s="422"/>
      <c r="H757" s="422"/>
      <c r="I757" s="423"/>
      <c r="J757" s="422"/>
      <c r="K757" s="104"/>
      <c r="L757" s="79">
        <f t="shared" si="11"/>
        <v>0</v>
      </c>
    </row>
    <row r="758" spans="1:12" x14ac:dyDescent="0.2">
      <c r="A758" s="118">
        <v>754</v>
      </c>
      <c r="B758" s="104"/>
      <c r="C758" s="105"/>
      <c r="D758" s="106"/>
      <c r="E758" s="105"/>
      <c r="F758" s="107"/>
      <c r="G758" s="422"/>
      <c r="H758" s="422"/>
      <c r="I758" s="423"/>
      <c r="J758" s="422"/>
      <c r="K758" s="104"/>
      <c r="L758" s="79">
        <f t="shared" si="11"/>
        <v>0</v>
      </c>
    </row>
    <row r="759" spans="1:12" x14ac:dyDescent="0.2">
      <c r="A759" s="118">
        <v>755</v>
      </c>
      <c r="B759" s="104"/>
      <c r="C759" s="105"/>
      <c r="D759" s="106"/>
      <c r="E759" s="105"/>
      <c r="F759" s="107"/>
      <c r="G759" s="422"/>
      <c r="H759" s="422"/>
      <c r="I759" s="423"/>
      <c r="J759" s="422"/>
      <c r="K759" s="104"/>
      <c r="L759" s="79">
        <f t="shared" si="11"/>
        <v>0</v>
      </c>
    </row>
    <row r="760" spans="1:12" x14ac:dyDescent="0.2">
      <c r="A760" s="118">
        <v>756</v>
      </c>
      <c r="B760" s="104"/>
      <c r="C760" s="105"/>
      <c r="D760" s="106"/>
      <c r="E760" s="105"/>
      <c r="F760" s="107"/>
      <c r="G760" s="422"/>
      <c r="H760" s="422"/>
      <c r="I760" s="423"/>
      <c r="J760" s="422"/>
      <c r="K760" s="104"/>
      <c r="L760" s="79">
        <f t="shared" si="11"/>
        <v>0</v>
      </c>
    </row>
    <row r="761" spans="1:12" x14ac:dyDescent="0.2">
      <c r="A761" s="118">
        <v>757</v>
      </c>
      <c r="B761" s="104"/>
      <c r="C761" s="105"/>
      <c r="D761" s="106"/>
      <c r="E761" s="105"/>
      <c r="F761" s="107"/>
      <c r="G761" s="422"/>
      <c r="H761" s="422"/>
      <c r="I761" s="423"/>
      <c r="J761" s="422"/>
      <c r="K761" s="104"/>
      <c r="L761" s="79">
        <f t="shared" si="11"/>
        <v>0</v>
      </c>
    </row>
    <row r="762" spans="1:12" x14ac:dyDescent="0.2">
      <c r="A762" s="118">
        <v>758</v>
      </c>
      <c r="B762" s="104"/>
      <c r="C762" s="105"/>
      <c r="D762" s="106"/>
      <c r="E762" s="105"/>
      <c r="F762" s="107"/>
      <c r="G762" s="422"/>
      <c r="H762" s="422"/>
      <c r="I762" s="423"/>
      <c r="J762" s="422"/>
      <c r="K762" s="104"/>
      <c r="L762" s="79">
        <f t="shared" si="11"/>
        <v>0</v>
      </c>
    </row>
    <row r="763" spans="1:12" x14ac:dyDescent="0.2">
      <c r="A763" s="118">
        <v>759</v>
      </c>
      <c r="B763" s="104"/>
      <c r="C763" s="105"/>
      <c r="D763" s="106"/>
      <c r="E763" s="105"/>
      <c r="F763" s="107"/>
      <c r="G763" s="422"/>
      <c r="H763" s="422"/>
      <c r="I763" s="423"/>
      <c r="J763" s="422"/>
      <c r="K763" s="104"/>
      <c r="L763" s="79">
        <f t="shared" si="11"/>
        <v>0</v>
      </c>
    </row>
    <row r="764" spans="1:12" x14ac:dyDescent="0.2">
      <c r="A764" s="118">
        <v>760</v>
      </c>
      <c r="B764" s="104"/>
      <c r="C764" s="105"/>
      <c r="D764" s="106"/>
      <c r="E764" s="105"/>
      <c r="F764" s="107"/>
      <c r="G764" s="422"/>
      <c r="H764" s="422"/>
      <c r="I764" s="423"/>
      <c r="J764" s="422"/>
      <c r="K764" s="104"/>
      <c r="L764" s="79">
        <f t="shared" si="11"/>
        <v>0</v>
      </c>
    </row>
    <row r="765" spans="1:12" x14ac:dyDescent="0.2">
      <c r="A765" s="118">
        <v>761</v>
      </c>
      <c r="B765" s="104"/>
      <c r="C765" s="105"/>
      <c r="D765" s="106"/>
      <c r="E765" s="105"/>
      <c r="F765" s="107"/>
      <c r="G765" s="422"/>
      <c r="H765" s="422"/>
      <c r="I765" s="423"/>
      <c r="J765" s="422"/>
      <c r="K765" s="104"/>
      <c r="L765" s="79">
        <f t="shared" si="11"/>
        <v>0</v>
      </c>
    </row>
    <row r="766" spans="1:12" x14ac:dyDescent="0.2">
      <c r="A766" s="118">
        <v>762</v>
      </c>
      <c r="B766" s="104"/>
      <c r="C766" s="105"/>
      <c r="D766" s="106"/>
      <c r="E766" s="105"/>
      <c r="F766" s="107"/>
      <c r="G766" s="422"/>
      <c r="H766" s="422"/>
      <c r="I766" s="423"/>
      <c r="J766" s="422"/>
      <c r="K766" s="104"/>
      <c r="L766" s="79">
        <f t="shared" si="11"/>
        <v>0</v>
      </c>
    </row>
    <row r="767" spans="1:12" x14ac:dyDescent="0.2">
      <c r="A767" s="118">
        <v>763</v>
      </c>
      <c r="B767" s="104"/>
      <c r="C767" s="105"/>
      <c r="D767" s="106"/>
      <c r="E767" s="105"/>
      <c r="F767" s="107"/>
      <c r="G767" s="422"/>
      <c r="H767" s="422"/>
      <c r="I767" s="423"/>
      <c r="J767" s="422"/>
      <c r="K767" s="104"/>
      <c r="L767" s="79">
        <f t="shared" si="11"/>
        <v>0</v>
      </c>
    </row>
    <row r="768" spans="1:12" x14ac:dyDescent="0.2">
      <c r="A768" s="118">
        <v>764</v>
      </c>
      <c r="B768" s="104"/>
      <c r="C768" s="105"/>
      <c r="D768" s="106"/>
      <c r="E768" s="105"/>
      <c r="F768" s="107"/>
      <c r="G768" s="422"/>
      <c r="H768" s="422"/>
      <c r="I768" s="423"/>
      <c r="J768" s="422"/>
      <c r="K768" s="104"/>
      <c r="L768" s="79">
        <f t="shared" si="11"/>
        <v>0</v>
      </c>
    </row>
    <row r="769" spans="1:12" x14ac:dyDescent="0.2">
      <c r="A769" s="118">
        <v>765</v>
      </c>
      <c r="B769" s="104"/>
      <c r="C769" s="105"/>
      <c r="D769" s="106"/>
      <c r="E769" s="105"/>
      <c r="F769" s="107"/>
      <c r="G769" s="422"/>
      <c r="H769" s="422"/>
      <c r="I769" s="423"/>
      <c r="J769" s="422"/>
      <c r="K769" s="104"/>
      <c r="L769" s="79">
        <f t="shared" si="11"/>
        <v>0</v>
      </c>
    </row>
    <row r="770" spans="1:12" x14ac:dyDescent="0.2">
      <c r="A770" s="118">
        <v>766</v>
      </c>
      <c r="B770" s="104"/>
      <c r="C770" s="105"/>
      <c r="D770" s="106"/>
      <c r="E770" s="105"/>
      <c r="F770" s="107"/>
      <c r="G770" s="422"/>
      <c r="H770" s="422"/>
      <c r="I770" s="423"/>
      <c r="J770" s="422"/>
      <c r="K770" s="104"/>
      <c r="L770" s="79">
        <f t="shared" ref="L770:L833" si="12">IF(B770=0,0,MONTH(B770)-$L$1+1)</f>
        <v>0</v>
      </c>
    </row>
    <row r="771" spans="1:12" x14ac:dyDescent="0.2">
      <c r="A771" s="118">
        <v>767</v>
      </c>
      <c r="B771" s="104"/>
      <c r="C771" s="105"/>
      <c r="D771" s="106"/>
      <c r="E771" s="105"/>
      <c r="F771" s="107"/>
      <c r="G771" s="422"/>
      <c r="H771" s="422"/>
      <c r="I771" s="423"/>
      <c r="J771" s="422"/>
      <c r="K771" s="104"/>
      <c r="L771" s="79">
        <f t="shared" si="12"/>
        <v>0</v>
      </c>
    </row>
    <row r="772" spans="1:12" x14ac:dyDescent="0.2">
      <c r="A772" s="118">
        <v>768</v>
      </c>
      <c r="B772" s="104"/>
      <c r="C772" s="105"/>
      <c r="D772" s="106"/>
      <c r="E772" s="105"/>
      <c r="F772" s="107"/>
      <c r="G772" s="422"/>
      <c r="H772" s="422"/>
      <c r="I772" s="423"/>
      <c r="J772" s="422"/>
      <c r="K772" s="104"/>
      <c r="L772" s="79">
        <f t="shared" si="12"/>
        <v>0</v>
      </c>
    </row>
    <row r="773" spans="1:12" x14ac:dyDescent="0.2">
      <c r="A773" s="118">
        <v>769</v>
      </c>
      <c r="B773" s="104"/>
      <c r="C773" s="105"/>
      <c r="D773" s="106"/>
      <c r="E773" s="105"/>
      <c r="F773" s="107"/>
      <c r="G773" s="422"/>
      <c r="H773" s="422"/>
      <c r="I773" s="423"/>
      <c r="J773" s="422"/>
      <c r="K773" s="104"/>
      <c r="L773" s="79">
        <f t="shared" si="12"/>
        <v>0</v>
      </c>
    </row>
    <row r="774" spans="1:12" x14ac:dyDescent="0.2">
      <c r="A774" s="118">
        <v>770</v>
      </c>
      <c r="B774" s="104"/>
      <c r="C774" s="105"/>
      <c r="D774" s="106"/>
      <c r="E774" s="105"/>
      <c r="F774" s="107"/>
      <c r="G774" s="422"/>
      <c r="H774" s="422"/>
      <c r="I774" s="423"/>
      <c r="J774" s="422"/>
      <c r="K774" s="104"/>
      <c r="L774" s="79">
        <f t="shared" si="12"/>
        <v>0</v>
      </c>
    </row>
    <row r="775" spans="1:12" x14ac:dyDescent="0.2">
      <c r="A775" s="118">
        <v>771</v>
      </c>
      <c r="B775" s="104"/>
      <c r="C775" s="105"/>
      <c r="D775" s="106"/>
      <c r="E775" s="105"/>
      <c r="F775" s="107"/>
      <c r="G775" s="422"/>
      <c r="H775" s="422"/>
      <c r="I775" s="423"/>
      <c r="J775" s="422"/>
      <c r="K775" s="104"/>
      <c r="L775" s="79">
        <f t="shared" si="12"/>
        <v>0</v>
      </c>
    </row>
    <row r="776" spans="1:12" x14ac:dyDescent="0.2">
      <c r="A776" s="118">
        <v>772</v>
      </c>
      <c r="B776" s="104"/>
      <c r="C776" s="105"/>
      <c r="D776" s="106"/>
      <c r="E776" s="105"/>
      <c r="F776" s="107"/>
      <c r="G776" s="422"/>
      <c r="H776" s="422"/>
      <c r="I776" s="423"/>
      <c r="J776" s="422"/>
      <c r="K776" s="104"/>
      <c r="L776" s="79">
        <f t="shared" si="12"/>
        <v>0</v>
      </c>
    </row>
    <row r="777" spans="1:12" x14ac:dyDescent="0.2">
      <c r="A777" s="118">
        <v>773</v>
      </c>
      <c r="B777" s="104"/>
      <c r="C777" s="105"/>
      <c r="D777" s="106"/>
      <c r="E777" s="105"/>
      <c r="F777" s="107"/>
      <c r="G777" s="422"/>
      <c r="H777" s="422"/>
      <c r="I777" s="423"/>
      <c r="J777" s="422"/>
      <c r="K777" s="104"/>
      <c r="L777" s="79">
        <f t="shared" si="12"/>
        <v>0</v>
      </c>
    </row>
    <row r="778" spans="1:12" x14ac:dyDescent="0.2">
      <c r="A778" s="118">
        <v>774</v>
      </c>
      <c r="B778" s="104"/>
      <c r="C778" s="105"/>
      <c r="D778" s="106"/>
      <c r="E778" s="105"/>
      <c r="F778" s="107"/>
      <c r="G778" s="422"/>
      <c r="H778" s="422"/>
      <c r="I778" s="423"/>
      <c r="J778" s="422"/>
      <c r="K778" s="104"/>
      <c r="L778" s="79">
        <f t="shared" si="12"/>
        <v>0</v>
      </c>
    </row>
    <row r="779" spans="1:12" x14ac:dyDescent="0.2">
      <c r="A779" s="118">
        <v>775</v>
      </c>
      <c r="B779" s="104"/>
      <c r="C779" s="105"/>
      <c r="D779" s="106"/>
      <c r="E779" s="105"/>
      <c r="F779" s="107"/>
      <c r="G779" s="422"/>
      <c r="H779" s="422"/>
      <c r="I779" s="423"/>
      <c r="J779" s="422"/>
      <c r="K779" s="104"/>
      <c r="L779" s="79">
        <f t="shared" si="12"/>
        <v>0</v>
      </c>
    </row>
    <row r="780" spans="1:12" x14ac:dyDescent="0.2">
      <c r="A780" s="118">
        <v>776</v>
      </c>
      <c r="B780" s="104"/>
      <c r="C780" s="105"/>
      <c r="D780" s="106"/>
      <c r="E780" s="105"/>
      <c r="F780" s="107"/>
      <c r="G780" s="422"/>
      <c r="H780" s="422"/>
      <c r="I780" s="423"/>
      <c r="J780" s="422"/>
      <c r="K780" s="104"/>
      <c r="L780" s="79">
        <f t="shared" si="12"/>
        <v>0</v>
      </c>
    </row>
    <row r="781" spans="1:12" x14ac:dyDescent="0.2">
      <c r="A781" s="118">
        <v>777</v>
      </c>
      <c r="B781" s="104"/>
      <c r="C781" s="105"/>
      <c r="D781" s="106"/>
      <c r="E781" s="105"/>
      <c r="F781" s="107"/>
      <c r="G781" s="422"/>
      <c r="H781" s="422"/>
      <c r="I781" s="423"/>
      <c r="J781" s="422"/>
      <c r="K781" s="104"/>
      <c r="L781" s="79">
        <f t="shared" si="12"/>
        <v>0</v>
      </c>
    </row>
    <row r="782" spans="1:12" x14ac:dyDescent="0.2">
      <c r="A782" s="118">
        <v>778</v>
      </c>
      <c r="B782" s="104"/>
      <c r="C782" s="105"/>
      <c r="D782" s="106"/>
      <c r="E782" s="105"/>
      <c r="F782" s="107"/>
      <c r="G782" s="422"/>
      <c r="H782" s="422"/>
      <c r="I782" s="423"/>
      <c r="J782" s="422"/>
      <c r="K782" s="104"/>
      <c r="L782" s="79">
        <f t="shared" si="12"/>
        <v>0</v>
      </c>
    </row>
    <row r="783" spans="1:12" x14ac:dyDescent="0.2">
      <c r="A783" s="118">
        <v>779</v>
      </c>
      <c r="B783" s="104"/>
      <c r="C783" s="105"/>
      <c r="D783" s="106"/>
      <c r="E783" s="105"/>
      <c r="F783" s="107"/>
      <c r="G783" s="422"/>
      <c r="H783" s="422"/>
      <c r="I783" s="423"/>
      <c r="J783" s="422"/>
      <c r="K783" s="104"/>
      <c r="L783" s="79">
        <f t="shared" si="12"/>
        <v>0</v>
      </c>
    </row>
    <row r="784" spans="1:12" x14ac:dyDescent="0.2">
      <c r="A784" s="118">
        <v>780</v>
      </c>
      <c r="B784" s="104"/>
      <c r="C784" s="105"/>
      <c r="D784" s="106"/>
      <c r="E784" s="105"/>
      <c r="F784" s="107"/>
      <c r="G784" s="422"/>
      <c r="H784" s="422"/>
      <c r="I784" s="423"/>
      <c r="J784" s="422"/>
      <c r="K784" s="104"/>
      <c r="L784" s="79">
        <f t="shared" si="12"/>
        <v>0</v>
      </c>
    </row>
    <row r="785" spans="1:12" x14ac:dyDescent="0.2">
      <c r="A785" s="118">
        <v>781</v>
      </c>
      <c r="B785" s="104"/>
      <c r="C785" s="105"/>
      <c r="D785" s="106"/>
      <c r="E785" s="105"/>
      <c r="F785" s="107"/>
      <c r="G785" s="422"/>
      <c r="H785" s="422"/>
      <c r="I785" s="423"/>
      <c r="J785" s="422"/>
      <c r="K785" s="104"/>
      <c r="L785" s="79">
        <f t="shared" si="12"/>
        <v>0</v>
      </c>
    </row>
    <row r="786" spans="1:12" x14ac:dyDescent="0.2">
      <c r="A786" s="118">
        <v>782</v>
      </c>
      <c r="B786" s="104"/>
      <c r="C786" s="105"/>
      <c r="D786" s="106"/>
      <c r="E786" s="105"/>
      <c r="F786" s="107"/>
      <c r="G786" s="422"/>
      <c r="H786" s="422"/>
      <c r="I786" s="423"/>
      <c r="J786" s="422"/>
      <c r="K786" s="104"/>
      <c r="L786" s="79">
        <f t="shared" si="12"/>
        <v>0</v>
      </c>
    </row>
    <row r="787" spans="1:12" x14ac:dyDescent="0.2">
      <c r="A787" s="118">
        <v>783</v>
      </c>
      <c r="B787" s="104"/>
      <c r="C787" s="105"/>
      <c r="D787" s="106"/>
      <c r="E787" s="105"/>
      <c r="F787" s="107"/>
      <c r="G787" s="422"/>
      <c r="H787" s="422"/>
      <c r="I787" s="423"/>
      <c r="J787" s="422"/>
      <c r="K787" s="104"/>
      <c r="L787" s="79">
        <f t="shared" si="12"/>
        <v>0</v>
      </c>
    </row>
    <row r="788" spans="1:12" x14ac:dyDescent="0.2">
      <c r="A788" s="118">
        <v>784</v>
      </c>
      <c r="B788" s="104"/>
      <c r="C788" s="105"/>
      <c r="D788" s="106"/>
      <c r="E788" s="105"/>
      <c r="F788" s="107"/>
      <c r="G788" s="422"/>
      <c r="H788" s="422"/>
      <c r="I788" s="423"/>
      <c r="J788" s="422"/>
      <c r="K788" s="104"/>
      <c r="L788" s="79">
        <f t="shared" si="12"/>
        <v>0</v>
      </c>
    </row>
    <row r="789" spans="1:12" x14ac:dyDescent="0.2">
      <c r="A789" s="118">
        <v>785</v>
      </c>
      <c r="B789" s="104"/>
      <c r="C789" s="105"/>
      <c r="D789" s="106"/>
      <c r="E789" s="105"/>
      <c r="F789" s="107"/>
      <c r="G789" s="422"/>
      <c r="H789" s="422"/>
      <c r="I789" s="423"/>
      <c r="J789" s="422"/>
      <c r="K789" s="104"/>
      <c r="L789" s="79">
        <f t="shared" si="12"/>
        <v>0</v>
      </c>
    </row>
    <row r="790" spans="1:12" x14ac:dyDescent="0.2">
      <c r="A790" s="118">
        <v>786</v>
      </c>
      <c r="B790" s="104"/>
      <c r="C790" s="105"/>
      <c r="D790" s="106"/>
      <c r="E790" s="105"/>
      <c r="F790" s="107"/>
      <c r="G790" s="422"/>
      <c r="H790" s="422"/>
      <c r="I790" s="423"/>
      <c r="J790" s="422"/>
      <c r="K790" s="104"/>
      <c r="L790" s="79">
        <f t="shared" si="12"/>
        <v>0</v>
      </c>
    </row>
    <row r="791" spans="1:12" x14ac:dyDescent="0.2">
      <c r="A791" s="118">
        <v>787</v>
      </c>
      <c r="B791" s="104"/>
      <c r="C791" s="105"/>
      <c r="D791" s="106"/>
      <c r="E791" s="105"/>
      <c r="F791" s="107"/>
      <c r="G791" s="422"/>
      <c r="H791" s="422"/>
      <c r="I791" s="423"/>
      <c r="J791" s="422"/>
      <c r="K791" s="104"/>
      <c r="L791" s="79">
        <f t="shared" si="12"/>
        <v>0</v>
      </c>
    </row>
    <row r="792" spans="1:12" x14ac:dyDescent="0.2">
      <c r="A792" s="118">
        <v>788</v>
      </c>
      <c r="B792" s="104"/>
      <c r="C792" s="105"/>
      <c r="D792" s="106"/>
      <c r="E792" s="105"/>
      <c r="F792" s="107"/>
      <c r="G792" s="422"/>
      <c r="H792" s="422"/>
      <c r="I792" s="423"/>
      <c r="J792" s="422"/>
      <c r="K792" s="104"/>
      <c r="L792" s="79">
        <f t="shared" si="12"/>
        <v>0</v>
      </c>
    </row>
    <row r="793" spans="1:12" x14ac:dyDescent="0.2">
      <c r="A793" s="118">
        <v>789</v>
      </c>
      <c r="B793" s="104"/>
      <c r="C793" s="105"/>
      <c r="D793" s="106"/>
      <c r="E793" s="105"/>
      <c r="F793" s="107"/>
      <c r="G793" s="422"/>
      <c r="H793" s="422"/>
      <c r="I793" s="423"/>
      <c r="J793" s="422"/>
      <c r="K793" s="104"/>
      <c r="L793" s="79">
        <f t="shared" si="12"/>
        <v>0</v>
      </c>
    </row>
    <row r="794" spans="1:12" x14ac:dyDescent="0.2">
      <c r="A794" s="118">
        <v>790</v>
      </c>
      <c r="B794" s="104"/>
      <c r="C794" s="105"/>
      <c r="D794" s="106"/>
      <c r="E794" s="105"/>
      <c r="F794" s="107"/>
      <c r="G794" s="422"/>
      <c r="H794" s="422"/>
      <c r="I794" s="423"/>
      <c r="J794" s="422"/>
      <c r="K794" s="104"/>
      <c r="L794" s="79">
        <f t="shared" si="12"/>
        <v>0</v>
      </c>
    </row>
    <row r="795" spans="1:12" x14ac:dyDescent="0.2">
      <c r="A795" s="118">
        <v>791</v>
      </c>
      <c r="B795" s="104"/>
      <c r="C795" s="105"/>
      <c r="D795" s="106"/>
      <c r="E795" s="105"/>
      <c r="F795" s="107"/>
      <c r="G795" s="422"/>
      <c r="H795" s="422"/>
      <c r="I795" s="423"/>
      <c r="J795" s="422"/>
      <c r="K795" s="104"/>
      <c r="L795" s="79">
        <f t="shared" si="12"/>
        <v>0</v>
      </c>
    </row>
    <row r="796" spans="1:12" x14ac:dyDescent="0.2">
      <c r="A796" s="118">
        <v>792</v>
      </c>
      <c r="B796" s="104"/>
      <c r="C796" s="105"/>
      <c r="D796" s="106"/>
      <c r="E796" s="105"/>
      <c r="F796" s="107"/>
      <c r="G796" s="422"/>
      <c r="H796" s="422"/>
      <c r="I796" s="423"/>
      <c r="J796" s="422"/>
      <c r="K796" s="104"/>
      <c r="L796" s="79">
        <f t="shared" si="12"/>
        <v>0</v>
      </c>
    </row>
    <row r="797" spans="1:12" x14ac:dyDescent="0.2">
      <c r="A797" s="118">
        <v>793</v>
      </c>
      <c r="B797" s="104"/>
      <c r="C797" s="105"/>
      <c r="D797" s="106"/>
      <c r="E797" s="105"/>
      <c r="F797" s="107"/>
      <c r="G797" s="422"/>
      <c r="H797" s="422"/>
      <c r="I797" s="423"/>
      <c r="J797" s="422"/>
      <c r="K797" s="104"/>
      <c r="L797" s="79">
        <f t="shared" si="12"/>
        <v>0</v>
      </c>
    </row>
    <row r="798" spans="1:12" x14ac:dyDescent="0.2">
      <c r="A798" s="118">
        <v>794</v>
      </c>
      <c r="B798" s="104"/>
      <c r="C798" s="105"/>
      <c r="D798" s="106"/>
      <c r="E798" s="105"/>
      <c r="F798" s="107"/>
      <c r="G798" s="422"/>
      <c r="H798" s="422"/>
      <c r="I798" s="423"/>
      <c r="J798" s="422"/>
      <c r="K798" s="104"/>
      <c r="L798" s="79">
        <f t="shared" si="12"/>
        <v>0</v>
      </c>
    </row>
    <row r="799" spans="1:12" x14ac:dyDescent="0.2">
      <c r="A799" s="118">
        <v>795</v>
      </c>
      <c r="B799" s="104"/>
      <c r="C799" s="105"/>
      <c r="D799" s="106"/>
      <c r="E799" s="105"/>
      <c r="F799" s="107"/>
      <c r="G799" s="422"/>
      <c r="H799" s="422"/>
      <c r="I799" s="423"/>
      <c r="J799" s="422"/>
      <c r="K799" s="104"/>
      <c r="L799" s="79">
        <f t="shared" si="12"/>
        <v>0</v>
      </c>
    </row>
    <row r="800" spans="1:12" x14ac:dyDescent="0.2">
      <c r="A800" s="118">
        <v>796</v>
      </c>
      <c r="B800" s="104"/>
      <c r="C800" s="105"/>
      <c r="D800" s="106"/>
      <c r="E800" s="105"/>
      <c r="F800" s="107"/>
      <c r="G800" s="422"/>
      <c r="H800" s="422"/>
      <c r="I800" s="423"/>
      <c r="J800" s="422"/>
      <c r="K800" s="104"/>
      <c r="L800" s="79">
        <f t="shared" si="12"/>
        <v>0</v>
      </c>
    </row>
    <row r="801" spans="1:12" x14ac:dyDescent="0.2">
      <c r="A801" s="118">
        <v>797</v>
      </c>
      <c r="B801" s="104"/>
      <c r="C801" s="105"/>
      <c r="D801" s="106"/>
      <c r="E801" s="105"/>
      <c r="F801" s="107"/>
      <c r="G801" s="422"/>
      <c r="H801" s="422"/>
      <c r="I801" s="423"/>
      <c r="J801" s="422"/>
      <c r="K801" s="104"/>
      <c r="L801" s="79">
        <f t="shared" si="12"/>
        <v>0</v>
      </c>
    </row>
    <row r="802" spans="1:12" x14ac:dyDescent="0.2">
      <c r="A802" s="118">
        <v>798</v>
      </c>
      <c r="B802" s="104"/>
      <c r="C802" s="105"/>
      <c r="D802" s="106"/>
      <c r="E802" s="105"/>
      <c r="F802" s="107"/>
      <c r="G802" s="422"/>
      <c r="H802" s="422"/>
      <c r="I802" s="423"/>
      <c r="J802" s="422"/>
      <c r="K802" s="104"/>
      <c r="L802" s="79">
        <f t="shared" si="12"/>
        <v>0</v>
      </c>
    </row>
    <row r="803" spans="1:12" x14ac:dyDescent="0.2">
      <c r="A803" s="118">
        <v>799</v>
      </c>
      <c r="B803" s="104"/>
      <c r="C803" s="105"/>
      <c r="D803" s="106"/>
      <c r="E803" s="105"/>
      <c r="F803" s="107"/>
      <c r="G803" s="422"/>
      <c r="H803" s="422"/>
      <c r="I803" s="423"/>
      <c r="J803" s="422"/>
      <c r="K803" s="104"/>
      <c r="L803" s="79">
        <f t="shared" si="12"/>
        <v>0</v>
      </c>
    </row>
    <row r="804" spans="1:12" x14ac:dyDescent="0.2">
      <c r="A804" s="118">
        <v>800</v>
      </c>
      <c r="B804" s="104"/>
      <c r="C804" s="105"/>
      <c r="D804" s="106"/>
      <c r="E804" s="105"/>
      <c r="F804" s="107"/>
      <c r="G804" s="422"/>
      <c r="H804" s="422"/>
      <c r="I804" s="423"/>
      <c r="J804" s="422"/>
      <c r="K804" s="104"/>
      <c r="L804" s="79">
        <f t="shared" si="12"/>
        <v>0</v>
      </c>
    </row>
    <row r="805" spans="1:12" x14ac:dyDescent="0.2">
      <c r="A805" s="118">
        <v>801</v>
      </c>
      <c r="B805" s="104"/>
      <c r="C805" s="105"/>
      <c r="D805" s="106"/>
      <c r="E805" s="105"/>
      <c r="F805" s="107"/>
      <c r="G805" s="422"/>
      <c r="H805" s="422"/>
      <c r="I805" s="423"/>
      <c r="J805" s="422"/>
      <c r="K805" s="104"/>
      <c r="L805" s="79">
        <f t="shared" si="12"/>
        <v>0</v>
      </c>
    </row>
    <row r="806" spans="1:12" x14ac:dyDescent="0.2">
      <c r="A806" s="118">
        <v>802</v>
      </c>
      <c r="B806" s="104"/>
      <c r="C806" s="105"/>
      <c r="D806" s="106"/>
      <c r="E806" s="105"/>
      <c r="F806" s="107"/>
      <c r="G806" s="422"/>
      <c r="H806" s="422"/>
      <c r="I806" s="423"/>
      <c r="J806" s="422"/>
      <c r="K806" s="104"/>
      <c r="L806" s="79">
        <f t="shared" si="12"/>
        <v>0</v>
      </c>
    </row>
    <row r="807" spans="1:12" x14ac:dyDescent="0.2">
      <c r="A807" s="118">
        <v>803</v>
      </c>
      <c r="B807" s="104"/>
      <c r="C807" s="105"/>
      <c r="D807" s="106"/>
      <c r="E807" s="105"/>
      <c r="F807" s="107"/>
      <c r="G807" s="422"/>
      <c r="H807" s="422"/>
      <c r="I807" s="423"/>
      <c r="J807" s="422"/>
      <c r="K807" s="104"/>
      <c r="L807" s="79">
        <f t="shared" si="12"/>
        <v>0</v>
      </c>
    </row>
    <row r="808" spans="1:12" x14ac:dyDescent="0.2">
      <c r="A808" s="118">
        <v>804</v>
      </c>
      <c r="B808" s="104"/>
      <c r="C808" s="105"/>
      <c r="D808" s="106"/>
      <c r="E808" s="105"/>
      <c r="F808" s="107"/>
      <c r="G808" s="422"/>
      <c r="H808" s="422"/>
      <c r="I808" s="423"/>
      <c r="J808" s="422"/>
      <c r="K808" s="104"/>
      <c r="L808" s="79">
        <f t="shared" si="12"/>
        <v>0</v>
      </c>
    </row>
    <row r="809" spans="1:12" x14ac:dyDescent="0.2">
      <c r="A809" s="118">
        <v>805</v>
      </c>
      <c r="B809" s="104"/>
      <c r="C809" s="105"/>
      <c r="D809" s="106"/>
      <c r="E809" s="105"/>
      <c r="F809" s="107"/>
      <c r="G809" s="422"/>
      <c r="H809" s="422"/>
      <c r="I809" s="423"/>
      <c r="J809" s="422"/>
      <c r="K809" s="104"/>
      <c r="L809" s="79">
        <f t="shared" si="12"/>
        <v>0</v>
      </c>
    </row>
    <row r="810" spans="1:12" x14ac:dyDescent="0.2">
      <c r="A810" s="118">
        <v>806</v>
      </c>
      <c r="B810" s="104"/>
      <c r="C810" s="105"/>
      <c r="D810" s="106"/>
      <c r="E810" s="105"/>
      <c r="F810" s="107"/>
      <c r="G810" s="422"/>
      <c r="H810" s="422"/>
      <c r="I810" s="423"/>
      <c r="J810" s="422"/>
      <c r="K810" s="104"/>
      <c r="L810" s="79">
        <f t="shared" si="12"/>
        <v>0</v>
      </c>
    </row>
    <row r="811" spans="1:12" x14ac:dyDescent="0.2">
      <c r="A811" s="118">
        <v>807</v>
      </c>
      <c r="B811" s="104"/>
      <c r="C811" s="105"/>
      <c r="D811" s="106"/>
      <c r="E811" s="105"/>
      <c r="F811" s="107"/>
      <c r="G811" s="422"/>
      <c r="H811" s="422"/>
      <c r="I811" s="423"/>
      <c r="J811" s="422"/>
      <c r="K811" s="104"/>
      <c r="L811" s="79">
        <f t="shared" si="12"/>
        <v>0</v>
      </c>
    </row>
    <row r="812" spans="1:12" x14ac:dyDescent="0.2">
      <c r="A812" s="118">
        <v>808</v>
      </c>
      <c r="B812" s="104"/>
      <c r="C812" s="105"/>
      <c r="D812" s="106"/>
      <c r="E812" s="105"/>
      <c r="F812" s="107"/>
      <c r="G812" s="422"/>
      <c r="H812" s="422"/>
      <c r="I812" s="423"/>
      <c r="J812" s="422"/>
      <c r="K812" s="104"/>
      <c r="L812" s="79">
        <f t="shared" si="12"/>
        <v>0</v>
      </c>
    </row>
    <row r="813" spans="1:12" x14ac:dyDescent="0.2">
      <c r="A813" s="118">
        <v>809</v>
      </c>
      <c r="B813" s="104"/>
      <c r="C813" s="105"/>
      <c r="D813" s="106"/>
      <c r="E813" s="105"/>
      <c r="F813" s="107"/>
      <c r="G813" s="422"/>
      <c r="H813" s="422"/>
      <c r="I813" s="423"/>
      <c r="J813" s="422"/>
      <c r="K813" s="104"/>
      <c r="L813" s="79">
        <f t="shared" si="12"/>
        <v>0</v>
      </c>
    </row>
    <row r="814" spans="1:12" x14ac:dyDescent="0.2">
      <c r="A814" s="118">
        <v>810</v>
      </c>
      <c r="B814" s="104"/>
      <c r="C814" s="105"/>
      <c r="D814" s="106"/>
      <c r="E814" s="105"/>
      <c r="F814" s="107"/>
      <c r="G814" s="422"/>
      <c r="H814" s="422"/>
      <c r="I814" s="423"/>
      <c r="J814" s="422"/>
      <c r="K814" s="104"/>
      <c r="L814" s="79">
        <f t="shared" si="12"/>
        <v>0</v>
      </c>
    </row>
    <row r="815" spans="1:12" x14ac:dyDescent="0.2">
      <c r="A815" s="118">
        <v>811</v>
      </c>
      <c r="B815" s="104"/>
      <c r="C815" s="105"/>
      <c r="D815" s="106"/>
      <c r="E815" s="105"/>
      <c r="F815" s="107"/>
      <c r="G815" s="422"/>
      <c r="H815" s="422"/>
      <c r="I815" s="423"/>
      <c r="J815" s="422"/>
      <c r="K815" s="104"/>
      <c r="L815" s="79">
        <f t="shared" si="12"/>
        <v>0</v>
      </c>
    </row>
    <row r="816" spans="1:12" x14ac:dyDescent="0.2">
      <c r="A816" s="118">
        <v>812</v>
      </c>
      <c r="B816" s="104"/>
      <c r="C816" s="105"/>
      <c r="D816" s="106"/>
      <c r="E816" s="105"/>
      <c r="F816" s="107"/>
      <c r="G816" s="422"/>
      <c r="H816" s="422"/>
      <c r="I816" s="423"/>
      <c r="J816" s="422"/>
      <c r="K816" s="104"/>
      <c r="L816" s="79">
        <f t="shared" si="12"/>
        <v>0</v>
      </c>
    </row>
    <row r="817" spans="1:12" x14ac:dyDescent="0.2">
      <c r="A817" s="118">
        <v>813</v>
      </c>
      <c r="B817" s="104"/>
      <c r="C817" s="105"/>
      <c r="D817" s="106"/>
      <c r="E817" s="105"/>
      <c r="F817" s="107"/>
      <c r="G817" s="422"/>
      <c r="H817" s="422"/>
      <c r="I817" s="423"/>
      <c r="J817" s="422"/>
      <c r="K817" s="104"/>
      <c r="L817" s="79">
        <f t="shared" si="12"/>
        <v>0</v>
      </c>
    </row>
    <row r="818" spans="1:12" x14ac:dyDescent="0.2">
      <c r="A818" s="118">
        <v>814</v>
      </c>
      <c r="B818" s="104"/>
      <c r="C818" s="105"/>
      <c r="D818" s="106"/>
      <c r="E818" s="105"/>
      <c r="F818" s="107"/>
      <c r="G818" s="422"/>
      <c r="H818" s="422"/>
      <c r="I818" s="423"/>
      <c r="J818" s="422"/>
      <c r="K818" s="104"/>
      <c r="L818" s="79">
        <f t="shared" si="12"/>
        <v>0</v>
      </c>
    </row>
    <row r="819" spans="1:12" x14ac:dyDescent="0.2">
      <c r="A819" s="118">
        <v>815</v>
      </c>
      <c r="B819" s="104"/>
      <c r="C819" s="105"/>
      <c r="D819" s="106"/>
      <c r="E819" s="105"/>
      <c r="F819" s="107"/>
      <c r="G819" s="422"/>
      <c r="H819" s="422"/>
      <c r="I819" s="423"/>
      <c r="J819" s="422"/>
      <c r="K819" s="104"/>
      <c r="L819" s="79">
        <f t="shared" si="12"/>
        <v>0</v>
      </c>
    </row>
    <row r="820" spans="1:12" x14ac:dyDescent="0.2">
      <c r="A820" s="118">
        <v>816</v>
      </c>
      <c r="B820" s="104"/>
      <c r="C820" s="105"/>
      <c r="D820" s="106"/>
      <c r="E820" s="105"/>
      <c r="F820" s="107"/>
      <c r="G820" s="422"/>
      <c r="H820" s="422"/>
      <c r="I820" s="423"/>
      <c r="J820" s="422"/>
      <c r="K820" s="104"/>
      <c r="L820" s="79">
        <f t="shared" si="12"/>
        <v>0</v>
      </c>
    </row>
    <row r="821" spans="1:12" x14ac:dyDescent="0.2">
      <c r="A821" s="118">
        <v>817</v>
      </c>
      <c r="B821" s="104"/>
      <c r="C821" s="105"/>
      <c r="D821" s="106"/>
      <c r="E821" s="105"/>
      <c r="F821" s="107"/>
      <c r="G821" s="422"/>
      <c r="H821" s="422"/>
      <c r="I821" s="423"/>
      <c r="J821" s="422"/>
      <c r="K821" s="104"/>
      <c r="L821" s="79">
        <f t="shared" si="12"/>
        <v>0</v>
      </c>
    </row>
    <row r="822" spans="1:12" x14ac:dyDescent="0.2">
      <c r="A822" s="118">
        <v>818</v>
      </c>
      <c r="B822" s="104"/>
      <c r="C822" s="105"/>
      <c r="D822" s="106"/>
      <c r="E822" s="105"/>
      <c r="F822" s="107"/>
      <c r="G822" s="422"/>
      <c r="H822" s="422"/>
      <c r="I822" s="423"/>
      <c r="J822" s="422"/>
      <c r="K822" s="104"/>
      <c r="L822" s="79">
        <f t="shared" si="12"/>
        <v>0</v>
      </c>
    </row>
    <row r="823" spans="1:12" x14ac:dyDescent="0.2">
      <c r="A823" s="118">
        <v>819</v>
      </c>
      <c r="B823" s="104"/>
      <c r="C823" s="105"/>
      <c r="D823" s="106"/>
      <c r="E823" s="105"/>
      <c r="F823" s="107"/>
      <c r="G823" s="422"/>
      <c r="H823" s="422"/>
      <c r="I823" s="423"/>
      <c r="J823" s="422"/>
      <c r="K823" s="104"/>
      <c r="L823" s="79">
        <f t="shared" si="12"/>
        <v>0</v>
      </c>
    </row>
    <row r="824" spans="1:12" x14ac:dyDescent="0.2">
      <c r="A824" s="118">
        <v>820</v>
      </c>
      <c r="B824" s="104"/>
      <c r="C824" s="105"/>
      <c r="D824" s="106"/>
      <c r="E824" s="105"/>
      <c r="F824" s="107"/>
      <c r="G824" s="422"/>
      <c r="H824" s="422"/>
      <c r="I824" s="423"/>
      <c r="J824" s="422"/>
      <c r="K824" s="104"/>
      <c r="L824" s="79">
        <f t="shared" si="12"/>
        <v>0</v>
      </c>
    </row>
    <row r="825" spans="1:12" x14ac:dyDescent="0.2">
      <c r="A825" s="118">
        <v>821</v>
      </c>
      <c r="B825" s="104"/>
      <c r="C825" s="105"/>
      <c r="D825" s="106"/>
      <c r="E825" s="105"/>
      <c r="F825" s="107"/>
      <c r="G825" s="422"/>
      <c r="H825" s="422"/>
      <c r="I825" s="423"/>
      <c r="J825" s="422"/>
      <c r="K825" s="104"/>
      <c r="L825" s="79">
        <f t="shared" si="12"/>
        <v>0</v>
      </c>
    </row>
    <row r="826" spans="1:12" x14ac:dyDescent="0.2">
      <c r="A826" s="118">
        <v>822</v>
      </c>
      <c r="B826" s="104"/>
      <c r="C826" s="105"/>
      <c r="D826" s="106"/>
      <c r="E826" s="105"/>
      <c r="F826" s="107"/>
      <c r="G826" s="422"/>
      <c r="H826" s="422"/>
      <c r="I826" s="423"/>
      <c r="J826" s="422"/>
      <c r="K826" s="104"/>
      <c r="L826" s="79">
        <f t="shared" si="12"/>
        <v>0</v>
      </c>
    </row>
    <row r="827" spans="1:12" x14ac:dyDescent="0.2">
      <c r="A827" s="118">
        <v>823</v>
      </c>
      <c r="B827" s="104"/>
      <c r="C827" s="105"/>
      <c r="D827" s="106"/>
      <c r="E827" s="105"/>
      <c r="F827" s="107"/>
      <c r="G827" s="422"/>
      <c r="H827" s="422"/>
      <c r="I827" s="423"/>
      <c r="J827" s="422"/>
      <c r="K827" s="104"/>
      <c r="L827" s="79">
        <f t="shared" si="12"/>
        <v>0</v>
      </c>
    </row>
    <row r="828" spans="1:12" x14ac:dyDescent="0.2">
      <c r="A828" s="118">
        <v>824</v>
      </c>
      <c r="B828" s="104"/>
      <c r="C828" s="105"/>
      <c r="D828" s="106"/>
      <c r="E828" s="105"/>
      <c r="F828" s="107"/>
      <c r="G828" s="422"/>
      <c r="H828" s="422"/>
      <c r="I828" s="423"/>
      <c r="J828" s="422"/>
      <c r="K828" s="104"/>
      <c r="L828" s="79">
        <f t="shared" si="12"/>
        <v>0</v>
      </c>
    </row>
    <row r="829" spans="1:12" x14ac:dyDescent="0.2">
      <c r="A829" s="118">
        <v>825</v>
      </c>
      <c r="B829" s="104"/>
      <c r="C829" s="105"/>
      <c r="D829" s="106"/>
      <c r="E829" s="105"/>
      <c r="F829" s="107"/>
      <c r="G829" s="422"/>
      <c r="H829" s="422"/>
      <c r="I829" s="423"/>
      <c r="J829" s="422"/>
      <c r="K829" s="104"/>
      <c r="L829" s="79">
        <f t="shared" si="12"/>
        <v>0</v>
      </c>
    </row>
    <row r="830" spans="1:12" x14ac:dyDescent="0.2">
      <c r="A830" s="118">
        <v>826</v>
      </c>
      <c r="B830" s="104"/>
      <c r="C830" s="105"/>
      <c r="D830" s="106"/>
      <c r="E830" s="105"/>
      <c r="F830" s="107"/>
      <c r="G830" s="422"/>
      <c r="H830" s="422"/>
      <c r="I830" s="423"/>
      <c r="J830" s="422"/>
      <c r="K830" s="104"/>
      <c r="L830" s="79">
        <f t="shared" si="12"/>
        <v>0</v>
      </c>
    </row>
    <row r="831" spans="1:12" x14ac:dyDescent="0.2">
      <c r="A831" s="118">
        <v>827</v>
      </c>
      <c r="B831" s="104"/>
      <c r="C831" s="105"/>
      <c r="D831" s="106"/>
      <c r="E831" s="105"/>
      <c r="F831" s="107"/>
      <c r="G831" s="422"/>
      <c r="H831" s="422"/>
      <c r="I831" s="423"/>
      <c r="J831" s="422"/>
      <c r="K831" s="104"/>
      <c r="L831" s="79">
        <f t="shared" si="12"/>
        <v>0</v>
      </c>
    </row>
    <row r="832" spans="1:12" x14ac:dyDescent="0.2">
      <c r="A832" s="118">
        <v>828</v>
      </c>
      <c r="B832" s="104"/>
      <c r="C832" s="105"/>
      <c r="D832" s="106"/>
      <c r="E832" s="105"/>
      <c r="F832" s="107"/>
      <c r="G832" s="422"/>
      <c r="H832" s="422"/>
      <c r="I832" s="423"/>
      <c r="J832" s="422"/>
      <c r="K832" s="104"/>
      <c r="L832" s="79">
        <f t="shared" si="12"/>
        <v>0</v>
      </c>
    </row>
    <row r="833" spans="1:12" x14ac:dyDescent="0.2">
      <c r="A833" s="118">
        <v>829</v>
      </c>
      <c r="B833" s="104"/>
      <c r="C833" s="105"/>
      <c r="D833" s="106"/>
      <c r="E833" s="105"/>
      <c r="F833" s="107"/>
      <c r="G833" s="422"/>
      <c r="H833" s="422"/>
      <c r="I833" s="423"/>
      <c r="J833" s="422"/>
      <c r="K833" s="104"/>
      <c r="L833" s="79">
        <f t="shared" si="12"/>
        <v>0</v>
      </c>
    </row>
    <row r="834" spans="1:12" x14ac:dyDescent="0.2">
      <c r="A834" s="118">
        <v>830</v>
      </c>
      <c r="B834" s="104"/>
      <c r="C834" s="105"/>
      <c r="D834" s="106"/>
      <c r="E834" s="105"/>
      <c r="F834" s="107"/>
      <c r="G834" s="422"/>
      <c r="H834" s="422"/>
      <c r="I834" s="423"/>
      <c r="J834" s="422"/>
      <c r="K834" s="104"/>
      <c r="L834" s="79">
        <f t="shared" ref="L834:L897" si="13">IF(B834=0,0,MONTH(B834)-$L$1+1)</f>
        <v>0</v>
      </c>
    </row>
    <row r="835" spans="1:12" x14ac:dyDescent="0.2">
      <c r="A835" s="118">
        <v>831</v>
      </c>
      <c r="B835" s="104"/>
      <c r="C835" s="105"/>
      <c r="D835" s="106"/>
      <c r="E835" s="105"/>
      <c r="F835" s="107"/>
      <c r="G835" s="422"/>
      <c r="H835" s="422"/>
      <c r="I835" s="423"/>
      <c r="J835" s="422"/>
      <c r="K835" s="104"/>
      <c r="L835" s="79">
        <f t="shared" si="13"/>
        <v>0</v>
      </c>
    </row>
    <row r="836" spans="1:12" x14ac:dyDescent="0.2">
      <c r="A836" s="118">
        <v>832</v>
      </c>
      <c r="B836" s="104"/>
      <c r="C836" s="105"/>
      <c r="D836" s="106"/>
      <c r="E836" s="105"/>
      <c r="F836" s="107"/>
      <c r="G836" s="422"/>
      <c r="H836" s="422"/>
      <c r="I836" s="423"/>
      <c r="J836" s="422"/>
      <c r="K836" s="104"/>
      <c r="L836" s="79">
        <f t="shared" si="13"/>
        <v>0</v>
      </c>
    </row>
    <row r="837" spans="1:12" x14ac:dyDescent="0.2">
      <c r="A837" s="118">
        <v>833</v>
      </c>
      <c r="B837" s="104"/>
      <c r="C837" s="105"/>
      <c r="D837" s="106"/>
      <c r="E837" s="105"/>
      <c r="F837" s="107"/>
      <c r="G837" s="422"/>
      <c r="H837" s="422"/>
      <c r="I837" s="423"/>
      <c r="J837" s="422"/>
      <c r="K837" s="104"/>
      <c r="L837" s="79">
        <f t="shared" si="13"/>
        <v>0</v>
      </c>
    </row>
    <row r="838" spans="1:12" x14ac:dyDescent="0.2">
      <c r="A838" s="118">
        <v>834</v>
      </c>
      <c r="B838" s="104"/>
      <c r="C838" s="105"/>
      <c r="D838" s="106"/>
      <c r="E838" s="105"/>
      <c r="F838" s="107"/>
      <c r="G838" s="422"/>
      <c r="H838" s="422"/>
      <c r="I838" s="423"/>
      <c r="J838" s="422"/>
      <c r="K838" s="104"/>
      <c r="L838" s="79">
        <f t="shared" si="13"/>
        <v>0</v>
      </c>
    </row>
    <row r="839" spans="1:12" x14ac:dyDescent="0.2">
      <c r="A839" s="118">
        <v>835</v>
      </c>
      <c r="B839" s="104"/>
      <c r="C839" s="105"/>
      <c r="D839" s="106"/>
      <c r="E839" s="105"/>
      <c r="F839" s="107"/>
      <c r="G839" s="422"/>
      <c r="H839" s="422"/>
      <c r="I839" s="423"/>
      <c r="J839" s="422"/>
      <c r="K839" s="104"/>
      <c r="L839" s="79">
        <f t="shared" si="13"/>
        <v>0</v>
      </c>
    </row>
    <row r="840" spans="1:12" x14ac:dyDescent="0.2">
      <c r="A840" s="118">
        <v>836</v>
      </c>
      <c r="B840" s="104"/>
      <c r="C840" s="105"/>
      <c r="D840" s="106"/>
      <c r="E840" s="105"/>
      <c r="F840" s="107"/>
      <c r="G840" s="422"/>
      <c r="H840" s="422"/>
      <c r="I840" s="423"/>
      <c r="J840" s="422"/>
      <c r="K840" s="104"/>
      <c r="L840" s="79">
        <f t="shared" si="13"/>
        <v>0</v>
      </c>
    </row>
    <row r="841" spans="1:12" x14ac:dyDescent="0.2">
      <c r="A841" s="118">
        <v>837</v>
      </c>
      <c r="B841" s="104"/>
      <c r="C841" s="105"/>
      <c r="D841" s="106"/>
      <c r="E841" s="105"/>
      <c r="F841" s="107"/>
      <c r="G841" s="422"/>
      <c r="H841" s="422"/>
      <c r="I841" s="423"/>
      <c r="J841" s="422"/>
      <c r="K841" s="104"/>
      <c r="L841" s="79">
        <f t="shared" si="13"/>
        <v>0</v>
      </c>
    </row>
    <row r="842" spans="1:12" x14ac:dyDescent="0.2">
      <c r="A842" s="118">
        <v>838</v>
      </c>
      <c r="B842" s="104"/>
      <c r="C842" s="105"/>
      <c r="D842" s="106"/>
      <c r="E842" s="105"/>
      <c r="F842" s="107"/>
      <c r="G842" s="422"/>
      <c r="H842" s="422"/>
      <c r="I842" s="423"/>
      <c r="J842" s="422"/>
      <c r="K842" s="104"/>
      <c r="L842" s="79">
        <f t="shared" si="13"/>
        <v>0</v>
      </c>
    </row>
    <row r="843" spans="1:12" x14ac:dyDescent="0.2">
      <c r="A843" s="118">
        <v>839</v>
      </c>
      <c r="B843" s="104"/>
      <c r="C843" s="105"/>
      <c r="D843" s="106"/>
      <c r="E843" s="105"/>
      <c r="F843" s="107"/>
      <c r="G843" s="422"/>
      <c r="H843" s="422"/>
      <c r="I843" s="423"/>
      <c r="J843" s="422"/>
      <c r="K843" s="104"/>
      <c r="L843" s="79">
        <f t="shared" si="13"/>
        <v>0</v>
      </c>
    </row>
    <row r="844" spans="1:12" x14ac:dyDescent="0.2">
      <c r="A844" s="118">
        <v>840</v>
      </c>
      <c r="B844" s="104"/>
      <c r="C844" s="105"/>
      <c r="D844" s="106"/>
      <c r="E844" s="105"/>
      <c r="F844" s="107"/>
      <c r="G844" s="422"/>
      <c r="H844" s="422"/>
      <c r="I844" s="423"/>
      <c r="J844" s="422"/>
      <c r="K844" s="104"/>
      <c r="L844" s="79">
        <f t="shared" si="13"/>
        <v>0</v>
      </c>
    </row>
    <row r="845" spans="1:12" x14ac:dyDescent="0.2">
      <c r="A845" s="118">
        <v>841</v>
      </c>
      <c r="B845" s="104"/>
      <c r="C845" s="105"/>
      <c r="D845" s="106"/>
      <c r="E845" s="105"/>
      <c r="F845" s="107"/>
      <c r="G845" s="422"/>
      <c r="H845" s="422"/>
      <c r="I845" s="423"/>
      <c r="J845" s="422"/>
      <c r="K845" s="104"/>
      <c r="L845" s="79">
        <f t="shared" si="13"/>
        <v>0</v>
      </c>
    </row>
    <row r="846" spans="1:12" x14ac:dyDescent="0.2">
      <c r="A846" s="118">
        <v>842</v>
      </c>
      <c r="B846" s="104"/>
      <c r="C846" s="105"/>
      <c r="D846" s="106"/>
      <c r="E846" s="105"/>
      <c r="F846" s="107"/>
      <c r="G846" s="422"/>
      <c r="H846" s="422"/>
      <c r="I846" s="423"/>
      <c r="J846" s="422"/>
      <c r="K846" s="104"/>
      <c r="L846" s="79">
        <f t="shared" si="13"/>
        <v>0</v>
      </c>
    </row>
    <row r="847" spans="1:12" x14ac:dyDescent="0.2">
      <c r="A847" s="118">
        <v>843</v>
      </c>
      <c r="B847" s="104"/>
      <c r="C847" s="105"/>
      <c r="D847" s="106"/>
      <c r="E847" s="105"/>
      <c r="F847" s="107"/>
      <c r="G847" s="422"/>
      <c r="H847" s="422"/>
      <c r="I847" s="423"/>
      <c r="J847" s="422"/>
      <c r="K847" s="104"/>
      <c r="L847" s="79">
        <f t="shared" si="13"/>
        <v>0</v>
      </c>
    </row>
    <row r="848" spans="1:12" x14ac:dyDescent="0.2">
      <c r="A848" s="118">
        <v>844</v>
      </c>
      <c r="B848" s="104"/>
      <c r="C848" s="105"/>
      <c r="D848" s="106"/>
      <c r="E848" s="105"/>
      <c r="F848" s="107"/>
      <c r="G848" s="422"/>
      <c r="H848" s="422"/>
      <c r="I848" s="423"/>
      <c r="J848" s="422"/>
      <c r="K848" s="104"/>
      <c r="L848" s="79">
        <f t="shared" si="13"/>
        <v>0</v>
      </c>
    </row>
    <row r="849" spans="1:12" x14ac:dyDescent="0.2">
      <c r="A849" s="118">
        <v>845</v>
      </c>
      <c r="B849" s="104"/>
      <c r="C849" s="105"/>
      <c r="D849" s="106"/>
      <c r="E849" s="105"/>
      <c r="F849" s="107"/>
      <c r="G849" s="422"/>
      <c r="H849" s="422"/>
      <c r="I849" s="423"/>
      <c r="J849" s="422"/>
      <c r="K849" s="104"/>
      <c r="L849" s="79">
        <f t="shared" si="13"/>
        <v>0</v>
      </c>
    </row>
    <row r="850" spans="1:12" x14ac:dyDescent="0.2">
      <c r="A850" s="118">
        <v>846</v>
      </c>
      <c r="B850" s="104"/>
      <c r="C850" s="105"/>
      <c r="D850" s="106"/>
      <c r="E850" s="105"/>
      <c r="F850" s="107"/>
      <c r="G850" s="422"/>
      <c r="H850" s="422"/>
      <c r="I850" s="423"/>
      <c r="J850" s="422"/>
      <c r="K850" s="104"/>
      <c r="L850" s="79">
        <f t="shared" si="13"/>
        <v>0</v>
      </c>
    </row>
    <row r="851" spans="1:12" x14ac:dyDescent="0.2">
      <c r="A851" s="118">
        <v>847</v>
      </c>
      <c r="B851" s="104"/>
      <c r="C851" s="105"/>
      <c r="D851" s="106"/>
      <c r="E851" s="105"/>
      <c r="F851" s="107"/>
      <c r="G851" s="422"/>
      <c r="H851" s="422"/>
      <c r="I851" s="423"/>
      <c r="J851" s="422"/>
      <c r="K851" s="104"/>
      <c r="L851" s="79">
        <f t="shared" si="13"/>
        <v>0</v>
      </c>
    </row>
    <row r="852" spans="1:12" x14ac:dyDescent="0.2">
      <c r="A852" s="118">
        <v>848</v>
      </c>
      <c r="B852" s="104"/>
      <c r="C852" s="105"/>
      <c r="D852" s="106"/>
      <c r="E852" s="105"/>
      <c r="F852" s="107"/>
      <c r="G852" s="422"/>
      <c r="H852" s="422"/>
      <c r="I852" s="423"/>
      <c r="J852" s="422"/>
      <c r="K852" s="104"/>
      <c r="L852" s="79">
        <f t="shared" si="13"/>
        <v>0</v>
      </c>
    </row>
    <row r="853" spans="1:12" x14ac:dyDescent="0.2">
      <c r="A853" s="118">
        <v>849</v>
      </c>
      <c r="B853" s="104"/>
      <c r="C853" s="105"/>
      <c r="D853" s="106"/>
      <c r="E853" s="105"/>
      <c r="F853" s="107"/>
      <c r="G853" s="422"/>
      <c r="H853" s="422"/>
      <c r="I853" s="423"/>
      <c r="J853" s="422"/>
      <c r="K853" s="104"/>
      <c r="L853" s="79">
        <f t="shared" si="13"/>
        <v>0</v>
      </c>
    </row>
    <row r="854" spans="1:12" x14ac:dyDescent="0.2">
      <c r="A854" s="118">
        <v>850</v>
      </c>
      <c r="B854" s="104"/>
      <c r="C854" s="105"/>
      <c r="D854" s="106"/>
      <c r="E854" s="105"/>
      <c r="F854" s="107"/>
      <c r="G854" s="422"/>
      <c r="H854" s="422"/>
      <c r="I854" s="423"/>
      <c r="J854" s="422"/>
      <c r="K854" s="104"/>
      <c r="L854" s="79">
        <f t="shared" si="13"/>
        <v>0</v>
      </c>
    </row>
    <row r="855" spans="1:12" x14ac:dyDescent="0.2">
      <c r="A855" s="118">
        <v>851</v>
      </c>
      <c r="B855" s="104"/>
      <c r="C855" s="105"/>
      <c r="D855" s="106"/>
      <c r="E855" s="105"/>
      <c r="F855" s="107"/>
      <c r="G855" s="422"/>
      <c r="H855" s="422"/>
      <c r="I855" s="423"/>
      <c r="J855" s="422"/>
      <c r="K855" s="104"/>
      <c r="L855" s="79">
        <f t="shared" si="13"/>
        <v>0</v>
      </c>
    </row>
    <row r="856" spans="1:12" x14ac:dyDescent="0.2">
      <c r="A856" s="118">
        <v>852</v>
      </c>
      <c r="B856" s="104"/>
      <c r="C856" s="105"/>
      <c r="D856" s="106"/>
      <c r="E856" s="105"/>
      <c r="F856" s="107"/>
      <c r="G856" s="422"/>
      <c r="H856" s="422"/>
      <c r="I856" s="423"/>
      <c r="J856" s="422"/>
      <c r="K856" s="104"/>
      <c r="L856" s="79">
        <f t="shared" si="13"/>
        <v>0</v>
      </c>
    </row>
    <row r="857" spans="1:12" x14ac:dyDescent="0.2">
      <c r="A857" s="118">
        <v>853</v>
      </c>
      <c r="B857" s="104"/>
      <c r="C857" s="105"/>
      <c r="D857" s="106"/>
      <c r="E857" s="105"/>
      <c r="F857" s="107"/>
      <c r="G857" s="422"/>
      <c r="H857" s="422"/>
      <c r="I857" s="423"/>
      <c r="J857" s="422"/>
      <c r="K857" s="104"/>
      <c r="L857" s="79">
        <f t="shared" si="13"/>
        <v>0</v>
      </c>
    </row>
    <row r="858" spans="1:12" x14ac:dyDescent="0.2">
      <c r="A858" s="118">
        <v>854</v>
      </c>
      <c r="B858" s="104"/>
      <c r="C858" s="105"/>
      <c r="D858" s="106"/>
      <c r="E858" s="105"/>
      <c r="F858" s="107"/>
      <c r="G858" s="422"/>
      <c r="H858" s="422"/>
      <c r="I858" s="423"/>
      <c r="J858" s="422"/>
      <c r="K858" s="104"/>
      <c r="L858" s="79">
        <f t="shared" si="13"/>
        <v>0</v>
      </c>
    </row>
    <row r="859" spans="1:12" x14ac:dyDescent="0.2">
      <c r="A859" s="118">
        <v>855</v>
      </c>
      <c r="B859" s="104"/>
      <c r="C859" s="105"/>
      <c r="D859" s="106"/>
      <c r="E859" s="105"/>
      <c r="F859" s="107"/>
      <c r="G859" s="422"/>
      <c r="H859" s="422"/>
      <c r="I859" s="423"/>
      <c r="J859" s="422"/>
      <c r="K859" s="104"/>
      <c r="L859" s="79">
        <f t="shared" si="13"/>
        <v>0</v>
      </c>
    </row>
    <row r="860" spans="1:12" x14ac:dyDescent="0.2">
      <c r="A860" s="118">
        <v>856</v>
      </c>
      <c r="B860" s="104"/>
      <c r="C860" s="105"/>
      <c r="D860" s="106"/>
      <c r="E860" s="105"/>
      <c r="F860" s="107"/>
      <c r="G860" s="422"/>
      <c r="H860" s="422"/>
      <c r="I860" s="423"/>
      <c r="J860" s="422"/>
      <c r="K860" s="104"/>
      <c r="L860" s="79">
        <f t="shared" si="13"/>
        <v>0</v>
      </c>
    </row>
    <row r="861" spans="1:12" x14ac:dyDescent="0.2">
      <c r="A861" s="118">
        <v>857</v>
      </c>
      <c r="B861" s="104"/>
      <c r="C861" s="105"/>
      <c r="D861" s="106"/>
      <c r="E861" s="105"/>
      <c r="F861" s="107"/>
      <c r="G861" s="422"/>
      <c r="H861" s="422"/>
      <c r="I861" s="423"/>
      <c r="J861" s="422"/>
      <c r="K861" s="104"/>
      <c r="L861" s="79">
        <f t="shared" si="13"/>
        <v>0</v>
      </c>
    </row>
    <row r="862" spans="1:12" x14ac:dyDescent="0.2">
      <c r="A862" s="118">
        <v>858</v>
      </c>
      <c r="B862" s="104"/>
      <c r="C862" s="105"/>
      <c r="D862" s="106"/>
      <c r="E862" s="105"/>
      <c r="F862" s="107"/>
      <c r="G862" s="422"/>
      <c r="H862" s="422"/>
      <c r="I862" s="423"/>
      <c r="J862" s="422"/>
      <c r="K862" s="104"/>
      <c r="L862" s="79">
        <f t="shared" si="13"/>
        <v>0</v>
      </c>
    </row>
    <row r="863" spans="1:12" x14ac:dyDescent="0.2">
      <c r="A863" s="118">
        <v>859</v>
      </c>
      <c r="B863" s="104"/>
      <c r="C863" s="105"/>
      <c r="D863" s="106"/>
      <c r="E863" s="105"/>
      <c r="F863" s="107"/>
      <c r="G863" s="422"/>
      <c r="H863" s="422"/>
      <c r="I863" s="423"/>
      <c r="J863" s="422"/>
      <c r="K863" s="104"/>
      <c r="L863" s="79">
        <f t="shared" si="13"/>
        <v>0</v>
      </c>
    </row>
    <row r="864" spans="1:12" x14ac:dyDescent="0.2">
      <c r="A864" s="118">
        <v>860</v>
      </c>
      <c r="B864" s="104"/>
      <c r="C864" s="105"/>
      <c r="D864" s="106"/>
      <c r="E864" s="105"/>
      <c r="F864" s="107"/>
      <c r="G864" s="422"/>
      <c r="H864" s="422"/>
      <c r="I864" s="423"/>
      <c r="J864" s="422"/>
      <c r="K864" s="104"/>
      <c r="L864" s="79">
        <f t="shared" si="13"/>
        <v>0</v>
      </c>
    </row>
    <row r="865" spans="1:12" x14ac:dyDescent="0.2">
      <c r="A865" s="118">
        <v>861</v>
      </c>
      <c r="B865" s="104"/>
      <c r="C865" s="105"/>
      <c r="D865" s="106"/>
      <c r="E865" s="105"/>
      <c r="F865" s="107"/>
      <c r="G865" s="422"/>
      <c r="H865" s="422"/>
      <c r="I865" s="423"/>
      <c r="J865" s="422"/>
      <c r="K865" s="104"/>
      <c r="L865" s="79">
        <f t="shared" si="13"/>
        <v>0</v>
      </c>
    </row>
    <row r="866" spans="1:12" x14ac:dyDescent="0.2">
      <c r="A866" s="118">
        <v>862</v>
      </c>
      <c r="B866" s="104"/>
      <c r="C866" s="105"/>
      <c r="D866" s="106"/>
      <c r="E866" s="105"/>
      <c r="F866" s="107"/>
      <c r="G866" s="422"/>
      <c r="H866" s="422"/>
      <c r="I866" s="423"/>
      <c r="J866" s="422"/>
      <c r="K866" s="104"/>
      <c r="L866" s="79">
        <f t="shared" si="13"/>
        <v>0</v>
      </c>
    </row>
    <row r="867" spans="1:12" x14ac:dyDescent="0.2">
      <c r="A867" s="118">
        <v>863</v>
      </c>
      <c r="B867" s="104"/>
      <c r="C867" s="105"/>
      <c r="D867" s="106"/>
      <c r="E867" s="105"/>
      <c r="F867" s="107"/>
      <c r="G867" s="422"/>
      <c r="H867" s="422"/>
      <c r="I867" s="423"/>
      <c r="J867" s="422"/>
      <c r="K867" s="104"/>
      <c r="L867" s="79">
        <f t="shared" si="13"/>
        <v>0</v>
      </c>
    </row>
    <row r="868" spans="1:12" x14ac:dyDescent="0.2">
      <c r="A868" s="118">
        <v>864</v>
      </c>
      <c r="B868" s="104"/>
      <c r="C868" s="105"/>
      <c r="D868" s="106"/>
      <c r="E868" s="105"/>
      <c r="F868" s="107"/>
      <c r="G868" s="422"/>
      <c r="H868" s="422"/>
      <c r="I868" s="423"/>
      <c r="J868" s="422"/>
      <c r="K868" s="104"/>
      <c r="L868" s="79">
        <f t="shared" si="13"/>
        <v>0</v>
      </c>
    </row>
    <row r="869" spans="1:12" x14ac:dyDescent="0.2">
      <c r="A869" s="118">
        <v>865</v>
      </c>
      <c r="B869" s="104"/>
      <c r="C869" s="105"/>
      <c r="D869" s="106"/>
      <c r="E869" s="105"/>
      <c r="F869" s="107"/>
      <c r="G869" s="422"/>
      <c r="H869" s="422"/>
      <c r="I869" s="423"/>
      <c r="J869" s="422"/>
      <c r="K869" s="104"/>
      <c r="L869" s="79">
        <f t="shared" si="13"/>
        <v>0</v>
      </c>
    </row>
    <row r="870" spans="1:12" x14ac:dyDescent="0.2">
      <c r="A870" s="118">
        <v>866</v>
      </c>
      <c r="B870" s="104"/>
      <c r="C870" s="105"/>
      <c r="D870" s="106"/>
      <c r="E870" s="105"/>
      <c r="F870" s="107"/>
      <c r="G870" s="422"/>
      <c r="H870" s="422"/>
      <c r="I870" s="423"/>
      <c r="J870" s="422"/>
      <c r="K870" s="104"/>
      <c r="L870" s="79">
        <f t="shared" si="13"/>
        <v>0</v>
      </c>
    </row>
    <row r="871" spans="1:12" x14ac:dyDescent="0.2">
      <c r="A871" s="118">
        <v>867</v>
      </c>
      <c r="B871" s="104"/>
      <c r="C871" s="105"/>
      <c r="D871" s="106"/>
      <c r="E871" s="105"/>
      <c r="F871" s="107"/>
      <c r="G871" s="422"/>
      <c r="H871" s="422"/>
      <c r="I871" s="423"/>
      <c r="J871" s="422"/>
      <c r="K871" s="104"/>
      <c r="L871" s="79">
        <f t="shared" si="13"/>
        <v>0</v>
      </c>
    </row>
    <row r="872" spans="1:12" x14ac:dyDescent="0.2">
      <c r="A872" s="118">
        <v>868</v>
      </c>
      <c r="B872" s="104"/>
      <c r="C872" s="105"/>
      <c r="D872" s="106"/>
      <c r="E872" s="105"/>
      <c r="F872" s="107"/>
      <c r="G872" s="422"/>
      <c r="H872" s="422"/>
      <c r="I872" s="423"/>
      <c r="J872" s="422"/>
      <c r="K872" s="104"/>
      <c r="L872" s="79">
        <f t="shared" si="13"/>
        <v>0</v>
      </c>
    </row>
    <row r="873" spans="1:12" x14ac:dyDescent="0.2">
      <c r="A873" s="118">
        <v>869</v>
      </c>
      <c r="B873" s="104"/>
      <c r="C873" s="105"/>
      <c r="D873" s="106"/>
      <c r="E873" s="105"/>
      <c r="F873" s="107"/>
      <c r="G873" s="422"/>
      <c r="H873" s="422"/>
      <c r="I873" s="423"/>
      <c r="J873" s="422"/>
      <c r="K873" s="104"/>
      <c r="L873" s="79">
        <f t="shared" si="13"/>
        <v>0</v>
      </c>
    </row>
    <row r="874" spans="1:12" x14ac:dyDescent="0.2">
      <c r="A874" s="118">
        <v>870</v>
      </c>
      <c r="B874" s="104"/>
      <c r="C874" s="105"/>
      <c r="D874" s="106"/>
      <c r="E874" s="105"/>
      <c r="F874" s="107"/>
      <c r="G874" s="422"/>
      <c r="H874" s="422"/>
      <c r="I874" s="423"/>
      <c r="J874" s="422"/>
      <c r="K874" s="104"/>
      <c r="L874" s="79">
        <f t="shared" si="13"/>
        <v>0</v>
      </c>
    </row>
    <row r="875" spans="1:12" x14ac:dyDescent="0.2">
      <c r="A875" s="118">
        <v>871</v>
      </c>
      <c r="B875" s="104"/>
      <c r="C875" s="105"/>
      <c r="D875" s="106"/>
      <c r="E875" s="105"/>
      <c r="F875" s="107"/>
      <c r="G875" s="422"/>
      <c r="H875" s="422"/>
      <c r="I875" s="423"/>
      <c r="J875" s="422"/>
      <c r="K875" s="104"/>
      <c r="L875" s="79">
        <f t="shared" si="13"/>
        <v>0</v>
      </c>
    </row>
    <row r="876" spans="1:12" x14ac:dyDescent="0.2">
      <c r="A876" s="118">
        <v>872</v>
      </c>
      <c r="B876" s="104"/>
      <c r="C876" s="105"/>
      <c r="D876" s="106"/>
      <c r="E876" s="105"/>
      <c r="F876" s="107"/>
      <c r="G876" s="422"/>
      <c r="H876" s="422"/>
      <c r="I876" s="423"/>
      <c r="J876" s="422"/>
      <c r="K876" s="104"/>
      <c r="L876" s="79">
        <f t="shared" si="13"/>
        <v>0</v>
      </c>
    </row>
    <row r="877" spans="1:12" x14ac:dyDescent="0.2">
      <c r="A877" s="118">
        <v>873</v>
      </c>
      <c r="B877" s="104"/>
      <c r="C877" s="105"/>
      <c r="D877" s="106"/>
      <c r="E877" s="105"/>
      <c r="F877" s="107"/>
      <c r="G877" s="422"/>
      <c r="H877" s="422"/>
      <c r="I877" s="423"/>
      <c r="J877" s="422"/>
      <c r="K877" s="104"/>
      <c r="L877" s="79">
        <f t="shared" si="13"/>
        <v>0</v>
      </c>
    </row>
    <row r="878" spans="1:12" x14ac:dyDescent="0.2">
      <c r="A878" s="118">
        <v>874</v>
      </c>
      <c r="B878" s="104"/>
      <c r="C878" s="105"/>
      <c r="D878" s="106"/>
      <c r="E878" s="105"/>
      <c r="F878" s="107"/>
      <c r="G878" s="422"/>
      <c r="H878" s="422"/>
      <c r="I878" s="423"/>
      <c r="J878" s="422"/>
      <c r="K878" s="104"/>
      <c r="L878" s="79">
        <f t="shared" si="13"/>
        <v>0</v>
      </c>
    </row>
    <row r="879" spans="1:12" x14ac:dyDescent="0.2">
      <c r="A879" s="118">
        <v>875</v>
      </c>
      <c r="B879" s="104"/>
      <c r="C879" s="105"/>
      <c r="D879" s="106"/>
      <c r="E879" s="105"/>
      <c r="F879" s="107"/>
      <c r="G879" s="422"/>
      <c r="H879" s="422"/>
      <c r="I879" s="423"/>
      <c r="J879" s="422"/>
      <c r="K879" s="104"/>
      <c r="L879" s="79">
        <f t="shared" si="13"/>
        <v>0</v>
      </c>
    </row>
    <row r="880" spans="1:12" x14ac:dyDescent="0.2">
      <c r="A880" s="118">
        <v>876</v>
      </c>
      <c r="B880" s="104"/>
      <c r="C880" s="105"/>
      <c r="D880" s="106"/>
      <c r="E880" s="105"/>
      <c r="F880" s="107"/>
      <c r="G880" s="422"/>
      <c r="H880" s="422"/>
      <c r="I880" s="423"/>
      <c r="J880" s="422"/>
      <c r="K880" s="104"/>
      <c r="L880" s="79">
        <f t="shared" si="13"/>
        <v>0</v>
      </c>
    </row>
    <row r="881" spans="1:12" x14ac:dyDescent="0.2">
      <c r="A881" s="118">
        <v>877</v>
      </c>
      <c r="B881" s="104"/>
      <c r="C881" s="105"/>
      <c r="D881" s="106"/>
      <c r="E881" s="105"/>
      <c r="F881" s="107"/>
      <c r="G881" s="422"/>
      <c r="H881" s="422"/>
      <c r="I881" s="423"/>
      <c r="J881" s="422"/>
      <c r="K881" s="104"/>
      <c r="L881" s="79">
        <f t="shared" si="13"/>
        <v>0</v>
      </c>
    </row>
    <row r="882" spans="1:12" x14ac:dyDescent="0.2">
      <c r="A882" s="118">
        <v>878</v>
      </c>
      <c r="B882" s="104"/>
      <c r="C882" s="105"/>
      <c r="D882" s="106"/>
      <c r="E882" s="105"/>
      <c r="F882" s="107"/>
      <c r="G882" s="422"/>
      <c r="H882" s="422"/>
      <c r="I882" s="423"/>
      <c r="J882" s="422"/>
      <c r="K882" s="104"/>
      <c r="L882" s="79">
        <f t="shared" si="13"/>
        <v>0</v>
      </c>
    </row>
    <row r="883" spans="1:12" x14ac:dyDescent="0.2">
      <c r="A883" s="118">
        <v>879</v>
      </c>
      <c r="B883" s="104"/>
      <c r="C883" s="105"/>
      <c r="D883" s="106"/>
      <c r="E883" s="105"/>
      <c r="F883" s="107"/>
      <c r="G883" s="422"/>
      <c r="H883" s="422"/>
      <c r="I883" s="423"/>
      <c r="J883" s="422"/>
      <c r="K883" s="104"/>
      <c r="L883" s="79">
        <f t="shared" si="13"/>
        <v>0</v>
      </c>
    </row>
    <row r="884" spans="1:12" x14ac:dyDescent="0.2">
      <c r="A884" s="118">
        <v>880</v>
      </c>
      <c r="B884" s="104"/>
      <c r="C884" s="105"/>
      <c r="D884" s="106"/>
      <c r="E884" s="105"/>
      <c r="F884" s="107"/>
      <c r="G884" s="422"/>
      <c r="H884" s="422"/>
      <c r="I884" s="423"/>
      <c r="J884" s="422"/>
      <c r="K884" s="104"/>
      <c r="L884" s="79">
        <f t="shared" si="13"/>
        <v>0</v>
      </c>
    </row>
    <row r="885" spans="1:12" x14ac:dyDescent="0.2">
      <c r="A885" s="118">
        <v>881</v>
      </c>
      <c r="B885" s="104"/>
      <c r="C885" s="105"/>
      <c r="D885" s="106"/>
      <c r="E885" s="105"/>
      <c r="F885" s="107"/>
      <c r="G885" s="422"/>
      <c r="H885" s="422"/>
      <c r="I885" s="423"/>
      <c r="J885" s="422"/>
      <c r="K885" s="104"/>
      <c r="L885" s="79">
        <f t="shared" si="13"/>
        <v>0</v>
      </c>
    </row>
    <row r="886" spans="1:12" x14ac:dyDescent="0.2">
      <c r="A886" s="118">
        <v>882</v>
      </c>
      <c r="B886" s="104"/>
      <c r="C886" s="105"/>
      <c r="D886" s="106"/>
      <c r="E886" s="105"/>
      <c r="F886" s="107"/>
      <c r="G886" s="422"/>
      <c r="H886" s="422"/>
      <c r="I886" s="423"/>
      <c r="J886" s="422"/>
      <c r="K886" s="104"/>
      <c r="L886" s="79">
        <f t="shared" si="13"/>
        <v>0</v>
      </c>
    </row>
    <row r="887" spans="1:12" x14ac:dyDescent="0.2">
      <c r="A887" s="118">
        <v>883</v>
      </c>
      <c r="B887" s="104"/>
      <c r="C887" s="105"/>
      <c r="D887" s="106"/>
      <c r="E887" s="105"/>
      <c r="F887" s="107"/>
      <c r="G887" s="422"/>
      <c r="H887" s="422"/>
      <c r="I887" s="423"/>
      <c r="J887" s="422"/>
      <c r="K887" s="104"/>
      <c r="L887" s="79">
        <f t="shared" si="13"/>
        <v>0</v>
      </c>
    </row>
    <row r="888" spans="1:12" x14ac:dyDescent="0.2">
      <c r="A888" s="118">
        <v>884</v>
      </c>
      <c r="B888" s="104"/>
      <c r="C888" s="105"/>
      <c r="D888" s="106"/>
      <c r="E888" s="105"/>
      <c r="F888" s="107"/>
      <c r="G888" s="422"/>
      <c r="H888" s="422"/>
      <c r="I888" s="423"/>
      <c r="J888" s="422"/>
      <c r="K888" s="104"/>
      <c r="L888" s="79">
        <f t="shared" si="13"/>
        <v>0</v>
      </c>
    </row>
    <row r="889" spans="1:12" x14ac:dyDescent="0.2">
      <c r="A889" s="118">
        <v>885</v>
      </c>
      <c r="B889" s="104"/>
      <c r="C889" s="105"/>
      <c r="D889" s="106"/>
      <c r="E889" s="105"/>
      <c r="F889" s="107"/>
      <c r="G889" s="422"/>
      <c r="H889" s="422"/>
      <c r="I889" s="423"/>
      <c r="J889" s="422"/>
      <c r="K889" s="104"/>
      <c r="L889" s="79">
        <f t="shared" si="13"/>
        <v>0</v>
      </c>
    </row>
    <row r="890" spans="1:12" x14ac:dyDescent="0.2">
      <c r="A890" s="118">
        <v>886</v>
      </c>
      <c r="B890" s="104"/>
      <c r="C890" s="105"/>
      <c r="D890" s="106"/>
      <c r="E890" s="105"/>
      <c r="F890" s="107"/>
      <c r="G890" s="422"/>
      <c r="H890" s="422"/>
      <c r="I890" s="423"/>
      <c r="J890" s="422"/>
      <c r="K890" s="104"/>
      <c r="L890" s="79">
        <f t="shared" si="13"/>
        <v>0</v>
      </c>
    </row>
    <row r="891" spans="1:12" x14ac:dyDescent="0.2">
      <c r="A891" s="118">
        <v>887</v>
      </c>
      <c r="B891" s="104"/>
      <c r="C891" s="105"/>
      <c r="D891" s="106"/>
      <c r="E891" s="105"/>
      <c r="F891" s="107"/>
      <c r="G891" s="422"/>
      <c r="H891" s="422"/>
      <c r="I891" s="423"/>
      <c r="J891" s="422"/>
      <c r="K891" s="104"/>
      <c r="L891" s="79">
        <f t="shared" si="13"/>
        <v>0</v>
      </c>
    </row>
    <row r="892" spans="1:12" x14ac:dyDescent="0.2">
      <c r="A892" s="118">
        <v>888</v>
      </c>
      <c r="B892" s="104"/>
      <c r="C892" s="105"/>
      <c r="D892" s="106"/>
      <c r="E892" s="105"/>
      <c r="F892" s="107"/>
      <c r="G892" s="422"/>
      <c r="H892" s="422"/>
      <c r="I892" s="423"/>
      <c r="J892" s="422"/>
      <c r="K892" s="104"/>
      <c r="L892" s="79">
        <f t="shared" si="13"/>
        <v>0</v>
      </c>
    </row>
    <row r="893" spans="1:12" x14ac:dyDescent="0.2">
      <c r="A893" s="118">
        <v>889</v>
      </c>
      <c r="B893" s="104"/>
      <c r="C893" s="105"/>
      <c r="D893" s="106"/>
      <c r="E893" s="105"/>
      <c r="F893" s="107"/>
      <c r="G893" s="422"/>
      <c r="H893" s="422"/>
      <c r="I893" s="423"/>
      <c r="J893" s="422"/>
      <c r="K893" s="104"/>
      <c r="L893" s="79">
        <f t="shared" si="13"/>
        <v>0</v>
      </c>
    </row>
    <row r="894" spans="1:12" x14ac:dyDescent="0.2">
      <c r="A894" s="118">
        <v>890</v>
      </c>
      <c r="B894" s="104"/>
      <c r="C894" s="105"/>
      <c r="D894" s="106"/>
      <c r="E894" s="105"/>
      <c r="F894" s="107"/>
      <c r="G894" s="422"/>
      <c r="H894" s="422"/>
      <c r="I894" s="423"/>
      <c r="J894" s="422"/>
      <c r="K894" s="104"/>
      <c r="L894" s="79">
        <f t="shared" si="13"/>
        <v>0</v>
      </c>
    </row>
    <row r="895" spans="1:12" x14ac:dyDescent="0.2">
      <c r="A895" s="118">
        <v>891</v>
      </c>
      <c r="B895" s="104"/>
      <c r="C895" s="105"/>
      <c r="D895" s="106"/>
      <c r="E895" s="105"/>
      <c r="F895" s="107"/>
      <c r="G895" s="422"/>
      <c r="H895" s="422"/>
      <c r="I895" s="423"/>
      <c r="J895" s="422"/>
      <c r="K895" s="104"/>
      <c r="L895" s="79">
        <f t="shared" si="13"/>
        <v>0</v>
      </c>
    </row>
    <row r="896" spans="1:12" x14ac:dyDescent="0.2">
      <c r="A896" s="118">
        <v>892</v>
      </c>
      <c r="B896" s="104"/>
      <c r="C896" s="105"/>
      <c r="D896" s="106"/>
      <c r="E896" s="105"/>
      <c r="F896" s="107"/>
      <c r="G896" s="422"/>
      <c r="H896" s="422"/>
      <c r="I896" s="423"/>
      <c r="J896" s="422"/>
      <c r="K896" s="104"/>
      <c r="L896" s="79">
        <f t="shared" si="13"/>
        <v>0</v>
      </c>
    </row>
    <row r="897" spans="1:12" x14ac:dyDescent="0.2">
      <c r="A897" s="118">
        <v>893</v>
      </c>
      <c r="B897" s="104"/>
      <c r="C897" s="105"/>
      <c r="D897" s="106"/>
      <c r="E897" s="105"/>
      <c r="F897" s="107"/>
      <c r="G897" s="422"/>
      <c r="H897" s="422"/>
      <c r="I897" s="423"/>
      <c r="J897" s="422"/>
      <c r="K897" s="104"/>
      <c r="L897" s="79">
        <f t="shared" si="13"/>
        <v>0</v>
      </c>
    </row>
    <row r="898" spans="1:12" x14ac:dyDescent="0.2">
      <c r="A898" s="118">
        <v>894</v>
      </c>
      <c r="B898" s="104"/>
      <c r="C898" s="105"/>
      <c r="D898" s="106"/>
      <c r="E898" s="105"/>
      <c r="F898" s="107"/>
      <c r="G898" s="422"/>
      <c r="H898" s="422"/>
      <c r="I898" s="423"/>
      <c r="J898" s="422"/>
      <c r="K898" s="104"/>
      <c r="L898" s="79">
        <f t="shared" ref="L898:L961" si="14">IF(B898=0,0,MONTH(B898)-$L$1+1)</f>
        <v>0</v>
      </c>
    </row>
    <row r="899" spans="1:12" x14ac:dyDescent="0.2">
      <c r="A899" s="118">
        <v>895</v>
      </c>
      <c r="B899" s="104"/>
      <c r="C899" s="105"/>
      <c r="D899" s="106"/>
      <c r="E899" s="105"/>
      <c r="F899" s="107"/>
      <c r="G899" s="422"/>
      <c r="H899" s="422"/>
      <c r="I899" s="423"/>
      <c r="J899" s="422"/>
      <c r="K899" s="104"/>
      <c r="L899" s="79">
        <f t="shared" si="14"/>
        <v>0</v>
      </c>
    </row>
    <row r="900" spans="1:12" x14ac:dyDescent="0.2">
      <c r="A900" s="118">
        <v>896</v>
      </c>
      <c r="B900" s="104"/>
      <c r="C900" s="105"/>
      <c r="D900" s="106"/>
      <c r="E900" s="105"/>
      <c r="F900" s="107"/>
      <c r="G900" s="422"/>
      <c r="H900" s="422"/>
      <c r="I900" s="423"/>
      <c r="J900" s="422"/>
      <c r="K900" s="104"/>
      <c r="L900" s="79">
        <f t="shared" si="14"/>
        <v>0</v>
      </c>
    </row>
    <row r="901" spans="1:12" x14ac:dyDescent="0.2">
      <c r="A901" s="118">
        <v>897</v>
      </c>
      <c r="B901" s="104"/>
      <c r="C901" s="105"/>
      <c r="D901" s="106"/>
      <c r="E901" s="105"/>
      <c r="F901" s="107"/>
      <c r="G901" s="422"/>
      <c r="H901" s="422"/>
      <c r="I901" s="423"/>
      <c r="J901" s="422"/>
      <c r="K901" s="104"/>
      <c r="L901" s="79">
        <f t="shared" si="14"/>
        <v>0</v>
      </c>
    </row>
    <row r="902" spans="1:12" x14ac:dyDescent="0.2">
      <c r="A902" s="118">
        <v>898</v>
      </c>
      <c r="B902" s="104"/>
      <c r="C902" s="105"/>
      <c r="D902" s="106"/>
      <c r="E902" s="105"/>
      <c r="F902" s="107"/>
      <c r="G902" s="422"/>
      <c r="H902" s="422"/>
      <c r="I902" s="423"/>
      <c r="J902" s="422"/>
      <c r="K902" s="104"/>
      <c r="L902" s="79">
        <f t="shared" si="14"/>
        <v>0</v>
      </c>
    </row>
    <row r="903" spans="1:12" x14ac:dyDescent="0.2">
      <c r="A903" s="118">
        <v>899</v>
      </c>
      <c r="B903" s="104"/>
      <c r="C903" s="105"/>
      <c r="D903" s="106"/>
      <c r="E903" s="105"/>
      <c r="F903" s="107"/>
      <c r="G903" s="422"/>
      <c r="H903" s="422"/>
      <c r="I903" s="423"/>
      <c r="J903" s="422"/>
      <c r="K903" s="104"/>
      <c r="L903" s="79">
        <f t="shared" si="14"/>
        <v>0</v>
      </c>
    </row>
    <row r="904" spans="1:12" x14ac:dyDescent="0.2">
      <c r="A904" s="118">
        <v>900</v>
      </c>
      <c r="B904" s="104"/>
      <c r="C904" s="105"/>
      <c r="D904" s="106"/>
      <c r="E904" s="105"/>
      <c r="F904" s="107"/>
      <c r="G904" s="422"/>
      <c r="H904" s="422"/>
      <c r="I904" s="423"/>
      <c r="J904" s="422"/>
      <c r="K904" s="104"/>
      <c r="L904" s="79">
        <f t="shared" si="14"/>
        <v>0</v>
      </c>
    </row>
    <row r="905" spans="1:12" x14ac:dyDescent="0.2">
      <c r="A905" s="118">
        <v>901</v>
      </c>
      <c r="B905" s="104"/>
      <c r="C905" s="105"/>
      <c r="D905" s="106"/>
      <c r="E905" s="105"/>
      <c r="F905" s="107"/>
      <c r="G905" s="422"/>
      <c r="H905" s="422"/>
      <c r="I905" s="423"/>
      <c r="J905" s="422"/>
      <c r="K905" s="104"/>
      <c r="L905" s="79">
        <f t="shared" si="14"/>
        <v>0</v>
      </c>
    </row>
    <row r="906" spans="1:12" x14ac:dyDescent="0.2">
      <c r="A906" s="118">
        <v>902</v>
      </c>
      <c r="B906" s="104"/>
      <c r="C906" s="105"/>
      <c r="D906" s="106"/>
      <c r="E906" s="105"/>
      <c r="F906" s="107"/>
      <c r="G906" s="422"/>
      <c r="H906" s="422"/>
      <c r="I906" s="423"/>
      <c r="J906" s="422"/>
      <c r="K906" s="104"/>
      <c r="L906" s="79">
        <f t="shared" si="14"/>
        <v>0</v>
      </c>
    </row>
    <row r="907" spans="1:12" x14ac:dyDescent="0.2">
      <c r="A907" s="118">
        <v>903</v>
      </c>
      <c r="B907" s="104"/>
      <c r="C907" s="105"/>
      <c r="D907" s="106"/>
      <c r="E907" s="105"/>
      <c r="F907" s="107"/>
      <c r="G907" s="422"/>
      <c r="H907" s="422"/>
      <c r="I907" s="423"/>
      <c r="J907" s="422"/>
      <c r="K907" s="104"/>
      <c r="L907" s="79">
        <f t="shared" si="14"/>
        <v>0</v>
      </c>
    </row>
    <row r="908" spans="1:12" x14ac:dyDescent="0.2">
      <c r="A908" s="118">
        <v>904</v>
      </c>
      <c r="B908" s="104"/>
      <c r="C908" s="105"/>
      <c r="D908" s="106"/>
      <c r="E908" s="105"/>
      <c r="F908" s="107"/>
      <c r="G908" s="422"/>
      <c r="H908" s="422"/>
      <c r="I908" s="423"/>
      <c r="J908" s="422"/>
      <c r="K908" s="104"/>
      <c r="L908" s="79">
        <f t="shared" si="14"/>
        <v>0</v>
      </c>
    </row>
    <row r="909" spans="1:12" x14ac:dyDescent="0.2">
      <c r="A909" s="118">
        <v>905</v>
      </c>
      <c r="B909" s="104"/>
      <c r="C909" s="105"/>
      <c r="D909" s="106"/>
      <c r="E909" s="105"/>
      <c r="F909" s="107"/>
      <c r="G909" s="422"/>
      <c r="H909" s="422"/>
      <c r="I909" s="423"/>
      <c r="J909" s="422"/>
      <c r="K909" s="104"/>
      <c r="L909" s="79">
        <f t="shared" si="14"/>
        <v>0</v>
      </c>
    </row>
    <row r="910" spans="1:12" x14ac:dyDescent="0.2">
      <c r="A910" s="118">
        <v>906</v>
      </c>
      <c r="B910" s="104"/>
      <c r="C910" s="105"/>
      <c r="D910" s="106"/>
      <c r="E910" s="105"/>
      <c r="F910" s="107"/>
      <c r="G910" s="422"/>
      <c r="H910" s="422"/>
      <c r="I910" s="423"/>
      <c r="J910" s="422"/>
      <c r="K910" s="104"/>
      <c r="L910" s="79">
        <f t="shared" si="14"/>
        <v>0</v>
      </c>
    </row>
    <row r="911" spans="1:12" x14ac:dyDescent="0.2">
      <c r="A911" s="118">
        <v>907</v>
      </c>
      <c r="B911" s="104"/>
      <c r="C911" s="105"/>
      <c r="D911" s="106"/>
      <c r="E911" s="105"/>
      <c r="F911" s="107"/>
      <c r="G911" s="422"/>
      <c r="H911" s="422"/>
      <c r="I911" s="423"/>
      <c r="J911" s="422"/>
      <c r="K911" s="104"/>
      <c r="L911" s="79">
        <f t="shared" si="14"/>
        <v>0</v>
      </c>
    </row>
    <row r="912" spans="1:12" x14ac:dyDescent="0.2">
      <c r="A912" s="118">
        <v>908</v>
      </c>
      <c r="B912" s="104"/>
      <c r="C912" s="105"/>
      <c r="D912" s="106"/>
      <c r="E912" s="105"/>
      <c r="F912" s="107"/>
      <c r="G912" s="422"/>
      <c r="H912" s="422"/>
      <c r="I912" s="423"/>
      <c r="J912" s="422"/>
      <c r="K912" s="104"/>
      <c r="L912" s="79">
        <f t="shared" si="14"/>
        <v>0</v>
      </c>
    </row>
    <row r="913" spans="1:12" x14ac:dyDescent="0.2">
      <c r="A913" s="118">
        <v>909</v>
      </c>
      <c r="B913" s="104"/>
      <c r="C913" s="105"/>
      <c r="D913" s="106"/>
      <c r="E913" s="105"/>
      <c r="F913" s="107"/>
      <c r="G913" s="422"/>
      <c r="H913" s="422"/>
      <c r="I913" s="423"/>
      <c r="J913" s="422"/>
      <c r="K913" s="104"/>
      <c r="L913" s="79">
        <f t="shared" si="14"/>
        <v>0</v>
      </c>
    </row>
    <row r="914" spans="1:12" x14ac:dyDescent="0.2">
      <c r="A914" s="118">
        <v>910</v>
      </c>
      <c r="B914" s="104"/>
      <c r="C914" s="105"/>
      <c r="D914" s="106"/>
      <c r="E914" s="105"/>
      <c r="F914" s="107"/>
      <c r="G914" s="422"/>
      <c r="H914" s="422"/>
      <c r="I914" s="423"/>
      <c r="J914" s="422"/>
      <c r="K914" s="104"/>
      <c r="L914" s="79">
        <f t="shared" si="14"/>
        <v>0</v>
      </c>
    </row>
    <row r="915" spans="1:12" x14ac:dyDescent="0.2">
      <c r="A915" s="118">
        <v>911</v>
      </c>
      <c r="B915" s="104"/>
      <c r="C915" s="105"/>
      <c r="D915" s="106"/>
      <c r="E915" s="105"/>
      <c r="F915" s="107"/>
      <c r="G915" s="422"/>
      <c r="H915" s="422"/>
      <c r="I915" s="423"/>
      <c r="J915" s="422"/>
      <c r="K915" s="104"/>
      <c r="L915" s="79">
        <f t="shared" si="14"/>
        <v>0</v>
      </c>
    </row>
    <row r="916" spans="1:12" x14ac:dyDescent="0.2">
      <c r="A916" s="118">
        <v>912</v>
      </c>
      <c r="B916" s="104"/>
      <c r="C916" s="105"/>
      <c r="D916" s="106"/>
      <c r="E916" s="105"/>
      <c r="F916" s="107"/>
      <c r="G916" s="422"/>
      <c r="H916" s="422"/>
      <c r="I916" s="423"/>
      <c r="J916" s="422"/>
      <c r="K916" s="104"/>
      <c r="L916" s="79">
        <f t="shared" si="14"/>
        <v>0</v>
      </c>
    </row>
    <row r="917" spans="1:12" x14ac:dyDescent="0.2">
      <c r="A917" s="118">
        <v>913</v>
      </c>
      <c r="B917" s="104"/>
      <c r="C917" s="105"/>
      <c r="D917" s="106"/>
      <c r="E917" s="105"/>
      <c r="F917" s="107"/>
      <c r="G917" s="422"/>
      <c r="H917" s="422"/>
      <c r="I917" s="423"/>
      <c r="J917" s="422"/>
      <c r="K917" s="104"/>
      <c r="L917" s="79">
        <f t="shared" si="14"/>
        <v>0</v>
      </c>
    </row>
    <row r="918" spans="1:12" x14ac:dyDescent="0.2">
      <c r="A918" s="118">
        <v>914</v>
      </c>
      <c r="B918" s="104"/>
      <c r="C918" s="105"/>
      <c r="D918" s="106"/>
      <c r="E918" s="105"/>
      <c r="F918" s="107"/>
      <c r="G918" s="422"/>
      <c r="H918" s="422"/>
      <c r="I918" s="423"/>
      <c r="J918" s="422"/>
      <c r="K918" s="104"/>
      <c r="L918" s="79">
        <f t="shared" si="14"/>
        <v>0</v>
      </c>
    </row>
    <row r="919" spans="1:12" x14ac:dyDescent="0.2">
      <c r="A919" s="118">
        <v>915</v>
      </c>
      <c r="B919" s="104"/>
      <c r="C919" s="105"/>
      <c r="D919" s="106"/>
      <c r="E919" s="105"/>
      <c r="F919" s="107"/>
      <c r="G919" s="422"/>
      <c r="H919" s="422"/>
      <c r="I919" s="423"/>
      <c r="J919" s="422"/>
      <c r="K919" s="104"/>
      <c r="L919" s="79">
        <f t="shared" si="14"/>
        <v>0</v>
      </c>
    </row>
    <row r="920" spans="1:12" x14ac:dyDescent="0.2">
      <c r="A920" s="118">
        <v>916</v>
      </c>
      <c r="B920" s="104"/>
      <c r="C920" s="105"/>
      <c r="D920" s="106"/>
      <c r="E920" s="105"/>
      <c r="F920" s="107"/>
      <c r="G920" s="422"/>
      <c r="H920" s="422"/>
      <c r="I920" s="423"/>
      <c r="J920" s="422"/>
      <c r="K920" s="104"/>
      <c r="L920" s="79">
        <f t="shared" si="14"/>
        <v>0</v>
      </c>
    </row>
    <row r="921" spans="1:12" x14ac:dyDescent="0.2">
      <c r="A921" s="118">
        <v>917</v>
      </c>
      <c r="B921" s="104"/>
      <c r="C921" s="105"/>
      <c r="D921" s="106"/>
      <c r="E921" s="105"/>
      <c r="F921" s="107"/>
      <c r="G921" s="422"/>
      <c r="H921" s="422"/>
      <c r="I921" s="423"/>
      <c r="J921" s="422"/>
      <c r="K921" s="104"/>
      <c r="L921" s="79">
        <f t="shared" si="14"/>
        <v>0</v>
      </c>
    </row>
    <row r="922" spans="1:12" x14ac:dyDescent="0.2">
      <c r="A922" s="118">
        <v>918</v>
      </c>
      <c r="B922" s="104"/>
      <c r="C922" s="105"/>
      <c r="D922" s="106"/>
      <c r="E922" s="105"/>
      <c r="F922" s="107"/>
      <c r="G922" s="422"/>
      <c r="H922" s="422"/>
      <c r="I922" s="423"/>
      <c r="J922" s="422"/>
      <c r="K922" s="104"/>
      <c r="L922" s="79">
        <f t="shared" si="14"/>
        <v>0</v>
      </c>
    </row>
    <row r="923" spans="1:12" x14ac:dyDescent="0.2">
      <c r="A923" s="118">
        <v>919</v>
      </c>
      <c r="B923" s="104"/>
      <c r="C923" s="105"/>
      <c r="D923" s="106"/>
      <c r="E923" s="105"/>
      <c r="F923" s="107"/>
      <c r="G923" s="422"/>
      <c r="H923" s="422"/>
      <c r="I923" s="423"/>
      <c r="J923" s="422"/>
      <c r="K923" s="104"/>
      <c r="L923" s="79">
        <f t="shared" si="14"/>
        <v>0</v>
      </c>
    </row>
    <row r="924" spans="1:12" x14ac:dyDescent="0.2">
      <c r="A924" s="118">
        <v>920</v>
      </c>
      <c r="B924" s="104"/>
      <c r="C924" s="105"/>
      <c r="D924" s="106"/>
      <c r="E924" s="105"/>
      <c r="F924" s="107"/>
      <c r="G924" s="422"/>
      <c r="H924" s="422"/>
      <c r="I924" s="423"/>
      <c r="J924" s="422"/>
      <c r="K924" s="104"/>
      <c r="L924" s="79">
        <f t="shared" si="14"/>
        <v>0</v>
      </c>
    </row>
    <row r="925" spans="1:12" x14ac:dyDescent="0.2">
      <c r="A925" s="118">
        <v>921</v>
      </c>
      <c r="B925" s="104"/>
      <c r="C925" s="105"/>
      <c r="D925" s="106"/>
      <c r="E925" s="105"/>
      <c r="F925" s="107"/>
      <c r="G925" s="422"/>
      <c r="H925" s="422"/>
      <c r="I925" s="423"/>
      <c r="J925" s="422"/>
      <c r="K925" s="104"/>
      <c r="L925" s="79">
        <f t="shared" si="14"/>
        <v>0</v>
      </c>
    </row>
    <row r="926" spans="1:12" x14ac:dyDescent="0.2">
      <c r="A926" s="118">
        <v>922</v>
      </c>
      <c r="B926" s="104"/>
      <c r="C926" s="105"/>
      <c r="D926" s="106"/>
      <c r="E926" s="105"/>
      <c r="F926" s="107"/>
      <c r="G926" s="422"/>
      <c r="H926" s="422"/>
      <c r="I926" s="423"/>
      <c r="J926" s="422"/>
      <c r="K926" s="104"/>
      <c r="L926" s="79">
        <f t="shared" si="14"/>
        <v>0</v>
      </c>
    </row>
    <row r="927" spans="1:12" x14ac:dyDescent="0.2">
      <c r="A927" s="118">
        <v>923</v>
      </c>
      <c r="B927" s="104"/>
      <c r="C927" s="105"/>
      <c r="D927" s="106"/>
      <c r="E927" s="105"/>
      <c r="F927" s="107"/>
      <c r="G927" s="422"/>
      <c r="H927" s="422"/>
      <c r="I927" s="423"/>
      <c r="J927" s="422"/>
      <c r="K927" s="104"/>
      <c r="L927" s="79">
        <f t="shared" si="14"/>
        <v>0</v>
      </c>
    </row>
    <row r="928" spans="1:12" x14ac:dyDescent="0.2">
      <c r="A928" s="118">
        <v>924</v>
      </c>
      <c r="B928" s="104"/>
      <c r="C928" s="105"/>
      <c r="D928" s="106"/>
      <c r="E928" s="105"/>
      <c r="F928" s="107"/>
      <c r="G928" s="422"/>
      <c r="H928" s="422"/>
      <c r="I928" s="423"/>
      <c r="J928" s="422"/>
      <c r="K928" s="104"/>
      <c r="L928" s="79">
        <f t="shared" si="14"/>
        <v>0</v>
      </c>
    </row>
    <row r="929" spans="1:12" x14ac:dyDescent="0.2">
      <c r="A929" s="118">
        <v>925</v>
      </c>
      <c r="B929" s="104"/>
      <c r="C929" s="105"/>
      <c r="D929" s="106"/>
      <c r="E929" s="105"/>
      <c r="F929" s="107"/>
      <c r="G929" s="422"/>
      <c r="H929" s="422"/>
      <c r="I929" s="423"/>
      <c r="J929" s="422"/>
      <c r="K929" s="104"/>
      <c r="L929" s="79">
        <f t="shared" si="14"/>
        <v>0</v>
      </c>
    </row>
    <row r="930" spans="1:12" x14ac:dyDescent="0.2">
      <c r="A930" s="118">
        <v>926</v>
      </c>
      <c r="B930" s="104"/>
      <c r="C930" s="105"/>
      <c r="D930" s="106"/>
      <c r="E930" s="105"/>
      <c r="F930" s="107"/>
      <c r="G930" s="422"/>
      <c r="H930" s="422"/>
      <c r="I930" s="423"/>
      <c r="J930" s="422"/>
      <c r="K930" s="104"/>
      <c r="L930" s="79">
        <f t="shared" si="14"/>
        <v>0</v>
      </c>
    </row>
    <row r="931" spans="1:12" x14ac:dyDescent="0.2">
      <c r="A931" s="118">
        <v>927</v>
      </c>
      <c r="B931" s="104"/>
      <c r="C931" s="105"/>
      <c r="D931" s="106"/>
      <c r="E931" s="105"/>
      <c r="F931" s="107"/>
      <c r="G931" s="422"/>
      <c r="H931" s="422"/>
      <c r="I931" s="423"/>
      <c r="J931" s="422"/>
      <c r="K931" s="104"/>
      <c r="L931" s="79">
        <f t="shared" si="14"/>
        <v>0</v>
      </c>
    </row>
    <row r="932" spans="1:12" x14ac:dyDescent="0.2">
      <c r="A932" s="118">
        <v>928</v>
      </c>
      <c r="B932" s="104"/>
      <c r="C932" s="105"/>
      <c r="D932" s="106"/>
      <c r="E932" s="105"/>
      <c r="F932" s="107"/>
      <c r="G932" s="422"/>
      <c r="H932" s="422"/>
      <c r="I932" s="423"/>
      <c r="J932" s="422"/>
      <c r="K932" s="104"/>
      <c r="L932" s="79">
        <f t="shared" si="14"/>
        <v>0</v>
      </c>
    </row>
    <row r="933" spans="1:12" x14ac:dyDescent="0.2">
      <c r="A933" s="118">
        <v>929</v>
      </c>
      <c r="B933" s="104"/>
      <c r="C933" s="105"/>
      <c r="D933" s="106"/>
      <c r="E933" s="105"/>
      <c r="F933" s="107"/>
      <c r="G933" s="422"/>
      <c r="H933" s="422"/>
      <c r="I933" s="423"/>
      <c r="J933" s="422"/>
      <c r="K933" s="104"/>
      <c r="L933" s="79">
        <f t="shared" si="14"/>
        <v>0</v>
      </c>
    </row>
    <row r="934" spans="1:12" x14ac:dyDescent="0.2">
      <c r="A934" s="118">
        <v>930</v>
      </c>
      <c r="B934" s="104"/>
      <c r="C934" s="105"/>
      <c r="D934" s="106"/>
      <c r="E934" s="105"/>
      <c r="F934" s="107"/>
      <c r="G934" s="422"/>
      <c r="H934" s="422"/>
      <c r="I934" s="423"/>
      <c r="J934" s="422"/>
      <c r="K934" s="104"/>
      <c r="L934" s="79">
        <f t="shared" si="14"/>
        <v>0</v>
      </c>
    </row>
    <row r="935" spans="1:12" x14ac:dyDescent="0.2">
      <c r="A935" s="118">
        <v>931</v>
      </c>
      <c r="B935" s="104"/>
      <c r="C935" s="105"/>
      <c r="D935" s="106"/>
      <c r="E935" s="105"/>
      <c r="F935" s="107"/>
      <c r="G935" s="422"/>
      <c r="H935" s="422"/>
      <c r="I935" s="423"/>
      <c r="J935" s="422"/>
      <c r="K935" s="104"/>
      <c r="L935" s="79">
        <f t="shared" si="14"/>
        <v>0</v>
      </c>
    </row>
    <row r="936" spans="1:12" x14ac:dyDescent="0.2">
      <c r="A936" s="118">
        <v>932</v>
      </c>
      <c r="B936" s="104"/>
      <c r="C936" s="105"/>
      <c r="D936" s="106"/>
      <c r="E936" s="105"/>
      <c r="F936" s="107"/>
      <c r="G936" s="422"/>
      <c r="H936" s="422"/>
      <c r="I936" s="423"/>
      <c r="J936" s="422"/>
      <c r="K936" s="104"/>
      <c r="L936" s="79">
        <f t="shared" si="14"/>
        <v>0</v>
      </c>
    </row>
    <row r="937" spans="1:12" x14ac:dyDescent="0.2">
      <c r="A937" s="118">
        <v>933</v>
      </c>
      <c r="B937" s="104"/>
      <c r="C937" s="105"/>
      <c r="D937" s="106"/>
      <c r="E937" s="105"/>
      <c r="F937" s="107"/>
      <c r="G937" s="422"/>
      <c r="H937" s="422"/>
      <c r="I937" s="423"/>
      <c r="J937" s="422"/>
      <c r="K937" s="104"/>
      <c r="L937" s="79">
        <f t="shared" si="14"/>
        <v>0</v>
      </c>
    </row>
    <row r="938" spans="1:12" x14ac:dyDescent="0.2">
      <c r="A938" s="118">
        <v>934</v>
      </c>
      <c r="B938" s="104"/>
      <c r="C938" s="105"/>
      <c r="D938" s="106"/>
      <c r="E938" s="105"/>
      <c r="F938" s="107"/>
      <c r="G938" s="422"/>
      <c r="H938" s="422"/>
      <c r="I938" s="423"/>
      <c r="J938" s="422"/>
      <c r="K938" s="104"/>
      <c r="L938" s="79">
        <f t="shared" si="14"/>
        <v>0</v>
      </c>
    </row>
    <row r="939" spans="1:12" x14ac:dyDescent="0.2">
      <c r="A939" s="118">
        <v>935</v>
      </c>
      <c r="B939" s="104"/>
      <c r="C939" s="105"/>
      <c r="D939" s="106"/>
      <c r="E939" s="105"/>
      <c r="F939" s="107"/>
      <c r="G939" s="422"/>
      <c r="H939" s="422"/>
      <c r="I939" s="423"/>
      <c r="J939" s="422"/>
      <c r="K939" s="104"/>
      <c r="L939" s="79">
        <f t="shared" si="14"/>
        <v>0</v>
      </c>
    </row>
    <row r="940" spans="1:12" x14ac:dyDescent="0.2">
      <c r="A940" s="118">
        <v>936</v>
      </c>
      <c r="B940" s="104"/>
      <c r="C940" s="105"/>
      <c r="D940" s="106"/>
      <c r="E940" s="105"/>
      <c r="F940" s="107"/>
      <c r="G940" s="422"/>
      <c r="H940" s="422"/>
      <c r="I940" s="423"/>
      <c r="J940" s="422"/>
      <c r="K940" s="104"/>
      <c r="L940" s="79">
        <f t="shared" si="14"/>
        <v>0</v>
      </c>
    </row>
    <row r="941" spans="1:12" x14ac:dyDescent="0.2">
      <c r="A941" s="118">
        <v>937</v>
      </c>
      <c r="B941" s="104"/>
      <c r="C941" s="105"/>
      <c r="D941" s="106"/>
      <c r="E941" s="105"/>
      <c r="F941" s="107"/>
      <c r="G941" s="422"/>
      <c r="H941" s="422"/>
      <c r="I941" s="423"/>
      <c r="J941" s="422"/>
      <c r="K941" s="104"/>
      <c r="L941" s="79">
        <f t="shared" si="14"/>
        <v>0</v>
      </c>
    </row>
    <row r="942" spans="1:12" x14ac:dyDescent="0.2">
      <c r="A942" s="118">
        <v>938</v>
      </c>
      <c r="B942" s="104"/>
      <c r="C942" s="105"/>
      <c r="D942" s="106"/>
      <c r="E942" s="105"/>
      <c r="F942" s="107"/>
      <c r="G942" s="422"/>
      <c r="H942" s="422"/>
      <c r="I942" s="423"/>
      <c r="J942" s="422"/>
      <c r="K942" s="104"/>
      <c r="L942" s="79">
        <f t="shared" si="14"/>
        <v>0</v>
      </c>
    </row>
    <row r="943" spans="1:12" x14ac:dyDescent="0.2">
      <c r="A943" s="118">
        <v>939</v>
      </c>
      <c r="B943" s="104"/>
      <c r="C943" s="105"/>
      <c r="D943" s="106"/>
      <c r="E943" s="105"/>
      <c r="F943" s="107"/>
      <c r="G943" s="422"/>
      <c r="H943" s="422"/>
      <c r="I943" s="423"/>
      <c r="J943" s="422"/>
      <c r="K943" s="104"/>
      <c r="L943" s="79">
        <f t="shared" si="14"/>
        <v>0</v>
      </c>
    </row>
    <row r="944" spans="1:12" x14ac:dyDescent="0.2">
      <c r="A944" s="118">
        <v>940</v>
      </c>
      <c r="B944" s="104"/>
      <c r="C944" s="105"/>
      <c r="D944" s="106"/>
      <c r="E944" s="105"/>
      <c r="F944" s="107"/>
      <c r="G944" s="422"/>
      <c r="H944" s="422"/>
      <c r="I944" s="423"/>
      <c r="J944" s="422"/>
      <c r="K944" s="104"/>
      <c r="L944" s="79">
        <f t="shared" si="14"/>
        <v>0</v>
      </c>
    </row>
    <row r="945" spans="1:12" x14ac:dyDescent="0.2">
      <c r="A945" s="118">
        <v>941</v>
      </c>
      <c r="B945" s="104"/>
      <c r="C945" s="105"/>
      <c r="D945" s="106"/>
      <c r="E945" s="105"/>
      <c r="F945" s="107"/>
      <c r="G945" s="422"/>
      <c r="H945" s="422"/>
      <c r="I945" s="423"/>
      <c r="J945" s="422"/>
      <c r="K945" s="104"/>
      <c r="L945" s="79">
        <f t="shared" si="14"/>
        <v>0</v>
      </c>
    </row>
    <row r="946" spans="1:12" x14ac:dyDescent="0.2">
      <c r="A946" s="118">
        <v>942</v>
      </c>
      <c r="B946" s="104"/>
      <c r="C946" s="105"/>
      <c r="D946" s="106"/>
      <c r="E946" s="105"/>
      <c r="F946" s="107"/>
      <c r="G946" s="422"/>
      <c r="H946" s="422"/>
      <c r="I946" s="423"/>
      <c r="J946" s="422"/>
      <c r="K946" s="104"/>
      <c r="L946" s="79">
        <f t="shared" si="14"/>
        <v>0</v>
      </c>
    </row>
    <row r="947" spans="1:12" x14ac:dyDescent="0.2">
      <c r="A947" s="118">
        <v>943</v>
      </c>
      <c r="B947" s="104"/>
      <c r="C947" s="105"/>
      <c r="D947" s="106"/>
      <c r="E947" s="105"/>
      <c r="F947" s="107"/>
      <c r="G947" s="422"/>
      <c r="H947" s="422"/>
      <c r="I947" s="423"/>
      <c r="J947" s="422"/>
      <c r="K947" s="104"/>
      <c r="L947" s="79">
        <f t="shared" si="14"/>
        <v>0</v>
      </c>
    </row>
    <row r="948" spans="1:12" x14ac:dyDescent="0.2">
      <c r="A948" s="118">
        <v>944</v>
      </c>
      <c r="B948" s="104"/>
      <c r="C948" s="105"/>
      <c r="D948" s="106"/>
      <c r="E948" s="105"/>
      <c r="F948" s="107"/>
      <c r="G948" s="422"/>
      <c r="H948" s="422"/>
      <c r="I948" s="423"/>
      <c r="J948" s="422"/>
      <c r="K948" s="104"/>
      <c r="L948" s="79">
        <f t="shared" si="14"/>
        <v>0</v>
      </c>
    </row>
    <row r="949" spans="1:12" x14ac:dyDescent="0.2">
      <c r="A949" s="118">
        <v>945</v>
      </c>
      <c r="B949" s="104"/>
      <c r="C949" s="105"/>
      <c r="D949" s="106"/>
      <c r="E949" s="105"/>
      <c r="F949" s="107"/>
      <c r="G949" s="422"/>
      <c r="H949" s="422"/>
      <c r="I949" s="423"/>
      <c r="J949" s="422"/>
      <c r="K949" s="104"/>
      <c r="L949" s="79">
        <f t="shared" si="14"/>
        <v>0</v>
      </c>
    </row>
    <row r="950" spans="1:12" x14ac:dyDescent="0.2">
      <c r="A950" s="118">
        <v>946</v>
      </c>
      <c r="B950" s="104"/>
      <c r="C950" s="105"/>
      <c r="D950" s="106"/>
      <c r="E950" s="105"/>
      <c r="F950" s="107"/>
      <c r="G950" s="422"/>
      <c r="H950" s="422"/>
      <c r="I950" s="423"/>
      <c r="J950" s="422"/>
      <c r="K950" s="104"/>
      <c r="L950" s="79">
        <f t="shared" si="14"/>
        <v>0</v>
      </c>
    </row>
    <row r="951" spans="1:12" x14ac:dyDescent="0.2">
      <c r="A951" s="118">
        <v>947</v>
      </c>
      <c r="B951" s="104"/>
      <c r="C951" s="105"/>
      <c r="D951" s="106"/>
      <c r="E951" s="105"/>
      <c r="F951" s="107"/>
      <c r="G951" s="422"/>
      <c r="H951" s="422"/>
      <c r="I951" s="423"/>
      <c r="J951" s="422"/>
      <c r="K951" s="104"/>
      <c r="L951" s="79">
        <f t="shared" si="14"/>
        <v>0</v>
      </c>
    </row>
    <row r="952" spans="1:12" x14ac:dyDescent="0.2">
      <c r="A952" s="118">
        <v>948</v>
      </c>
      <c r="B952" s="104"/>
      <c r="C952" s="105"/>
      <c r="D952" s="106"/>
      <c r="E952" s="105"/>
      <c r="F952" s="107"/>
      <c r="G952" s="422"/>
      <c r="H952" s="422"/>
      <c r="I952" s="423"/>
      <c r="J952" s="422"/>
      <c r="K952" s="104"/>
      <c r="L952" s="79">
        <f t="shared" si="14"/>
        <v>0</v>
      </c>
    </row>
    <row r="953" spans="1:12" x14ac:dyDescent="0.2">
      <c r="A953" s="118">
        <v>949</v>
      </c>
      <c r="B953" s="104"/>
      <c r="C953" s="105"/>
      <c r="D953" s="106"/>
      <c r="E953" s="105"/>
      <c r="F953" s="107"/>
      <c r="G953" s="422"/>
      <c r="H953" s="422"/>
      <c r="I953" s="423"/>
      <c r="J953" s="422"/>
      <c r="K953" s="104"/>
      <c r="L953" s="79">
        <f t="shared" si="14"/>
        <v>0</v>
      </c>
    </row>
    <row r="954" spans="1:12" x14ac:dyDescent="0.2">
      <c r="A954" s="118">
        <v>950</v>
      </c>
      <c r="B954" s="104"/>
      <c r="C954" s="105"/>
      <c r="D954" s="106"/>
      <c r="E954" s="105"/>
      <c r="F954" s="107"/>
      <c r="G954" s="422"/>
      <c r="H954" s="422"/>
      <c r="I954" s="423"/>
      <c r="J954" s="422"/>
      <c r="K954" s="104"/>
      <c r="L954" s="79">
        <f t="shared" si="14"/>
        <v>0</v>
      </c>
    </row>
    <row r="955" spans="1:12" x14ac:dyDescent="0.2">
      <c r="A955" s="118">
        <v>951</v>
      </c>
      <c r="B955" s="104"/>
      <c r="C955" s="105"/>
      <c r="D955" s="106"/>
      <c r="E955" s="105"/>
      <c r="F955" s="107"/>
      <c r="G955" s="422"/>
      <c r="H955" s="422"/>
      <c r="I955" s="423"/>
      <c r="J955" s="422"/>
      <c r="K955" s="104"/>
      <c r="L955" s="79">
        <f t="shared" si="14"/>
        <v>0</v>
      </c>
    </row>
    <row r="956" spans="1:12" x14ac:dyDescent="0.2">
      <c r="A956" s="118">
        <v>952</v>
      </c>
      <c r="B956" s="104"/>
      <c r="C956" s="105"/>
      <c r="D956" s="106"/>
      <c r="E956" s="105"/>
      <c r="F956" s="107"/>
      <c r="G956" s="422"/>
      <c r="H956" s="422"/>
      <c r="I956" s="423"/>
      <c r="J956" s="422"/>
      <c r="K956" s="104"/>
      <c r="L956" s="79">
        <f t="shared" si="14"/>
        <v>0</v>
      </c>
    </row>
    <row r="957" spans="1:12" x14ac:dyDescent="0.2">
      <c r="A957" s="118">
        <v>953</v>
      </c>
      <c r="B957" s="104"/>
      <c r="C957" s="105"/>
      <c r="D957" s="106"/>
      <c r="E957" s="105"/>
      <c r="F957" s="107"/>
      <c r="G957" s="422"/>
      <c r="H957" s="422"/>
      <c r="I957" s="423"/>
      <c r="J957" s="422"/>
      <c r="K957" s="104"/>
      <c r="L957" s="79">
        <f t="shared" si="14"/>
        <v>0</v>
      </c>
    </row>
    <row r="958" spans="1:12" x14ac:dyDescent="0.2">
      <c r="A958" s="118">
        <v>954</v>
      </c>
      <c r="B958" s="104"/>
      <c r="C958" s="105"/>
      <c r="D958" s="106"/>
      <c r="E958" s="105"/>
      <c r="F958" s="107"/>
      <c r="G958" s="422"/>
      <c r="H958" s="422"/>
      <c r="I958" s="423"/>
      <c r="J958" s="422"/>
      <c r="K958" s="104"/>
      <c r="L958" s="79">
        <f t="shared" si="14"/>
        <v>0</v>
      </c>
    </row>
    <row r="959" spans="1:12" x14ac:dyDescent="0.2">
      <c r="A959" s="118">
        <v>955</v>
      </c>
      <c r="B959" s="104"/>
      <c r="C959" s="105"/>
      <c r="D959" s="106"/>
      <c r="E959" s="105"/>
      <c r="F959" s="107"/>
      <c r="G959" s="422"/>
      <c r="H959" s="422"/>
      <c r="I959" s="423"/>
      <c r="J959" s="422"/>
      <c r="K959" s="104"/>
      <c r="L959" s="79">
        <f t="shared" si="14"/>
        <v>0</v>
      </c>
    </row>
    <row r="960" spans="1:12" x14ac:dyDescent="0.2">
      <c r="A960" s="118">
        <v>956</v>
      </c>
      <c r="B960" s="104"/>
      <c r="C960" s="105"/>
      <c r="D960" s="106"/>
      <c r="E960" s="105"/>
      <c r="F960" s="107"/>
      <c r="G960" s="422"/>
      <c r="H960" s="422"/>
      <c r="I960" s="423"/>
      <c r="J960" s="422"/>
      <c r="K960" s="104"/>
      <c r="L960" s="79">
        <f t="shared" si="14"/>
        <v>0</v>
      </c>
    </row>
    <row r="961" spans="1:12" x14ac:dyDescent="0.2">
      <c r="A961" s="118">
        <v>957</v>
      </c>
      <c r="B961" s="104"/>
      <c r="C961" s="105"/>
      <c r="D961" s="106"/>
      <c r="E961" s="105"/>
      <c r="F961" s="107"/>
      <c r="G961" s="422"/>
      <c r="H961" s="422"/>
      <c r="I961" s="423"/>
      <c r="J961" s="422"/>
      <c r="K961" s="104"/>
      <c r="L961" s="79">
        <f t="shared" si="14"/>
        <v>0</v>
      </c>
    </row>
    <row r="962" spans="1:12" x14ac:dyDescent="0.2">
      <c r="A962" s="118">
        <v>958</v>
      </c>
      <c r="B962" s="104"/>
      <c r="C962" s="105"/>
      <c r="D962" s="106"/>
      <c r="E962" s="105"/>
      <c r="F962" s="107"/>
      <c r="G962" s="422"/>
      <c r="H962" s="422"/>
      <c r="I962" s="423"/>
      <c r="J962" s="422"/>
      <c r="K962" s="104"/>
      <c r="L962" s="79">
        <f t="shared" ref="L962:L1004" si="15">IF(B962=0,0,MONTH(B962)-$L$1+1)</f>
        <v>0</v>
      </c>
    </row>
    <row r="963" spans="1:12" x14ac:dyDescent="0.2">
      <c r="A963" s="118">
        <v>959</v>
      </c>
      <c r="B963" s="104"/>
      <c r="C963" s="105"/>
      <c r="D963" s="106"/>
      <c r="E963" s="105"/>
      <c r="F963" s="107"/>
      <c r="G963" s="422"/>
      <c r="H963" s="422"/>
      <c r="I963" s="423"/>
      <c r="J963" s="422"/>
      <c r="K963" s="104"/>
      <c r="L963" s="79">
        <f t="shared" si="15"/>
        <v>0</v>
      </c>
    </row>
    <row r="964" spans="1:12" x14ac:dyDescent="0.2">
      <c r="A964" s="118">
        <v>960</v>
      </c>
      <c r="B964" s="104"/>
      <c r="C964" s="105"/>
      <c r="D964" s="106"/>
      <c r="E964" s="105"/>
      <c r="F964" s="107"/>
      <c r="G964" s="422"/>
      <c r="H964" s="422"/>
      <c r="I964" s="423"/>
      <c r="J964" s="422"/>
      <c r="K964" s="104"/>
      <c r="L964" s="79">
        <f t="shared" si="15"/>
        <v>0</v>
      </c>
    </row>
    <row r="965" spans="1:12" x14ac:dyDescent="0.2">
      <c r="A965" s="118">
        <v>961</v>
      </c>
      <c r="B965" s="104"/>
      <c r="C965" s="105"/>
      <c r="D965" s="106"/>
      <c r="E965" s="105"/>
      <c r="F965" s="107"/>
      <c r="G965" s="422"/>
      <c r="H965" s="422"/>
      <c r="I965" s="423"/>
      <c r="J965" s="422"/>
      <c r="K965" s="104"/>
      <c r="L965" s="79">
        <f t="shared" si="15"/>
        <v>0</v>
      </c>
    </row>
    <row r="966" spans="1:12" x14ac:dyDescent="0.2">
      <c r="A966" s="118">
        <v>962</v>
      </c>
      <c r="B966" s="104"/>
      <c r="C966" s="105"/>
      <c r="D966" s="106"/>
      <c r="E966" s="105"/>
      <c r="F966" s="107"/>
      <c r="G966" s="422"/>
      <c r="H966" s="422"/>
      <c r="I966" s="423"/>
      <c r="J966" s="422"/>
      <c r="K966" s="104"/>
      <c r="L966" s="79">
        <f t="shared" si="15"/>
        <v>0</v>
      </c>
    </row>
    <row r="967" spans="1:12" x14ac:dyDescent="0.2">
      <c r="A967" s="118">
        <v>963</v>
      </c>
      <c r="B967" s="104"/>
      <c r="C967" s="105"/>
      <c r="D967" s="106"/>
      <c r="E967" s="105"/>
      <c r="F967" s="107"/>
      <c r="G967" s="422"/>
      <c r="H967" s="422"/>
      <c r="I967" s="423"/>
      <c r="J967" s="422"/>
      <c r="K967" s="104"/>
      <c r="L967" s="79">
        <f t="shared" si="15"/>
        <v>0</v>
      </c>
    </row>
    <row r="968" spans="1:12" x14ac:dyDescent="0.2">
      <c r="A968" s="118">
        <v>964</v>
      </c>
      <c r="B968" s="104"/>
      <c r="C968" s="105"/>
      <c r="D968" s="106"/>
      <c r="E968" s="105"/>
      <c r="F968" s="107"/>
      <c r="G968" s="422"/>
      <c r="H968" s="422"/>
      <c r="I968" s="423"/>
      <c r="J968" s="422"/>
      <c r="K968" s="104"/>
      <c r="L968" s="79">
        <f t="shared" si="15"/>
        <v>0</v>
      </c>
    </row>
    <row r="969" spans="1:12" x14ac:dyDescent="0.2">
      <c r="A969" s="118">
        <v>965</v>
      </c>
      <c r="B969" s="104"/>
      <c r="C969" s="105"/>
      <c r="D969" s="106"/>
      <c r="E969" s="105"/>
      <c r="F969" s="107"/>
      <c r="G969" s="422"/>
      <c r="H969" s="422"/>
      <c r="I969" s="423"/>
      <c r="J969" s="422"/>
      <c r="K969" s="104"/>
      <c r="L969" s="79">
        <f t="shared" si="15"/>
        <v>0</v>
      </c>
    </row>
    <row r="970" spans="1:12" x14ac:dyDescent="0.2">
      <c r="A970" s="118">
        <v>966</v>
      </c>
      <c r="B970" s="104"/>
      <c r="C970" s="105"/>
      <c r="D970" s="106"/>
      <c r="E970" s="105"/>
      <c r="F970" s="107"/>
      <c r="G970" s="422"/>
      <c r="H970" s="422"/>
      <c r="I970" s="423"/>
      <c r="J970" s="422"/>
      <c r="K970" s="104"/>
      <c r="L970" s="79">
        <f t="shared" si="15"/>
        <v>0</v>
      </c>
    </row>
    <row r="971" spans="1:12" x14ac:dyDescent="0.2">
      <c r="A971" s="118">
        <v>967</v>
      </c>
      <c r="B971" s="104"/>
      <c r="C971" s="105"/>
      <c r="D971" s="106"/>
      <c r="E971" s="105"/>
      <c r="F971" s="107"/>
      <c r="G971" s="422"/>
      <c r="H971" s="422"/>
      <c r="I971" s="423"/>
      <c r="J971" s="422"/>
      <c r="K971" s="104"/>
      <c r="L971" s="79">
        <f t="shared" si="15"/>
        <v>0</v>
      </c>
    </row>
    <row r="972" spans="1:12" x14ac:dyDescent="0.2">
      <c r="A972" s="118">
        <v>968</v>
      </c>
      <c r="B972" s="104"/>
      <c r="C972" s="105"/>
      <c r="D972" s="106"/>
      <c r="E972" s="105"/>
      <c r="F972" s="107"/>
      <c r="G972" s="422"/>
      <c r="H972" s="422"/>
      <c r="I972" s="423"/>
      <c r="J972" s="422"/>
      <c r="K972" s="104"/>
      <c r="L972" s="79">
        <f t="shared" si="15"/>
        <v>0</v>
      </c>
    </row>
    <row r="973" spans="1:12" x14ac:dyDescent="0.2">
      <c r="A973" s="118">
        <v>969</v>
      </c>
      <c r="B973" s="104"/>
      <c r="C973" s="105"/>
      <c r="D973" s="106"/>
      <c r="E973" s="105"/>
      <c r="F973" s="107"/>
      <c r="G973" s="422"/>
      <c r="H973" s="422"/>
      <c r="I973" s="423"/>
      <c r="J973" s="422"/>
      <c r="K973" s="104"/>
      <c r="L973" s="79">
        <f t="shared" si="15"/>
        <v>0</v>
      </c>
    </row>
    <row r="974" spans="1:12" x14ac:dyDescent="0.2">
      <c r="A974" s="118">
        <v>970</v>
      </c>
      <c r="B974" s="104"/>
      <c r="C974" s="105"/>
      <c r="D974" s="106"/>
      <c r="E974" s="105"/>
      <c r="F974" s="107"/>
      <c r="G974" s="422"/>
      <c r="H974" s="422"/>
      <c r="I974" s="423"/>
      <c r="J974" s="422"/>
      <c r="K974" s="104"/>
      <c r="L974" s="79">
        <f t="shared" si="15"/>
        <v>0</v>
      </c>
    </row>
    <row r="975" spans="1:12" x14ac:dyDescent="0.2">
      <c r="A975" s="118">
        <v>971</v>
      </c>
      <c r="B975" s="104"/>
      <c r="C975" s="105"/>
      <c r="D975" s="106"/>
      <c r="E975" s="105"/>
      <c r="F975" s="107"/>
      <c r="G975" s="422"/>
      <c r="H975" s="422"/>
      <c r="I975" s="423"/>
      <c r="J975" s="422"/>
      <c r="K975" s="104"/>
      <c r="L975" s="79">
        <f t="shared" si="15"/>
        <v>0</v>
      </c>
    </row>
    <row r="976" spans="1:12" x14ac:dyDescent="0.2">
      <c r="A976" s="118">
        <v>972</v>
      </c>
      <c r="B976" s="104"/>
      <c r="C976" s="105"/>
      <c r="D976" s="106"/>
      <c r="E976" s="105"/>
      <c r="F976" s="107"/>
      <c r="G976" s="422"/>
      <c r="H976" s="422"/>
      <c r="I976" s="423"/>
      <c r="J976" s="422"/>
      <c r="K976" s="104"/>
      <c r="L976" s="79">
        <f t="shared" si="15"/>
        <v>0</v>
      </c>
    </row>
    <row r="977" spans="1:12" x14ac:dyDescent="0.2">
      <c r="A977" s="118">
        <v>973</v>
      </c>
      <c r="B977" s="104"/>
      <c r="C977" s="105"/>
      <c r="D977" s="106"/>
      <c r="E977" s="105"/>
      <c r="F977" s="107"/>
      <c r="G977" s="422"/>
      <c r="H977" s="422"/>
      <c r="I977" s="423"/>
      <c r="J977" s="422"/>
      <c r="K977" s="104"/>
      <c r="L977" s="79">
        <f t="shared" si="15"/>
        <v>0</v>
      </c>
    </row>
    <row r="978" spans="1:12" x14ac:dyDescent="0.2">
      <c r="A978" s="118">
        <v>974</v>
      </c>
      <c r="B978" s="104"/>
      <c r="C978" s="105"/>
      <c r="D978" s="106"/>
      <c r="E978" s="105"/>
      <c r="F978" s="107"/>
      <c r="G978" s="422"/>
      <c r="H978" s="422"/>
      <c r="I978" s="423"/>
      <c r="J978" s="422"/>
      <c r="K978" s="104"/>
      <c r="L978" s="79">
        <f t="shared" si="15"/>
        <v>0</v>
      </c>
    </row>
    <row r="979" spans="1:12" x14ac:dyDescent="0.2">
      <c r="A979" s="118">
        <v>975</v>
      </c>
      <c r="B979" s="104"/>
      <c r="C979" s="105"/>
      <c r="D979" s="106"/>
      <c r="E979" s="105"/>
      <c r="F979" s="107"/>
      <c r="G979" s="422"/>
      <c r="H979" s="422"/>
      <c r="I979" s="423"/>
      <c r="J979" s="422"/>
      <c r="K979" s="104"/>
      <c r="L979" s="79">
        <f t="shared" si="15"/>
        <v>0</v>
      </c>
    </row>
    <row r="980" spans="1:12" x14ac:dyDescent="0.2">
      <c r="A980" s="118">
        <v>976</v>
      </c>
      <c r="B980" s="104"/>
      <c r="C980" s="105"/>
      <c r="D980" s="106"/>
      <c r="E980" s="105"/>
      <c r="F980" s="107"/>
      <c r="G980" s="422"/>
      <c r="H980" s="422"/>
      <c r="I980" s="423"/>
      <c r="J980" s="422"/>
      <c r="K980" s="104"/>
      <c r="L980" s="79">
        <f t="shared" si="15"/>
        <v>0</v>
      </c>
    </row>
    <row r="981" spans="1:12" x14ac:dyDescent="0.2">
      <c r="A981" s="118">
        <v>977</v>
      </c>
      <c r="B981" s="104"/>
      <c r="C981" s="105"/>
      <c r="D981" s="106"/>
      <c r="E981" s="105"/>
      <c r="F981" s="107"/>
      <c r="G981" s="422"/>
      <c r="H981" s="422"/>
      <c r="I981" s="423"/>
      <c r="J981" s="422"/>
      <c r="K981" s="104"/>
      <c r="L981" s="79">
        <f t="shared" si="15"/>
        <v>0</v>
      </c>
    </row>
    <row r="982" spans="1:12" x14ac:dyDescent="0.2">
      <c r="A982" s="118">
        <v>978</v>
      </c>
      <c r="B982" s="104"/>
      <c r="C982" s="105"/>
      <c r="D982" s="106"/>
      <c r="E982" s="105"/>
      <c r="F982" s="107"/>
      <c r="G982" s="422"/>
      <c r="H982" s="422"/>
      <c r="I982" s="423"/>
      <c r="J982" s="422"/>
      <c r="K982" s="104"/>
      <c r="L982" s="79">
        <f t="shared" si="15"/>
        <v>0</v>
      </c>
    </row>
    <row r="983" spans="1:12" x14ac:dyDescent="0.2">
      <c r="A983" s="118">
        <v>979</v>
      </c>
      <c r="B983" s="104"/>
      <c r="C983" s="105"/>
      <c r="D983" s="106"/>
      <c r="E983" s="105"/>
      <c r="F983" s="107"/>
      <c r="G983" s="422"/>
      <c r="H983" s="422"/>
      <c r="I983" s="423"/>
      <c r="J983" s="422"/>
      <c r="K983" s="104"/>
      <c r="L983" s="79">
        <f t="shared" si="15"/>
        <v>0</v>
      </c>
    </row>
    <row r="984" spans="1:12" x14ac:dyDescent="0.2">
      <c r="A984" s="118">
        <v>980</v>
      </c>
      <c r="B984" s="104"/>
      <c r="C984" s="105"/>
      <c r="D984" s="106"/>
      <c r="E984" s="105"/>
      <c r="F984" s="107"/>
      <c r="G984" s="422"/>
      <c r="H984" s="422"/>
      <c r="I984" s="423"/>
      <c r="J984" s="422"/>
      <c r="K984" s="104"/>
      <c r="L984" s="79">
        <f t="shared" si="15"/>
        <v>0</v>
      </c>
    </row>
    <row r="985" spans="1:12" x14ac:dyDescent="0.2">
      <c r="A985" s="118">
        <v>981</v>
      </c>
      <c r="B985" s="104"/>
      <c r="C985" s="105"/>
      <c r="D985" s="106"/>
      <c r="E985" s="105"/>
      <c r="F985" s="107"/>
      <c r="G985" s="422"/>
      <c r="H985" s="422"/>
      <c r="I985" s="423"/>
      <c r="J985" s="422"/>
      <c r="K985" s="104"/>
      <c r="L985" s="79">
        <f t="shared" si="15"/>
        <v>0</v>
      </c>
    </row>
    <row r="986" spans="1:12" x14ac:dyDescent="0.2">
      <c r="A986" s="118">
        <v>982</v>
      </c>
      <c r="B986" s="104"/>
      <c r="C986" s="105"/>
      <c r="D986" s="106"/>
      <c r="E986" s="105"/>
      <c r="F986" s="107"/>
      <c r="G986" s="422"/>
      <c r="H986" s="422"/>
      <c r="I986" s="423"/>
      <c r="J986" s="422"/>
      <c r="K986" s="104"/>
      <c r="L986" s="79">
        <f t="shared" si="15"/>
        <v>0</v>
      </c>
    </row>
    <row r="987" spans="1:12" x14ac:dyDescent="0.2">
      <c r="A987" s="118">
        <v>983</v>
      </c>
      <c r="B987" s="104"/>
      <c r="C987" s="105"/>
      <c r="D987" s="106"/>
      <c r="E987" s="105"/>
      <c r="F987" s="107"/>
      <c r="G987" s="422"/>
      <c r="H987" s="422"/>
      <c r="I987" s="423"/>
      <c r="J987" s="422"/>
      <c r="K987" s="104"/>
      <c r="L987" s="79">
        <f t="shared" si="15"/>
        <v>0</v>
      </c>
    </row>
    <row r="988" spans="1:12" x14ac:dyDescent="0.2">
      <c r="A988" s="118">
        <v>984</v>
      </c>
      <c r="B988" s="104"/>
      <c r="C988" s="105"/>
      <c r="D988" s="106"/>
      <c r="E988" s="105"/>
      <c r="F988" s="107"/>
      <c r="G988" s="422"/>
      <c r="H988" s="422"/>
      <c r="I988" s="423"/>
      <c r="J988" s="422"/>
      <c r="K988" s="104"/>
      <c r="L988" s="79">
        <f t="shared" si="15"/>
        <v>0</v>
      </c>
    </row>
    <row r="989" spans="1:12" x14ac:dyDescent="0.2">
      <c r="A989" s="118">
        <v>985</v>
      </c>
      <c r="B989" s="104"/>
      <c r="C989" s="105"/>
      <c r="D989" s="106"/>
      <c r="E989" s="105"/>
      <c r="F989" s="107"/>
      <c r="G989" s="422"/>
      <c r="H989" s="422"/>
      <c r="I989" s="423"/>
      <c r="J989" s="422"/>
      <c r="K989" s="104"/>
      <c r="L989" s="79">
        <f t="shared" si="15"/>
        <v>0</v>
      </c>
    </row>
    <row r="990" spans="1:12" x14ac:dyDescent="0.2">
      <c r="A990" s="118">
        <v>986</v>
      </c>
      <c r="B990" s="104"/>
      <c r="C990" s="105"/>
      <c r="D990" s="106"/>
      <c r="E990" s="105"/>
      <c r="F990" s="107"/>
      <c r="G990" s="422"/>
      <c r="H990" s="422"/>
      <c r="I990" s="423"/>
      <c r="J990" s="422"/>
      <c r="K990" s="104"/>
      <c r="L990" s="79">
        <f t="shared" si="15"/>
        <v>0</v>
      </c>
    </row>
    <row r="991" spans="1:12" x14ac:dyDescent="0.2">
      <c r="A991" s="118">
        <v>987</v>
      </c>
      <c r="B991" s="104"/>
      <c r="C991" s="105"/>
      <c r="D991" s="106"/>
      <c r="E991" s="105"/>
      <c r="F991" s="107"/>
      <c r="G991" s="422"/>
      <c r="H991" s="422"/>
      <c r="I991" s="423"/>
      <c r="J991" s="422"/>
      <c r="K991" s="104"/>
      <c r="L991" s="79">
        <f t="shared" si="15"/>
        <v>0</v>
      </c>
    </row>
    <row r="992" spans="1:12" x14ac:dyDescent="0.2">
      <c r="A992" s="118">
        <v>988</v>
      </c>
      <c r="B992" s="104"/>
      <c r="C992" s="105"/>
      <c r="D992" s="106"/>
      <c r="E992" s="105"/>
      <c r="F992" s="107"/>
      <c r="G992" s="422"/>
      <c r="H992" s="422"/>
      <c r="I992" s="423"/>
      <c r="J992" s="422"/>
      <c r="K992" s="104"/>
      <c r="L992" s="79">
        <f t="shared" si="15"/>
        <v>0</v>
      </c>
    </row>
    <row r="993" spans="1:12" x14ac:dyDescent="0.2">
      <c r="A993" s="118">
        <v>989</v>
      </c>
      <c r="B993" s="104"/>
      <c r="C993" s="105"/>
      <c r="D993" s="106"/>
      <c r="E993" s="105"/>
      <c r="F993" s="107"/>
      <c r="G993" s="422"/>
      <c r="H993" s="422"/>
      <c r="I993" s="423"/>
      <c r="J993" s="422"/>
      <c r="K993" s="104"/>
      <c r="L993" s="79">
        <f t="shared" si="15"/>
        <v>0</v>
      </c>
    </row>
    <row r="994" spans="1:12" x14ac:dyDescent="0.2">
      <c r="A994" s="118">
        <v>990</v>
      </c>
      <c r="B994" s="104"/>
      <c r="C994" s="105"/>
      <c r="D994" s="106"/>
      <c r="E994" s="105"/>
      <c r="F994" s="107"/>
      <c r="G994" s="422"/>
      <c r="H994" s="422"/>
      <c r="I994" s="423"/>
      <c r="J994" s="422"/>
      <c r="K994" s="104"/>
      <c r="L994" s="79">
        <f t="shared" si="15"/>
        <v>0</v>
      </c>
    </row>
    <row r="995" spans="1:12" x14ac:dyDescent="0.2">
      <c r="A995" s="118">
        <v>991</v>
      </c>
      <c r="B995" s="104"/>
      <c r="C995" s="105"/>
      <c r="D995" s="106"/>
      <c r="E995" s="105"/>
      <c r="F995" s="107"/>
      <c r="G995" s="422"/>
      <c r="H995" s="422"/>
      <c r="I995" s="423"/>
      <c r="J995" s="422"/>
      <c r="K995" s="104"/>
      <c r="L995" s="79">
        <f t="shared" si="15"/>
        <v>0</v>
      </c>
    </row>
    <row r="996" spans="1:12" x14ac:dyDescent="0.2">
      <c r="A996" s="118">
        <v>992</v>
      </c>
      <c r="B996" s="104"/>
      <c r="C996" s="105"/>
      <c r="D996" s="106"/>
      <c r="E996" s="105"/>
      <c r="F996" s="107"/>
      <c r="G996" s="422"/>
      <c r="H996" s="422"/>
      <c r="I996" s="423"/>
      <c r="J996" s="422"/>
      <c r="K996" s="104"/>
      <c r="L996" s="79">
        <f t="shared" si="15"/>
        <v>0</v>
      </c>
    </row>
    <row r="997" spans="1:12" x14ac:dyDescent="0.2">
      <c r="A997" s="118">
        <v>993</v>
      </c>
      <c r="B997" s="104"/>
      <c r="C997" s="105"/>
      <c r="D997" s="106"/>
      <c r="E997" s="105"/>
      <c r="F997" s="107"/>
      <c r="G997" s="422"/>
      <c r="H997" s="422"/>
      <c r="I997" s="423"/>
      <c r="J997" s="422"/>
      <c r="K997" s="104"/>
      <c r="L997" s="79">
        <f t="shared" si="15"/>
        <v>0</v>
      </c>
    </row>
    <row r="998" spans="1:12" x14ac:dyDescent="0.2">
      <c r="A998" s="118">
        <v>994</v>
      </c>
      <c r="B998" s="104"/>
      <c r="C998" s="105"/>
      <c r="D998" s="106"/>
      <c r="E998" s="105"/>
      <c r="F998" s="107"/>
      <c r="G998" s="422"/>
      <c r="H998" s="422"/>
      <c r="I998" s="423"/>
      <c r="J998" s="422"/>
      <c r="K998" s="104"/>
      <c r="L998" s="79">
        <f t="shared" si="15"/>
        <v>0</v>
      </c>
    </row>
    <row r="999" spans="1:12" x14ac:dyDescent="0.2">
      <c r="A999" s="118">
        <v>995</v>
      </c>
      <c r="B999" s="104"/>
      <c r="C999" s="105"/>
      <c r="D999" s="106"/>
      <c r="E999" s="105"/>
      <c r="F999" s="107"/>
      <c r="G999" s="422"/>
      <c r="H999" s="422"/>
      <c r="I999" s="423"/>
      <c r="J999" s="422"/>
      <c r="K999" s="104"/>
      <c r="L999" s="79">
        <f t="shared" si="15"/>
        <v>0</v>
      </c>
    </row>
    <row r="1000" spans="1:12" x14ac:dyDescent="0.2">
      <c r="A1000" s="118">
        <v>996</v>
      </c>
      <c r="B1000" s="104"/>
      <c r="C1000" s="105"/>
      <c r="D1000" s="106"/>
      <c r="E1000" s="105"/>
      <c r="F1000" s="107"/>
      <c r="G1000" s="422"/>
      <c r="H1000" s="422"/>
      <c r="I1000" s="423"/>
      <c r="J1000" s="422"/>
      <c r="K1000" s="104"/>
      <c r="L1000" s="79">
        <f t="shared" si="15"/>
        <v>0</v>
      </c>
    </row>
    <row r="1001" spans="1:12" x14ac:dyDescent="0.2">
      <c r="A1001" s="118">
        <v>997</v>
      </c>
      <c r="B1001" s="104"/>
      <c r="C1001" s="105"/>
      <c r="D1001" s="106"/>
      <c r="E1001" s="105"/>
      <c r="F1001" s="107"/>
      <c r="G1001" s="422"/>
      <c r="H1001" s="422"/>
      <c r="I1001" s="423"/>
      <c r="J1001" s="422"/>
      <c r="K1001" s="104"/>
      <c r="L1001" s="79">
        <f t="shared" si="15"/>
        <v>0</v>
      </c>
    </row>
    <row r="1002" spans="1:12" x14ac:dyDescent="0.2">
      <c r="A1002" s="118">
        <v>998</v>
      </c>
      <c r="B1002" s="104"/>
      <c r="C1002" s="105"/>
      <c r="D1002" s="106"/>
      <c r="E1002" s="105"/>
      <c r="F1002" s="107"/>
      <c r="G1002" s="422"/>
      <c r="H1002" s="422"/>
      <c r="I1002" s="423"/>
      <c r="J1002" s="422"/>
      <c r="K1002" s="104"/>
      <c r="L1002" s="79">
        <f t="shared" si="15"/>
        <v>0</v>
      </c>
    </row>
    <row r="1003" spans="1:12" x14ac:dyDescent="0.2">
      <c r="A1003" s="118">
        <v>999</v>
      </c>
      <c r="B1003" s="104"/>
      <c r="C1003" s="105"/>
      <c r="D1003" s="106"/>
      <c r="E1003" s="105"/>
      <c r="F1003" s="107"/>
      <c r="G1003" s="422"/>
      <c r="H1003" s="422"/>
      <c r="I1003" s="423"/>
      <c r="J1003" s="422"/>
      <c r="K1003" s="104"/>
      <c r="L1003" s="79">
        <f t="shared" si="15"/>
        <v>0</v>
      </c>
    </row>
    <row r="1004" spans="1:12" x14ac:dyDescent="0.2">
      <c r="A1004" s="118">
        <v>1000</v>
      </c>
      <c r="B1004" s="104"/>
      <c r="C1004" s="105"/>
      <c r="D1004" s="106"/>
      <c r="E1004" s="105"/>
      <c r="F1004" s="107"/>
      <c r="G1004" s="422"/>
      <c r="H1004" s="422"/>
      <c r="I1004" s="423"/>
      <c r="J1004" s="422"/>
      <c r="K1004" s="104"/>
      <c r="L1004" s="79">
        <f t="shared" si="15"/>
        <v>0</v>
      </c>
    </row>
    <row r="1005" spans="1:12" x14ac:dyDescent="0.2">
      <c r="A1005" s="118">
        <v>1001</v>
      </c>
      <c r="B1005" s="104"/>
      <c r="C1005" s="105"/>
      <c r="D1005" s="106"/>
      <c r="E1005" s="105"/>
      <c r="F1005" s="107"/>
      <c r="G1005" s="422"/>
      <c r="H1005" s="422"/>
      <c r="I1005" s="423"/>
      <c r="J1005" s="422"/>
      <c r="K1005" s="104"/>
      <c r="L1005" s="79">
        <f>IF(B1005=0,0,MONTH(B1005)-$L$1+1)</f>
        <v>0</v>
      </c>
    </row>
    <row r="1006" spans="1:12" x14ac:dyDescent="0.2">
      <c r="B1006" s="104"/>
      <c r="C1006" s="105"/>
      <c r="D1006" s="106"/>
      <c r="E1006" s="105"/>
      <c r="F1006" s="107"/>
      <c r="G1006" s="422"/>
      <c r="H1006" s="422"/>
      <c r="I1006" s="423"/>
      <c r="J1006" s="422"/>
      <c r="K1006" s="104"/>
    </row>
    <row r="1007" spans="1:12" x14ac:dyDescent="0.2">
      <c r="B1007" s="104"/>
      <c r="C1007" s="105"/>
      <c r="D1007" s="106"/>
      <c r="E1007" s="105"/>
      <c r="F1007" s="107"/>
      <c r="G1007" s="422"/>
      <c r="H1007" s="422"/>
      <c r="I1007" s="423"/>
      <c r="J1007" s="422"/>
      <c r="K1007" s="104"/>
    </row>
    <row r="1008" spans="1:12" x14ac:dyDescent="0.2">
      <c r="B1008" s="104"/>
      <c r="C1008" s="105"/>
      <c r="D1008" s="106"/>
      <c r="E1008" s="105"/>
      <c r="F1008" s="107"/>
      <c r="G1008" s="422"/>
      <c r="H1008" s="422"/>
      <c r="I1008" s="423"/>
      <c r="J1008" s="422"/>
      <c r="K1008" s="104"/>
    </row>
    <row r="1009" spans="2:11" x14ac:dyDescent="0.2">
      <c r="B1009" s="104"/>
      <c r="C1009" s="105"/>
      <c r="D1009" s="106"/>
      <c r="E1009" s="105"/>
      <c r="F1009" s="107"/>
      <c r="G1009" s="422"/>
      <c r="H1009" s="422"/>
      <c r="I1009" s="423"/>
      <c r="J1009" s="422"/>
      <c r="K1009" s="104"/>
    </row>
    <row r="1010" spans="2:11" x14ac:dyDescent="0.2">
      <c r="B1010" s="104"/>
      <c r="C1010" s="105"/>
      <c r="D1010" s="106"/>
      <c r="E1010" s="105"/>
      <c r="F1010" s="107"/>
      <c r="G1010" s="422"/>
      <c r="H1010" s="422"/>
      <c r="I1010" s="423"/>
      <c r="J1010" s="422"/>
      <c r="K1010" s="104"/>
    </row>
    <row r="1011" spans="2:11" x14ac:dyDescent="0.2">
      <c r="B1011" s="104"/>
      <c r="C1011" s="105"/>
      <c r="D1011" s="106"/>
      <c r="E1011" s="105"/>
      <c r="F1011" s="107"/>
      <c r="G1011" s="422"/>
      <c r="H1011" s="422"/>
      <c r="I1011" s="423"/>
      <c r="J1011" s="422"/>
      <c r="K1011" s="104"/>
    </row>
    <row r="1012" spans="2:11" x14ac:dyDescent="0.2">
      <c r="B1012" s="104"/>
      <c r="C1012" s="105"/>
      <c r="D1012" s="106"/>
      <c r="E1012" s="105"/>
      <c r="F1012" s="107"/>
      <c r="G1012" s="422"/>
      <c r="H1012" s="422"/>
      <c r="I1012" s="423"/>
      <c r="J1012" s="422"/>
      <c r="K1012" s="104"/>
    </row>
    <row r="1013" spans="2:11" x14ac:dyDescent="0.2">
      <c r="B1013" s="104"/>
      <c r="C1013" s="105"/>
      <c r="D1013" s="106"/>
      <c r="E1013" s="105"/>
      <c r="F1013" s="107"/>
      <c r="G1013" s="422"/>
      <c r="H1013" s="422"/>
      <c r="I1013" s="423"/>
      <c r="J1013" s="422"/>
      <c r="K1013" s="104"/>
    </row>
    <row r="1014" spans="2:11" x14ac:dyDescent="0.2">
      <c r="B1014" s="104"/>
      <c r="C1014" s="105"/>
      <c r="D1014" s="106"/>
      <c r="E1014" s="105"/>
      <c r="F1014" s="107"/>
      <c r="G1014" s="422"/>
      <c r="H1014" s="422"/>
      <c r="I1014" s="423"/>
      <c r="J1014" s="422"/>
      <c r="K1014" s="104"/>
    </row>
  </sheetData>
  <sheetProtection formatColumns="0" formatRows="0" insertColumns="0" insertRows="0" deleteRows="0" autoFilter="0"/>
  <autoFilter ref="A4:K1005">
    <sortState ref="A5:Z2004">
      <sortCondition ref="A4:A2004"/>
    </sortState>
  </autoFilter>
  <mergeCells count="3">
    <mergeCell ref="A1:K1"/>
    <mergeCell ref="A2:K2"/>
    <mergeCell ref="A3:K3"/>
  </mergeCells>
  <dataValidations count="1">
    <dataValidation type="list" allowBlank="1" showInputMessage="1" showErrorMessage="1" sqref="C5:C1005">
      <formula1>Reserva</formula1>
    </dataValidation>
  </dataValidations>
  <printOptions horizontalCentered="1"/>
  <pageMargins left="0.59055118110236227" right="0.59055118110236227" top="0.59055118110236227" bottom="0.59055118110236227" header="0" footer="0"/>
  <pageSetup paperSize="9" scale="64"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P1004"/>
  <sheetViews>
    <sheetView showGridLines="0" zoomScaleNormal="100" zoomScaleSheetLayoutView="100" workbookViewId="0">
      <pane ySplit="5" topLeftCell="A875" activePane="bottomLeft" state="frozen"/>
      <selection pane="bottomLeft" activeCell="A885" sqref="A885:XFD1004"/>
    </sheetView>
  </sheetViews>
  <sheetFormatPr defaultColWidth="9.140625" defaultRowHeight="15" x14ac:dyDescent="0.25"/>
  <cols>
    <col min="1" max="1" width="4" style="527" bestFit="1" customWidth="1"/>
    <col min="2" max="2" width="29.85546875" style="527" customWidth="1"/>
    <col min="3" max="3" width="36.7109375" style="513" customWidth="1"/>
    <col min="4" max="4" width="13.7109375" style="513" customWidth="1"/>
    <col min="5" max="5" width="11" style="513" customWidth="1"/>
    <col min="6" max="6" width="15.5703125" style="513" customWidth="1"/>
    <col min="7" max="7" width="13.7109375" style="513" customWidth="1"/>
    <col min="8" max="8" width="10.5703125" style="513" customWidth="1"/>
    <col min="9" max="9" width="19.7109375" style="513" customWidth="1"/>
    <col min="10" max="11" width="11.28515625" style="513" customWidth="1"/>
    <col min="12" max="12" width="9.140625" style="513"/>
    <col min="13" max="13" width="9.140625" style="513" customWidth="1"/>
    <col min="14" max="15" width="9.140625" style="513" hidden="1" customWidth="1"/>
    <col min="16" max="16384" width="9.140625" style="513"/>
  </cols>
  <sheetData>
    <row r="1" spans="1:16" ht="18.75" customHeight="1" x14ac:dyDescent="0.25">
      <c r="A1" s="641" t="s">
        <v>466</v>
      </c>
      <c r="B1" s="641"/>
      <c r="C1" s="641"/>
      <c r="D1" s="641"/>
      <c r="E1" s="641"/>
      <c r="F1" s="641"/>
      <c r="G1" s="641"/>
      <c r="H1" s="641"/>
      <c r="I1" s="641"/>
      <c r="J1" s="641"/>
      <c r="K1" s="641"/>
    </row>
    <row r="2" spans="1:16" ht="15.6" customHeight="1" x14ac:dyDescent="0.25">
      <c r="A2" s="639" t="str">
        <f>Capa!A1</f>
        <v>Contrato de Gestão nº. 008/2021 celebrado entre a Secretaria de Justiça e Segurança Pública do Estado de Minas Gerais - SEJUSP e o Instituto Elo</v>
      </c>
      <c r="B2" s="639"/>
      <c r="C2" s="639"/>
      <c r="D2" s="639"/>
      <c r="E2" s="639"/>
      <c r="F2" s="639"/>
      <c r="G2" s="639"/>
      <c r="H2" s="639"/>
      <c r="I2" s="639"/>
      <c r="J2" s="639"/>
      <c r="K2" s="639"/>
      <c r="L2" s="512"/>
      <c r="M2" s="512"/>
      <c r="N2" s="512"/>
      <c r="O2" s="512"/>
      <c r="P2" s="512"/>
    </row>
    <row r="3" spans="1:16" ht="15.6" customHeight="1" x14ac:dyDescent="0.25">
      <c r="A3" s="639" t="str">
        <f>Capa!A3</f>
        <v>1º Relatório Gerencial Financeiro</v>
      </c>
      <c r="B3" s="639"/>
      <c r="C3" s="639"/>
      <c r="D3" s="639"/>
      <c r="E3" s="639"/>
      <c r="F3" s="639"/>
      <c r="G3" s="639"/>
      <c r="H3" s="639"/>
      <c r="I3" s="639"/>
      <c r="J3" s="639"/>
      <c r="K3" s="639"/>
      <c r="L3" s="512"/>
      <c r="M3" s="512"/>
      <c r="N3" s="512"/>
      <c r="O3" s="512"/>
      <c r="P3" s="512"/>
    </row>
    <row r="4" spans="1:16" ht="25.5" customHeight="1" thickBot="1" x14ac:dyDescent="0.3">
      <c r="A4" s="640" t="s">
        <v>3374</v>
      </c>
      <c r="B4" s="640"/>
      <c r="C4" s="640"/>
      <c r="D4" s="640"/>
      <c r="E4" s="640"/>
      <c r="F4" s="640"/>
      <c r="G4" s="640"/>
      <c r="H4" s="640"/>
      <c r="I4" s="640"/>
      <c r="J4" s="640"/>
      <c r="K4" s="640"/>
      <c r="N4" s="514" t="s">
        <v>168</v>
      </c>
      <c r="O4" s="514" t="s">
        <v>351</v>
      </c>
    </row>
    <row r="5" spans="1:16" ht="46.5" customHeight="1" thickBot="1" x14ac:dyDescent="0.3">
      <c r="A5" s="515" t="s">
        <v>311</v>
      </c>
      <c r="B5" s="515" t="s">
        <v>352</v>
      </c>
      <c r="C5" s="515" t="s">
        <v>353</v>
      </c>
      <c r="D5" s="515" t="s">
        <v>354</v>
      </c>
      <c r="E5" s="515" t="s">
        <v>36</v>
      </c>
      <c r="F5" s="515" t="s">
        <v>355</v>
      </c>
      <c r="G5" s="515" t="s">
        <v>356</v>
      </c>
      <c r="H5" s="515" t="s">
        <v>33</v>
      </c>
      <c r="I5" s="516" t="s">
        <v>357</v>
      </c>
      <c r="J5" s="516" t="s">
        <v>358</v>
      </c>
      <c r="K5" s="516" t="s">
        <v>359</v>
      </c>
    </row>
    <row r="6" spans="1:16" ht="24" x14ac:dyDescent="0.25">
      <c r="A6" s="517">
        <v>1</v>
      </c>
      <c r="B6" s="518" t="s">
        <v>1638</v>
      </c>
      <c r="C6" s="518" t="s">
        <v>1639</v>
      </c>
      <c r="D6" s="518" t="s">
        <v>632</v>
      </c>
      <c r="E6" s="518" t="s">
        <v>168</v>
      </c>
      <c r="F6" s="519">
        <v>6700</v>
      </c>
      <c r="G6" s="519">
        <v>6700</v>
      </c>
      <c r="H6" s="520" t="s">
        <v>1640</v>
      </c>
      <c r="I6" s="518" t="s">
        <v>1641</v>
      </c>
      <c r="J6" s="521">
        <v>44216</v>
      </c>
      <c r="K6" s="521"/>
    </row>
    <row r="7" spans="1:16" ht="24" x14ac:dyDescent="0.25">
      <c r="A7" s="522">
        <v>2</v>
      </c>
      <c r="B7" s="523" t="s">
        <v>1642</v>
      </c>
      <c r="C7" s="523" t="s">
        <v>1643</v>
      </c>
      <c r="D7" s="523" t="s">
        <v>1644</v>
      </c>
      <c r="E7" s="523" t="s">
        <v>168</v>
      </c>
      <c r="F7" s="524">
        <v>1786</v>
      </c>
      <c r="G7" s="524">
        <v>1786</v>
      </c>
      <c r="H7" s="525" t="s">
        <v>1640</v>
      </c>
      <c r="I7" s="523" t="s">
        <v>1641</v>
      </c>
      <c r="J7" s="526">
        <v>44305</v>
      </c>
      <c r="K7" s="526"/>
    </row>
    <row r="8" spans="1:16" ht="24" x14ac:dyDescent="0.25">
      <c r="A8" s="522">
        <v>3</v>
      </c>
      <c r="B8" s="523" t="s">
        <v>1645</v>
      </c>
      <c r="C8" s="523" t="s">
        <v>1646</v>
      </c>
      <c r="D8" s="523" t="s">
        <v>634</v>
      </c>
      <c r="E8" s="523" t="s">
        <v>168</v>
      </c>
      <c r="F8" s="524">
        <v>15100</v>
      </c>
      <c r="G8" s="524">
        <v>15100</v>
      </c>
      <c r="H8" s="525" t="s">
        <v>1640</v>
      </c>
      <c r="I8" s="523" t="s">
        <v>1641</v>
      </c>
      <c r="J8" s="526">
        <v>44216</v>
      </c>
      <c r="K8" s="526"/>
    </row>
    <row r="9" spans="1:16" ht="24" x14ac:dyDescent="0.25">
      <c r="A9" s="522">
        <v>4</v>
      </c>
      <c r="B9" s="523" t="s">
        <v>1647</v>
      </c>
      <c r="C9" s="523" t="s">
        <v>1648</v>
      </c>
      <c r="D9" s="523" t="s">
        <v>1649</v>
      </c>
      <c r="E9" s="523" t="s">
        <v>168</v>
      </c>
      <c r="F9" s="524">
        <v>1786</v>
      </c>
      <c r="G9" s="524">
        <v>1786</v>
      </c>
      <c r="H9" s="525" t="s">
        <v>1640</v>
      </c>
      <c r="I9" s="523" t="s">
        <v>1641</v>
      </c>
      <c r="J9" s="526">
        <v>44249</v>
      </c>
      <c r="K9" s="526">
        <v>44438</v>
      </c>
    </row>
    <row r="10" spans="1:16" ht="24" x14ac:dyDescent="0.25">
      <c r="A10" s="522">
        <v>5</v>
      </c>
      <c r="B10" s="523" t="s">
        <v>1650</v>
      </c>
      <c r="C10" s="523" t="s">
        <v>1651</v>
      </c>
      <c r="D10" s="523" t="s">
        <v>1652</v>
      </c>
      <c r="E10" s="523" t="s">
        <v>168</v>
      </c>
      <c r="F10" s="524">
        <v>3579.46</v>
      </c>
      <c r="G10" s="524">
        <v>3579.46</v>
      </c>
      <c r="H10" s="525" t="s">
        <v>1640</v>
      </c>
      <c r="I10" s="523" t="s">
        <v>1641</v>
      </c>
      <c r="J10" s="526">
        <v>44216</v>
      </c>
      <c r="K10" s="526"/>
    </row>
    <row r="11" spans="1:16" ht="24" x14ac:dyDescent="0.25">
      <c r="A11" s="522">
        <v>6</v>
      </c>
      <c r="B11" s="523" t="s">
        <v>1653</v>
      </c>
      <c r="C11" s="523" t="s">
        <v>1654</v>
      </c>
      <c r="D11" s="523" t="s">
        <v>594</v>
      </c>
      <c r="E11" s="523" t="s">
        <v>168</v>
      </c>
      <c r="F11" s="524">
        <v>15100</v>
      </c>
      <c r="G11" s="524">
        <v>15100</v>
      </c>
      <c r="H11" s="525" t="s">
        <v>1640</v>
      </c>
      <c r="I11" s="523" t="s">
        <v>1641</v>
      </c>
      <c r="J11" s="526">
        <v>44216</v>
      </c>
      <c r="K11" s="526"/>
    </row>
    <row r="12" spans="1:16" ht="24" x14ac:dyDescent="0.25">
      <c r="A12" s="522">
        <v>7</v>
      </c>
      <c r="B12" s="523" t="s">
        <v>1650</v>
      </c>
      <c r="C12" s="523" t="s">
        <v>1655</v>
      </c>
      <c r="D12" s="523" t="s">
        <v>1656</v>
      </c>
      <c r="E12" s="523" t="s">
        <v>168</v>
      </c>
      <c r="F12" s="524">
        <v>3579.46</v>
      </c>
      <c r="G12" s="524">
        <v>3579.46</v>
      </c>
      <c r="H12" s="525" t="s">
        <v>1640</v>
      </c>
      <c r="I12" s="523" t="s">
        <v>1641</v>
      </c>
      <c r="J12" s="526">
        <v>44216</v>
      </c>
      <c r="K12" s="526"/>
    </row>
    <row r="13" spans="1:16" ht="24" x14ac:dyDescent="0.25">
      <c r="A13" s="522">
        <v>8</v>
      </c>
      <c r="B13" s="523" t="s">
        <v>1642</v>
      </c>
      <c r="C13" s="523" t="s">
        <v>1657</v>
      </c>
      <c r="D13" s="523" t="s">
        <v>1658</v>
      </c>
      <c r="E13" s="523" t="s">
        <v>168</v>
      </c>
      <c r="F13" s="524">
        <v>1786</v>
      </c>
      <c r="G13" s="524">
        <v>1786</v>
      </c>
      <c r="H13" s="525" t="s">
        <v>1640</v>
      </c>
      <c r="I13" s="523" t="s">
        <v>1641</v>
      </c>
      <c r="J13" s="526">
        <v>44249</v>
      </c>
      <c r="K13" s="526">
        <v>44438</v>
      </c>
    </row>
    <row r="14" spans="1:16" ht="24" x14ac:dyDescent="0.25">
      <c r="A14" s="522">
        <v>9</v>
      </c>
      <c r="B14" s="523" t="s">
        <v>1650</v>
      </c>
      <c r="C14" s="523" t="s">
        <v>1659</v>
      </c>
      <c r="D14" s="523" t="s">
        <v>1660</v>
      </c>
      <c r="E14" s="523" t="s">
        <v>168</v>
      </c>
      <c r="F14" s="524">
        <v>3579.46</v>
      </c>
      <c r="G14" s="524">
        <v>3579.46</v>
      </c>
      <c r="H14" s="525" t="s">
        <v>1640</v>
      </c>
      <c r="I14" s="523" t="s">
        <v>1641</v>
      </c>
      <c r="J14" s="526">
        <v>44216</v>
      </c>
      <c r="K14" s="526"/>
    </row>
    <row r="15" spans="1:16" ht="24" x14ac:dyDescent="0.25">
      <c r="A15" s="522">
        <v>10</v>
      </c>
      <c r="B15" s="523" t="s">
        <v>1650</v>
      </c>
      <c r="C15" s="523" t="s">
        <v>1661</v>
      </c>
      <c r="D15" s="523" t="s">
        <v>629</v>
      </c>
      <c r="E15" s="523" t="s">
        <v>168</v>
      </c>
      <c r="F15" s="524">
        <v>3579.46</v>
      </c>
      <c r="G15" s="524">
        <v>3579.46</v>
      </c>
      <c r="H15" s="525" t="s">
        <v>1640</v>
      </c>
      <c r="I15" s="523" t="s">
        <v>1641</v>
      </c>
      <c r="J15" s="526">
        <v>44216</v>
      </c>
      <c r="K15" s="526"/>
    </row>
    <row r="16" spans="1:16" ht="24" x14ac:dyDescent="0.25">
      <c r="A16" s="522">
        <v>11</v>
      </c>
      <c r="B16" s="523" t="s">
        <v>1650</v>
      </c>
      <c r="C16" s="523" t="s">
        <v>1662</v>
      </c>
      <c r="D16" s="523" t="s">
        <v>1663</v>
      </c>
      <c r="E16" s="523" t="s">
        <v>168</v>
      </c>
      <c r="F16" s="524">
        <v>3579.46</v>
      </c>
      <c r="G16" s="524">
        <v>3579.46</v>
      </c>
      <c r="H16" s="525" t="s">
        <v>1640</v>
      </c>
      <c r="I16" s="523" t="s">
        <v>1641</v>
      </c>
      <c r="J16" s="526">
        <v>44256</v>
      </c>
      <c r="K16" s="526"/>
    </row>
    <row r="17" spans="1:11" ht="24" x14ac:dyDescent="0.25">
      <c r="A17" s="522">
        <v>12</v>
      </c>
      <c r="B17" s="523" t="s">
        <v>1664</v>
      </c>
      <c r="C17" s="523" t="s">
        <v>1665</v>
      </c>
      <c r="D17" s="523" t="s">
        <v>1666</v>
      </c>
      <c r="E17" s="523" t="s">
        <v>168</v>
      </c>
      <c r="F17" s="524">
        <v>1200</v>
      </c>
      <c r="G17" s="524">
        <v>1200</v>
      </c>
      <c r="H17" s="525" t="s">
        <v>1667</v>
      </c>
      <c r="I17" s="523" t="s">
        <v>1641</v>
      </c>
      <c r="J17" s="526">
        <v>44256</v>
      </c>
      <c r="K17" s="526"/>
    </row>
    <row r="18" spans="1:11" ht="24" x14ac:dyDescent="0.25">
      <c r="A18" s="522">
        <v>13</v>
      </c>
      <c r="B18" s="523" t="s">
        <v>1668</v>
      </c>
      <c r="C18" s="523" t="s">
        <v>1669</v>
      </c>
      <c r="D18" s="523" t="s">
        <v>1670</v>
      </c>
      <c r="E18" s="523" t="s">
        <v>168</v>
      </c>
      <c r="F18" s="524">
        <v>1500</v>
      </c>
      <c r="G18" s="524">
        <v>1500</v>
      </c>
      <c r="H18" s="525" t="s">
        <v>1667</v>
      </c>
      <c r="I18" s="523" t="s">
        <v>1671</v>
      </c>
      <c r="J18" s="526">
        <v>44258</v>
      </c>
      <c r="K18" s="526"/>
    </row>
    <row r="19" spans="1:11" ht="24" x14ac:dyDescent="0.25">
      <c r="A19" s="522">
        <v>14</v>
      </c>
      <c r="B19" s="523" t="s">
        <v>1672</v>
      </c>
      <c r="C19" s="523" t="s">
        <v>1673</v>
      </c>
      <c r="D19" s="523" t="s">
        <v>1674</v>
      </c>
      <c r="E19" s="523" t="s">
        <v>168</v>
      </c>
      <c r="F19" s="524">
        <v>1900</v>
      </c>
      <c r="G19" s="524">
        <v>1900</v>
      </c>
      <c r="H19" s="525" t="s">
        <v>1675</v>
      </c>
      <c r="I19" s="523" t="s">
        <v>1671</v>
      </c>
      <c r="J19" s="526">
        <v>44263</v>
      </c>
      <c r="K19" s="526"/>
    </row>
    <row r="20" spans="1:11" ht="24" x14ac:dyDescent="0.25">
      <c r="A20" s="522">
        <v>15</v>
      </c>
      <c r="B20" s="523" t="s">
        <v>1672</v>
      </c>
      <c r="C20" s="523" t="s">
        <v>1676</v>
      </c>
      <c r="D20" s="523" t="s">
        <v>1677</v>
      </c>
      <c r="E20" s="523" t="s">
        <v>168</v>
      </c>
      <c r="F20" s="524">
        <v>1900</v>
      </c>
      <c r="G20" s="524">
        <v>1900</v>
      </c>
      <c r="H20" s="525" t="s">
        <v>1675</v>
      </c>
      <c r="I20" s="523" t="s">
        <v>1671</v>
      </c>
      <c r="J20" s="526">
        <v>44259</v>
      </c>
      <c r="K20" s="526"/>
    </row>
    <row r="21" spans="1:11" ht="24" x14ac:dyDescent="0.25">
      <c r="A21" s="522">
        <v>16</v>
      </c>
      <c r="B21" s="523" t="s">
        <v>1672</v>
      </c>
      <c r="C21" s="523" t="s">
        <v>1678</v>
      </c>
      <c r="D21" s="523" t="s">
        <v>1679</v>
      </c>
      <c r="E21" s="523" t="s">
        <v>168</v>
      </c>
      <c r="F21" s="524">
        <v>1900</v>
      </c>
      <c r="G21" s="524">
        <v>1900</v>
      </c>
      <c r="H21" s="525" t="s">
        <v>1675</v>
      </c>
      <c r="I21" s="523" t="s">
        <v>1671</v>
      </c>
      <c r="J21" s="526">
        <v>44230</v>
      </c>
      <c r="K21" s="526"/>
    </row>
    <row r="22" spans="1:11" ht="24" x14ac:dyDescent="0.25">
      <c r="A22" s="522">
        <v>17</v>
      </c>
      <c r="B22" s="523" t="s">
        <v>1680</v>
      </c>
      <c r="C22" s="523" t="s">
        <v>1681</v>
      </c>
      <c r="D22" s="523" t="s">
        <v>1682</v>
      </c>
      <c r="E22" s="523" t="s">
        <v>168</v>
      </c>
      <c r="F22" s="524">
        <v>1500</v>
      </c>
      <c r="G22" s="524">
        <v>1500</v>
      </c>
      <c r="H22" s="525" t="s">
        <v>1667</v>
      </c>
      <c r="I22" s="523" t="s">
        <v>1671</v>
      </c>
      <c r="J22" s="526">
        <v>44263</v>
      </c>
      <c r="K22" s="526">
        <v>44438</v>
      </c>
    </row>
    <row r="23" spans="1:11" ht="24" x14ac:dyDescent="0.25">
      <c r="A23" s="522">
        <v>18</v>
      </c>
      <c r="B23" s="523" t="s">
        <v>1672</v>
      </c>
      <c r="C23" s="523" t="s">
        <v>1683</v>
      </c>
      <c r="D23" s="523" t="s">
        <v>1684</v>
      </c>
      <c r="E23" s="523" t="s">
        <v>168</v>
      </c>
      <c r="F23" s="524">
        <v>1900</v>
      </c>
      <c r="G23" s="524">
        <v>1900</v>
      </c>
      <c r="H23" s="525" t="s">
        <v>1675</v>
      </c>
      <c r="I23" s="523" t="s">
        <v>1671</v>
      </c>
      <c r="J23" s="526">
        <v>44263</v>
      </c>
      <c r="K23" s="526"/>
    </row>
    <row r="24" spans="1:11" ht="24" x14ac:dyDescent="0.25">
      <c r="A24" s="522">
        <v>19</v>
      </c>
      <c r="B24" s="523" t="s">
        <v>1672</v>
      </c>
      <c r="C24" s="523" t="s">
        <v>1685</v>
      </c>
      <c r="D24" s="523" t="s">
        <v>845</v>
      </c>
      <c r="E24" s="523" t="s">
        <v>168</v>
      </c>
      <c r="F24" s="524">
        <v>1900</v>
      </c>
      <c r="G24" s="524">
        <v>1900</v>
      </c>
      <c r="H24" s="525" t="s">
        <v>1675</v>
      </c>
      <c r="I24" s="523" t="s">
        <v>1671</v>
      </c>
      <c r="J24" s="526">
        <v>44263</v>
      </c>
      <c r="K24" s="526">
        <v>44422</v>
      </c>
    </row>
    <row r="25" spans="1:11" ht="24" x14ac:dyDescent="0.25">
      <c r="A25" s="522">
        <v>20</v>
      </c>
      <c r="B25" s="523" t="s">
        <v>1686</v>
      </c>
      <c r="C25" s="523" t="s">
        <v>1687</v>
      </c>
      <c r="D25" s="523" t="s">
        <v>1688</v>
      </c>
      <c r="E25" s="523" t="s">
        <v>168</v>
      </c>
      <c r="F25" s="524">
        <v>2634.37</v>
      </c>
      <c r="G25" s="524">
        <v>2634.37</v>
      </c>
      <c r="H25" s="525" t="s">
        <v>1689</v>
      </c>
      <c r="I25" s="523" t="s">
        <v>1671</v>
      </c>
      <c r="J25" s="526">
        <v>44235</v>
      </c>
      <c r="K25" s="526"/>
    </row>
    <row r="26" spans="1:11" ht="24" x14ac:dyDescent="0.25">
      <c r="A26" s="522">
        <v>21</v>
      </c>
      <c r="B26" s="523" t="s">
        <v>1672</v>
      </c>
      <c r="C26" s="523" t="s">
        <v>1690</v>
      </c>
      <c r="D26" s="523" t="s">
        <v>1691</v>
      </c>
      <c r="E26" s="523" t="s">
        <v>168</v>
      </c>
      <c r="F26" s="524">
        <v>1900</v>
      </c>
      <c r="G26" s="524">
        <v>1900</v>
      </c>
      <c r="H26" s="525" t="s">
        <v>1675</v>
      </c>
      <c r="I26" s="523" t="s">
        <v>1671</v>
      </c>
      <c r="J26" s="526">
        <v>44249</v>
      </c>
      <c r="K26" s="526"/>
    </row>
    <row r="27" spans="1:11" ht="24" x14ac:dyDescent="0.25">
      <c r="A27" s="522">
        <v>22</v>
      </c>
      <c r="B27" s="523" t="s">
        <v>1672</v>
      </c>
      <c r="C27" s="523" t="s">
        <v>1692</v>
      </c>
      <c r="D27" s="523" t="s">
        <v>1693</v>
      </c>
      <c r="E27" s="523" t="s">
        <v>168</v>
      </c>
      <c r="F27" s="524">
        <v>1900</v>
      </c>
      <c r="G27" s="524">
        <v>1900</v>
      </c>
      <c r="H27" s="525" t="s">
        <v>1675</v>
      </c>
      <c r="I27" s="523" t="s">
        <v>1671</v>
      </c>
      <c r="J27" s="526">
        <v>44230</v>
      </c>
      <c r="K27" s="526"/>
    </row>
    <row r="28" spans="1:11" ht="24" x14ac:dyDescent="0.25">
      <c r="A28" s="522">
        <v>23</v>
      </c>
      <c r="B28" s="523" t="s">
        <v>1672</v>
      </c>
      <c r="C28" s="523" t="s">
        <v>1694</v>
      </c>
      <c r="D28" s="523" t="s">
        <v>1695</v>
      </c>
      <c r="E28" s="523" t="s">
        <v>168</v>
      </c>
      <c r="F28" s="524">
        <v>1900</v>
      </c>
      <c r="G28" s="524">
        <v>1900</v>
      </c>
      <c r="H28" s="525" t="s">
        <v>1675</v>
      </c>
      <c r="I28" s="523" t="s">
        <v>1671</v>
      </c>
      <c r="J28" s="526">
        <v>44230</v>
      </c>
      <c r="K28" s="526"/>
    </row>
    <row r="29" spans="1:11" ht="24" x14ac:dyDescent="0.25">
      <c r="A29" s="522">
        <v>24</v>
      </c>
      <c r="B29" s="523" t="s">
        <v>1672</v>
      </c>
      <c r="C29" s="523" t="s">
        <v>1696</v>
      </c>
      <c r="D29" s="523" t="s">
        <v>1697</v>
      </c>
      <c r="E29" s="523" t="s">
        <v>168</v>
      </c>
      <c r="F29" s="524">
        <v>1900</v>
      </c>
      <c r="G29" s="524">
        <v>1900</v>
      </c>
      <c r="H29" s="525" t="s">
        <v>1675</v>
      </c>
      <c r="I29" s="523" t="s">
        <v>1671</v>
      </c>
      <c r="J29" s="526">
        <v>44230</v>
      </c>
      <c r="K29" s="526"/>
    </row>
    <row r="30" spans="1:11" ht="24" x14ac:dyDescent="0.25">
      <c r="A30" s="522">
        <v>25</v>
      </c>
      <c r="B30" s="523" t="s">
        <v>1698</v>
      </c>
      <c r="C30" s="523" t="s">
        <v>1699</v>
      </c>
      <c r="D30" s="523" t="s">
        <v>1700</v>
      </c>
      <c r="E30" s="523" t="s">
        <v>168</v>
      </c>
      <c r="F30" s="524">
        <v>2634.37</v>
      </c>
      <c r="G30" s="524">
        <v>2634.37</v>
      </c>
      <c r="H30" s="525" t="s">
        <v>1689</v>
      </c>
      <c r="I30" s="523" t="s">
        <v>1671</v>
      </c>
      <c r="J30" s="526">
        <v>44230</v>
      </c>
      <c r="K30" s="526"/>
    </row>
    <row r="31" spans="1:11" ht="24" x14ac:dyDescent="0.25">
      <c r="A31" s="522">
        <v>26</v>
      </c>
      <c r="B31" s="523" t="s">
        <v>1701</v>
      </c>
      <c r="C31" s="523" t="s">
        <v>1702</v>
      </c>
      <c r="D31" s="523" t="s">
        <v>598</v>
      </c>
      <c r="E31" s="523" t="s">
        <v>168</v>
      </c>
      <c r="F31" s="524">
        <v>6620</v>
      </c>
      <c r="G31" s="524">
        <v>6620</v>
      </c>
      <c r="H31" s="525" t="s">
        <v>1640</v>
      </c>
      <c r="I31" s="523" t="s">
        <v>1671</v>
      </c>
      <c r="J31" s="526">
        <v>44230</v>
      </c>
      <c r="K31" s="526"/>
    </row>
    <row r="32" spans="1:11" ht="24" x14ac:dyDescent="0.25">
      <c r="A32" s="522">
        <v>27</v>
      </c>
      <c r="B32" s="523" t="s">
        <v>1703</v>
      </c>
      <c r="C32" s="523" t="s">
        <v>1704</v>
      </c>
      <c r="D32" s="523" t="s">
        <v>1705</v>
      </c>
      <c r="E32" s="523" t="s">
        <v>168</v>
      </c>
      <c r="F32" s="524">
        <v>2634.37</v>
      </c>
      <c r="G32" s="524">
        <v>2634.37</v>
      </c>
      <c r="H32" s="525" t="s">
        <v>1689</v>
      </c>
      <c r="I32" s="523" t="s">
        <v>1671</v>
      </c>
      <c r="J32" s="526">
        <v>44230</v>
      </c>
      <c r="K32" s="526"/>
    </row>
    <row r="33" spans="1:11" ht="24" x14ac:dyDescent="0.25">
      <c r="A33" s="522">
        <v>28</v>
      </c>
      <c r="B33" s="523" t="s">
        <v>1672</v>
      </c>
      <c r="C33" s="523" t="s">
        <v>1706</v>
      </c>
      <c r="D33" s="523" t="s">
        <v>1707</v>
      </c>
      <c r="E33" s="523" t="s">
        <v>168</v>
      </c>
      <c r="F33" s="524">
        <v>1900</v>
      </c>
      <c r="G33" s="524">
        <v>1900</v>
      </c>
      <c r="H33" s="525" t="s">
        <v>1675</v>
      </c>
      <c r="I33" s="523" t="s">
        <v>1671</v>
      </c>
      <c r="J33" s="526">
        <v>44230</v>
      </c>
      <c r="K33" s="526"/>
    </row>
    <row r="34" spans="1:11" ht="24" x14ac:dyDescent="0.25">
      <c r="A34" s="522">
        <v>29</v>
      </c>
      <c r="B34" s="523" t="s">
        <v>1672</v>
      </c>
      <c r="C34" s="523" t="s">
        <v>1708</v>
      </c>
      <c r="D34" s="523" t="s">
        <v>1709</v>
      </c>
      <c r="E34" s="523" t="s">
        <v>168</v>
      </c>
      <c r="F34" s="524">
        <v>1900</v>
      </c>
      <c r="G34" s="524">
        <v>1900</v>
      </c>
      <c r="H34" s="525" t="s">
        <v>1675</v>
      </c>
      <c r="I34" s="523" t="s">
        <v>1671</v>
      </c>
      <c r="J34" s="526">
        <v>44230</v>
      </c>
      <c r="K34" s="526"/>
    </row>
    <row r="35" spans="1:11" ht="24" x14ac:dyDescent="0.25">
      <c r="A35" s="522">
        <v>30</v>
      </c>
      <c r="B35" s="523" t="s">
        <v>1710</v>
      </c>
      <c r="C35" s="523" t="s">
        <v>1711</v>
      </c>
      <c r="D35" s="523" t="s">
        <v>1712</v>
      </c>
      <c r="E35" s="523" t="s">
        <v>168</v>
      </c>
      <c r="F35" s="524">
        <v>2145</v>
      </c>
      <c r="G35" s="524">
        <v>2145</v>
      </c>
      <c r="H35" s="525" t="s">
        <v>1667</v>
      </c>
      <c r="I35" s="523" t="s">
        <v>1671</v>
      </c>
      <c r="J35" s="526">
        <v>44249</v>
      </c>
      <c r="K35" s="526"/>
    </row>
    <row r="36" spans="1:11" ht="24" x14ac:dyDescent="0.25">
      <c r="A36" s="522">
        <v>31</v>
      </c>
      <c r="B36" s="523" t="s">
        <v>1672</v>
      </c>
      <c r="C36" s="523" t="s">
        <v>1713</v>
      </c>
      <c r="D36" s="523" t="s">
        <v>1714</v>
      </c>
      <c r="E36" s="523" t="s">
        <v>168</v>
      </c>
      <c r="F36" s="524">
        <v>1900</v>
      </c>
      <c r="G36" s="524">
        <v>1900</v>
      </c>
      <c r="H36" s="525" t="s">
        <v>1675</v>
      </c>
      <c r="I36" s="523" t="s">
        <v>1671</v>
      </c>
      <c r="J36" s="526">
        <v>44230</v>
      </c>
      <c r="K36" s="526"/>
    </row>
    <row r="37" spans="1:11" ht="24" x14ac:dyDescent="0.25">
      <c r="A37" s="522">
        <v>32</v>
      </c>
      <c r="B37" s="523" t="s">
        <v>1672</v>
      </c>
      <c r="C37" s="523" t="s">
        <v>1715</v>
      </c>
      <c r="D37" s="523" t="s">
        <v>1716</v>
      </c>
      <c r="E37" s="523" t="s">
        <v>168</v>
      </c>
      <c r="F37" s="524">
        <v>1900</v>
      </c>
      <c r="G37" s="524">
        <v>1900</v>
      </c>
      <c r="H37" s="525" t="s">
        <v>1675</v>
      </c>
      <c r="I37" s="523" t="s">
        <v>1671</v>
      </c>
      <c r="J37" s="526">
        <v>44230</v>
      </c>
      <c r="K37" s="526"/>
    </row>
    <row r="38" spans="1:11" ht="24" x14ac:dyDescent="0.25">
      <c r="A38" s="522">
        <v>33</v>
      </c>
      <c r="B38" s="523" t="s">
        <v>1668</v>
      </c>
      <c r="C38" s="523" t="s">
        <v>1717</v>
      </c>
      <c r="D38" s="523" t="s">
        <v>1718</v>
      </c>
      <c r="E38" s="523" t="s">
        <v>168</v>
      </c>
      <c r="F38" s="524">
        <v>1500</v>
      </c>
      <c r="G38" s="524">
        <v>1500</v>
      </c>
      <c r="H38" s="525" t="s">
        <v>1667</v>
      </c>
      <c r="I38" s="523" t="s">
        <v>1671</v>
      </c>
      <c r="J38" s="526">
        <v>44263</v>
      </c>
      <c r="K38" s="526"/>
    </row>
    <row r="39" spans="1:11" ht="24" x14ac:dyDescent="0.25">
      <c r="A39" s="522">
        <v>34</v>
      </c>
      <c r="B39" s="523" t="s">
        <v>1719</v>
      </c>
      <c r="C39" s="523" t="s">
        <v>1720</v>
      </c>
      <c r="D39" s="523" t="s">
        <v>1721</v>
      </c>
      <c r="E39" s="523" t="s">
        <v>168</v>
      </c>
      <c r="F39" s="524">
        <v>1900</v>
      </c>
      <c r="G39" s="524">
        <v>1900</v>
      </c>
      <c r="H39" s="525" t="s">
        <v>1675</v>
      </c>
      <c r="I39" s="523" t="s">
        <v>1722</v>
      </c>
      <c r="J39" s="526">
        <v>44249</v>
      </c>
      <c r="K39" s="526"/>
    </row>
    <row r="40" spans="1:11" ht="24" x14ac:dyDescent="0.25">
      <c r="A40" s="522">
        <v>35</v>
      </c>
      <c r="B40" s="523" t="s">
        <v>1719</v>
      </c>
      <c r="C40" s="523" t="s">
        <v>1723</v>
      </c>
      <c r="D40" s="523" t="s">
        <v>1724</v>
      </c>
      <c r="E40" s="523" t="s">
        <v>168</v>
      </c>
      <c r="F40" s="524">
        <v>1900</v>
      </c>
      <c r="G40" s="524">
        <v>1900</v>
      </c>
      <c r="H40" s="525" t="s">
        <v>1675</v>
      </c>
      <c r="I40" s="523" t="s">
        <v>1722</v>
      </c>
      <c r="J40" s="526">
        <v>44249</v>
      </c>
      <c r="K40" s="526"/>
    </row>
    <row r="41" spans="1:11" ht="24" x14ac:dyDescent="0.25">
      <c r="A41" s="522">
        <v>36</v>
      </c>
      <c r="B41" s="523" t="s">
        <v>1719</v>
      </c>
      <c r="C41" s="523" t="s">
        <v>1725</v>
      </c>
      <c r="D41" s="523" t="s">
        <v>1726</v>
      </c>
      <c r="E41" s="523" t="s">
        <v>168</v>
      </c>
      <c r="F41" s="524">
        <v>1900</v>
      </c>
      <c r="G41" s="524">
        <v>1900</v>
      </c>
      <c r="H41" s="525" t="s">
        <v>1675</v>
      </c>
      <c r="I41" s="523" t="s">
        <v>1722</v>
      </c>
      <c r="J41" s="526">
        <v>44230</v>
      </c>
      <c r="K41" s="526"/>
    </row>
    <row r="42" spans="1:11" ht="24" x14ac:dyDescent="0.25">
      <c r="A42" s="522">
        <v>37</v>
      </c>
      <c r="B42" s="523" t="s">
        <v>1719</v>
      </c>
      <c r="C42" s="523" t="s">
        <v>1727</v>
      </c>
      <c r="D42" s="523" t="s">
        <v>1728</v>
      </c>
      <c r="E42" s="523" t="s">
        <v>168</v>
      </c>
      <c r="F42" s="524">
        <v>1900</v>
      </c>
      <c r="G42" s="524">
        <v>1900</v>
      </c>
      <c r="H42" s="525" t="s">
        <v>1675</v>
      </c>
      <c r="I42" s="523" t="s">
        <v>1722</v>
      </c>
      <c r="J42" s="526">
        <v>44250</v>
      </c>
      <c r="K42" s="526"/>
    </row>
    <row r="43" spans="1:11" ht="24" x14ac:dyDescent="0.25">
      <c r="A43" s="522">
        <v>38</v>
      </c>
      <c r="B43" s="523" t="s">
        <v>1719</v>
      </c>
      <c r="C43" s="523" t="s">
        <v>1729</v>
      </c>
      <c r="D43" s="523" t="s">
        <v>1730</v>
      </c>
      <c r="E43" s="523" t="s">
        <v>168</v>
      </c>
      <c r="F43" s="524">
        <v>1900</v>
      </c>
      <c r="G43" s="524">
        <v>1900</v>
      </c>
      <c r="H43" s="525" t="s">
        <v>1675</v>
      </c>
      <c r="I43" s="523" t="s">
        <v>1722</v>
      </c>
      <c r="J43" s="526">
        <v>44249</v>
      </c>
      <c r="K43" s="526"/>
    </row>
    <row r="44" spans="1:11" ht="24" x14ac:dyDescent="0.25">
      <c r="A44" s="522">
        <v>39</v>
      </c>
      <c r="B44" s="523" t="s">
        <v>1719</v>
      </c>
      <c r="C44" s="523" t="s">
        <v>1731</v>
      </c>
      <c r="D44" s="523" t="s">
        <v>1732</v>
      </c>
      <c r="E44" s="523" t="s">
        <v>168</v>
      </c>
      <c r="F44" s="524">
        <v>1900</v>
      </c>
      <c r="G44" s="524">
        <v>1900</v>
      </c>
      <c r="H44" s="525" t="s">
        <v>1675</v>
      </c>
      <c r="I44" s="523" t="s">
        <v>1722</v>
      </c>
      <c r="J44" s="526">
        <v>44250</v>
      </c>
      <c r="K44" s="526"/>
    </row>
    <row r="45" spans="1:11" ht="24" x14ac:dyDescent="0.25">
      <c r="A45" s="522">
        <v>40</v>
      </c>
      <c r="B45" s="523" t="s">
        <v>1719</v>
      </c>
      <c r="C45" s="523" t="s">
        <v>1733</v>
      </c>
      <c r="D45" s="523" t="s">
        <v>1734</v>
      </c>
      <c r="E45" s="523" t="s">
        <v>168</v>
      </c>
      <c r="F45" s="524">
        <v>1900</v>
      </c>
      <c r="G45" s="524">
        <v>1900</v>
      </c>
      <c r="H45" s="525" t="s">
        <v>1675</v>
      </c>
      <c r="I45" s="523" t="s">
        <v>1722</v>
      </c>
      <c r="J45" s="526">
        <v>44230</v>
      </c>
      <c r="K45" s="526"/>
    </row>
    <row r="46" spans="1:11" ht="24" x14ac:dyDescent="0.25">
      <c r="A46" s="522">
        <v>41</v>
      </c>
      <c r="B46" s="523" t="s">
        <v>1719</v>
      </c>
      <c r="C46" s="523" t="s">
        <v>1735</v>
      </c>
      <c r="D46" s="523" t="s">
        <v>1736</v>
      </c>
      <c r="E46" s="523" t="s">
        <v>168</v>
      </c>
      <c r="F46" s="524">
        <v>1900</v>
      </c>
      <c r="G46" s="524">
        <v>1900</v>
      </c>
      <c r="H46" s="525" t="s">
        <v>1675</v>
      </c>
      <c r="I46" s="523" t="s">
        <v>1722</v>
      </c>
      <c r="J46" s="526">
        <v>44250</v>
      </c>
      <c r="K46" s="526"/>
    </row>
    <row r="47" spans="1:11" ht="24" x14ac:dyDescent="0.25">
      <c r="A47" s="522">
        <v>42</v>
      </c>
      <c r="B47" s="523" t="s">
        <v>1664</v>
      </c>
      <c r="C47" s="523" t="s">
        <v>1737</v>
      </c>
      <c r="D47" s="523" t="s">
        <v>1738</v>
      </c>
      <c r="E47" s="523" t="s">
        <v>168</v>
      </c>
      <c r="F47" s="524">
        <v>1200</v>
      </c>
      <c r="G47" s="524">
        <v>1200</v>
      </c>
      <c r="H47" s="525" t="s">
        <v>1667</v>
      </c>
      <c r="I47" s="523" t="s">
        <v>1722</v>
      </c>
      <c r="J47" s="526">
        <v>44230</v>
      </c>
      <c r="K47" s="526"/>
    </row>
    <row r="48" spans="1:11" ht="24" x14ac:dyDescent="0.25">
      <c r="A48" s="522">
        <v>43</v>
      </c>
      <c r="B48" s="523" t="s">
        <v>1668</v>
      </c>
      <c r="C48" s="523" t="s">
        <v>1739</v>
      </c>
      <c r="D48" s="523" t="s">
        <v>1740</v>
      </c>
      <c r="E48" s="523" t="s">
        <v>168</v>
      </c>
      <c r="F48" s="524">
        <v>1500</v>
      </c>
      <c r="G48" s="524">
        <v>1500</v>
      </c>
      <c r="H48" s="525" t="s">
        <v>1667</v>
      </c>
      <c r="I48" s="523" t="s">
        <v>1722</v>
      </c>
      <c r="J48" s="526">
        <v>44230</v>
      </c>
      <c r="K48" s="526"/>
    </row>
    <row r="49" spans="1:11" ht="24" x14ac:dyDescent="0.25">
      <c r="A49" s="522">
        <v>44</v>
      </c>
      <c r="B49" s="523" t="s">
        <v>1719</v>
      </c>
      <c r="C49" s="523" t="s">
        <v>1741</v>
      </c>
      <c r="D49" s="523" t="s">
        <v>1742</v>
      </c>
      <c r="E49" s="523" t="s">
        <v>168</v>
      </c>
      <c r="F49" s="524">
        <v>1900</v>
      </c>
      <c r="G49" s="524">
        <v>1900</v>
      </c>
      <c r="H49" s="525" t="s">
        <v>1675</v>
      </c>
      <c r="I49" s="523" t="s">
        <v>1722</v>
      </c>
      <c r="J49" s="526">
        <v>44230</v>
      </c>
      <c r="K49" s="526"/>
    </row>
    <row r="50" spans="1:11" ht="24" x14ac:dyDescent="0.25">
      <c r="A50" s="522">
        <v>45</v>
      </c>
      <c r="B50" s="523" t="s">
        <v>1719</v>
      </c>
      <c r="C50" s="523" t="s">
        <v>1743</v>
      </c>
      <c r="D50" s="523" t="s">
        <v>1744</v>
      </c>
      <c r="E50" s="523" t="s">
        <v>168</v>
      </c>
      <c r="F50" s="524">
        <v>1900</v>
      </c>
      <c r="G50" s="524">
        <v>1900</v>
      </c>
      <c r="H50" s="525" t="s">
        <v>1675</v>
      </c>
      <c r="I50" s="523" t="s">
        <v>1722</v>
      </c>
      <c r="J50" s="526">
        <v>44250</v>
      </c>
      <c r="K50" s="526"/>
    </row>
    <row r="51" spans="1:11" ht="24" x14ac:dyDescent="0.25">
      <c r="A51" s="522">
        <v>46</v>
      </c>
      <c r="B51" s="523" t="s">
        <v>1719</v>
      </c>
      <c r="C51" s="523" t="s">
        <v>1745</v>
      </c>
      <c r="D51" s="523" t="s">
        <v>1746</v>
      </c>
      <c r="E51" s="523" t="s">
        <v>168</v>
      </c>
      <c r="F51" s="524">
        <v>1900</v>
      </c>
      <c r="G51" s="524">
        <v>1900</v>
      </c>
      <c r="H51" s="525" t="s">
        <v>1675</v>
      </c>
      <c r="I51" s="523" t="s">
        <v>1722</v>
      </c>
      <c r="J51" s="526">
        <v>44250</v>
      </c>
      <c r="K51" s="526"/>
    </row>
    <row r="52" spans="1:11" ht="24" x14ac:dyDescent="0.25">
      <c r="A52" s="522">
        <v>47</v>
      </c>
      <c r="B52" s="523" t="s">
        <v>1719</v>
      </c>
      <c r="C52" s="523" t="s">
        <v>1747</v>
      </c>
      <c r="D52" s="523" t="s">
        <v>1748</v>
      </c>
      <c r="E52" s="523" t="s">
        <v>168</v>
      </c>
      <c r="F52" s="524">
        <v>1900</v>
      </c>
      <c r="G52" s="524">
        <v>1900</v>
      </c>
      <c r="H52" s="525" t="s">
        <v>1675</v>
      </c>
      <c r="I52" s="523" t="s">
        <v>1722</v>
      </c>
      <c r="J52" s="526">
        <v>44249</v>
      </c>
      <c r="K52" s="526"/>
    </row>
    <row r="53" spans="1:11" ht="24" x14ac:dyDescent="0.25">
      <c r="A53" s="522">
        <v>48</v>
      </c>
      <c r="B53" s="523" t="s">
        <v>1719</v>
      </c>
      <c r="C53" s="523" t="s">
        <v>1749</v>
      </c>
      <c r="D53" s="523" t="s">
        <v>1750</v>
      </c>
      <c r="E53" s="523" t="s">
        <v>168</v>
      </c>
      <c r="F53" s="524">
        <v>1900</v>
      </c>
      <c r="G53" s="524">
        <v>1900</v>
      </c>
      <c r="H53" s="525" t="s">
        <v>1675</v>
      </c>
      <c r="I53" s="523" t="s">
        <v>1722</v>
      </c>
      <c r="J53" s="526">
        <v>44250</v>
      </c>
      <c r="K53" s="526"/>
    </row>
    <row r="54" spans="1:11" ht="24" x14ac:dyDescent="0.25">
      <c r="A54" s="522">
        <v>49</v>
      </c>
      <c r="B54" s="523" t="s">
        <v>1719</v>
      </c>
      <c r="C54" s="523" t="s">
        <v>1751</v>
      </c>
      <c r="D54" s="523" t="s">
        <v>1752</v>
      </c>
      <c r="E54" s="523" t="s">
        <v>168</v>
      </c>
      <c r="F54" s="524">
        <v>1900</v>
      </c>
      <c r="G54" s="524">
        <v>1900</v>
      </c>
      <c r="H54" s="525" t="s">
        <v>1675</v>
      </c>
      <c r="I54" s="523" t="s">
        <v>1722</v>
      </c>
      <c r="J54" s="526">
        <v>44250</v>
      </c>
      <c r="K54" s="526"/>
    </row>
    <row r="55" spans="1:11" ht="24" x14ac:dyDescent="0.25">
      <c r="A55" s="522">
        <v>50</v>
      </c>
      <c r="B55" s="523" t="s">
        <v>1719</v>
      </c>
      <c r="C55" s="523" t="s">
        <v>1753</v>
      </c>
      <c r="D55" s="523" t="s">
        <v>1754</v>
      </c>
      <c r="E55" s="523" t="s">
        <v>168</v>
      </c>
      <c r="F55" s="524">
        <v>1900</v>
      </c>
      <c r="G55" s="524">
        <v>1900</v>
      </c>
      <c r="H55" s="525" t="s">
        <v>1675</v>
      </c>
      <c r="I55" s="523" t="s">
        <v>1722</v>
      </c>
      <c r="J55" s="526">
        <v>44230</v>
      </c>
      <c r="K55" s="526">
        <v>44396</v>
      </c>
    </row>
    <row r="56" spans="1:11" ht="24" x14ac:dyDescent="0.25">
      <c r="A56" s="522">
        <v>51</v>
      </c>
      <c r="B56" s="523" t="s">
        <v>1719</v>
      </c>
      <c r="C56" s="523" t="s">
        <v>1755</v>
      </c>
      <c r="D56" s="523" t="s">
        <v>1756</v>
      </c>
      <c r="E56" s="523" t="s">
        <v>168</v>
      </c>
      <c r="F56" s="524">
        <v>1900</v>
      </c>
      <c r="G56" s="524">
        <v>1900</v>
      </c>
      <c r="H56" s="525" t="s">
        <v>1675</v>
      </c>
      <c r="I56" s="523" t="s">
        <v>1722</v>
      </c>
      <c r="J56" s="526">
        <v>44250</v>
      </c>
      <c r="K56" s="526"/>
    </row>
    <row r="57" spans="1:11" ht="24" x14ac:dyDescent="0.25">
      <c r="A57" s="522">
        <v>52</v>
      </c>
      <c r="B57" s="523" t="s">
        <v>1719</v>
      </c>
      <c r="C57" s="523" t="s">
        <v>1757</v>
      </c>
      <c r="D57" s="523" t="s">
        <v>1758</v>
      </c>
      <c r="E57" s="523" t="s">
        <v>168</v>
      </c>
      <c r="F57" s="524">
        <v>1900</v>
      </c>
      <c r="G57" s="524">
        <v>1900</v>
      </c>
      <c r="H57" s="525" t="s">
        <v>1675</v>
      </c>
      <c r="I57" s="523" t="s">
        <v>1722</v>
      </c>
      <c r="J57" s="526">
        <v>44230</v>
      </c>
      <c r="K57" s="526"/>
    </row>
    <row r="58" spans="1:11" ht="24" x14ac:dyDescent="0.25">
      <c r="A58" s="522">
        <v>53</v>
      </c>
      <c r="B58" s="523" t="s">
        <v>1759</v>
      </c>
      <c r="C58" s="523" t="s">
        <v>1760</v>
      </c>
      <c r="D58" s="523" t="s">
        <v>1761</v>
      </c>
      <c r="E58" s="523" t="s">
        <v>168</v>
      </c>
      <c r="F58" s="524">
        <v>1350</v>
      </c>
      <c r="G58" s="524">
        <v>1350</v>
      </c>
      <c r="H58" s="525" t="s">
        <v>1675</v>
      </c>
      <c r="I58" s="523" t="s">
        <v>1722</v>
      </c>
      <c r="J58" s="526">
        <v>44250</v>
      </c>
      <c r="K58" s="526"/>
    </row>
    <row r="59" spans="1:11" ht="24" x14ac:dyDescent="0.25">
      <c r="A59" s="522">
        <v>54</v>
      </c>
      <c r="B59" s="523" t="s">
        <v>1719</v>
      </c>
      <c r="C59" s="523" t="s">
        <v>1762</v>
      </c>
      <c r="D59" s="523" t="s">
        <v>1763</v>
      </c>
      <c r="E59" s="523" t="s">
        <v>168</v>
      </c>
      <c r="F59" s="524">
        <v>1900</v>
      </c>
      <c r="G59" s="524">
        <v>1900</v>
      </c>
      <c r="H59" s="525" t="s">
        <v>1675</v>
      </c>
      <c r="I59" s="523" t="s">
        <v>1722</v>
      </c>
      <c r="J59" s="526">
        <v>44250</v>
      </c>
      <c r="K59" s="526"/>
    </row>
    <row r="60" spans="1:11" ht="24" x14ac:dyDescent="0.25">
      <c r="A60" s="522">
        <v>55</v>
      </c>
      <c r="B60" s="523" t="s">
        <v>1759</v>
      </c>
      <c r="C60" s="523" t="s">
        <v>1764</v>
      </c>
      <c r="D60" s="523" t="s">
        <v>1765</v>
      </c>
      <c r="E60" s="523" t="s">
        <v>168</v>
      </c>
      <c r="F60" s="524">
        <v>1350</v>
      </c>
      <c r="G60" s="524">
        <v>1350</v>
      </c>
      <c r="H60" s="525" t="s">
        <v>1675</v>
      </c>
      <c r="I60" s="523" t="s">
        <v>1722</v>
      </c>
      <c r="J60" s="526">
        <v>44250</v>
      </c>
      <c r="K60" s="526"/>
    </row>
    <row r="61" spans="1:11" ht="24" x14ac:dyDescent="0.25">
      <c r="A61" s="522">
        <v>56</v>
      </c>
      <c r="B61" s="523" t="s">
        <v>1719</v>
      </c>
      <c r="C61" s="523" t="s">
        <v>1766</v>
      </c>
      <c r="D61" s="523" t="s">
        <v>1767</v>
      </c>
      <c r="E61" s="523" t="s">
        <v>168</v>
      </c>
      <c r="F61" s="524">
        <v>1900</v>
      </c>
      <c r="G61" s="524">
        <v>1900</v>
      </c>
      <c r="H61" s="525" t="s">
        <v>1675</v>
      </c>
      <c r="I61" s="523" t="s">
        <v>1722</v>
      </c>
      <c r="J61" s="526">
        <v>44249</v>
      </c>
      <c r="K61" s="526"/>
    </row>
    <row r="62" spans="1:11" ht="24" x14ac:dyDescent="0.25">
      <c r="A62" s="522">
        <v>57</v>
      </c>
      <c r="B62" s="523" t="s">
        <v>1719</v>
      </c>
      <c r="C62" s="523" t="s">
        <v>1768</v>
      </c>
      <c r="D62" s="523" t="s">
        <v>1769</v>
      </c>
      <c r="E62" s="523" t="s">
        <v>168</v>
      </c>
      <c r="F62" s="524">
        <v>1900</v>
      </c>
      <c r="G62" s="524">
        <v>1900</v>
      </c>
      <c r="H62" s="525" t="s">
        <v>1675</v>
      </c>
      <c r="I62" s="523" t="s">
        <v>1722</v>
      </c>
      <c r="J62" s="526">
        <v>44250</v>
      </c>
      <c r="K62" s="526"/>
    </row>
    <row r="63" spans="1:11" ht="24" x14ac:dyDescent="0.25">
      <c r="A63" s="522">
        <v>58</v>
      </c>
      <c r="B63" s="523" t="s">
        <v>1719</v>
      </c>
      <c r="C63" s="523" t="s">
        <v>1770</v>
      </c>
      <c r="D63" s="523" t="s">
        <v>1771</v>
      </c>
      <c r="E63" s="523" t="s">
        <v>168</v>
      </c>
      <c r="F63" s="524">
        <v>1900</v>
      </c>
      <c r="G63" s="524">
        <v>1900</v>
      </c>
      <c r="H63" s="525" t="s">
        <v>1675</v>
      </c>
      <c r="I63" s="523" t="s">
        <v>1722</v>
      </c>
      <c r="J63" s="526">
        <v>44230</v>
      </c>
      <c r="K63" s="526"/>
    </row>
    <row r="64" spans="1:11" ht="24" x14ac:dyDescent="0.25">
      <c r="A64" s="522">
        <v>59</v>
      </c>
      <c r="B64" s="523" t="s">
        <v>1719</v>
      </c>
      <c r="C64" s="523" t="s">
        <v>1772</v>
      </c>
      <c r="D64" s="523" t="s">
        <v>1773</v>
      </c>
      <c r="E64" s="523" t="s">
        <v>168</v>
      </c>
      <c r="F64" s="524">
        <v>1900</v>
      </c>
      <c r="G64" s="524">
        <v>1900</v>
      </c>
      <c r="H64" s="525" t="s">
        <v>1675</v>
      </c>
      <c r="I64" s="523" t="s">
        <v>1722</v>
      </c>
      <c r="J64" s="526">
        <v>44230</v>
      </c>
      <c r="K64" s="526"/>
    </row>
    <row r="65" spans="1:11" ht="24" x14ac:dyDescent="0.25">
      <c r="A65" s="522">
        <v>60</v>
      </c>
      <c r="B65" s="523" t="s">
        <v>1719</v>
      </c>
      <c r="C65" s="523" t="s">
        <v>1774</v>
      </c>
      <c r="D65" s="523" t="s">
        <v>1775</v>
      </c>
      <c r="E65" s="523" t="s">
        <v>168</v>
      </c>
      <c r="F65" s="524">
        <v>1900</v>
      </c>
      <c r="G65" s="524">
        <v>1900</v>
      </c>
      <c r="H65" s="525" t="s">
        <v>1675</v>
      </c>
      <c r="I65" s="523" t="s">
        <v>1722</v>
      </c>
      <c r="J65" s="526">
        <v>44249</v>
      </c>
      <c r="K65" s="526"/>
    </row>
    <row r="66" spans="1:11" ht="24" x14ac:dyDescent="0.25">
      <c r="A66" s="522">
        <v>61</v>
      </c>
      <c r="B66" s="523" t="s">
        <v>1719</v>
      </c>
      <c r="C66" s="523" t="s">
        <v>1776</v>
      </c>
      <c r="D66" s="523" t="s">
        <v>1777</v>
      </c>
      <c r="E66" s="523" t="s">
        <v>168</v>
      </c>
      <c r="F66" s="524">
        <v>1900</v>
      </c>
      <c r="G66" s="524">
        <v>1900</v>
      </c>
      <c r="H66" s="525" t="s">
        <v>1675</v>
      </c>
      <c r="I66" s="523" t="s">
        <v>1722</v>
      </c>
      <c r="J66" s="526">
        <v>44230</v>
      </c>
      <c r="K66" s="526"/>
    </row>
    <row r="67" spans="1:11" ht="24" x14ac:dyDescent="0.25">
      <c r="A67" s="522">
        <v>62</v>
      </c>
      <c r="B67" s="523" t="s">
        <v>1710</v>
      </c>
      <c r="C67" s="523" t="s">
        <v>1778</v>
      </c>
      <c r="D67" s="523" t="s">
        <v>1779</v>
      </c>
      <c r="E67" s="523" t="s">
        <v>168</v>
      </c>
      <c r="F67" s="524">
        <v>2145</v>
      </c>
      <c r="G67" s="524">
        <v>2145</v>
      </c>
      <c r="H67" s="525" t="s">
        <v>1667</v>
      </c>
      <c r="I67" s="523" t="s">
        <v>1722</v>
      </c>
      <c r="J67" s="526">
        <v>44235</v>
      </c>
      <c r="K67" s="526"/>
    </row>
    <row r="68" spans="1:11" ht="24" x14ac:dyDescent="0.25">
      <c r="A68" s="522">
        <v>63</v>
      </c>
      <c r="B68" s="523" t="s">
        <v>1719</v>
      </c>
      <c r="C68" s="523" t="s">
        <v>1780</v>
      </c>
      <c r="D68" s="523" t="s">
        <v>1781</v>
      </c>
      <c r="E68" s="523" t="s">
        <v>168</v>
      </c>
      <c r="F68" s="524">
        <v>1900</v>
      </c>
      <c r="G68" s="524">
        <v>1900</v>
      </c>
      <c r="H68" s="525" t="s">
        <v>1675</v>
      </c>
      <c r="I68" s="523" t="s">
        <v>1722</v>
      </c>
      <c r="J68" s="526">
        <v>44250</v>
      </c>
      <c r="K68" s="526"/>
    </row>
    <row r="69" spans="1:11" ht="24" x14ac:dyDescent="0.25">
      <c r="A69" s="522">
        <v>64</v>
      </c>
      <c r="B69" s="523" t="s">
        <v>1719</v>
      </c>
      <c r="C69" s="523" t="s">
        <v>1782</v>
      </c>
      <c r="D69" s="523" t="s">
        <v>1783</v>
      </c>
      <c r="E69" s="523" t="s">
        <v>168</v>
      </c>
      <c r="F69" s="524">
        <v>1900</v>
      </c>
      <c r="G69" s="524">
        <v>1900</v>
      </c>
      <c r="H69" s="525" t="s">
        <v>1675</v>
      </c>
      <c r="I69" s="523" t="s">
        <v>1722</v>
      </c>
      <c r="J69" s="526">
        <v>44250</v>
      </c>
      <c r="K69" s="526"/>
    </row>
    <row r="70" spans="1:11" ht="24" x14ac:dyDescent="0.25">
      <c r="A70" s="522">
        <v>65</v>
      </c>
      <c r="B70" s="523" t="s">
        <v>1686</v>
      </c>
      <c r="C70" s="523" t="s">
        <v>1784</v>
      </c>
      <c r="D70" s="523" t="s">
        <v>1785</v>
      </c>
      <c r="E70" s="523" t="s">
        <v>168</v>
      </c>
      <c r="F70" s="524">
        <v>2634.37</v>
      </c>
      <c r="G70" s="524">
        <v>2634.37</v>
      </c>
      <c r="H70" s="525" t="s">
        <v>1689</v>
      </c>
      <c r="I70" s="523" t="s">
        <v>1722</v>
      </c>
      <c r="J70" s="526">
        <v>44230</v>
      </c>
      <c r="K70" s="526"/>
    </row>
    <row r="71" spans="1:11" ht="24" x14ac:dyDescent="0.25">
      <c r="A71" s="522">
        <v>66</v>
      </c>
      <c r="B71" s="523" t="s">
        <v>1719</v>
      </c>
      <c r="C71" s="523" t="s">
        <v>1786</v>
      </c>
      <c r="D71" s="523" t="s">
        <v>1787</v>
      </c>
      <c r="E71" s="523" t="s">
        <v>168</v>
      </c>
      <c r="F71" s="524">
        <v>1900</v>
      </c>
      <c r="G71" s="524">
        <v>1900</v>
      </c>
      <c r="H71" s="525" t="s">
        <v>1675</v>
      </c>
      <c r="I71" s="523" t="s">
        <v>1722</v>
      </c>
      <c r="J71" s="526">
        <v>44230</v>
      </c>
      <c r="K71" s="526"/>
    </row>
    <row r="72" spans="1:11" ht="24" x14ac:dyDescent="0.25">
      <c r="A72" s="522">
        <v>67</v>
      </c>
      <c r="B72" s="523" t="s">
        <v>1788</v>
      </c>
      <c r="C72" s="523" t="s">
        <v>1789</v>
      </c>
      <c r="D72" s="523" t="s">
        <v>1790</v>
      </c>
      <c r="E72" s="523" t="s">
        <v>168</v>
      </c>
      <c r="F72" s="524">
        <v>2634.37</v>
      </c>
      <c r="G72" s="524">
        <v>2634.37</v>
      </c>
      <c r="H72" s="525" t="s">
        <v>1689</v>
      </c>
      <c r="I72" s="523" t="s">
        <v>1722</v>
      </c>
      <c r="J72" s="526">
        <v>44256</v>
      </c>
      <c r="K72" s="526"/>
    </row>
    <row r="73" spans="1:11" ht="24" x14ac:dyDescent="0.25">
      <c r="A73" s="522">
        <v>68</v>
      </c>
      <c r="B73" s="523" t="s">
        <v>1668</v>
      </c>
      <c r="C73" s="523" t="s">
        <v>1791</v>
      </c>
      <c r="D73" s="523" t="s">
        <v>1792</v>
      </c>
      <c r="E73" s="523" t="s">
        <v>168</v>
      </c>
      <c r="F73" s="524">
        <v>1500</v>
      </c>
      <c r="G73" s="524">
        <v>1500</v>
      </c>
      <c r="H73" s="525" t="s">
        <v>1667</v>
      </c>
      <c r="I73" s="523" t="s">
        <v>1722</v>
      </c>
      <c r="J73" s="526">
        <v>44257</v>
      </c>
      <c r="K73" s="526"/>
    </row>
    <row r="74" spans="1:11" ht="24" x14ac:dyDescent="0.25">
      <c r="A74" s="522">
        <v>69</v>
      </c>
      <c r="B74" s="523" t="s">
        <v>1668</v>
      </c>
      <c r="C74" s="523" t="s">
        <v>1793</v>
      </c>
      <c r="D74" s="523" t="s">
        <v>1794</v>
      </c>
      <c r="E74" s="523" t="s">
        <v>168</v>
      </c>
      <c r="F74" s="524">
        <v>1500</v>
      </c>
      <c r="G74" s="524">
        <v>1500</v>
      </c>
      <c r="H74" s="525" t="s">
        <v>1667</v>
      </c>
      <c r="I74" s="523" t="s">
        <v>1722</v>
      </c>
      <c r="J74" s="526">
        <v>44257</v>
      </c>
      <c r="K74" s="526"/>
    </row>
    <row r="75" spans="1:11" ht="24" x14ac:dyDescent="0.25">
      <c r="A75" s="522">
        <v>70</v>
      </c>
      <c r="B75" s="523" t="s">
        <v>1680</v>
      </c>
      <c r="C75" s="523" t="s">
        <v>1795</v>
      </c>
      <c r="D75" s="523" t="s">
        <v>1796</v>
      </c>
      <c r="E75" s="523" t="s">
        <v>168</v>
      </c>
      <c r="F75" s="524">
        <v>1500</v>
      </c>
      <c r="G75" s="524">
        <v>1500</v>
      </c>
      <c r="H75" s="525" t="s">
        <v>1667</v>
      </c>
      <c r="I75" s="523" t="s">
        <v>1722</v>
      </c>
      <c r="J75" s="526">
        <v>44257</v>
      </c>
      <c r="K75" s="526"/>
    </row>
    <row r="76" spans="1:11" ht="24" x14ac:dyDescent="0.25">
      <c r="A76" s="522">
        <v>71</v>
      </c>
      <c r="B76" s="523" t="s">
        <v>1668</v>
      </c>
      <c r="C76" s="523" t="s">
        <v>1797</v>
      </c>
      <c r="D76" s="523" t="s">
        <v>1798</v>
      </c>
      <c r="E76" s="523" t="s">
        <v>168</v>
      </c>
      <c r="F76" s="524">
        <v>1500</v>
      </c>
      <c r="G76" s="524">
        <v>1500</v>
      </c>
      <c r="H76" s="525" t="s">
        <v>1667</v>
      </c>
      <c r="I76" s="523" t="s">
        <v>1722</v>
      </c>
      <c r="J76" s="526">
        <v>44257</v>
      </c>
      <c r="K76" s="526"/>
    </row>
    <row r="77" spans="1:11" ht="24" x14ac:dyDescent="0.25">
      <c r="A77" s="522">
        <v>72</v>
      </c>
      <c r="B77" s="523" t="s">
        <v>1668</v>
      </c>
      <c r="C77" s="523" t="s">
        <v>1799</v>
      </c>
      <c r="D77" s="523" t="s">
        <v>1800</v>
      </c>
      <c r="E77" s="523" t="s">
        <v>168</v>
      </c>
      <c r="F77" s="524">
        <v>1500</v>
      </c>
      <c r="G77" s="524">
        <v>1500</v>
      </c>
      <c r="H77" s="525" t="s">
        <v>1667</v>
      </c>
      <c r="I77" s="523" t="s">
        <v>1722</v>
      </c>
      <c r="J77" s="526">
        <v>44257</v>
      </c>
      <c r="K77" s="526"/>
    </row>
    <row r="78" spans="1:11" ht="24" x14ac:dyDescent="0.25">
      <c r="A78" s="522">
        <v>73</v>
      </c>
      <c r="B78" s="523" t="s">
        <v>1801</v>
      </c>
      <c r="C78" s="523" t="s">
        <v>1802</v>
      </c>
      <c r="D78" s="523" t="s">
        <v>1803</v>
      </c>
      <c r="E78" s="523" t="s">
        <v>168</v>
      </c>
      <c r="F78" s="524">
        <v>1500</v>
      </c>
      <c r="G78" s="524">
        <v>1500</v>
      </c>
      <c r="H78" s="525" t="s">
        <v>1667</v>
      </c>
      <c r="I78" s="523" t="s">
        <v>1722</v>
      </c>
      <c r="J78" s="526">
        <v>44257</v>
      </c>
      <c r="K78" s="526"/>
    </row>
    <row r="79" spans="1:11" ht="24" x14ac:dyDescent="0.25">
      <c r="A79" s="522">
        <v>74</v>
      </c>
      <c r="B79" s="523" t="s">
        <v>1719</v>
      </c>
      <c r="C79" s="523" t="s">
        <v>1804</v>
      </c>
      <c r="D79" s="523" t="s">
        <v>1805</v>
      </c>
      <c r="E79" s="523" t="s">
        <v>168</v>
      </c>
      <c r="F79" s="524">
        <v>1900</v>
      </c>
      <c r="G79" s="524">
        <v>1900</v>
      </c>
      <c r="H79" s="525" t="s">
        <v>1675</v>
      </c>
      <c r="I79" s="523" t="s">
        <v>1722</v>
      </c>
      <c r="J79" s="526">
        <v>44257</v>
      </c>
      <c r="K79" s="526"/>
    </row>
    <row r="80" spans="1:11" ht="24" x14ac:dyDescent="0.25">
      <c r="A80" s="522">
        <v>75</v>
      </c>
      <c r="B80" s="523" t="s">
        <v>1719</v>
      </c>
      <c r="C80" s="523" t="s">
        <v>1806</v>
      </c>
      <c r="D80" s="523" t="s">
        <v>1807</v>
      </c>
      <c r="E80" s="523" t="s">
        <v>168</v>
      </c>
      <c r="F80" s="524">
        <v>1900</v>
      </c>
      <c r="G80" s="524">
        <v>1900</v>
      </c>
      <c r="H80" s="525" t="s">
        <v>1675</v>
      </c>
      <c r="I80" s="523" t="s">
        <v>1722</v>
      </c>
      <c r="J80" s="526">
        <v>44258</v>
      </c>
      <c r="K80" s="526"/>
    </row>
    <row r="81" spans="1:11" ht="24" x14ac:dyDescent="0.25">
      <c r="A81" s="522">
        <v>76</v>
      </c>
      <c r="B81" s="523" t="s">
        <v>1710</v>
      </c>
      <c r="C81" s="523" t="s">
        <v>1808</v>
      </c>
      <c r="D81" s="523" t="s">
        <v>1809</v>
      </c>
      <c r="E81" s="523" t="s">
        <v>168</v>
      </c>
      <c r="F81" s="524">
        <v>2145</v>
      </c>
      <c r="G81" s="524">
        <v>2145</v>
      </c>
      <c r="H81" s="525" t="s">
        <v>1667</v>
      </c>
      <c r="I81" s="523" t="s">
        <v>1810</v>
      </c>
      <c r="J81" s="526">
        <v>44245</v>
      </c>
      <c r="K81" s="526"/>
    </row>
    <row r="82" spans="1:11" ht="24" x14ac:dyDescent="0.25">
      <c r="A82" s="522">
        <v>77</v>
      </c>
      <c r="B82" s="523" t="s">
        <v>1703</v>
      </c>
      <c r="C82" s="523" t="s">
        <v>1811</v>
      </c>
      <c r="D82" s="523" t="s">
        <v>1812</v>
      </c>
      <c r="E82" s="523" t="s">
        <v>168</v>
      </c>
      <c r="F82" s="524">
        <v>2634.37</v>
      </c>
      <c r="G82" s="524">
        <v>2634.37</v>
      </c>
      <c r="H82" s="525" t="s">
        <v>1689</v>
      </c>
      <c r="I82" s="523" t="s">
        <v>1810</v>
      </c>
      <c r="J82" s="526">
        <v>44245</v>
      </c>
      <c r="K82" s="526"/>
    </row>
    <row r="83" spans="1:11" ht="24" x14ac:dyDescent="0.25">
      <c r="A83" s="522">
        <v>78</v>
      </c>
      <c r="B83" s="523" t="s">
        <v>1668</v>
      </c>
      <c r="C83" s="523" t="s">
        <v>1813</v>
      </c>
      <c r="D83" s="523" t="s">
        <v>1814</v>
      </c>
      <c r="E83" s="523" t="s">
        <v>168</v>
      </c>
      <c r="F83" s="524">
        <v>1500</v>
      </c>
      <c r="G83" s="524">
        <v>1500</v>
      </c>
      <c r="H83" s="525" t="s">
        <v>1667</v>
      </c>
      <c r="I83" s="523" t="s">
        <v>1810</v>
      </c>
      <c r="J83" s="526">
        <v>44245</v>
      </c>
      <c r="K83" s="526"/>
    </row>
    <row r="84" spans="1:11" ht="24" x14ac:dyDescent="0.25">
      <c r="A84" s="522">
        <v>79</v>
      </c>
      <c r="B84" s="523" t="s">
        <v>1759</v>
      </c>
      <c r="C84" s="523" t="s">
        <v>1815</v>
      </c>
      <c r="D84" s="523" t="s">
        <v>1816</v>
      </c>
      <c r="E84" s="523" t="s">
        <v>168</v>
      </c>
      <c r="F84" s="524">
        <v>1350</v>
      </c>
      <c r="G84" s="524">
        <v>1350</v>
      </c>
      <c r="H84" s="525" t="s">
        <v>1675</v>
      </c>
      <c r="I84" s="523" t="s">
        <v>1810</v>
      </c>
      <c r="J84" s="526">
        <v>44245</v>
      </c>
      <c r="K84" s="526"/>
    </row>
    <row r="85" spans="1:11" ht="24" x14ac:dyDescent="0.25">
      <c r="A85" s="522">
        <v>80</v>
      </c>
      <c r="B85" s="523" t="s">
        <v>1672</v>
      </c>
      <c r="C85" s="523" t="s">
        <v>1817</v>
      </c>
      <c r="D85" s="523" t="s">
        <v>1818</v>
      </c>
      <c r="E85" s="523" t="s">
        <v>168</v>
      </c>
      <c r="F85" s="524">
        <v>1900</v>
      </c>
      <c r="G85" s="524">
        <v>1900</v>
      </c>
      <c r="H85" s="525" t="s">
        <v>1675</v>
      </c>
      <c r="I85" s="523" t="s">
        <v>1810</v>
      </c>
      <c r="J85" s="526">
        <v>44245</v>
      </c>
      <c r="K85" s="526"/>
    </row>
    <row r="86" spans="1:11" ht="24" x14ac:dyDescent="0.25">
      <c r="A86" s="522">
        <v>81</v>
      </c>
      <c r="B86" s="523" t="s">
        <v>1668</v>
      </c>
      <c r="C86" s="523" t="s">
        <v>1819</v>
      </c>
      <c r="D86" s="523" t="s">
        <v>1820</v>
      </c>
      <c r="E86" s="523" t="s">
        <v>168</v>
      </c>
      <c r="F86" s="524">
        <v>1500</v>
      </c>
      <c r="G86" s="524">
        <v>1500</v>
      </c>
      <c r="H86" s="525" t="s">
        <v>1667</v>
      </c>
      <c r="I86" s="523" t="s">
        <v>1810</v>
      </c>
      <c r="J86" s="526">
        <v>44245</v>
      </c>
      <c r="K86" s="526"/>
    </row>
    <row r="87" spans="1:11" ht="24" x14ac:dyDescent="0.25">
      <c r="A87" s="522">
        <v>82</v>
      </c>
      <c r="B87" s="523" t="s">
        <v>1672</v>
      </c>
      <c r="C87" s="523" t="s">
        <v>1821</v>
      </c>
      <c r="D87" s="523" t="s">
        <v>1822</v>
      </c>
      <c r="E87" s="523" t="s">
        <v>168</v>
      </c>
      <c r="F87" s="524">
        <v>1900</v>
      </c>
      <c r="G87" s="524">
        <v>1900</v>
      </c>
      <c r="H87" s="525" t="s">
        <v>1675</v>
      </c>
      <c r="I87" s="523" t="s">
        <v>1810</v>
      </c>
      <c r="J87" s="526">
        <v>44245</v>
      </c>
      <c r="K87" s="526"/>
    </row>
    <row r="88" spans="1:11" ht="24" x14ac:dyDescent="0.25">
      <c r="A88" s="522">
        <v>83</v>
      </c>
      <c r="B88" s="523" t="s">
        <v>1672</v>
      </c>
      <c r="C88" s="523" t="s">
        <v>1823</v>
      </c>
      <c r="D88" s="523" t="s">
        <v>1824</v>
      </c>
      <c r="E88" s="523" t="s">
        <v>168</v>
      </c>
      <c r="F88" s="524">
        <v>1900</v>
      </c>
      <c r="G88" s="524">
        <v>1900</v>
      </c>
      <c r="H88" s="525" t="s">
        <v>1675</v>
      </c>
      <c r="I88" s="523" t="s">
        <v>1810</v>
      </c>
      <c r="J88" s="526">
        <v>44245</v>
      </c>
      <c r="K88" s="526"/>
    </row>
    <row r="89" spans="1:11" ht="24" x14ac:dyDescent="0.25">
      <c r="A89" s="522">
        <v>84</v>
      </c>
      <c r="B89" s="523" t="s">
        <v>1759</v>
      </c>
      <c r="C89" s="523" t="s">
        <v>1825</v>
      </c>
      <c r="D89" s="523" t="s">
        <v>1826</v>
      </c>
      <c r="E89" s="523" t="s">
        <v>168</v>
      </c>
      <c r="F89" s="524">
        <v>1350</v>
      </c>
      <c r="G89" s="524">
        <v>1350</v>
      </c>
      <c r="H89" s="525" t="s">
        <v>1675</v>
      </c>
      <c r="I89" s="523" t="s">
        <v>1810</v>
      </c>
      <c r="J89" s="526">
        <v>44245</v>
      </c>
      <c r="K89" s="526"/>
    </row>
    <row r="90" spans="1:11" ht="24" x14ac:dyDescent="0.25">
      <c r="A90" s="522">
        <v>85</v>
      </c>
      <c r="B90" s="523" t="s">
        <v>1664</v>
      </c>
      <c r="C90" s="523" t="s">
        <v>1827</v>
      </c>
      <c r="D90" s="523" t="s">
        <v>1828</v>
      </c>
      <c r="E90" s="523" t="s">
        <v>168</v>
      </c>
      <c r="F90" s="524">
        <v>1200</v>
      </c>
      <c r="G90" s="524">
        <v>1200</v>
      </c>
      <c r="H90" s="525" t="s">
        <v>1667</v>
      </c>
      <c r="I90" s="523" t="s">
        <v>1810</v>
      </c>
      <c r="J90" s="526">
        <v>44249</v>
      </c>
      <c r="K90" s="526"/>
    </row>
    <row r="91" spans="1:11" ht="24" x14ac:dyDescent="0.25">
      <c r="A91" s="522">
        <v>86</v>
      </c>
      <c r="B91" s="523" t="s">
        <v>1672</v>
      </c>
      <c r="C91" s="523" t="s">
        <v>1829</v>
      </c>
      <c r="D91" s="523" t="s">
        <v>1268</v>
      </c>
      <c r="E91" s="523" t="s">
        <v>168</v>
      </c>
      <c r="F91" s="524">
        <v>1900</v>
      </c>
      <c r="G91" s="524">
        <v>1900</v>
      </c>
      <c r="H91" s="525" t="s">
        <v>1675</v>
      </c>
      <c r="I91" s="523" t="s">
        <v>1810</v>
      </c>
      <c r="J91" s="526">
        <v>44245</v>
      </c>
      <c r="K91" s="526"/>
    </row>
    <row r="92" spans="1:11" ht="24" x14ac:dyDescent="0.25">
      <c r="A92" s="522">
        <v>87</v>
      </c>
      <c r="B92" s="523" t="s">
        <v>1830</v>
      </c>
      <c r="C92" s="523" t="s">
        <v>1831</v>
      </c>
      <c r="D92" s="523" t="s">
        <v>1832</v>
      </c>
      <c r="E92" s="523" t="s">
        <v>168</v>
      </c>
      <c r="F92" s="524">
        <v>2630</v>
      </c>
      <c r="G92" s="524">
        <v>2630</v>
      </c>
      <c r="H92" s="525" t="s">
        <v>1667</v>
      </c>
      <c r="I92" s="523" t="s">
        <v>1810</v>
      </c>
      <c r="J92" s="526">
        <v>44245</v>
      </c>
      <c r="K92" s="526"/>
    </row>
    <row r="93" spans="1:11" ht="24" x14ac:dyDescent="0.25">
      <c r="A93" s="522">
        <v>88</v>
      </c>
      <c r="B93" s="523" t="s">
        <v>1672</v>
      </c>
      <c r="C93" s="523" t="s">
        <v>1833</v>
      </c>
      <c r="D93" s="523" t="s">
        <v>1834</v>
      </c>
      <c r="E93" s="523" t="s">
        <v>168</v>
      </c>
      <c r="F93" s="524">
        <v>1900</v>
      </c>
      <c r="G93" s="524">
        <v>1900</v>
      </c>
      <c r="H93" s="525" t="s">
        <v>1675</v>
      </c>
      <c r="I93" s="523" t="s">
        <v>1810</v>
      </c>
      <c r="J93" s="526">
        <v>44245</v>
      </c>
      <c r="K93" s="526"/>
    </row>
    <row r="94" spans="1:11" ht="24" x14ac:dyDescent="0.25">
      <c r="A94" s="522">
        <v>89</v>
      </c>
      <c r="B94" s="523" t="s">
        <v>1672</v>
      </c>
      <c r="C94" s="523" t="s">
        <v>1835</v>
      </c>
      <c r="D94" s="523" t="s">
        <v>1836</v>
      </c>
      <c r="E94" s="523" t="s">
        <v>168</v>
      </c>
      <c r="F94" s="524">
        <v>1900</v>
      </c>
      <c r="G94" s="524">
        <v>1900</v>
      </c>
      <c r="H94" s="525" t="s">
        <v>1675</v>
      </c>
      <c r="I94" s="523" t="s">
        <v>1810</v>
      </c>
      <c r="J94" s="526">
        <v>44245</v>
      </c>
      <c r="K94" s="526"/>
    </row>
    <row r="95" spans="1:11" ht="24" x14ac:dyDescent="0.25">
      <c r="A95" s="522">
        <v>90</v>
      </c>
      <c r="B95" s="523" t="s">
        <v>1672</v>
      </c>
      <c r="C95" s="523" t="s">
        <v>1837</v>
      </c>
      <c r="D95" s="523" t="s">
        <v>1838</v>
      </c>
      <c r="E95" s="523" t="s">
        <v>168</v>
      </c>
      <c r="F95" s="524">
        <v>1900</v>
      </c>
      <c r="G95" s="524">
        <v>1900</v>
      </c>
      <c r="H95" s="525" t="s">
        <v>1675</v>
      </c>
      <c r="I95" s="523" t="s">
        <v>1810</v>
      </c>
      <c r="J95" s="526">
        <v>44245</v>
      </c>
      <c r="K95" s="526"/>
    </row>
    <row r="96" spans="1:11" ht="24" x14ac:dyDescent="0.25">
      <c r="A96" s="522">
        <v>91</v>
      </c>
      <c r="B96" s="523" t="s">
        <v>1701</v>
      </c>
      <c r="C96" s="523" t="s">
        <v>1839</v>
      </c>
      <c r="D96" s="523" t="s">
        <v>1840</v>
      </c>
      <c r="E96" s="523" t="s">
        <v>168</v>
      </c>
      <c r="F96" s="524">
        <v>6620</v>
      </c>
      <c r="G96" s="524">
        <v>6620</v>
      </c>
      <c r="H96" s="525" t="s">
        <v>1640</v>
      </c>
      <c r="I96" s="523" t="s">
        <v>1810</v>
      </c>
      <c r="J96" s="526">
        <v>44245</v>
      </c>
      <c r="K96" s="526"/>
    </row>
    <row r="97" spans="1:11" ht="24" x14ac:dyDescent="0.25">
      <c r="A97" s="522">
        <v>92</v>
      </c>
      <c r="B97" s="523" t="s">
        <v>1672</v>
      </c>
      <c r="C97" s="523" t="s">
        <v>1841</v>
      </c>
      <c r="D97" s="523" t="s">
        <v>1842</v>
      </c>
      <c r="E97" s="523" t="s">
        <v>168</v>
      </c>
      <c r="F97" s="524">
        <v>1900</v>
      </c>
      <c r="G97" s="524">
        <v>1900</v>
      </c>
      <c r="H97" s="525" t="s">
        <v>1675</v>
      </c>
      <c r="I97" s="523" t="s">
        <v>1810</v>
      </c>
      <c r="J97" s="526">
        <v>44245</v>
      </c>
      <c r="K97" s="526"/>
    </row>
    <row r="98" spans="1:11" ht="24" x14ac:dyDescent="0.25">
      <c r="A98" s="522">
        <v>93</v>
      </c>
      <c r="B98" s="523" t="s">
        <v>1843</v>
      </c>
      <c r="C98" s="523" t="s">
        <v>1844</v>
      </c>
      <c r="D98" s="523" t="s">
        <v>1845</v>
      </c>
      <c r="E98" s="523" t="s">
        <v>168</v>
      </c>
      <c r="F98" s="524">
        <v>2634.37</v>
      </c>
      <c r="G98" s="524">
        <v>2634.37</v>
      </c>
      <c r="H98" s="525" t="s">
        <v>1689</v>
      </c>
      <c r="I98" s="523" t="s">
        <v>1810</v>
      </c>
      <c r="J98" s="526">
        <v>44245</v>
      </c>
      <c r="K98" s="526"/>
    </row>
    <row r="99" spans="1:11" ht="24" x14ac:dyDescent="0.25">
      <c r="A99" s="522">
        <v>94</v>
      </c>
      <c r="B99" s="523" t="s">
        <v>1846</v>
      </c>
      <c r="C99" s="523" t="s">
        <v>1847</v>
      </c>
      <c r="D99" s="523" t="s">
        <v>1848</v>
      </c>
      <c r="E99" s="523" t="s">
        <v>168</v>
      </c>
      <c r="F99" s="524">
        <v>5330</v>
      </c>
      <c r="G99" s="524">
        <v>5330</v>
      </c>
      <c r="H99" s="525" t="s">
        <v>1640</v>
      </c>
      <c r="I99" s="523" t="s">
        <v>1810</v>
      </c>
      <c r="J99" s="526">
        <v>44245</v>
      </c>
      <c r="K99" s="526"/>
    </row>
    <row r="100" spans="1:11" ht="24" x14ac:dyDescent="0.25">
      <c r="A100" s="522">
        <v>95</v>
      </c>
      <c r="B100" s="523" t="s">
        <v>1686</v>
      </c>
      <c r="C100" s="523" t="s">
        <v>1849</v>
      </c>
      <c r="D100" s="523" t="s">
        <v>1850</v>
      </c>
      <c r="E100" s="523" t="s">
        <v>168</v>
      </c>
      <c r="F100" s="524">
        <v>2634.37</v>
      </c>
      <c r="G100" s="524">
        <v>2634.37</v>
      </c>
      <c r="H100" s="525" t="s">
        <v>1689</v>
      </c>
      <c r="I100" s="523" t="s">
        <v>1810</v>
      </c>
      <c r="J100" s="526">
        <v>44245</v>
      </c>
      <c r="K100" s="526"/>
    </row>
    <row r="101" spans="1:11" ht="24" x14ac:dyDescent="0.25">
      <c r="A101" s="522">
        <v>96</v>
      </c>
      <c r="B101" s="523" t="s">
        <v>1698</v>
      </c>
      <c r="C101" s="523" t="s">
        <v>1851</v>
      </c>
      <c r="D101" s="523" t="s">
        <v>1852</v>
      </c>
      <c r="E101" s="523" t="s">
        <v>168</v>
      </c>
      <c r="F101" s="524">
        <v>2634.37</v>
      </c>
      <c r="G101" s="524">
        <v>2634.37</v>
      </c>
      <c r="H101" s="525" t="s">
        <v>1689</v>
      </c>
      <c r="I101" s="523" t="s">
        <v>1810</v>
      </c>
      <c r="J101" s="526">
        <v>44245</v>
      </c>
      <c r="K101" s="526"/>
    </row>
    <row r="102" spans="1:11" ht="24" x14ac:dyDescent="0.25">
      <c r="A102" s="522">
        <v>97</v>
      </c>
      <c r="B102" s="523" t="s">
        <v>1672</v>
      </c>
      <c r="C102" s="523" t="s">
        <v>1853</v>
      </c>
      <c r="D102" s="523" t="s">
        <v>1854</v>
      </c>
      <c r="E102" s="523" t="s">
        <v>168</v>
      </c>
      <c r="F102" s="524">
        <v>1900</v>
      </c>
      <c r="G102" s="524">
        <v>1900</v>
      </c>
      <c r="H102" s="525" t="s">
        <v>1675</v>
      </c>
      <c r="I102" s="523" t="s">
        <v>1810</v>
      </c>
      <c r="J102" s="526">
        <v>44257</v>
      </c>
      <c r="K102" s="526"/>
    </row>
    <row r="103" spans="1:11" ht="24" x14ac:dyDescent="0.25">
      <c r="A103" s="522">
        <v>98</v>
      </c>
      <c r="B103" s="523" t="s">
        <v>1672</v>
      </c>
      <c r="C103" s="523" t="s">
        <v>1855</v>
      </c>
      <c r="D103" s="523" t="s">
        <v>1856</v>
      </c>
      <c r="E103" s="523" t="s">
        <v>168</v>
      </c>
      <c r="F103" s="524">
        <v>1900</v>
      </c>
      <c r="G103" s="524">
        <v>1900</v>
      </c>
      <c r="H103" s="525" t="s">
        <v>1675</v>
      </c>
      <c r="I103" s="523" t="s">
        <v>1810</v>
      </c>
      <c r="J103" s="526">
        <v>44257</v>
      </c>
      <c r="K103" s="526"/>
    </row>
    <row r="104" spans="1:11" ht="24" x14ac:dyDescent="0.25">
      <c r="A104" s="522">
        <v>99</v>
      </c>
      <c r="B104" s="523" t="s">
        <v>1672</v>
      </c>
      <c r="C104" s="523" t="s">
        <v>1857</v>
      </c>
      <c r="D104" s="523" t="s">
        <v>1858</v>
      </c>
      <c r="E104" s="523" t="s">
        <v>168</v>
      </c>
      <c r="F104" s="524">
        <v>1900</v>
      </c>
      <c r="G104" s="524">
        <v>1900</v>
      </c>
      <c r="H104" s="525" t="s">
        <v>1675</v>
      </c>
      <c r="I104" s="523" t="s">
        <v>1810</v>
      </c>
      <c r="J104" s="526">
        <v>44257</v>
      </c>
      <c r="K104" s="526"/>
    </row>
    <row r="105" spans="1:11" ht="24" x14ac:dyDescent="0.25">
      <c r="A105" s="522">
        <v>100</v>
      </c>
      <c r="B105" s="523" t="s">
        <v>1710</v>
      </c>
      <c r="C105" s="523" t="s">
        <v>1859</v>
      </c>
      <c r="D105" s="523" t="s">
        <v>1860</v>
      </c>
      <c r="E105" s="523" t="s">
        <v>168</v>
      </c>
      <c r="F105" s="524">
        <v>2145</v>
      </c>
      <c r="G105" s="524">
        <v>2145</v>
      </c>
      <c r="H105" s="525" t="s">
        <v>1667</v>
      </c>
      <c r="I105" s="523" t="s">
        <v>1810</v>
      </c>
      <c r="J105" s="526">
        <v>44257</v>
      </c>
      <c r="K105" s="526"/>
    </row>
    <row r="106" spans="1:11" ht="24" x14ac:dyDescent="0.25">
      <c r="A106" s="522">
        <v>101</v>
      </c>
      <c r="B106" s="523" t="s">
        <v>1672</v>
      </c>
      <c r="C106" s="523" t="s">
        <v>1861</v>
      </c>
      <c r="D106" s="523" t="s">
        <v>1862</v>
      </c>
      <c r="E106" s="523" t="s">
        <v>168</v>
      </c>
      <c r="F106" s="524">
        <v>1900</v>
      </c>
      <c r="G106" s="524">
        <v>1900</v>
      </c>
      <c r="H106" s="525" t="s">
        <v>1675</v>
      </c>
      <c r="I106" s="523" t="s">
        <v>1810</v>
      </c>
      <c r="J106" s="526">
        <v>44257</v>
      </c>
      <c r="K106" s="526"/>
    </row>
    <row r="107" spans="1:11" ht="24" x14ac:dyDescent="0.25">
      <c r="A107" s="522">
        <v>102</v>
      </c>
      <c r="B107" s="523" t="s">
        <v>1672</v>
      </c>
      <c r="C107" s="523" t="s">
        <v>1863</v>
      </c>
      <c r="D107" s="523" t="s">
        <v>1864</v>
      </c>
      <c r="E107" s="523" t="s">
        <v>168</v>
      </c>
      <c r="F107" s="524">
        <v>1900</v>
      </c>
      <c r="G107" s="524">
        <v>1900</v>
      </c>
      <c r="H107" s="525" t="s">
        <v>1675</v>
      </c>
      <c r="I107" s="523" t="s">
        <v>1810</v>
      </c>
      <c r="J107" s="526">
        <v>44257</v>
      </c>
      <c r="K107" s="526"/>
    </row>
    <row r="108" spans="1:11" ht="24" x14ac:dyDescent="0.25">
      <c r="A108" s="522">
        <v>103</v>
      </c>
      <c r="B108" s="523" t="s">
        <v>1672</v>
      </c>
      <c r="C108" s="523" t="s">
        <v>1865</v>
      </c>
      <c r="D108" s="523" t="s">
        <v>1866</v>
      </c>
      <c r="E108" s="523" t="s">
        <v>168</v>
      </c>
      <c r="F108" s="524">
        <v>1900</v>
      </c>
      <c r="G108" s="524">
        <v>1900</v>
      </c>
      <c r="H108" s="525" t="s">
        <v>1675</v>
      </c>
      <c r="I108" s="523" t="s">
        <v>1810</v>
      </c>
      <c r="J108" s="526">
        <v>44257</v>
      </c>
      <c r="K108" s="526"/>
    </row>
    <row r="109" spans="1:11" ht="24" x14ac:dyDescent="0.25">
      <c r="A109" s="522">
        <v>104</v>
      </c>
      <c r="B109" s="523" t="s">
        <v>1672</v>
      </c>
      <c r="C109" s="523" t="s">
        <v>1867</v>
      </c>
      <c r="D109" s="523" t="s">
        <v>1868</v>
      </c>
      <c r="E109" s="523" t="s">
        <v>168</v>
      </c>
      <c r="F109" s="524">
        <v>1900</v>
      </c>
      <c r="G109" s="524">
        <v>1900</v>
      </c>
      <c r="H109" s="525" t="s">
        <v>1675</v>
      </c>
      <c r="I109" s="523" t="s">
        <v>1810</v>
      </c>
      <c r="J109" s="526">
        <v>44257</v>
      </c>
      <c r="K109" s="526"/>
    </row>
    <row r="110" spans="1:11" ht="24" x14ac:dyDescent="0.25">
      <c r="A110" s="522">
        <v>105</v>
      </c>
      <c r="B110" s="523" t="s">
        <v>1672</v>
      </c>
      <c r="C110" s="523" t="s">
        <v>1869</v>
      </c>
      <c r="D110" s="523" t="s">
        <v>1870</v>
      </c>
      <c r="E110" s="523" t="s">
        <v>168</v>
      </c>
      <c r="F110" s="524">
        <v>1900</v>
      </c>
      <c r="G110" s="524">
        <v>1900</v>
      </c>
      <c r="H110" s="525" t="s">
        <v>1675</v>
      </c>
      <c r="I110" s="523" t="s">
        <v>1810</v>
      </c>
      <c r="J110" s="526">
        <v>44257</v>
      </c>
      <c r="K110" s="526"/>
    </row>
    <row r="111" spans="1:11" ht="24" x14ac:dyDescent="0.25">
      <c r="A111" s="522">
        <v>106</v>
      </c>
      <c r="B111" s="523" t="s">
        <v>1672</v>
      </c>
      <c r="C111" s="523" t="s">
        <v>1871</v>
      </c>
      <c r="D111" s="523" t="s">
        <v>1872</v>
      </c>
      <c r="E111" s="523" t="s">
        <v>168</v>
      </c>
      <c r="F111" s="524">
        <v>1900</v>
      </c>
      <c r="G111" s="524">
        <v>1900</v>
      </c>
      <c r="H111" s="525" t="s">
        <v>1675</v>
      </c>
      <c r="I111" s="523" t="s">
        <v>1810</v>
      </c>
      <c r="J111" s="526">
        <v>44257</v>
      </c>
      <c r="K111" s="526"/>
    </row>
    <row r="112" spans="1:11" ht="24" x14ac:dyDescent="0.25">
      <c r="A112" s="522">
        <v>107</v>
      </c>
      <c r="B112" s="523" t="s">
        <v>1680</v>
      </c>
      <c r="C112" s="523" t="s">
        <v>1873</v>
      </c>
      <c r="D112" s="523" t="s">
        <v>1874</v>
      </c>
      <c r="E112" s="523" t="s">
        <v>168</v>
      </c>
      <c r="F112" s="524">
        <v>1500</v>
      </c>
      <c r="G112" s="524">
        <v>1500</v>
      </c>
      <c r="H112" s="525" t="s">
        <v>1667</v>
      </c>
      <c r="I112" s="523" t="s">
        <v>1810</v>
      </c>
      <c r="J112" s="526">
        <v>44257</v>
      </c>
      <c r="K112" s="526"/>
    </row>
    <row r="113" spans="1:11" ht="24" x14ac:dyDescent="0.25">
      <c r="A113" s="522">
        <v>108</v>
      </c>
      <c r="B113" s="523" t="s">
        <v>1672</v>
      </c>
      <c r="C113" s="523" t="s">
        <v>1875</v>
      </c>
      <c r="D113" s="523" t="s">
        <v>1876</v>
      </c>
      <c r="E113" s="523" t="s">
        <v>168</v>
      </c>
      <c r="F113" s="524">
        <v>1900</v>
      </c>
      <c r="G113" s="524">
        <v>1900</v>
      </c>
      <c r="H113" s="525" t="s">
        <v>1675</v>
      </c>
      <c r="I113" s="523" t="s">
        <v>1877</v>
      </c>
      <c r="J113" s="526">
        <v>44249</v>
      </c>
      <c r="K113" s="526"/>
    </row>
    <row r="114" spans="1:11" ht="24" x14ac:dyDescent="0.25">
      <c r="A114" s="522">
        <v>109</v>
      </c>
      <c r="B114" s="523" t="s">
        <v>1672</v>
      </c>
      <c r="C114" s="523" t="s">
        <v>1878</v>
      </c>
      <c r="D114" s="523" t="s">
        <v>1879</v>
      </c>
      <c r="E114" s="523" t="s">
        <v>168</v>
      </c>
      <c r="F114" s="524">
        <v>1900</v>
      </c>
      <c r="G114" s="524">
        <v>1900</v>
      </c>
      <c r="H114" s="525" t="s">
        <v>1675</v>
      </c>
      <c r="I114" s="523" t="s">
        <v>1877</v>
      </c>
      <c r="J114" s="526">
        <v>44235</v>
      </c>
      <c r="K114" s="526"/>
    </row>
    <row r="115" spans="1:11" ht="24" x14ac:dyDescent="0.25">
      <c r="A115" s="522">
        <v>110</v>
      </c>
      <c r="B115" s="523" t="s">
        <v>1698</v>
      </c>
      <c r="C115" s="523" t="s">
        <v>1880</v>
      </c>
      <c r="D115" s="523" t="s">
        <v>1881</v>
      </c>
      <c r="E115" s="523" t="s">
        <v>168</v>
      </c>
      <c r="F115" s="524">
        <v>2634.37</v>
      </c>
      <c r="G115" s="524">
        <v>2634.37</v>
      </c>
      <c r="H115" s="525" t="s">
        <v>1689</v>
      </c>
      <c r="I115" s="523" t="s">
        <v>1877</v>
      </c>
      <c r="J115" s="526">
        <v>44235</v>
      </c>
      <c r="K115" s="526"/>
    </row>
    <row r="116" spans="1:11" ht="24" x14ac:dyDescent="0.25">
      <c r="A116" s="522">
        <v>111</v>
      </c>
      <c r="B116" s="523" t="s">
        <v>1710</v>
      </c>
      <c r="C116" s="523" t="s">
        <v>1882</v>
      </c>
      <c r="D116" s="523" t="s">
        <v>1883</v>
      </c>
      <c r="E116" s="523" t="s">
        <v>168</v>
      </c>
      <c r="F116" s="524">
        <v>2145</v>
      </c>
      <c r="G116" s="524">
        <v>2145</v>
      </c>
      <c r="H116" s="525" t="s">
        <v>1667</v>
      </c>
      <c r="I116" s="523" t="s">
        <v>1877</v>
      </c>
      <c r="J116" s="526">
        <v>44235</v>
      </c>
      <c r="K116" s="526"/>
    </row>
    <row r="117" spans="1:11" ht="24" x14ac:dyDescent="0.25">
      <c r="A117" s="522">
        <v>112</v>
      </c>
      <c r="B117" s="523" t="s">
        <v>1672</v>
      </c>
      <c r="C117" s="523" t="s">
        <v>1884</v>
      </c>
      <c r="D117" s="523" t="s">
        <v>1885</v>
      </c>
      <c r="E117" s="523" t="s">
        <v>168</v>
      </c>
      <c r="F117" s="524">
        <v>1900</v>
      </c>
      <c r="G117" s="524">
        <v>1900</v>
      </c>
      <c r="H117" s="525" t="s">
        <v>1675</v>
      </c>
      <c r="I117" s="523" t="s">
        <v>1877</v>
      </c>
      <c r="J117" s="526">
        <v>44235</v>
      </c>
      <c r="K117" s="526"/>
    </row>
    <row r="118" spans="1:11" ht="24" x14ac:dyDescent="0.25">
      <c r="A118" s="522">
        <v>113</v>
      </c>
      <c r="B118" s="523" t="s">
        <v>1672</v>
      </c>
      <c r="C118" s="523" t="s">
        <v>1886</v>
      </c>
      <c r="D118" s="523" t="s">
        <v>1887</v>
      </c>
      <c r="E118" s="523" t="s">
        <v>168</v>
      </c>
      <c r="F118" s="524">
        <v>1900</v>
      </c>
      <c r="G118" s="524">
        <v>1900</v>
      </c>
      <c r="H118" s="525" t="s">
        <v>1675</v>
      </c>
      <c r="I118" s="523" t="s">
        <v>1877</v>
      </c>
      <c r="J118" s="526">
        <v>44249</v>
      </c>
      <c r="K118" s="526"/>
    </row>
    <row r="119" spans="1:11" ht="24" x14ac:dyDescent="0.25">
      <c r="A119" s="522">
        <v>114</v>
      </c>
      <c r="B119" s="523" t="s">
        <v>1698</v>
      </c>
      <c r="C119" s="523" t="s">
        <v>1888</v>
      </c>
      <c r="D119" s="523" t="s">
        <v>1889</v>
      </c>
      <c r="E119" s="523" t="s">
        <v>168</v>
      </c>
      <c r="F119" s="524">
        <v>2634.37</v>
      </c>
      <c r="G119" s="524">
        <v>2634.37</v>
      </c>
      <c r="H119" s="525" t="s">
        <v>1689</v>
      </c>
      <c r="I119" s="523" t="s">
        <v>1877</v>
      </c>
      <c r="J119" s="526">
        <v>44235</v>
      </c>
      <c r="K119" s="526"/>
    </row>
    <row r="120" spans="1:11" ht="24" x14ac:dyDescent="0.25">
      <c r="A120" s="522">
        <v>115</v>
      </c>
      <c r="B120" s="523" t="s">
        <v>1703</v>
      </c>
      <c r="C120" s="523" t="s">
        <v>1890</v>
      </c>
      <c r="D120" s="523" t="s">
        <v>1891</v>
      </c>
      <c r="E120" s="523" t="s">
        <v>168</v>
      </c>
      <c r="F120" s="524">
        <v>2634.37</v>
      </c>
      <c r="G120" s="524">
        <v>2634.37</v>
      </c>
      <c r="H120" s="525" t="s">
        <v>1689</v>
      </c>
      <c r="I120" s="523" t="s">
        <v>1877</v>
      </c>
      <c r="J120" s="526">
        <v>44249</v>
      </c>
      <c r="K120" s="526"/>
    </row>
    <row r="121" spans="1:11" ht="24" x14ac:dyDescent="0.25">
      <c r="A121" s="522">
        <v>116</v>
      </c>
      <c r="B121" s="523" t="s">
        <v>1672</v>
      </c>
      <c r="C121" s="523" t="s">
        <v>1892</v>
      </c>
      <c r="D121" s="523" t="s">
        <v>1893</v>
      </c>
      <c r="E121" s="523" t="s">
        <v>168</v>
      </c>
      <c r="F121" s="524">
        <v>1900</v>
      </c>
      <c r="G121" s="524">
        <v>1900</v>
      </c>
      <c r="H121" s="525" t="s">
        <v>1675</v>
      </c>
      <c r="I121" s="523" t="s">
        <v>1877</v>
      </c>
      <c r="J121" s="526">
        <v>44249</v>
      </c>
      <c r="K121" s="526"/>
    </row>
    <row r="122" spans="1:11" ht="24" x14ac:dyDescent="0.25">
      <c r="A122" s="522">
        <v>117</v>
      </c>
      <c r="B122" s="523" t="s">
        <v>1672</v>
      </c>
      <c r="C122" s="523" t="s">
        <v>1894</v>
      </c>
      <c r="D122" s="523" t="s">
        <v>1895</v>
      </c>
      <c r="E122" s="523" t="s">
        <v>168</v>
      </c>
      <c r="F122" s="524">
        <v>1900</v>
      </c>
      <c r="G122" s="524">
        <v>1900</v>
      </c>
      <c r="H122" s="525" t="s">
        <v>1675</v>
      </c>
      <c r="I122" s="523" t="s">
        <v>1877</v>
      </c>
      <c r="J122" s="526">
        <v>44235</v>
      </c>
      <c r="K122" s="526">
        <v>44438</v>
      </c>
    </row>
    <row r="123" spans="1:11" ht="24" x14ac:dyDescent="0.25">
      <c r="A123" s="522">
        <v>118</v>
      </c>
      <c r="B123" s="523" t="s">
        <v>1672</v>
      </c>
      <c r="C123" s="523" t="s">
        <v>1896</v>
      </c>
      <c r="D123" s="523" t="s">
        <v>1897</v>
      </c>
      <c r="E123" s="523" t="s">
        <v>168</v>
      </c>
      <c r="F123" s="524">
        <v>1900</v>
      </c>
      <c r="G123" s="524">
        <v>1900</v>
      </c>
      <c r="H123" s="525" t="s">
        <v>1675</v>
      </c>
      <c r="I123" s="523" t="s">
        <v>1877</v>
      </c>
      <c r="J123" s="526">
        <v>44235</v>
      </c>
      <c r="K123" s="526"/>
    </row>
    <row r="124" spans="1:11" ht="24" x14ac:dyDescent="0.25">
      <c r="A124" s="522">
        <v>119</v>
      </c>
      <c r="B124" s="523" t="s">
        <v>1672</v>
      </c>
      <c r="C124" s="523" t="s">
        <v>1898</v>
      </c>
      <c r="D124" s="523" t="s">
        <v>1899</v>
      </c>
      <c r="E124" s="523" t="s">
        <v>168</v>
      </c>
      <c r="F124" s="524">
        <v>1900</v>
      </c>
      <c r="G124" s="524">
        <v>1900</v>
      </c>
      <c r="H124" s="525" t="s">
        <v>1675</v>
      </c>
      <c r="I124" s="523" t="s">
        <v>1877</v>
      </c>
      <c r="J124" s="526">
        <v>44249</v>
      </c>
      <c r="K124" s="526"/>
    </row>
    <row r="125" spans="1:11" ht="24" x14ac:dyDescent="0.25">
      <c r="A125" s="522">
        <v>120</v>
      </c>
      <c r="B125" s="523" t="s">
        <v>1686</v>
      </c>
      <c r="C125" s="523" t="s">
        <v>1900</v>
      </c>
      <c r="D125" s="523" t="s">
        <v>1901</v>
      </c>
      <c r="E125" s="523" t="s">
        <v>168</v>
      </c>
      <c r="F125" s="524">
        <v>2634.37</v>
      </c>
      <c r="G125" s="524">
        <v>2634.37</v>
      </c>
      <c r="H125" s="525" t="s">
        <v>1689</v>
      </c>
      <c r="I125" s="523" t="s">
        <v>1877</v>
      </c>
      <c r="J125" s="526">
        <v>44235</v>
      </c>
      <c r="K125" s="526"/>
    </row>
    <row r="126" spans="1:11" ht="24" x14ac:dyDescent="0.25">
      <c r="A126" s="522">
        <v>121</v>
      </c>
      <c r="B126" s="523" t="s">
        <v>1672</v>
      </c>
      <c r="C126" s="523" t="s">
        <v>1902</v>
      </c>
      <c r="D126" s="523" t="s">
        <v>1903</v>
      </c>
      <c r="E126" s="523" t="s">
        <v>168</v>
      </c>
      <c r="F126" s="524">
        <v>1900</v>
      </c>
      <c r="G126" s="524">
        <v>1900</v>
      </c>
      <c r="H126" s="525" t="s">
        <v>1675</v>
      </c>
      <c r="I126" s="523" t="s">
        <v>1877</v>
      </c>
      <c r="J126" s="526">
        <v>44235</v>
      </c>
      <c r="K126" s="526"/>
    </row>
    <row r="127" spans="1:11" ht="24" x14ac:dyDescent="0.25">
      <c r="A127" s="522">
        <v>122</v>
      </c>
      <c r="B127" s="523" t="s">
        <v>1672</v>
      </c>
      <c r="C127" s="523" t="s">
        <v>1904</v>
      </c>
      <c r="D127" s="523" t="s">
        <v>1905</v>
      </c>
      <c r="E127" s="523" t="s">
        <v>168</v>
      </c>
      <c r="F127" s="524">
        <v>1900</v>
      </c>
      <c r="G127" s="524">
        <v>1900</v>
      </c>
      <c r="H127" s="525" t="s">
        <v>1675</v>
      </c>
      <c r="I127" s="523" t="s">
        <v>1877</v>
      </c>
      <c r="J127" s="526">
        <v>44249</v>
      </c>
      <c r="K127" s="526"/>
    </row>
    <row r="128" spans="1:11" ht="24" x14ac:dyDescent="0.25">
      <c r="A128" s="522">
        <v>123</v>
      </c>
      <c r="B128" s="523" t="s">
        <v>1672</v>
      </c>
      <c r="C128" s="523" t="s">
        <v>1906</v>
      </c>
      <c r="D128" s="523" t="s">
        <v>1907</v>
      </c>
      <c r="E128" s="523" t="s">
        <v>168</v>
      </c>
      <c r="F128" s="524">
        <v>1900</v>
      </c>
      <c r="G128" s="524">
        <v>1900</v>
      </c>
      <c r="H128" s="525" t="s">
        <v>1675</v>
      </c>
      <c r="I128" s="523" t="s">
        <v>1877</v>
      </c>
      <c r="J128" s="526">
        <v>44235</v>
      </c>
      <c r="K128" s="526"/>
    </row>
    <row r="129" spans="1:11" ht="24" x14ac:dyDescent="0.25">
      <c r="A129" s="522">
        <v>124</v>
      </c>
      <c r="B129" s="523" t="s">
        <v>1710</v>
      </c>
      <c r="C129" s="523" t="s">
        <v>1908</v>
      </c>
      <c r="D129" s="523" t="s">
        <v>1909</v>
      </c>
      <c r="E129" s="523" t="s">
        <v>168</v>
      </c>
      <c r="F129" s="524">
        <v>2145</v>
      </c>
      <c r="G129" s="524">
        <v>2145</v>
      </c>
      <c r="H129" s="525" t="s">
        <v>1667</v>
      </c>
      <c r="I129" s="523" t="s">
        <v>1877</v>
      </c>
      <c r="J129" s="526">
        <v>44249</v>
      </c>
      <c r="K129" s="526"/>
    </row>
    <row r="130" spans="1:11" ht="24" x14ac:dyDescent="0.25">
      <c r="A130" s="522">
        <v>125</v>
      </c>
      <c r="B130" s="523" t="s">
        <v>1672</v>
      </c>
      <c r="C130" s="523" t="s">
        <v>1910</v>
      </c>
      <c r="D130" s="523" t="s">
        <v>1911</v>
      </c>
      <c r="E130" s="523" t="s">
        <v>168</v>
      </c>
      <c r="F130" s="524">
        <v>1900</v>
      </c>
      <c r="G130" s="524">
        <v>1900</v>
      </c>
      <c r="H130" s="525" t="s">
        <v>1675</v>
      </c>
      <c r="I130" s="523" t="s">
        <v>1877</v>
      </c>
      <c r="J130" s="526">
        <v>44235</v>
      </c>
      <c r="K130" s="526"/>
    </row>
    <row r="131" spans="1:11" ht="24" x14ac:dyDescent="0.25">
      <c r="A131" s="522">
        <v>126</v>
      </c>
      <c r="B131" s="523" t="s">
        <v>1672</v>
      </c>
      <c r="C131" s="523" t="s">
        <v>1912</v>
      </c>
      <c r="D131" s="523" t="s">
        <v>1913</v>
      </c>
      <c r="E131" s="523" t="s">
        <v>168</v>
      </c>
      <c r="F131" s="524">
        <v>1900</v>
      </c>
      <c r="G131" s="524">
        <v>1900</v>
      </c>
      <c r="H131" s="525" t="s">
        <v>1675</v>
      </c>
      <c r="I131" s="523" t="s">
        <v>1877</v>
      </c>
      <c r="J131" s="526">
        <v>44235</v>
      </c>
      <c r="K131" s="526"/>
    </row>
    <row r="132" spans="1:11" ht="24" x14ac:dyDescent="0.25">
      <c r="A132" s="522">
        <v>127</v>
      </c>
      <c r="B132" s="523" t="s">
        <v>1759</v>
      </c>
      <c r="C132" s="523" t="s">
        <v>1914</v>
      </c>
      <c r="D132" s="523" t="s">
        <v>1915</v>
      </c>
      <c r="E132" s="523" t="s">
        <v>168</v>
      </c>
      <c r="F132" s="524">
        <v>1350</v>
      </c>
      <c r="G132" s="524">
        <v>1350</v>
      </c>
      <c r="H132" s="525" t="s">
        <v>1675</v>
      </c>
      <c r="I132" s="523" t="s">
        <v>1877</v>
      </c>
      <c r="J132" s="526">
        <v>44235</v>
      </c>
      <c r="K132" s="526">
        <v>44439</v>
      </c>
    </row>
    <row r="133" spans="1:11" ht="24" x14ac:dyDescent="0.25">
      <c r="A133" s="522">
        <v>128</v>
      </c>
      <c r="B133" s="523" t="s">
        <v>1686</v>
      </c>
      <c r="C133" s="523" t="s">
        <v>1916</v>
      </c>
      <c r="D133" s="523" t="s">
        <v>1917</v>
      </c>
      <c r="E133" s="523" t="s">
        <v>168</v>
      </c>
      <c r="F133" s="524">
        <v>2634.37</v>
      </c>
      <c r="G133" s="524">
        <v>2634.37</v>
      </c>
      <c r="H133" s="525" t="s">
        <v>1689</v>
      </c>
      <c r="I133" s="523" t="s">
        <v>1877</v>
      </c>
      <c r="J133" s="526">
        <v>44235</v>
      </c>
      <c r="K133" s="526"/>
    </row>
    <row r="134" spans="1:11" ht="24" x14ac:dyDescent="0.25">
      <c r="A134" s="522">
        <v>129</v>
      </c>
      <c r="B134" s="523" t="s">
        <v>1672</v>
      </c>
      <c r="C134" s="523" t="s">
        <v>1918</v>
      </c>
      <c r="D134" s="523" t="s">
        <v>1919</v>
      </c>
      <c r="E134" s="523" t="s">
        <v>168</v>
      </c>
      <c r="F134" s="524">
        <v>1900</v>
      </c>
      <c r="G134" s="524">
        <v>1900</v>
      </c>
      <c r="H134" s="525" t="s">
        <v>1675</v>
      </c>
      <c r="I134" s="523" t="s">
        <v>1877</v>
      </c>
      <c r="J134" s="526">
        <v>44235</v>
      </c>
      <c r="K134" s="526"/>
    </row>
    <row r="135" spans="1:11" ht="24" x14ac:dyDescent="0.25">
      <c r="A135" s="522">
        <v>130</v>
      </c>
      <c r="B135" s="523" t="s">
        <v>1672</v>
      </c>
      <c r="C135" s="523" t="s">
        <v>1920</v>
      </c>
      <c r="D135" s="523" t="s">
        <v>1921</v>
      </c>
      <c r="E135" s="523" t="s">
        <v>168</v>
      </c>
      <c r="F135" s="524">
        <v>1900</v>
      </c>
      <c r="G135" s="524">
        <v>1900</v>
      </c>
      <c r="H135" s="525" t="s">
        <v>1675</v>
      </c>
      <c r="I135" s="523" t="s">
        <v>1877</v>
      </c>
      <c r="J135" s="526">
        <v>44249</v>
      </c>
      <c r="K135" s="526"/>
    </row>
    <row r="136" spans="1:11" ht="24" x14ac:dyDescent="0.25">
      <c r="A136" s="522">
        <v>131</v>
      </c>
      <c r="B136" s="523" t="s">
        <v>1664</v>
      </c>
      <c r="C136" s="523" t="s">
        <v>1922</v>
      </c>
      <c r="D136" s="523" t="s">
        <v>1923</v>
      </c>
      <c r="E136" s="523" t="s">
        <v>168</v>
      </c>
      <c r="F136" s="524">
        <v>1200</v>
      </c>
      <c r="G136" s="524">
        <v>1200</v>
      </c>
      <c r="H136" s="525" t="s">
        <v>1667</v>
      </c>
      <c r="I136" s="523" t="s">
        <v>1877</v>
      </c>
      <c r="J136" s="526">
        <v>44235</v>
      </c>
      <c r="K136" s="526"/>
    </row>
    <row r="137" spans="1:11" ht="24" x14ac:dyDescent="0.25">
      <c r="A137" s="522">
        <v>132</v>
      </c>
      <c r="B137" s="523" t="s">
        <v>1672</v>
      </c>
      <c r="C137" s="523" t="s">
        <v>1924</v>
      </c>
      <c r="D137" s="523" t="s">
        <v>1925</v>
      </c>
      <c r="E137" s="523" t="s">
        <v>168</v>
      </c>
      <c r="F137" s="524">
        <v>1900</v>
      </c>
      <c r="G137" s="524">
        <v>1900</v>
      </c>
      <c r="H137" s="525" t="s">
        <v>1675</v>
      </c>
      <c r="I137" s="523" t="s">
        <v>1877</v>
      </c>
      <c r="J137" s="526">
        <v>44249</v>
      </c>
      <c r="K137" s="526"/>
    </row>
    <row r="138" spans="1:11" ht="24" x14ac:dyDescent="0.25">
      <c r="A138" s="522">
        <v>133</v>
      </c>
      <c r="B138" s="523" t="s">
        <v>1672</v>
      </c>
      <c r="C138" s="523" t="s">
        <v>1926</v>
      </c>
      <c r="D138" s="523" t="s">
        <v>1927</v>
      </c>
      <c r="E138" s="523" t="s">
        <v>168</v>
      </c>
      <c r="F138" s="524">
        <v>1900</v>
      </c>
      <c r="G138" s="524">
        <v>1900</v>
      </c>
      <c r="H138" s="525" t="s">
        <v>1675</v>
      </c>
      <c r="I138" s="523" t="s">
        <v>1877</v>
      </c>
      <c r="J138" s="526">
        <v>44249</v>
      </c>
      <c r="K138" s="526"/>
    </row>
    <row r="139" spans="1:11" ht="24" x14ac:dyDescent="0.25">
      <c r="A139" s="522">
        <v>134</v>
      </c>
      <c r="B139" s="523" t="s">
        <v>1830</v>
      </c>
      <c r="C139" s="523" t="s">
        <v>1928</v>
      </c>
      <c r="D139" s="523" t="s">
        <v>1929</v>
      </c>
      <c r="E139" s="523" t="s">
        <v>168</v>
      </c>
      <c r="F139" s="524">
        <v>2630</v>
      </c>
      <c r="G139" s="524">
        <v>2630</v>
      </c>
      <c r="H139" s="525" t="s">
        <v>1640</v>
      </c>
      <c r="I139" s="523" t="s">
        <v>1877</v>
      </c>
      <c r="J139" s="526">
        <v>44249</v>
      </c>
      <c r="K139" s="526"/>
    </row>
    <row r="140" spans="1:11" ht="24" x14ac:dyDescent="0.25">
      <c r="A140" s="522">
        <v>135</v>
      </c>
      <c r="B140" s="523" t="s">
        <v>1846</v>
      </c>
      <c r="C140" s="523" t="s">
        <v>1930</v>
      </c>
      <c r="D140" s="523" t="s">
        <v>1931</v>
      </c>
      <c r="E140" s="523" t="s">
        <v>168</v>
      </c>
      <c r="F140" s="524">
        <v>5330</v>
      </c>
      <c r="G140" s="524">
        <v>5330</v>
      </c>
      <c r="H140" s="525" t="s">
        <v>1640</v>
      </c>
      <c r="I140" s="523" t="s">
        <v>1877</v>
      </c>
      <c r="J140" s="526">
        <v>44239</v>
      </c>
      <c r="K140" s="526">
        <v>44438</v>
      </c>
    </row>
    <row r="141" spans="1:11" ht="24" x14ac:dyDescent="0.25">
      <c r="A141" s="522">
        <v>136</v>
      </c>
      <c r="B141" s="523" t="s">
        <v>1672</v>
      </c>
      <c r="C141" s="523" t="s">
        <v>1932</v>
      </c>
      <c r="D141" s="523" t="s">
        <v>1933</v>
      </c>
      <c r="E141" s="523" t="s">
        <v>168</v>
      </c>
      <c r="F141" s="524">
        <v>1900</v>
      </c>
      <c r="G141" s="524">
        <v>1900</v>
      </c>
      <c r="H141" s="525" t="s">
        <v>1675</v>
      </c>
      <c r="I141" s="523" t="s">
        <v>1877</v>
      </c>
      <c r="J141" s="526">
        <v>44249</v>
      </c>
      <c r="K141" s="526"/>
    </row>
    <row r="142" spans="1:11" ht="24" x14ac:dyDescent="0.25">
      <c r="A142" s="522">
        <v>137</v>
      </c>
      <c r="B142" s="523" t="s">
        <v>1672</v>
      </c>
      <c r="C142" s="523" t="s">
        <v>1934</v>
      </c>
      <c r="D142" s="523" t="s">
        <v>1935</v>
      </c>
      <c r="E142" s="523" t="s">
        <v>168</v>
      </c>
      <c r="F142" s="524">
        <v>1900</v>
      </c>
      <c r="G142" s="524">
        <v>1900</v>
      </c>
      <c r="H142" s="525" t="s">
        <v>1675</v>
      </c>
      <c r="I142" s="523" t="s">
        <v>1877</v>
      </c>
      <c r="J142" s="526">
        <v>44235</v>
      </c>
      <c r="K142" s="526"/>
    </row>
    <row r="143" spans="1:11" ht="24" x14ac:dyDescent="0.25">
      <c r="A143" s="522">
        <v>138</v>
      </c>
      <c r="B143" s="523" t="s">
        <v>1672</v>
      </c>
      <c r="C143" s="523" t="s">
        <v>1936</v>
      </c>
      <c r="D143" s="523" t="s">
        <v>1937</v>
      </c>
      <c r="E143" s="523" t="s">
        <v>168</v>
      </c>
      <c r="F143" s="524">
        <v>1900</v>
      </c>
      <c r="G143" s="524">
        <v>1900</v>
      </c>
      <c r="H143" s="525" t="s">
        <v>1675</v>
      </c>
      <c r="I143" s="523" t="s">
        <v>1877</v>
      </c>
      <c r="J143" s="526">
        <v>44249</v>
      </c>
      <c r="K143" s="526"/>
    </row>
    <row r="144" spans="1:11" ht="24" x14ac:dyDescent="0.25">
      <c r="A144" s="522">
        <v>139</v>
      </c>
      <c r="B144" s="523" t="s">
        <v>1668</v>
      </c>
      <c r="C144" s="523" t="s">
        <v>1938</v>
      </c>
      <c r="D144" s="523" t="s">
        <v>1939</v>
      </c>
      <c r="E144" s="523" t="s">
        <v>168</v>
      </c>
      <c r="F144" s="524">
        <v>1500</v>
      </c>
      <c r="G144" s="524">
        <v>1500</v>
      </c>
      <c r="H144" s="525" t="s">
        <v>1667</v>
      </c>
      <c r="I144" s="523" t="s">
        <v>1877</v>
      </c>
      <c r="J144" s="526">
        <v>44235</v>
      </c>
      <c r="K144" s="526">
        <v>44439</v>
      </c>
    </row>
    <row r="145" spans="1:11" ht="24" x14ac:dyDescent="0.25">
      <c r="A145" s="522">
        <v>140</v>
      </c>
      <c r="B145" s="523" t="s">
        <v>1672</v>
      </c>
      <c r="C145" s="523" t="s">
        <v>1940</v>
      </c>
      <c r="D145" s="523" t="s">
        <v>1941</v>
      </c>
      <c r="E145" s="523" t="s">
        <v>168</v>
      </c>
      <c r="F145" s="524">
        <v>1900</v>
      </c>
      <c r="G145" s="524">
        <v>1900</v>
      </c>
      <c r="H145" s="525" t="s">
        <v>1675</v>
      </c>
      <c r="I145" s="523" t="s">
        <v>1877</v>
      </c>
      <c r="J145" s="526">
        <v>44235</v>
      </c>
      <c r="K145" s="526"/>
    </row>
    <row r="146" spans="1:11" ht="24" x14ac:dyDescent="0.25">
      <c r="A146" s="522">
        <v>141</v>
      </c>
      <c r="B146" s="523" t="s">
        <v>1668</v>
      </c>
      <c r="C146" s="523" t="s">
        <v>1942</v>
      </c>
      <c r="D146" s="523" t="s">
        <v>1943</v>
      </c>
      <c r="E146" s="523" t="s">
        <v>168</v>
      </c>
      <c r="F146" s="524">
        <v>1500</v>
      </c>
      <c r="G146" s="524">
        <v>1500</v>
      </c>
      <c r="H146" s="525" t="s">
        <v>1667</v>
      </c>
      <c r="I146" s="523" t="s">
        <v>1877</v>
      </c>
      <c r="J146" s="526">
        <v>44235</v>
      </c>
      <c r="K146" s="526"/>
    </row>
    <row r="147" spans="1:11" ht="24" x14ac:dyDescent="0.25">
      <c r="A147" s="522">
        <v>142</v>
      </c>
      <c r="B147" s="523" t="s">
        <v>1698</v>
      </c>
      <c r="C147" s="523" t="s">
        <v>1944</v>
      </c>
      <c r="D147" s="523" t="s">
        <v>1945</v>
      </c>
      <c r="E147" s="523" t="s">
        <v>168</v>
      </c>
      <c r="F147" s="524">
        <v>2634.37</v>
      </c>
      <c r="G147" s="524">
        <v>2634.37</v>
      </c>
      <c r="H147" s="525" t="s">
        <v>1689</v>
      </c>
      <c r="I147" s="523" t="s">
        <v>1877</v>
      </c>
      <c r="J147" s="526">
        <v>44249</v>
      </c>
      <c r="K147" s="526"/>
    </row>
    <row r="148" spans="1:11" ht="24" x14ac:dyDescent="0.25">
      <c r="A148" s="522">
        <v>143</v>
      </c>
      <c r="B148" s="523" t="s">
        <v>1788</v>
      </c>
      <c r="C148" s="523" t="s">
        <v>1946</v>
      </c>
      <c r="D148" s="523" t="s">
        <v>1947</v>
      </c>
      <c r="E148" s="523" t="s">
        <v>168</v>
      </c>
      <c r="F148" s="524">
        <v>2634.37</v>
      </c>
      <c r="G148" s="524">
        <v>2634.37</v>
      </c>
      <c r="H148" s="525" t="s">
        <v>1689</v>
      </c>
      <c r="I148" s="523" t="s">
        <v>1877</v>
      </c>
      <c r="J148" s="526">
        <v>44249</v>
      </c>
      <c r="K148" s="526"/>
    </row>
    <row r="149" spans="1:11" ht="24" x14ac:dyDescent="0.25">
      <c r="A149" s="522">
        <v>144</v>
      </c>
      <c r="B149" s="523" t="s">
        <v>1672</v>
      </c>
      <c r="C149" s="523" t="s">
        <v>1948</v>
      </c>
      <c r="D149" s="523" t="s">
        <v>1949</v>
      </c>
      <c r="E149" s="523" t="s">
        <v>168</v>
      </c>
      <c r="F149" s="524">
        <v>1900</v>
      </c>
      <c r="G149" s="524">
        <v>1900</v>
      </c>
      <c r="H149" s="525" t="s">
        <v>1675</v>
      </c>
      <c r="I149" s="523" t="s">
        <v>1877</v>
      </c>
      <c r="J149" s="526">
        <v>44235</v>
      </c>
      <c r="K149" s="526"/>
    </row>
    <row r="150" spans="1:11" ht="24" x14ac:dyDescent="0.25">
      <c r="A150" s="522">
        <v>145</v>
      </c>
      <c r="B150" s="523" t="s">
        <v>1672</v>
      </c>
      <c r="C150" s="523" t="s">
        <v>1950</v>
      </c>
      <c r="D150" s="523" t="s">
        <v>1951</v>
      </c>
      <c r="E150" s="523" t="s">
        <v>168</v>
      </c>
      <c r="F150" s="524">
        <v>1900</v>
      </c>
      <c r="G150" s="524">
        <v>1900</v>
      </c>
      <c r="H150" s="525" t="s">
        <v>1675</v>
      </c>
      <c r="I150" s="523" t="s">
        <v>1877</v>
      </c>
      <c r="J150" s="526">
        <v>44249</v>
      </c>
      <c r="K150" s="526"/>
    </row>
    <row r="151" spans="1:11" ht="24" x14ac:dyDescent="0.25">
      <c r="A151" s="522">
        <v>146</v>
      </c>
      <c r="B151" s="523" t="s">
        <v>1759</v>
      </c>
      <c r="C151" s="523" t="s">
        <v>1952</v>
      </c>
      <c r="D151" s="523" t="s">
        <v>1953</v>
      </c>
      <c r="E151" s="523" t="s">
        <v>168</v>
      </c>
      <c r="F151" s="524">
        <v>1350</v>
      </c>
      <c r="G151" s="524">
        <v>1350</v>
      </c>
      <c r="H151" s="525" t="s">
        <v>1675</v>
      </c>
      <c r="I151" s="523" t="s">
        <v>1877</v>
      </c>
      <c r="J151" s="526">
        <v>44249</v>
      </c>
      <c r="K151" s="526"/>
    </row>
    <row r="152" spans="1:11" ht="24" x14ac:dyDescent="0.25">
      <c r="A152" s="522">
        <v>147</v>
      </c>
      <c r="B152" s="523" t="s">
        <v>1672</v>
      </c>
      <c r="C152" s="523" t="s">
        <v>1954</v>
      </c>
      <c r="D152" s="523" t="s">
        <v>1955</v>
      </c>
      <c r="E152" s="523" t="s">
        <v>168</v>
      </c>
      <c r="F152" s="524">
        <v>1900</v>
      </c>
      <c r="G152" s="524">
        <v>1900</v>
      </c>
      <c r="H152" s="525" t="s">
        <v>1675</v>
      </c>
      <c r="I152" s="523" t="s">
        <v>1877</v>
      </c>
      <c r="J152" s="526">
        <v>44249</v>
      </c>
      <c r="K152" s="526"/>
    </row>
    <row r="153" spans="1:11" ht="24" x14ac:dyDescent="0.25">
      <c r="A153" s="522">
        <v>148</v>
      </c>
      <c r="B153" s="523" t="s">
        <v>1672</v>
      </c>
      <c r="C153" s="523" t="s">
        <v>1956</v>
      </c>
      <c r="D153" s="523" t="s">
        <v>1957</v>
      </c>
      <c r="E153" s="523" t="s">
        <v>168</v>
      </c>
      <c r="F153" s="524">
        <v>1900</v>
      </c>
      <c r="G153" s="524">
        <v>1900</v>
      </c>
      <c r="H153" s="525" t="s">
        <v>1675</v>
      </c>
      <c r="I153" s="523" t="s">
        <v>1877</v>
      </c>
      <c r="J153" s="526">
        <v>44249</v>
      </c>
      <c r="K153" s="526"/>
    </row>
    <row r="154" spans="1:11" ht="24" x14ac:dyDescent="0.25">
      <c r="A154" s="522">
        <v>149</v>
      </c>
      <c r="B154" s="523" t="s">
        <v>1672</v>
      </c>
      <c r="C154" s="523" t="s">
        <v>1958</v>
      </c>
      <c r="D154" s="523" t="s">
        <v>1959</v>
      </c>
      <c r="E154" s="523" t="s">
        <v>168</v>
      </c>
      <c r="F154" s="524">
        <v>1900</v>
      </c>
      <c r="G154" s="524">
        <v>1900</v>
      </c>
      <c r="H154" s="525" t="s">
        <v>1675</v>
      </c>
      <c r="I154" s="523" t="s">
        <v>1877</v>
      </c>
      <c r="J154" s="526">
        <v>44249</v>
      </c>
      <c r="K154" s="526"/>
    </row>
    <row r="155" spans="1:11" ht="24" x14ac:dyDescent="0.25">
      <c r="A155" s="522">
        <v>150</v>
      </c>
      <c r="B155" s="523" t="s">
        <v>1698</v>
      </c>
      <c r="C155" s="523" t="s">
        <v>1960</v>
      </c>
      <c r="D155" s="523" t="s">
        <v>1961</v>
      </c>
      <c r="E155" s="523" t="s">
        <v>168</v>
      </c>
      <c r="F155" s="524">
        <v>2634.37</v>
      </c>
      <c r="G155" s="524">
        <v>2634.37</v>
      </c>
      <c r="H155" s="525" t="s">
        <v>1689</v>
      </c>
      <c r="I155" s="523" t="s">
        <v>1877</v>
      </c>
      <c r="J155" s="526">
        <v>44235</v>
      </c>
      <c r="K155" s="526"/>
    </row>
    <row r="156" spans="1:11" ht="24" x14ac:dyDescent="0.25">
      <c r="A156" s="522">
        <v>151</v>
      </c>
      <c r="B156" s="523" t="s">
        <v>1759</v>
      </c>
      <c r="C156" s="523" t="s">
        <v>1962</v>
      </c>
      <c r="D156" s="523" t="s">
        <v>1963</v>
      </c>
      <c r="E156" s="523" t="s">
        <v>168</v>
      </c>
      <c r="F156" s="524">
        <v>1350</v>
      </c>
      <c r="G156" s="524">
        <v>1350</v>
      </c>
      <c r="H156" s="525" t="s">
        <v>1675</v>
      </c>
      <c r="I156" s="523" t="s">
        <v>1877</v>
      </c>
      <c r="J156" s="526">
        <v>44235</v>
      </c>
      <c r="K156" s="526"/>
    </row>
    <row r="157" spans="1:11" ht="24" x14ac:dyDescent="0.25">
      <c r="A157" s="522">
        <v>152</v>
      </c>
      <c r="B157" s="523" t="s">
        <v>1672</v>
      </c>
      <c r="C157" s="523" t="s">
        <v>1964</v>
      </c>
      <c r="D157" s="523" t="s">
        <v>1965</v>
      </c>
      <c r="E157" s="523" t="s">
        <v>168</v>
      </c>
      <c r="F157" s="524">
        <v>1900</v>
      </c>
      <c r="G157" s="524">
        <v>1900</v>
      </c>
      <c r="H157" s="525" t="s">
        <v>1675</v>
      </c>
      <c r="I157" s="523" t="s">
        <v>1877</v>
      </c>
      <c r="J157" s="526">
        <v>44249</v>
      </c>
      <c r="K157" s="526"/>
    </row>
    <row r="158" spans="1:11" ht="24" x14ac:dyDescent="0.25">
      <c r="A158" s="522">
        <v>153</v>
      </c>
      <c r="B158" s="523" t="s">
        <v>1672</v>
      </c>
      <c r="C158" s="523" t="s">
        <v>1966</v>
      </c>
      <c r="D158" s="523" t="s">
        <v>1967</v>
      </c>
      <c r="E158" s="523" t="s">
        <v>168</v>
      </c>
      <c r="F158" s="524">
        <v>1900</v>
      </c>
      <c r="G158" s="524">
        <v>1900</v>
      </c>
      <c r="H158" s="525" t="s">
        <v>1675</v>
      </c>
      <c r="I158" s="523" t="s">
        <v>1877</v>
      </c>
      <c r="J158" s="526">
        <v>44239</v>
      </c>
      <c r="K158" s="526"/>
    </row>
    <row r="159" spans="1:11" ht="24" x14ac:dyDescent="0.25">
      <c r="A159" s="522">
        <v>154</v>
      </c>
      <c r="B159" s="523" t="s">
        <v>1672</v>
      </c>
      <c r="C159" s="523" t="s">
        <v>1968</v>
      </c>
      <c r="D159" s="523" t="s">
        <v>1247</v>
      </c>
      <c r="E159" s="523" t="s">
        <v>168</v>
      </c>
      <c r="F159" s="524">
        <v>1900</v>
      </c>
      <c r="G159" s="524">
        <v>1900</v>
      </c>
      <c r="H159" s="525" t="s">
        <v>1675</v>
      </c>
      <c r="I159" s="523" t="s">
        <v>1877</v>
      </c>
      <c r="J159" s="526">
        <v>44235</v>
      </c>
      <c r="K159" s="526"/>
    </row>
    <row r="160" spans="1:11" ht="24" x14ac:dyDescent="0.25">
      <c r="A160" s="522">
        <v>155</v>
      </c>
      <c r="B160" s="523" t="s">
        <v>1672</v>
      </c>
      <c r="C160" s="523" t="s">
        <v>1969</v>
      </c>
      <c r="D160" s="523" t="s">
        <v>1970</v>
      </c>
      <c r="E160" s="523" t="s">
        <v>168</v>
      </c>
      <c r="F160" s="524">
        <v>1900</v>
      </c>
      <c r="G160" s="524">
        <v>1900</v>
      </c>
      <c r="H160" s="525" t="s">
        <v>1675</v>
      </c>
      <c r="I160" s="523" t="s">
        <v>1877</v>
      </c>
      <c r="J160" s="526">
        <v>44249</v>
      </c>
      <c r="K160" s="526"/>
    </row>
    <row r="161" spans="1:11" ht="24" x14ac:dyDescent="0.25">
      <c r="A161" s="522">
        <v>156</v>
      </c>
      <c r="B161" s="523" t="s">
        <v>1672</v>
      </c>
      <c r="C161" s="523" t="s">
        <v>1971</v>
      </c>
      <c r="D161" s="523" t="s">
        <v>1972</v>
      </c>
      <c r="E161" s="523" t="s">
        <v>168</v>
      </c>
      <c r="F161" s="524">
        <v>1900</v>
      </c>
      <c r="G161" s="524">
        <v>1900</v>
      </c>
      <c r="H161" s="525" t="s">
        <v>1675</v>
      </c>
      <c r="I161" s="523" t="s">
        <v>1877</v>
      </c>
      <c r="J161" s="526">
        <v>44235</v>
      </c>
      <c r="K161" s="526"/>
    </row>
    <row r="162" spans="1:11" ht="24" x14ac:dyDescent="0.25">
      <c r="A162" s="522">
        <v>157</v>
      </c>
      <c r="B162" s="523" t="s">
        <v>1672</v>
      </c>
      <c r="C162" s="523" t="s">
        <v>1973</v>
      </c>
      <c r="D162" s="523" t="s">
        <v>1974</v>
      </c>
      <c r="E162" s="523" t="s">
        <v>168</v>
      </c>
      <c r="F162" s="524">
        <v>1900</v>
      </c>
      <c r="G162" s="524">
        <v>1900</v>
      </c>
      <c r="H162" s="525" t="s">
        <v>1675</v>
      </c>
      <c r="I162" s="523" t="s">
        <v>1877</v>
      </c>
      <c r="J162" s="526">
        <v>44249</v>
      </c>
      <c r="K162" s="526"/>
    </row>
    <row r="163" spans="1:11" ht="24" x14ac:dyDescent="0.25">
      <c r="A163" s="522">
        <v>158</v>
      </c>
      <c r="B163" s="523" t="s">
        <v>1672</v>
      </c>
      <c r="C163" s="523" t="s">
        <v>1975</v>
      </c>
      <c r="D163" s="523" t="s">
        <v>1976</v>
      </c>
      <c r="E163" s="523" t="s">
        <v>168</v>
      </c>
      <c r="F163" s="524">
        <v>1900</v>
      </c>
      <c r="G163" s="524">
        <v>1900</v>
      </c>
      <c r="H163" s="525" t="s">
        <v>1675</v>
      </c>
      <c r="I163" s="523" t="s">
        <v>1877</v>
      </c>
      <c r="J163" s="526">
        <v>44235</v>
      </c>
      <c r="K163" s="526"/>
    </row>
    <row r="164" spans="1:11" x14ac:dyDescent="0.25">
      <c r="A164" s="522">
        <v>159</v>
      </c>
      <c r="B164" s="523" t="s">
        <v>1830</v>
      </c>
      <c r="C164" s="523" t="s">
        <v>1977</v>
      </c>
      <c r="D164" s="523" t="s">
        <v>1978</v>
      </c>
      <c r="E164" s="523" t="s">
        <v>168</v>
      </c>
      <c r="F164" s="524">
        <v>2630</v>
      </c>
      <c r="G164" s="524">
        <v>2630</v>
      </c>
      <c r="H164" s="525"/>
      <c r="I164" s="523" t="s">
        <v>1877</v>
      </c>
      <c r="J164" s="526">
        <v>44239</v>
      </c>
      <c r="K164" s="526"/>
    </row>
    <row r="165" spans="1:11" ht="24" x14ac:dyDescent="0.25">
      <c r="A165" s="522">
        <v>160</v>
      </c>
      <c r="B165" s="523" t="s">
        <v>1672</v>
      </c>
      <c r="C165" s="523" t="s">
        <v>1979</v>
      </c>
      <c r="D165" s="523" t="s">
        <v>1980</v>
      </c>
      <c r="E165" s="523" t="s">
        <v>168</v>
      </c>
      <c r="F165" s="524">
        <v>1900</v>
      </c>
      <c r="G165" s="524">
        <v>1900</v>
      </c>
      <c r="H165" s="525" t="s">
        <v>1675</v>
      </c>
      <c r="I165" s="523" t="s">
        <v>1877</v>
      </c>
      <c r="J165" s="526">
        <v>44235</v>
      </c>
      <c r="K165" s="526"/>
    </row>
    <row r="166" spans="1:11" ht="24" x14ac:dyDescent="0.25">
      <c r="A166" s="522">
        <v>161</v>
      </c>
      <c r="B166" s="523" t="s">
        <v>1672</v>
      </c>
      <c r="C166" s="523" t="s">
        <v>1981</v>
      </c>
      <c r="D166" s="523" t="s">
        <v>1982</v>
      </c>
      <c r="E166" s="523" t="s">
        <v>168</v>
      </c>
      <c r="F166" s="524">
        <v>1900</v>
      </c>
      <c r="G166" s="524">
        <v>1900</v>
      </c>
      <c r="H166" s="525" t="s">
        <v>1675</v>
      </c>
      <c r="I166" s="523" t="s">
        <v>1877</v>
      </c>
      <c r="J166" s="526">
        <v>44249</v>
      </c>
      <c r="K166" s="526"/>
    </row>
    <row r="167" spans="1:11" ht="24" x14ac:dyDescent="0.25">
      <c r="A167" s="522">
        <v>162</v>
      </c>
      <c r="B167" s="523" t="s">
        <v>1672</v>
      </c>
      <c r="C167" s="523" t="s">
        <v>1983</v>
      </c>
      <c r="D167" s="523" t="s">
        <v>1984</v>
      </c>
      <c r="E167" s="523" t="s">
        <v>168</v>
      </c>
      <c r="F167" s="524">
        <v>1900</v>
      </c>
      <c r="G167" s="524">
        <v>1900</v>
      </c>
      <c r="H167" s="525" t="s">
        <v>1675</v>
      </c>
      <c r="I167" s="523" t="s">
        <v>1877</v>
      </c>
      <c r="J167" s="526">
        <v>44249</v>
      </c>
      <c r="K167" s="526"/>
    </row>
    <row r="168" spans="1:11" ht="24" x14ac:dyDescent="0.25">
      <c r="A168" s="522">
        <v>163</v>
      </c>
      <c r="B168" s="523" t="s">
        <v>1672</v>
      </c>
      <c r="C168" s="523" t="s">
        <v>1985</v>
      </c>
      <c r="D168" s="523" t="s">
        <v>1986</v>
      </c>
      <c r="E168" s="523" t="s">
        <v>168</v>
      </c>
      <c r="F168" s="524">
        <v>1900</v>
      </c>
      <c r="G168" s="524">
        <v>1900</v>
      </c>
      <c r="H168" s="525" t="s">
        <v>1675</v>
      </c>
      <c r="I168" s="523" t="s">
        <v>1877</v>
      </c>
      <c r="J168" s="526">
        <v>44249</v>
      </c>
      <c r="K168" s="526"/>
    </row>
    <row r="169" spans="1:11" ht="24" x14ac:dyDescent="0.25">
      <c r="A169" s="522">
        <v>164</v>
      </c>
      <c r="B169" s="523" t="s">
        <v>1668</v>
      </c>
      <c r="C169" s="523" t="s">
        <v>1987</v>
      </c>
      <c r="D169" s="523" t="s">
        <v>1988</v>
      </c>
      <c r="E169" s="523" t="s">
        <v>168</v>
      </c>
      <c r="F169" s="524">
        <v>1500</v>
      </c>
      <c r="G169" s="524">
        <v>1500</v>
      </c>
      <c r="H169" s="525" t="s">
        <v>1667</v>
      </c>
      <c r="I169" s="523" t="s">
        <v>1877</v>
      </c>
      <c r="J169" s="526">
        <v>44235</v>
      </c>
      <c r="K169" s="526"/>
    </row>
    <row r="170" spans="1:11" ht="24" x14ac:dyDescent="0.25">
      <c r="A170" s="522">
        <v>165</v>
      </c>
      <c r="B170" s="523" t="s">
        <v>1788</v>
      </c>
      <c r="C170" s="523" t="s">
        <v>1989</v>
      </c>
      <c r="D170" s="523" t="s">
        <v>1990</v>
      </c>
      <c r="E170" s="523" t="s">
        <v>168</v>
      </c>
      <c r="F170" s="524">
        <v>2634.37</v>
      </c>
      <c r="G170" s="524">
        <v>2634.37</v>
      </c>
      <c r="H170" s="525" t="s">
        <v>1689</v>
      </c>
      <c r="I170" s="523" t="s">
        <v>1877</v>
      </c>
      <c r="J170" s="526">
        <v>44256</v>
      </c>
      <c r="K170" s="526"/>
    </row>
    <row r="171" spans="1:11" ht="24" x14ac:dyDescent="0.25">
      <c r="A171" s="522">
        <v>166</v>
      </c>
      <c r="B171" s="523" t="s">
        <v>1843</v>
      </c>
      <c r="C171" s="523" t="s">
        <v>1991</v>
      </c>
      <c r="D171" s="523" t="s">
        <v>1992</v>
      </c>
      <c r="E171" s="523" t="s">
        <v>168</v>
      </c>
      <c r="F171" s="524">
        <v>2634.37</v>
      </c>
      <c r="G171" s="524">
        <v>2634.37</v>
      </c>
      <c r="H171" s="525" t="s">
        <v>1689</v>
      </c>
      <c r="I171" s="523" t="s">
        <v>1877</v>
      </c>
      <c r="J171" s="526">
        <v>44257</v>
      </c>
      <c r="K171" s="526"/>
    </row>
    <row r="172" spans="1:11" ht="24" x14ac:dyDescent="0.25">
      <c r="A172" s="522">
        <v>167</v>
      </c>
      <c r="B172" s="523" t="s">
        <v>1672</v>
      </c>
      <c r="C172" s="523" t="s">
        <v>1993</v>
      </c>
      <c r="D172" s="523" t="s">
        <v>1994</v>
      </c>
      <c r="E172" s="523" t="s">
        <v>168</v>
      </c>
      <c r="F172" s="524">
        <v>1900</v>
      </c>
      <c r="G172" s="524">
        <v>1900</v>
      </c>
      <c r="H172" s="525" t="s">
        <v>1675</v>
      </c>
      <c r="I172" s="523" t="s">
        <v>1995</v>
      </c>
      <c r="J172" s="526">
        <v>44245</v>
      </c>
      <c r="K172" s="526"/>
    </row>
    <row r="173" spans="1:11" ht="24" x14ac:dyDescent="0.25">
      <c r="A173" s="522">
        <v>168</v>
      </c>
      <c r="B173" s="523" t="s">
        <v>1672</v>
      </c>
      <c r="C173" s="523" t="s">
        <v>1996</v>
      </c>
      <c r="D173" s="523" t="s">
        <v>1997</v>
      </c>
      <c r="E173" s="523" t="s">
        <v>168</v>
      </c>
      <c r="F173" s="524">
        <v>1900</v>
      </c>
      <c r="G173" s="524">
        <v>1900</v>
      </c>
      <c r="H173" s="525" t="s">
        <v>1675</v>
      </c>
      <c r="I173" s="523" t="s">
        <v>1995</v>
      </c>
      <c r="J173" s="526">
        <v>44245</v>
      </c>
      <c r="K173" s="526"/>
    </row>
    <row r="174" spans="1:11" ht="24" x14ac:dyDescent="0.25">
      <c r="A174" s="522">
        <v>169</v>
      </c>
      <c r="B174" s="523" t="s">
        <v>1672</v>
      </c>
      <c r="C174" s="523" t="s">
        <v>1998</v>
      </c>
      <c r="D174" s="523" t="s">
        <v>1999</v>
      </c>
      <c r="E174" s="523" t="s">
        <v>168</v>
      </c>
      <c r="F174" s="524">
        <v>1900</v>
      </c>
      <c r="G174" s="524">
        <v>1900</v>
      </c>
      <c r="H174" s="525" t="s">
        <v>1675</v>
      </c>
      <c r="I174" s="523" t="s">
        <v>1995</v>
      </c>
      <c r="J174" s="526">
        <v>44245</v>
      </c>
      <c r="K174" s="526"/>
    </row>
    <row r="175" spans="1:11" ht="24" x14ac:dyDescent="0.25">
      <c r="A175" s="522">
        <v>170</v>
      </c>
      <c r="B175" s="523" t="s">
        <v>1672</v>
      </c>
      <c r="C175" s="523" t="s">
        <v>2000</v>
      </c>
      <c r="D175" s="523" t="s">
        <v>2001</v>
      </c>
      <c r="E175" s="523" t="s">
        <v>168</v>
      </c>
      <c r="F175" s="524">
        <v>1900</v>
      </c>
      <c r="G175" s="524">
        <v>1900</v>
      </c>
      <c r="H175" s="525" t="s">
        <v>1675</v>
      </c>
      <c r="I175" s="523" t="s">
        <v>2002</v>
      </c>
      <c r="J175" s="526">
        <v>44245</v>
      </c>
      <c r="K175" s="526"/>
    </row>
    <row r="176" spans="1:11" ht="24" x14ac:dyDescent="0.25">
      <c r="A176" s="522">
        <v>171</v>
      </c>
      <c r="B176" s="523" t="s">
        <v>1672</v>
      </c>
      <c r="C176" s="523" t="s">
        <v>2003</v>
      </c>
      <c r="D176" s="523" t="s">
        <v>2004</v>
      </c>
      <c r="E176" s="523" t="s">
        <v>168</v>
      </c>
      <c r="F176" s="524">
        <v>1900</v>
      </c>
      <c r="G176" s="524">
        <v>1900</v>
      </c>
      <c r="H176" s="525" t="s">
        <v>1675</v>
      </c>
      <c r="I176" s="523" t="s">
        <v>1995</v>
      </c>
      <c r="J176" s="526">
        <v>44245</v>
      </c>
      <c r="K176" s="526"/>
    </row>
    <row r="177" spans="1:11" ht="24" x14ac:dyDescent="0.25">
      <c r="A177" s="522">
        <v>172</v>
      </c>
      <c r="B177" s="523" t="s">
        <v>1668</v>
      </c>
      <c r="C177" s="523" t="s">
        <v>2005</v>
      </c>
      <c r="D177" s="523" t="s">
        <v>2006</v>
      </c>
      <c r="E177" s="523" t="s">
        <v>168</v>
      </c>
      <c r="F177" s="524">
        <v>1500</v>
      </c>
      <c r="G177" s="524">
        <v>1500</v>
      </c>
      <c r="H177" s="525" t="s">
        <v>1667</v>
      </c>
      <c r="I177" s="523" t="s">
        <v>1995</v>
      </c>
      <c r="J177" s="526">
        <v>44245</v>
      </c>
      <c r="K177" s="526"/>
    </row>
    <row r="178" spans="1:11" ht="24" x14ac:dyDescent="0.25">
      <c r="A178" s="522">
        <v>173</v>
      </c>
      <c r="B178" s="523" t="s">
        <v>1672</v>
      </c>
      <c r="C178" s="523" t="s">
        <v>2007</v>
      </c>
      <c r="D178" s="523" t="s">
        <v>2008</v>
      </c>
      <c r="E178" s="523" t="s">
        <v>168</v>
      </c>
      <c r="F178" s="524">
        <v>1900</v>
      </c>
      <c r="G178" s="524">
        <v>1900</v>
      </c>
      <c r="H178" s="525" t="s">
        <v>1675</v>
      </c>
      <c r="I178" s="523" t="s">
        <v>1995</v>
      </c>
      <c r="J178" s="526">
        <v>44245</v>
      </c>
      <c r="K178" s="526"/>
    </row>
    <row r="179" spans="1:11" ht="24" x14ac:dyDescent="0.25">
      <c r="A179" s="522">
        <v>174</v>
      </c>
      <c r="B179" s="523" t="s">
        <v>1672</v>
      </c>
      <c r="C179" s="523" t="s">
        <v>2009</v>
      </c>
      <c r="D179" s="523" t="s">
        <v>2010</v>
      </c>
      <c r="E179" s="523" t="s">
        <v>168</v>
      </c>
      <c r="F179" s="524">
        <v>1900</v>
      </c>
      <c r="G179" s="524">
        <v>1900</v>
      </c>
      <c r="H179" s="525" t="s">
        <v>1675</v>
      </c>
      <c r="I179" s="523" t="s">
        <v>1995</v>
      </c>
      <c r="J179" s="526">
        <v>44245</v>
      </c>
      <c r="K179" s="526"/>
    </row>
    <row r="180" spans="1:11" ht="24" x14ac:dyDescent="0.25">
      <c r="A180" s="522">
        <v>175</v>
      </c>
      <c r="B180" s="523" t="s">
        <v>1703</v>
      </c>
      <c r="C180" s="523" t="s">
        <v>2011</v>
      </c>
      <c r="D180" s="523" t="s">
        <v>2012</v>
      </c>
      <c r="E180" s="523" t="s">
        <v>168</v>
      </c>
      <c r="F180" s="524">
        <v>2634.37</v>
      </c>
      <c r="G180" s="524">
        <v>2634.37</v>
      </c>
      <c r="H180" s="525" t="s">
        <v>1689</v>
      </c>
      <c r="I180" s="523" t="s">
        <v>1995</v>
      </c>
      <c r="J180" s="526">
        <v>44245</v>
      </c>
      <c r="K180" s="526"/>
    </row>
    <row r="181" spans="1:11" ht="24" x14ac:dyDescent="0.25">
      <c r="A181" s="522">
        <v>176</v>
      </c>
      <c r="B181" s="523" t="s">
        <v>1672</v>
      </c>
      <c r="C181" s="523" t="s">
        <v>2013</v>
      </c>
      <c r="D181" s="523" t="s">
        <v>2014</v>
      </c>
      <c r="E181" s="523" t="s">
        <v>168</v>
      </c>
      <c r="F181" s="524">
        <v>1900</v>
      </c>
      <c r="G181" s="524">
        <v>1900</v>
      </c>
      <c r="H181" s="525" t="s">
        <v>1675</v>
      </c>
      <c r="I181" s="523" t="s">
        <v>1995</v>
      </c>
      <c r="J181" s="526">
        <v>44245</v>
      </c>
      <c r="K181" s="526"/>
    </row>
    <row r="182" spans="1:11" ht="24" x14ac:dyDescent="0.25">
      <c r="A182" s="522">
        <v>177</v>
      </c>
      <c r="B182" s="523" t="s">
        <v>1672</v>
      </c>
      <c r="C182" s="523" t="s">
        <v>2015</v>
      </c>
      <c r="D182" s="523" t="s">
        <v>2016</v>
      </c>
      <c r="E182" s="523" t="s">
        <v>168</v>
      </c>
      <c r="F182" s="524">
        <v>1900</v>
      </c>
      <c r="G182" s="524">
        <v>1900</v>
      </c>
      <c r="H182" s="525" t="s">
        <v>1675</v>
      </c>
      <c r="I182" s="523" t="s">
        <v>2017</v>
      </c>
      <c r="J182" s="526">
        <v>44245</v>
      </c>
      <c r="K182" s="526"/>
    </row>
    <row r="183" spans="1:11" ht="24" x14ac:dyDescent="0.25">
      <c r="A183" s="522">
        <v>178</v>
      </c>
      <c r="B183" s="523" t="s">
        <v>1672</v>
      </c>
      <c r="C183" s="523" t="s">
        <v>2018</v>
      </c>
      <c r="D183" s="523" t="s">
        <v>2019</v>
      </c>
      <c r="E183" s="523" t="s">
        <v>168</v>
      </c>
      <c r="F183" s="524">
        <v>1900</v>
      </c>
      <c r="G183" s="524">
        <v>1900</v>
      </c>
      <c r="H183" s="525" t="s">
        <v>1675</v>
      </c>
      <c r="I183" s="523" t="s">
        <v>1995</v>
      </c>
      <c r="J183" s="526">
        <v>44245</v>
      </c>
      <c r="K183" s="526"/>
    </row>
    <row r="184" spans="1:11" ht="24" x14ac:dyDescent="0.25">
      <c r="A184" s="522">
        <v>179</v>
      </c>
      <c r="B184" s="523" t="s">
        <v>1846</v>
      </c>
      <c r="C184" s="523" t="s">
        <v>2020</v>
      </c>
      <c r="D184" s="523" t="s">
        <v>2021</v>
      </c>
      <c r="E184" s="523" t="s">
        <v>168</v>
      </c>
      <c r="F184" s="524">
        <v>5330</v>
      </c>
      <c r="G184" s="524">
        <v>5330</v>
      </c>
      <c r="H184" s="525" t="s">
        <v>1640</v>
      </c>
      <c r="I184" s="523" t="s">
        <v>1995</v>
      </c>
      <c r="J184" s="526">
        <v>44245</v>
      </c>
      <c r="K184" s="526"/>
    </row>
    <row r="185" spans="1:11" ht="24" x14ac:dyDescent="0.25">
      <c r="A185" s="522">
        <v>180</v>
      </c>
      <c r="B185" s="523" t="s">
        <v>2022</v>
      </c>
      <c r="C185" s="523" t="s">
        <v>2023</v>
      </c>
      <c r="D185" s="523" t="s">
        <v>2024</v>
      </c>
      <c r="E185" s="523" t="s">
        <v>168</v>
      </c>
      <c r="F185" s="524">
        <v>2800</v>
      </c>
      <c r="G185" s="524">
        <v>2800</v>
      </c>
      <c r="H185" s="525" t="s">
        <v>1689</v>
      </c>
      <c r="I185" s="523" t="s">
        <v>1995</v>
      </c>
      <c r="J185" s="526">
        <v>44245</v>
      </c>
      <c r="K185" s="526"/>
    </row>
    <row r="186" spans="1:11" ht="24" x14ac:dyDescent="0.25">
      <c r="A186" s="522">
        <v>181</v>
      </c>
      <c r="B186" s="523" t="s">
        <v>2025</v>
      </c>
      <c r="C186" s="523" t="s">
        <v>2026</v>
      </c>
      <c r="D186" s="523" t="s">
        <v>2027</v>
      </c>
      <c r="E186" s="523" t="s">
        <v>168</v>
      </c>
      <c r="F186" s="524">
        <v>1500</v>
      </c>
      <c r="G186" s="524">
        <v>1500</v>
      </c>
      <c r="H186" s="525" t="s">
        <v>1667</v>
      </c>
      <c r="I186" s="523" t="s">
        <v>1995</v>
      </c>
      <c r="J186" s="526">
        <v>44245</v>
      </c>
      <c r="K186" s="526"/>
    </row>
    <row r="187" spans="1:11" ht="24" x14ac:dyDescent="0.25">
      <c r="A187" s="522">
        <v>182</v>
      </c>
      <c r="B187" s="523" t="s">
        <v>1672</v>
      </c>
      <c r="C187" s="523" t="s">
        <v>2028</v>
      </c>
      <c r="D187" s="523">
        <v>4662577675</v>
      </c>
      <c r="E187" s="523" t="s">
        <v>168</v>
      </c>
      <c r="F187" s="524">
        <v>1900</v>
      </c>
      <c r="G187" s="524">
        <v>1900</v>
      </c>
      <c r="H187" s="525" t="s">
        <v>1675</v>
      </c>
      <c r="I187" s="523" t="s">
        <v>1995</v>
      </c>
      <c r="J187" s="526">
        <v>44245</v>
      </c>
      <c r="K187" s="526"/>
    </row>
    <row r="188" spans="1:11" ht="24" x14ac:dyDescent="0.25">
      <c r="A188" s="522">
        <v>183</v>
      </c>
      <c r="B188" s="523" t="s">
        <v>1686</v>
      </c>
      <c r="C188" s="523" t="s">
        <v>2029</v>
      </c>
      <c r="D188" s="523" t="s">
        <v>2030</v>
      </c>
      <c r="E188" s="523" t="s">
        <v>168</v>
      </c>
      <c r="F188" s="524">
        <v>2634.37</v>
      </c>
      <c r="G188" s="524">
        <v>2634.37</v>
      </c>
      <c r="H188" s="525" t="s">
        <v>1689</v>
      </c>
      <c r="I188" s="523" t="s">
        <v>2031</v>
      </c>
      <c r="J188" s="526">
        <v>44258</v>
      </c>
      <c r="K188" s="526"/>
    </row>
    <row r="189" spans="1:11" ht="24" x14ac:dyDescent="0.25">
      <c r="A189" s="522">
        <v>184</v>
      </c>
      <c r="B189" s="523" t="s">
        <v>1672</v>
      </c>
      <c r="C189" s="523" t="s">
        <v>2032</v>
      </c>
      <c r="D189" s="523" t="s">
        <v>2033</v>
      </c>
      <c r="E189" s="523" t="s">
        <v>168</v>
      </c>
      <c r="F189" s="524">
        <v>1900</v>
      </c>
      <c r="G189" s="524">
        <v>1900</v>
      </c>
      <c r="H189" s="525" t="s">
        <v>1675</v>
      </c>
      <c r="I189" s="523" t="s">
        <v>1995</v>
      </c>
      <c r="J189" s="526">
        <v>44245</v>
      </c>
      <c r="K189" s="526"/>
    </row>
    <row r="190" spans="1:11" ht="24" x14ac:dyDescent="0.25">
      <c r="A190" s="522">
        <v>185</v>
      </c>
      <c r="B190" s="523" t="s">
        <v>1843</v>
      </c>
      <c r="C190" s="523" t="s">
        <v>2034</v>
      </c>
      <c r="D190" s="523" t="s">
        <v>2035</v>
      </c>
      <c r="E190" s="523" t="s">
        <v>168</v>
      </c>
      <c r="F190" s="524">
        <v>2634.37</v>
      </c>
      <c r="G190" s="524">
        <v>2634.37</v>
      </c>
      <c r="H190" s="525" t="s">
        <v>1689</v>
      </c>
      <c r="I190" s="523" t="s">
        <v>1995</v>
      </c>
      <c r="J190" s="526">
        <v>44245</v>
      </c>
      <c r="K190" s="526"/>
    </row>
    <row r="191" spans="1:11" ht="24" x14ac:dyDescent="0.25">
      <c r="A191" s="522">
        <v>186</v>
      </c>
      <c r="B191" s="523" t="s">
        <v>1672</v>
      </c>
      <c r="C191" s="523" t="s">
        <v>2036</v>
      </c>
      <c r="D191" s="523" t="s">
        <v>2037</v>
      </c>
      <c r="E191" s="523" t="s">
        <v>168</v>
      </c>
      <c r="F191" s="524">
        <v>1900</v>
      </c>
      <c r="G191" s="524">
        <v>1900</v>
      </c>
      <c r="H191" s="525" t="s">
        <v>1675</v>
      </c>
      <c r="I191" s="523" t="s">
        <v>1995</v>
      </c>
      <c r="J191" s="526">
        <v>44249</v>
      </c>
      <c r="K191" s="526"/>
    </row>
    <row r="192" spans="1:11" ht="24" x14ac:dyDescent="0.25">
      <c r="A192" s="522">
        <v>187</v>
      </c>
      <c r="B192" s="523" t="s">
        <v>1672</v>
      </c>
      <c r="C192" s="523" t="s">
        <v>2038</v>
      </c>
      <c r="D192" s="523" t="s">
        <v>2039</v>
      </c>
      <c r="E192" s="523" t="s">
        <v>168</v>
      </c>
      <c r="F192" s="524">
        <v>1900</v>
      </c>
      <c r="G192" s="524">
        <v>1900</v>
      </c>
      <c r="H192" s="525" t="s">
        <v>1675</v>
      </c>
      <c r="I192" s="523" t="s">
        <v>1995</v>
      </c>
      <c r="J192" s="526">
        <v>44245</v>
      </c>
      <c r="K192" s="526"/>
    </row>
    <row r="193" spans="1:11" ht="24" x14ac:dyDescent="0.25">
      <c r="A193" s="522">
        <v>188</v>
      </c>
      <c r="B193" s="523" t="s">
        <v>1686</v>
      </c>
      <c r="C193" s="523" t="s">
        <v>2040</v>
      </c>
      <c r="D193" s="523" t="s">
        <v>2041</v>
      </c>
      <c r="E193" s="523" t="s">
        <v>168</v>
      </c>
      <c r="F193" s="524">
        <v>2634.37</v>
      </c>
      <c r="G193" s="524">
        <v>2634.37</v>
      </c>
      <c r="H193" s="525" t="s">
        <v>1689</v>
      </c>
      <c r="I193" s="523" t="s">
        <v>1995</v>
      </c>
      <c r="J193" s="526">
        <v>44245</v>
      </c>
      <c r="K193" s="526"/>
    </row>
    <row r="194" spans="1:11" ht="24" x14ac:dyDescent="0.25">
      <c r="A194" s="522">
        <v>189</v>
      </c>
      <c r="B194" s="523" t="s">
        <v>1788</v>
      </c>
      <c r="C194" s="523" t="s">
        <v>2042</v>
      </c>
      <c r="D194" s="523" t="s">
        <v>2043</v>
      </c>
      <c r="E194" s="523" t="s">
        <v>168</v>
      </c>
      <c r="F194" s="524">
        <v>2634.37</v>
      </c>
      <c r="G194" s="524">
        <v>2634.37</v>
      </c>
      <c r="H194" s="525" t="s">
        <v>1689</v>
      </c>
      <c r="I194" s="523" t="s">
        <v>1995</v>
      </c>
      <c r="J194" s="526">
        <v>44245</v>
      </c>
      <c r="K194" s="526"/>
    </row>
    <row r="195" spans="1:11" ht="24" x14ac:dyDescent="0.25">
      <c r="A195" s="522">
        <v>190</v>
      </c>
      <c r="B195" s="523" t="s">
        <v>1672</v>
      </c>
      <c r="C195" s="523" t="s">
        <v>2044</v>
      </c>
      <c r="D195" s="523" t="s">
        <v>2045</v>
      </c>
      <c r="E195" s="523" t="s">
        <v>168</v>
      </c>
      <c r="F195" s="524">
        <v>1900</v>
      </c>
      <c r="G195" s="524">
        <v>1900</v>
      </c>
      <c r="H195" s="525" t="s">
        <v>1675</v>
      </c>
      <c r="I195" s="523" t="s">
        <v>1995</v>
      </c>
      <c r="J195" s="526">
        <v>44245</v>
      </c>
      <c r="K195" s="526"/>
    </row>
    <row r="196" spans="1:11" ht="24" x14ac:dyDescent="0.25">
      <c r="A196" s="522">
        <v>191</v>
      </c>
      <c r="B196" s="523" t="s">
        <v>1672</v>
      </c>
      <c r="C196" s="523" t="s">
        <v>2046</v>
      </c>
      <c r="D196" s="523" t="s">
        <v>2047</v>
      </c>
      <c r="E196" s="523" t="s">
        <v>168</v>
      </c>
      <c r="F196" s="524">
        <v>1900</v>
      </c>
      <c r="G196" s="524">
        <v>1900</v>
      </c>
      <c r="H196" s="525" t="s">
        <v>1675</v>
      </c>
      <c r="I196" s="523" t="s">
        <v>1995</v>
      </c>
      <c r="J196" s="526">
        <v>44245</v>
      </c>
      <c r="K196" s="526"/>
    </row>
    <row r="197" spans="1:11" ht="24" x14ac:dyDescent="0.25">
      <c r="A197" s="522">
        <v>192</v>
      </c>
      <c r="B197" s="523" t="s">
        <v>1698</v>
      </c>
      <c r="C197" s="523" t="s">
        <v>2048</v>
      </c>
      <c r="D197" s="523" t="s">
        <v>2049</v>
      </c>
      <c r="E197" s="523" t="s">
        <v>168</v>
      </c>
      <c r="F197" s="524">
        <v>2634.37</v>
      </c>
      <c r="G197" s="524">
        <v>2634.37</v>
      </c>
      <c r="H197" s="525" t="s">
        <v>1689</v>
      </c>
      <c r="I197" s="523" t="s">
        <v>1995</v>
      </c>
      <c r="J197" s="526">
        <v>44246</v>
      </c>
      <c r="K197" s="526"/>
    </row>
    <row r="198" spans="1:11" ht="24" x14ac:dyDescent="0.25">
      <c r="A198" s="522">
        <v>193</v>
      </c>
      <c r="B198" s="523" t="s">
        <v>1672</v>
      </c>
      <c r="C198" s="523" t="s">
        <v>2050</v>
      </c>
      <c r="D198" s="523" t="s">
        <v>2051</v>
      </c>
      <c r="E198" s="523" t="s">
        <v>168</v>
      </c>
      <c r="F198" s="524">
        <v>1900</v>
      </c>
      <c r="G198" s="524">
        <v>1900</v>
      </c>
      <c r="H198" s="525" t="s">
        <v>1675</v>
      </c>
      <c r="I198" s="523" t="s">
        <v>1995</v>
      </c>
      <c r="J198" s="526">
        <v>44245</v>
      </c>
      <c r="K198" s="526"/>
    </row>
    <row r="199" spans="1:11" ht="24" x14ac:dyDescent="0.25">
      <c r="A199" s="522">
        <v>194</v>
      </c>
      <c r="B199" s="523" t="s">
        <v>1672</v>
      </c>
      <c r="C199" s="523" t="s">
        <v>2052</v>
      </c>
      <c r="D199" s="523" t="s">
        <v>2053</v>
      </c>
      <c r="E199" s="523" t="s">
        <v>168</v>
      </c>
      <c r="F199" s="524">
        <v>1900</v>
      </c>
      <c r="G199" s="524">
        <v>1900</v>
      </c>
      <c r="H199" s="525" t="s">
        <v>1675</v>
      </c>
      <c r="I199" s="523" t="s">
        <v>1995</v>
      </c>
      <c r="J199" s="526">
        <v>44257</v>
      </c>
      <c r="K199" s="526"/>
    </row>
    <row r="200" spans="1:11" ht="24" x14ac:dyDescent="0.25">
      <c r="A200" s="522">
        <v>195</v>
      </c>
      <c r="B200" s="523" t="s">
        <v>1843</v>
      </c>
      <c r="C200" s="523" t="s">
        <v>2054</v>
      </c>
      <c r="D200" s="523" t="s">
        <v>2055</v>
      </c>
      <c r="E200" s="523" t="s">
        <v>168</v>
      </c>
      <c r="F200" s="524">
        <v>2634.37</v>
      </c>
      <c r="G200" s="524">
        <v>2634.37</v>
      </c>
      <c r="H200" s="525" t="s">
        <v>1689</v>
      </c>
      <c r="I200" s="523" t="s">
        <v>1995</v>
      </c>
      <c r="J200" s="526">
        <v>44257</v>
      </c>
      <c r="K200" s="526"/>
    </row>
    <row r="201" spans="1:11" ht="24" x14ac:dyDescent="0.25">
      <c r="A201" s="522">
        <v>196</v>
      </c>
      <c r="B201" s="523" t="s">
        <v>1701</v>
      </c>
      <c r="C201" s="523" t="s">
        <v>2056</v>
      </c>
      <c r="D201" s="523" t="s">
        <v>2057</v>
      </c>
      <c r="E201" s="523" t="s">
        <v>168</v>
      </c>
      <c r="F201" s="524">
        <v>6620</v>
      </c>
      <c r="G201" s="524">
        <v>6620</v>
      </c>
      <c r="H201" s="525" t="s">
        <v>1640</v>
      </c>
      <c r="I201" s="523" t="s">
        <v>1995</v>
      </c>
      <c r="J201" s="526">
        <v>44257</v>
      </c>
      <c r="K201" s="526"/>
    </row>
    <row r="202" spans="1:11" ht="24" x14ac:dyDescent="0.25">
      <c r="A202" s="522">
        <v>197</v>
      </c>
      <c r="B202" s="523" t="s">
        <v>1672</v>
      </c>
      <c r="C202" s="523" t="s">
        <v>2058</v>
      </c>
      <c r="D202" s="523" t="s">
        <v>2059</v>
      </c>
      <c r="E202" s="523" t="s">
        <v>168</v>
      </c>
      <c r="F202" s="524">
        <v>1900</v>
      </c>
      <c r="G202" s="524">
        <v>1900</v>
      </c>
      <c r="H202" s="525" t="s">
        <v>1675</v>
      </c>
      <c r="I202" s="523" t="s">
        <v>1995</v>
      </c>
      <c r="J202" s="526">
        <v>44257</v>
      </c>
      <c r="K202" s="526"/>
    </row>
    <row r="203" spans="1:11" ht="24" x14ac:dyDescent="0.25">
      <c r="A203" s="522">
        <v>198</v>
      </c>
      <c r="B203" s="523" t="s">
        <v>1701</v>
      </c>
      <c r="C203" s="523" t="s">
        <v>2060</v>
      </c>
      <c r="D203" s="523" t="s">
        <v>580</v>
      </c>
      <c r="E203" s="523" t="s">
        <v>168</v>
      </c>
      <c r="F203" s="524">
        <v>6620</v>
      </c>
      <c r="G203" s="524">
        <v>6620</v>
      </c>
      <c r="H203" s="525" t="s">
        <v>1640</v>
      </c>
      <c r="I203" s="523" t="s">
        <v>2061</v>
      </c>
      <c r="J203" s="526">
        <v>44246</v>
      </c>
      <c r="K203" s="526"/>
    </row>
    <row r="204" spans="1:11" ht="24" x14ac:dyDescent="0.25">
      <c r="A204" s="522">
        <v>199</v>
      </c>
      <c r="B204" s="523" t="s">
        <v>1686</v>
      </c>
      <c r="C204" s="523" t="s">
        <v>2062</v>
      </c>
      <c r="D204" s="523" t="s">
        <v>759</v>
      </c>
      <c r="E204" s="523" t="s">
        <v>168</v>
      </c>
      <c r="F204" s="524">
        <v>2634.37</v>
      </c>
      <c r="G204" s="524">
        <v>2634.37</v>
      </c>
      <c r="H204" s="525" t="s">
        <v>1689</v>
      </c>
      <c r="I204" s="523" t="s">
        <v>2002</v>
      </c>
      <c r="J204" s="526">
        <v>44249</v>
      </c>
      <c r="K204" s="526">
        <v>44417</v>
      </c>
    </row>
    <row r="205" spans="1:11" ht="24" x14ac:dyDescent="0.25">
      <c r="A205" s="522">
        <v>200</v>
      </c>
      <c r="B205" s="523" t="s">
        <v>1759</v>
      </c>
      <c r="C205" s="523" t="s">
        <v>2063</v>
      </c>
      <c r="D205" s="523" t="s">
        <v>2064</v>
      </c>
      <c r="E205" s="523" t="s">
        <v>168</v>
      </c>
      <c r="F205" s="524">
        <v>1350</v>
      </c>
      <c r="G205" s="524">
        <v>1350</v>
      </c>
      <c r="H205" s="525" t="s">
        <v>1675</v>
      </c>
      <c r="I205" s="523" t="s">
        <v>2061</v>
      </c>
      <c r="J205" s="526">
        <v>44246</v>
      </c>
      <c r="K205" s="526"/>
    </row>
    <row r="206" spans="1:11" ht="24" x14ac:dyDescent="0.25">
      <c r="A206" s="522">
        <v>201</v>
      </c>
      <c r="B206" s="523" t="s">
        <v>1698</v>
      </c>
      <c r="C206" s="523" t="s">
        <v>2065</v>
      </c>
      <c r="D206" s="523" t="s">
        <v>2066</v>
      </c>
      <c r="E206" s="523" t="s">
        <v>168</v>
      </c>
      <c r="F206" s="524">
        <v>2634.37</v>
      </c>
      <c r="G206" s="524">
        <v>2634.37</v>
      </c>
      <c r="H206" s="525" t="s">
        <v>1689</v>
      </c>
      <c r="I206" s="523" t="s">
        <v>2061</v>
      </c>
      <c r="J206" s="526">
        <v>44245</v>
      </c>
      <c r="K206" s="526"/>
    </row>
    <row r="207" spans="1:11" ht="24" x14ac:dyDescent="0.25">
      <c r="A207" s="522">
        <v>202</v>
      </c>
      <c r="B207" s="523" t="s">
        <v>1843</v>
      </c>
      <c r="C207" s="523" t="s">
        <v>2067</v>
      </c>
      <c r="D207" s="523" t="s">
        <v>2068</v>
      </c>
      <c r="E207" s="523" t="s">
        <v>168</v>
      </c>
      <c r="F207" s="524">
        <v>2634.37</v>
      </c>
      <c r="G207" s="524">
        <v>2634.37</v>
      </c>
      <c r="H207" s="525" t="s">
        <v>1689</v>
      </c>
      <c r="I207" s="523" t="s">
        <v>2061</v>
      </c>
      <c r="J207" s="526">
        <v>44246</v>
      </c>
      <c r="K207" s="526"/>
    </row>
    <row r="208" spans="1:11" ht="24" x14ac:dyDescent="0.25">
      <c r="A208" s="522">
        <v>203</v>
      </c>
      <c r="B208" s="523" t="s">
        <v>1703</v>
      </c>
      <c r="C208" s="523" t="s">
        <v>2069</v>
      </c>
      <c r="D208" s="523" t="s">
        <v>2070</v>
      </c>
      <c r="E208" s="523" t="s">
        <v>168</v>
      </c>
      <c r="F208" s="524">
        <v>2634.37</v>
      </c>
      <c r="G208" s="524">
        <v>2634.37</v>
      </c>
      <c r="H208" s="525" t="s">
        <v>1689</v>
      </c>
      <c r="I208" s="523" t="s">
        <v>2061</v>
      </c>
      <c r="J208" s="526">
        <v>44246</v>
      </c>
      <c r="K208" s="526"/>
    </row>
    <row r="209" spans="1:11" ht="24" x14ac:dyDescent="0.25">
      <c r="A209" s="522">
        <v>204</v>
      </c>
      <c r="B209" s="523" t="s">
        <v>1759</v>
      </c>
      <c r="C209" s="523" t="s">
        <v>2071</v>
      </c>
      <c r="D209" s="523" t="s">
        <v>2072</v>
      </c>
      <c r="E209" s="523" t="s">
        <v>168</v>
      </c>
      <c r="F209" s="524">
        <v>1350</v>
      </c>
      <c r="G209" s="524">
        <v>1350</v>
      </c>
      <c r="H209" s="525" t="s">
        <v>1675</v>
      </c>
      <c r="I209" s="523" t="s">
        <v>2061</v>
      </c>
      <c r="J209" s="526">
        <v>44246</v>
      </c>
      <c r="K209" s="526"/>
    </row>
    <row r="210" spans="1:11" ht="24" x14ac:dyDescent="0.25">
      <c r="A210" s="522">
        <v>205</v>
      </c>
      <c r="B210" s="523" t="s">
        <v>1788</v>
      </c>
      <c r="C210" s="523" t="s">
        <v>2073</v>
      </c>
      <c r="D210" s="523" t="s">
        <v>2074</v>
      </c>
      <c r="E210" s="523" t="s">
        <v>168</v>
      </c>
      <c r="F210" s="524">
        <v>2634.37</v>
      </c>
      <c r="G210" s="524">
        <v>2634.37</v>
      </c>
      <c r="H210" s="525" t="s">
        <v>1689</v>
      </c>
      <c r="I210" s="523" t="s">
        <v>2061</v>
      </c>
      <c r="J210" s="526">
        <v>44246</v>
      </c>
      <c r="K210" s="526"/>
    </row>
    <row r="211" spans="1:11" ht="24" x14ac:dyDescent="0.25">
      <c r="A211" s="522">
        <v>206</v>
      </c>
      <c r="B211" s="523" t="s">
        <v>2075</v>
      </c>
      <c r="C211" s="523" t="s">
        <v>2076</v>
      </c>
      <c r="D211" s="523" t="s">
        <v>570</v>
      </c>
      <c r="E211" s="523" t="s">
        <v>168</v>
      </c>
      <c r="F211" s="524">
        <v>2634.37</v>
      </c>
      <c r="G211" s="524">
        <v>2634.37</v>
      </c>
      <c r="H211" s="525" t="s">
        <v>1689</v>
      </c>
      <c r="I211" s="523" t="s">
        <v>2061</v>
      </c>
      <c r="J211" s="526">
        <v>44246</v>
      </c>
      <c r="K211" s="526">
        <v>44389</v>
      </c>
    </row>
    <row r="212" spans="1:11" ht="24" x14ac:dyDescent="0.25">
      <c r="A212" s="522">
        <v>207</v>
      </c>
      <c r="B212" s="523" t="s">
        <v>1664</v>
      </c>
      <c r="C212" s="523" t="s">
        <v>2077</v>
      </c>
      <c r="D212" s="523" t="s">
        <v>2078</v>
      </c>
      <c r="E212" s="523" t="s">
        <v>168</v>
      </c>
      <c r="F212" s="524">
        <v>1200</v>
      </c>
      <c r="G212" s="524">
        <v>1200</v>
      </c>
      <c r="H212" s="525" t="s">
        <v>1667</v>
      </c>
      <c r="I212" s="523" t="s">
        <v>2061</v>
      </c>
      <c r="J212" s="526">
        <v>44246</v>
      </c>
      <c r="K212" s="526"/>
    </row>
    <row r="213" spans="1:11" ht="24" x14ac:dyDescent="0.25">
      <c r="A213" s="522">
        <v>208</v>
      </c>
      <c r="B213" s="523" t="s">
        <v>1686</v>
      </c>
      <c r="C213" s="523" t="s">
        <v>2079</v>
      </c>
      <c r="D213" s="523" t="s">
        <v>2080</v>
      </c>
      <c r="E213" s="523" t="s">
        <v>168</v>
      </c>
      <c r="F213" s="524">
        <v>2634.37</v>
      </c>
      <c r="G213" s="524">
        <v>2634.37</v>
      </c>
      <c r="H213" s="525" t="s">
        <v>1689</v>
      </c>
      <c r="I213" s="523" t="s">
        <v>2061</v>
      </c>
      <c r="J213" s="526">
        <v>44246</v>
      </c>
      <c r="K213" s="526"/>
    </row>
    <row r="214" spans="1:11" ht="24" x14ac:dyDescent="0.25">
      <c r="A214" s="522">
        <v>209</v>
      </c>
      <c r="B214" s="523" t="s">
        <v>1846</v>
      </c>
      <c r="C214" s="523" t="s">
        <v>2081</v>
      </c>
      <c r="D214" s="523" t="s">
        <v>2082</v>
      </c>
      <c r="E214" s="523" t="s">
        <v>168</v>
      </c>
      <c r="F214" s="524">
        <v>5330</v>
      </c>
      <c r="G214" s="524">
        <v>5330</v>
      </c>
      <c r="H214" s="525" t="s">
        <v>1640</v>
      </c>
      <c r="I214" s="523" t="s">
        <v>2061</v>
      </c>
      <c r="J214" s="526">
        <v>44246</v>
      </c>
      <c r="K214" s="526"/>
    </row>
    <row r="215" spans="1:11" ht="24" x14ac:dyDescent="0.25">
      <c r="A215" s="522">
        <v>210</v>
      </c>
      <c r="B215" s="523" t="s">
        <v>1672</v>
      </c>
      <c r="C215" s="523" t="s">
        <v>2083</v>
      </c>
      <c r="D215" s="523" t="s">
        <v>2084</v>
      </c>
      <c r="E215" s="523" t="s">
        <v>168</v>
      </c>
      <c r="F215" s="524">
        <v>1900</v>
      </c>
      <c r="G215" s="524">
        <v>1900</v>
      </c>
      <c r="H215" s="525" t="s">
        <v>1675</v>
      </c>
      <c r="I215" s="523" t="s">
        <v>2031</v>
      </c>
      <c r="J215" s="526">
        <v>44246</v>
      </c>
      <c r="K215" s="526"/>
    </row>
    <row r="216" spans="1:11" ht="24" x14ac:dyDescent="0.25">
      <c r="A216" s="522">
        <v>211</v>
      </c>
      <c r="B216" s="523" t="s">
        <v>1672</v>
      </c>
      <c r="C216" s="523" t="s">
        <v>2085</v>
      </c>
      <c r="D216" s="523" t="s">
        <v>2086</v>
      </c>
      <c r="E216" s="523" t="s">
        <v>168</v>
      </c>
      <c r="F216" s="524">
        <v>1900</v>
      </c>
      <c r="G216" s="524">
        <v>1900</v>
      </c>
      <c r="H216" s="525" t="s">
        <v>1675</v>
      </c>
      <c r="I216" s="523" t="s">
        <v>2061</v>
      </c>
      <c r="J216" s="526">
        <v>44246</v>
      </c>
      <c r="K216" s="526"/>
    </row>
    <row r="217" spans="1:11" ht="24" x14ac:dyDescent="0.25">
      <c r="A217" s="522">
        <v>212</v>
      </c>
      <c r="B217" s="523" t="s">
        <v>1698</v>
      </c>
      <c r="C217" s="523" t="s">
        <v>2087</v>
      </c>
      <c r="D217" s="523" t="s">
        <v>1392</v>
      </c>
      <c r="E217" s="523" t="s">
        <v>168</v>
      </c>
      <c r="F217" s="524">
        <v>2634.37</v>
      </c>
      <c r="G217" s="524">
        <v>2634.37</v>
      </c>
      <c r="H217" s="525" t="s">
        <v>1689</v>
      </c>
      <c r="I217" s="523" t="s">
        <v>2061</v>
      </c>
      <c r="J217" s="526">
        <v>44246</v>
      </c>
      <c r="K217" s="526"/>
    </row>
    <row r="218" spans="1:11" ht="24" x14ac:dyDescent="0.25">
      <c r="A218" s="522">
        <v>213</v>
      </c>
      <c r="B218" s="523" t="s">
        <v>1710</v>
      </c>
      <c r="C218" s="523" t="s">
        <v>2088</v>
      </c>
      <c r="D218" s="523" t="s">
        <v>2089</v>
      </c>
      <c r="E218" s="523" t="s">
        <v>168</v>
      </c>
      <c r="F218" s="524">
        <v>2145</v>
      </c>
      <c r="G218" s="524">
        <v>2145</v>
      </c>
      <c r="H218" s="525" t="s">
        <v>1667</v>
      </c>
      <c r="I218" s="523" t="s">
        <v>2061</v>
      </c>
      <c r="J218" s="526">
        <v>44246</v>
      </c>
      <c r="K218" s="526"/>
    </row>
    <row r="219" spans="1:11" ht="24" x14ac:dyDescent="0.25">
      <c r="A219" s="522">
        <v>214</v>
      </c>
      <c r="B219" s="523" t="s">
        <v>1672</v>
      </c>
      <c r="C219" s="523" t="s">
        <v>2090</v>
      </c>
      <c r="D219" s="523" t="s">
        <v>2091</v>
      </c>
      <c r="E219" s="523" t="s">
        <v>168</v>
      </c>
      <c r="F219" s="524">
        <v>1900</v>
      </c>
      <c r="G219" s="524">
        <v>1900</v>
      </c>
      <c r="H219" s="525" t="s">
        <v>1675</v>
      </c>
      <c r="I219" s="523" t="s">
        <v>2061</v>
      </c>
      <c r="J219" s="526">
        <v>44246</v>
      </c>
      <c r="K219" s="526"/>
    </row>
    <row r="220" spans="1:11" ht="24" x14ac:dyDescent="0.25">
      <c r="A220" s="522">
        <v>215</v>
      </c>
      <c r="B220" s="523" t="s">
        <v>1672</v>
      </c>
      <c r="C220" s="523" t="s">
        <v>2092</v>
      </c>
      <c r="D220" s="523" t="s">
        <v>2093</v>
      </c>
      <c r="E220" s="523" t="s">
        <v>168</v>
      </c>
      <c r="F220" s="524">
        <v>1900</v>
      </c>
      <c r="G220" s="524">
        <v>1900</v>
      </c>
      <c r="H220" s="525" t="s">
        <v>1675</v>
      </c>
      <c r="I220" s="523" t="s">
        <v>2061</v>
      </c>
      <c r="J220" s="526">
        <v>44245</v>
      </c>
      <c r="K220" s="526"/>
    </row>
    <row r="221" spans="1:11" ht="24" x14ac:dyDescent="0.25">
      <c r="A221" s="522">
        <v>216</v>
      </c>
      <c r="B221" s="523" t="s">
        <v>1686</v>
      </c>
      <c r="C221" s="523" t="s">
        <v>2094</v>
      </c>
      <c r="D221" s="523" t="s">
        <v>2095</v>
      </c>
      <c r="E221" s="523" t="s">
        <v>168</v>
      </c>
      <c r="F221" s="524">
        <v>2634.37</v>
      </c>
      <c r="G221" s="524">
        <v>2634.37</v>
      </c>
      <c r="H221" s="525" t="s">
        <v>1689</v>
      </c>
      <c r="I221" s="523" t="s">
        <v>2061</v>
      </c>
      <c r="J221" s="526">
        <v>44257</v>
      </c>
      <c r="K221" s="526"/>
    </row>
    <row r="222" spans="1:11" ht="24" x14ac:dyDescent="0.25">
      <c r="A222" s="522">
        <v>217</v>
      </c>
      <c r="B222" s="523" t="s">
        <v>1680</v>
      </c>
      <c r="C222" s="523" t="s">
        <v>2096</v>
      </c>
      <c r="D222" s="523" t="s">
        <v>1295</v>
      </c>
      <c r="E222" s="523" t="s">
        <v>168</v>
      </c>
      <c r="F222" s="524">
        <v>1500</v>
      </c>
      <c r="G222" s="524">
        <v>1500</v>
      </c>
      <c r="H222" s="525" t="s">
        <v>1667</v>
      </c>
      <c r="I222" s="523" t="s">
        <v>2002</v>
      </c>
      <c r="J222" s="526">
        <v>44257</v>
      </c>
      <c r="K222" s="526"/>
    </row>
    <row r="223" spans="1:11" ht="24" x14ac:dyDescent="0.25">
      <c r="A223" s="522">
        <v>218</v>
      </c>
      <c r="B223" s="523" t="s">
        <v>1672</v>
      </c>
      <c r="C223" s="523" t="s">
        <v>2097</v>
      </c>
      <c r="D223" s="523" t="s">
        <v>2098</v>
      </c>
      <c r="E223" s="523" t="s">
        <v>168</v>
      </c>
      <c r="F223" s="524">
        <v>1900</v>
      </c>
      <c r="G223" s="524">
        <v>1900</v>
      </c>
      <c r="H223" s="525" t="s">
        <v>1675</v>
      </c>
      <c r="I223" s="523" t="s">
        <v>2099</v>
      </c>
      <c r="J223" s="526">
        <v>44249</v>
      </c>
      <c r="K223" s="526"/>
    </row>
    <row r="224" spans="1:11" ht="24" x14ac:dyDescent="0.25">
      <c r="A224" s="522">
        <v>219</v>
      </c>
      <c r="B224" s="523" t="s">
        <v>1703</v>
      </c>
      <c r="C224" s="523" t="s">
        <v>2100</v>
      </c>
      <c r="D224" s="523" t="s">
        <v>2101</v>
      </c>
      <c r="E224" s="523" t="s">
        <v>168</v>
      </c>
      <c r="F224" s="524">
        <v>2634.37</v>
      </c>
      <c r="G224" s="524">
        <v>2634.37</v>
      </c>
      <c r="H224" s="525" t="s">
        <v>1689</v>
      </c>
      <c r="I224" s="523" t="s">
        <v>2099</v>
      </c>
      <c r="J224" s="526">
        <v>44249</v>
      </c>
      <c r="K224" s="526"/>
    </row>
    <row r="225" spans="1:11" ht="24" x14ac:dyDescent="0.25">
      <c r="A225" s="522">
        <v>220</v>
      </c>
      <c r="B225" s="523" t="s">
        <v>2022</v>
      </c>
      <c r="C225" s="523" t="s">
        <v>2102</v>
      </c>
      <c r="D225" s="523" t="s">
        <v>2103</v>
      </c>
      <c r="E225" s="523" t="s">
        <v>168</v>
      </c>
      <c r="F225" s="524">
        <v>2800</v>
      </c>
      <c r="G225" s="524">
        <v>2800</v>
      </c>
      <c r="H225" s="525" t="s">
        <v>1689</v>
      </c>
      <c r="I225" s="523" t="s">
        <v>2099</v>
      </c>
      <c r="J225" s="526">
        <v>44249</v>
      </c>
      <c r="K225" s="526"/>
    </row>
    <row r="226" spans="1:11" ht="24" x14ac:dyDescent="0.25">
      <c r="A226" s="522">
        <v>221</v>
      </c>
      <c r="B226" s="523" t="s">
        <v>1672</v>
      </c>
      <c r="C226" s="523" t="s">
        <v>2104</v>
      </c>
      <c r="D226" s="523" t="s">
        <v>2105</v>
      </c>
      <c r="E226" s="523" t="s">
        <v>168</v>
      </c>
      <c r="F226" s="524">
        <v>1900</v>
      </c>
      <c r="G226" s="524">
        <v>1900</v>
      </c>
      <c r="H226" s="525" t="s">
        <v>1675</v>
      </c>
      <c r="I226" s="523" t="s">
        <v>2099</v>
      </c>
      <c r="J226" s="526">
        <v>44249</v>
      </c>
      <c r="K226" s="526"/>
    </row>
    <row r="227" spans="1:11" ht="24" x14ac:dyDescent="0.25">
      <c r="A227" s="522">
        <v>222</v>
      </c>
      <c r="B227" s="523" t="s">
        <v>1672</v>
      </c>
      <c r="C227" s="523" t="s">
        <v>2106</v>
      </c>
      <c r="D227" s="523" t="s">
        <v>2107</v>
      </c>
      <c r="E227" s="523" t="s">
        <v>168</v>
      </c>
      <c r="F227" s="524">
        <v>1900</v>
      </c>
      <c r="G227" s="524">
        <v>1900</v>
      </c>
      <c r="H227" s="525" t="s">
        <v>1675</v>
      </c>
      <c r="I227" s="523" t="s">
        <v>2099</v>
      </c>
      <c r="J227" s="526">
        <v>44249</v>
      </c>
      <c r="K227" s="526"/>
    </row>
    <row r="228" spans="1:11" ht="24" x14ac:dyDescent="0.25">
      <c r="A228" s="522">
        <v>223</v>
      </c>
      <c r="B228" s="523" t="s">
        <v>1672</v>
      </c>
      <c r="C228" s="523" t="s">
        <v>2108</v>
      </c>
      <c r="D228" s="523" t="s">
        <v>2109</v>
      </c>
      <c r="E228" s="523" t="s">
        <v>168</v>
      </c>
      <c r="F228" s="524">
        <v>1900</v>
      </c>
      <c r="G228" s="524">
        <v>1900</v>
      </c>
      <c r="H228" s="525" t="s">
        <v>1675</v>
      </c>
      <c r="I228" s="523" t="s">
        <v>2099</v>
      </c>
      <c r="J228" s="526">
        <v>44249</v>
      </c>
      <c r="K228" s="526"/>
    </row>
    <row r="229" spans="1:11" ht="24" x14ac:dyDescent="0.25">
      <c r="A229" s="522">
        <v>224</v>
      </c>
      <c r="B229" s="523" t="s">
        <v>1672</v>
      </c>
      <c r="C229" s="523" t="s">
        <v>2110</v>
      </c>
      <c r="D229" s="523" t="s">
        <v>2111</v>
      </c>
      <c r="E229" s="523" t="s">
        <v>168</v>
      </c>
      <c r="F229" s="524">
        <v>1900</v>
      </c>
      <c r="G229" s="524">
        <v>1900</v>
      </c>
      <c r="H229" s="525" t="s">
        <v>1675</v>
      </c>
      <c r="I229" s="523" t="s">
        <v>2031</v>
      </c>
      <c r="J229" s="526">
        <v>44249</v>
      </c>
      <c r="K229" s="526"/>
    </row>
    <row r="230" spans="1:11" ht="24" x14ac:dyDescent="0.25">
      <c r="A230" s="522">
        <v>225</v>
      </c>
      <c r="B230" s="523" t="s">
        <v>1759</v>
      </c>
      <c r="C230" s="523" t="s">
        <v>2112</v>
      </c>
      <c r="D230" s="523" t="s">
        <v>771</v>
      </c>
      <c r="E230" s="523" t="s">
        <v>168</v>
      </c>
      <c r="F230" s="524">
        <v>1350</v>
      </c>
      <c r="G230" s="524">
        <v>1350</v>
      </c>
      <c r="H230" s="525" t="s">
        <v>1675</v>
      </c>
      <c r="I230" s="523" t="s">
        <v>2002</v>
      </c>
      <c r="J230" s="526">
        <v>44249</v>
      </c>
      <c r="K230" s="526">
        <v>44418</v>
      </c>
    </row>
    <row r="231" spans="1:11" ht="24" x14ac:dyDescent="0.25">
      <c r="A231" s="522">
        <v>226</v>
      </c>
      <c r="B231" s="523" t="s">
        <v>1686</v>
      </c>
      <c r="C231" s="523" t="s">
        <v>2113</v>
      </c>
      <c r="D231" s="523" t="s">
        <v>2114</v>
      </c>
      <c r="E231" s="523" t="s">
        <v>168</v>
      </c>
      <c r="F231" s="524">
        <v>2634.37</v>
      </c>
      <c r="G231" s="524">
        <v>2634.37</v>
      </c>
      <c r="H231" s="525" t="s">
        <v>1689</v>
      </c>
      <c r="I231" s="523" t="s">
        <v>2099</v>
      </c>
      <c r="J231" s="526">
        <v>44249</v>
      </c>
      <c r="K231" s="526"/>
    </row>
    <row r="232" spans="1:11" ht="24" x14ac:dyDescent="0.25">
      <c r="A232" s="522">
        <v>227</v>
      </c>
      <c r="B232" s="523" t="s">
        <v>2025</v>
      </c>
      <c r="C232" s="523" t="s">
        <v>2115</v>
      </c>
      <c r="D232" s="523" t="s">
        <v>2116</v>
      </c>
      <c r="E232" s="523" t="s">
        <v>168</v>
      </c>
      <c r="F232" s="524">
        <v>1500</v>
      </c>
      <c r="G232" s="524">
        <v>1500</v>
      </c>
      <c r="H232" s="525" t="s">
        <v>1667</v>
      </c>
      <c r="I232" s="523" t="s">
        <v>2099</v>
      </c>
      <c r="J232" s="526">
        <v>44249</v>
      </c>
      <c r="K232" s="526"/>
    </row>
    <row r="233" spans="1:11" ht="24" x14ac:dyDescent="0.25">
      <c r="A233" s="522">
        <v>228</v>
      </c>
      <c r="B233" s="523" t="s">
        <v>1788</v>
      </c>
      <c r="C233" s="523" t="s">
        <v>2117</v>
      </c>
      <c r="D233" s="523" t="s">
        <v>2118</v>
      </c>
      <c r="E233" s="523" t="s">
        <v>168</v>
      </c>
      <c r="F233" s="524">
        <v>2634.37</v>
      </c>
      <c r="G233" s="524">
        <v>2634.37</v>
      </c>
      <c r="H233" s="525" t="s">
        <v>1689</v>
      </c>
      <c r="I233" s="523" t="s">
        <v>2099</v>
      </c>
      <c r="J233" s="526">
        <v>44249</v>
      </c>
      <c r="K233" s="526"/>
    </row>
    <row r="234" spans="1:11" ht="24" x14ac:dyDescent="0.25">
      <c r="A234" s="522">
        <v>229</v>
      </c>
      <c r="B234" s="523" t="s">
        <v>1672</v>
      </c>
      <c r="C234" s="523" t="s">
        <v>2119</v>
      </c>
      <c r="D234" s="523" t="s">
        <v>2120</v>
      </c>
      <c r="E234" s="523" t="s">
        <v>168</v>
      </c>
      <c r="F234" s="524">
        <v>1900</v>
      </c>
      <c r="G234" s="524">
        <v>1900</v>
      </c>
      <c r="H234" s="525" t="s">
        <v>1675</v>
      </c>
      <c r="I234" s="523" t="s">
        <v>2031</v>
      </c>
      <c r="J234" s="526">
        <v>44249</v>
      </c>
      <c r="K234" s="526"/>
    </row>
    <row r="235" spans="1:11" ht="24" x14ac:dyDescent="0.25">
      <c r="A235" s="522">
        <v>230</v>
      </c>
      <c r="B235" s="523" t="s">
        <v>1672</v>
      </c>
      <c r="C235" s="523" t="s">
        <v>2121</v>
      </c>
      <c r="D235" s="523" t="s">
        <v>2122</v>
      </c>
      <c r="E235" s="523" t="s">
        <v>168</v>
      </c>
      <c r="F235" s="524">
        <v>1900</v>
      </c>
      <c r="G235" s="524">
        <v>1900</v>
      </c>
      <c r="H235" s="525" t="s">
        <v>1675</v>
      </c>
      <c r="I235" s="523" t="s">
        <v>2099</v>
      </c>
      <c r="J235" s="526">
        <v>44249</v>
      </c>
      <c r="K235" s="526"/>
    </row>
    <row r="236" spans="1:11" ht="24" x14ac:dyDescent="0.25">
      <c r="A236" s="522">
        <v>231</v>
      </c>
      <c r="B236" s="523" t="s">
        <v>1672</v>
      </c>
      <c r="C236" s="523" t="s">
        <v>2123</v>
      </c>
      <c r="D236" s="523" t="s">
        <v>2124</v>
      </c>
      <c r="E236" s="523" t="s">
        <v>168</v>
      </c>
      <c r="F236" s="524">
        <v>1900</v>
      </c>
      <c r="G236" s="524">
        <v>1900</v>
      </c>
      <c r="H236" s="525" t="s">
        <v>1675</v>
      </c>
      <c r="I236" s="523" t="s">
        <v>2099</v>
      </c>
      <c r="J236" s="526">
        <v>44249</v>
      </c>
      <c r="K236" s="526"/>
    </row>
    <row r="237" spans="1:11" ht="24" x14ac:dyDescent="0.25">
      <c r="A237" s="522">
        <v>232</v>
      </c>
      <c r="B237" s="523" t="s">
        <v>1672</v>
      </c>
      <c r="C237" s="523" t="s">
        <v>2125</v>
      </c>
      <c r="D237" s="523" t="s">
        <v>2126</v>
      </c>
      <c r="E237" s="523" t="s">
        <v>168</v>
      </c>
      <c r="F237" s="524">
        <v>1900</v>
      </c>
      <c r="G237" s="524">
        <v>1900</v>
      </c>
      <c r="H237" s="525" t="s">
        <v>1675</v>
      </c>
      <c r="I237" s="523" t="s">
        <v>2099</v>
      </c>
      <c r="J237" s="526">
        <v>44249</v>
      </c>
      <c r="K237" s="526"/>
    </row>
    <row r="238" spans="1:11" ht="24" x14ac:dyDescent="0.25">
      <c r="A238" s="522">
        <v>233</v>
      </c>
      <c r="B238" s="523" t="s">
        <v>1672</v>
      </c>
      <c r="C238" s="523" t="s">
        <v>2127</v>
      </c>
      <c r="D238" s="523" t="s">
        <v>2128</v>
      </c>
      <c r="E238" s="523" t="s">
        <v>168</v>
      </c>
      <c r="F238" s="524">
        <v>1900</v>
      </c>
      <c r="G238" s="524">
        <v>1900</v>
      </c>
      <c r="H238" s="525" t="s">
        <v>1675</v>
      </c>
      <c r="I238" s="523" t="s">
        <v>2099</v>
      </c>
      <c r="J238" s="526">
        <v>44249</v>
      </c>
      <c r="K238" s="526"/>
    </row>
    <row r="239" spans="1:11" ht="24" x14ac:dyDescent="0.25">
      <c r="A239" s="522">
        <v>234</v>
      </c>
      <c r="B239" s="523" t="s">
        <v>1672</v>
      </c>
      <c r="C239" s="523" t="s">
        <v>2129</v>
      </c>
      <c r="D239" s="523" t="s">
        <v>2130</v>
      </c>
      <c r="E239" s="523" t="s">
        <v>168</v>
      </c>
      <c r="F239" s="524">
        <v>1900</v>
      </c>
      <c r="G239" s="524">
        <v>1900</v>
      </c>
      <c r="H239" s="525" t="s">
        <v>1675</v>
      </c>
      <c r="I239" s="523" t="s">
        <v>2099</v>
      </c>
      <c r="J239" s="526">
        <v>44249</v>
      </c>
      <c r="K239" s="526"/>
    </row>
    <row r="240" spans="1:11" ht="24" x14ac:dyDescent="0.25">
      <c r="A240" s="522">
        <v>235</v>
      </c>
      <c r="B240" s="523" t="s">
        <v>1843</v>
      </c>
      <c r="C240" s="523" t="s">
        <v>2131</v>
      </c>
      <c r="D240" s="523" t="s">
        <v>2132</v>
      </c>
      <c r="E240" s="523" t="s">
        <v>168</v>
      </c>
      <c r="F240" s="524">
        <v>2634.37</v>
      </c>
      <c r="G240" s="524">
        <v>2634.37</v>
      </c>
      <c r="H240" s="525" t="s">
        <v>1689</v>
      </c>
      <c r="I240" s="523" t="s">
        <v>2099</v>
      </c>
      <c r="J240" s="526">
        <v>44249</v>
      </c>
      <c r="K240" s="526"/>
    </row>
    <row r="241" spans="1:11" ht="24" x14ac:dyDescent="0.25">
      <c r="A241" s="522">
        <v>236</v>
      </c>
      <c r="B241" s="523" t="s">
        <v>1698</v>
      </c>
      <c r="C241" s="523" t="s">
        <v>2133</v>
      </c>
      <c r="D241" s="523" t="s">
        <v>2134</v>
      </c>
      <c r="E241" s="523" t="s">
        <v>168</v>
      </c>
      <c r="F241" s="524">
        <v>2634.37</v>
      </c>
      <c r="G241" s="524">
        <v>2634.37</v>
      </c>
      <c r="H241" s="525" t="s">
        <v>1689</v>
      </c>
      <c r="I241" s="523" t="s">
        <v>2099</v>
      </c>
      <c r="J241" s="526">
        <v>44249</v>
      </c>
      <c r="K241" s="526"/>
    </row>
    <row r="242" spans="1:11" ht="24" x14ac:dyDescent="0.25">
      <c r="A242" s="522">
        <v>237</v>
      </c>
      <c r="B242" s="523" t="s">
        <v>1701</v>
      </c>
      <c r="C242" s="523" t="s">
        <v>2135</v>
      </c>
      <c r="D242" s="523" t="s">
        <v>1368</v>
      </c>
      <c r="E242" s="523" t="s">
        <v>168</v>
      </c>
      <c r="F242" s="524">
        <v>6620</v>
      </c>
      <c r="G242" s="524">
        <v>6620</v>
      </c>
      <c r="H242" s="525" t="s">
        <v>1640</v>
      </c>
      <c r="I242" s="523" t="s">
        <v>2099</v>
      </c>
      <c r="J242" s="526">
        <v>44249</v>
      </c>
      <c r="K242" s="526"/>
    </row>
    <row r="243" spans="1:11" ht="24" x14ac:dyDescent="0.25">
      <c r="A243" s="522">
        <v>238</v>
      </c>
      <c r="B243" s="523" t="s">
        <v>1672</v>
      </c>
      <c r="C243" s="523" t="s">
        <v>2136</v>
      </c>
      <c r="D243" s="523" t="s">
        <v>2137</v>
      </c>
      <c r="E243" s="523" t="s">
        <v>168</v>
      </c>
      <c r="F243" s="524">
        <v>1900</v>
      </c>
      <c r="G243" s="524">
        <v>1900</v>
      </c>
      <c r="H243" s="525" t="s">
        <v>1675</v>
      </c>
      <c r="I243" s="523" t="s">
        <v>2099</v>
      </c>
      <c r="J243" s="526">
        <v>44249</v>
      </c>
      <c r="K243" s="526"/>
    </row>
    <row r="244" spans="1:11" ht="24" x14ac:dyDescent="0.25">
      <c r="A244" s="522">
        <v>239</v>
      </c>
      <c r="B244" s="523" t="s">
        <v>1680</v>
      </c>
      <c r="C244" s="523" t="s">
        <v>2138</v>
      </c>
      <c r="D244" s="523" t="s">
        <v>2139</v>
      </c>
      <c r="E244" s="523" t="s">
        <v>168</v>
      </c>
      <c r="F244" s="524">
        <v>1500</v>
      </c>
      <c r="G244" s="524">
        <v>1500</v>
      </c>
      <c r="H244" s="525" t="s">
        <v>1667</v>
      </c>
      <c r="I244" s="523" t="s">
        <v>2099</v>
      </c>
      <c r="J244" s="526">
        <v>44249</v>
      </c>
      <c r="K244" s="526"/>
    </row>
    <row r="245" spans="1:11" ht="24" x14ac:dyDescent="0.25">
      <c r="A245" s="522">
        <v>240</v>
      </c>
      <c r="B245" s="523" t="s">
        <v>1846</v>
      </c>
      <c r="C245" s="523" t="s">
        <v>2140</v>
      </c>
      <c r="D245" s="523" t="s">
        <v>2141</v>
      </c>
      <c r="E245" s="523" t="s">
        <v>168</v>
      </c>
      <c r="F245" s="524">
        <v>5330</v>
      </c>
      <c r="G245" s="524">
        <v>5330</v>
      </c>
      <c r="H245" s="525" t="s">
        <v>1640</v>
      </c>
      <c r="I245" s="523" t="s">
        <v>2099</v>
      </c>
      <c r="J245" s="526">
        <v>44249</v>
      </c>
      <c r="K245" s="526"/>
    </row>
    <row r="246" spans="1:11" ht="24" x14ac:dyDescent="0.25">
      <c r="A246" s="522">
        <v>241</v>
      </c>
      <c r="B246" s="523" t="s">
        <v>1672</v>
      </c>
      <c r="C246" s="523" t="s">
        <v>2142</v>
      </c>
      <c r="D246" s="523" t="s">
        <v>2143</v>
      </c>
      <c r="E246" s="523" t="s">
        <v>168</v>
      </c>
      <c r="F246" s="524">
        <v>1900</v>
      </c>
      <c r="G246" s="524">
        <v>1900</v>
      </c>
      <c r="H246" s="525" t="s">
        <v>1675</v>
      </c>
      <c r="I246" s="523" t="s">
        <v>2099</v>
      </c>
      <c r="J246" s="526">
        <v>44249</v>
      </c>
      <c r="K246" s="526"/>
    </row>
    <row r="247" spans="1:11" ht="24" x14ac:dyDescent="0.25">
      <c r="A247" s="522">
        <v>242</v>
      </c>
      <c r="B247" s="523" t="s">
        <v>1710</v>
      </c>
      <c r="C247" s="523" t="s">
        <v>2144</v>
      </c>
      <c r="D247" s="523" t="s">
        <v>2145</v>
      </c>
      <c r="E247" s="523" t="s">
        <v>168</v>
      </c>
      <c r="F247" s="524">
        <v>2145</v>
      </c>
      <c r="G247" s="524">
        <v>2145</v>
      </c>
      <c r="H247" s="525" t="s">
        <v>1667</v>
      </c>
      <c r="I247" s="523" t="s">
        <v>2099</v>
      </c>
      <c r="J247" s="526">
        <v>44249</v>
      </c>
      <c r="K247" s="526"/>
    </row>
    <row r="248" spans="1:11" ht="24" x14ac:dyDescent="0.25">
      <c r="A248" s="522">
        <v>243</v>
      </c>
      <c r="B248" s="523" t="s">
        <v>1672</v>
      </c>
      <c r="C248" s="523" t="s">
        <v>2146</v>
      </c>
      <c r="D248" s="523" t="s">
        <v>2147</v>
      </c>
      <c r="E248" s="523" t="s">
        <v>168</v>
      </c>
      <c r="F248" s="524">
        <v>1900</v>
      </c>
      <c r="G248" s="524">
        <v>1900</v>
      </c>
      <c r="H248" s="525" t="s">
        <v>1675</v>
      </c>
      <c r="I248" s="523" t="s">
        <v>2099</v>
      </c>
      <c r="J248" s="526">
        <v>44249</v>
      </c>
      <c r="K248" s="526"/>
    </row>
    <row r="249" spans="1:11" ht="24" x14ac:dyDescent="0.25">
      <c r="A249" s="522">
        <v>244</v>
      </c>
      <c r="B249" s="523" t="s">
        <v>1672</v>
      </c>
      <c r="C249" s="523" t="s">
        <v>2148</v>
      </c>
      <c r="D249" s="523" t="s">
        <v>2149</v>
      </c>
      <c r="E249" s="523" t="s">
        <v>168</v>
      </c>
      <c r="F249" s="524">
        <v>1900</v>
      </c>
      <c r="G249" s="524">
        <v>1900</v>
      </c>
      <c r="H249" s="525" t="s">
        <v>1675</v>
      </c>
      <c r="I249" s="523" t="s">
        <v>2099</v>
      </c>
      <c r="J249" s="526">
        <v>44249</v>
      </c>
      <c r="K249" s="526"/>
    </row>
    <row r="250" spans="1:11" ht="24" x14ac:dyDescent="0.25">
      <c r="A250" s="522">
        <v>245</v>
      </c>
      <c r="B250" s="523" t="s">
        <v>1672</v>
      </c>
      <c r="C250" s="523" t="s">
        <v>2150</v>
      </c>
      <c r="D250" s="523" t="s">
        <v>2151</v>
      </c>
      <c r="E250" s="523" t="s">
        <v>168</v>
      </c>
      <c r="F250" s="524">
        <v>1900</v>
      </c>
      <c r="G250" s="524">
        <v>1900</v>
      </c>
      <c r="H250" s="525" t="s">
        <v>1675</v>
      </c>
      <c r="I250" s="523" t="s">
        <v>2099</v>
      </c>
      <c r="J250" s="526">
        <v>44249</v>
      </c>
      <c r="K250" s="526"/>
    </row>
    <row r="251" spans="1:11" ht="24" x14ac:dyDescent="0.25">
      <c r="A251" s="522">
        <v>246</v>
      </c>
      <c r="B251" s="523" t="s">
        <v>1672</v>
      </c>
      <c r="C251" s="523" t="s">
        <v>2152</v>
      </c>
      <c r="D251" s="523" t="s">
        <v>2153</v>
      </c>
      <c r="E251" s="523" t="s">
        <v>168</v>
      </c>
      <c r="F251" s="524">
        <v>1900</v>
      </c>
      <c r="G251" s="524">
        <v>1900</v>
      </c>
      <c r="H251" s="525" t="s">
        <v>1675</v>
      </c>
      <c r="I251" s="523" t="s">
        <v>2099</v>
      </c>
      <c r="J251" s="526">
        <v>44257</v>
      </c>
      <c r="K251" s="526"/>
    </row>
    <row r="252" spans="1:11" ht="24" x14ac:dyDescent="0.25">
      <c r="A252" s="522">
        <v>247</v>
      </c>
      <c r="B252" s="523" t="s">
        <v>1843</v>
      </c>
      <c r="C252" s="523" t="s">
        <v>2154</v>
      </c>
      <c r="D252" s="523" t="s">
        <v>2155</v>
      </c>
      <c r="E252" s="523" t="s">
        <v>168</v>
      </c>
      <c r="F252" s="524">
        <v>2634.37</v>
      </c>
      <c r="G252" s="524">
        <v>2634.37</v>
      </c>
      <c r="H252" s="525" t="s">
        <v>1689</v>
      </c>
      <c r="I252" s="523" t="s">
        <v>2099</v>
      </c>
      <c r="J252" s="526">
        <v>44258</v>
      </c>
      <c r="K252" s="526"/>
    </row>
    <row r="253" spans="1:11" ht="24" x14ac:dyDescent="0.25">
      <c r="A253" s="522">
        <v>248</v>
      </c>
      <c r="B253" s="523" t="s">
        <v>1703</v>
      </c>
      <c r="C253" s="523" t="s">
        <v>2156</v>
      </c>
      <c r="D253" s="523" t="s">
        <v>2157</v>
      </c>
      <c r="E253" s="523" t="s">
        <v>168</v>
      </c>
      <c r="F253" s="524">
        <v>2634.37</v>
      </c>
      <c r="G253" s="524">
        <v>2634.37</v>
      </c>
      <c r="H253" s="525" t="s">
        <v>1689</v>
      </c>
      <c r="I253" s="523" t="s">
        <v>2099</v>
      </c>
      <c r="J253" s="526">
        <v>44258</v>
      </c>
      <c r="K253" s="526"/>
    </row>
    <row r="254" spans="1:11" ht="24" x14ac:dyDescent="0.25">
      <c r="A254" s="522">
        <v>249</v>
      </c>
      <c r="B254" s="523" t="s">
        <v>1664</v>
      </c>
      <c r="C254" s="523" t="s">
        <v>2158</v>
      </c>
      <c r="D254" s="523" t="s">
        <v>985</v>
      </c>
      <c r="E254" s="523" t="s">
        <v>168</v>
      </c>
      <c r="F254" s="524">
        <v>1200</v>
      </c>
      <c r="G254" s="524">
        <v>1200</v>
      </c>
      <c r="H254" s="525" t="s">
        <v>1667</v>
      </c>
      <c r="I254" s="523" t="s">
        <v>2099</v>
      </c>
      <c r="J254" s="526">
        <v>44258</v>
      </c>
      <c r="K254" s="526">
        <v>44433</v>
      </c>
    </row>
    <row r="255" spans="1:11" ht="24" x14ac:dyDescent="0.25">
      <c r="A255" s="522">
        <v>250</v>
      </c>
      <c r="B255" s="523" t="s">
        <v>1701</v>
      </c>
      <c r="C255" s="523" t="s">
        <v>2159</v>
      </c>
      <c r="D255" s="523" t="s">
        <v>1095</v>
      </c>
      <c r="E255" s="523" t="s">
        <v>168</v>
      </c>
      <c r="F255" s="524">
        <v>6620</v>
      </c>
      <c r="G255" s="524">
        <v>6620</v>
      </c>
      <c r="H255" s="525" t="s">
        <v>1640</v>
      </c>
      <c r="I255" s="523" t="s">
        <v>2017</v>
      </c>
      <c r="J255" s="526">
        <v>44249</v>
      </c>
      <c r="K255" s="526"/>
    </row>
    <row r="256" spans="1:11" ht="24" x14ac:dyDescent="0.25">
      <c r="A256" s="522">
        <v>251</v>
      </c>
      <c r="B256" s="523" t="s">
        <v>1672</v>
      </c>
      <c r="C256" s="523" t="s">
        <v>2160</v>
      </c>
      <c r="D256" s="523" t="s">
        <v>2161</v>
      </c>
      <c r="E256" s="523" t="s">
        <v>168</v>
      </c>
      <c r="F256" s="524">
        <v>1900</v>
      </c>
      <c r="G256" s="524">
        <v>1900</v>
      </c>
      <c r="H256" s="525" t="s">
        <v>1675</v>
      </c>
      <c r="I256" s="523" t="s">
        <v>2017</v>
      </c>
      <c r="J256" s="526">
        <v>44249</v>
      </c>
      <c r="K256" s="526"/>
    </row>
    <row r="257" spans="1:11" ht="24" x14ac:dyDescent="0.25">
      <c r="A257" s="522">
        <v>252</v>
      </c>
      <c r="B257" s="523" t="s">
        <v>1672</v>
      </c>
      <c r="C257" s="523" t="s">
        <v>2162</v>
      </c>
      <c r="D257" s="523" t="s">
        <v>2163</v>
      </c>
      <c r="E257" s="523" t="s">
        <v>168</v>
      </c>
      <c r="F257" s="524">
        <v>1900</v>
      </c>
      <c r="G257" s="524">
        <v>1900</v>
      </c>
      <c r="H257" s="525" t="s">
        <v>1675</v>
      </c>
      <c r="I257" s="523" t="s">
        <v>2017</v>
      </c>
      <c r="J257" s="526">
        <v>44249</v>
      </c>
      <c r="K257" s="526"/>
    </row>
    <row r="258" spans="1:11" ht="24" x14ac:dyDescent="0.25">
      <c r="A258" s="522">
        <v>253</v>
      </c>
      <c r="B258" s="523" t="s">
        <v>1672</v>
      </c>
      <c r="C258" s="523" t="s">
        <v>2164</v>
      </c>
      <c r="D258" s="523" t="s">
        <v>2165</v>
      </c>
      <c r="E258" s="523" t="s">
        <v>168</v>
      </c>
      <c r="F258" s="524">
        <v>1900</v>
      </c>
      <c r="G258" s="524">
        <v>1900</v>
      </c>
      <c r="H258" s="525" t="s">
        <v>1675</v>
      </c>
      <c r="I258" s="523" t="s">
        <v>2017</v>
      </c>
      <c r="J258" s="526">
        <v>44249</v>
      </c>
      <c r="K258" s="526"/>
    </row>
    <row r="259" spans="1:11" ht="24" x14ac:dyDescent="0.25">
      <c r="A259" s="522">
        <v>254</v>
      </c>
      <c r="B259" s="523" t="s">
        <v>1686</v>
      </c>
      <c r="C259" s="523" t="s">
        <v>2166</v>
      </c>
      <c r="D259" s="523" t="s">
        <v>1119</v>
      </c>
      <c r="E259" s="523" t="s">
        <v>168</v>
      </c>
      <c r="F259" s="524">
        <v>2634.37</v>
      </c>
      <c r="G259" s="524">
        <v>2634.37</v>
      </c>
      <c r="H259" s="525" t="s">
        <v>1689</v>
      </c>
      <c r="I259" s="523" t="s">
        <v>2017</v>
      </c>
      <c r="J259" s="526">
        <v>44249</v>
      </c>
      <c r="K259" s="526">
        <v>44441</v>
      </c>
    </row>
    <row r="260" spans="1:11" ht="24" x14ac:dyDescent="0.25">
      <c r="A260" s="522">
        <v>255</v>
      </c>
      <c r="B260" s="523" t="s">
        <v>1843</v>
      </c>
      <c r="C260" s="523" t="s">
        <v>2167</v>
      </c>
      <c r="D260" s="523" t="s">
        <v>2168</v>
      </c>
      <c r="E260" s="523" t="s">
        <v>168</v>
      </c>
      <c r="F260" s="524">
        <v>2634.37</v>
      </c>
      <c r="G260" s="524">
        <v>2634.37</v>
      </c>
      <c r="H260" s="525" t="s">
        <v>1689</v>
      </c>
      <c r="I260" s="523" t="s">
        <v>2017</v>
      </c>
      <c r="J260" s="526">
        <v>44249</v>
      </c>
      <c r="K260" s="526"/>
    </row>
    <row r="261" spans="1:11" ht="24" x14ac:dyDescent="0.25">
      <c r="A261" s="522">
        <v>256</v>
      </c>
      <c r="B261" s="523" t="s">
        <v>1759</v>
      </c>
      <c r="C261" s="523" t="s">
        <v>2169</v>
      </c>
      <c r="D261" s="523" t="s">
        <v>2170</v>
      </c>
      <c r="E261" s="523" t="s">
        <v>168</v>
      </c>
      <c r="F261" s="524">
        <v>1350</v>
      </c>
      <c r="G261" s="524">
        <v>1350</v>
      </c>
      <c r="H261" s="525" t="s">
        <v>1675</v>
      </c>
      <c r="I261" s="523" t="s">
        <v>2017</v>
      </c>
      <c r="J261" s="526">
        <v>44249</v>
      </c>
      <c r="K261" s="526"/>
    </row>
    <row r="262" spans="1:11" ht="24" x14ac:dyDescent="0.25">
      <c r="A262" s="522">
        <v>257</v>
      </c>
      <c r="B262" s="523" t="s">
        <v>1846</v>
      </c>
      <c r="C262" s="523" t="s">
        <v>2171</v>
      </c>
      <c r="D262" s="523" t="s">
        <v>2172</v>
      </c>
      <c r="E262" s="523" t="s">
        <v>168</v>
      </c>
      <c r="F262" s="524">
        <v>5330</v>
      </c>
      <c r="G262" s="524">
        <v>5330</v>
      </c>
      <c r="H262" s="525" t="s">
        <v>1640</v>
      </c>
      <c r="I262" s="523" t="s">
        <v>2017</v>
      </c>
      <c r="J262" s="526">
        <v>44249</v>
      </c>
      <c r="K262" s="526"/>
    </row>
    <row r="263" spans="1:11" ht="24" x14ac:dyDescent="0.25">
      <c r="A263" s="522">
        <v>258</v>
      </c>
      <c r="B263" s="523" t="s">
        <v>1672</v>
      </c>
      <c r="C263" s="523" t="s">
        <v>2173</v>
      </c>
      <c r="D263" s="523" t="s">
        <v>2174</v>
      </c>
      <c r="E263" s="523" t="s">
        <v>168</v>
      </c>
      <c r="F263" s="524">
        <v>1900</v>
      </c>
      <c r="G263" s="524">
        <v>1900</v>
      </c>
      <c r="H263" s="525" t="s">
        <v>1675</v>
      </c>
      <c r="I263" s="523" t="s">
        <v>2017</v>
      </c>
      <c r="J263" s="526">
        <v>44249</v>
      </c>
      <c r="K263" s="526"/>
    </row>
    <row r="264" spans="1:11" ht="24" x14ac:dyDescent="0.25">
      <c r="A264" s="522">
        <v>259</v>
      </c>
      <c r="B264" s="523" t="s">
        <v>1698</v>
      </c>
      <c r="C264" s="523" t="s">
        <v>2175</v>
      </c>
      <c r="D264" s="523" t="s">
        <v>2176</v>
      </c>
      <c r="E264" s="523" t="s">
        <v>168</v>
      </c>
      <c r="F264" s="524">
        <v>2634.37</v>
      </c>
      <c r="G264" s="524">
        <v>2634.37</v>
      </c>
      <c r="H264" s="525" t="s">
        <v>1689</v>
      </c>
      <c r="I264" s="523" t="s">
        <v>2017</v>
      </c>
      <c r="J264" s="526">
        <v>44249</v>
      </c>
      <c r="K264" s="526"/>
    </row>
    <row r="265" spans="1:11" ht="24" x14ac:dyDescent="0.25">
      <c r="A265" s="522">
        <v>260</v>
      </c>
      <c r="B265" s="523" t="s">
        <v>1672</v>
      </c>
      <c r="C265" s="523" t="s">
        <v>2177</v>
      </c>
      <c r="D265" s="523" t="s">
        <v>2178</v>
      </c>
      <c r="E265" s="523" t="s">
        <v>168</v>
      </c>
      <c r="F265" s="524">
        <v>1900</v>
      </c>
      <c r="G265" s="524">
        <v>1900</v>
      </c>
      <c r="H265" s="525" t="s">
        <v>1675</v>
      </c>
      <c r="I265" s="523" t="s">
        <v>2017</v>
      </c>
      <c r="J265" s="526">
        <v>44249</v>
      </c>
      <c r="K265" s="526"/>
    </row>
    <row r="266" spans="1:11" ht="24" x14ac:dyDescent="0.25">
      <c r="A266" s="522">
        <v>261</v>
      </c>
      <c r="B266" s="523" t="s">
        <v>2075</v>
      </c>
      <c r="C266" s="523" t="s">
        <v>2179</v>
      </c>
      <c r="D266" s="523" t="s">
        <v>2180</v>
      </c>
      <c r="E266" s="523" t="s">
        <v>168</v>
      </c>
      <c r="F266" s="524">
        <v>2634.37</v>
      </c>
      <c r="G266" s="524">
        <v>2634.37</v>
      </c>
      <c r="H266" s="525" t="s">
        <v>1689</v>
      </c>
      <c r="I266" s="523" t="s">
        <v>2017</v>
      </c>
      <c r="J266" s="526">
        <v>44249</v>
      </c>
      <c r="K266" s="526"/>
    </row>
    <row r="267" spans="1:11" ht="24" x14ac:dyDescent="0.25">
      <c r="A267" s="522">
        <v>262</v>
      </c>
      <c r="B267" s="523" t="s">
        <v>1788</v>
      </c>
      <c r="C267" s="523" t="s">
        <v>2181</v>
      </c>
      <c r="D267" s="523" t="s">
        <v>2182</v>
      </c>
      <c r="E267" s="523" t="s">
        <v>168</v>
      </c>
      <c r="F267" s="524">
        <v>2634.37</v>
      </c>
      <c r="G267" s="524">
        <v>2634.37</v>
      </c>
      <c r="H267" s="525" t="s">
        <v>1689</v>
      </c>
      <c r="I267" s="523" t="s">
        <v>2017</v>
      </c>
      <c r="J267" s="526">
        <v>44249</v>
      </c>
      <c r="K267" s="526"/>
    </row>
    <row r="268" spans="1:11" ht="24" x14ac:dyDescent="0.25">
      <c r="A268" s="522">
        <v>263</v>
      </c>
      <c r="B268" s="523" t="s">
        <v>1759</v>
      </c>
      <c r="C268" s="523" t="s">
        <v>2183</v>
      </c>
      <c r="D268" s="523" t="s">
        <v>2184</v>
      </c>
      <c r="E268" s="523" t="s">
        <v>168</v>
      </c>
      <c r="F268" s="524">
        <v>1350</v>
      </c>
      <c r="G268" s="524">
        <v>1350</v>
      </c>
      <c r="H268" s="525" t="s">
        <v>1675</v>
      </c>
      <c r="I268" s="523" t="s">
        <v>2017</v>
      </c>
      <c r="J268" s="526">
        <v>44249</v>
      </c>
      <c r="K268" s="526"/>
    </row>
    <row r="269" spans="1:11" ht="24" x14ac:dyDescent="0.25">
      <c r="A269" s="522">
        <v>264</v>
      </c>
      <c r="B269" s="523" t="s">
        <v>1664</v>
      </c>
      <c r="C269" s="523" t="s">
        <v>2185</v>
      </c>
      <c r="D269" s="523" t="s">
        <v>2186</v>
      </c>
      <c r="E269" s="523" t="s">
        <v>168</v>
      </c>
      <c r="F269" s="524">
        <v>1200</v>
      </c>
      <c r="G269" s="524">
        <v>1200</v>
      </c>
      <c r="H269" s="525" t="s">
        <v>1667</v>
      </c>
      <c r="I269" s="523" t="s">
        <v>2017</v>
      </c>
      <c r="J269" s="526">
        <v>44249</v>
      </c>
      <c r="K269" s="526"/>
    </row>
    <row r="270" spans="1:11" ht="24" x14ac:dyDescent="0.25">
      <c r="A270" s="522">
        <v>265</v>
      </c>
      <c r="B270" s="523" t="s">
        <v>1672</v>
      </c>
      <c r="C270" s="523" t="s">
        <v>2187</v>
      </c>
      <c r="D270" s="523" t="s">
        <v>2188</v>
      </c>
      <c r="E270" s="523" t="s">
        <v>168</v>
      </c>
      <c r="F270" s="524">
        <v>1900</v>
      </c>
      <c r="G270" s="524">
        <v>1900</v>
      </c>
      <c r="H270" s="525" t="s">
        <v>1675</v>
      </c>
      <c r="I270" s="523" t="s">
        <v>2017</v>
      </c>
      <c r="J270" s="526">
        <v>44245</v>
      </c>
      <c r="K270" s="526">
        <v>44400</v>
      </c>
    </row>
    <row r="271" spans="1:11" ht="24" x14ac:dyDescent="0.25">
      <c r="A271" s="522">
        <v>266</v>
      </c>
      <c r="B271" s="523" t="s">
        <v>1830</v>
      </c>
      <c r="C271" s="523" t="s">
        <v>2189</v>
      </c>
      <c r="D271" s="523" t="s">
        <v>2190</v>
      </c>
      <c r="E271" s="523" t="s">
        <v>168</v>
      </c>
      <c r="F271" s="524">
        <v>2630</v>
      </c>
      <c r="G271" s="524">
        <v>2630</v>
      </c>
      <c r="H271" s="525" t="s">
        <v>1667</v>
      </c>
      <c r="I271" s="523" t="s">
        <v>2017</v>
      </c>
      <c r="J271" s="526">
        <v>44249</v>
      </c>
      <c r="K271" s="526"/>
    </row>
    <row r="272" spans="1:11" ht="24" x14ac:dyDescent="0.25">
      <c r="A272" s="522">
        <v>267</v>
      </c>
      <c r="B272" s="523" t="s">
        <v>1672</v>
      </c>
      <c r="C272" s="523" t="s">
        <v>2191</v>
      </c>
      <c r="D272" s="523" t="s">
        <v>2192</v>
      </c>
      <c r="E272" s="523" t="s">
        <v>168</v>
      </c>
      <c r="F272" s="524">
        <v>1900</v>
      </c>
      <c r="G272" s="524">
        <v>1900</v>
      </c>
      <c r="H272" s="525" t="s">
        <v>1675</v>
      </c>
      <c r="I272" s="523" t="s">
        <v>2017</v>
      </c>
      <c r="J272" s="526">
        <v>44249</v>
      </c>
      <c r="K272" s="526"/>
    </row>
    <row r="273" spans="1:11" ht="24" x14ac:dyDescent="0.25">
      <c r="A273" s="522">
        <v>268</v>
      </c>
      <c r="B273" s="523" t="s">
        <v>1672</v>
      </c>
      <c r="C273" s="523" t="s">
        <v>2193</v>
      </c>
      <c r="D273" s="523" t="s">
        <v>2194</v>
      </c>
      <c r="E273" s="523" t="s">
        <v>168</v>
      </c>
      <c r="F273" s="524">
        <v>1900</v>
      </c>
      <c r="G273" s="524">
        <v>1900</v>
      </c>
      <c r="H273" s="525" t="s">
        <v>1675</v>
      </c>
      <c r="I273" s="523" t="s">
        <v>2002</v>
      </c>
      <c r="J273" s="526">
        <v>44256</v>
      </c>
      <c r="K273" s="526"/>
    </row>
    <row r="274" spans="1:11" ht="24" x14ac:dyDescent="0.25">
      <c r="A274" s="522">
        <v>269</v>
      </c>
      <c r="B274" s="523" t="s">
        <v>1668</v>
      </c>
      <c r="C274" s="523" t="s">
        <v>2195</v>
      </c>
      <c r="D274" s="523" t="s">
        <v>2196</v>
      </c>
      <c r="E274" s="523" t="s">
        <v>168</v>
      </c>
      <c r="F274" s="524">
        <v>1500</v>
      </c>
      <c r="G274" s="524">
        <v>1500</v>
      </c>
      <c r="H274" s="525" t="s">
        <v>1667</v>
      </c>
      <c r="I274" s="523" t="s">
        <v>2002</v>
      </c>
      <c r="J274" s="526">
        <v>44256</v>
      </c>
      <c r="K274" s="526"/>
    </row>
    <row r="275" spans="1:11" ht="24" x14ac:dyDescent="0.25">
      <c r="A275" s="522">
        <v>270</v>
      </c>
      <c r="B275" s="523" t="s">
        <v>1672</v>
      </c>
      <c r="C275" s="523" t="s">
        <v>2197</v>
      </c>
      <c r="D275" s="523" t="s">
        <v>2198</v>
      </c>
      <c r="E275" s="523" t="s">
        <v>168</v>
      </c>
      <c r="F275" s="524">
        <v>1900</v>
      </c>
      <c r="G275" s="524">
        <v>1900</v>
      </c>
      <c r="H275" s="525" t="s">
        <v>1675</v>
      </c>
      <c r="I275" s="523" t="s">
        <v>2002</v>
      </c>
      <c r="J275" s="526">
        <v>44256</v>
      </c>
      <c r="K275" s="526"/>
    </row>
    <row r="276" spans="1:11" ht="24" x14ac:dyDescent="0.25">
      <c r="A276" s="522">
        <v>271</v>
      </c>
      <c r="B276" s="523" t="s">
        <v>1701</v>
      </c>
      <c r="C276" s="523" t="s">
        <v>2199</v>
      </c>
      <c r="D276" s="523" t="s">
        <v>2200</v>
      </c>
      <c r="E276" s="523" t="s">
        <v>168</v>
      </c>
      <c r="F276" s="524">
        <v>6620</v>
      </c>
      <c r="G276" s="524">
        <v>6620</v>
      </c>
      <c r="H276" s="525" t="s">
        <v>1640</v>
      </c>
      <c r="I276" s="523" t="s">
        <v>2002</v>
      </c>
      <c r="J276" s="526">
        <v>44256</v>
      </c>
      <c r="K276" s="526"/>
    </row>
    <row r="277" spans="1:11" ht="24" x14ac:dyDescent="0.25">
      <c r="A277" s="522">
        <v>272</v>
      </c>
      <c r="B277" s="523" t="s">
        <v>1703</v>
      </c>
      <c r="C277" s="523" t="s">
        <v>2201</v>
      </c>
      <c r="D277" s="523" t="s">
        <v>2202</v>
      </c>
      <c r="E277" s="523" t="s">
        <v>168</v>
      </c>
      <c r="F277" s="524">
        <v>2634.37</v>
      </c>
      <c r="G277" s="524">
        <v>2634.37</v>
      </c>
      <c r="H277" s="525" t="s">
        <v>1689</v>
      </c>
      <c r="I277" s="523" t="s">
        <v>2002</v>
      </c>
      <c r="J277" s="526">
        <v>44256</v>
      </c>
      <c r="K277" s="526"/>
    </row>
    <row r="278" spans="1:11" ht="24" x14ac:dyDescent="0.25">
      <c r="A278" s="522">
        <v>273</v>
      </c>
      <c r="B278" s="523" t="s">
        <v>1698</v>
      </c>
      <c r="C278" s="523" t="s">
        <v>2203</v>
      </c>
      <c r="D278" s="523" t="s">
        <v>1257</v>
      </c>
      <c r="E278" s="523" t="s">
        <v>168</v>
      </c>
      <c r="F278" s="524">
        <v>2634.37</v>
      </c>
      <c r="G278" s="524">
        <v>2634.37</v>
      </c>
      <c r="H278" s="525" t="s">
        <v>1689</v>
      </c>
      <c r="I278" s="523" t="s">
        <v>2002</v>
      </c>
      <c r="J278" s="526">
        <v>44256</v>
      </c>
      <c r="K278" s="526"/>
    </row>
    <row r="279" spans="1:11" ht="24" x14ac:dyDescent="0.25">
      <c r="A279" s="522">
        <v>274</v>
      </c>
      <c r="B279" s="523" t="s">
        <v>1846</v>
      </c>
      <c r="C279" s="523" t="s">
        <v>2204</v>
      </c>
      <c r="D279" s="523" t="s">
        <v>1255</v>
      </c>
      <c r="E279" s="523" t="s">
        <v>168</v>
      </c>
      <c r="F279" s="524">
        <v>5330</v>
      </c>
      <c r="G279" s="524">
        <v>5330</v>
      </c>
      <c r="H279" s="525" t="s">
        <v>1640</v>
      </c>
      <c r="I279" s="523" t="s">
        <v>2002</v>
      </c>
      <c r="J279" s="526">
        <v>44256</v>
      </c>
      <c r="K279" s="526"/>
    </row>
    <row r="280" spans="1:11" x14ac:dyDescent="0.25">
      <c r="A280" s="522">
        <v>275</v>
      </c>
      <c r="B280" s="523" t="s">
        <v>1830</v>
      </c>
      <c r="C280" s="523" t="s">
        <v>2205</v>
      </c>
      <c r="D280" s="523" t="s">
        <v>2206</v>
      </c>
      <c r="E280" s="523" t="s">
        <v>168</v>
      </c>
      <c r="F280" s="524">
        <v>2630</v>
      </c>
      <c r="G280" s="524">
        <v>2630</v>
      </c>
      <c r="H280" s="525"/>
      <c r="I280" s="523" t="s">
        <v>2002</v>
      </c>
      <c r="J280" s="526">
        <v>44256</v>
      </c>
      <c r="K280" s="526"/>
    </row>
    <row r="281" spans="1:11" ht="24" x14ac:dyDescent="0.25">
      <c r="A281" s="522">
        <v>276</v>
      </c>
      <c r="B281" s="523" t="s">
        <v>1843</v>
      </c>
      <c r="C281" s="523" t="s">
        <v>2207</v>
      </c>
      <c r="D281" s="523" t="s">
        <v>2208</v>
      </c>
      <c r="E281" s="523" t="s">
        <v>168</v>
      </c>
      <c r="F281" s="524">
        <v>2634.37</v>
      </c>
      <c r="G281" s="524">
        <v>2634.37</v>
      </c>
      <c r="H281" s="525" t="s">
        <v>1689</v>
      </c>
      <c r="I281" s="523" t="s">
        <v>2002</v>
      </c>
      <c r="J281" s="526">
        <v>44256</v>
      </c>
      <c r="K281" s="526"/>
    </row>
    <row r="282" spans="1:11" ht="24" x14ac:dyDescent="0.25">
      <c r="A282" s="522">
        <v>277</v>
      </c>
      <c r="B282" s="523" t="s">
        <v>1672</v>
      </c>
      <c r="C282" s="523" t="s">
        <v>2209</v>
      </c>
      <c r="D282" s="523" t="s">
        <v>2210</v>
      </c>
      <c r="E282" s="523" t="s">
        <v>168</v>
      </c>
      <c r="F282" s="524">
        <v>1900</v>
      </c>
      <c r="G282" s="524">
        <v>1900</v>
      </c>
      <c r="H282" s="525" t="s">
        <v>1675</v>
      </c>
      <c r="I282" s="523" t="s">
        <v>2002</v>
      </c>
      <c r="J282" s="526">
        <v>44256</v>
      </c>
      <c r="K282" s="526"/>
    </row>
    <row r="283" spans="1:11" ht="24" x14ac:dyDescent="0.25">
      <c r="A283" s="522">
        <v>278</v>
      </c>
      <c r="B283" s="523" t="s">
        <v>1710</v>
      </c>
      <c r="C283" s="523" t="s">
        <v>2211</v>
      </c>
      <c r="D283" s="523" t="s">
        <v>2212</v>
      </c>
      <c r="E283" s="523" t="s">
        <v>168</v>
      </c>
      <c r="F283" s="524">
        <v>2145</v>
      </c>
      <c r="G283" s="524">
        <v>2145</v>
      </c>
      <c r="H283" s="525" t="s">
        <v>1667</v>
      </c>
      <c r="I283" s="523" t="s">
        <v>2002</v>
      </c>
      <c r="J283" s="526">
        <v>44256</v>
      </c>
      <c r="K283" s="526"/>
    </row>
    <row r="284" spans="1:11" ht="24" x14ac:dyDescent="0.25">
      <c r="A284" s="522">
        <v>279</v>
      </c>
      <c r="B284" s="523" t="s">
        <v>1680</v>
      </c>
      <c r="C284" s="523" t="s">
        <v>2213</v>
      </c>
      <c r="D284" s="523" t="s">
        <v>2214</v>
      </c>
      <c r="E284" s="523" t="s">
        <v>168</v>
      </c>
      <c r="F284" s="524">
        <v>1500</v>
      </c>
      <c r="G284" s="524">
        <v>1500</v>
      </c>
      <c r="H284" s="525" t="s">
        <v>1667</v>
      </c>
      <c r="I284" s="523" t="s">
        <v>2031</v>
      </c>
      <c r="J284" s="526">
        <v>44257</v>
      </c>
      <c r="K284" s="526"/>
    </row>
    <row r="285" spans="1:11" ht="24" x14ac:dyDescent="0.25">
      <c r="A285" s="522">
        <v>280</v>
      </c>
      <c r="B285" s="523" t="s">
        <v>1710</v>
      </c>
      <c r="C285" s="523" t="s">
        <v>2215</v>
      </c>
      <c r="D285" s="523" t="s">
        <v>2216</v>
      </c>
      <c r="E285" s="523" t="s">
        <v>168</v>
      </c>
      <c r="F285" s="524">
        <v>2145</v>
      </c>
      <c r="G285" s="524">
        <v>2145</v>
      </c>
      <c r="H285" s="525" t="s">
        <v>1667</v>
      </c>
      <c r="I285" s="523" t="s">
        <v>2002</v>
      </c>
      <c r="J285" s="526">
        <v>44258</v>
      </c>
      <c r="K285" s="526"/>
    </row>
    <row r="286" spans="1:11" ht="24" x14ac:dyDescent="0.25">
      <c r="A286" s="522">
        <v>281</v>
      </c>
      <c r="B286" s="523" t="s">
        <v>1686</v>
      </c>
      <c r="C286" s="523" t="s">
        <v>2217</v>
      </c>
      <c r="D286" s="523" t="s">
        <v>2218</v>
      </c>
      <c r="E286" s="523" t="s">
        <v>168</v>
      </c>
      <c r="F286" s="524">
        <v>2634.37</v>
      </c>
      <c r="G286" s="524">
        <v>2634.37</v>
      </c>
      <c r="H286" s="525" t="s">
        <v>1689</v>
      </c>
      <c r="I286" s="523" t="s">
        <v>2031</v>
      </c>
      <c r="J286" s="526">
        <v>44258</v>
      </c>
      <c r="K286" s="526"/>
    </row>
    <row r="287" spans="1:11" ht="24" x14ac:dyDescent="0.25">
      <c r="A287" s="522">
        <v>282</v>
      </c>
      <c r="B287" s="523" t="s">
        <v>1672</v>
      </c>
      <c r="C287" s="523" t="s">
        <v>2219</v>
      </c>
      <c r="D287" s="523" t="s">
        <v>2220</v>
      </c>
      <c r="E287" s="523" t="s">
        <v>168</v>
      </c>
      <c r="F287" s="524">
        <v>1900</v>
      </c>
      <c r="G287" s="524">
        <v>1900</v>
      </c>
      <c r="H287" s="525" t="s">
        <v>1675</v>
      </c>
      <c r="I287" s="523" t="s">
        <v>2031</v>
      </c>
      <c r="J287" s="526">
        <v>44257</v>
      </c>
      <c r="K287" s="526"/>
    </row>
    <row r="288" spans="1:11" ht="24" x14ac:dyDescent="0.25">
      <c r="A288" s="522">
        <v>283</v>
      </c>
      <c r="B288" s="523" t="s">
        <v>1672</v>
      </c>
      <c r="C288" s="523" t="s">
        <v>2221</v>
      </c>
      <c r="D288" s="523" t="s">
        <v>2222</v>
      </c>
      <c r="E288" s="523" t="s">
        <v>168</v>
      </c>
      <c r="F288" s="524">
        <v>1900</v>
      </c>
      <c r="G288" s="524">
        <v>1900</v>
      </c>
      <c r="H288" s="525" t="s">
        <v>1675</v>
      </c>
      <c r="I288" s="523" t="s">
        <v>2061</v>
      </c>
      <c r="J288" s="526">
        <v>44257</v>
      </c>
      <c r="K288" s="526"/>
    </row>
    <row r="289" spans="1:11" ht="24" x14ac:dyDescent="0.25">
      <c r="A289" s="522">
        <v>284</v>
      </c>
      <c r="B289" s="523" t="s">
        <v>1672</v>
      </c>
      <c r="C289" s="523" t="s">
        <v>2223</v>
      </c>
      <c r="D289" s="523" t="s">
        <v>2224</v>
      </c>
      <c r="E289" s="523" t="s">
        <v>168</v>
      </c>
      <c r="F289" s="524">
        <v>1900</v>
      </c>
      <c r="G289" s="524">
        <v>1900</v>
      </c>
      <c r="H289" s="525" t="s">
        <v>1675</v>
      </c>
      <c r="I289" s="523" t="s">
        <v>2031</v>
      </c>
      <c r="J289" s="526">
        <v>44257</v>
      </c>
      <c r="K289" s="526"/>
    </row>
    <row r="290" spans="1:11" ht="24" x14ac:dyDescent="0.25">
      <c r="A290" s="522">
        <v>285</v>
      </c>
      <c r="B290" s="523" t="s">
        <v>1672</v>
      </c>
      <c r="C290" s="523" t="s">
        <v>2225</v>
      </c>
      <c r="D290" s="523" t="s">
        <v>2226</v>
      </c>
      <c r="E290" s="523" t="s">
        <v>168</v>
      </c>
      <c r="F290" s="524">
        <v>1900</v>
      </c>
      <c r="G290" s="524">
        <v>1900</v>
      </c>
      <c r="H290" s="525" t="s">
        <v>1675</v>
      </c>
      <c r="I290" s="523" t="s">
        <v>2031</v>
      </c>
      <c r="J290" s="526">
        <v>44257</v>
      </c>
      <c r="K290" s="526"/>
    </row>
    <row r="291" spans="1:11" ht="24" x14ac:dyDescent="0.25">
      <c r="A291" s="522">
        <v>286</v>
      </c>
      <c r="B291" s="523" t="s">
        <v>1672</v>
      </c>
      <c r="C291" s="523" t="s">
        <v>2227</v>
      </c>
      <c r="D291" s="523" t="s">
        <v>2228</v>
      </c>
      <c r="E291" s="523" t="s">
        <v>168</v>
      </c>
      <c r="F291" s="524">
        <v>1900</v>
      </c>
      <c r="G291" s="524">
        <v>1900</v>
      </c>
      <c r="H291" s="525" t="s">
        <v>1675</v>
      </c>
      <c r="I291" s="523" t="s">
        <v>2031</v>
      </c>
      <c r="J291" s="526">
        <v>44257</v>
      </c>
      <c r="K291" s="526"/>
    </row>
    <row r="292" spans="1:11" ht="24" x14ac:dyDescent="0.25">
      <c r="A292" s="522">
        <v>287</v>
      </c>
      <c r="B292" s="523" t="s">
        <v>1672</v>
      </c>
      <c r="C292" s="523" t="s">
        <v>2229</v>
      </c>
      <c r="D292" s="523" t="s">
        <v>2230</v>
      </c>
      <c r="E292" s="523" t="s">
        <v>168</v>
      </c>
      <c r="F292" s="524">
        <v>1900</v>
      </c>
      <c r="G292" s="524">
        <v>1900</v>
      </c>
      <c r="H292" s="525" t="s">
        <v>1675</v>
      </c>
      <c r="I292" s="523" t="s">
        <v>2099</v>
      </c>
      <c r="J292" s="526">
        <v>44257</v>
      </c>
      <c r="K292" s="526"/>
    </row>
    <row r="293" spans="1:11" ht="24" x14ac:dyDescent="0.25">
      <c r="A293" s="522">
        <v>288</v>
      </c>
      <c r="B293" s="523" t="s">
        <v>1672</v>
      </c>
      <c r="C293" s="523" t="s">
        <v>2231</v>
      </c>
      <c r="D293" s="523" t="s">
        <v>2232</v>
      </c>
      <c r="E293" s="523" t="s">
        <v>168</v>
      </c>
      <c r="F293" s="524">
        <v>1900</v>
      </c>
      <c r="G293" s="524">
        <v>1900</v>
      </c>
      <c r="H293" s="525" t="s">
        <v>1675</v>
      </c>
      <c r="I293" s="523" t="s">
        <v>2031</v>
      </c>
      <c r="J293" s="526">
        <v>44257</v>
      </c>
      <c r="K293" s="526"/>
    </row>
    <row r="294" spans="1:11" ht="24" x14ac:dyDescent="0.25">
      <c r="A294" s="522">
        <v>289</v>
      </c>
      <c r="B294" s="523" t="s">
        <v>1664</v>
      </c>
      <c r="C294" s="523" t="s">
        <v>2233</v>
      </c>
      <c r="D294" s="523" t="s">
        <v>2234</v>
      </c>
      <c r="E294" s="523" t="s">
        <v>168</v>
      </c>
      <c r="F294" s="524">
        <v>1200</v>
      </c>
      <c r="G294" s="524">
        <v>1200</v>
      </c>
      <c r="H294" s="525" t="s">
        <v>1667</v>
      </c>
      <c r="I294" s="523" t="s">
        <v>2031</v>
      </c>
      <c r="J294" s="526">
        <v>44258</v>
      </c>
      <c r="K294" s="526"/>
    </row>
    <row r="295" spans="1:11" ht="24" x14ac:dyDescent="0.25">
      <c r="A295" s="522">
        <v>290</v>
      </c>
      <c r="B295" s="523" t="s">
        <v>1672</v>
      </c>
      <c r="C295" s="523" t="s">
        <v>2235</v>
      </c>
      <c r="D295" s="523" t="s">
        <v>2236</v>
      </c>
      <c r="E295" s="523" t="s">
        <v>168</v>
      </c>
      <c r="F295" s="524">
        <v>1900</v>
      </c>
      <c r="G295" s="524">
        <v>1900</v>
      </c>
      <c r="H295" s="525" t="s">
        <v>1675</v>
      </c>
      <c r="I295" s="523" t="s">
        <v>2099</v>
      </c>
      <c r="J295" s="526">
        <v>44257</v>
      </c>
      <c r="K295" s="526"/>
    </row>
    <row r="296" spans="1:11" ht="24" x14ac:dyDescent="0.25">
      <c r="A296" s="522">
        <v>291</v>
      </c>
      <c r="B296" s="523" t="s">
        <v>1843</v>
      </c>
      <c r="C296" s="523" t="s">
        <v>2237</v>
      </c>
      <c r="D296" s="523" t="s">
        <v>2238</v>
      </c>
      <c r="E296" s="523" t="s">
        <v>168</v>
      </c>
      <c r="F296" s="524">
        <v>2634.37</v>
      </c>
      <c r="G296" s="524">
        <v>2634.37</v>
      </c>
      <c r="H296" s="525" t="s">
        <v>1689</v>
      </c>
      <c r="I296" s="523" t="s">
        <v>2031</v>
      </c>
      <c r="J296" s="526">
        <v>44257</v>
      </c>
      <c r="K296" s="526"/>
    </row>
    <row r="297" spans="1:11" ht="24" x14ac:dyDescent="0.25">
      <c r="A297" s="522">
        <v>292</v>
      </c>
      <c r="B297" s="523" t="s">
        <v>1672</v>
      </c>
      <c r="C297" s="523" t="s">
        <v>2239</v>
      </c>
      <c r="D297" s="523" t="s">
        <v>2240</v>
      </c>
      <c r="E297" s="523" t="s">
        <v>168</v>
      </c>
      <c r="F297" s="524">
        <v>1900</v>
      </c>
      <c r="G297" s="524">
        <v>1900</v>
      </c>
      <c r="H297" s="525" t="s">
        <v>1675</v>
      </c>
      <c r="I297" s="523" t="s">
        <v>2031</v>
      </c>
      <c r="J297" s="526">
        <v>44257</v>
      </c>
      <c r="K297" s="526"/>
    </row>
    <row r="298" spans="1:11" ht="24" x14ac:dyDescent="0.25">
      <c r="A298" s="522">
        <v>293</v>
      </c>
      <c r="B298" s="523" t="s">
        <v>1672</v>
      </c>
      <c r="C298" s="523" t="s">
        <v>2241</v>
      </c>
      <c r="D298" s="523" t="s">
        <v>2242</v>
      </c>
      <c r="E298" s="523" t="s">
        <v>168</v>
      </c>
      <c r="F298" s="524">
        <v>1900</v>
      </c>
      <c r="G298" s="524">
        <v>1900</v>
      </c>
      <c r="H298" s="525" t="s">
        <v>1675</v>
      </c>
      <c r="I298" s="523" t="s">
        <v>2099</v>
      </c>
      <c r="J298" s="526">
        <v>44257</v>
      </c>
      <c r="K298" s="526"/>
    </row>
    <row r="299" spans="1:11" ht="24" x14ac:dyDescent="0.25">
      <c r="A299" s="522">
        <v>294</v>
      </c>
      <c r="B299" s="523" t="s">
        <v>1680</v>
      </c>
      <c r="C299" s="523" t="s">
        <v>2243</v>
      </c>
      <c r="D299" s="523" t="s">
        <v>2244</v>
      </c>
      <c r="E299" s="523" t="s">
        <v>168</v>
      </c>
      <c r="F299" s="524">
        <v>1500</v>
      </c>
      <c r="G299" s="524">
        <v>1500</v>
      </c>
      <c r="H299" s="525" t="s">
        <v>1667</v>
      </c>
      <c r="I299" s="523" t="s">
        <v>2031</v>
      </c>
      <c r="J299" s="526">
        <v>44245</v>
      </c>
      <c r="K299" s="526"/>
    </row>
    <row r="300" spans="1:11" ht="24" x14ac:dyDescent="0.25">
      <c r="A300" s="522">
        <v>295</v>
      </c>
      <c r="B300" s="523" t="s">
        <v>1672</v>
      </c>
      <c r="C300" s="523" t="s">
        <v>2245</v>
      </c>
      <c r="D300" s="523" t="s">
        <v>2246</v>
      </c>
      <c r="E300" s="523" t="s">
        <v>168</v>
      </c>
      <c r="F300" s="524">
        <v>1900</v>
      </c>
      <c r="G300" s="524">
        <v>1900</v>
      </c>
      <c r="H300" s="525" t="s">
        <v>1675</v>
      </c>
      <c r="I300" s="523" t="s">
        <v>2031</v>
      </c>
      <c r="J300" s="526">
        <v>44257</v>
      </c>
      <c r="K300" s="526"/>
    </row>
    <row r="301" spans="1:11" ht="24" x14ac:dyDescent="0.25">
      <c r="A301" s="522">
        <v>296</v>
      </c>
      <c r="B301" s="523" t="s">
        <v>1672</v>
      </c>
      <c r="C301" s="523" t="s">
        <v>2247</v>
      </c>
      <c r="D301" s="523" t="s">
        <v>2248</v>
      </c>
      <c r="E301" s="523" t="s">
        <v>168</v>
      </c>
      <c r="F301" s="524">
        <v>1900</v>
      </c>
      <c r="G301" s="524">
        <v>1900</v>
      </c>
      <c r="H301" s="525" t="s">
        <v>1675</v>
      </c>
      <c r="I301" s="523" t="s">
        <v>2031</v>
      </c>
      <c r="J301" s="526">
        <v>44257</v>
      </c>
      <c r="K301" s="526"/>
    </row>
    <row r="302" spans="1:11" ht="24" x14ac:dyDescent="0.25">
      <c r="A302" s="522">
        <v>297</v>
      </c>
      <c r="B302" s="523" t="s">
        <v>1698</v>
      </c>
      <c r="C302" s="523" t="s">
        <v>2249</v>
      </c>
      <c r="D302" s="523" t="s">
        <v>2250</v>
      </c>
      <c r="E302" s="523" t="s">
        <v>168</v>
      </c>
      <c r="F302" s="524">
        <v>2634.37</v>
      </c>
      <c r="G302" s="524">
        <v>2634.37</v>
      </c>
      <c r="H302" s="525" t="s">
        <v>1689</v>
      </c>
      <c r="I302" s="523" t="s">
        <v>2031</v>
      </c>
      <c r="J302" s="526">
        <v>44257</v>
      </c>
      <c r="K302" s="526"/>
    </row>
    <row r="303" spans="1:11" ht="24" x14ac:dyDescent="0.25">
      <c r="A303" s="522">
        <v>298</v>
      </c>
      <c r="B303" s="523" t="s">
        <v>1672</v>
      </c>
      <c r="C303" s="523" t="s">
        <v>2251</v>
      </c>
      <c r="D303" s="523" t="s">
        <v>2252</v>
      </c>
      <c r="E303" s="523" t="s">
        <v>168</v>
      </c>
      <c r="F303" s="524">
        <v>1900</v>
      </c>
      <c r="G303" s="524">
        <v>1900</v>
      </c>
      <c r="H303" s="525" t="s">
        <v>1675</v>
      </c>
      <c r="I303" s="523" t="s">
        <v>2031</v>
      </c>
      <c r="J303" s="526">
        <v>44257</v>
      </c>
      <c r="K303" s="526"/>
    </row>
    <row r="304" spans="1:11" ht="24" x14ac:dyDescent="0.25">
      <c r="A304" s="522">
        <v>299</v>
      </c>
      <c r="B304" s="523" t="s">
        <v>1846</v>
      </c>
      <c r="C304" s="523" t="s">
        <v>2253</v>
      </c>
      <c r="D304" s="523" t="s">
        <v>2254</v>
      </c>
      <c r="E304" s="523" t="s">
        <v>168</v>
      </c>
      <c r="F304" s="524">
        <v>5330</v>
      </c>
      <c r="G304" s="524">
        <v>5330</v>
      </c>
      <c r="H304" s="525" t="s">
        <v>1640</v>
      </c>
      <c r="I304" s="523" t="s">
        <v>2031</v>
      </c>
      <c r="J304" s="526">
        <v>44257</v>
      </c>
      <c r="K304" s="526"/>
    </row>
    <row r="305" spans="1:11" ht="24" x14ac:dyDescent="0.25">
      <c r="A305" s="522">
        <v>300</v>
      </c>
      <c r="B305" s="523" t="s">
        <v>1672</v>
      </c>
      <c r="C305" s="523" t="s">
        <v>2255</v>
      </c>
      <c r="D305" s="523" t="s">
        <v>2256</v>
      </c>
      <c r="E305" s="523" t="s">
        <v>168</v>
      </c>
      <c r="F305" s="524">
        <v>1900</v>
      </c>
      <c r="G305" s="524">
        <v>1900</v>
      </c>
      <c r="H305" s="525" t="s">
        <v>1675</v>
      </c>
      <c r="I305" s="523" t="s">
        <v>2031</v>
      </c>
      <c r="J305" s="526">
        <v>44257</v>
      </c>
      <c r="K305" s="526"/>
    </row>
    <row r="306" spans="1:11" ht="24" x14ac:dyDescent="0.25">
      <c r="A306" s="522">
        <v>301</v>
      </c>
      <c r="B306" s="523" t="s">
        <v>1759</v>
      </c>
      <c r="C306" s="523" t="s">
        <v>2257</v>
      </c>
      <c r="D306" s="523" t="s">
        <v>2258</v>
      </c>
      <c r="E306" s="523" t="s">
        <v>168</v>
      </c>
      <c r="F306" s="524">
        <v>1350</v>
      </c>
      <c r="G306" s="524">
        <v>1350</v>
      </c>
      <c r="H306" s="525" t="s">
        <v>1675</v>
      </c>
      <c r="I306" s="523" t="s">
        <v>2031</v>
      </c>
      <c r="J306" s="526">
        <v>44257</v>
      </c>
      <c r="K306" s="526"/>
    </row>
    <row r="307" spans="1:11" ht="24" x14ac:dyDescent="0.25">
      <c r="A307" s="522">
        <v>302</v>
      </c>
      <c r="B307" s="523" t="s">
        <v>1668</v>
      </c>
      <c r="C307" s="523" t="s">
        <v>2259</v>
      </c>
      <c r="D307" s="523" t="s">
        <v>2260</v>
      </c>
      <c r="E307" s="523" t="s">
        <v>168</v>
      </c>
      <c r="F307" s="524">
        <v>1500</v>
      </c>
      <c r="G307" s="524">
        <v>1500</v>
      </c>
      <c r="H307" s="525" t="s">
        <v>1667</v>
      </c>
      <c r="I307" s="523" t="s">
        <v>2031</v>
      </c>
      <c r="J307" s="526">
        <v>44257</v>
      </c>
      <c r="K307" s="526"/>
    </row>
    <row r="308" spans="1:11" ht="24" x14ac:dyDescent="0.25">
      <c r="A308" s="522">
        <v>303</v>
      </c>
      <c r="B308" s="523" t="s">
        <v>1701</v>
      </c>
      <c r="C308" s="523" t="s">
        <v>2261</v>
      </c>
      <c r="D308" s="523" t="s">
        <v>1009</v>
      </c>
      <c r="E308" s="523" t="s">
        <v>168</v>
      </c>
      <c r="F308" s="524">
        <v>6620</v>
      </c>
      <c r="G308" s="524">
        <v>6620</v>
      </c>
      <c r="H308" s="525" t="s">
        <v>1640</v>
      </c>
      <c r="I308" s="523" t="s">
        <v>2031</v>
      </c>
      <c r="J308" s="526">
        <v>44245</v>
      </c>
      <c r="K308" s="526"/>
    </row>
    <row r="309" spans="1:11" ht="24" x14ac:dyDescent="0.25">
      <c r="A309" s="522">
        <v>304</v>
      </c>
      <c r="B309" s="523" t="s">
        <v>1672</v>
      </c>
      <c r="C309" s="523" t="s">
        <v>2262</v>
      </c>
      <c r="D309" s="523" t="s">
        <v>2263</v>
      </c>
      <c r="E309" s="523" t="s">
        <v>168</v>
      </c>
      <c r="F309" s="524">
        <v>1900</v>
      </c>
      <c r="G309" s="524">
        <v>1900</v>
      </c>
      <c r="H309" s="525" t="s">
        <v>1675</v>
      </c>
      <c r="I309" s="523" t="s">
        <v>2099</v>
      </c>
      <c r="J309" s="526">
        <v>44257</v>
      </c>
      <c r="K309" s="526"/>
    </row>
    <row r="310" spans="1:11" ht="24" x14ac:dyDescent="0.25">
      <c r="A310" s="522">
        <v>305</v>
      </c>
      <c r="B310" s="523" t="s">
        <v>1672</v>
      </c>
      <c r="C310" s="523" t="s">
        <v>2264</v>
      </c>
      <c r="D310" s="523" t="s">
        <v>2265</v>
      </c>
      <c r="E310" s="523" t="s">
        <v>168</v>
      </c>
      <c r="F310" s="524">
        <v>1900</v>
      </c>
      <c r="G310" s="524">
        <v>1900</v>
      </c>
      <c r="H310" s="525" t="s">
        <v>1675</v>
      </c>
      <c r="I310" s="523" t="s">
        <v>1995</v>
      </c>
      <c r="J310" s="526">
        <v>44257</v>
      </c>
      <c r="K310" s="526"/>
    </row>
    <row r="311" spans="1:11" ht="24" x14ac:dyDescent="0.25">
      <c r="A311" s="522">
        <v>306</v>
      </c>
      <c r="B311" s="523" t="s">
        <v>1672</v>
      </c>
      <c r="C311" s="523" t="s">
        <v>2266</v>
      </c>
      <c r="D311" s="523" t="s">
        <v>2267</v>
      </c>
      <c r="E311" s="523" t="s">
        <v>168</v>
      </c>
      <c r="F311" s="524">
        <v>1900</v>
      </c>
      <c r="G311" s="524">
        <v>1900</v>
      </c>
      <c r="H311" s="525" t="s">
        <v>1675</v>
      </c>
      <c r="I311" s="523" t="s">
        <v>2099</v>
      </c>
      <c r="J311" s="526">
        <v>44257</v>
      </c>
      <c r="K311" s="526"/>
    </row>
    <row r="312" spans="1:11" ht="24" x14ac:dyDescent="0.25">
      <c r="A312" s="522">
        <v>307</v>
      </c>
      <c r="B312" s="523" t="s">
        <v>1703</v>
      </c>
      <c r="C312" s="523" t="s">
        <v>2268</v>
      </c>
      <c r="D312" s="523" t="s">
        <v>2269</v>
      </c>
      <c r="E312" s="523" t="s">
        <v>168</v>
      </c>
      <c r="F312" s="524">
        <v>2634.37</v>
      </c>
      <c r="G312" s="524">
        <v>2634.37</v>
      </c>
      <c r="H312" s="525" t="s">
        <v>1689</v>
      </c>
      <c r="I312" s="523" t="s">
        <v>2031</v>
      </c>
      <c r="J312" s="526">
        <v>44258</v>
      </c>
      <c r="K312" s="526"/>
    </row>
    <row r="313" spans="1:11" ht="24" x14ac:dyDescent="0.25">
      <c r="A313" s="522">
        <v>308</v>
      </c>
      <c r="B313" s="523" t="s">
        <v>1672</v>
      </c>
      <c r="C313" s="523" t="s">
        <v>2270</v>
      </c>
      <c r="D313" s="523" t="s">
        <v>2271</v>
      </c>
      <c r="E313" s="523" t="s">
        <v>168</v>
      </c>
      <c r="F313" s="524">
        <v>1900</v>
      </c>
      <c r="G313" s="524">
        <v>1900</v>
      </c>
      <c r="H313" s="525" t="s">
        <v>1675</v>
      </c>
      <c r="I313" s="523" t="s">
        <v>2031</v>
      </c>
      <c r="J313" s="526">
        <v>44257</v>
      </c>
      <c r="K313" s="526"/>
    </row>
    <row r="314" spans="1:11" ht="24" x14ac:dyDescent="0.25">
      <c r="A314" s="522">
        <v>309</v>
      </c>
      <c r="B314" s="523" t="s">
        <v>1672</v>
      </c>
      <c r="C314" s="523" t="s">
        <v>2272</v>
      </c>
      <c r="D314" s="523" t="s">
        <v>2273</v>
      </c>
      <c r="E314" s="523" t="s">
        <v>168</v>
      </c>
      <c r="F314" s="524">
        <v>1900</v>
      </c>
      <c r="G314" s="524">
        <v>1900</v>
      </c>
      <c r="H314" s="525" t="s">
        <v>1675</v>
      </c>
      <c r="I314" s="523" t="s">
        <v>2031</v>
      </c>
      <c r="J314" s="526">
        <v>44257</v>
      </c>
      <c r="K314" s="526"/>
    </row>
    <row r="315" spans="1:11" ht="24" x14ac:dyDescent="0.25">
      <c r="A315" s="522">
        <v>310</v>
      </c>
      <c r="B315" s="523" t="s">
        <v>1672</v>
      </c>
      <c r="C315" s="523" t="s">
        <v>2274</v>
      </c>
      <c r="D315" s="523" t="s">
        <v>2275</v>
      </c>
      <c r="E315" s="523" t="s">
        <v>168</v>
      </c>
      <c r="F315" s="524">
        <v>1900</v>
      </c>
      <c r="G315" s="524">
        <v>1900</v>
      </c>
      <c r="H315" s="525" t="s">
        <v>1675</v>
      </c>
      <c r="I315" s="523" t="s">
        <v>2031</v>
      </c>
      <c r="J315" s="526">
        <v>44257</v>
      </c>
      <c r="K315" s="526"/>
    </row>
    <row r="316" spans="1:11" ht="24" x14ac:dyDescent="0.25">
      <c r="A316" s="522">
        <v>311</v>
      </c>
      <c r="B316" s="523" t="s">
        <v>1686</v>
      </c>
      <c r="C316" s="523" t="s">
        <v>2276</v>
      </c>
      <c r="D316" s="523" t="s">
        <v>2277</v>
      </c>
      <c r="E316" s="523" t="s">
        <v>168</v>
      </c>
      <c r="F316" s="524">
        <v>2634.37</v>
      </c>
      <c r="G316" s="524">
        <v>2634.37</v>
      </c>
      <c r="H316" s="525" t="s">
        <v>1689</v>
      </c>
      <c r="I316" s="523" t="s">
        <v>2031</v>
      </c>
      <c r="J316" s="526">
        <v>44257</v>
      </c>
      <c r="K316" s="526"/>
    </row>
    <row r="317" spans="1:11" ht="24" x14ac:dyDescent="0.25">
      <c r="A317" s="522">
        <v>312</v>
      </c>
      <c r="B317" s="523" t="s">
        <v>1672</v>
      </c>
      <c r="C317" s="523" t="s">
        <v>2278</v>
      </c>
      <c r="D317" s="523" t="s">
        <v>2279</v>
      </c>
      <c r="E317" s="523" t="s">
        <v>168</v>
      </c>
      <c r="F317" s="524">
        <v>1900</v>
      </c>
      <c r="G317" s="524">
        <v>1900</v>
      </c>
      <c r="H317" s="525" t="s">
        <v>1675</v>
      </c>
      <c r="I317" s="523" t="s">
        <v>2031</v>
      </c>
      <c r="J317" s="526">
        <v>44271</v>
      </c>
      <c r="K317" s="526"/>
    </row>
    <row r="318" spans="1:11" ht="24" x14ac:dyDescent="0.25">
      <c r="A318" s="522">
        <v>313</v>
      </c>
      <c r="B318" s="523" t="s">
        <v>1672</v>
      </c>
      <c r="C318" s="523" t="s">
        <v>2280</v>
      </c>
      <c r="D318" s="523" t="s">
        <v>2281</v>
      </c>
      <c r="E318" s="523" t="s">
        <v>168</v>
      </c>
      <c r="F318" s="524">
        <v>1900</v>
      </c>
      <c r="G318" s="524">
        <v>1900</v>
      </c>
      <c r="H318" s="525" t="s">
        <v>1675</v>
      </c>
      <c r="I318" s="523" t="s">
        <v>2031</v>
      </c>
      <c r="J318" s="526">
        <v>44271</v>
      </c>
      <c r="K318" s="526"/>
    </row>
    <row r="319" spans="1:11" ht="24" x14ac:dyDescent="0.25">
      <c r="A319" s="522">
        <v>314</v>
      </c>
      <c r="B319" s="523" t="s">
        <v>1672</v>
      </c>
      <c r="C319" s="523" t="s">
        <v>2282</v>
      </c>
      <c r="D319" s="523" t="s">
        <v>750</v>
      </c>
      <c r="E319" s="523" t="s">
        <v>168</v>
      </c>
      <c r="F319" s="524">
        <v>1900</v>
      </c>
      <c r="G319" s="524">
        <v>1900</v>
      </c>
      <c r="H319" s="525" t="s">
        <v>1675</v>
      </c>
      <c r="I319" s="523" t="s">
        <v>2031</v>
      </c>
      <c r="J319" s="526">
        <v>44271</v>
      </c>
      <c r="K319" s="526"/>
    </row>
    <row r="320" spans="1:11" ht="24" x14ac:dyDescent="0.25">
      <c r="A320" s="522">
        <v>315</v>
      </c>
      <c r="B320" s="523" t="s">
        <v>1672</v>
      </c>
      <c r="C320" s="523" t="s">
        <v>2283</v>
      </c>
      <c r="D320" s="523" t="s">
        <v>2284</v>
      </c>
      <c r="E320" s="523" t="s">
        <v>168</v>
      </c>
      <c r="F320" s="524">
        <v>1900</v>
      </c>
      <c r="G320" s="524">
        <v>1900</v>
      </c>
      <c r="H320" s="525" t="s">
        <v>1675</v>
      </c>
      <c r="I320" s="523" t="s">
        <v>2031</v>
      </c>
      <c r="J320" s="526">
        <v>44271</v>
      </c>
      <c r="K320" s="526"/>
    </row>
    <row r="321" spans="1:11" ht="24" x14ac:dyDescent="0.25">
      <c r="A321" s="522">
        <v>316</v>
      </c>
      <c r="B321" s="523" t="s">
        <v>1672</v>
      </c>
      <c r="C321" s="523" t="s">
        <v>2285</v>
      </c>
      <c r="D321" s="523" t="s">
        <v>2286</v>
      </c>
      <c r="E321" s="523" t="s">
        <v>168</v>
      </c>
      <c r="F321" s="524">
        <v>1900</v>
      </c>
      <c r="G321" s="524">
        <v>1900</v>
      </c>
      <c r="H321" s="525" t="s">
        <v>1675</v>
      </c>
      <c r="I321" s="523" t="s">
        <v>2031</v>
      </c>
      <c r="J321" s="526">
        <v>44271</v>
      </c>
      <c r="K321" s="526"/>
    </row>
    <row r="322" spans="1:11" ht="24" x14ac:dyDescent="0.25">
      <c r="A322" s="522">
        <v>317</v>
      </c>
      <c r="B322" s="523" t="s">
        <v>1672</v>
      </c>
      <c r="C322" s="523" t="s">
        <v>2287</v>
      </c>
      <c r="D322" s="523" t="s">
        <v>596</v>
      </c>
      <c r="E322" s="523" t="s">
        <v>168</v>
      </c>
      <c r="F322" s="524">
        <v>1900</v>
      </c>
      <c r="G322" s="524">
        <v>1900</v>
      </c>
      <c r="H322" s="525" t="s">
        <v>1675</v>
      </c>
      <c r="I322" s="523" t="s">
        <v>2031</v>
      </c>
      <c r="J322" s="526">
        <v>44271</v>
      </c>
      <c r="K322" s="526"/>
    </row>
    <row r="323" spans="1:11" ht="24" x14ac:dyDescent="0.25">
      <c r="A323" s="522">
        <v>318</v>
      </c>
      <c r="B323" s="523" t="s">
        <v>1672</v>
      </c>
      <c r="C323" s="523" t="s">
        <v>2288</v>
      </c>
      <c r="D323" s="523" t="s">
        <v>2289</v>
      </c>
      <c r="E323" s="523" t="s">
        <v>168</v>
      </c>
      <c r="F323" s="524">
        <v>1900</v>
      </c>
      <c r="G323" s="524">
        <v>1900</v>
      </c>
      <c r="H323" s="525" t="s">
        <v>1675</v>
      </c>
      <c r="I323" s="523" t="s">
        <v>2031</v>
      </c>
      <c r="J323" s="526">
        <v>44272</v>
      </c>
      <c r="K323" s="526"/>
    </row>
    <row r="324" spans="1:11" ht="24" x14ac:dyDescent="0.25">
      <c r="A324" s="522">
        <v>319</v>
      </c>
      <c r="B324" s="523" t="s">
        <v>1672</v>
      </c>
      <c r="C324" s="523" t="s">
        <v>2290</v>
      </c>
      <c r="D324" s="523" t="s">
        <v>983</v>
      </c>
      <c r="E324" s="523" t="s">
        <v>168</v>
      </c>
      <c r="F324" s="524">
        <v>1900</v>
      </c>
      <c r="G324" s="524">
        <v>1900</v>
      </c>
      <c r="H324" s="525" t="s">
        <v>1675</v>
      </c>
      <c r="I324" s="523" t="s">
        <v>2031</v>
      </c>
      <c r="J324" s="526">
        <v>44272</v>
      </c>
      <c r="K324" s="526"/>
    </row>
    <row r="325" spans="1:11" ht="24" x14ac:dyDescent="0.25">
      <c r="A325" s="522">
        <v>320</v>
      </c>
      <c r="B325" s="523" t="s">
        <v>1672</v>
      </c>
      <c r="C325" s="523" t="s">
        <v>2291</v>
      </c>
      <c r="D325" s="523" t="s">
        <v>2292</v>
      </c>
      <c r="E325" s="523" t="s">
        <v>168</v>
      </c>
      <c r="F325" s="524">
        <v>1900</v>
      </c>
      <c r="G325" s="524">
        <v>1900</v>
      </c>
      <c r="H325" s="525" t="s">
        <v>1675</v>
      </c>
      <c r="I325" s="523" t="s">
        <v>2031</v>
      </c>
      <c r="J325" s="526">
        <v>44273</v>
      </c>
      <c r="K325" s="526"/>
    </row>
    <row r="326" spans="1:11" ht="24" x14ac:dyDescent="0.25">
      <c r="A326" s="522">
        <v>321</v>
      </c>
      <c r="B326" s="523" t="s">
        <v>1672</v>
      </c>
      <c r="C326" s="523" t="s">
        <v>2293</v>
      </c>
      <c r="D326" s="523" t="s">
        <v>2294</v>
      </c>
      <c r="E326" s="523" t="s">
        <v>168</v>
      </c>
      <c r="F326" s="524">
        <v>1900</v>
      </c>
      <c r="G326" s="524">
        <v>1900</v>
      </c>
      <c r="H326" s="525" t="s">
        <v>2295</v>
      </c>
      <c r="I326" s="523" t="s">
        <v>2031</v>
      </c>
      <c r="J326" s="526">
        <v>44273</v>
      </c>
      <c r="K326" s="526"/>
    </row>
    <row r="327" spans="1:11" ht="24" x14ac:dyDescent="0.25">
      <c r="A327" s="522">
        <v>322</v>
      </c>
      <c r="B327" s="523" t="s">
        <v>1672</v>
      </c>
      <c r="C327" s="523" t="s">
        <v>2296</v>
      </c>
      <c r="D327" s="523" t="s">
        <v>2297</v>
      </c>
      <c r="E327" s="523" t="s">
        <v>168</v>
      </c>
      <c r="F327" s="524">
        <v>1900</v>
      </c>
      <c r="G327" s="524">
        <v>1900</v>
      </c>
      <c r="H327" s="525" t="s">
        <v>2295</v>
      </c>
      <c r="I327" s="523" t="s">
        <v>2099</v>
      </c>
      <c r="J327" s="526">
        <v>44273</v>
      </c>
      <c r="K327" s="526"/>
    </row>
    <row r="328" spans="1:11" ht="24" x14ac:dyDescent="0.25">
      <c r="A328" s="522">
        <v>323</v>
      </c>
      <c r="B328" s="523" t="s">
        <v>1672</v>
      </c>
      <c r="C328" s="523" t="s">
        <v>2298</v>
      </c>
      <c r="D328" s="523" t="s">
        <v>2299</v>
      </c>
      <c r="E328" s="523" t="s">
        <v>168</v>
      </c>
      <c r="F328" s="524">
        <v>1900</v>
      </c>
      <c r="G328" s="524">
        <v>1900</v>
      </c>
      <c r="H328" s="525" t="s">
        <v>1675</v>
      </c>
      <c r="I328" s="523" t="s">
        <v>2031</v>
      </c>
      <c r="J328" s="526">
        <v>44274</v>
      </c>
      <c r="K328" s="526"/>
    </row>
    <row r="329" spans="1:11" ht="24" x14ac:dyDescent="0.25">
      <c r="A329" s="522">
        <v>324</v>
      </c>
      <c r="B329" s="523" t="s">
        <v>1672</v>
      </c>
      <c r="C329" s="523" t="s">
        <v>2300</v>
      </c>
      <c r="D329" s="523" t="s">
        <v>2301</v>
      </c>
      <c r="E329" s="523" t="s">
        <v>168</v>
      </c>
      <c r="F329" s="524">
        <v>1900</v>
      </c>
      <c r="G329" s="524">
        <v>1900</v>
      </c>
      <c r="H329" s="525" t="s">
        <v>2295</v>
      </c>
      <c r="I329" s="523" t="s">
        <v>2031</v>
      </c>
      <c r="J329" s="526">
        <v>44274</v>
      </c>
      <c r="K329" s="526"/>
    </row>
    <row r="330" spans="1:11" ht="24" x14ac:dyDescent="0.25">
      <c r="A330" s="522">
        <v>325</v>
      </c>
      <c r="B330" s="523" t="s">
        <v>1672</v>
      </c>
      <c r="C330" s="523" t="s">
        <v>2302</v>
      </c>
      <c r="D330" s="523" t="s">
        <v>2303</v>
      </c>
      <c r="E330" s="523" t="s">
        <v>168</v>
      </c>
      <c r="F330" s="524">
        <v>1900</v>
      </c>
      <c r="G330" s="524">
        <v>1900</v>
      </c>
      <c r="H330" s="525" t="s">
        <v>2295</v>
      </c>
      <c r="I330" s="523" t="s">
        <v>2031</v>
      </c>
      <c r="J330" s="526">
        <v>44274</v>
      </c>
      <c r="K330" s="526"/>
    </row>
    <row r="331" spans="1:11" ht="24" x14ac:dyDescent="0.25">
      <c r="A331" s="522">
        <v>326</v>
      </c>
      <c r="B331" s="523" t="s">
        <v>1672</v>
      </c>
      <c r="C331" s="523" t="s">
        <v>2304</v>
      </c>
      <c r="D331" s="523" t="s">
        <v>2305</v>
      </c>
      <c r="E331" s="523" t="s">
        <v>168</v>
      </c>
      <c r="F331" s="524">
        <v>1900</v>
      </c>
      <c r="G331" s="524">
        <v>1900</v>
      </c>
      <c r="H331" s="525" t="s">
        <v>1675</v>
      </c>
      <c r="I331" s="523" t="s">
        <v>2017</v>
      </c>
      <c r="J331" s="526">
        <v>44260</v>
      </c>
      <c r="K331" s="526"/>
    </row>
    <row r="332" spans="1:11" ht="24" x14ac:dyDescent="0.25">
      <c r="A332" s="522">
        <v>327</v>
      </c>
      <c r="B332" s="523" t="s">
        <v>2306</v>
      </c>
      <c r="C332" s="523" t="s">
        <v>2307</v>
      </c>
      <c r="D332" s="523" t="s">
        <v>2308</v>
      </c>
      <c r="E332" s="523" t="s">
        <v>168</v>
      </c>
      <c r="F332" s="524">
        <v>1381.72</v>
      </c>
      <c r="G332" s="524">
        <v>1381.72</v>
      </c>
      <c r="H332" s="525" t="s">
        <v>1667</v>
      </c>
      <c r="I332" s="523" t="s">
        <v>1641</v>
      </c>
      <c r="J332" s="526">
        <v>44263</v>
      </c>
      <c r="K332" s="526">
        <v>44439</v>
      </c>
    </row>
    <row r="333" spans="1:11" ht="24" x14ac:dyDescent="0.25">
      <c r="A333" s="522">
        <v>328</v>
      </c>
      <c r="B333" s="523" t="s">
        <v>1647</v>
      </c>
      <c r="C333" s="523" t="s">
        <v>2309</v>
      </c>
      <c r="D333" s="523" t="s">
        <v>2310</v>
      </c>
      <c r="E333" s="523" t="s">
        <v>168</v>
      </c>
      <c r="F333" s="524">
        <v>1786</v>
      </c>
      <c r="G333" s="524">
        <v>1786</v>
      </c>
      <c r="H333" s="525" t="s">
        <v>1640</v>
      </c>
      <c r="I333" s="523" t="s">
        <v>1641</v>
      </c>
      <c r="J333" s="526">
        <v>44273</v>
      </c>
      <c r="K333" s="526"/>
    </row>
    <row r="334" spans="1:11" ht="24" x14ac:dyDescent="0.25">
      <c r="A334" s="522">
        <v>329</v>
      </c>
      <c r="B334" s="523" t="s">
        <v>1672</v>
      </c>
      <c r="C334" s="523" t="s">
        <v>2311</v>
      </c>
      <c r="D334" s="523" t="s">
        <v>2312</v>
      </c>
      <c r="E334" s="523" t="s">
        <v>168</v>
      </c>
      <c r="F334" s="524">
        <v>1900</v>
      </c>
      <c r="G334" s="524">
        <v>1900</v>
      </c>
      <c r="H334" s="525" t="s">
        <v>1675</v>
      </c>
      <c r="I334" s="523" t="s">
        <v>1995</v>
      </c>
      <c r="J334" s="526">
        <v>44260</v>
      </c>
      <c r="K334" s="526"/>
    </row>
    <row r="335" spans="1:11" ht="24" x14ac:dyDescent="0.25">
      <c r="A335" s="522">
        <v>330</v>
      </c>
      <c r="B335" s="523" t="s">
        <v>1672</v>
      </c>
      <c r="C335" s="523" t="s">
        <v>2313</v>
      </c>
      <c r="D335" s="523" t="s">
        <v>2314</v>
      </c>
      <c r="E335" s="523" t="s">
        <v>168</v>
      </c>
      <c r="F335" s="524">
        <v>1900</v>
      </c>
      <c r="G335" s="524">
        <v>1900</v>
      </c>
      <c r="H335" s="525" t="s">
        <v>1675</v>
      </c>
      <c r="I335" s="523" t="s">
        <v>2061</v>
      </c>
      <c r="J335" s="526">
        <v>44263</v>
      </c>
      <c r="K335" s="526"/>
    </row>
    <row r="336" spans="1:11" ht="24" x14ac:dyDescent="0.25">
      <c r="A336" s="522">
        <v>331</v>
      </c>
      <c r="B336" s="523" t="s">
        <v>1672</v>
      </c>
      <c r="C336" s="523" t="s">
        <v>2315</v>
      </c>
      <c r="D336" s="523" t="s">
        <v>2316</v>
      </c>
      <c r="E336" s="523" t="s">
        <v>168</v>
      </c>
      <c r="F336" s="524">
        <v>1900</v>
      </c>
      <c r="G336" s="524">
        <v>1900</v>
      </c>
      <c r="H336" s="525" t="s">
        <v>1675</v>
      </c>
      <c r="I336" s="523" t="s">
        <v>2061</v>
      </c>
      <c r="J336" s="526">
        <v>44260</v>
      </c>
      <c r="K336" s="526"/>
    </row>
    <row r="337" spans="1:11" ht="24" x14ac:dyDescent="0.25">
      <c r="A337" s="522">
        <v>332</v>
      </c>
      <c r="B337" s="523" t="s">
        <v>1672</v>
      </c>
      <c r="C337" s="523" t="s">
        <v>2317</v>
      </c>
      <c r="D337" s="523" t="s">
        <v>2318</v>
      </c>
      <c r="E337" s="523" t="s">
        <v>168</v>
      </c>
      <c r="F337" s="524">
        <v>1900</v>
      </c>
      <c r="G337" s="524">
        <v>1900</v>
      </c>
      <c r="H337" s="525" t="s">
        <v>1675</v>
      </c>
      <c r="I337" s="523" t="s">
        <v>2061</v>
      </c>
      <c r="J337" s="526">
        <v>44263</v>
      </c>
      <c r="K337" s="526"/>
    </row>
    <row r="338" spans="1:11" ht="24" x14ac:dyDescent="0.25">
      <c r="A338" s="522">
        <v>333</v>
      </c>
      <c r="B338" s="523" t="s">
        <v>1710</v>
      </c>
      <c r="C338" s="523" t="s">
        <v>2319</v>
      </c>
      <c r="D338" s="523" t="s">
        <v>2320</v>
      </c>
      <c r="E338" s="523" t="s">
        <v>168</v>
      </c>
      <c r="F338" s="524">
        <v>2145</v>
      </c>
      <c r="G338" s="524">
        <v>2145</v>
      </c>
      <c r="H338" s="525" t="s">
        <v>1667</v>
      </c>
      <c r="I338" s="523" t="s">
        <v>1995</v>
      </c>
      <c r="J338" s="526">
        <v>44260</v>
      </c>
      <c r="K338" s="526"/>
    </row>
    <row r="339" spans="1:11" ht="24" x14ac:dyDescent="0.25">
      <c r="A339" s="522">
        <v>334</v>
      </c>
      <c r="B339" s="523" t="s">
        <v>1672</v>
      </c>
      <c r="C339" s="523" t="s">
        <v>2321</v>
      </c>
      <c r="D339" s="523" t="s">
        <v>2322</v>
      </c>
      <c r="E339" s="523" t="s">
        <v>168</v>
      </c>
      <c r="F339" s="524">
        <v>1900</v>
      </c>
      <c r="G339" s="524">
        <v>1900</v>
      </c>
      <c r="H339" s="525" t="s">
        <v>1675</v>
      </c>
      <c r="I339" s="523" t="s">
        <v>2061</v>
      </c>
      <c r="J339" s="526">
        <v>44260</v>
      </c>
      <c r="K339" s="526"/>
    </row>
    <row r="340" spans="1:11" ht="24" x14ac:dyDescent="0.25">
      <c r="A340" s="522">
        <v>335</v>
      </c>
      <c r="B340" s="523" t="s">
        <v>1672</v>
      </c>
      <c r="C340" s="523" t="s">
        <v>2323</v>
      </c>
      <c r="D340" s="523" t="s">
        <v>2324</v>
      </c>
      <c r="E340" s="523" t="s">
        <v>168</v>
      </c>
      <c r="F340" s="524">
        <v>1900</v>
      </c>
      <c r="G340" s="524">
        <v>1900</v>
      </c>
      <c r="H340" s="525" t="s">
        <v>1675</v>
      </c>
      <c r="I340" s="523" t="s">
        <v>2061</v>
      </c>
      <c r="J340" s="526">
        <v>44263</v>
      </c>
      <c r="K340" s="526"/>
    </row>
    <row r="341" spans="1:11" ht="24" x14ac:dyDescent="0.25">
      <c r="A341" s="522">
        <v>336</v>
      </c>
      <c r="B341" s="523" t="s">
        <v>1672</v>
      </c>
      <c r="C341" s="523" t="s">
        <v>2325</v>
      </c>
      <c r="D341" s="523" t="s">
        <v>2326</v>
      </c>
      <c r="E341" s="523" t="s">
        <v>168</v>
      </c>
      <c r="F341" s="524">
        <v>1900</v>
      </c>
      <c r="G341" s="524">
        <v>1900</v>
      </c>
      <c r="H341" s="525" t="s">
        <v>1675</v>
      </c>
      <c r="I341" s="523" t="s">
        <v>2061</v>
      </c>
      <c r="J341" s="526">
        <v>44260</v>
      </c>
      <c r="K341" s="526"/>
    </row>
    <row r="342" spans="1:11" ht="24" x14ac:dyDescent="0.25">
      <c r="A342" s="522">
        <v>337</v>
      </c>
      <c r="B342" s="523" t="s">
        <v>1672</v>
      </c>
      <c r="C342" s="523" t="s">
        <v>2327</v>
      </c>
      <c r="D342" s="523" t="s">
        <v>1138</v>
      </c>
      <c r="E342" s="523" t="s">
        <v>168</v>
      </c>
      <c r="F342" s="524">
        <v>1900</v>
      </c>
      <c r="G342" s="524">
        <v>1900</v>
      </c>
      <c r="H342" s="525" t="s">
        <v>1675</v>
      </c>
      <c r="I342" s="523" t="s">
        <v>2061</v>
      </c>
      <c r="J342" s="526">
        <v>44263</v>
      </c>
      <c r="K342" s="526"/>
    </row>
    <row r="343" spans="1:11" ht="24" x14ac:dyDescent="0.25">
      <c r="A343" s="522">
        <v>338</v>
      </c>
      <c r="B343" s="523" t="s">
        <v>1830</v>
      </c>
      <c r="C343" s="523" t="s">
        <v>2328</v>
      </c>
      <c r="D343" s="523" t="s">
        <v>2329</v>
      </c>
      <c r="E343" s="523" t="s">
        <v>168</v>
      </c>
      <c r="F343" s="524">
        <v>2630</v>
      </c>
      <c r="G343" s="524">
        <v>2630</v>
      </c>
      <c r="H343" s="525" t="s">
        <v>1640</v>
      </c>
      <c r="I343" s="523" t="s">
        <v>2099</v>
      </c>
      <c r="J343" s="526">
        <v>44263</v>
      </c>
      <c r="K343" s="526"/>
    </row>
    <row r="344" spans="1:11" ht="24" x14ac:dyDescent="0.25">
      <c r="A344" s="522">
        <v>339</v>
      </c>
      <c r="B344" s="523" t="s">
        <v>1719</v>
      </c>
      <c r="C344" s="523" t="s">
        <v>2330</v>
      </c>
      <c r="D344" s="523" t="s">
        <v>2331</v>
      </c>
      <c r="E344" s="523" t="s">
        <v>168</v>
      </c>
      <c r="F344" s="524">
        <v>1900</v>
      </c>
      <c r="G344" s="524">
        <v>1900</v>
      </c>
      <c r="H344" s="525" t="s">
        <v>1675</v>
      </c>
      <c r="I344" s="523" t="s">
        <v>1722</v>
      </c>
      <c r="J344" s="526">
        <v>44263</v>
      </c>
      <c r="K344" s="526"/>
    </row>
    <row r="345" spans="1:11" ht="24" x14ac:dyDescent="0.25">
      <c r="A345" s="522">
        <v>340</v>
      </c>
      <c r="B345" s="523" t="s">
        <v>1719</v>
      </c>
      <c r="C345" s="523" t="s">
        <v>2332</v>
      </c>
      <c r="D345" s="523" t="s">
        <v>613</v>
      </c>
      <c r="E345" s="523" t="s">
        <v>168</v>
      </c>
      <c r="F345" s="524">
        <v>1900</v>
      </c>
      <c r="G345" s="524">
        <v>1900</v>
      </c>
      <c r="H345" s="525" t="s">
        <v>1675</v>
      </c>
      <c r="I345" s="523" t="s">
        <v>1722</v>
      </c>
      <c r="J345" s="526">
        <v>44260</v>
      </c>
      <c r="K345" s="526">
        <v>44397</v>
      </c>
    </row>
    <row r="346" spans="1:11" ht="24" x14ac:dyDescent="0.25">
      <c r="A346" s="522">
        <v>341</v>
      </c>
      <c r="B346" s="523" t="s">
        <v>1719</v>
      </c>
      <c r="C346" s="523" t="s">
        <v>2333</v>
      </c>
      <c r="D346" s="523" t="s">
        <v>2334</v>
      </c>
      <c r="E346" s="523" t="s">
        <v>168</v>
      </c>
      <c r="F346" s="524">
        <v>1900</v>
      </c>
      <c r="G346" s="524">
        <v>1900</v>
      </c>
      <c r="H346" s="525" t="s">
        <v>1675</v>
      </c>
      <c r="I346" s="523" t="s">
        <v>1722</v>
      </c>
      <c r="J346" s="526">
        <v>44263</v>
      </c>
      <c r="K346" s="526"/>
    </row>
    <row r="347" spans="1:11" ht="24" x14ac:dyDescent="0.25">
      <c r="A347" s="522">
        <v>342</v>
      </c>
      <c r="B347" s="523" t="s">
        <v>1680</v>
      </c>
      <c r="C347" s="523" t="s">
        <v>2335</v>
      </c>
      <c r="D347" s="523" t="s">
        <v>2336</v>
      </c>
      <c r="E347" s="523" t="s">
        <v>168</v>
      </c>
      <c r="F347" s="524">
        <v>1500</v>
      </c>
      <c r="G347" s="524">
        <v>1500</v>
      </c>
      <c r="H347" s="525" t="s">
        <v>1667</v>
      </c>
      <c r="I347" s="523" t="s">
        <v>1722</v>
      </c>
      <c r="J347" s="526">
        <v>44260</v>
      </c>
      <c r="K347" s="526"/>
    </row>
    <row r="348" spans="1:11" ht="24" x14ac:dyDescent="0.25">
      <c r="A348" s="522">
        <v>343</v>
      </c>
      <c r="B348" s="523" t="s">
        <v>1719</v>
      </c>
      <c r="C348" s="523" t="s">
        <v>2337</v>
      </c>
      <c r="D348" s="523" t="s">
        <v>2338</v>
      </c>
      <c r="E348" s="523" t="s">
        <v>168</v>
      </c>
      <c r="F348" s="524">
        <v>1900</v>
      </c>
      <c r="G348" s="524">
        <v>1900</v>
      </c>
      <c r="H348" s="525" t="s">
        <v>1675</v>
      </c>
      <c r="I348" s="523" t="s">
        <v>1722</v>
      </c>
      <c r="J348" s="526">
        <v>44260</v>
      </c>
      <c r="K348" s="526"/>
    </row>
    <row r="349" spans="1:11" ht="24" x14ac:dyDescent="0.25">
      <c r="A349" s="522">
        <v>344</v>
      </c>
      <c r="B349" s="523" t="s">
        <v>1719</v>
      </c>
      <c r="C349" s="523" t="s">
        <v>2339</v>
      </c>
      <c r="D349" s="523" t="s">
        <v>2340</v>
      </c>
      <c r="E349" s="523" t="s">
        <v>168</v>
      </c>
      <c r="F349" s="524">
        <v>1900</v>
      </c>
      <c r="G349" s="524">
        <v>1900</v>
      </c>
      <c r="H349" s="525" t="s">
        <v>1675</v>
      </c>
      <c r="I349" s="523" t="s">
        <v>1722</v>
      </c>
      <c r="J349" s="526">
        <v>44260</v>
      </c>
      <c r="K349" s="526"/>
    </row>
    <row r="350" spans="1:11" ht="24" x14ac:dyDescent="0.25">
      <c r="A350" s="522">
        <v>345</v>
      </c>
      <c r="B350" s="523" t="s">
        <v>1719</v>
      </c>
      <c r="C350" s="523" t="s">
        <v>2341</v>
      </c>
      <c r="D350" s="523" t="s">
        <v>2342</v>
      </c>
      <c r="E350" s="523" t="s">
        <v>168</v>
      </c>
      <c r="F350" s="524">
        <v>1900</v>
      </c>
      <c r="G350" s="524">
        <v>1900</v>
      </c>
      <c r="H350" s="525" t="s">
        <v>1675</v>
      </c>
      <c r="I350" s="523" t="s">
        <v>1722</v>
      </c>
      <c r="J350" s="526">
        <v>44260</v>
      </c>
      <c r="K350" s="526"/>
    </row>
    <row r="351" spans="1:11" ht="24" x14ac:dyDescent="0.25">
      <c r="A351" s="522">
        <v>346</v>
      </c>
      <c r="B351" s="523" t="s">
        <v>1719</v>
      </c>
      <c r="C351" s="523" t="s">
        <v>2343</v>
      </c>
      <c r="D351" s="523" t="s">
        <v>2344</v>
      </c>
      <c r="E351" s="523" t="s">
        <v>168</v>
      </c>
      <c r="F351" s="524">
        <v>1900</v>
      </c>
      <c r="G351" s="524">
        <v>1900</v>
      </c>
      <c r="H351" s="525" t="s">
        <v>1675</v>
      </c>
      <c r="I351" s="523" t="s">
        <v>1722</v>
      </c>
      <c r="J351" s="526">
        <v>44263</v>
      </c>
      <c r="K351" s="526"/>
    </row>
    <row r="352" spans="1:11" ht="24" x14ac:dyDescent="0.25">
      <c r="A352" s="522">
        <v>347</v>
      </c>
      <c r="B352" s="523" t="s">
        <v>1686</v>
      </c>
      <c r="C352" s="523" t="s">
        <v>2345</v>
      </c>
      <c r="D352" s="523" t="s">
        <v>2346</v>
      </c>
      <c r="E352" s="523" t="s">
        <v>168</v>
      </c>
      <c r="F352" s="524">
        <v>2634.37</v>
      </c>
      <c r="G352" s="524">
        <v>2634.37</v>
      </c>
      <c r="H352" s="525" t="s">
        <v>1689</v>
      </c>
      <c r="I352" s="523" t="s">
        <v>2099</v>
      </c>
      <c r="J352" s="526">
        <v>44258</v>
      </c>
      <c r="K352" s="526"/>
    </row>
    <row r="353" spans="1:11" ht="24" x14ac:dyDescent="0.25">
      <c r="A353" s="522">
        <v>348</v>
      </c>
      <c r="B353" s="523" t="s">
        <v>1672</v>
      </c>
      <c r="C353" s="523" t="s">
        <v>2347</v>
      </c>
      <c r="D353" s="523" t="s">
        <v>2348</v>
      </c>
      <c r="E353" s="523" t="s">
        <v>168</v>
      </c>
      <c r="F353" s="524">
        <v>1900</v>
      </c>
      <c r="G353" s="524">
        <v>1900</v>
      </c>
      <c r="H353" s="525" t="s">
        <v>1675</v>
      </c>
      <c r="I353" s="523" t="s">
        <v>2002</v>
      </c>
      <c r="J353" s="526">
        <v>44271</v>
      </c>
      <c r="K353" s="526"/>
    </row>
    <row r="354" spans="1:11" ht="24" x14ac:dyDescent="0.25">
      <c r="A354" s="522">
        <v>349</v>
      </c>
      <c r="B354" s="523" t="s">
        <v>1672</v>
      </c>
      <c r="C354" s="523" t="s">
        <v>2349</v>
      </c>
      <c r="D354" s="523" t="s">
        <v>2350</v>
      </c>
      <c r="E354" s="523" t="s">
        <v>168</v>
      </c>
      <c r="F354" s="524">
        <v>1900</v>
      </c>
      <c r="G354" s="524">
        <v>1900</v>
      </c>
      <c r="H354" s="525" t="s">
        <v>1675</v>
      </c>
      <c r="I354" s="523" t="s">
        <v>2002</v>
      </c>
      <c r="J354" s="526">
        <v>44271</v>
      </c>
      <c r="K354" s="526"/>
    </row>
    <row r="355" spans="1:11" ht="24" x14ac:dyDescent="0.25">
      <c r="A355" s="522">
        <v>350</v>
      </c>
      <c r="B355" s="523" t="s">
        <v>1672</v>
      </c>
      <c r="C355" s="523" t="s">
        <v>2351</v>
      </c>
      <c r="D355" s="523" t="s">
        <v>2352</v>
      </c>
      <c r="E355" s="523" t="s">
        <v>168</v>
      </c>
      <c r="F355" s="524">
        <v>1900</v>
      </c>
      <c r="G355" s="524">
        <v>1900</v>
      </c>
      <c r="H355" s="525" t="s">
        <v>1675</v>
      </c>
      <c r="I355" s="523" t="s">
        <v>2002</v>
      </c>
      <c r="J355" s="526">
        <v>44273</v>
      </c>
      <c r="K355" s="526"/>
    </row>
    <row r="356" spans="1:11" ht="24" x14ac:dyDescent="0.25">
      <c r="A356" s="522">
        <v>351</v>
      </c>
      <c r="B356" s="523" t="s">
        <v>1672</v>
      </c>
      <c r="C356" s="523" t="s">
        <v>2353</v>
      </c>
      <c r="D356" s="523" t="s">
        <v>2354</v>
      </c>
      <c r="E356" s="523" t="s">
        <v>168</v>
      </c>
      <c r="F356" s="524">
        <v>1900</v>
      </c>
      <c r="G356" s="524">
        <v>1900</v>
      </c>
      <c r="H356" s="525" t="s">
        <v>1675</v>
      </c>
      <c r="I356" s="523" t="s">
        <v>2002</v>
      </c>
      <c r="J356" s="526">
        <v>44274</v>
      </c>
      <c r="K356" s="526"/>
    </row>
    <row r="357" spans="1:11" ht="24" x14ac:dyDescent="0.25">
      <c r="A357" s="522">
        <v>352</v>
      </c>
      <c r="B357" s="523" t="s">
        <v>1672</v>
      </c>
      <c r="C357" s="523" t="s">
        <v>2355</v>
      </c>
      <c r="D357" s="523" t="s">
        <v>2356</v>
      </c>
      <c r="E357" s="523" t="s">
        <v>168</v>
      </c>
      <c r="F357" s="524">
        <v>1900</v>
      </c>
      <c r="G357" s="524">
        <v>1900</v>
      </c>
      <c r="H357" s="525" t="s">
        <v>2295</v>
      </c>
      <c r="I357" s="523" t="s">
        <v>2002</v>
      </c>
      <c r="J357" s="526">
        <v>44274</v>
      </c>
      <c r="K357" s="526"/>
    </row>
    <row r="358" spans="1:11" ht="24" x14ac:dyDescent="0.25">
      <c r="A358" s="522">
        <v>353</v>
      </c>
      <c r="B358" s="523" t="s">
        <v>1759</v>
      </c>
      <c r="C358" s="523" t="s">
        <v>2357</v>
      </c>
      <c r="D358" s="523" t="s">
        <v>2358</v>
      </c>
      <c r="E358" s="523" t="s">
        <v>168</v>
      </c>
      <c r="F358" s="524">
        <v>1350</v>
      </c>
      <c r="G358" s="524">
        <v>1350</v>
      </c>
      <c r="H358" s="525" t="s">
        <v>1640</v>
      </c>
      <c r="I358" s="523" t="s">
        <v>2002</v>
      </c>
      <c r="J358" s="526">
        <v>44274</v>
      </c>
      <c r="K358" s="526"/>
    </row>
    <row r="359" spans="1:11" ht="24" x14ac:dyDescent="0.25">
      <c r="A359" s="522">
        <v>354</v>
      </c>
      <c r="B359" s="523" t="s">
        <v>1672</v>
      </c>
      <c r="C359" s="523" t="s">
        <v>2359</v>
      </c>
      <c r="D359" s="523" t="s">
        <v>2360</v>
      </c>
      <c r="E359" s="523" t="s">
        <v>168</v>
      </c>
      <c r="F359" s="524">
        <v>1900</v>
      </c>
      <c r="G359" s="524">
        <v>1900</v>
      </c>
      <c r="H359" s="525" t="s">
        <v>2295</v>
      </c>
      <c r="I359" s="523" t="s">
        <v>2002</v>
      </c>
      <c r="J359" s="526">
        <v>44274</v>
      </c>
      <c r="K359" s="526"/>
    </row>
    <row r="360" spans="1:11" ht="24" x14ac:dyDescent="0.25">
      <c r="A360" s="522">
        <v>355</v>
      </c>
      <c r="B360" s="523" t="s">
        <v>1672</v>
      </c>
      <c r="C360" s="523" t="s">
        <v>2361</v>
      </c>
      <c r="D360" s="523" t="s">
        <v>2362</v>
      </c>
      <c r="E360" s="523" t="s">
        <v>168</v>
      </c>
      <c r="F360" s="524">
        <v>1900</v>
      </c>
      <c r="G360" s="524">
        <v>1900</v>
      </c>
      <c r="H360" s="525" t="s">
        <v>1675</v>
      </c>
      <c r="I360" s="523" t="s">
        <v>1671</v>
      </c>
      <c r="J360" s="526">
        <v>44230</v>
      </c>
      <c r="K360" s="526"/>
    </row>
    <row r="361" spans="1:11" ht="24" x14ac:dyDescent="0.25">
      <c r="A361" s="522">
        <v>356</v>
      </c>
      <c r="B361" s="523" t="s">
        <v>2025</v>
      </c>
      <c r="C361" s="523" t="s">
        <v>2363</v>
      </c>
      <c r="D361" s="523" t="s">
        <v>1300</v>
      </c>
      <c r="E361" s="523" t="s">
        <v>168</v>
      </c>
      <c r="F361" s="524">
        <v>1500</v>
      </c>
      <c r="G361" s="524">
        <v>1500</v>
      </c>
      <c r="H361" s="525" t="s">
        <v>1667</v>
      </c>
      <c r="I361" s="523" t="s">
        <v>1671</v>
      </c>
      <c r="J361" s="526">
        <v>44259</v>
      </c>
      <c r="K361" s="526">
        <v>44453</v>
      </c>
    </row>
    <row r="362" spans="1:11" ht="24" x14ac:dyDescent="0.25">
      <c r="A362" s="522">
        <v>357</v>
      </c>
      <c r="B362" s="523" t="s">
        <v>1672</v>
      </c>
      <c r="C362" s="523" t="s">
        <v>2364</v>
      </c>
      <c r="D362" s="523" t="s">
        <v>2365</v>
      </c>
      <c r="E362" s="523" t="s">
        <v>168</v>
      </c>
      <c r="F362" s="524">
        <v>1900</v>
      </c>
      <c r="G362" s="524">
        <v>1900</v>
      </c>
      <c r="H362" s="525" t="s">
        <v>1675</v>
      </c>
      <c r="I362" s="523" t="s">
        <v>1671</v>
      </c>
      <c r="J362" s="526">
        <v>44230</v>
      </c>
      <c r="K362" s="526"/>
    </row>
    <row r="363" spans="1:11" ht="24" x14ac:dyDescent="0.25">
      <c r="A363" s="522">
        <v>358</v>
      </c>
      <c r="B363" s="523" t="s">
        <v>1759</v>
      </c>
      <c r="C363" s="523" t="s">
        <v>2366</v>
      </c>
      <c r="D363" s="523" t="s">
        <v>2367</v>
      </c>
      <c r="E363" s="523" t="s">
        <v>168</v>
      </c>
      <c r="F363" s="524">
        <v>1350</v>
      </c>
      <c r="G363" s="524">
        <v>1350</v>
      </c>
      <c r="H363" s="525" t="s">
        <v>1675</v>
      </c>
      <c r="I363" s="523" t="s">
        <v>1671</v>
      </c>
      <c r="J363" s="526">
        <v>44258</v>
      </c>
      <c r="K363" s="526"/>
    </row>
    <row r="364" spans="1:11" ht="24" x14ac:dyDescent="0.25">
      <c r="A364" s="522">
        <v>359</v>
      </c>
      <c r="B364" s="523" t="s">
        <v>1672</v>
      </c>
      <c r="C364" s="523" t="s">
        <v>2368</v>
      </c>
      <c r="D364" s="523" t="s">
        <v>2369</v>
      </c>
      <c r="E364" s="523" t="s">
        <v>168</v>
      </c>
      <c r="F364" s="524">
        <v>1900</v>
      </c>
      <c r="G364" s="524">
        <v>1900</v>
      </c>
      <c r="H364" s="525" t="s">
        <v>1675</v>
      </c>
      <c r="I364" s="523" t="s">
        <v>1671</v>
      </c>
      <c r="J364" s="526">
        <v>44230</v>
      </c>
      <c r="K364" s="526"/>
    </row>
    <row r="365" spans="1:11" ht="24" x14ac:dyDescent="0.25">
      <c r="A365" s="522">
        <v>360</v>
      </c>
      <c r="B365" s="523" t="s">
        <v>1672</v>
      </c>
      <c r="C365" s="523" t="s">
        <v>2370</v>
      </c>
      <c r="D365" s="523" t="s">
        <v>2371</v>
      </c>
      <c r="E365" s="523" t="s">
        <v>168</v>
      </c>
      <c r="F365" s="524">
        <v>1900</v>
      </c>
      <c r="G365" s="524">
        <v>1900</v>
      </c>
      <c r="H365" s="525" t="s">
        <v>1675</v>
      </c>
      <c r="I365" s="523" t="s">
        <v>1671</v>
      </c>
      <c r="J365" s="526">
        <v>44230</v>
      </c>
      <c r="K365" s="526"/>
    </row>
    <row r="366" spans="1:11" ht="24" x14ac:dyDescent="0.25">
      <c r="A366" s="522">
        <v>361</v>
      </c>
      <c r="B366" s="523" t="s">
        <v>1846</v>
      </c>
      <c r="C366" s="523" t="s">
        <v>2372</v>
      </c>
      <c r="D366" s="523" t="s">
        <v>2373</v>
      </c>
      <c r="E366" s="523" t="s">
        <v>168</v>
      </c>
      <c r="F366" s="524">
        <v>5330</v>
      </c>
      <c r="G366" s="524">
        <v>5330</v>
      </c>
      <c r="H366" s="525" t="s">
        <v>1640</v>
      </c>
      <c r="I366" s="523" t="s">
        <v>1671</v>
      </c>
      <c r="J366" s="526">
        <v>44230</v>
      </c>
      <c r="K366" s="526">
        <v>44438</v>
      </c>
    </row>
    <row r="367" spans="1:11" ht="24" x14ac:dyDescent="0.25">
      <c r="A367" s="522">
        <v>362</v>
      </c>
      <c r="B367" s="523" t="s">
        <v>2022</v>
      </c>
      <c r="C367" s="523" t="s">
        <v>2374</v>
      </c>
      <c r="D367" s="523" t="s">
        <v>2375</v>
      </c>
      <c r="E367" s="523" t="s">
        <v>168</v>
      </c>
      <c r="F367" s="524">
        <v>2800</v>
      </c>
      <c r="G367" s="524">
        <v>2800</v>
      </c>
      <c r="H367" s="525" t="s">
        <v>1689</v>
      </c>
      <c r="I367" s="523" t="s">
        <v>1671</v>
      </c>
      <c r="J367" s="526">
        <v>44259</v>
      </c>
      <c r="K367" s="526"/>
    </row>
    <row r="368" spans="1:11" ht="24" x14ac:dyDescent="0.25">
      <c r="A368" s="522">
        <v>363</v>
      </c>
      <c r="B368" s="523" t="s">
        <v>1672</v>
      </c>
      <c r="C368" s="523" t="s">
        <v>2376</v>
      </c>
      <c r="D368" s="523" t="s">
        <v>2377</v>
      </c>
      <c r="E368" s="523" t="s">
        <v>168</v>
      </c>
      <c r="F368" s="524">
        <v>1900</v>
      </c>
      <c r="G368" s="524">
        <v>1900</v>
      </c>
      <c r="H368" s="525" t="s">
        <v>1675</v>
      </c>
      <c r="I368" s="523" t="s">
        <v>1671</v>
      </c>
      <c r="J368" s="526">
        <v>44230</v>
      </c>
      <c r="K368" s="526"/>
    </row>
    <row r="369" spans="1:11" ht="24" x14ac:dyDescent="0.25">
      <c r="A369" s="522">
        <v>364</v>
      </c>
      <c r="B369" s="523" t="s">
        <v>1680</v>
      </c>
      <c r="C369" s="523" t="s">
        <v>2378</v>
      </c>
      <c r="D369" s="523" t="s">
        <v>2379</v>
      </c>
      <c r="E369" s="523" t="s">
        <v>168</v>
      </c>
      <c r="F369" s="524">
        <v>1500</v>
      </c>
      <c r="G369" s="524">
        <v>1500</v>
      </c>
      <c r="H369" s="525" t="s">
        <v>1667</v>
      </c>
      <c r="I369" s="523" t="s">
        <v>1877</v>
      </c>
      <c r="J369" s="526">
        <v>44259</v>
      </c>
      <c r="K369" s="526"/>
    </row>
    <row r="370" spans="1:11" ht="24" x14ac:dyDescent="0.25">
      <c r="A370" s="522">
        <v>365</v>
      </c>
      <c r="B370" s="523" t="s">
        <v>1680</v>
      </c>
      <c r="C370" s="523" t="s">
        <v>2380</v>
      </c>
      <c r="D370" s="523" t="s">
        <v>2381</v>
      </c>
      <c r="E370" s="523" t="s">
        <v>168</v>
      </c>
      <c r="F370" s="524">
        <v>1500</v>
      </c>
      <c r="G370" s="524">
        <v>1500</v>
      </c>
      <c r="H370" s="525" t="s">
        <v>1667</v>
      </c>
      <c r="I370" s="523" t="s">
        <v>1877</v>
      </c>
      <c r="J370" s="526">
        <v>44259</v>
      </c>
      <c r="K370" s="526"/>
    </row>
    <row r="371" spans="1:11" ht="24" x14ac:dyDescent="0.25">
      <c r="A371" s="522">
        <v>366</v>
      </c>
      <c r="B371" s="523" t="s">
        <v>1680</v>
      </c>
      <c r="C371" s="523" t="s">
        <v>2382</v>
      </c>
      <c r="D371" s="523" t="s">
        <v>768</v>
      </c>
      <c r="E371" s="523" t="s">
        <v>168</v>
      </c>
      <c r="F371" s="524">
        <v>1500</v>
      </c>
      <c r="G371" s="524">
        <v>1500</v>
      </c>
      <c r="H371" s="525" t="s">
        <v>1667</v>
      </c>
      <c r="I371" s="523" t="s">
        <v>1877</v>
      </c>
      <c r="J371" s="526">
        <v>44259</v>
      </c>
      <c r="K371" s="526">
        <v>44418</v>
      </c>
    </row>
    <row r="372" spans="1:11" ht="24" x14ac:dyDescent="0.25">
      <c r="A372" s="522">
        <v>367</v>
      </c>
      <c r="B372" s="523" t="s">
        <v>1701</v>
      </c>
      <c r="C372" s="523" t="s">
        <v>2383</v>
      </c>
      <c r="D372" s="523" t="s">
        <v>2384</v>
      </c>
      <c r="E372" s="523" t="s">
        <v>168</v>
      </c>
      <c r="F372" s="524">
        <v>6620</v>
      </c>
      <c r="G372" s="524">
        <v>6620</v>
      </c>
      <c r="H372" s="525" t="s">
        <v>1640</v>
      </c>
      <c r="I372" s="523" t="s">
        <v>2385</v>
      </c>
      <c r="J372" s="526">
        <v>44263</v>
      </c>
      <c r="K372" s="526"/>
    </row>
    <row r="373" spans="1:11" ht="24" x14ac:dyDescent="0.25">
      <c r="A373" s="522">
        <v>368</v>
      </c>
      <c r="B373" s="523" t="s">
        <v>2386</v>
      </c>
      <c r="C373" s="523" t="s">
        <v>2387</v>
      </c>
      <c r="D373" s="523" t="s">
        <v>2388</v>
      </c>
      <c r="E373" s="523" t="s">
        <v>168</v>
      </c>
      <c r="F373" s="524">
        <v>5330</v>
      </c>
      <c r="G373" s="524">
        <v>5330</v>
      </c>
      <c r="H373" s="525" t="s">
        <v>1640</v>
      </c>
      <c r="I373" s="523" t="s">
        <v>2385</v>
      </c>
      <c r="J373" s="526">
        <v>44263</v>
      </c>
      <c r="K373" s="526"/>
    </row>
    <row r="374" spans="1:11" ht="24" x14ac:dyDescent="0.25">
      <c r="A374" s="522">
        <v>369</v>
      </c>
      <c r="B374" s="523" t="s">
        <v>2389</v>
      </c>
      <c r="C374" s="523" t="s">
        <v>2390</v>
      </c>
      <c r="D374" s="523" t="s">
        <v>2391</v>
      </c>
      <c r="E374" s="523" t="s">
        <v>168</v>
      </c>
      <c r="F374" s="524">
        <v>1900</v>
      </c>
      <c r="G374" s="524">
        <v>1900</v>
      </c>
      <c r="H374" s="525" t="s">
        <v>1675</v>
      </c>
      <c r="I374" s="523" t="s">
        <v>2385</v>
      </c>
      <c r="J374" s="526">
        <v>44263</v>
      </c>
      <c r="K374" s="526"/>
    </row>
    <row r="375" spans="1:11" ht="24" x14ac:dyDescent="0.25">
      <c r="A375" s="522">
        <v>370</v>
      </c>
      <c r="B375" s="523" t="s">
        <v>2389</v>
      </c>
      <c r="C375" s="523" t="s">
        <v>2392</v>
      </c>
      <c r="D375" s="523" t="s">
        <v>2393</v>
      </c>
      <c r="E375" s="523" t="s">
        <v>168</v>
      </c>
      <c r="F375" s="524">
        <v>1900</v>
      </c>
      <c r="G375" s="524">
        <v>1900</v>
      </c>
      <c r="H375" s="525" t="s">
        <v>1675</v>
      </c>
      <c r="I375" s="523" t="s">
        <v>2385</v>
      </c>
      <c r="J375" s="526">
        <v>44263</v>
      </c>
      <c r="K375" s="526"/>
    </row>
    <row r="376" spans="1:11" ht="24" x14ac:dyDescent="0.25">
      <c r="A376" s="522">
        <v>371</v>
      </c>
      <c r="B376" s="523" t="s">
        <v>1664</v>
      </c>
      <c r="C376" s="523" t="s">
        <v>2394</v>
      </c>
      <c r="D376" s="523" t="s">
        <v>2395</v>
      </c>
      <c r="E376" s="523" t="s">
        <v>168</v>
      </c>
      <c r="F376" s="524">
        <v>1200</v>
      </c>
      <c r="G376" s="524">
        <v>1200</v>
      </c>
      <c r="H376" s="525" t="s">
        <v>1667</v>
      </c>
      <c r="I376" s="523" t="s">
        <v>2385</v>
      </c>
      <c r="J376" s="526">
        <v>44263</v>
      </c>
      <c r="K376" s="526"/>
    </row>
    <row r="377" spans="1:11" ht="24" x14ac:dyDescent="0.25">
      <c r="A377" s="522">
        <v>372</v>
      </c>
      <c r="B377" s="523" t="s">
        <v>2389</v>
      </c>
      <c r="C377" s="523" t="s">
        <v>2396</v>
      </c>
      <c r="D377" s="523" t="s">
        <v>2397</v>
      </c>
      <c r="E377" s="523" t="s">
        <v>168</v>
      </c>
      <c r="F377" s="524">
        <v>1900</v>
      </c>
      <c r="G377" s="524">
        <v>1900</v>
      </c>
      <c r="H377" s="525" t="s">
        <v>1675</v>
      </c>
      <c r="I377" s="523" t="s">
        <v>2385</v>
      </c>
      <c r="J377" s="526">
        <v>44263</v>
      </c>
      <c r="K377" s="526">
        <v>44440</v>
      </c>
    </row>
    <row r="378" spans="1:11" ht="24" x14ac:dyDescent="0.25">
      <c r="A378" s="522">
        <v>373</v>
      </c>
      <c r="B378" s="523" t="s">
        <v>2389</v>
      </c>
      <c r="C378" s="523" t="s">
        <v>2398</v>
      </c>
      <c r="D378" s="523" t="s">
        <v>2399</v>
      </c>
      <c r="E378" s="523" t="s">
        <v>168</v>
      </c>
      <c r="F378" s="524">
        <v>1900</v>
      </c>
      <c r="G378" s="524">
        <v>1900</v>
      </c>
      <c r="H378" s="525" t="s">
        <v>1675</v>
      </c>
      <c r="I378" s="523" t="s">
        <v>2385</v>
      </c>
      <c r="J378" s="526">
        <v>44263</v>
      </c>
      <c r="K378" s="526"/>
    </row>
    <row r="379" spans="1:11" ht="24" x14ac:dyDescent="0.25">
      <c r="A379" s="522">
        <v>374</v>
      </c>
      <c r="B379" s="523" t="s">
        <v>1710</v>
      </c>
      <c r="C379" s="523" t="s">
        <v>2400</v>
      </c>
      <c r="D379" s="523" t="s">
        <v>2401</v>
      </c>
      <c r="E379" s="523" t="s">
        <v>168</v>
      </c>
      <c r="F379" s="524">
        <v>2145</v>
      </c>
      <c r="G379" s="524">
        <v>2145</v>
      </c>
      <c r="H379" s="525" t="s">
        <v>1667</v>
      </c>
      <c r="I379" s="523" t="s">
        <v>2385</v>
      </c>
      <c r="J379" s="526">
        <v>44263</v>
      </c>
      <c r="K379" s="526"/>
    </row>
    <row r="380" spans="1:11" ht="24" x14ac:dyDescent="0.25">
      <c r="A380" s="522">
        <v>375</v>
      </c>
      <c r="B380" s="523" t="s">
        <v>2389</v>
      </c>
      <c r="C380" s="523" t="s">
        <v>2402</v>
      </c>
      <c r="D380" s="523" t="s">
        <v>2403</v>
      </c>
      <c r="E380" s="523" t="s">
        <v>168</v>
      </c>
      <c r="F380" s="524">
        <v>1900</v>
      </c>
      <c r="G380" s="524">
        <v>1900</v>
      </c>
      <c r="H380" s="525" t="s">
        <v>1675</v>
      </c>
      <c r="I380" s="523" t="s">
        <v>2385</v>
      </c>
      <c r="J380" s="526">
        <v>44263</v>
      </c>
      <c r="K380" s="526"/>
    </row>
    <row r="381" spans="1:11" ht="24" x14ac:dyDescent="0.25">
      <c r="A381" s="522">
        <v>376</v>
      </c>
      <c r="B381" s="523" t="s">
        <v>1680</v>
      </c>
      <c r="C381" s="523" t="s">
        <v>2404</v>
      </c>
      <c r="D381" s="523" t="s">
        <v>2405</v>
      </c>
      <c r="E381" s="523" t="s">
        <v>168</v>
      </c>
      <c r="F381" s="524">
        <v>1500</v>
      </c>
      <c r="G381" s="524">
        <v>1500</v>
      </c>
      <c r="H381" s="525" t="s">
        <v>1667</v>
      </c>
      <c r="I381" s="523" t="s">
        <v>2385</v>
      </c>
      <c r="J381" s="526">
        <v>44263</v>
      </c>
      <c r="K381" s="526"/>
    </row>
    <row r="382" spans="1:11" ht="24" x14ac:dyDescent="0.25">
      <c r="A382" s="522">
        <v>377</v>
      </c>
      <c r="B382" s="523" t="s">
        <v>1703</v>
      </c>
      <c r="C382" s="523" t="s">
        <v>2406</v>
      </c>
      <c r="D382" s="523" t="s">
        <v>2407</v>
      </c>
      <c r="E382" s="523" t="s">
        <v>168</v>
      </c>
      <c r="F382" s="524">
        <v>2634.37</v>
      </c>
      <c r="G382" s="524">
        <v>2634.37</v>
      </c>
      <c r="H382" s="525" t="s">
        <v>1689</v>
      </c>
      <c r="I382" s="523" t="s">
        <v>2385</v>
      </c>
      <c r="J382" s="526">
        <v>44263</v>
      </c>
      <c r="K382" s="526"/>
    </row>
    <row r="383" spans="1:11" ht="24" x14ac:dyDescent="0.25">
      <c r="A383" s="522">
        <v>378</v>
      </c>
      <c r="B383" s="523" t="s">
        <v>2389</v>
      </c>
      <c r="C383" s="523" t="s">
        <v>2408</v>
      </c>
      <c r="D383" s="523" t="s">
        <v>2409</v>
      </c>
      <c r="E383" s="523" t="s">
        <v>168</v>
      </c>
      <c r="F383" s="524">
        <v>1900</v>
      </c>
      <c r="G383" s="524">
        <v>1900</v>
      </c>
      <c r="H383" s="525" t="s">
        <v>1675</v>
      </c>
      <c r="I383" s="523" t="s">
        <v>2385</v>
      </c>
      <c r="J383" s="526">
        <v>44263</v>
      </c>
      <c r="K383" s="526"/>
    </row>
    <row r="384" spans="1:11" ht="24" x14ac:dyDescent="0.25">
      <c r="A384" s="522">
        <v>379</v>
      </c>
      <c r="B384" s="523" t="s">
        <v>2389</v>
      </c>
      <c r="C384" s="523" t="s">
        <v>2410</v>
      </c>
      <c r="D384" s="523" t="s">
        <v>2411</v>
      </c>
      <c r="E384" s="523" t="s">
        <v>168</v>
      </c>
      <c r="F384" s="524">
        <v>1900</v>
      </c>
      <c r="G384" s="524">
        <v>1900</v>
      </c>
      <c r="H384" s="525" t="s">
        <v>1675</v>
      </c>
      <c r="I384" s="523" t="s">
        <v>2385</v>
      </c>
      <c r="J384" s="526">
        <v>44263</v>
      </c>
      <c r="K384" s="526"/>
    </row>
    <row r="385" spans="1:11" ht="24" x14ac:dyDescent="0.25">
      <c r="A385" s="522">
        <v>380</v>
      </c>
      <c r="B385" s="523" t="s">
        <v>1680</v>
      </c>
      <c r="C385" s="523" t="s">
        <v>2412</v>
      </c>
      <c r="D385" s="523" t="s">
        <v>2413</v>
      </c>
      <c r="E385" s="523" t="s">
        <v>168</v>
      </c>
      <c r="F385" s="524">
        <v>1500</v>
      </c>
      <c r="G385" s="524">
        <v>1500</v>
      </c>
      <c r="H385" s="525" t="s">
        <v>1667</v>
      </c>
      <c r="I385" s="523" t="s">
        <v>2385</v>
      </c>
      <c r="J385" s="526">
        <v>44263</v>
      </c>
      <c r="K385" s="526"/>
    </row>
    <row r="386" spans="1:11" ht="24" x14ac:dyDescent="0.25">
      <c r="A386" s="522">
        <v>381</v>
      </c>
      <c r="B386" s="523" t="s">
        <v>1698</v>
      </c>
      <c r="C386" s="523" t="s">
        <v>2414</v>
      </c>
      <c r="D386" s="523" t="s">
        <v>2415</v>
      </c>
      <c r="E386" s="523" t="s">
        <v>168</v>
      </c>
      <c r="F386" s="524">
        <v>2634.37</v>
      </c>
      <c r="G386" s="524">
        <v>2634.37</v>
      </c>
      <c r="H386" s="525" t="s">
        <v>1689</v>
      </c>
      <c r="I386" s="523" t="s">
        <v>2385</v>
      </c>
      <c r="J386" s="526">
        <v>44263</v>
      </c>
      <c r="K386" s="526"/>
    </row>
    <row r="387" spans="1:11" ht="24" x14ac:dyDescent="0.25">
      <c r="A387" s="522">
        <v>382</v>
      </c>
      <c r="B387" s="523" t="s">
        <v>2389</v>
      </c>
      <c r="C387" s="523" t="s">
        <v>2416</v>
      </c>
      <c r="D387" s="523" t="s">
        <v>2417</v>
      </c>
      <c r="E387" s="523" t="s">
        <v>168</v>
      </c>
      <c r="F387" s="524">
        <v>1900</v>
      </c>
      <c r="G387" s="524">
        <v>1900</v>
      </c>
      <c r="H387" s="525" t="s">
        <v>1675</v>
      </c>
      <c r="I387" s="523" t="s">
        <v>2385</v>
      </c>
      <c r="J387" s="526">
        <v>44263</v>
      </c>
      <c r="K387" s="526">
        <v>44400</v>
      </c>
    </row>
    <row r="388" spans="1:11" ht="24" x14ac:dyDescent="0.25">
      <c r="A388" s="522">
        <v>383</v>
      </c>
      <c r="B388" s="523" t="s">
        <v>1830</v>
      </c>
      <c r="C388" s="523" t="s">
        <v>2418</v>
      </c>
      <c r="D388" s="523" t="s">
        <v>2419</v>
      </c>
      <c r="E388" s="523" t="s">
        <v>168</v>
      </c>
      <c r="F388" s="524">
        <v>2630</v>
      </c>
      <c r="G388" s="524">
        <v>2630</v>
      </c>
      <c r="H388" s="525" t="s">
        <v>1667</v>
      </c>
      <c r="I388" s="523" t="s">
        <v>2385</v>
      </c>
      <c r="J388" s="526">
        <v>44263</v>
      </c>
      <c r="K388" s="526"/>
    </row>
    <row r="389" spans="1:11" ht="24" x14ac:dyDescent="0.25">
      <c r="A389" s="522">
        <v>384</v>
      </c>
      <c r="B389" s="523" t="s">
        <v>1668</v>
      </c>
      <c r="C389" s="523" t="s">
        <v>2420</v>
      </c>
      <c r="D389" s="523" t="s">
        <v>2421</v>
      </c>
      <c r="E389" s="523" t="s">
        <v>168</v>
      </c>
      <c r="F389" s="524">
        <v>1500</v>
      </c>
      <c r="G389" s="524">
        <v>1500</v>
      </c>
      <c r="H389" s="525" t="s">
        <v>1667</v>
      </c>
      <c r="I389" s="523" t="s">
        <v>2385</v>
      </c>
      <c r="J389" s="526">
        <v>44263</v>
      </c>
      <c r="K389" s="526"/>
    </row>
    <row r="390" spans="1:11" ht="24" x14ac:dyDescent="0.25">
      <c r="A390" s="522">
        <v>385</v>
      </c>
      <c r="B390" s="523" t="s">
        <v>1788</v>
      </c>
      <c r="C390" s="523" t="s">
        <v>2422</v>
      </c>
      <c r="D390" s="523" t="s">
        <v>2423</v>
      </c>
      <c r="E390" s="523" t="s">
        <v>168</v>
      </c>
      <c r="F390" s="524">
        <v>2634.37</v>
      </c>
      <c r="G390" s="524">
        <v>2634.37</v>
      </c>
      <c r="H390" s="525" t="s">
        <v>1689</v>
      </c>
      <c r="I390" s="523" t="s">
        <v>2385</v>
      </c>
      <c r="J390" s="526">
        <v>44263</v>
      </c>
      <c r="K390" s="526"/>
    </row>
    <row r="391" spans="1:11" ht="24" x14ac:dyDescent="0.25">
      <c r="A391" s="522">
        <v>386</v>
      </c>
      <c r="B391" s="523" t="s">
        <v>2389</v>
      </c>
      <c r="C391" s="523" t="s">
        <v>2424</v>
      </c>
      <c r="D391" s="523" t="s">
        <v>2425</v>
      </c>
      <c r="E391" s="523" t="s">
        <v>168</v>
      </c>
      <c r="F391" s="524">
        <v>1900</v>
      </c>
      <c r="G391" s="524">
        <v>1900</v>
      </c>
      <c r="H391" s="525" t="s">
        <v>1675</v>
      </c>
      <c r="I391" s="523" t="s">
        <v>2385</v>
      </c>
      <c r="J391" s="526">
        <v>44263</v>
      </c>
      <c r="K391" s="526"/>
    </row>
    <row r="392" spans="1:11" ht="24" x14ac:dyDescent="0.25">
      <c r="A392" s="522">
        <v>387</v>
      </c>
      <c r="B392" s="523" t="s">
        <v>1668</v>
      </c>
      <c r="C392" s="523" t="s">
        <v>2426</v>
      </c>
      <c r="D392" s="523" t="s">
        <v>2427</v>
      </c>
      <c r="E392" s="523" t="s">
        <v>168</v>
      </c>
      <c r="F392" s="524">
        <v>1500</v>
      </c>
      <c r="G392" s="524">
        <v>1500</v>
      </c>
      <c r="H392" s="525" t="s">
        <v>1667</v>
      </c>
      <c r="I392" s="523" t="s">
        <v>2385</v>
      </c>
      <c r="J392" s="526">
        <v>44263</v>
      </c>
      <c r="K392" s="526"/>
    </row>
    <row r="393" spans="1:11" ht="24" x14ac:dyDescent="0.25">
      <c r="A393" s="522">
        <v>388</v>
      </c>
      <c r="B393" s="523" t="s">
        <v>2389</v>
      </c>
      <c r="C393" s="523" t="s">
        <v>2428</v>
      </c>
      <c r="D393" s="523" t="s">
        <v>2429</v>
      </c>
      <c r="E393" s="523" t="s">
        <v>168</v>
      </c>
      <c r="F393" s="524">
        <v>1900</v>
      </c>
      <c r="G393" s="524">
        <v>1900</v>
      </c>
      <c r="H393" s="525" t="s">
        <v>1675</v>
      </c>
      <c r="I393" s="523" t="s">
        <v>2385</v>
      </c>
      <c r="J393" s="526">
        <v>44263</v>
      </c>
      <c r="K393" s="526"/>
    </row>
    <row r="394" spans="1:11" ht="24" x14ac:dyDescent="0.25">
      <c r="A394" s="522">
        <v>389</v>
      </c>
      <c r="B394" s="523" t="s">
        <v>2389</v>
      </c>
      <c r="C394" s="523" t="s">
        <v>2430</v>
      </c>
      <c r="D394" s="523" t="s">
        <v>2431</v>
      </c>
      <c r="E394" s="523" t="s">
        <v>168</v>
      </c>
      <c r="F394" s="524">
        <v>1900</v>
      </c>
      <c r="G394" s="524">
        <v>1900</v>
      </c>
      <c r="H394" s="525" t="s">
        <v>1675</v>
      </c>
      <c r="I394" s="523" t="s">
        <v>2385</v>
      </c>
      <c r="J394" s="526">
        <v>44263</v>
      </c>
      <c r="K394" s="526"/>
    </row>
    <row r="395" spans="1:11" ht="24" x14ac:dyDescent="0.25">
      <c r="A395" s="522">
        <v>390</v>
      </c>
      <c r="B395" s="523" t="s">
        <v>1843</v>
      </c>
      <c r="C395" s="523" t="s">
        <v>2432</v>
      </c>
      <c r="D395" s="523" t="s">
        <v>2433</v>
      </c>
      <c r="E395" s="523" t="s">
        <v>168</v>
      </c>
      <c r="F395" s="524">
        <v>2634.37</v>
      </c>
      <c r="G395" s="524">
        <v>2634.37</v>
      </c>
      <c r="H395" s="525" t="s">
        <v>1689</v>
      </c>
      <c r="I395" s="523" t="s">
        <v>2385</v>
      </c>
      <c r="J395" s="526">
        <v>44263</v>
      </c>
      <c r="K395" s="526"/>
    </row>
    <row r="396" spans="1:11" ht="24" x14ac:dyDescent="0.25">
      <c r="A396" s="522">
        <v>391</v>
      </c>
      <c r="B396" s="523" t="s">
        <v>2389</v>
      </c>
      <c r="C396" s="523" t="s">
        <v>2434</v>
      </c>
      <c r="D396" s="523" t="s">
        <v>2435</v>
      </c>
      <c r="E396" s="523" t="s">
        <v>168</v>
      </c>
      <c r="F396" s="524">
        <v>1900</v>
      </c>
      <c r="G396" s="524">
        <v>1900</v>
      </c>
      <c r="H396" s="525" t="s">
        <v>1675</v>
      </c>
      <c r="I396" s="523" t="s">
        <v>2385</v>
      </c>
      <c r="J396" s="526">
        <v>44263</v>
      </c>
      <c r="K396" s="526"/>
    </row>
    <row r="397" spans="1:11" ht="24" x14ac:dyDescent="0.25">
      <c r="A397" s="522">
        <v>392</v>
      </c>
      <c r="B397" s="523" t="s">
        <v>2389</v>
      </c>
      <c r="C397" s="523" t="s">
        <v>2436</v>
      </c>
      <c r="D397" s="523" t="s">
        <v>2437</v>
      </c>
      <c r="E397" s="523" t="s">
        <v>168</v>
      </c>
      <c r="F397" s="524">
        <v>1900</v>
      </c>
      <c r="G397" s="524">
        <v>1900</v>
      </c>
      <c r="H397" s="525" t="s">
        <v>1675</v>
      </c>
      <c r="I397" s="523" t="s">
        <v>2385</v>
      </c>
      <c r="J397" s="526">
        <v>44263</v>
      </c>
      <c r="K397" s="526"/>
    </row>
    <row r="398" spans="1:11" ht="24" x14ac:dyDescent="0.25">
      <c r="A398" s="522">
        <v>393</v>
      </c>
      <c r="B398" s="523" t="s">
        <v>1846</v>
      </c>
      <c r="C398" s="523" t="s">
        <v>2438</v>
      </c>
      <c r="D398" s="523" t="s">
        <v>2439</v>
      </c>
      <c r="E398" s="523" t="s">
        <v>168</v>
      </c>
      <c r="F398" s="524">
        <v>5330</v>
      </c>
      <c r="G398" s="524">
        <v>5330</v>
      </c>
      <c r="H398" s="525" t="s">
        <v>1640</v>
      </c>
      <c r="I398" s="523" t="s">
        <v>2385</v>
      </c>
      <c r="J398" s="526">
        <v>44263</v>
      </c>
      <c r="K398" s="526"/>
    </row>
    <row r="399" spans="1:11" ht="24" x14ac:dyDescent="0.25">
      <c r="A399" s="522">
        <v>394</v>
      </c>
      <c r="B399" s="523" t="s">
        <v>2389</v>
      </c>
      <c r="C399" s="523" t="s">
        <v>2440</v>
      </c>
      <c r="D399" s="523" t="s">
        <v>2441</v>
      </c>
      <c r="E399" s="523" t="s">
        <v>168</v>
      </c>
      <c r="F399" s="524">
        <v>1900</v>
      </c>
      <c r="G399" s="524">
        <v>1900</v>
      </c>
      <c r="H399" s="525" t="s">
        <v>1675</v>
      </c>
      <c r="I399" s="523" t="s">
        <v>2385</v>
      </c>
      <c r="J399" s="526">
        <v>44263</v>
      </c>
      <c r="K399" s="526"/>
    </row>
    <row r="400" spans="1:11" ht="24" x14ac:dyDescent="0.25">
      <c r="A400" s="522">
        <v>395</v>
      </c>
      <c r="B400" s="523" t="s">
        <v>1719</v>
      </c>
      <c r="C400" s="523" t="s">
        <v>2442</v>
      </c>
      <c r="D400" s="523" t="s">
        <v>2443</v>
      </c>
      <c r="E400" s="523" t="s">
        <v>168</v>
      </c>
      <c r="F400" s="524">
        <v>1900</v>
      </c>
      <c r="G400" s="524">
        <v>1900</v>
      </c>
      <c r="H400" s="525" t="s">
        <v>1675</v>
      </c>
      <c r="I400" s="523" t="s">
        <v>1722</v>
      </c>
      <c r="J400" s="526">
        <v>44264</v>
      </c>
      <c r="K400" s="526"/>
    </row>
    <row r="401" spans="1:11" ht="24" x14ac:dyDescent="0.25">
      <c r="A401" s="522">
        <v>396</v>
      </c>
      <c r="B401" s="523" t="s">
        <v>1701</v>
      </c>
      <c r="C401" s="523" t="s">
        <v>2444</v>
      </c>
      <c r="D401" s="523" t="s">
        <v>1103</v>
      </c>
      <c r="E401" s="523" t="s">
        <v>168</v>
      </c>
      <c r="F401" s="524">
        <v>6620</v>
      </c>
      <c r="G401" s="524">
        <v>6620</v>
      </c>
      <c r="H401" s="525" t="s">
        <v>1640</v>
      </c>
      <c r="I401" s="523" t="s">
        <v>1722</v>
      </c>
      <c r="J401" s="526">
        <v>44266</v>
      </c>
      <c r="K401" s="526"/>
    </row>
    <row r="402" spans="1:11" ht="24" x14ac:dyDescent="0.25">
      <c r="A402" s="522">
        <v>397</v>
      </c>
      <c r="B402" s="523" t="s">
        <v>1719</v>
      </c>
      <c r="C402" s="523" t="s">
        <v>2445</v>
      </c>
      <c r="D402" s="523" t="s">
        <v>2446</v>
      </c>
      <c r="E402" s="523" t="s">
        <v>168</v>
      </c>
      <c r="F402" s="524">
        <v>1900</v>
      </c>
      <c r="G402" s="524">
        <v>1900</v>
      </c>
      <c r="H402" s="525" t="s">
        <v>1675</v>
      </c>
      <c r="I402" s="523" t="s">
        <v>1722</v>
      </c>
      <c r="J402" s="526">
        <v>44263</v>
      </c>
      <c r="K402" s="526"/>
    </row>
    <row r="403" spans="1:11" ht="24" x14ac:dyDescent="0.25">
      <c r="A403" s="522">
        <v>398</v>
      </c>
      <c r="B403" s="523" t="s">
        <v>1846</v>
      </c>
      <c r="C403" s="523" t="s">
        <v>2447</v>
      </c>
      <c r="D403" s="523" t="s">
        <v>2448</v>
      </c>
      <c r="E403" s="523" t="s">
        <v>168</v>
      </c>
      <c r="F403" s="524">
        <v>5330</v>
      </c>
      <c r="G403" s="524">
        <v>5330</v>
      </c>
      <c r="H403" s="525" t="s">
        <v>1640</v>
      </c>
      <c r="I403" s="523" t="s">
        <v>1722</v>
      </c>
      <c r="J403" s="526">
        <v>44266</v>
      </c>
      <c r="K403" s="526"/>
    </row>
    <row r="404" spans="1:11" ht="24" x14ac:dyDescent="0.25">
      <c r="A404" s="522">
        <v>399</v>
      </c>
      <c r="B404" s="523" t="s">
        <v>1698</v>
      </c>
      <c r="C404" s="523" t="s">
        <v>2449</v>
      </c>
      <c r="D404" s="523" t="s">
        <v>2450</v>
      </c>
      <c r="E404" s="523" t="s">
        <v>168</v>
      </c>
      <c r="F404" s="524">
        <v>2634.37</v>
      </c>
      <c r="G404" s="524">
        <v>2634.37</v>
      </c>
      <c r="H404" s="525" t="s">
        <v>1689</v>
      </c>
      <c r="I404" s="523" t="s">
        <v>1722</v>
      </c>
      <c r="J404" s="526">
        <v>44265</v>
      </c>
      <c r="K404" s="526"/>
    </row>
    <row r="405" spans="1:11" ht="24" x14ac:dyDescent="0.25">
      <c r="A405" s="522">
        <v>400</v>
      </c>
      <c r="B405" s="523" t="s">
        <v>1843</v>
      </c>
      <c r="C405" s="523" t="s">
        <v>2451</v>
      </c>
      <c r="D405" s="523" t="s">
        <v>2452</v>
      </c>
      <c r="E405" s="523" t="s">
        <v>168</v>
      </c>
      <c r="F405" s="524">
        <v>2634.37</v>
      </c>
      <c r="G405" s="524">
        <v>2634.37</v>
      </c>
      <c r="H405" s="525" t="s">
        <v>1689</v>
      </c>
      <c r="I405" s="523" t="s">
        <v>1722</v>
      </c>
      <c r="J405" s="526">
        <v>44266</v>
      </c>
      <c r="K405" s="526"/>
    </row>
    <row r="406" spans="1:11" ht="24" x14ac:dyDescent="0.25">
      <c r="A406" s="522">
        <v>401</v>
      </c>
      <c r="B406" s="523" t="s">
        <v>1830</v>
      </c>
      <c r="C406" s="523" t="s">
        <v>2453</v>
      </c>
      <c r="D406" s="523" t="s">
        <v>2454</v>
      </c>
      <c r="E406" s="523" t="s">
        <v>168</v>
      </c>
      <c r="F406" s="524">
        <v>2630</v>
      </c>
      <c r="G406" s="524">
        <v>2630</v>
      </c>
      <c r="H406" s="525" t="s">
        <v>1640</v>
      </c>
      <c r="I406" s="523" t="s">
        <v>1722</v>
      </c>
      <c r="J406" s="526">
        <v>44277</v>
      </c>
      <c r="K406" s="526"/>
    </row>
    <row r="407" spans="1:11" ht="24" x14ac:dyDescent="0.25">
      <c r="A407" s="522">
        <v>402</v>
      </c>
      <c r="B407" s="523" t="s">
        <v>1672</v>
      </c>
      <c r="C407" s="523" t="s">
        <v>2455</v>
      </c>
      <c r="D407" s="523" t="s">
        <v>2456</v>
      </c>
      <c r="E407" s="523" t="s">
        <v>168</v>
      </c>
      <c r="F407" s="524">
        <v>1900</v>
      </c>
      <c r="G407" s="524">
        <v>1900</v>
      </c>
      <c r="H407" s="525" t="s">
        <v>1675</v>
      </c>
      <c r="I407" s="523" t="s">
        <v>2017</v>
      </c>
      <c r="J407" s="526">
        <v>44265</v>
      </c>
      <c r="K407" s="526"/>
    </row>
    <row r="408" spans="1:11" ht="24" x14ac:dyDescent="0.25">
      <c r="A408" s="522">
        <v>403</v>
      </c>
      <c r="B408" s="523" t="s">
        <v>1672</v>
      </c>
      <c r="C408" s="523" t="s">
        <v>2457</v>
      </c>
      <c r="D408" s="523" t="s">
        <v>2458</v>
      </c>
      <c r="E408" s="523" t="s">
        <v>168</v>
      </c>
      <c r="F408" s="524">
        <v>1900</v>
      </c>
      <c r="G408" s="524">
        <v>1900</v>
      </c>
      <c r="H408" s="525" t="s">
        <v>1675</v>
      </c>
      <c r="I408" s="523" t="s">
        <v>2017</v>
      </c>
      <c r="J408" s="526">
        <v>44264</v>
      </c>
      <c r="K408" s="526"/>
    </row>
    <row r="409" spans="1:11" ht="24" x14ac:dyDescent="0.25">
      <c r="A409" s="522">
        <v>404</v>
      </c>
      <c r="B409" s="523" t="s">
        <v>1672</v>
      </c>
      <c r="C409" s="523" t="s">
        <v>2459</v>
      </c>
      <c r="D409" s="523" t="s">
        <v>2460</v>
      </c>
      <c r="E409" s="523" t="s">
        <v>168</v>
      </c>
      <c r="F409" s="524">
        <v>1900</v>
      </c>
      <c r="G409" s="524">
        <v>1900</v>
      </c>
      <c r="H409" s="525" t="s">
        <v>1675</v>
      </c>
      <c r="I409" s="523" t="s">
        <v>2017</v>
      </c>
      <c r="J409" s="526">
        <v>44264</v>
      </c>
      <c r="K409" s="526"/>
    </row>
    <row r="410" spans="1:11" ht="24" x14ac:dyDescent="0.25">
      <c r="A410" s="522">
        <v>405</v>
      </c>
      <c r="B410" s="523" t="s">
        <v>1672</v>
      </c>
      <c r="C410" s="523" t="s">
        <v>2461</v>
      </c>
      <c r="D410" s="523" t="s">
        <v>2462</v>
      </c>
      <c r="E410" s="523" t="s">
        <v>168</v>
      </c>
      <c r="F410" s="524">
        <v>1900</v>
      </c>
      <c r="G410" s="524">
        <v>1900</v>
      </c>
      <c r="H410" s="525" t="s">
        <v>1675</v>
      </c>
      <c r="I410" s="523" t="s">
        <v>2017</v>
      </c>
      <c r="J410" s="526">
        <v>44264</v>
      </c>
      <c r="K410" s="526"/>
    </row>
    <row r="411" spans="1:11" ht="24" x14ac:dyDescent="0.25">
      <c r="A411" s="522">
        <v>406</v>
      </c>
      <c r="B411" s="523" t="s">
        <v>1672</v>
      </c>
      <c r="C411" s="523" t="s">
        <v>2463</v>
      </c>
      <c r="D411" s="523" t="s">
        <v>2464</v>
      </c>
      <c r="E411" s="523" t="s">
        <v>168</v>
      </c>
      <c r="F411" s="524">
        <v>1900</v>
      </c>
      <c r="G411" s="524">
        <v>1900</v>
      </c>
      <c r="H411" s="525" t="s">
        <v>1675</v>
      </c>
      <c r="I411" s="523" t="s">
        <v>1995</v>
      </c>
      <c r="J411" s="526">
        <v>44266</v>
      </c>
      <c r="K411" s="526"/>
    </row>
    <row r="412" spans="1:11" ht="24" x14ac:dyDescent="0.25">
      <c r="A412" s="522">
        <v>407</v>
      </c>
      <c r="B412" s="523" t="s">
        <v>1672</v>
      </c>
      <c r="C412" s="523" t="s">
        <v>2465</v>
      </c>
      <c r="D412" s="523" t="s">
        <v>2466</v>
      </c>
      <c r="E412" s="523" t="s">
        <v>168</v>
      </c>
      <c r="F412" s="524">
        <v>1900</v>
      </c>
      <c r="G412" s="524">
        <v>1900</v>
      </c>
      <c r="H412" s="525" t="s">
        <v>1675</v>
      </c>
      <c r="I412" s="523" t="s">
        <v>2061</v>
      </c>
      <c r="J412" s="526">
        <v>44264</v>
      </c>
      <c r="K412" s="526"/>
    </row>
    <row r="413" spans="1:11" ht="24" x14ac:dyDescent="0.25">
      <c r="A413" s="522">
        <v>408</v>
      </c>
      <c r="B413" s="523" t="s">
        <v>1672</v>
      </c>
      <c r="C413" s="523" t="s">
        <v>2467</v>
      </c>
      <c r="D413" s="523" t="s">
        <v>2468</v>
      </c>
      <c r="E413" s="523" t="s">
        <v>168</v>
      </c>
      <c r="F413" s="524">
        <v>1900</v>
      </c>
      <c r="G413" s="524">
        <v>1900</v>
      </c>
      <c r="H413" s="525" t="s">
        <v>1675</v>
      </c>
      <c r="I413" s="523" t="s">
        <v>2061</v>
      </c>
      <c r="J413" s="526">
        <v>44265</v>
      </c>
      <c r="K413" s="526"/>
    </row>
    <row r="414" spans="1:11" ht="24" x14ac:dyDescent="0.25">
      <c r="A414" s="522">
        <v>409</v>
      </c>
      <c r="B414" s="523" t="s">
        <v>1672</v>
      </c>
      <c r="C414" s="523" t="s">
        <v>2469</v>
      </c>
      <c r="D414" s="523" t="s">
        <v>2470</v>
      </c>
      <c r="E414" s="523" t="s">
        <v>168</v>
      </c>
      <c r="F414" s="524">
        <v>1900</v>
      </c>
      <c r="G414" s="524">
        <v>1900</v>
      </c>
      <c r="H414" s="525" t="s">
        <v>1675</v>
      </c>
      <c r="I414" s="523" t="s">
        <v>2061</v>
      </c>
      <c r="J414" s="526">
        <v>44265</v>
      </c>
      <c r="K414" s="526"/>
    </row>
    <row r="415" spans="1:11" ht="24" x14ac:dyDescent="0.25">
      <c r="A415" s="522">
        <v>410</v>
      </c>
      <c r="B415" s="523" t="s">
        <v>1672</v>
      </c>
      <c r="C415" s="523" t="s">
        <v>2471</v>
      </c>
      <c r="D415" s="523" t="s">
        <v>2472</v>
      </c>
      <c r="E415" s="523" t="s">
        <v>168</v>
      </c>
      <c r="F415" s="524">
        <v>1900</v>
      </c>
      <c r="G415" s="524">
        <v>1900</v>
      </c>
      <c r="H415" s="525" t="s">
        <v>1675</v>
      </c>
      <c r="I415" s="523" t="s">
        <v>2061</v>
      </c>
      <c r="J415" s="526">
        <v>44265</v>
      </c>
      <c r="K415" s="526"/>
    </row>
    <row r="416" spans="1:11" ht="24" x14ac:dyDescent="0.25">
      <c r="A416" s="522">
        <v>411</v>
      </c>
      <c r="B416" s="523" t="s">
        <v>1672</v>
      </c>
      <c r="C416" s="523" t="s">
        <v>2473</v>
      </c>
      <c r="D416" s="523" t="s">
        <v>734</v>
      </c>
      <c r="E416" s="523" t="s">
        <v>168</v>
      </c>
      <c r="F416" s="524">
        <v>1900</v>
      </c>
      <c r="G416" s="524">
        <v>1900</v>
      </c>
      <c r="H416" s="525" t="s">
        <v>2295</v>
      </c>
      <c r="I416" s="523" t="s">
        <v>2061</v>
      </c>
      <c r="J416" s="526">
        <v>44274</v>
      </c>
      <c r="K416" s="526">
        <v>44403</v>
      </c>
    </row>
    <row r="417" spans="1:11" ht="24" x14ac:dyDescent="0.25">
      <c r="A417" s="522">
        <v>412</v>
      </c>
      <c r="B417" s="523" t="s">
        <v>1672</v>
      </c>
      <c r="C417" s="523" t="s">
        <v>2474</v>
      </c>
      <c r="D417" s="523" t="s">
        <v>2475</v>
      </c>
      <c r="E417" s="523" t="s">
        <v>168</v>
      </c>
      <c r="F417" s="524">
        <v>1900</v>
      </c>
      <c r="G417" s="524">
        <v>1900</v>
      </c>
      <c r="H417" s="525" t="s">
        <v>1675</v>
      </c>
      <c r="I417" s="523" t="s">
        <v>1877</v>
      </c>
      <c r="J417" s="526">
        <v>44265</v>
      </c>
      <c r="K417" s="526"/>
    </row>
    <row r="418" spans="1:11" ht="24" x14ac:dyDescent="0.25">
      <c r="A418" s="522">
        <v>413</v>
      </c>
      <c r="B418" s="523" t="s">
        <v>1686</v>
      </c>
      <c r="C418" s="523" t="s">
        <v>2476</v>
      </c>
      <c r="D418" s="523" t="s">
        <v>2477</v>
      </c>
      <c r="E418" s="523" t="s">
        <v>168</v>
      </c>
      <c r="F418" s="524">
        <v>2634.37</v>
      </c>
      <c r="G418" s="524">
        <v>2634.37</v>
      </c>
      <c r="H418" s="525" t="s">
        <v>1689</v>
      </c>
      <c r="I418" s="523" t="s">
        <v>1877</v>
      </c>
      <c r="J418" s="526">
        <v>44265</v>
      </c>
      <c r="K418" s="526"/>
    </row>
    <row r="419" spans="1:11" ht="24" x14ac:dyDescent="0.25">
      <c r="A419" s="522">
        <v>414</v>
      </c>
      <c r="B419" s="523" t="s">
        <v>1672</v>
      </c>
      <c r="C419" s="523" t="s">
        <v>2478</v>
      </c>
      <c r="D419" s="523" t="s">
        <v>2479</v>
      </c>
      <c r="E419" s="523" t="s">
        <v>168</v>
      </c>
      <c r="F419" s="524">
        <v>1900</v>
      </c>
      <c r="G419" s="524">
        <v>1900</v>
      </c>
      <c r="H419" s="525" t="s">
        <v>1675</v>
      </c>
      <c r="I419" s="523" t="s">
        <v>1877</v>
      </c>
      <c r="J419" s="526">
        <v>44265</v>
      </c>
      <c r="K419" s="526"/>
    </row>
    <row r="420" spans="1:11" ht="24" x14ac:dyDescent="0.25">
      <c r="A420" s="522">
        <v>415</v>
      </c>
      <c r="B420" s="523" t="s">
        <v>1672</v>
      </c>
      <c r="C420" s="523" t="s">
        <v>2480</v>
      </c>
      <c r="D420" s="523" t="s">
        <v>2464</v>
      </c>
      <c r="E420" s="523" t="s">
        <v>168</v>
      </c>
      <c r="F420" s="524">
        <v>1900</v>
      </c>
      <c r="G420" s="524">
        <v>1900</v>
      </c>
      <c r="H420" s="525" t="s">
        <v>1675</v>
      </c>
      <c r="I420" s="523" t="s">
        <v>2017</v>
      </c>
      <c r="J420" s="526">
        <v>44264</v>
      </c>
      <c r="K420" s="526"/>
    </row>
    <row r="421" spans="1:11" ht="24" x14ac:dyDescent="0.25">
      <c r="A421" s="522">
        <v>416</v>
      </c>
      <c r="B421" s="523" t="s">
        <v>1672</v>
      </c>
      <c r="C421" s="523" t="s">
        <v>2481</v>
      </c>
      <c r="D421" s="523" t="s">
        <v>2482</v>
      </c>
      <c r="E421" s="523" t="s">
        <v>168</v>
      </c>
      <c r="F421" s="524">
        <v>1900</v>
      </c>
      <c r="G421" s="524">
        <v>1900</v>
      </c>
      <c r="H421" s="525" t="s">
        <v>1675</v>
      </c>
      <c r="I421" s="523" t="s">
        <v>2017</v>
      </c>
      <c r="J421" s="526">
        <v>44264</v>
      </c>
      <c r="K421" s="526"/>
    </row>
    <row r="422" spans="1:11" ht="24" x14ac:dyDescent="0.25">
      <c r="A422" s="522">
        <v>417</v>
      </c>
      <c r="B422" s="523" t="s">
        <v>1672</v>
      </c>
      <c r="C422" s="523" t="s">
        <v>2483</v>
      </c>
      <c r="D422" s="523" t="s">
        <v>2484</v>
      </c>
      <c r="E422" s="523" t="s">
        <v>168</v>
      </c>
      <c r="F422" s="524">
        <v>1900</v>
      </c>
      <c r="G422" s="524">
        <v>1900</v>
      </c>
      <c r="H422" s="525" t="s">
        <v>1675</v>
      </c>
      <c r="I422" s="523" t="s">
        <v>2017</v>
      </c>
      <c r="J422" s="526">
        <v>44266</v>
      </c>
      <c r="K422" s="526"/>
    </row>
    <row r="423" spans="1:11" ht="24" x14ac:dyDescent="0.25">
      <c r="A423" s="522">
        <v>418</v>
      </c>
      <c r="B423" s="523" t="s">
        <v>1672</v>
      </c>
      <c r="C423" s="523" t="s">
        <v>2485</v>
      </c>
      <c r="D423" s="523" t="s">
        <v>2470</v>
      </c>
      <c r="E423" s="523" t="s">
        <v>168</v>
      </c>
      <c r="F423" s="524">
        <v>1900</v>
      </c>
      <c r="G423" s="524">
        <v>1900</v>
      </c>
      <c r="H423" s="525" t="s">
        <v>1675</v>
      </c>
      <c r="I423" s="523" t="s">
        <v>2017</v>
      </c>
      <c r="J423" s="526">
        <v>44266</v>
      </c>
      <c r="K423" s="526"/>
    </row>
    <row r="424" spans="1:11" ht="24" x14ac:dyDescent="0.25">
      <c r="A424" s="522">
        <v>419</v>
      </c>
      <c r="B424" s="523" t="s">
        <v>1672</v>
      </c>
      <c r="C424" s="523" t="s">
        <v>2486</v>
      </c>
      <c r="D424" s="523" t="s">
        <v>2487</v>
      </c>
      <c r="E424" s="523" t="s">
        <v>168</v>
      </c>
      <c r="F424" s="524">
        <v>1900</v>
      </c>
      <c r="G424" s="524">
        <v>1900</v>
      </c>
      <c r="H424" s="525" t="s">
        <v>1675</v>
      </c>
      <c r="I424" s="523" t="s">
        <v>2017</v>
      </c>
      <c r="J424" s="526">
        <v>44266</v>
      </c>
      <c r="K424" s="526"/>
    </row>
    <row r="425" spans="1:11" ht="24" x14ac:dyDescent="0.25">
      <c r="A425" s="522">
        <v>420</v>
      </c>
      <c r="B425" s="523" t="s">
        <v>1672</v>
      </c>
      <c r="C425" s="523" t="s">
        <v>2488</v>
      </c>
      <c r="D425" s="523" t="s">
        <v>2472</v>
      </c>
      <c r="E425" s="523" t="s">
        <v>168</v>
      </c>
      <c r="F425" s="524">
        <v>1900</v>
      </c>
      <c r="G425" s="524">
        <v>1900</v>
      </c>
      <c r="H425" s="525" t="s">
        <v>1675</v>
      </c>
      <c r="I425" s="523" t="s">
        <v>2017</v>
      </c>
      <c r="J425" s="526">
        <v>44266</v>
      </c>
      <c r="K425" s="526"/>
    </row>
    <row r="426" spans="1:11" ht="24" x14ac:dyDescent="0.25">
      <c r="A426" s="522">
        <v>421</v>
      </c>
      <c r="B426" s="523" t="s">
        <v>1759</v>
      </c>
      <c r="C426" s="523" t="s">
        <v>2489</v>
      </c>
      <c r="D426" s="523" t="s">
        <v>2490</v>
      </c>
      <c r="E426" s="523" t="s">
        <v>168</v>
      </c>
      <c r="F426" s="524">
        <v>1350</v>
      </c>
      <c r="G426" s="524">
        <v>1350</v>
      </c>
      <c r="H426" s="525" t="s">
        <v>1675</v>
      </c>
      <c r="I426" s="523" t="s">
        <v>2385</v>
      </c>
      <c r="J426" s="526">
        <v>44267</v>
      </c>
      <c r="K426" s="526"/>
    </row>
    <row r="427" spans="1:11" ht="24" x14ac:dyDescent="0.25">
      <c r="A427" s="522">
        <v>422</v>
      </c>
      <c r="B427" s="523" t="s">
        <v>1759</v>
      </c>
      <c r="C427" s="523" t="s">
        <v>2491</v>
      </c>
      <c r="D427" s="523" t="s">
        <v>2492</v>
      </c>
      <c r="E427" s="523" t="s">
        <v>168</v>
      </c>
      <c r="F427" s="524">
        <v>1350</v>
      </c>
      <c r="G427" s="524">
        <v>1350</v>
      </c>
      <c r="H427" s="525" t="s">
        <v>1675</v>
      </c>
      <c r="I427" s="523" t="s">
        <v>2385</v>
      </c>
      <c r="J427" s="526">
        <v>44266</v>
      </c>
      <c r="K427" s="526"/>
    </row>
    <row r="428" spans="1:11" ht="24" x14ac:dyDescent="0.25">
      <c r="A428" s="522">
        <v>423</v>
      </c>
      <c r="B428" s="523" t="s">
        <v>1830</v>
      </c>
      <c r="C428" s="523" t="s">
        <v>2493</v>
      </c>
      <c r="D428" s="523" t="s">
        <v>2494</v>
      </c>
      <c r="E428" s="523" t="s">
        <v>168</v>
      </c>
      <c r="F428" s="524">
        <v>2630</v>
      </c>
      <c r="G428" s="524">
        <v>2630</v>
      </c>
      <c r="H428" s="525" t="s">
        <v>1675</v>
      </c>
      <c r="I428" s="523" t="s">
        <v>1995</v>
      </c>
      <c r="J428" s="526">
        <v>44267</v>
      </c>
      <c r="K428" s="526"/>
    </row>
    <row r="429" spans="1:11" ht="24" x14ac:dyDescent="0.25">
      <c r="A429" s="522">
        <v>424</v>
      </c>
      <c r="B429" s="523" t="s">
        <v>1672</v>
      </c>
      <c r="C429" s="523" t="s">
        <v>2495</v>
      </c>
      <c r="D429" s="523" t="s">
        <v>2496</v>
      </c>
      <c r="E429" s="523" t="s">
        <v>168</v>
      </c>
      <c r="F429" s="524">
        <v>1900</v>
      </c>
      <c r="G429" s="524">
        <v>1900</v>
      </c>
      <c r="H429" s="525" t="s">
        <v>1675</v>
      </c>
      <c r="I429" s="523" t="s">
        <v>1995</v>
      </c>
      <c r="J429" s="526">
        <v>44267</v>
      </c>
      <c r="K429" s="526"/>
    </row>
    <row r="430" spans="1:11" ht="24" x14ac:dyDescent="0.25">
      <c r="A430" s="522">
        <v>425</v>
      </c>
      <c r="B430" s="523" t="s">
        <v>1672</v>
      </c>
      <c r="C430" s="523" t="s">
        <v>2497</v>
      </c>
      <c r="D430" s="523" t="s">
        <v>2498</v>
      </c>
      <c r="E430" s="523" t="s">
        <v>168</v>
      </c>
      <c r="F430" s="524">
        <v>1900</v>
      </c>
      <c r="G430" s="524">
        <v>1900</v>
      </c>
      <c r="H430" s="525" t="s">
        <v>1675</v>
      </c>
      <c r="I430" s="523" t="s">
        <v>1995</v>
      </c>
      <c r="J430" s="526">
        <v>44267</v>
      </c>
      <c r="K430" s="526"/>
    </row>
    <row r="431" spans="1:11" ht="24" x14ac:dyDescent="0.25">
      <c r="A431" s="522">
        <v>426</v>
      </c>
      <c r="B431" s="523" t="s">
        <v>1672</v>
      </c>
      <c r="C431" s="523" t="s">
        <v>2499</v>
      </c>
      <c r="D431" s="523" t="s">
        <v>2500</v>
      </c>
      <c r="E431" s="523" t="s">
        <v>168</v>
      </c>
      <c r="F431" s="524">
        <v>1900</v>
      </c>
      <c r="G431" s="524">
        <v>1900</v>
      </c>
      <c r="H431" s="525" t="s">
        <v>1675</v>
      </c>
      <c r="I431" s="523" t="s">
        <v>2017</v>
      </c>
      <c r="J431" s="526">
        <v>44267</v>
      </c>
      <c r="K431" s="526"/>
    </row>
    <row r="432" spans="1:11" ht="24" x14ac:dyDescent="0.25">
      <c r="A432" s="522">
        <v>427</v>
      </c>
      <c r="B432" s="523" t="s">
        <v>1672</v>
      </c>
      <c r="C432" s="523" t="s">
        <v>2501</v>
      </c>
      <c r="D432" s="523" t="s">
        <v>2502</v>
      </c>
      <c r="E432" s="523" t="s">
        <v>168</v>
      </c>
      <c r="F432" s="524">
        <v>1900</v>
      </c>
      <c r="G432" s="524">
        <v>1900</v>
      </c>
      <c r="H432" s="525" t="s">
        <v>1675</v>
      </c>
      <c r="I432" s="523" t="s">
        <v>1995</v>
      </c>
      <c r="J432" s="526">
        <v>44266</v>
      </c>
      <c r="K432" s="526"/>
    </row>
    <row r="433" spans="1:11" ht="24" x14ac:dyDescent="0.25">
      <c r="A433" s="522">
        <v>428</v>
      </c>
      <c r="B433" s="523" t="s">
        <v>1672</v>
      </c>
      <c r="C433" s="523" t="s">
        <v>2503</v>
      </c>
      <c r="D433" s="523" t="s">
        <v>2504</v>
      </c>
      <c r="E433" s="523" t="s">
        <v>168</v>
      </c>
      <c r="F433" s="524">
        <v>1900</v>
      </c>
      <c r="G433" s="524">
        <v>1900</v>
      </c>
      <c r="H433" s="525" t="s">
        <v>1675</v>
      </c>
      <c r="I433" s="523" t="s">
        <v>1995</v>
      </c>
      <c r="J433" s="526">
        <v>44267</v>
      </c>
      <c r="K433" s="526"/>
    </row>
    <row r="434" spans="1:11" ht="24" x14ac:dyDescent="0.25">
      <c r="A434" s="522">
        <v>429</v>
      </c>
      <c r="B434" s="523" t="s">
        <v>1672</v>
      </c>
      <c r="C434" s="523" t="s">
        <v>2505</v>
      </c>
      <c r="D434" s="523" t="s">
        <v>2506</v>
      </c>
      <c r="E434" s="523" t="s">
        <v>168</v>
      </c>
      <c r="F434" s="524">
        <v>1900</v>
      </c>
      <c r="G434" s="524">
        <v>1900</v>
      </c>
      <c r="H434" s="525" t="s">
        <v>1675</v>
      </c>
      <c r="I434" s="523" t="s">
        <v>2099</v>
      </c>
      <c r="J434" s="526">
        <v>44266</v>
      </c>
      <c r="K434" s="526"/>
    </row>
    <row r="435" spans="1:11" ht="24" x14ac:dyDescent="0.25">
      <c r="A435" s="522">
        <v>430</v>
      </c>
      <c r="B435" s="523" t="s">
        <v>1672</v>
      </c>
      <c r="C435" s="523" t="s">
        <v>2507</v>
      </c>
      <c r="D435" s="523" t="s">
        <v>2508</v>
      </c>
      <c r="E435" s="523" t="s">
        <v>168</v>
      </c>
      <c r="F435" s="524">
        <v>1900</v>
      </c>
      <c r="G435" s="524">
        <v>1900</v>
      </c>
      <c r="H435" s="525" t="s">
        <v>1675</v>
      </c>
      <c r="I435" s="523" t="s">
        <v>2099</v>
      </c>
      <c r="J435" s="526">
        <v>44267</v>
      </c>
      <c r="K435" s="526">
        <v>44392</v>
      </c>
    </row>
    <row r="436" spans="1:11" ht="24" x14ac:dyDescent="0.25">
      <c r="A436" s="522">
        <v>431</v>
      </c>
      <c r="B436" s="523" t="s">
        <v>1672</v>
      </c>
      <c r="C436" s="523" t="s">
        <v>2509</v>
      </c>
      <c r="D436" s="523" t="s">
        <v>2510</v>
      </c>
      <c r="E436" s="523" t="s">
        <v>168</v>
      </c>
      <c r="F436" s="524">
        <v>1900</v>
      </c>
      <c r="G436" s="524">
        <v>1900</v>
      </c>
      <c r="H436" s="525" t="s">
        <v>1675</v>
      </c>
      <c r="I436" s="523" t="s">
        <v>2099</v>
      </c>
      <c r="J436" s="526">
        <v>44267</v>
      </c>
      <c r="K436" s="526"/>
    </row>
    <row r="437" spans="1:11" ht="24" x14ac:dyDescent="0.25">
      <c r="A437" s="522">
        <v>432</v>
      </c>
      <c r="B437" s="523" t="s">
        <v>1672</v>
      </c>
      <c r="C437" s="523" t="s">
        <v>2511</v>
      </c>
      <c r="D437" s="523" t="s">
        <v>2512</v>
      </c>
      <c r="E437" s="523" t="s">
        <v>168</v>
      </c>
      <c r="F437" s="524">
        <v>1900</v>
      </c>
      <c r="G437" s="524">
        <v>1900</v>
      </c>
      <c r="H437" s="525" t="s">
        <v>1675</v>
      </c>
      <c r="I437" s="523" t="s">
        <v>2099</v>
      </c>
      <c r="J437" s="526">
        <v>44267</v>
      </c>
      <c r="K437" s="526"/>
    </row>
    <row r="438" spans="1:11" ht="24" x14ac:dyDescent="0.25">
      <c r="A438" s="522">
        <v>433</v>
      </c>
      <c r="B438" s="523" t="s">
        <v>1672</v>
      </c>
      <c r="C438" s="523" t="s">
        <v>2513</v>
      </c>
      <c r="D438" s="523" t="s">
        <v>2514</v>
      </c>
      <c r="E438" s="523" t="s">
        <v>168</v>
      </c>
      <c r="F438" s="524">
        <v>1900</v>
      </c>
      <c r="G438" s="524">
        <v>1900</v>
      </c>
      <c r="H438" s="525" t="s">
        <v>1675</v>
      </c>
      <c r="I438" s="523" t="s">
        <v>1995</v>
      </c>
      <c r="J438" s="526">
        <v>44267</v>
      </c>
      <c r="K438" s="526"/>
    </row>
    <row r="439" spans="1:11" ht="24" x14ac:dyDescent="0.25">
      <c r="A439" s="522">
        <v>434</v>
      </c>
      <c r="B439" s="523" t="s">
        <v>1672</v>
      </c>
      <c r="C439" s="523" t="s">
        <v>2515</v>
      </c>
      <c r="D439" s="523" t="s">
        <v>2516</v>
      </c>
      <c r="E439" s="523" t="s">
        <v>168</v>
      </c>
      <c r="F439" s="524">
        <v>1900</v>
      </c>
      <c r="G439" s="524">
        <v>1900</v>
      </c>
      <c r="H439" s="525" t="s">
        <v>1675</v>
      </c>
      <c r="I439" s="523" t="s">
        <v>2099</v>
      </c>
      <c r="J439" s="526">
        <v>44266</v>
      </c>
      <c r="K439" s="526"/>
    </row>
    <row r="440" spans="1:11" ht="24" x14ac:dyDescent="0.25">
      <c r="A440" s="522">
        <v>435</v>
      </c>
      <c r="B440" s="523" t="s">
        <v>1672</v>
      </c>
      <c r="C440" s="523" t="s">
        <v>2517</v>
      </c>
      <c r="D440" s="523" t="s">
        <v>2518</v>
      </c>
      <c r="E440" s="523" t="s">
        <v>168</v>
      </c>
      <c r="F440" s="524">
        <v>1900</v>
      </c>
      <c r="G440" s="524">
        <v>1900</v>
      </c>
      <c r="H440" s="525" t="s">
        <v>1675</v>
      </c>
      <c r="I440" s="523" t="s">
        <v>2099</v>
      </c>
      <c r="J440" s="526">
        <v>44266</v>
      </c>
      <c r="K440" s="526"/>
    </row>
    <row r="441" spans="1:11" ht="24" x14ac:dyDescent="0.25">
      <c r="A441" s="522">
        <v>436</v>
      </c>
      <c r="B441" s="523" t="s">
        <v>1672</v>
      </c>
      <c r="C441" s="523" t="s">
        <v>2519</v>
      </c>
      <c r="D441" s="523" t="s">
        <v>2520</v>
      </c>
      <c r="E441" s="523" t="s">
        <v>168</v>
      </c>
      <c r="F441" s="524">
        <v>1900</v>
      </c>
      <c r="G441" s="524">
        <v>1900</v>
      </c>
      <c r="H441" s="525" t="s">
        <v>1675</v>
      </c>
      <c r="I441" s="523" t="s">
        <v>2099</v>
      </c>
      <c r="J441" s="526">
        <v>44266</v>
      </c>
      <c r="K441" s="526"/>
    </row>
    <row r="442" spans="1:11" ht="24" x14ac:dyDescent="0.25">
      <c r="A442" s="522">
        <v>437</v>
      </c>
      <c r="B442" s="523" t="s">
        <v>1672</v>
      </c>
      <c r="C442" s="523" t="s">
        <v>2521</v>
      </c>
      <c r="D442" s="523" t="s">
        <v>2522</v>
      </c>
      <c r="E442" s="523" t="s">
        <v>168</v>
      </c>
      <c r="F442" s="524">
        <v>1900</v>
      </c>
      <c r="G442" s="524">
        <v>1900</v>
      </c>
      <c r="H442" s="525" t="s">
        <v>1675</v>
      </c>
      <c r="I442" s="523" t="s">
        <v>2099</v>
      </c>
      <c r="J442" s="526">
        <v>44266</v>
      </c>
      <c r="K442" s="526"/>
    </row>
    <row r="443" spans="1:11" ht="24" x14ac:dyDescent="0.25">
      <c r="A443" s="522">
        <v>438</v>
      </c>
      <c r="B443" s="523" t="s">
        <v>1672</v>
      </c>
      <c r="C443" s="523" t="s">
        <v>2523</v>
      </c>
      <c r="D443" s="523" t="s">
        <v>2524</v>
      </c>
      <c r="E443" s="523" t="s">
        <v>168</v>
      </c>
      <c r="F443" s="524">
        <v>1900</v>
      </c>
      <c r="G443" s="524">
        <v>1900</v>
      </c>
      <c r="H443" s="525" t="s">
        <v>1675</v>
      </c>
      <c r="I443" s="523" t="s">
        <v>2031</v>
      </c>
      <c r="J443" s="526">
        <v>44272</v>
      </c>
      <c r="K443" s="526"/>
    </row>
    <row r="444" spans="1:11" ht="24" x14ac:dyDescent="0.25">
      <c r="A444" s="522">
        <v>439</v>
      </c>
      <c r="B444" s="523" t="s">
        <v>1672</v>
      </c>
      <c r="C444" s="523" t="s">
        <v>2525</v>
      </c>
      <c r="D444" s="523" t="s">
        <v>2526</v>
      </c>
      <c r="E444" s="523" t="s">
        <v>168</v>
      </c>
      <c r="F444" s="524">
        <v>1900</v>
      </c>
      <c r="G444" s="524">
        <v>1900</v>
      </c>
      <c r="H444" s="525" t="s">
        <v>2295</v>
      </c>
      <c r="I444" s="523" t="s">
        <v>2099</v>
      </c>
      <c r="J444" s="526">
        <v>44273</v>
      </c>
      <c r="K444" s="526"/>
    </row>
    <row r="445" spans="1:11" ht="24" x14ac:dyDescent="0.25">
      <c r="A445" s="522">
        <v>440</v>
      </c>
      <c r="B445" s="523" t="s">
        <v>1672</v>
      </c>
      <c r="C445" s="523" t="s">
        <v>2527</v>
      </c>
      <c r="D445" s="523" t="s">
        <v>2528</v>
      </c>
      <c r="E445" s="523" t="s">
        <v>168</v>
      </c>
      <c r="F445" s="524">
        <v>1900</v>
      </c>
      <c r="G445" s="524">
        <v>1900</v>
      </c>
      <c r="H445" s="525" t="s">
        <v>2295</v>
      </c>
      <c r="I445" s="523" t="s">
        <v>2099</v>
      </c>
      <c r="J445" s="526">
        <v>44273</v>
      </c>
      <c r="K445" s="526">
        <v>44391</v>
      </c>
    </row>
    <row r="446" spans="1:11" ht="24" x14ac:dyDescent="0.25">
      <c r="A446" s="522">
        <v>441</v>
      </c>
      <c r="B446" s="523" t="s">
        <v>1672</v>
      </c>
      <c r="C446" s="523" t="s">
        <v>2529</v>
      </c>
      <c r="D446" s="523" t="s">
        <v>2530</v>
      </c>
      <c r="E446" s="523" t="s">
        <v>168</v>
      </c>
      <c r="F446" s="524">
        <v>1900</v>
      </c>
      <c r="G446" s="524">
        <v>1900</v>
      </c>
      <c r="H446" s="525" t="s">
        <v>1675</v>
      </c>
      <c r="I446" s="523" t="s">
        <v>2099</v>
      </c>
      <c r="J446" s="526">
        <v>44273</v>
      </c>
      <c r="K446" s="526"/>
    </row>
    <row r="447" spans="1:11" ht="24" x14ac:dyDescent="0.25">
      <c r="A447" s="522">
        <v>442</v>
      </c>
      <c r="B447" s="523" t="s">
        <v>1672</v>
      </c>
      <c r="C447" s="523" t="s">
        <v>2531</v>
      </c>
      <c r="D447" s="523" t="s">
        <v>2532</v>
      </c>
      <c r="E447" s="523" t="s">
        <v>168</v>
      </c>
      <c r="F447" s="524">
        <v>1900</v>
      </c>
      <c r="G447" s="524">
        <v>1900</v>
      </c>
      <c r="H447" s="525" t="s">
        <v>2295</v>
      </c>
      <c r="I447" s="523" t="s">
        <v>2099</v>
      </c>
      <c r="J447" s="526">
        <v>44274</v>
      </c>
      <c r="K447" s="526"/>
    </row>
    <row r="448" spans="1:11" ht="24" x14ac:dyDescent="0.25">
      <c r="A448" s="522">
        <v>443</v>
      </c>
      <c r="B448" s="523" t="s">
        <v>1672</v>
      </c>
      <c r="C448" s="523" t="s">
        <v>2533</v>
      </c>
      <c r="D448" s="523" t="s">
        <v>2534</v>
      </c>
      <c r="E448" s="523" t="s">
        <v>168</v>
      </c>
      <c r="F448" s="524">
        <v>1900</v>
      </c>
      <c r="G448" s="524">
        <v>1900</v>
      </c>
      <c r="H448" s="525" t="s">
        <v>1675</v>
      </c>
      <c r="I448" s="523" t="s">
        <v>1810</v>
      </c>
      <c r="J448" s="526">
        <v>44267</v>
      </c>
      <c r="K448" s="526"/>
    </row>
    <row r="449" spans="1:11" ht="24" x14ac:dyDescent="0.25">
      <c r="A449" s="522">
        <v>444</v>
      </c>
      <c r="B449" s="523" t="s">
        <v>1672</v>
      </c>
      <c r="C449" s="523" t="s">
        <v>2535</v>
      </c>
      <c r="D449" s="523" t="s">
        <v>2536</v>
      </c>
      <c r="E449" s="523" t="s">
        <v>168</v>
      </c>
      <c r="F449" s="524">
        <v>1900</v>
      </c>
      <c r="G449" s="524">
        <v>1900</v>
      </c>
      <c r="H449" s="525" t="s">
        <v>1675</v>
      </c>
      <c r="I449" s="523" t="s">
        <v>1810</v>
      </c>
      <c r="J449" s="526">
        <v>44270</v>
      </c>
      <c r="K449" s="526"/>
    </row>
    <row r="450" spans="1:11" ht="24" x14ac:dyDescent="0.25">
      <c r="A450" s="522">
        <v>445</v>
      </c>
      <c r="B450" s="523" t="s">
        <v>1759</v>
      </c>
      <c r="C450" s="523" t="s">
        <v>2537</v>
      </c>
      <c r="D450" s="523" t="s">
        <v>2538</v>
      </c>
      <c r="E450" s="523" t="s">
        <v>168</v>
      </c>
      <c r="F450" s="524">
        <v>1350</v>
      </c>
      <c r="G450" s="524">
        <v>1350</v>
      </c>
      <c r="H450" s="525" t="s">
        <v>1675</v>
      </c>
      <c r="I450" s="523" t="s">
        <v>1810</v>
      </c>
      <c r="J450" s="526">
        <v>44270</v>
      </c>
      <c r="K450" s="526"/>
    </row>
    <row r="451" spans="1:11" ht="24" x14ac:dyDescent="0.25">
      <c r="A451" s="522">
        <v>446</v>
      </c>
      <c r="B451" s="523" t="s">
        <v>1788</v>
      </c>
      <c r="C451" s="523" t="s">
        <v>2539</v>
      </c>
      <c r="D451" s="523" t="s">
        <v>2540</v>
      </c>
      <c r="E451" s="523" t="s">
        <v>168</v>
      </c>
      <c r="F451" s="524">
        <v>2634.37</v>
      </c>
      <c r="G451" s="524">
        <v>2634.37</v>
      </c>
      <c r="H451" s="525" t="s">
        <v>1689</v>
      </c>
      <c r="I451" s="523" t="s">
        <v>1810</v>
      </c>
      <c r="J451" s="526">
        <v>44270</v>
      </c>
      <c r="K451" s="526"/>
    </row>
    <row r="452" spans="1:11" ht="24" x14ac:dyDescent="0.25">
      <c r="A452" s="522">
        <v>447</v>
      </c>
      <c r="B452" s="523" t="s">
        <v>1759</v>
      </c>
      <c r="C452" s="523" t="s">
        <v>2541</v>
      </c>
      <c r="D452" s="523" t="s">
        <v>2542</v>
      </c>
      <c r="E452" s="523" t="s">
        <v>168</v>
      </c>
      <c r="F452" s="524">
        <v>1350</v>
      </c>
      <c r="G452" s="524">
        <v>1350</v>
      </c>
      <c r="H452" s="525" t="s">
        <v>1675</v>
      </c>
      <c r="I452" s="523" t="s">
        <v>1810</v>
      </c>
      <c r="J452" s="526">
        <v>44270</v>
      </c>
      <c r="K452" s="526"/>
    </row>
    <row r="453" spans="1:11" ht="24" x14ac:dyDescent="0.25">
      <c r="A453" s="522">
        <v>448</v>
      </c>
      <c r="B453" s="523" t="s">
        <v>1668</v>
      </c>
      <c r="C453" s="523" t="s">
        <v>2543</v>
      </c>
      <c r="D453" s="523" t="s">
        <v>2544</v>
      </c>
      <c r="E453" s="523" t="s">
        <v>168</v>
      </c>
      <c r="F453" s="524">
        <v>1500</v>
      </c>
      <c r="G453" s="524">
        <v>1500</v>
      </c>
      <c r="H453" s="525" t="s">
        <v>1667</v>
      </c>
      <c r="I453" s="523" t="s">
        <v>1877</v>
      </c>
      <c r="J453" s="526">
        <v>44267</v>
      </c>
      <c r="K453" s="526"/>
    </row>
    <row r="454" spans="1:11" ht="24" x14ac:dyDescent="0.25">
      <c r="A454" s="522">
        <v>449</v>
      </c>
      <c r="B454" s="523" t="s">
        <v>1672</v>
      </c>
      <c r="C454" s="523" t="s">
        <v>2545</v>
      </c>
      <c r="D454" s="523" t="s">
        <v>2546</v>
      </c>
      <c r="E454" s="523" t="s">
        <v>168</v>
      </c>
      <c r="F454" s="524">
        <v>1900</v>
      </c>
      <c r="G454" s="524">
        <v>1900</v>
      </c>
      <c r="H454" s="525" t="s">
        <v>1675</v>
      </c>
      <c r="I454" s="523" t="s">
        <v>1877</v>
      </c>
      <c r="J454" s="526">
        <v>44267</v>
      </c>
      <c r="K454" s="526"/>
    </row>
    <row r="455" spans="1:11" ht="24" x14ac:dyDescent="0.25">
      <c r="A455" s="522">
        <v>450</v>
      </c>
      <c r="B455" s="523" t="s">
        <v>1668</v>
      </c>
      <c r="C455" s="523" t="s">
        <v>2547</v>
      </c>
      <c r="D455" s="523" t="s">
        <v>2548</v>
      </c>
      <c r="E455" s="523" t="s">
        <v>168</v>
      </c>
      <c r="F455" s="524">
        <v>1500</v>
      </c>
      <c r="G455" s="524">
        <v>1500</v>
      </c>
      <c r="H455" s="525" t="s">
        <v>1667</v>
      </c>
      <c r="I455" s="523" t="s">
        <v>1877</v>
      </c>
      <c r="J455" s="526">
        <v>44267</v>
      </c>
      <c r="K455" s="526"/>
    </row>
    <row r="456" spans="1:11" ht="24" x14ac:dyDescent="0.25">
      <c r="A456" s="522">
        <v>451</v>
      </c>
      <c r="B456" s="523" t="s">
        <v>1672</v>
      </c>
      <c r="C456" s="523" t="s">
        <v>2549</v>
      </c>
      <c r="D456" s="523" t="s">
        <v>2550</v>
      </c>
      <c r="E456" s="523" t="s">
        <v>168</v>
      </c>
      <c r="F456" s="524">
        <v>1900</v>
      </c>
      <c r="G456" s="524">
        <v>1900</v>
      </c>
      <c r="H456" s="525" t="s">
        <v>1675</v>
      </c>
      <c r="I456" s="523" t="s">
        <v>1877</v>
      </c>
      <c r="J456" s="526">
        <v>44266</v>
      </c>
      <c r="K456" s="526"/>
    </row>
    <row r="457" spans="1:11" ht="24" x14ac:dyDescent="0.25">
      <c r="A457" s="522">
        <v>452</v>
      </c>
      <c r="B457" s="523" t="s">
        <v>1672</v>
      </c>
      <c r="C457" s="523" t="s">
        <v>2551</v>
      </c>
      <c r="D457" s="523" t="s">
        <v>2552</v>
      </c>
      <c r="E457" s="523" t="s">
        <v>168</v>
      </c>
      <c r="F457" s="524">
        <v>1900</v>
      </c>
      <c r="G457" s="524">
        <v>1900</v>
      </c>
      <c r="H457" s="525" t="s">
        <v>1675</v>
      </c>
      <c r="I457" s="523" t="s">
        <v>1877</v>
      </c>
      <c r="J457" s="526">
        <v>44266</v>
      </c>
      <c r="K457" s="526"/>
    </row>
    <row r="458" spans="1:11" ht="24" x14ac:dyDescent="0.25">
      <c r="A458" s="522">
        <v>453</v>
      </c>
      <c r="B458" s="523" t="s">
        <v>1672</v>
      </c>
      <c r="C458" s="523" t="s">
        <v>2553</v>
      </c>
      <c r="D458" s="523" t="s">
        <v>2554</v>
      </c>
      <c r="E458" s="523" t="s">
        <v>168</v>
      </c>
      <c r="F458" s="524">
        <v>1900</v>
      </c>
      <c r="G458" s="524">
        <v>1900</v>
      </c>
      <c r="H458" s="525" t="s">
        <v>1675</v>
      </c>
      <c r="I458" s="523" t="s">
        <v>1877</v>
      </c>
      <c r="J458" s="526">
        <v>44267</v>
      </c>
      <c r="K458" s="526"/>
    </row>
    <row r="459" spans="1:11" ht="24" x14ac:dyDescent="0.25">
      <c r="A459" s="522">
        <v>454</v>
      </c>
      <c r="B459" s="523" t="s">
        <v>1672</v>
      </c>
      <c r="C459" s="523" t="s">
        <v>2555</v>
      </c>
      <c r="D459" s="523" t="s">
        <v>2556</v>
      </c>
      <c r="E459" s="523" t="s">
        <v>168</v>
      </c>
      <c r="F459" s="524">
        <v>1900</v>
      </c>
      <c r="G459" s="524">
        <v>1900</v>
      </c>
      <c r="H459" s="525" t="s">
        <v>1675</v>
      </c>
      <c r="I459" s="523" t="s">
        <v>1877</v>
      </c>
      <c r="J459" s="526">
        <v>44267</v>
      </c>
      <c r="K459" s="526"/>
    </row>
    <row r="460" spans="1:11" ht="24" x14ac:dyDescent="0.25">
      <c r="A460" s="522">
        <v>455</v>
      </c>
      <c r="B460" s="523" t="s">
        <v>1672</v>
      </c>
      <c r="C460" s="523" t="s">
        <v>2557</v>
      </c>
      <c r="D460" s="523" t="s">
        <v>2558</v>
      </c>
      <c r="E460" s="523" t="s">
        <v>168</v>
      </c>
      <c r="F460" s="524">
        <v>1900</v>
      </c>
      <c r="G460" s="524">
        <v>1900</v>
      </c>
      <c r="H460" s="525" t="s">
        <v>1675</v>
      </c>
      <c r="I460" s="523" t="s">
        <v>1877</v>
      </c>
      <c r="J460" s="526">
        <v>44266</v>
      </c>
      <c r="K460" s="526"/>
    </row>
    <row r="461" spans="1:11" ht="24" x14ac:dyDescent="0.25">
      <c r="A461" s="522">
        <v>456</v>
      </c>
      <c r="B461" s="523" t="s">
        <v>1668</v>
      </c>
      <c r="C461" s="523" t="s">
        <v>2559</v>
      </c>
      <c r="D461" s="523" t="s">
        <v>2560</v>
      </c>
      <c r="E461" s="523" t="s">
        <v>168</v>
      </c>
      <c r="F461" s="524">
        <v>1500</v>
      </c>
      <c r="G461" s="524">
        <v>1500</v>
      </c>
      <c r="H461" s="525" t="s">
        <v>1667</v>
      </c>
      <c r="I461" s="523" t="s">
        <v>1877</v>
      </c>
      <c r="J461" s="526">
        <v>44267</v>
      </c>
      <c r="K461" s="526"/>
    </row>
    <row r="462" spans="1:11" ht="24" x14ac:dyDescent="0.25">
      <c r="A462" s="522">
        <v>457</v>
      </c>
      <c r="B462" s="523" t="s">
        <v>1672</v>
      </c>
      <c r="C462" s="523" t="s">
        <v>2561</v>
      </c>
      <c r="D462" s="523" t="s">
        <v>2562</v>
      </c>
      <c r="E462" s="523" t="s">
        <v>168</v>
      </c>
      <c r="F462" s="524">
        <v>1900</v>
      </c>
      <c r="G462" s="524">
        <v>1900</v>
      </c>
      <c r="H462" s="525" t="s">
        <v>1675</v>
      </c>
      <c r="I462" s="523" t="s">
        <v>1877</v>
      </c>
      <c r="J462" s="526">
        <v>44266</v>
      </c>
      <c r="K462" s="526"/>
    </row>
    <row r="463" spans="1:11" ht="24" x14ac:dyDescent="0.25">
      <c r="A463" s="522">
        <v>458</v>
      </c>
      <c r="B463" s="523" t="s">
        <v>1672</v>
      </c>
      <c r="C463" s="523" t="s">
        <v>2563</v>
      </c>
      <c r="D463" s="523" t="s">
        <v>2564</v>
      </c>
      <c r="E463" s="523" t="s">
        <v>168</v>
      </c>
      <c r="F463" s="524">
        <v>1900</v>
      </c>
      <c r="G463" s="524">
        <v>1900</v>
      </c>
      <c r="H463" s="525" t="s">
        <v>1675</v>
      </c>
      <c r="I463" s="523" t="s">
        <v>1877</v>
      </c>
      <c r="J463" s="526">
        <v>44266</v>
      </c>
      <c r="K463" s="526"/>
    </row>
    <row r="464" spans="1:11" ht="24" x14ac:dyDescent="0.25">
      <c r="A464" s="522">
        <v>459</v>
      </c>
      <c r="B464" s="523" t="s">
        <v>1672</v>
      </c>
      <c r="C464" s="523" t="s">
        <v>2565</v>
      </c>
      <c r="D464" s="523" t="s">
        <v>2566</v>
      </c>
      <c r="E464" s="523" t="s">
        <v>168</v>
      </c>
      <c r="F464" s="524">
        <v>1900</v>
      </c>
      <c r="G464" s="524">
        <v>1900</v>
      </c>
      <c r="H464" s="525" t="s">
        <v>1675</v>
      </c>
      <c r="I464" s="523" t="s">
        <v>1877</v>
      </c>
      <c r="J464" s="526">
        <v>44266</v>
      </c>
      <c r="K464" s="526"/>
    </row>
    <row r="465" spans="1:11" ht="24" x14ac:dyDescent="0.25">
      <c r="A465" s="522">
        <v>460</v>
      </c>
      <c r="B465" s="523" t="s">
        <v>1672</v>
      </c>
      <c r="C465" s="523" t="s">
        <v>2567</v>
      </c>
      <c r="D465" s="523" t="s">
        <v>2568</v>
      </c>
      <c r="E465" s="523" t="s">
        <v>168</v>
      </c>
      <c r="F465" s="524">
        <v>1900</v>
      </c>
      <c r="G465" s="524">
        <v>1900</v>
      </c>
      <c r="H465" s="525" t="s">
        <v>1675</v>
      </c>
      <c r="I465" s="523" t="s">
        <v>1877</v>
      </c>
      <c r="J465" s="526">
        <v>44267</v>
      </c>
      <c r="K465" s="526"/>
    </row>
    <row r="466" spans="1:11" ht="24" x14ac:dyDescent="0.25">
      <c r="A466" s="522">
        <v>461</v>
      </c>
      <c r="B466" s="523" t="s">
        <v>1672</v>
      </c>
      <c r="C466" s="523" t="s">
        <v>2569</v>
      </c>
      <c r="D466" s="523" t="s">
        <v>2570</v>
      </c>
      <c r="E466" s="523" t="s">
        <v>168</v>
      </c>
      <c r="F466" s="524">
        <v>1900</v>
      </c>
      <c r="G466" s="524">
        <v>1900</v>
      </c>
      <c r="H466" s="525" t="s">
        <v>1675</v>
      </c>
      <c r="I466" s="523" t="s">
        <v>1877</v>
      </c>
      <c r="J466" s="526">
        <v>44266</v>
      </c>
      <c r="K466" s="526"/>
    </row>
    <row r="467" spans="1:11" ht="24" x14ac:dyDescent="0.25">
      <c r="A467" s="522">
        <v>462</v>
      </c>
      <c r="B467" s="523" t="s">
        <v>1668</v>
      </c>
      <c r="C467" s="523" t="s">
        <v>2571</v>
      </c>
      <c r="D467" s="523" t="s">
        <v>2572</v>
      </c>
      <c r="E467" s="523" t="s">
        <v>168</v>
      </c>
      <c r="F467" s="524">
        <v>1500</v>
      </c>
      <c r="G467" s="524">
        <v>1500</v>
      </c>
      <c r="H467" s="525" t="s">
        <v>1667</v>
      </c>
      <c r="I467" s="523" t="s">
        <v>1877</v>
      </c>
      <c r="J467" s="526">
        <v>44267</v>
      </c>
      <c r="K467" s="526"/>
    </row>
    <row r="468" spans="1:11" ht="24" x14ac:dyDescent="0.25">
      <c r="A468" s="522">
        <v>463</v>
      </c>
      <c r="B468" s="523" t="s">
        <v>1672</v>
      </c>
      <c r="C468" s="523" t="s">
        <v>2573</v>
      </c>
      <c r="D468" s="523" t="s">
        <v>2574</v>
      </c>
      <c r="E468" s="523" t="s">
        <v>168</v>
      </c>
      <c r="F468" s="524">
        <v>1900</v>
      </c>
      <c r="G468" s="524">
        <v>1900</v>
      </c>
      <c r="H468" s="525" t="s">
        <v>1675</v>
      </c>
      <c r="I468" s="523" t="s">
        <v>1877</v>
      </c>
      <c r="J468" s="526">
        <v>44267</v>
      </c>
      <c r="K468" s="526"/>
    </row>
    <row r="469" spans="1:11" ht="24" x14ac:dyDescent="0.25">
      <c r="A469" s="522">
        <v>464</v>
      </c>
      <c r="B469" s="523" t="s">
        <v>1672</v>
      </c>
      <c r="C469" s="523" t="s">
        <v>2575</v>
      </c>
      <c r="D469" s="523" t="s">
        <v>2576</v>
      </c>
      <c r="E469" s="523" t="s">
        <v>168</v>
      </c>
      <c r="F469" s="524">
        <v>1900</v>
      </c>
      <c r="G469" s="524">
        <v>1900</v>
      </c>
      <c r="H469" s="525" t="s">
        <v>1675</v>
      </c>
      <c r="I469" s="523" t="s">
        <v>1877</v>
      </c>
      <c r="J469" s="526">
        <v>44267</v>
      </c>
      <c r="K469" s="526"/>
    </row>
    <row r="470" spans="1:11" ht="24" x14ac:dyDescent="0.25">
      <c r="A470" s="522">
        <v>465</v>
      </c>
      <c r="B470" s="523" t="s">
        <v>1672</v>
      </c>
      <c r="C470" s="523" t="s">
        <v>2577</v>
      </c>
      <c r="D470" s="523" t="s">
        <v>2578</v>
      </c>
      <c r="E470" s="523" t="s">
        <v>168</v>
      </c>
      <c r="F470" s="524">
        <v>1900</v>
      </c>
      <c r="G470" s="524">
        <v>1900</v>
      </c>
      <c r="H470" s="525" t="s">
        <v>1675</v>
      </c>
      <c r="I470" s="523" t="s">
        <v>1877</v>
      </c>
      <c r="J470" s="526">
        <v>44267</v>
      </c>
      <c r="K470" s="526"/>
    </row>
    <row r="471" spans="1:11" ht="24" x14ac:dyDescent="0.25">
      <c r="A471" s="522">
        <v>466</v>
      </c>
      <c r="B471" s="523" t="s">
        <v>1672</v>
      </c>
      <c r="C471" s="523" t="s">
        <v>2579</v>
      </c>
      <c r="D471" s="523" t="s">
        <v>2580</v>
      </c>
      <c r="E471" s="523" t="s">
        <v>168</v>
      </c>
      <c r="F471" s="524">
        <v>1900</v>
      </c>
      <c r="G471" s="524">
        <v>1900</v>
      </c>
      <c r="H471" s="525" t="s">
        <v>1675</v>
      </c>
      <c r="I471" s="523" t="s">
        <v>1877</v>
      </c>
      <c r="J471" s="526">
        <v>44266</v>
      </c>
      <c r="K471" s="526"/>
    </row>
    <row r="472" spans="1:11" ht="24" x14ac:dyDescent="0.25">
      <c r="A472" s="522">
        <v>467</v>
      </c>
      <c r="B472" s="523" t="s">
        <v>1668</v>
      </c>
      <c r="C472" s="523" t="s">
        <v>2581</v>
      </c>
      <c r="D472" s="523" t="s">
        <v>2582</v>
      </c>
      <c r="E472" s="523" t="s">
        <v>168</v>
      </c>
      <c r="F472" s="524">
        <v>1500</v>
      </c>
      <c r="G472" s="524">
        <v>1500</v>
      </c>
      <c r="H472" s="525" t="s">
        <v>1667</v>
      </c>
      <c r="I472" s="523" t="s">
        <v>1877</v>
      </c>
      <c r="J472" s="526">
        <v>44266</v>
      </c>
      <c r="K472" s="526"/>
    </row>
    <row r="473" spans="1:11" ht="24" x14ac:dyDescent="0.25">
      <c r="A473" s="522">
        <v>468</v>
      </c>
      <c r="B473" s="523" t="s">
        <v>1672</v>
      </c>
      <c r="C473" s="523" t="s">
        <v>2583</v>
      </c>
      <c r="D473" s="523" t="s">
        <v>2584</v>
      </c>
      <c r="E473" s="523" t="s">
        <v>168</v>
      </c>
      <c r="F473" s="524">
        <v>1900</v>
      </c>
      <c r="G473" s="524">
        <v>1900</v>
      </c>
      <c r="H473" s="525" t="s">
        <v>1675</v>
      </c>
      <c r="I473" s="523" t="s">
        <v>1877</v>
      </c>
      <c r="J473" s="526">
        <v>44266</v>
      </c>
      <c r="K473" s="526"/>
    </row>
    <row r="474" spans="1:11" ht="24" x14ac:dyDescent="0.25">
      <c r="A474" s="522">
        <v>469</v>
      </c>
      <c r="B474" s="523" t="s">
        <v>2025</v>
      </c>
      <c r="C474" s="523" t="s">
        <v>2585</v>
      </c>
      <c r="D474" s="523" t="s">
        <v>2586</v>
      </c>
      <c r="E474" s="523" t="s">
        <v>168</v>
      </c>
      <c r="F474" s="524">
        <v>1500</v>
      </c>
      <c r="G474" s="524">
        <v>1500</v>
      </c>
      <c r="H474" s="525" t="s">
        <v>1667</v>
      </c>
      <c r="I474" s="523" t="s">
        <v>1877</v>
      </c>
      <c r="J474" s="526">
        <v>44266</v>
      </c>
      <c r="K474" s="526"/>
    </row>
    <row r="475" spans="1:11" ht="24" x14ac:dyDescent="0.25">
      <c r="A475" s="522">
        <v>470</v>
      </c>
      <c r="B475" s="523" t="s">
        <v>1672</v>
      </c>
      <c r="C475" s="523" t="s">
        <v>2587</v>
      </c>
      <c r="D475" s="523" t="s">
        <v>2588</v>
      </c>
      <c r="E475" s="523" t="s">
        <v>168</v>
      </c>
      <c r="F475" s="524">
        <v>1900</v>
      </c>
      <c r="G475" s="524">
        <v>1900</v>
      </c>
      <c r="H475" s="525" t="s">
        <v>1675</v>
      </c>
      <c r="I475" s="523" t="s">
        <v>1877</v>
      </c>
      <c r="J475" s="526">
        <v>44266</v>
      </c>
      <c r="K475" s="526"/>
    </row>
    <row r="476" spans="1:11" ht="24" x14ac:dyDescent="0.25">
      <c r="A476" s="522">
        <v>471</v>
      </c>
      <c r="B476" s="523" t="s">
        <v>1668</v>
      </c>
      <c r="C476" s="523" t="s">
        <v>2589</v>
      </c>
      <c r="D476" s="523" t="s">
        <v>2590</v>
      </c>
      <c r="E476" s="523" t="s">
        <v>168</v>
      </c>
      <c r="F476" s="524">
        <v>1500</v>
      </c>
      <c r="G476" s="524">
        <v>1500</v>
      </c>
      <c r="H476" s="525" t="s">
        <v>1667</v>
      </c>
      <c r="I476" s="523" t="s">
        <v>1877</v>
      </c>
      <c r="J476" s="526">
        <v>44267</v>
      </c>
      <c r="K476" s="526"/>
    </row>
    <row r="477" spans="1:11" ht="24" x14ac:dyDescent="0.25">
      <c r="A477" s="522">
        <v>472</v>
      </c>
      <c r="B477" s="523" t="s">
        <v>1672</v>
      </c>
      <c r="C477" s="523" t="s">
        <v>2591</v>
      </c>
      <c r="D477" s="523" t="s">
        <v>2592</v>
      </c>
      <c r="E477" s="523" t="s">
        <v>168</v>
      </c>
      <c r="F477" s="524">
        <v>1900</v>
      </c>
      <c r="G477" s="524">
        <v>1900</v>
      </c>
      <c r="H477" s="525" t="s">
        <v>1675</v>
      </c>
      <c r="I477" s="523" t="s">
        <v>1877</v>
      </c>
      <c r="J477" s="526">
        <v>44267</v>
      </c>
      <c r="K477" s="526"/>
    </row>
    <row r="478" spans="1:11" ht="24" x14ac:dyDescent="0.25">
      <c r="A478" s="522">
        <v>473</v>
      </c>
      <c r="B478" s="523" t="s">
        <v>1672</v>
      </c>
      <c r="C478" s="523" t="s">
        <v>2593</v>
      </c>
      <c r="D478" s="523" t="s">
        <v>2594</v>
      </c>
      <c r="E478" s="523" t="s">
        <v>168</v>
      </c>
      <c r="F478" s="524">
        <v>1900</v>
      </c>
      <c r="G478" s="524">
        <v>1900</v>
      </c>
      <c r="H478" s="525" t="s">
        <v>1675</v>
      </c>
      <c r="I478" s="523" t="s">
        <v>2099</v>
      </c>
      <c r="J478" s="526">
        <v>44270</v>
      </c>
      <c r="K478" s="526"/>
    </row>
    <row r="479" spans="1:11" ht="24" x14ac:dyDescent="0.25">
      <c r="A479" s="522">
        <v>474</v>
      </c>
      <c r="B479" s="523" t="s">
        <v>1672</v>
      </c>
      <c r="C479" s="523" t="s">
        <v>2595</v>
      </c>
      <c r="D479" s="523" t="s">
        <v>2596</v>
      </c>
      <c r="E479" s="523" t="s">
        <v>168</v>
      </c>
      <c r="F479" s="524">
        <v>1900</v>
      </c>
      <c r="G479" s="524">
        <v>1900</v>
      </c>
      <c r="H479" s="525" t="s">
        <v>1675</v>
      </c>
      <c r="I479" s="523" t="s">
        <v>2017</v>
      </c>
      <c r="J479" s="526">
        <v>44270</v>
      </c>
      <c r="K479" s="526"/>
    </row>
    <row r="480" spans="1:11" ht="24" x14ac:dyDescent="0.25">
      <c r="A480" s="522">
        <v>475</v>
      </c>
      <c r="B480" s="523" t="s">
        <v>1672</v>
      </c>
      <c r="C480" s="523" t="s">
        <v>2597</v>
      </c>
      <c r="D480" s="523" t="s">
        <v>2598</v>
      </c>
      <c r="E480" s="523" t="s">
        <v>168</v>
      </c>
      <c r="F480" s="524">
        <v>1900</v>
      </c>
      <c r="G480" s="524">
        <v>1900</v>
      </c>
      <c r="H480" s="525" t="s">
        <v>1675</v>
      </c>
      <c r="I480" s="523" t="s">
        <v>2099</v>
      </c>
      <c r="J480" s="526">
        <v>44270</v>
      </c>
      <c r="K480" s="526"/>
    </row>
    <row r="481" spans="1:11" ht="24" x14ac:dyDescent="0.25">
      <c r="A481" s="522">
        <v>476</v>
      </c>
      <c r="B481" s="523" t="s">
        <v>1672</v>
      </c>
      <c r="C481" s="523" t="s">
        <v>2599</v>
      </c>
      <c r="D481" s="523" t="s">
        <v>2600</v>
      </c>
      <c r="E481" s="523" t="s">
        <v>168</v>
      </c>
      <c r="F481" s="524">
        <v>1900</v>
      </c>
      <c r="G481" s="524">
        <v>1900</v>
      </c>
      <c r="H481" s="525" t="s">
        <v>1675</v>
      </c>
      <c r="I481" s="523" t="s">
        <v>1995</v>
      </c>
      <c r="J481" s="526">
        <v>44270</v>
      </c>
      <c r="K481" s="526"/>
    </row>
    <row r="482" spans="1:11" ht="24" x14ac:dyDescent="0.25">
      <c r="A482" s="522">
        <v>477</v>
      </c>
      <c r="B482" s="523" t="s">
        <v>1672</v>
      </c>
      <c r="C482" s="523" t="s">
        <v>2601</v>
      </c>
      <c r="D482" s="523" t="s">
        <v>2602</v>
      </c>
      <c r="E482" s="523" t="s">
        <v>168</v>
      </c>
      <c r="F482" s="524">
        <v>1900</v>
      </c>
      <c r="G482" s="524">
        <v>1900</v>
      </c>
      <c r="H482" s="525" t="s">
        <v>1675</v>
      </c>
      <c r="I482" s="523" t="s">
        <v>1995</v>
      </c>
      <c r="J482" s="526">
        <v>44270</v>
      </c>
      <c r="K482" s="526"/>
    </row>
    <row r="483" spans="1:11" ht="24" x14ac:dyDescent="0.25">
      <c r="A483" s="522">
        <v>478</v>
      </c>
      <c r="B483" s="523" t="s">
        <v>1672</v>
      </c>
      <c r="C483" s="523" t="s">
        <v>2603</v>
      </c>
      <c r="D483" s="523" t="s">
        <v>2604</v>
      </c>
      <c r="E483" s="523" t="s">
        <v>168</v>
      </c>
      <c r="F483" s="524">
        <v>1900</v>
      </c>
      <c r="G483" s="524">
        <v>1900</v>
      </c>
      <c r="H483" s="525" t="s">
        <v>1675</v>
      </c>
      <c r="I483" s="523" t="s">
        <v>1995</v>
      </c>
      <c r="J483" s="526">
        <v>44270</v>
      </c>
      <c r="K483" s="526"/>
    </row>
    <row r="484" spans="1:11" ht="24" x14ac:dyDescent="0.25">
      <c r="A484" s="522">
        <v>479</v>
      </c>
      <c r="B484" s="523" t="s">
        <v>1672</v>
      </c>
      <c r="C484" s="523" t="s">
        <v>2605</v>
      </c>
      <c r="D484" s="523" t="s">
        <v>2606</v>
      </c>
      <c r="E484" s="523" t="s">
        <v>168</v>
      </c>
      <c r="F484" s="524">
        <v>1900</v>
      </c>
      <c r="G484" s="524">
        <v>1900</v>
      </c>
      <c r="H484" s="525" t="s">
        <v>1675</v>
      </c>
      <c r="I484" s="523" t="s">
        <v>1995</v>
      </c>
      <c r="J484" s="526">
        <v>44271</v>
      </c>
      <c r="K484" s="526"/>
    </row>
    <row r="485" spans="1:11" ht="24" x14ac:dyDescent="0.25">
      <c r="A485" s="522">
        <v>480</v>
      </c>
      <c r="B485" s="523" t="s">
        <v>1672</v>
      </c>
      <c r="C485" s="523" t="s">
        <v>2607</v>
      </c>
      <c r="D485" s="523" t="s">
        <v>2608</v>
      </c>
      <c r="E485" s="523" t="s">
        <v>168</v>
      </c>
      <c r="F485" s="524">
        <v>1900</v>
      </c>
      <c r="G485" s="524">
        <v>1900</v>
      </c>
      <c r="H485" s="525" t="s">
        <v>1675</v>
      </c>
      <c r="I485" s="523" t="s">
        <v>1995</v>
      </c>
      <c r="J485" s="526">
        <v>44270</v>
      </c>
      <c r="K485" s="526"/>
    </row>
    <row r="486" spans="1:11" ht="24" x14ac:dyDescent="0.25">
      <c r="A486" s="522">
        <v>481</v>
      </c>
      <c r="B486" s="523" t="s">
        <v>1672</v>
      </c>
      <c r="C486" s="523" t="s">
        <v>2609</v>
      </c>
      <c r="D486" s="523" t="s">
        <v>2610</v>
      </c>
      <c r="E486" s="523" t="s">
        <v>168</v>
      </c>
      <c r="F486" s="524">
        <v>1900</v>
      </c>
      <c r="G486" s="524">
        <v>1900</v>
      </c>
      <c r="H486" s="525" t="s">
        <v>1675</v>
      </c>
      <c r="I486" s="523" t="s">
        <v>1995</v>
      </c>
      <c r="J486" s="526">
        <v>44270</v>
      </c>
      <c r="K486" s="526"/>
    </row>
    <row r="487" spans="1:11" ht="24" x14ac:dyDescent="0.25">
      <c r="A487" s="522">
        <v>482</v>
      </c>
      <c r="B487" s="523" t="s">
        <v>1672</v>
      </c>
      <c r="C487" s="523" t="s">
        <v>2611</v>
      </c>
      <c r="D487" s="523" t="s">
        <v>2612</v>
      </c>
      <c r="E487" s="523" t="s">
        <v>168</v>
      </c>
      <c r="F487" s="524">
        <v>1900</v>
      </c>
      <c r="G487" s="524">
        <v>1900</v>
      </c>
      <c r="H487" s="525" t="s">
        <v>1675</v>
      </c>
      <c r="I487" s="523" t="s">
        <v>1995</v>
      </c>
      <c r="J487" s="526">
        <v>44272</v>
      </c>
      <c r="K487" s="526"/>
    </row>
    <row r="488" spans="1:11" ht="24" x14ac:dyDescent="0.25">
      <c r="A488" s="522">
        <v>483</v>
      </c>
      <c r="B488" s="523" t="s">
        <v>1672</v>
      </c>
      <c r="C488" s="523" t="s">
        <v>2613</v>
      </c>
      <c r="D488" s="523" t="s">
        <v>2614</v>
      </c>
      <c r="E488" s="523" t="s">
        <v>168</v>
      </c>
      <c r="F488" s="524">
        <v>1900</v>
      </c>
      <c r="G488" s="524">
        <v>1900</v>
      </c>
      <c r="H488" s="525" t="s">
        <v>1675</v>
      </c>
      <c r="I488" s="523" t="s">
        <v>1995</v>
      </c>
      <c r="J488" s="526">
        <v>44273</v>
      </c>
      <c r="K488" s="526"/>
    </row>
    <row r="489" spans="1:11" ht="24" x14ac:dyDescent="0.25">
      <c r="A489" s="522">
        <v>484</v>
      </c>
      <c r="B489" s="523" t="s">
        <v>1672</v>
      </c>
      <c r="C489" s="523" t="s">
        <v>2615</v>
      </c>
      <c r="D489" s="523" t="s">
        <v>2616</v>
      </c>
      <c r="E489" s="523" t="s">
        <v>168</v>
      </c>
      <c r="F489" s="524">
        <v>1900</v>
      </c>
      <c r="G489" s="524">
        <v>1900</v>
      </c>
      <c r="H489" s="525" t="s">
        <v>2295</v>
      </c>
      <c r="I489" s="523" t="s">
        <v>1995</v>
      </c>
      <c r="J489" s="526">
        <v>44273</v>
      </c>
      <c r="K489" s="526"/>
    </row>
    <row r="490" spans="1:11" ht="24" x14ac:dyDescent="0.25">
      <c r="A490" s="522">
        <v>485</v>
      </c>
      <c r="B490" s="523" t="s">
        <v>1672</v>
      </c>
      <c r="C490" s="523" t="s">
        <v>2617</v>
      </c>
      <c r="D490" s="523" t="s">
        <v>2618</v>
      </c>
      <c r="E490" s="523" t="s">
        <v>168</v>
      </c>
      <c r="F490" s="524">
        <v>1900</v>
      </c>
      <c r="G490" s="524">
        <v>1900</v>
      </c>
      <c r="H490" s="525" t="s">
        <v>2295</v>
      </c>
      <c r="I490" s="523" t="s">
        <v>1995</v>
      </c>
      <c r="J490" s="526">
        <v>44273</v>
      </c>
      <c r="K490" s="526"/>
    </row>
    <row r="491" spans="1:11" ht="24" x14ac:dyDescent="0.25">
      <c r="A491" s="522">
        <v>486</v>
      </c>
      <c r="B491" s="523" t="s">
        <v>1759</v>
      </c>
      <c r="C491" s="523" t="s">
        <v>2619</v>
      </c>
      <c r="D491" s="523" t="s">
        <v>2620</v>
      </c>
      <c r="E491" s="523" t="s">
        <v>168</v>
      </c>
      <c r="F491" s="524">
        <v>1350</v>
      </c>
      <c r="G491" s="524">
        <v>1350</v>
      </c>
      <c r="H491" s="525" t="s">
        <v>1640</v>
      </c>
      <c r="I491" s="523" t="s">
        <v>1995</v>
      </c>
      <c r="J491" s="526">
        <v>44274</v>
      </c>
      <c r="K491" s="526"/>
    </row>
    <row r="492" spans="1:11" ht="24" x14ac:dyDescent="0.25">
      <c r="A492" s="522">
        <v>487</v>
      </c>
      <c r="B492" s="523" t="s">
        <v>1672</v>
      </c>
      <c r="C492" s="523" t="s">
        <v>2621</v>
      </c>
      <c r="D492" s="523" t="s">
        <v>2622</v>
      </c>
      <c r="E492" s="523" t="s">
        <v>168</v>
      </c>
      <c r="F492" s="524">
        <v>1900</v>
      </c>
      <c r="G492" s="524">
        <v>1900</v>
      </c>
      <c r="H492" s="525" t="s">
        <v>2295</v>
      </c>
      <c r="I492" s="523" t="s">
        <v>2031</v>
      </c>
      <c r="J492" s="526">
        <v>44274</v>
      </c>
      <c r="K492" s="526"/>
    </row>
    <row r="493" spans="1:11" ht="24" x14ac:dyDescent="0.25">
      <c r="A493" s="522">
        <v>488</v>
      </c>
      <c r="B493" s="523" t="s">
        <v>1672</v>
      </c>
      <c r="C493" s="523" t="s">
        <v>2623</v>
      </c>
      <c r="D493" s="523" t="s">
        <v>2624</v>
      </c>
      <c r="E493" s="523" t="s">
        <v>168</v>
      </c>
      <c r="F493" s="524">
        <v>1900</v>
      </c>
      <c r="G493" s="524">
        <v>1900</v>
      </c>
      <c r="H493" s="525" t="s">
        <v>2295</v>
      </c>
      <c r="I493" s="523" t="s">
        <v>1995</v>
      </c>
      <c r="J493" s="526">
        <v>44274</v>
      </c>
      <c r="K493" s="526"/>
    </row>
    <row r="494" spans="1:11" ht="24" x14ac:dyDescent="0.25">
      <c r="A494" s="522">
        <v>489</v>
      </c>
      <c r="B494" s="523" t="s">
        <v>1672</v>
      </c>
      <c r="C494" s="523" t="s">
        <v>2625</v>
      </c>
      <c r="D494" s="523" t="s">
        <v>2626</v>
      </c>
      <c r="E494" s="523"/>
      <c r="F494" s="524">
        <v>1900</v>
      </c>
      <c r="G494" s="524">
        <v>1900</v>
      </c>
      <c r="H494" s="525" t="s">
        <v>2295</v>
      </c>
      <c r="I494" s="523" t="s">
        <v>1995</v>
      </c>
      <c r="J494" s="526">
        <v>44274</v>
      </c>
      <c r="K494" s="526"/>
    </row>
    <row r="495" spans="1:11" ht="24" x14ac:dyDescent="0.25">
      <c r="A495" s="522">
        <v>490</v>
      </c>
      <c r="B495" s="523" t="s">
        <v>1664</v>
      </c>
      <c r="C495" s="523" t="s">
        <v>2627</v>
      </c>
      <c r="D495" s="523" t="s">
        <v>2628</v>
      </c>
      <c r="E495" s="523" t="s">
        <v>168</v>
      </c>
      <c r="F495" s="524">
        <v>1200</v>
      </c>
      <c r="G495" s="524">
        <v>1200</v>
      </c>
      <c r="H495" s="525" t="s">
        <v>1640</v>
      </c>
      <c r="I495" s="523" t="s">
        <v>1995</v>
      </c>
      <c r="J495" s="526">
        <v>44274</v>
      </c>
      <c r="K495" s="526"/>
    </row>
    <row r="496" spans="1:11" ht="24" x14ac:dyDescent="0.25">
      <c r="A496" s="522">
        <v>491</v>
      </c>
      <c r="B496" s="523" t="s">
        <v>1672</v>
      </c>
      <c r="C496" s="523" t="s">
        <v>2629</v>
      </c>
      <c r="D496" s="523" t="s">
        <v>2630</v>
      </c>
      <c r="E496" s="523" t="s">
        <v>168</v>
      </c>
      <c r="F496" s="524">
        <v>1900</v>
      </c>
      <c r="G496" s="524">
        <v>1900</v>
      </c>
      <c r="H496" s="525" t="s">
        <v>2295</v>
      </c>
      <c r="I496" s="523" t="s">
        <v>1995</v>
      </c>
      <c r="J496" s="526">
        <v>44274</v>
      </c>
      <c r="K496" s="526"/>
    </row>
    <row r="497" spans="1:11" ht="24" x14ac:dyDescent="0.25">
      <c r="A497" s="522">
        <v>492</v>
      </c>
      <c r="B497" s="523" t="s">
        <v>2075</v>
      </c>
      <c r="C497" s="523" t="s">
        <v>2631</v>
      </c>
      <c r="D497" s="523" t="s">
        <v>2632</v>
      </c>
      <c r="E497" s="523" t="s">
        <v>168</v>
      </c>
      <c r="F497" s="524">
        <v>2634.37</v>
      </c>
      <c r="G497" s="524">
        <v>2634.37</v>
      </c>
      <c r="H497" s="525" t="s">
        <v>1689</v>
      </c>
      <c r="I497" s="523" t="s">
        <v>1671</v>
      </c>
      <c r="J497" s="526">
        <v>44270</v>
      </c>
      <c r="K497" s="526"/>
    </row>
    <row r="498" spans="1:11" ht="24" x14ac:dyDescent="0.25">
      <c r="A498" s="522">
        <v>493</v>
      </c>
      <c r="B498" s="523" t="s">
        <v>1672</v>
      </c>
      <c r="C498" s="523" t="s">
        <v>2633</v>
      </c>
      <c r="D498" s="523" t="s">
        <v>2634</v>
      </c>
      <c r="E498" s="523" t="s">
        <v>168</v>
      </c>
      <c r="F498" s="524">
        <v>1900</v>
      </c>
      <c r="G498" s="524">
        <v>1900</v>
      </c>
      <c r="H498" s="525" t="s">
        <v>1675</v>
      </c>
      <c r="I498" s="523" t="s">
        <v>1877</v>
      </c>
      <c r="J498" s="526">
        <v>44270</v>
      </c>
      <c r="K498" s="526"/>
    </row>
    <row r="499" spans="1:11" ht="24" x14ac:dyDescent="0.25">
      <c r="A499" s="522">
        <v>494</v>
      </c>
      <c r="B499" s="523" t="s">
        <v>1672</v>
      </c>
      <c r="C499" s="523" t="s">
        <v>2635</v>
      </c>
      <c r="D499" s="523" t="s">
        <v>2636</v>
      </c>
      <c r="E499" s="523" t="s">
        <v>168</v>
      </c>
      <c r="F499" s="524">
        <v>1900</v>
      </c>
      <c r="G499" s="524">
        <v>1900</v>
      </c>
      <c r="H499" s="525" t="s">
        <v>1675</v>
      </c>
      <c r="I499" s="523" t="s">
        <v>1877</v>
      </c>
      <c r="J499" s="526">
        <v>44270</v>
      </c>
      <c r="K499" s="526"/>
    </row>
    <row r="500" spans="1:11" ht="24" x14ac:dyDescent="0.25">
      <c r="A500" s="522">
        <v>495</v>
      </c>
      <c r="B500" s="523" t="s">
        <v>1672</v>
      </c>
      <c r="C500" s="523" t="s">
        <v>2637</v>
      </c>
      <c r="D500" s="523" t="s">
        <v>2638</v>
      </c>
      <c r="E500" s="523" t="s">
        <v>168</v>
      </c>
      <c r="F500" s="524">
        <v>1900</v>
      </c>
      <c r="G500" s="524">
        <v>1900</v>
      </c>
      <c r="H500" s="525" t="s">
        <v>1675</v>
      </c>
      <c r="I500" s="523" t="s">
        <v>1877</v>
      </c>
      <c r="J500" s="526">
        <v>44270</v>
      </c>
      <c r="K500" s="526"/>
    </row>
    <row r="501" spans="1:11" ht="24" x14ac:dyDescent="0.25">
      <c r="A501" s="522">
        <v>496</v>
      </c>
      <c r="B501" s="523" t="s">
        <v>1672</v>
      </c>
      <c r="C501" s="523" t="s">
        <v>2639</v>
      </c>
      <c r="D501" s="523" t="s">
        <v>2640</v>
      </c>
      <c r="E501" s="523" t="s">
        <v>168</v>
      </c>
      <c r="F501" s="524">
        <v>1900</v>
      </c>
      <c r="G501" s="524">
        <v>1900</v>
      </c>
      <c r="H501" s="525" t="s">
        <v>1675</v>
      </c>
      <c r="I501" s="523" t="s">
        <v>1877</v>
      </c>
      <c r="J501" s="526">
        <v>44270</v>
      </c>
      <c r="K501" s="526"/>
    </row>
    <row r="502" spans="1:11" ht="24" x14ac:dyDescent="0.25">
      <c r="A502" s="522">
        <v>497</v>
      </c>
      <c r="B502" s="523" t="s">
        <v>1672</v>
      </c>
      <c r="C502" s="523" t="s">
        <v>2641</v>
      </c>
      <c r="D502" s="523" t="s">
        <v>2642</v>
      </c>
      <c r="E502" s="523" t="s">
        <v>168</v>
      </c>
      <c r="F502" s="524">
        <v>1900</v>
      </c>
      <c r="G502" s="524">
        <v>1900</v>
      </c>
      <c r="H502" s="525" t="s">
        <v>1675</v>
      </c>
      <c r="I502" s="523" t="s">
        <v>1877</v>
      </c>
      <c r="J502" s="526">
        <v>44270</v>
      </c>
      <c r="K502" s="526"/>
    </row>
    <row r="503" spans="1:11" ht="24" x14ac:dyDescent="0.25">
      <c r="A503" s="522">
        <v>498</v>
      </c>
      <c r="B503" s="523" t="s">
        <v>1672</v>
      </c>
      <c r="C503" s="523" t="s">
        <v>2643</v>
      </c>
      <c r="D503" s="523" t="s">
        <v>2644</v>
      </c>
      <c r="E503" s="523" t="s">
        <v>168</v>
      </c>
      <c r="F503" s="524">
        <v>1900</v>
      </c>
      <c r="G503" s="524">
        <v>1900</v>
      </c>
      <c r="H503" s="525" t="s">
        <v>1675</v>
      </c>
      <c r="I503" s="523" t="s">
        <v>1877</v>
      </c>
      <c r="J503" s="526">
        <v>44271</v>
      </c>
      <c r="K503" s="526"/>
    </row>
    <row r="504" spans="1:11" ht="24" x14ac:dyDescent="0.25">
      <c r="A504" s="522">
        <v>499</v>
      </c>
      <c r="B504" s="523" t="s">
        <v>1686</v>
      </c>
      <c r="C504" s="523" t="s">
        <v>2645</v>
      </c>
      <c r="D504" s="523" t="s">
        <v>2646</v>
      </c>
      <c r="E504" s="523" t="s">
        <v>168</v>
      </c>
      <c r="F504" s="524">
        <v>2634.37</v>
      </c>
      <c r="G504" s="524">
        <v>2634.37</v>
      </c>
      <c r="H504" s="525" t="s">
        <v>1689</v>
      </c>
      <c r="I504" s="523" t="s">
        <v>2002</v>
      </c>
      <c r="J504" s="526">
        <v>44270</v>
      </c>
      <c r="K504" s="526"/>
    </row>
    <row r="505" spans="1:11" ht="24" x14ac:dyDescent="0.25">
      <c r="A505" s="522">
        <v>500</v>
      </c>
      <c r="B505" s="523" t="s">
        <v>2022</v>
      </c>
      <c r="C505" s="523" t="s">
        <v>2647</v>
      </c>
      <c r="D505" s="523" t="s">
        <v>2648</v>
      </c>
      <c r="E505" s="523" t="s">
        <v>168</v>
      </c>
      <c r="F505" s="524">
        <v>2800</v>
      </c>
      <c r="G505" s="524">
        <v>2800</v>
      </c>
      <c r="H505" s="525" t="s">
        <v>1689</v>
      </c>
      <c r="I505" s="523" t="s">
        <v>1877</v>
      </c>
      <c r="J505" s="526">
        <v>44270</v>
      </c>
      <c r="K505" s="526"/>
    </row>
    <row r="506" spans="1:11" ht="24" x14ac:dyDescent="0.25">
      <c r="A506" s="522">
        <v>501</v>
      </c>
      <c r="B506" s="523" t="s">
        <v>1672</v>
      </c>
      <c r="C506" s="523" t="s">
        <v>2649</v>
      </c>
      <c r="D506" s="523" t="s">
        <v>2650</v>
      </c>
      <c r="E506" s="523" t="s">
        <v>168</v>
      </c>
      <c r="F506" s="524">
        <v>1900</v>
      </c>
      <c r="G506" s="524">
        <v>1900</v>
      </c>
      <c r="H506" s="525" t="s">
        <v>1675</v>
      </c>
      <c r="I506" s="523" t="s">
        <v>1877</v>
      </c>
      <c r="J506" s="526">
        <v>44270</v>
      </c>
      <c r="K506" s="526"/>
    </row>
    <row r="507" spans="1:11" ht="24" x14ac:dyDescent="0.25">
      <c r="A507" s="522">
        <v>502</v>
      </c>
      <c r="B507" s="523" t="s">
        <v>1672</v>
      </c>
      <c r="C507" s="523" t="s">
        <v>2651</v>
      </c>
      <c r="D507" s="523" t="s">
        <v>2652</v>
      </c>
      <c r="E507" s="523" t="s">
        <v>168</v>
      </c>
      <c r="F507" s="524">
        <v>1900</v>
      </c>
      <c r="G507" s="524">
        <v>1900</v>
      </c>
      <c r="H507" s="525" t="s">
        <v>1675</v>
      </c>
      <c r="I507" s="523" t="s">
        <v>2653</v>
      </c>
      <c r="J507" s="526">
        <v>44277</v>
      </c>
      <c r="K507" s="526"/>
    </row>
    <row r="508" spans="1:11" ht="24" x14ac:dyDescent="0.25">
      <c r="A508" s="522">
        <v>503</v>
      </c>
      <c r="B508" s="523" t="s">
        <v>1759</v>
      </c>
      <c r="C508" s="523" t="s">
        <v>2654</v>
      </c>
      <c r="D508" s="523" t="s">
        <v>2655</v>
      </c>
      <c r="E508" s="523" t="s">
        <v>168</v>
      </c>
      <c r="F508" s="524">
        <v>1350</v>
      </c>
      <c r="G508" s="524">
        <v>1350</v>
      </c>
      <c r="H508" s="525" t="s">
        <v>2295</v>
      </c>
      <c r="I508" s="523" t="s">
        <v>2099</v>
      </c>
      <c r="J508" s="526">
        <v>44274</v>
      </c>
      <c r="K508" s="526"/>
    </row>
    <row r="509" spans="1:11" ht="24" x14ac:dyDescent="0.25">
      <c r="A509" s="522">
        <v>504</v>
      </c>
      <c r="B509" s="523" t="s">
        <v>1672</v>
      </c>
      <c r="C509" s="523" t="s">
        <v>2656</v>
      </c>
      <c r="D509" s="523" t="s">
        <v>2657</v>
      </c>
      <c r="E509" s="523" t="s">
        <v>168</v>
      </c>
      <c r="F509" s="524">
        <v>1900</v>
      </c>
      <c r="G509" s="524">
        <v>1900</v>
      </c>
      <c r="H509" s="525" t="s">
        <v>1675</v>
      </c>
      <c r="I509" s="523" t="s">
        <v>2002</v>
      </c>
      <c r="J509" s="526">
        <v>44287</v>
      </c>
      <c r="K509" s="526"/>
    </row>
    <row r="510" spans="1:11" ht="24" x14ac:dyDescent="0.25">
      <c r="A510" s="522">
        <v>505</v>
      </c>
      <c r="B510" s="523" t="s">
        <v>1672</v>
      </c>
      <c r="C510" s="523" t="s">
        <v>2658</v>
      </c>
      <c r="D510" s="523" t="s">
        <v>2659</v>
      </c>
      <c r="E510" s="523" t="s">
        <v>168</v>
      </c>
      <c r="F510" s="524">
        <v>1900</v>
      </c>
      <c r="G510" s="524">
        <v>1900</v>
      </c>
      <c r="H510" s="525" t="s">
        <v>1675</v>
      </c>
      <c r="I510" s="523" t="s">
        <v>1995</v>
      </c>
      <c r="J510" s="526">
        <v>44287</v>
      </c>
      <c r="K510" s="526"/>
    </row>
    <row r="511" spans="1:11" ht="24" x14ac:dyDescent="0.25">
      <c r="A511" s="522">
        <v>506</v>
      </c>
      <c r="B511" s="523" t="s">
        <v>1672</v>
      </c>
      <c r="C511" s="523" t="s">
        <v>2660</v>
      </c>
      <c r="D511" s="523" t="s">
        <v>2661</v>
      </c>
      <c r="E511" s="523" t="s">
        <v>168</v>
      </c>
      <c r="F511" s="524">
        <v>1900</v>
      </c>
      <c r="G511" s="524">
        <v>1900</v>
      </c>
      <c r="H511" s="525" t="s">
        <v>1675</v>
      </c>
      <c r="I511" s="523" t="s">
        <v>1995</v>
      </c>
      <c r="J511" s="526">
        <v>44287</v>
      </c>
      <c r="K511" s="526"/>
    </row>
    <row r="512" spans="1:11" ht="24" x14ac:dyDescent="0.25">
      <c r="A512" s="522">
        <v>507</v>
      </c>
      <c r="B512" s="523" t="s">
        <v>1672</v>
      </c>
      <c r="C512" s="523" t="s">
        <v>2662</v>
      </c>
      <c r="D512" s="523" t="s">
        <v>2663</v>
      </c>
      <c r="E512" s="523" t="s">
        <v>168</v>
      </c>
      <c r="F512" s="524">
        <v>1900</v>
      </c>
      <c r="G512" s="524">
        <v>1900</v>
      </c>
      <c r="H512" s="525" t="s">
        <v>1675</v>
      </c>
      <c r="I512" s="523" t="s">
        <v>2002</v>
      </c>
      <c r="J512" s="526">
        <v>44287</v>
      </c>
      <c r="K512" s="526">
        <v>44440</v>
      </c>
    </row>
    <row r="513" spans="1:11" ht="24" x14ac:dyDescent="0.25">
      <c r="A513" s="522">
        <v>508</v>
      </c>
      <c r="B513" s="523" t="s">
        <v>1672</v>
      </c>
      <c r="C513" s="523" t="s">
        <v>2664</v>
      </c>
      <c r="D513" s="523" t="s">
        <v>2665</v>
      </c>
      <c r="E513" s="523" t="s">
        <v>168</v>
      </c>
      <c r="F513" s="524">
        <v>1900</v>
      </c>
      <c r="G513" s="524">
        <v>1900</v>
      </c>
      <c r="H513" s="525" t="s">
        <v>1675</v>
      </c>
      <c r="I513" s="523" t="s">
        <v>2099</v>
      </c>
      <c r="J513" s="526">
        <v>44287</v>
      </c>
      <c r="K513" s="526"/>
    </row>
    <row r="514" spans="1:11" ht="24" x14ac:dyDescent="0.25">
      <c r="A514" s="522">
        <v>509</v>
      </c>
      <c r="B514" s="523" t="s">
        <v>1672</v>
      </c>
      <c r="C514" s="523" t="s">
        <v>2666</v>
      </c>
      <c r="D514" s="523" t="s">
        <v>2667</v>
      </c>
      <c r="E514" s="523" t="s">
        <v>168</v>
      </c>
      <c r="F514" s="524">
        <v>1900</v>
      </c>
      <c r="G514" s="524">
        <v>1900</v>
      </c>
      <c r="H514" s="525" t="s">
        <v>1675</v>
      </c>
      <c r="I514" s="523" t="s">
        <v>1995</v>
      </c>
      <c r="J514" s="526">
        <v>44287</v>
      </c>
      <c r="K514" s="526"/>
    </row>
    <row r="515" spans="1:11" ht="24" x14ac:dyDescent="0.25">
      <c r="A515" s="522">
        <v>510</v>
      </c>
      <c r="B515" s="523" t="s">
        <v>1672</v>
      </c>
      <c r="C515" s="523" t="s">
        <v>2668</v>
      </c>
      <c r="D515" s="523" t="s">
        <v>1437</v>
      </c>
      <c r="E515" s="523" t="s">
        <v>168</v>
      </c>
      <c r="F515" s="524">
        <v>1900</v>
      </c>
      <c r="G515" s="524">
        <v>1900</v>
      </c>
      <c r="H515" s="525" t="s">
        <v>1675</v>
      </c>
      <c r="I515" s="523" t="s">
        <v>2061</v>
      </c>
      <c r="J515" s="526">
        <v>44287</v>
      </c>
      <c r="K515" s="526"/>
    </row>
    <row r="516" spans="1:11" ht="24" x14ac:dyDescent="0.25">
      <c r="A516" s="522">
        <v>511</v>
      </c>
      <c r="B516" s="523" t="s">
        <v>1672</v>
      </c>
      <c r="C516" s="523" t="s">
        <v>2669</v>
      </c>
      <c r="D516" s="523" t="s">
        <v>2670</v>
      </c>
      <c r="E516" s="523" t="s">
        <v>168</v>
      </c>
      <c r="F516" s="524">
        <v>1900</v>
      </c>
      <c r="G516" s="524">
        <v>1900</v>
      </c>
      <c r="H516" s="525" t="s">
        <v>1675</v>
      </c>
      <c r="I516" s="523" t="s">
        <v>2099</v>
      </c>
      <c r="J516" s="526">
        <v>44287</v>
      </c>
      <c r="K516" s="526"/>
    </row>
    <row r="517" spans="1:11" ht="24" x14ac:dyDescent="0.25">
      <c r="A517" s="522">
        <v>512</v>
      </c>
      <c r="B517" s="523" t="s">
        <v>1672</v>
      </c>
      <c r="C517" s="523" t="s">
        <v>2671</v>
      </c>
      <c r="D517" s="523" t="s">
        <v>2672</v>
      </c>
      <c r="E517" s="523" t="s">
        <v>168</v>
      </c>
      <c r="F517" s="524">
        <v>1900</v>
      </c>
      <c r="G517" s="524">
        <v>1900</v>
      </c>
      <c r="H517" s="525" t="s">
        <v>2295</v>
      </c>
      <c r="I517" s="523" t="s">
        <v>1995</v>
      </c>
      <c r="J517" s="526">
        <v>44287</v>
      </c>
      <c r="K517" s="526"/>
    </row>
    <row r="518" spans="1:11" ht="24" x14ac:dyDescent="0.25">
      <c r="A518" s="522">
        <v>513</v>
      </c>
      <c r="B518" s="523" t="s">
        <v>1664</v>
      </c>
      <c r="C518" s="523" t="s">
        <v>2673</v>
      </c>
      <c r="D518" s="523" t="s">
        <v>2674</v>
      </c>
      <c r="E518" s="523" t="s">
        <v>168</v>
      </c>
      <c r="F518" s="524">
        <v>1200</v>
      </c>
      <c r="G518" s="524">
        <v>1200</v>
      </c>
      <c r="H518" s="525" t="s">
        <v>1640</v>
      </c>
      <c r="I518" s="523" t="s">
        <v>1995</v>
      </c>
      <c r="J518" s="526">
        <v>44287</v>
      </c>
      <c r="K518" s="526"/>
    </row>
    <row r="519" spans="1:11" ht="24" x14ac:dyDescent="0.25">
      <c r="A519" s="522">
        <v>514</v>
      </c>
      <c r="B519" s="523" t="s">
        <v>1672</v>
      </c>
      <c r="C519" s="523" t="s">
        <v>2675</v>
      </c>
      <c r="D519" s="523" t="s">
        <v>2676</v>
      </c>
      <c r="E519" s="523" t="s">
        <v>168</v>
      </c>
      <c r="F519" s="524">
        <v>1900</v>
      </c>
      <c r="G519" s="524">
        <v>1900</v>
      </c>
      <c r="H519" s="525" t="s">
        <v>2295</v>
      </c>
      <c r="I519" s="523" t="s">
        <v>2099</v>
      </c>
      <c r="J519" s="526">
        <v>44287</v>
      </c>
      <c r="K519" s="526"/>
    </row>
    <row r="520" spans="1:11" ht="24" x14ac:dyDescent="0.25">
      <c r="A520" s="522">
        <v>515</v>
      </c>
      <c r="B520" s="523" t="s">
        <v>1672</v>
      </c>
      <c r="C520" s="523" t="s">
        <v>2677</v>
      </c>
      <c r="D520" s="523" t="s">
        <v>2678</v>
      </c>
      <c r="E520" s="523" t="s">
        <v>168</v>
      </c>
      <c r="F520" s="524">
        <v>1900</v>
      </c>
      <c r="G520" s="524">
        <v>1900</v>
      </c>
      <c r="H520" s="525" t="s">
        <v>2295</v>
      </c>
      <c r="I520" s="523" t="s">
        <v>2002</v>
      </c>
      <c r="J520" s="526">
        <v>44287</v>
      </c>
      <c r="K520" s="526"/>
    </row>
    <row r="521" spans="1:11" ht="24" x14ac:dyDescent="0.25">
      <c r="A521" s="522">
        <v>516</v>
      </c>
      <c r="B521" s="523" t="s">
        <v>1672</v>
      </c>
      <c r="C521" s="523" t="s">
        <v>2679</v>
      </c>
      <c r="D521" s="523" t="s">
        <v>2680</v>
      </c>
      <c r="E521" s="523" t="s">
        <v>168</v>
      </c>
      <c r="F521" s="524">
        <v>1900</v>
      </c>
      <c r="G521" s="524">
        <v>1900</v>
      </c>
      <c r="H521" s="525" t="s">
        <v>2295</v>
      </c>
      <c r="I521" s="523" t="s">
        <v>1995</v>
      </c>
      <c r="J521" s="526">
        <v>44287</v>
      </c>
      <c r="K521" s="526"/>
    </row>
    <row r="522" spans="1:11" ht="24" x14ac:dyDescent="0.25">
      <c r="A522" s="522">
        <v>517</v>
      </c>
      <c r="B522" s="523" t="s">
        <v>1672</v>
      </c>
      <c r="C522" s="523" t="s">
        <v>2681</v>
      </c>
      <c r="D522" s="523" t="s">
        <v>1377</v>
      </c>
      <c r="E522" s="523" t="s">
        <v>168</v>
      </c>
      <c r="F522" s="524">
        <v>1900</v>
      </c>
      <c r="G522" s="524">
        <v>1900</v>
      </c>
      <c r="H522" s="525" t="s">
        <v>2295</v>
      </c>
      <c r="I522" s="523" t="s">
        <v>2031</v>
      </c>
      <c r="J522" s="526">
        <v>44287</v>
      </c>
      <c r="K522" s="526"/>
    </row>
    <row r="523" spans="1:11" ht="24" x14ac:dyDescent="0.25">
      <c r="A523" s="522">
        <v>518</v>
      </c>
      <c r="B523" s="523" t="s">
        <v>1672</v>
      </c>
      <c r="C523" s="523" t="s">
        <v>2682</v>
      </c>
      <c r="D523" s="523" t="s">
        <v>2683</v>
      </c>
      <c r="E523" s="523" t="s">
        <v>168</v>
      </c>
      <c r="F523" s="524">
        <v>1900</v>
      </c>
      <c r="G523" s="524">
        <v>1900</v>
      </c>
      <c r="H523" s="525" t="s">
        <v>2295</v>
      </c>
      <c r="I523" s="523" t="s">
        <v>2061</v>
      </c>
      <c r="J523" s="526">
        <v>44287</v>
      </c>
      <c r="K523" s="526"/>
    </row>
    <row r="524" spans="1:11" ht="24" x14ac:dyDescent="0.25">
      <c r="A524" s="522">
        <v>519</v>
      </c>
      <c r="B524" s="523" t="s">
        <v>1672</v>
      </c>
      <c r="C524" s="523" t="s">
        <v>2684</v>
      </c>
      <c r="D524" s="523" t="s">
        <v>2685</v>
      </c>
      <c r="E524" s="523" t="s">
        <v>168</v>
      </c>
      <c r="F524" s="524">
        <v>1900</v>
      </c>
      <c r="G524" s="524">
        <v>1900</v>
      </c>
      <c r="H524" s="525" t="s">
        <v>2295</v>
      </c>
      <c r="I524" s="523" t="s">
        <v>1995</v>
      </c>
      <c r="J524" s="526">
        <v>44287</v>
      </c>
      <c r="K524" s="526"/>
    </row>
    <row r="525" spans="1:11" ht="24" x14ac:dyDescent="0.25">
      <c r="A525" s="522">
        <v>520</v>
      </c>
      <c r="B525" s="523" t="s">
        <v>1672</v>
      </c>
      <c r="C525" s="523" t="s">
        <v>2686</v>
      </c>
      <c r="D525" s="523" t="s">
        <v>2687</v>
      </c>
      <c r="E525" s="523" t="s">
        <v>168</v>
      </c>
      <c r="F525" s="524">
        <v>1900</v>
      </c>
      <c r="G525" s="524">
        <v>1900</v>
      </c>
      <c r="H525" s="525" t="s">
        <v>2295</v>
      </c>
      <c r="I525" s="523" t="s">
        <v>2099</v>
      </c>
      <c r="J525" s="526">
        <v>44287</v>
      </c>
      <c r="K525" s="526"/>
    </row>
    <row r="526" spans="1:11" ht="24" x14ac:dyDescent="0.25">
      <c r="A526" s="522">
        <v>521</v>
      </c>
      <c r="B526" s="523" t="s">
        <v>1672</v>
      </c>
      <c r="C526" s="523" t="s">
        <v>2688</v>
      </c>
      <c r="D526" s="523" t="s">
        <v>2689</v>
      </c>
      <c r="E526" s="523" t="s">
        <v>168</v>
      </c>
      <c r="F526" s="524">
        <v>1900</v>
      </c>
      <c r="G526" s="524">
        <v>1900</v>
      </c>
      <c r="H526" s="525" t="s">
        <v>2295</v>
      </c>
      <c r="I526" s="523" t="s">
        <v>2099</v>
      </c>
      <c r="J526" s="526">
        <v>44287</v>
      </c>
      <c r="K526" s="526"/>
    </row>
    <row r="527" spans="1:11" ht="24" x14ac:dyDescent="0.25">
      <c r="A527" s="522">
        <v>522</v>
      </c>
      <c r="B527" s="523" t="s">
        <v>1672</v>
      </c>
      <c r="C527" s="523" t="s">
        <v>2690</v>
      </c>
      <c r="D527" s="523" t="s">
        <v>2691</v>
      </c>
      <c r="E527" s="523" t="s">
        <v>168</v>
      </c>
      <c r="F527" s="524">
        <v>1900</v>
      </c>
      <c r="G527" s="524">
        <v>1900</v>
      </c>
      <c r="H527" s="525" t="s">
        <v>2295</v>
      </c>
      <c r="I527" s="523" t="s">
        <v>2061</v>
      </c>
      <c r="J527" s="526">
        <v>44287</v>
      </c>
      <c r="K527" s="526"/>
    </row>
    <row r="528" spans="1:11" ht="24" x14ac:dyDescent="0.25">
      <c r="A528" s="522">
        <v>523</v>
      </c>
      <c r="B528" s="523" t="s">
        <v>1672</v>
      </c>
      <c r="C528" s="523" t="s">
        <v>2692</v>
      </c>
      <c r="D528" s="523" t="s">
        <v>2693</v>
      </c>
      <c r="E528" s="523" t="s">
        <v>168</v>
      </c>
      <c r="F528" s="524">
        <v>1900</v>
      </c>
      <c r="G528" s="524">
        <v>1900</v>
      </c>
      <c r="H528" s="525" t="s">
        <v>2295</v>
      </c>
      <c r="I528" s="523" t="s">
        <v>2099</v>
      </c>
      <c r="J528" s="526">
        <v>44287</v>
      </c>
      <c r="K528" s="526"/>
    </row>
    <row r="529" spans="1:11" ht="24" x14ac:dyDescent="0.25">
      <c r="A529" s="522">
        <v>524</v>
      </c>
      <c r="B529" s="523" t="s">
        <v>1672</v>
      </c>
      <c r="C529" s="523" t="s">
        <v>2694</v>
      </c>
      <c r="D529" s="523" t="s">
        <v>2695</v>
      </c>
      <c r="E529" s="523" t="s">
        <v>168</v>
      </c>
      <c r="F529" s="524">
        <v>1900</v>
      </c>
      <c r="G529" s="524">
        <v>1900</v>
      </c>
      <c r="H529" s="525" t="s">
        <v>2295</v>
      </c>
      <c r="I529" s="523" t="s">
        <v>2031</v>
      </c>
      <c r="J529" s="526">
        <v>44287</v>
      </c>
      <c r="K529" s="526"/>
    </row>
    <row r="530" spans="1:11" ht="24" x14ac:dyDescent="0.25">
      <c r="A530" s="522">
        <v>525</v>
      </c>
      <c r="B530" s="523" t="s">
        <v>1672</v>
      </c>
      <c r="C530" s="523" t="s">
        <v>2696</v>
      </c>
      <c r="D530" s="523" t="s">
        <v>2697</v>
      </c>
      <c r="E530" s="523" t="s">
        <v>168</v>
      </c>
      <c r="F530" s="524">
        <v>1900</v>
      </c>
      <c r="G530" s="524">
        <v>1900</v>
      </c>
      <c r="H530" s="525" t="s">
        <v>2295</v>
      </c>
      <c r="I530" s="523" t="s">
        <v>2099</v>
      </c>
      <c r="J530" s="526">
        <v>44287</v>
      </c>
      <c r="K530" s="526"/>
    </row>
    <row r="531" spans="1:11" ht="24" x14ac:dyDescent="0.25">
      <c r="A531" s="522">
        <v>526</v>
      </c>
      <c r="B531" s="523" t="s">
        <v>1672</v>
      </c>
      <c r="C531" s="523" t="s">
        <v>2698</v>
      </c>
      <c r="D531" s="523" t="s">
        <v>2699</v>
      </c>
      <c r="E531" s="523" t="s">
        <v>168</v>
      </c>
      <c r="F531" s="524">
        <v>1900</v>
      </c>
      <c r="G531" s="524">
        <v>1900</v>
      </c>
      <c r="H531" s="525" t="s">
        <v>2295</v>
      </c>
      <c r="I531" s="523" t="s">
        <v>2099</v>
      </c>
      <c r="J531" s="526">
        <v>44287</v>
      </c>
      <c r="K531" s="526"/>
    </row>
    <row r="532" spans="1:11" ht="24" x14ac:dyDescent="0.25">
      <c r="A532" s="522">
        <v>527</v>
      </c>
      <c r="B532" s="523" t="s">
        <v>1672</v>
      </c>
      <c r="C532" s="523" t="s">
        <v>2700</v>
      </c>
      <c r="D532" s="523" t="s">
        <v>2701</v>
      </c>
      <c r="E532" s="523" t="s">
        <v>168</v>
      </c>
      <c r="F532" s="524">
        <v>1900</v>
      </c>
      <c r="G532" s="524">
        <v>1900</v>
      </c>
      <c r="H532" s="525" t="s">
        <v>2295</v>
      </c>
      <c r="I532" s="523" t="s">
        <v>1995</v>
      </c>
      <c r="J532" s="526">
        <v>44287</v>
      </c>
      <c r="K532" s="526"/>
    </row>
    <row r="533" spans="1:11" ht="24" x14ac:dyDescent="0.25">
      <c r="A533" s="522">
        <v>528</v>
      </c>
      <c r="B533" s="523" t="s">
        <v>1672</v>
      </c>
      <c r="C533" s="523" t="s">
        <v>2702</v>
      </c>
      <c r="D533" s="523" t="s">
        <v>2703</v>
      </c>
      <c r="E533" s="523" t="s">
        <v>168</v>
      </c>
      <c r="F533" s="524">
        <v>1900</v>
      </c>
      <c r="G533" s="524">
        <v>1900</v>
      </c>
      <c r="H533" s="525" t="s">
        <v>2295</v>
      </c>
      <c r="I533" s="523" t="s">
        <v>2002</v>
      </c>
      <c r="J533" s="526">
        <v>44287</v>
      </c>
      <c r="K533" s="526"/>
    </row>
    <row r="534" spans="1:11" ht="24" x14ac:dyDescent="0.25">
      <c r="A534" s="522">
        <v>529</v>
      </c>
      <c r="B534" s="523" t="s">
        <v>1672</v>
      </c>
      <c r="C534" s="523" t="s">
        <v>2704</v>
      </c>
      <c r="D534" s="523" t="s">
        <v>2705</v>
      </c>
      <c r="E534" s="523" t="s">
        <v>168</v>
      </c>
      <c r="F534" s="524">
        <v>1900</v>
      </c>
      <c r="G534" s="524">
        <v>1900</v>
      </c>
      <c r="H534" s="525" t="s">
        <v>2295</v>
      </c>
      <c r="I534" s="523" t="s">
        <v>1995</v>
      </c>
      <c r="J534" s="526">
        <v>44287</v>
      </c>
      <c r="K534" s="526"/>
    </row>
    <row r="535" spans="1:11" ht="24" x14ac:dyDescent="0.25">
      <c r="A535" s="522">
        <v>530</v>
      </c>
      <c r="B535" s="523" t="s">
        <v>1672</v>
      </c>
      <c r="C535" s="523" t="s">
        <v>2706</v>
      </c>
      <c r="D535" s="523" t="s">
        <v>2707</v>
      </c>
      <c r="E535" s="523" t="s">
        <v>168</v>
      </c>
      <c r="F535" s="524">
        <v>1900</v>
      </c>
      <c r="G535" s="524">
        <v>1900</v>
      </c>
      <c r="H535" s="525" t="s">
        <v>2295</v>
      </c>
      <c r="I535" s="523" t="s">
        <v>2099</v>
      </c>
      <c r="J535" s="526">
        <v>44287</v>
      </c>
      <c r="K535" s="526"/>
    </row>
    <row r="536" spans="1:11" ht="24" x14ac:dyDescent="0.25">
      <c r="A536" s="522">
        <v>531</v>
      </c>
      <c r="B536" s="523" t="s">
        <v>1672</v>
      </c>
      <c r="C536" s="523" t="s">
        <v>2708</v>
      </c>
      <c r="D536" s="523" t="s">
        <v>2709</v>
      </c>
      <c r="E536" s="523" t="s">
        <v>168</v>
      </c>
      <c r="F536" s="524">
        <v>1900</v>
      </c>
      <c r="G536" s="524">
        <v>1900</v>
      </c>
      <c r="H536" s="525" t="s">
        <v>2295</v>
      </c>
      <c r="I536" s="523" t="s">
        <v>2061</v>
      </c>
      <c r="J536" s="526">
        <v>44287</v>
      </c>
      <c r="K536" s="526"/>
    </row>
    <row r="537" spans="1:11" ht="24" x14ac:dyDescent="0.25">
      <c r="A537" s="522">
        <v>532</v>
      </c>
      <c r="B537" s="523" t="s">
        <v>1672</v>
      </c>
      <c r="C537" s="523" t="s">
        <v>2710</v>
      </c>
      <c r="D537" s="523" t="s">
        <v>2711</v>
      </c>
      <c r="E537" s="523" t="s">
        <v>168</v>
      </c>
      <c r="F537" s="524">
        <v>1900</v>
      </c>
      <c r="G537" s="524">
        <v>1900</v>
      </c>
      <c r="H537" s="525" t="s">
        <v>2295</v>
      </c>
      <c r="I537" s="523" t="s">
        <v>1995</v>
      </c>
      <c r="J537" s="526">
        <v>44287</v>
      </c>
      <c r="K537" s="526"/>
    </row>
    <row r="538" spans="1:11" ht="24" x14ac:dyDescent="0.25">
      <c r="A538" s="522">
        <v>533</v>
      </c>
      <c r="B538" s="523" t="s">
        <v>1672</v>
      </c>
      <c r="C538" s="523" t="s">
        <v>2712</v>
      </c>
      <c r="D538" s="523" t="s">
        <v>2713</v>
      </c>
      <c r="E538" s="523" t="s">
        <v>168</v>
      </c>
      <c r="F538" s="524">
        <v>1900</v>
      </c>
      <c r="G538" s="524">
        <v>1900</v>
      </c>
      <c r="H538" s="525" t="s">
        <v>2295</v>
      </c>
      <c r="I538" s="523" t="s">
        <v>1995</v>
      </c>
      <c r="J538" s="526">
        <v>44287</v>
      </c>
      <c r="K538" s="526"/>
    </row>
    <row r="539" spans="1:11" ht="24" x14ac:dyDescent="0.25">
      <c r="A539" s="522">
        <v>534</v>
      </c>
      <c r="B539" s="523" t="s">
        <v>1672</v>
      </c>
      <c r="C539" s="523" t="s">
        <v>2714</v>
      </c>
      <c r="D539" s="523" t="s">
        <v>2715</v>
      </c>
      <c r="E539" s="523" t="s">
        <v>168</v>
      </c>
      <c r="F539" s="524">
        <v>1900</v>
      </c>
      <c r="G539" s="524">
        <v>1900</v>
      </c>
      <c r="H539" s="525" t="s">
        <v>2295</v>
      </c>
      <c r="I539" s="523" t="s">
        <v>2099</v>
      </c>
      <c r="J539" s="526">
        <v>44287</v>
      </c>
      <c r="K539" s="526"/>
    </row>
    <row r="540" spans="1:11" ht="24" x14ac:dyDescent="0.25">
      <c r="A540" s="522">
        <v>535</v>
      </c>
      <c r="B540" s="523" t="s">
        <v>1672</v>
      </c>
      <c r="C540" s="523" t="s">
        <v>2716</v>
      </c>
      <c r="D540" s="523" t="s">
        <v>1424</v>
      </c>
      <c r="E540" s="523" t="s">
        <v>168</v>
      </c>
      <c r="F540" s="524">
        <v>1900</v>
      </c>
      <c r="G540" s="524">
        <v>1900</v>
      </c>
      <c r="H540" s="525" t="s">
        <v>2295</v>
      </c>
      <c r="I540" s="523" t="s">
        <v>2061</v>
      </c>
      <c r="J540" s="526">
        <v>44287</v>
      </c>
      <c r="K540" s="526"/>
    </row>
    <row r="541" spans="1:11" ht="24" x14ac:dyDescent="0.25">
      <c r="A541" s="522">
        <v>536</v>
      </c>
      <c r="B541" s="523" t="s">
        <v>1672</v>
      </c>
      <c r="C541" s="523" t="s">
        <v>2717</v>
      </c>
      <c r="D541" s="523" t="s">
        <v>2718</v>
      </c>
      <c r="E541" s="523" t="s">
        <v>168</v>
      </c>
      <c r="F541" s="524">
        <v>1900</v>
      </c>
      <c r="G541" s="524">
        <v>1900</v>
      </c>
      <c r="H541" s="525" t="s">
        <v>2295</v>
      </c>
      <c r="I541" s="523" t="s">
        <v>1810</v>
      </c>
      <c r="J541" s="526">
        <v>44287</v>
      </c>
      <c r="K541" s="526"/>
    </row>
    <row r="542" spans="1:11" ht="24" x14ac:dyDescent="0.25">
      <c r="A542" s="522">
        <v>537</v>
      </c>
      <c r="B542" s="523" t="s">
        <v>1672</v>
      </c>
      <c r="C542" s="523" t="s">
        <v>2719</v>
      </c>
      <c r="D542" s="523" t="s">
        <v>2720</v>
      </c>
      <c r="E542" s="523" t="s">
        <v>168</v>
      </c>
      <c r="F542" s="524">
        <v>1900</v>
      </c>
      <c r="G542" s="524">
        <v>1900</v>
      </c>
      <c r="H542" s="525" t="s">
        <v>2295</v>
      </c>
      <c r="I542" s="523" t="s">
        <v>2099</v>
      </c>
      <c r="J542" s="526">
        <v>44287</v>
      </c>
      <c r="K542" s="526"/>
    </row>
    <row r="543" spans="1:11" ht="24" x14ac:dyDescent="0.25">
      <c r="A543" s="522">
        <v>538</v>
      </c>
      <c r="B543" s="523" t="s">
        <v>1672</v>
      </c>
      <c r="C543" s="523" t="s">
        <v>2721</v>
      </c>
      <c r="D543" s="523" t="s">
        <v>1142</v>
      </c>
      <c r="E543" s="523" t="s">
        <v>168</v>
      </c>
      <c r="F543" s="524">
        <v>1900</v>
      </c>
      <c r="G543" s="524">
        <v>1900</v>
      </c>
      <c r="H543" s="525" t="s">
        <v>1640</v>
      </c>
      <c r="I543" s="523" t="s">
        <v>1995</v>
      </c>
      <c r="J543" s="526">
        <v>44287</v>
      </c>
      <c r="K543" s="526">
        <v>44440</v>
      </c>
    </row>
    <row r="544" spans="1:11" ht="24" x14ac:dyDescent="0.25">
      <c r="A544" s="522">
        <v>539</v>
      </c>
      <c r="B544" s="523" t="s">
        <v>1672</v>
      </c>
      <c r="C544" s="523" t="s">
        <v>2722</v>
      </c>
      <c r="D544" s="523" t="s">
        <v>2723</v>
      </c>
      <c r="E544" s="523" t="s">
        <v>168</v>
      </c>
      <c r="F544" s="524">
        <v>1900</v>
      </c>
      <c r="G544" s="524">
        <v>1900</v>
      </c>
      <c r="H544" s="525" t="s">
        <v>2295</v>
      </c>
      <c r="I544" s="523" t="s">
        <v>2002</v>
      </c>
      <c r="J544" s="526">
        <v>44287</v>
      </c>
      <c r="K544" s="526"/>
    </row>
    <row r="545" spans="1:11" ht="24" x14ac:dyDescent="0.25">
      <c r="A545" s="522">
        <v>540</v>
      </c>
      <c r="B545" s="523" t="s">
        <v>1672</v>
      </c>
      <c r="C545" s="523" t="s">
        <v>2724</v>
      </c>
      <c r="D545" s="523" t="s">
        <v>2725</v>
      </c>
      <c r="E545" s="523" t="s">
        <v>168</v>
      </c>
      <c r="F545" s="524">
        <v>1900</v>
      </c>
      <c r="G545" s="524">
        <v>1900</v>
      </c>
      <c r="H545" s="525" t="s">
        <v>2295</v>
      </c>
      <c r="I545" s="523" t="s">
        <v>1995</v>
      </c>
      <c r="J545" s="526">
        <v>44287</v>
      </c>
      <c r="K545" s="526"/>
    </row>
    <row r="546" spans="1:11" ht="24" x14ac:dyDescent="0.25">
      <c r="A546" s="522">
        <v>541</v>
      </c>
      <c r="B546" s="523" t="s">
        <v>1672</v>
      </c>
      <c r="C546" s="523" t="s">
        <v>2726</v>
      </c>
      <c r="D546" s="523" t="s">
        <v>2727</v>
      </c>
      <c r="E546" s="523" t="s">
        <v>168</v>
      </c>
      <c r="F546" s="524">
        <v>1900</v>
      </c>
      <c r="G546" s="524">
        <v>1900</v>
      </c>
      <c r="H546" s="525" t="s">
        <v>2295</v>
      </c>
      <c r="I546" s="523" t="s">
        <v>2099</v>
      </c>
      <c r="J546" s="526">
        <v>44287</v>
      </c>
      <c r="K546" s="526"/>
    </row>
    <row r="547" spans="1:11" ht="24" x14ac:dyDescent="0.25">
      <c r="A547" s="522">
        <v>542</v>
      </c>
      <c r="B547" s="523" t="s">
        <v>1672</v>
      </c>
      <c r="C547" s="523" t="s">
        <v>2728</v>
      </c>
      <c r="D547" s="523" t="s">
        <v>2729</v>
      </c>
      <c r="E547" s="523" t="s">
        <v>168</v>
      </c>
      <c r="F547" s="524">
        <v>1900</v>
      </c>
      <c r="G547" s="524">
        <v>1900</v>
      </c>
      <c r="H547" s="525" t="s">
        <v>2295</v>
      </c>
      <c r="I547" s="523" t="s">
        <v>2002</v>
      </c>
      <c r="J547" s="526">
        <v>44287</v>
      </c>
      <c r="K547" s="526"/>
    </row>
    <row r="548" spans="1:11" ht="24" x14ac:dyDescent="0.25">
      <c r="A548" s="522">
        <v>543</v>
      </c>
      <c r="B548" s="523" t="s">
        <v>1672</v>
      </c>
      <c r="C548" s="523" t="s">
        <v>2730</v>
      </c>
      <c r="D548" s="523" t="s">
        <v>2731</v>
      </c>
      <c r="E548" s="523" t="s">
        <v>168</v>
      </c>
      <c r="F548" s="524">
        <v>1900</v>
      </c>
      <c r="G548" s="524">
        <v>1900</v>
      </c>
      <c r="H548" s="525" t="s">
        <v>2295</v>
      </c>
      <c r="I548" s="523" t="s">
        <v>2099</v>
      </c>
      <c r="J548" s="526">
        <v>44287</v>
      </c>
      <c r="K548" s="526"/>
    </row>
    <row r="549" spans="1:11" ht="24" x14ac:dyDescent="0.25">
      <c r="A549" s="522">
        <v>544</v>
      </c>
      <c r="B549" s="523" t="s">
        <v>1672</v>
      </c>
      <c r="C549" s="523" t="s">
        <v>2732</v>
      </c>
      <c r="D549" s="523" t="s">
        <v>2733</v>
      </c>
      <c r="E549" s="523" t="s">
        <v>168</v>
      </c>
      <c r="F549" s="524">
        <v>1900</v>
      </c>
      <c r="G549" s="524">
        <v>1900</v>
      </c>
      <c r="H549" s="525" t="s">
        <v>2295</v>
      </c>
      <c r="I549" s="523" t="s">
        <v>2031</v>
      </c>
      <c r="J549" s="526">
        <v>44287</v>
      </c>
      <c r="K549" s="526"/>
    </row>
    <row r="550" spans="1:11" ht="24" x14ac:dyDescent="0.25">
      <c r="A550" s="522">
        <v>545</v>
      </c>
      <c r="B550" s="523" t="s">
        <v>1672</v>
      </c>
      <c r="C550" s="523" t="s">
        <v>2734</v>
      </c>
      <c r="D550" s="523" t="s">
        <v>2735</v>
      </c>
      <c r="E550" s="523" t="s">
        <v>168</v>
      </c>
      <c r="F550" s="524">
        <v>1900</v>
      </c>
      <c r="G550" s="524">
        <v>1900</v>
      </c>
      <c r="H550" s="525" t="s">
        <v>2295</v>
      </c>
      <c r="I550" s="523" t="s">
        <v>2099</v>
      </c>
      <c r="J550" s="526">
        <v>44287</v>
      </c>
      <c r="K550" s="526"/>
    </row>
    <row r="551" spans="1:11" ht="24" x14ac:dyDescent="0.25">
      <c r="A551" s="522">
        <v>546</v>
      </c>
      <c r="B551" s="523" t="s">
        <v>1672</v>
      </c>
      <c r="C551" s="523" t="s">
        <v>2736</v>
      </c>
      <c r="D551" s="523" t="s">
        <v>2737</v>
      </c>
      <c r="E551" s="523" t="s">
        <v>168</v>
      </c>
      <c r="F551" s="524">
        <v>1900</v>
      </c>
      <c r="G551" s="524">
        <v>1900</v>
      </c>
      <c r="H551" s="525" t="s">
        <v>2295</v>
      </c>
      <c r="I551" s="523" t="s">
        <v>2099</v>
      </c>
      <c r="J551" s="526">
        <v>44287</v>
      </c>
      <c r="K551" s="526"/>
    </row>
    <row r="552" spans="1:11" ht="24" x14ac:dyDescent="0.25">
      <c r="A552" s="522">
        <v>547</v>
      </c>
      <c r="B552" s="523" t="s">
        <v>1672</v>
      </c>
      <c r="C552" s="523" t="s">
        <v>2738</v>
      </c>
      <c r="D552" s="523" t="s">
        <v>2739</v>
      </c>
      <c r="E552" s="523" t="s">
        <v>168</v>
      </c>
      <c r="F552" s="524">
        <v>1900</v>
      </c>
      <c r="G552" s="524">
        <v>1900</v>
      </c>
      <c r="H552" s="525" t="s">
        <v>2295</v>
      </c>
      <c r="I552" s="523" t="s">
        <v>1995</v>
      </c>
      <c r="J552" s="526">
        <v>44287</v>
      </c>
      <c r="K552" s="526"/>
    </row>
    <row r="553" spans="1:11" ht="24" x14ac:dyDescent="0.25">
      <c r="A553" s="522">
        <v>548</v>
      </c>
      <c r="B553" s="523" t="s">
        <v>1672</v>
      </c>
      <c r="C553" s="523" t="s">
        <v>2740</v>
      </c>
      <c r="D553" s="523" t="s">
        <v>2741</v>
      </c>
      <c r="E553" s="523" t="s">
        <v>168</v>
      </c>
      <c r="F553" s="524">
        <v>1900</v>
      </c>
      <c r="G553" s="524">
        <v>1900</v>
      </c>
      <c r="H553" s="525" t="s">
        <v>2295</v>
      </c>
      <c r="I553" s="523" t="s">
        <v>1995</v>
      </c>
      <c r="J553" s="526">
        <v>44287</v>
      </c>
      <c r="K553" s="526"/>
    </row>
    <row r="554" spans="1:11" ht="24" x14ac:dyDescent="0.25">
      <c r="A554" s="522">
        <v>549</v>
      </c>
      <c r="B554" s="523" t="s">
        <v>1672</v>
      </c>
      <c r="C554" s="523" t="s">
        <v>2742</v>
      </c>
      <c r="D554" s="523" t="s">
        <v>2743</v>
      </c>
      <c r="E554" s="523" t="s">
        <v>168</v>
      </c>
      <c r="F554" s="524">
        <v>1900</v>
      </c>
      <c r="G554" s="524">
        <v>1900</v>
      </c>
      <c r="H554" s="525" t="s">
        <v>2295</v>
      </c>
      <c r="I554" s="523" t="s">
        <v>2099</v>
      </c>
      <c r="J554" s="526">
        <v>44287</v>
      </c>
      <c r="K554" s="526"/>
    </row>
    <row r="555" spans="1:11" ht="24" x14ac:dyDescent="0.25">
      <c r="A555" s="522">
        <v>550</v>
      </c>
      <c r="B555" s="523" t="s">
        <v>1672</v>
      </c>
      <c r="C555" s="523" t="s">
        <v>2744</v>
      </c>
      <c r="D555" s="523" t="s">
        <v>2745</v>
      </c>
      <c r="E555" s="523" t="s">
        <v>168</v>
      </c>
      <c r="F555" s="524">
        <v>1900</v>
      </c>
      <c r="G555" s="524">
        <v>1900</v>
      </c>
      <c r="H555" s="525" t="s">
        <v>1675</v>
      </c>
      <c r="I555" s="523" t="s">
        <v>2099</v>
      </c>
      <c r="J555" s="526">
        <v>44287</v>
      </c>
      <c r="K555" s="526"/>
    </row>
    <row r="556" spans="1:11" ht="24" x14ac:dyDescent="0.25">
      <c r="A556" s="522">
        <v>551</v>
      </c>
      <c r="B556" s="523" t="s">
        <v>1672</v>
      </c>
      <c r="C556" s="523" t="s">
        <v>2746</v>
      </c>
      <c r="D556" s="523" t="s">
        <v>2747</v>
      </c>
      <c r="E556" s="523" t="s">
        <v>168</v>
      </c>
      <c r="F556" s="524">
        <v>1900</v>
      </c>
      <c r="G556" s="524">
        <v>1900</v>
      </c>
      <c r="H556" s="525" t="s">
        <v>2295</v>
      </c>
      <c r="I556" s="523" t="s">
        <v>2099</v>
      </c>
      <c r="J556" s="526">
        <v>44287</v>
      </c>
      <c r="K556" s="526"/>
    </row>
    <row r="557" spans="1:11" ht="24" x14ac:dyDescent="0.25">
      <c r="A557" s="522">
        <v>552</v>
      </c>
      <c r="B557" s="523" t="s">
        <v>1759</v>
      </c>
      <c r="C557" s="523" t="s">
        <v>2748</v>
      </c>
      <c r="D557" s="523" t="s">
        <v>2749</v>
      </c>
      <c r="E557" s="523" t="s">
        <v>168</v>
      </c>
      <c r="F557" s="524">
        <v>1350</v>
      </c>
      <c r="G557" s="524">
        <v>1350</v>
      </c>
      <c r="H557" s="525" t="s">
        <v>2295</v>
      </c>
      <c r="I557" s="523" t="s">
        <v>2031</v>
      </c>
      <c r="J557" s="526">
        <v>44274</v>
      </c>
      <c r="K557" s="526"/>
    </row>
    <row r="558" spans="1:11" ht="24" x14ac:dyDescent="0.25">
      <c r="A558" s="522">
        <v>553</v>
      </c>
      <c r="B558" s="523" t="s">
        <v>1672</v>
      </c>
      <c r="C558" s="523" t="s">
        <v>2750</v>
      </c>
      <c r="D558" s="523" t="s">
        <v>698</v>
      </c>
      <c r="E558" s="523" t="s">
        <v>168</v>
      </c>
      <c r="F558" s="524">
        <v>1900</v>
      </c>
      <c r="G558" s="524">
        <v>1900</v>
      </c>
      <c r="H558" s="525" t="s">
        <v>1675</v>
      </c>
      <c r="I558" s="523" t="s">
        <v>2031</v>
      </c>
      <c r="J558" s="526">
        <v>44291</v>
      </c>
      <c r="K558" s="526"/>
    </row>
    <row r="559" spans="1:11" ht="24" x14ac:dyDescent="0.25">
      <c r="A559" s="522">
        <v>554</v>
      </c>
      <c r="B559" s="523" t="s">
        <v>1668</v>
      </c>
      <c r="C559" s="523" t="s">
        <v>2751</v>
      </c>
      <c r="D559" s="523" t="s">
        <v>2752</v>
      </c>
      <c r="E559" s="523" t="s">
        <v>168</v>
      </c>
      <c r="F559" s="524">
        <v>1500</v>
      </c>
      <c r="G559" s="524">
        <v>1500</v>
      </c>
      <c r="H559" s="525" t="s">
        <v>1667</v>
      </c>
      <c r="I559" s="523" t="s">
        <v>2099</v>
      </c>
      <c r="J559" s="526">
        <v>44291</v>
      </c>
      <c r="K559" s="526"/>
    </row>
    <row r="560" spans="1:11" ht="24" x14ac:dyDescent="0.25">
      <c r="A560" s="522">
        <v>555</v>
      </c>
      <c r="B560" s="523" t="s">
        <v>1710</v>
      </c>
      <c r="C560" s="523" t="s">
        <v>2753</v>
      </c>
      <c r="D560" s="523" t="s">
        <v>2754</v>
      </c>
      <c r="E560" s="523" t="s">
        <v>168</v>
      </c>
      <c r="F560" s="524">
        <v>2145</v>
      </c>
      <c r="G560" s="524">
        <v>2145</v>
      </c>
      <c r="H560" s="525" t="s">
        <v>1640</v>
      </c>
      <c r="I560" s="523" t="s">
        <v>2061</v>
      </c>
      <c r="J560" s="526">
        <v>44291</v>
      </c>
      <c r="K560" s="526">
        <v>44390</v>
      </c>
    </row>
    <row r="561" spans="1:11" ht="24" x14ac:dyDescent="0.25">
      <c r="A561" s="522">
        <v>556</v>
      </c>
      <c r="B561" s="523" t="s">
        <v>1672</v>
      </c>
      <c r="C561" s="523" t="s">
        <v>2755</v>
      </c>
      <c r="D561" s="523" t="s">
        <v>2756</v>
      </c>
      <c r="E561" s="523" t="s">
        <v>168</v>
      </c>
      <c r="F561" s="524">
        <v>1900</v>
      </c>
      <c r="G561" s="524">
        <v>1900</v>
      </c>
      <c r="H561" s="525" t="s">
        <v>1675</v>
      </c>
      <c r="I561" s="523" t="s">
        <v>2031</v>
      </c>
      <c r="J561" s="526">
        <v>44291</v>
      </c>
      <c r="K561" s="526"/>
    </row>
    <row r="562" spans="1:11" ht="24" x14ac:dyDescent="0.25">
      <c r="A562" s="522">
        <v>557</v>
      </c>
      <c r="B562" s="523" t="s">
        <v>1680</v>
      </c>
      <c r="C562" s="523" t="s">
        <v>2757</v>
      </c>
      <c r="D562" s="523" t="s">
        <v>2758</v>
      </c>
      <c r="E562" s="523" t="s">
        <v>168</v>
      </c>
      <c r="F562" s="524">
        <v>1500</v>
      </c>
      <c r="G562" s="524">
        <v>1500</v>
      </c>
      <c r="H562" s="525" t="s">
        <v>1667</v>
      </c>
      <c r="I562" s="523" t="s">
        <v>2017</v>
      </c>
      <c r="J562" s="526">
        <v>44291</v>
      </c>
      <c r="K562" s="526"/>
    </row>
    <row r="563" spans="1:11" ht="24" x14ac:dyDescent="0.25">
      <c r="A563" s="522">
        <v>558</v>
      </c>
      <c r="B563" s="523" t="s">
        <v>1759</v>
      </c>
      <c r="C563" s="523" t="s">
        <v>2759</v>
      </c>
      <c r="D563" s="523" t="s">
        <v>2760</v>
      </c>
      <c r="E563" s="523" t="s">
        <v>168</v>
      </c>
      <c r="F563" s="524">
        <v>1350</v>
      </c>
      <c r="G563" s="524">
        <v>1350</v>
      </c>
      <c r="H563" s="525" t="s">
        <v>2295</v>
      </c>
      <c r="I563" s="523" t="s">
        <v>1995</v>
      </c>
      <c r="J563" s="526">
        <v>44291</v>
      </c>
      <c r="K563" s="526"/>
    </row>
    <row r="564" spans="1:11" ht="24" x14ac:dyDescent="0.25">
      <c r="A564" s="522">
        <v>559</v>
      </c>
      <c r="B564" s="523" t="s">
        <v>1668</v>
      </c>
      <c r="C564" s="523" t="s">
        <v>2761</v>
      </c>
      <c r="D564" s="523" t="s">
        <v>2762</v>
      </c>
      <c r="E564" s="523" t="s">
        <v>168</v>
      </c>
      <c r="F564" s="524">
        <v>1500</v>
      </c>
      <c r="G564" s="524">
        <v>1500</v>
      </c>
      <c r="H564" s="525" t="s">
        <v>1667</v>
      </c>
      <c r="I564" s="523" t="s">
        <v>2002</v>
      </c>
      <c r="J564" s="526">
        <v>44291</v>
      </c>
      <c r="K564" s="526"/>
    </row>
    <row r="565" spans="1:11" ht="24" x14ac:dyDescent="0.25">
      <c r="A565" s="522">
        <v>560</v>
      </c>
      <c r="B565" s="523" t="s">
        <v>1672</v>
      </c>
      <c r="C565" s="523" t="s">
        <v>2763</v>
      </c>
      <c r="D565" s="523" t="s">
        <v>2764</v>
      </c>
      <c r="E565" s="523" t="s">
        <v>168</v>
      </c>
      <c r="F565" s="524">
        <v>1900</v>
      </c>
      <c r="G565" s="524">
        <v>1900</v>
      </c>
      <c r="H565" s="525" t="s">
        <v>2295</v>
      </c>
      <c r="I565" s="523" t="s">
        <v>2031</v>
      </c>
      <c r="J565" s="526">
        <v>44291</v>
      </c>
      <c r="K565" s="526"/>
    </row>
    <row r="566" spans="1:11" ht="24" x14ac:dyDescent="0.25">
      <c r="A566" s="522">
        <v>561</v>
      </c>
      <c r="B566" s="523" t="s">
        <v>1759</v>
      </c>
      <c r="C566" s="523" t="s">
        <v>2765</v>
      </c>
      <c r="D566" s="523" t="s">
        <v>2766</v>
      </c>
      <c r="E566" s="523" t="s">
        <v>168</v>
      </c>
      <c r="F566" s="524">
        <v>1350</v>
      </c>
      <c r="G566" s="524">
        <v>1350</v>
      </c>
      <c r="H566" s="525" t="s">
        <v>2295</v>
      </c>
      <c r="I566" s="523" t="s">
        <v>1995</v>
      </c>
      <c r="J566" s="526">
        <v>44291</v>
      </c>
      <c r="K566" s="526"/>
    </row>
    <row r="567" spans="1:11" ht="24" x14ac:dyDescent="0.25">
      <c r="A567" s="522">
        <v>562</v>
      </c>
      <c r="B567" s="523" t="s">
        <v>1680</v>
      </c>
      <c r="C567" s="523" t="s">
        <v>2767</v>
      </c>
      <c r="D567" s="523" t="s">
        <v>2768</v>
      </c>
      <c r="E567" s="523" t="s">
        <v>168</v>
      </c>
      <c r="F567" s="524">
        <v>1500</v>
      </c>
      <c r="G567" s="524">
        <v>1500</v>
      </c>
      <c r="H567" s="525" t="s">
        <v>1640</v>
      </c>
      <c r="I567" s="523" t="s">
        <v>2099</v>
      </c>
      <c r="J567" s="526">
        <v>44291</v>
      </c>
      <c r="K567" s="526"/>
    </row>
    <row r="568" spans="1:11" ht="24" x14ac:dyDescent="0.25">
      <c r="A568" s="522">
        <v>563</v>
      </c>
      <c r="B568" s="523" t="s">
        <v>1672</v>
      </c>
      <c r="C568" s="523" t="s">
        <v>2769</v>
      </c>
      <c r="D568" s="523" t="s">
        <v>2770</v>
      </c>
      <c r="E568" s="523" t="s">
        <v>168</v>
      </c>
      <c r="F568" s="524">
        <v>1900</v>
      </c>
      <c r="G568" s="524">
        <v>1900</v>
      </c>
      <c r="H568" s="525" t="s">
        <v>2295</v>
      </c>
      <c r="I568" s="523" t="s">
        <v>2099</v>
      </c>
      <c r="J568" s="526">
        <v>44291</v>
      </c>
      <c r="K568" s="526"/>
    </row>
    <row r="569" spans="1:11" ht="24" x14ac:dyDescent="0.25">
      <c r="A569" s="522">
        <v>564</v>
      </c>
      <c r="B569" s="523" t="s">
        <v>1672</v>
      </c>
      <c r="C569" s="523" t="s">
        <v>2771</v>
      </c>
      <c r="D569" s="523" t="s">
        <v>2772</v>
      </c>
      <c r="E569" s="523" t="s">
        <v>168</v>
      </c>
      <c r="F569" s="524">
        <v>1900</v>
      </c>
      <c r="G569" s="524">
        <v>1900</v>
      </c>
      <c r="H569" s="525" t="s">
        <v>2295</v>
      </c>
      <c r="I569" s="523" t="s">
        <v>2031</v>
      </c>
      <c r="J569" s="526">
        <v>44291</v>
      </c>
      <c r="K569" s="526"/>
    </row>
    <row r="570" spans="1:11" ht="24" x14ac:dyDescent="0.25">
      <c r="A570" s="522">
        <v>565</v>
      </c>
      <c r="B570" s="523" t="s">
        <v>1680</v>
      </c>
      <c r="C570" s="523" t="s">
        <v>2773</v>
      </c>
      <c r="D570" s="523" t="s">
        <v>2774</v>
      </c>
      <c r="E570" s="523" t="s">
        <v>168</v>
      </c>
      <c r="F570" s="524">
        <v>1500</v>
      </c>
      <c r="G570" s="524">
        <v>1500</v>
      </c>
      <c r="H570" s="525" t="s">
        <v>1640</v>
      </c>
      <c r="I570" s="523" t="s">
        <v>1995</v>
      </c>
      <c r="J570" s="526">
        <v>44291</v>
      </c>
      <c r="K570" s="526">
        <v>44469</v>
      </c>
    </row>
    <row r="571" spans="1:11" ht="24" x14ac:dyDescent="0.25">
      <c r="A571" s="522">
        <v>566</v>
      </c>
      <c r="B571" s="523" t="s">
        <v>1680</v>
      </c>
      <c r="C571" s="523" t="s">
        <v>2775</v>
      </c>
      <c r="D571" s="523" t="s">
        <v>2776</v>
      </c>
      <c r="E571" s="523" t="s">
        <v>168</v>
      </c>
      <c r="F571" s="524">
        <v>1500</v>
      </c>
      <c r="G571" s="524">
        <v>1500</v>
      </c>
      <c r="H571" s="525" t="s">
        <v>1640</v>
      </c>
      <c r="I571" s="523" t="s">
        <v>2002</v>
      </c>
      <c r="J571" s="526">
        <v>44291</v>
      </c>
      <c r="K571" s="526"/>
    </row>
    <row r="572" spans="1:11" ht="24" x14ac:dyDescent="0.25">
      <c r="A572" s="522">
        <v>567</v>
      </c>
      <c r="B572" s="523" t="s">
        <v>1668</v>
      </c>
      <c r="C572" s="523" t="s">
        <v>2777</v>
      </c>
      <c r="D572" s="523" t="s">
        <v>2778</v>
      </c>
      <c r="E572" s="523" t="s">
        <v>168</v>
      </c>
      <c r="F572" s="524">
        <v>1500</v>
      </c>
      <c r="G572" s="524">
        <v>1500</v>
      </c>
      <c r="H572" s="525" t="s">
        <v>1640</v>
      </c>
      <c r="I572" s="523" t="s">
        <v>1995</v>
      </c>
      <c r="J572" s="526">
        <v>44291</v>
      </c>
      <c r="K572" s="526"/>
    </row>
    <row r="573" spans="1:11" ht="24" x14ac:dyDescent="0.25">
      <c r="A573" s="522">
        <v>568</v>
      </c>
      <c r="B573" s="523" t="s">
        <v>1672</v>
      </c>
      <c r="C573" s="523" t="s">
        <v>2779</v>
      </c>
      <c r="D573" s="523" t="s">
        <v>696</v>
      </c>
      <c r="E573" s="523" t="s">
        <v>168</v>
      </c>
      <c r="F573" s="524">
        <v>1900</v>
      </c>
      <c r="G573" s="524">
        <v>1900</v>
      </c>
      <c r="H573" s="525" t="s">
        <v>2295</v>
      </c>
      <c r="I573" s="523" t="s">
        <v>2031</v>
      </c>
      <c r="J573" s="526">
        <v>44291</v>
      </c>
      <c r="K573" s="526"/>
    </row>
    <row r="574" spans="1:11" ht="24" x14ac:dyDescent="0.25">
      <c r="A574" s="522">
        <v>569</v>
      </c>
      <c r="B574" s="523" t="s">
        <v>1759</v>
      </c>
      <c r="C574" s="523" t="s">
        <v>2780</v>
      </c>
      <c r="D574" s="523" t="s">
        <v>2781</v>
      </c>
      <c r="E574" s="523" t="s">
        <v>168</v>
      </c>
      <c r="F574" s="524">
        <v>1350</v>
      </c>
      <c r="G574" s="524">
        <v>1350</v>
      </c>
      <c r="H574" s="525" t="s">
        <v>2295</v>
      </c>
      <c r="I574" s="523" t="s">
        <v>2099</v>
      </c>
      <c r="J574" s="526">
        <v>44291</v>
      </c>
      <c r="K574" s="526"/>
    </row>
    <row r="575" spans="1:11" ht="24" x14ac:dyDescent="0.25">
      <c r="A575" s="522">
        <v>570</v>
      </c>
      <c r="B575" s="523" t="s">
        <v>1759</v>
      </c>
      <c r="C575" s="523" t="s">
        <v>2782</v>
      </c>
      <c r="D575" s="523" t="s">
        <v>2783</v>
      </c>
      <c r="E575" s="523" t="s">
        <v>168</v>
      </c>
      <c r="F575" s="524">
        <v>1350</v>
      </c>
      <c r="G575" s="524">
        <v>1350</v>
      </c>
      <c r="H575" s="525" t="s">
        <v>2295</v>
      </c>
      <c r="I575" s="523" t="s">
        <v>2002</v>
      </c>
      <c r="J575" s="526">
        <v>44291</v>
      </c>
      <c r="K575" s="526"/>
    </row>
    <row r="576" spans="1:11" ht="24" x14ac:dyDescent="0.25">
      <c r="A576" s="522">
        <v>571</v>
      </c>
      <c r="B576" s="523" t="s">
        <v>1680</v>
      </c>
      <c r="C576" s="523" t="s">
        <v>2784</v>
      </c>
      <c r="D576" s="523" t="s">
        <v>2785</v>
      </c>
      <c r="E576" s="523" t="s">
        <v>168</v>
      </c>
      <c r="F576" s="524">
        <v>1500</v>
      </c>
      <c r="G576" s="524">
        <v>1500</v>
      </c>
      <c r="H576" s="525" t="s">
        <v>1640</v>
      </c>
      <c r="I576" s="523" t="s">
        <v>2017</v>
      </c>
      <c r="J576" s="526">
        <v>44291</v>
      </c>
      <c r="K576" s="526"/>
    </row>
    <row r="577" spans="1:11" ht="24" x14ac:dyDescent="0.25">
      <c r="A577" s="522">
        <v>572</v>
      </c>
      <c r="B577" s="523" t="s">
        <v>1668</v>
      </c>
      <c r="C577" s="523" t="s">
        <v>2786</v>
      </c>
      <c r="D577" s="523" t="s">
        <v>2787</v>
      </c>
      <c r="E577" s="523" t="s">
        <v>168</v>
      </c>
      <c r="F577" s="524">
        <v>1500</v>
      </c>
      <c r="G577" s="524">
        <v>1500</v>
      </c>
      <c r="H577" s="525" t="s">
        <v>1640</v>
      </c>
      <c r="I577" s="523" t="s">
        <v>2385</v>
      </c>
      <c r="J577" s="526">
        <v>44291</v>
      </c>
      <c r="K577" s="526"/>
    </row>
    <row r="578" spans="1:11" ht="24" x14ac:dyDescent="0.25">
      <c r="A578" s="522">
        <v>573</v>
      </c>
      <c r="B578" s="523" t="s">
        <v>1668</v>
      </c>
      <c r="C578" s="523" t="s">
        <v>2788</v>
      </c>
      <c r="D578" s="523" t="s">
        <v>2789</v>
      </c>
      <c r="E578" s="523" t="s">
        <v>168</v>
      </c>
      <c r="F578" s="524">
        <v>1500</v>
      </c>
      <c r="G578" s="524">
        <v>1500</v>
      </c>
      <c r="H578" s="525" t="s">
        <v>1640</v>
      </c>
      <c r="I578" s="523" t="s">
        <v>2017</v>
      </c>
      <c r="J578" s="526">
        <v>44291</v>
      </c>
      <c r="K578" s="526"/>
    </row>
    <row r="579" spans="1:11" ht="24" x14ac:dyDescent="0.25">
      <c r="A579" s="522">
        <v>574</v>
      </c>
      <c r="B579" s="523" t="s">
        <v>1668</v>
      </c>
      <c r="C579" s="523" t="s">
        <v>2790</v>
      </c>
      <c r="D579" s="523" t="s">
        <v>2791</v>
      </c>
      <c r="E579" s="523" t="s">
        <v>168</v>
      </c>
      <c r="F579" s="524">
        <v>1500</v>
      </c>
      <c r="G579" s="524">
        <v>1500</v>
      </c>
      <c r="H579" s="525" t="s">
        <v>1640</v>
      </c>
      <c r="I579" s="523" t="s">
        <v>1995</v>
      </c>
      <c r="J579" s="526">
        <v>44291</v>
      </c>
      <c r="K579" s="526"/>
    </row>
    <row r="580" spans="1:11" ht="24" x14ac:dyDescent="0.25">
      <c r="A580" s="522">
        <v>575</v>
      </c>
      <c r="B580" s="523" t="s">
        <v>1672</v>
      </c>
      <c r="C580" s="523" t="s">
        <v>2792</v>
      </c>
      <c r="D580" s="523" t="s">
        <v>2793</v>
      </c>
      <c r="E580" s="523" t="s">
        <v>168</v>
      </c>
      <c r="F580" s="524">
        <v>1900</v>
      </c>
      <c r="G580" s="524">
        <v>1900</v>
      </c>
      <c r="H580" s="525" t="s">
        <v>2295</v>
      </c>
      <c r="I580" s="523" t="s">
        <v>2031</v>
      </c>
      <c r="J580" s="526">
        <v>44291</v>
      </c>
      <c r="K580" s="526"/>
    </row>
    <row r="581" spans="1:11" ht="24" x14ac:dyDescent="0.25">
      <c r="A581" s="522">
        <v>576</v>
      </c>
      <c r="B581" s="523" t="s">
        <v>1668</v>
      </c>
      <c r="C581" s="523" t="s">
        <v>2794</v>
      </c>
      <c r="D581" s="523" t="s">
        <v>2795</v>
      </c>
      <c r="E581" s="523" t="s">
        <v>168</v>
      </c>
      <c r="F581" s="524">
        <v>1500</v>
      </c>
      <c r="G581" s="524">
        <v>1500</v>
      </c>
      <c r="H581" s="525" t="s">
        <v>1640</v>
      </c>
      <c r="I581" s="523" t="s">
        <v>1995</v>
      </c>
      <c r="J581" s="526">
        <v>44291</v>
      </c>
      <c r="K581" s="526"/>
    </row>
    <row r="582" spans="1:11" ht="24" x14ac:dyDescent="0.25">
      <c r="A582" s="522">
        <v>577</v>
      </c>
      <c r="B582" s="523" t="s">
        <v>1668</v>
      </c>
      <c r="C582" s="523" t="s">
        <v>2796</v>
      </c>
      <c r="D582" s="523" t="s">
        <v>2797</v>
      </c>
      <c r="E582" s="523" t="s">
        <v>168</v>
      </c>
      <c r="F582" s="524">
        <v>1500</v>
      </c>
      <c r="G582" s="524">
        <v>1500</v>
      </c>
      <c r="H582" s="525" t="s">
        <v>1640</v>
      </c>
      <c r="I582" s="523" t="s">
        <v>1995</v>
      </c>
      <c r="J582" s="526">
        <v>44291</v>
      </c>
      <c r="K582" s="526"/>
    </row>
    <row r="583" spans="1:11" ht="24" x14ac:dyDescent="0.25">
      <c r="A583" s="522">
        <v>578</v>
      </c>
      <c r="B583" s="523" t="s">
        <v>1664</v>
      </c>
      <c r="C583" s="523" t="s">
        <v>2798</v>
      </c>
      <c r="D583" s="523" t="s">
        <v>2799</v>
      </c>
      <c r="E583" s="523" t="s">
        <v>168</v>
      </c>
      <c r="F583" s="524">
        <v>1200</v>
      </c>
      <c r="G583" s="524">
        <v>1200</v>
      </c>
      <c r="H583" s="525" t="s">
        <v>1640</v>
      </c>
      <c r="I583" s="523" t="s">
        <v>2002</v>
      </c>
      <c r="J583" s="526">
        <v>44291</v>
      </c>
      <c r="K583" s="526"/>
    </row>
    <row r="584" spans="1:11" ht="24" x14ac:dyDescent="0.25">
      <c r="A584" s="522">
        <v>579</v>
      </c>
      <c r="B584" s="523" t="s">
        <v>1759</v>
      </c>
      <c r="C584" s="523" t="s">
        <v>2800</v>
      </c>
      <c r="D584" s="523" t="s">
        <v>2801</v>
      </c>
      <c r="E584" s="523" t="s">
        <v>168</v>
      </c>
      <c r="F584" s="524">
        <v>1350</v>
      </c>
      <c r="G584" s="524">
        <v>1350</v>
      </c>
      <c r="H584" s="525" t="s">
        <v>2295</v>
      </c>
      <c r="I584" s="523" t="s">
        <v>2002</v>
      </c>
      <c r="J584" s="526">
        <v>44291</v>
      </c>
      <c r="K584" s="526"/>
    </row>
    <row r="585" spans="1:11" ht="24" x14ac:dyDescent="0.25">
      <c r="A585" s="522">
        <v>580</v>
      </c>
      <c r="B585" s="523" t="s">
        <v>1672</v>
      </c>
      <c r="C585" s="523" t="s">
        <v>2802</v>
      </c>
      <c r="D585" s="523" t="s">
        <v>2803</v>
      </c>
      <c r="E585" s="523" t="s">
        <v>168</v>
      </c>
      <c r="F585" s="524">
        <v>1900</v>
      </c>
      <c r="G585" s="524">
        <v>1900</v>
      </c>
      <c r="H585" s="525" t="s">
        <v>2295</v>
      </c>
      <c r="I585" s="523" t="s">
        <v>2061</v>
      </c>
      <c r="J585" s="526">
        <v>44291</v>
      </c>
      <c r="K585" s="526"/>
    </row>
    <row r="586" spans="1:11" ht="24" x14ac:dyDescent="0.25">
      <c r="A586" s="522">
        <v>581</v>
      </c>
      <c r="B586" s="523" t="s">
        <v>1759</v>
      </c>
      <c r="C586" s="523" t="s">
        <v>2804</v>
      </c>
      <c r="D586" s="523" t="s">
        <v>2805</v>
      </c>
      <c r="E586" s="523" t="s">
        <v>168</v>
      </c>
      <c r="F586" s="524">
        <v>1350</v>
      </c>
      <c r="G586" s="524">
        <v>1350</v>
      </c>
      <c r="H586" s="525" t="s">
        <v>2295</v>
      </c>
      <c r="I586" s="523" t="s">
        <v>2017</v>
      </c>
      <c r="J586" s="526">
        <v>44291</v>
      </c>
      <c r="K586" s="526"/>
    </row>
    <row r="587" spans="1:11" ht="24" x14ac:dyDescent="0.25">
      <c r="A587" s="522">
        <v>582</v>
      </c>
      <c r="B587" s="523" t="s">
        <v>1710</v>
      </c>
      <c r="C587" s="523" t="s">
        <v>2806</v>
      </c>
      <c r="D587" s="523" t="s">
        <v>2807</v>
      </c>
      <c r="E587" s="523" t="s">
        <v>168</v>
      </c>
      <c r="F587" s="524">
        <v>2145</v>
      </c>
      <c r="G587" s="524">
        <v>2145</v>
      </c>
      <c r="H587" s="525" t="s">
        <v>1640</v>
      </c>
      <c r="I587" s="523" t="s">
        <v>2017</v>
      </c>
      <c r="J587" s="526">
        <v>44291</v>
      </c>
      <c r="K587" s="526"/>
    </row>
    <row r="588" spans="1:11" ht="24" x14ac:dyDescent="0.25">
      <c r="A588" s="522">
        <v>583</v>
      </c>
      <c r="B588" s="523" t="s">
        <v>2808</v>
      </c>
      <c r="C588" s="523" t="s">
        <v>2809</v>
      </c>
      <c r="D588" s="523" t="s">
        <v>2810</v>
      </c>
      <c r="E588" s="523" t="s">
        <v>168</v>
      </c>
      <c r="F588" s="524">
        <v>1700.95</v>
      </c>
      <c r="G588" s="524">
        <v>1700.95</v>
      </c>
      <c r="H588" s="525" t="s">
        <v>1640</v>
      </c>
      <c r="I588" s="523" t="s">
        <v>1995</v>
      </c>
      <c r="J588" s="526">
        <v>44293</v>
      </c>
      <c r="K588" s="526"/>
    </row>
    <row r="589" spans="1:11" ht="24" x14ac:dyDescent="0.25">
      <c r="A589" s="522">
        <v>584</v>
      </c>
      <c r="B589" s="523" t="s">
        <v>2808</v>
      </c>
      <c r="C589" s="523" t="s">
        <v>2811</v>
      </c>
      <c r="D589" s="523" t="s">
        <v>2812</v>
      </c>
      <c r="E589" s="523" t="s">
        <v>168</v>
      </c>
      <c r="F589" s="524">
        <v>1700.95</v>
      </c>
      <c r="G589" s="524">
        <v>1700.95</v>
      </c>
      <c r="H589" s="525" t="s">
        <v>1640</v>
      </c>
      <c r="I589" s="523" t="s">
        <v>2061</v>
      </c>
      <c r="J589" s="526">
        <v>44293</v>
      </c>
      <c r="K589" s="526"/>
    </row>
    <row r="590" spans="1:11" ht="24" x14ac:dyDescent="0.25">
      <c r="A590" s="522">
        <v>585</v>
      </c>
      <c r="B590" s="523" t="s">
        <v>2808</v>
      </c>
      <c r="C590" s="523" t="s">
        <v>2813</v>
      </c>
      <c r="D590" s="523" t="s">
        <v>2814</v>
      </c>
      <c r="E590" s="523" t="s">
        <v>168</v>
      </c>
      <c r="F590" s="524">
        <v>1700.95</v>
      </c>
      <c r="G590" s="524">
        <v>1700.95</v>
      </c>
      <c r="H590" s="525" t="s">
        <v>1640</v>
      </c>
      <c r="I590" s="523" t="s">
        <v>2017</v>
      </c>
      <c r="J590" s="526">
        <v>44293</v>
      </c>
      <c r="K590" s="526"/>
    </row>
    <row r="591" spans="1:11" ht="24" x14ac:dyDescent="0.25">
      <c r="A591" s="522">
        <v>586</v>
      </c>
      <c r="B591" s="523" t="s">
        <v>2808</v>
      </c>
      <c r="C591" s="523" t="s">
        <v>2815</v>
      </c>
      <c r="D591" s="523" t="s">
        <v>2816</v>
      </c>
      <c r="E591" s="523" t="s">
        <v>168</v>
      </c>
      <c r="F591" s="524">
        <v>1700.95</v>
      </c>
      <c r="G591" s="524">
        <v>1700.95</v>
      </c>
      <c r="H591" s="525" t="s">
        <v>1640</v>
      </c>
      <c r="I591" s="523" t="s">
        <v>2099</v>
      </c>
      <c r="J591" s="526">
        <v>44293</v>
      </c>
      <c r="K591" s="526"/>
    </row>
    <row r="592" spans="1:11" ht="24" x14ac:dyDescent="0.25">
      <c r="A592" s="522">
        <v>587</v>
      </c>
      <c r="B592" s="523" t="s">
        <v>1680</v>
      </c>
      <c r="C592" s="523" t="s">
        <v>2817</v>
      </c>
      <c r="D592" s="523" t="s">
        <v>2818</v>
      </c>
      <c r="E592" s="523" t="s">
        <v>168</v>
      </c>
      <c r="F592" s="524">
        <v>1500</v>
      </c>
      <c r="G592" s="524">
        <v>1500</v>
      </c>
      <c r="H592" s="525" t="s">
        <v>1640</v>
      </c>
      <c r="I592" s="523" t="s">
        <v>2099</v>
      </c>
      <c r="J592" s="526">
        <v>44293</v>
      </c>
      <c r="K592" s="526">
        <v>44390</v>
      </c>
    </row>
    <row r="593" spans="1:11" ht="24" x14ac:dyDescent="0.25">
      <c r="A593" s="522">
        <v>588</v>
      </c>
      <c r="B593" s="523" t="s">
        <v>2808</v>
      </c>
      <c r="C593" s="523" t="s">
        <v>2819</v>
      </c>
      <c r="D593" s="523" t="s">
        <v>1366</v>
      </c>
      <c r="E593" s="523" t="s">
        <v>168</v>
      </c>
      <c r="F593" s="524">
        <v>1700.95</v>
      </c>
      <c r="G593" s="524">
        <v>1700.95</v>
      </c>
      <c r="H593" s="525" t="s">
        <v>1640</v>
      </c>
      <c r="I593" s="523" t="s">
        <v>2099</v>
      </c>
      <c r="J593" s="526">
        <v>44293</v>
      </c>
      <c r="K593" s="526"/>
    </row>
    <row r="594" spans="1:11" ht="24" x14ac:dyDescent="0.25">
      <c r="A594" s="522">
        <v>589</v>
      </c>
      <c r="B594" s="523" t="s">
        <v>1680</v>
      </c>
      <c r="C594" s="523" t="s">
        <v>2820</v>
      </c>
      <c r="D594" s="523" t="s">
        <v>2821</v>
      </c>
      <c r="E594" s="523" t="s">
        <v>168</v>
      </c>
      <c r="F594" s="524">
        <v>1500</v>
      </c>
      <c r="G594" s="524">
        <v>1500</v>
      </c>
      <c r="H594" s="525" t="s">
        <v>1640</v>
      </c>
      <c r="I594" s="523" t="s">
        <v>2061</v>
      </c>
      <c r="J594" s="526">
        <v>44295</v>
      </c>
      <c r="K594" s="526"/>
    </row>
    <row r="595" spans="1:11" ht="24" x14ac:dyDescent="0.25">
      <c r="A595" s="522">
        <v>590</v>
      </c>
      <c r="B595" s="523" t="s">
        <v>2808</v>
      </c>
      <c r="C595" s="523" t="s">
        <v>2822</v>
      </c>
      <c r="D595" s="523" t="s">
        <v>834</v>
      </c>
      <c r="E595" s="523" t="s">
        <v>168</v>
      </c>
      <c r="F595" s="524">
        <v>1700.95</v>
      </c>
      <c r="G595" s="524">
        <v>1700.95</v>
      </c>
      <c r="H595" s="525" t="s">
        <v>1640</v>
      </c>
      <c r="I595" s="523" t="s">
        <v>2385</v>
      </c>
      <c r="J595" s="526">
        <v>44295</v>
      </c>
      <c r="K595" s="526"/>
    </row>
    <row r="596" spans="1:11" ht="24" x14ac:dyDescent="0.25">
      <c r="A596" s="522">
        <v>591</v>
      </c>
      <c r="B596" s="523" t="s">
        <v>2808</v>
      </c>
      <c r="C596" s="523" t="s">
        <v>2823</v>
      </c>
      <c r="D596" s="523" t="s">
        <v>1051</v>
      </c>
      <c r="E596" s="523" t="s">
        <v>168</v>
      </c>
      <c r="F596" s="524">
        <v>1700.95</v>
      </c>
      <c r="G596" s="524">
        <v>1700.95</v>
      </c>
      <c r="H596" s="525" t="s">
        <v>1640</v>
      </c>
      <c r="I596" s="523" t="s">
        <v>2099</v>
      </c>
      <c r="J596" s="526">
        <v>44295</v>
      </c>
      <c r="K596" s="526"/>
    </row>
    <row r="597" spans="1:11" ht="24" x14ac:dyDescent="0.25">
      <c r="A597" s="522">
        <v>592</v>
      </c>
      <c r="B597" s="523" t="s">
        <v>1647</v>
      </c>
      <c r="C597" s="523" t="s">
        <v>2824</v>
      </c>
      <c r="D597" s="523" t="s">
        <v>1413</v>
      </c>
      <c r="E597" s="523" t="s">
        <v>168</v>
      </c>
      <c r="F597" s="524">
        <v>1786</v>
      </c>
      <c r="G597" s="524">
        <v>1786</v>
      </c>
      <c r="H597" s="525" t="s">
        <v>1640</v>
      </c>
      <c r="I597" s="523" t="s">
        <v>1641</v>
      </c>
      <c r="J597" s="526">
        <v>44295</v>
      </c>
      <c r="K597" s="526">
        <v>44459</v>
      </c>
    </row>
    <row r="598" spans="1:11" ht="24" x14ac:dyDescent="0.25">
      <c r="A598" s="522">
        <v>593</v>
      </c>
      <c r="B598" s="523" t="s">
        <v>1672</v>
      </c>
      <c r="C598" s="523" t="s">
        <v>2825</v>
      </c>
      <c r="D598" s="523" t="s">
        <v>2826</v>
      </c>
      <c r="E598" s="523" t="s">
        <v>168</v>
      </c>
      <c r="F598" s="524">
        <v>1900</v>
      </c>
      <c r="G598" s="524">
        <v>1900</v>
      </c>
      <c r="H598" s="525" t="s">
        <v>1667</v>
      </c>
      <c r="I598" s="523" t="s">
        <v>1877</v>
      </c>
      <c r="J598" s="526">
        <v>44287</v>
      </c>
      <c r="K598" s="526"/>
    </row>
    <row r="599" spans="1:11" ht="24" x14ac:dyDescent="0.25">
      <c r="A599" s="522">
        <v>594</v>
      </c>
      <c r="B599" s="523" t="s">
        <v>1672</v>
      </c>
      <c r="C599" s="523" t="s">
        <v>2827</v>
      </c>
      <c r="D599" s="523" t="s">
        <v>2828</v>
      </c>
      <c r="E599" s="523" t="s">
        <v>168</v>
      </c>
      <c r="F599" s="524">
        <v>1900</v>
      </c>
      <c r="G599" s="524">
        <v>1900</v>
      </c>
      <c r="H599" s="525" t="s">
        <v>1675</v>
      </c>
      <c r="I599" s="523" t="s">
        <v>1877</v>
      </c>
      <c r="J599" s="526">
        <v>44287</v>
      </c>
      <c r="K599" s="526"/>
    </row>
    <row r="600" spans="1:11" ht="24" x14ac:dyDescent="0.25">
      <c r="A600" s="522">
        <v>595</v>
      </c>
      <c r="B600" s="523" t="s">
        <v>1759</v>
      </c>
      <c r="C600" s="523" t="s">
        <v>2829</v>
      </c>
      <c r="D600" s="523" t="s">
        <v>2830</v>
      </c>
      <c r="E600" s="523" t="s">
        <v>168</v>
      </c>
      <c r="F600" s="524">
        <v>1350</v>
      </c>
      <c r="G600" s="524">
        <v>1350</v>
      </c>
      <c r="H600" s="525" t="s">
        <v>2295</v>
      </c>
      <c r="I600" s="523" t="s">
        <v>1722</v>
      </c>
      <c r="J600" s="526">
        <v>44298</v>
      </c>
      <c r="K600" s="526"/>
    </row>
    <row r="601" spans="1:11" ht="24" x14ac:dyDescent="0.25">
      <c r="A601" s="522">
        <v>596</v>
      </c>
      <c r="B601" s="523" t="s">
        <v>1672</v>
      </c>
      <c r="C601" s="523" t="s">
        <v>2831</v>
      </c>
      <c r="D601" s="523" t="s">
        <v>2832</v>
      </c>
      <c r="E601" s="523" t="s">
        <v>168</v>
      </c>
      <c r="F601" s="524">
        <v>1900</v>
      </c>
      <c r="G601" s="524">
        <v>1900</v>
      </c>
      <c r="H601" s="525" t="s">
        <v>2295</v>
      </c>
      <c r="I601" s="523" t="s">
        <v>2099</v>
      </c>
      <c r="J601" s="526">
        <v>44298</v>
      </c>
      <c r="K601" s="526"/>
    </row>
    <row r="602" spans="1:11" ht="24" x14ac:dyDescent="0.25">
      <c r="A602" s="522">
        <v>597</v>
      </c>
      <c r="B602" s="523" t="s">
        <v>1664</v>
      </c>
      <c r="C602" s="523" t="s">
        <v>2833</v>
      </c>
      <c r="D602" s="523" t="s">
        <v>2834</v>
      </c>
      <c r="E602" s="523" t="s">
        <v>168</v>
      </c>
      <c r="F602" s="524">
        <v>1200</v>
      </c>
      <c r="G602" s="524">
        <v>1200</v>
      </c>
      <c r="H602" s="525" t="s">
        <v>1640</v>
      </c>
      <c r="I602" s="523" t="s">
        <v>2002</v>
      </c>
      <c r="J602" s="526">
        <v>44298</v>
      </c>
      <c r="K602" s="526"/>
    </row>
    <row r="603" spans="1:11" ht="24" x14ac:dyDescent="0.25">
      <c r="A603" s="522">
        <v>598</v>
      </c>
      <c r="B603" s="523" t="s">
        <v>2808</v>
      </c>
      <c r="C603" s="523" t="s">
        <v>2835</v>
      </c>
      <c r="D603" s="523" t="s">
        <v>1458</v>
      </c>
      <c r="E603" s="523" t="s">
        <v>168</v>
      </c>
      <c r="F603" s="524">
        <v>1700.95</v>
      </c>
      <c r="G603" s="524">
        <v>1700.95</v>
      </c>
      <c r="H603" s="525" t="s">
        <v>1640</v>
      </c>
      <c r="I603" s="523" t="s">
        <v>1810</v>
      </c>
      <c r="J603" s="526">
        <v>44298</v>
      </c>
      <c r="K603" s="526"/>
    </row>
    <row r="604" spans="1:11" ht="24" x14ac:dyDescent="0.25">
      <c r="A604" s="522">
        <v>599</v>
      </c>
      <c r="B604" s="523" t="s">
        <v>2836</v>
      </c>
      <c r="C604" s="523" t="s">
        <v>2837</v>
      </c>
      <c r="D604" s="523" t="s">
        <v>2838</v>
      </c>
      <c r="E604" s="523" t="s">
        <v>168</v>
      </c>
      <c r="F604" s="524">
        <v>2634.37</v>
      </c>
      <c r="G604" s="524">
        <v>2634.37</v>
      </c>
      <c r="H604" s="525" t="s">
        <v>2839</v>
      </c>
      <c r="I604" s="523" t="s">
        <v>1877</v>
      </c>
      <c r="J604" s="526">
        <v>44298</v>
      </c>
      <c r="K604" s="526"/>
    </row>
    <row r="605" spans="1:11" ht="24" x14ac:dyDescent="0.25">
      <c r="A605" s="522">
        <v>600</v>
      </c>
      <c r="B605" s="523" t="s">
        <v>2808</v>
      </c>
      <c r="C605" s="523" t="s">
        <v>2840</v>
      </c>
      <c r="D605" s="523" t="s">
        <v>2841</v>
      </c>
      <c r="E605" s="523" t="s">
        <v>168</v>
      </c>
      <c r="F605" s="524">
        <v>1700.95</v>
      </c>
      <c r="G605" s="524">
        <v>1700.95</v>
      </c>
      <c r="H605" s="525" t="s">
        <v>1640</v>
      </c>
      <c r="I605" s="523" t="s">
        <v>1995</v>
      </c>
      <c r="J605" s="526">
        <v>44298</v>
      </c>
      <c r="K605" s="526"/>
    </row>
    <row r="606" spans="1:11" ht="24" x14ac:dyDescent="0.25">
      <c r="A606" s="522">
        <v>601</v>
      </c>
      <c r="B606" s="523" t="s">
        <v>2808</v>
      </c>
      <c r="C606" s="523" t="s">
        <v>2842</v>
      </c>
      <c r="D606" s="523" t="s">
        <v>585</v>
      </c>
      <c r="E606" s="523" t="s">
        <v>168</v>
      </c>
      <c r="F606" s="524">
        <v>1700.95</v>
      </c>
      <c r="G606" s="524">
        <v>1700.95</v>
      </c>
      <c r="H606" s="525" t="s">
        <v>1667</v>
      </c>
      <c r="I606" s="523" t="s">
        <v>2031</v>
      </c>
      <c r="J606" s="526">
        <v>44300</v>
      </c>
      <c r="K606" s="526"/>
    </row>
    <row r="607" spans="1:11" ht="24" x14ac:dyDescent="0.25">
      <c r="A607" s="522">
        <v>602</v>
      </c>
      <c r="B607" s="523" t="s">
        <v>1672</v>
      </c>
      <c r="C607" s="523" t="s">
        <v>2843</v>
      </c>
      <c r="D607" s="523" t="s">
        <v>2844</v>
      </c>
      <c r="E607" s="523" t="s">
        <v>168</v>
      </c>
      <c r="F607" s="524">
        <v>1900</v>
      </c>
      <c r="G607" s="524">
        <v>1900</v>
      </c>
      <c r="H607" s="525" t="s">
        <v>2295</v>
      </c>
      <c r="I607" s="523" t="s">
        <v>1995</v>
      </c>
      <c r="J607" s="526">
        <v>44300</v>
      </c>
      <c r="K607" s="526"/>
    </row>
    <row r="608" spans="1:11" ht="24" x14ac:dyDescent="0.25">
      <c r="A608" s="522">
        <v>603</v>
      </c>
      <c r="B608" s="523" t="s">
        <v>1668</v>
      </c>
      <c r="C608" s="523" t="s">
        <v>2845</v>
      </c>
      <c r="D608" s="523" t="s">
        <v>2846</v>
      </c>
      <c r="E608" s="523" t="s">
        <v>168</v>
      </c>
      <c r="F608" s="524">
        <v>1500</v>
      </c>
      <c r="G608" s="524">
        <v>1500</v>
      </c>
      <c r="H608" s="525" t="s">
        <v>1640</v>
      </c>
      <c r="I608" s="523" t="s">
        <v>2002</v>
      </c>
      <c r="J608" s="526">
        <v>44301</v>
      </c>
      <c r="K608" s="526"/>
    </row>
    <row r="609" spans="1:11" ht="24" x14ac:dyDescent="0.25">
      <c r="A609" s="522">
        <v>604</v>
      </c>
      <c r="B609" s="523" t="s">
        <v>2808</v>
      </c>
      <c r="C609" s="523" t="s">
        <v>2847</v>
      </c>
      <c r="D609" s="523" t="s">
        <v>914</v>
      </c>
      <c r="E609" s="523" t="s">
        <v>168</v>
      </c>
      <c r="F609" s="524">
        <v>1700.95</v>
      </c>
      <c r="G609" s="524">
        <v>1700.95</v>
      </c>
      <c r="H609" s="525" t="s">
        <v>1640</v>
      </c>
      <c r="I609" s="523" t="s">
        <v>1722</v>
      </c>
      <c r="J609" s="526">
        <v>44301</v>
      </c>
      <c r="K609" s="526"/>
    </row>
    <row r="610" spans="1:11" ht="24" x14ac:dyDescent="0.25">
      <c r="A610" s="522">
        <v>605</v>
      </c>
      <c r="B610" s="523" t="s">
        <v>1668</v>
      </c>
      <c r="C610" s="523" t="s">
        <v>2848</v>
      </c>
      <c r="D610" s="523" t="s">
        <v>2849</v>
      </c>
      <c r="E610" s="523" t="s">
        <v>168</v>
      </c>
      <c r="F610" s="524">
        <v>1500</v>
      </c>
      <c r="G610" s="524">
        <v>1500</v>
      </c>
      <c r="H610" s="525" t="s">
        <v>1640</v>
      </c>
      <c r="I610" s="523" t="s">
        <v>2002</v>
      </c>
      <c r="J610" s="526">
        <v>44301</v>
      </c>
      <c r="K610" s="526"/>
    </row>
    <row r="611" spans="1:11" ht="24" x14ac:dyDescent="0.25">
      <c r="A611" s="522">
        <v>606</v>
      </c>
      <c r="B611" s="523" t="s">
        <v>1668</v>
      </c>
      <c r="C611" s="523" t="s">
        <v>2850</v>
      </c>
      <c r="D611" s="523" t="s">
        <v>2851</v>
      </c>
      <c r="E611" s="523" t="s">
        <v>168</v>
      </c>
      <c r="F611" s="524">
        <v>1500</v>
      </c>
      <c r="G611" s="524">
        <v>1500</v>
      </c>
      <c r="H611" s="525" t="s">
        <v>1640</v>
      </c>
      <c r="I611" s="523" t="s">
        <v>1995</v>
      </c>
      <c r="J611" s="526">
        <v>44301</v>
      </c>
      <c r="K611" s="526">
        <v>44439</v>
      </c>
    </row>
    <row r="612" spans="1:11" ht="24" x14ac:dyDescent="0.25">
      <c r="A612" s="522">
        <v>607</v>
      </c>
      <c r="B612" s="523" t="s">
        <v>1680</v>
      </c>
      <c r="C612" s="523" t="s">
        <v>2852</v>
      </c>
      <c r="D612" s="523" t="s">
        <v>2853</v>
      </c>
      <c r="E612" s="523" t="s">
        <v>168</v>
      </c>
      <c r="F612" s="524">
        <v>1500</v>
      </c>
      <c r="G612" s="524">
        <v>1500</v>
      </c>
      <c r="H612" s="525" t="s">
        <v>1640</v>
      </c>
      <c r="I612" s="523" t="s">
        <v>1995</v>
      </c>
      <c r="J612" s="526">
        <v>44301</v>
      </c>
      <c r="K612" s="526"/>
    </row>
    <row r="613" spans="1:11" ht="24" x14ac:dyDescent="0.25">
      <c r="A613" s="522">
        <v>608</v>
      </c>
      <c r="B613" s="523" t="s">
        <v>2854</v>
      </c>
      <c r="C613" s="523" t="s">
        <v>2855</v>
      </c>
      <c r="D613" s="523" t="s">
        <v>2856</v>
      </c>
      <c r="E613" s="523" t="s">
        <v>168</v>
      </c>
      <c r="F613" s="524">
        <v>2634.37</v>
      </c>
      <c r="G613" s="524">
        <v>2634.37</v>
      </c>
      <c r="H613" s="525" t="s">
        <v>2839</v>
      </c>
      <c r="I613" s="523" t="s">
        <v>1995</v>
      </c>
      <c r="J613" s="526">
        <v>44301</v>
      </c>
      <c r="K613" s="526"/>
    </row>
    <row r="614" spans="1:11" ht="24" x14ac:dyDescent="0.25">
      <c r="A614" s="522">
        <v>609</v>
      </c>
      <c r="B614" s="523" t="s">
        <v>1719</v>
      </c>
      <c r="C614" s="523" t="s">
        <v>2857</v>
      </c>
      <c r="D614" s="523" t="s">
        <v>2858</v>
      </c>
      <c r="E614" s="523" t="s">
        <v>168</v>
      </c>
      <c r="F614" s="524">
        <v>1900</v>
      </c>
      <c r="G614" s="524">
        <v>1900</v>
      </c>
      <c r="H614" s="525" t="s">
        <v>2295</v>
      </c>
      <c r="I614" s="523" t="s">
        <v>1722</v>
      </c>
      <c r="J614" s="526">
        <v>44306</v>
      </c>
      <c r="K614" s="526"/>
    </row>
    <row r="615" spans="1:11" ht="24" x14ac:dyDescent="0.25">
      <c r="A615" s="522">
        <v>610</v>
      </c>
      <c r="B615" s="523" t="s">
        <v>1759</v>
      </c>
      <c r="C615" s="523" t="s">
        <v>2859</v>
      </c>
      <c r="D615" s="523" t="s">
        <v>2860</v>
      </c>
      <c r="E615" s="523" t="s">
        <v>168</v>
      </c>
      <c r="F615" s="524">
        <v>1350</v>
      </c>
      <c r="G615" s="524">
        <v>1350</v>
      </c>
      <c r="H615" s="525" t="s">
        <v>2295</v>
      </c>
      <c r="I615" s="523" t="s">
        <v>1995</v>
      </c>
      <c r="J615" s="526">
        <v>44306</v>
      </c>
      <c r="K615" s="526"/>
    </row>
    <row r="616" spans="1:11" ht="24" x14ac:dyDescent="0.25">
      <c r="A616" s="522">
        <v>611</v>
      </c>
      <c r="B616" s="523" t="s">
        <v>1672</v>
      </c>
      <c r="C616" s="523" t="s">
        <v>2861</v>
      </c>
      <c r="D616" s="523" t="s">
        <v>2862</v>
      </c>
      <c r="E616" s="523" t="s">
        <v>168</v>
      </c>
      <c r="F616" s="524">
        <v>1900</v>
      </c>
      <c r="G616" s="524">
        <v>1900</v>
      </c>
      <c r="H616" s="525" t="s">
        <v>2295</v>
      </c>
      <c r="I616" s="523" t="s">
        <v>1995</v>
      </c>
      <c r="J616" s="526">
        <v>44306</v>
      </c>
      <c r="K616" s="526"/>
    </row>
    <row r="617" spans="1:11" ht="24" x14ac:dyDescent="0.25">
      <c r="A617" s="522">
        <v>612</v>
      </c>
      <c r="B617" s="523" t="s">
        <v>1719</v>
      </c>
      <c r="C617" s="523" t="s">
        <v>2863</v>
      </c>
      <c r="D617" s="523" t="s">
        <v>2864</v>
      </c>
      <c r="E617" s="523" t="s">
        <v>168</v>
      </c>
      <c r="F617" s="524">
        <v>1900</v>
      </c>
      <c r="G617" s="524">
        <v>1900</v>
      </c>
      <c r="H617" s="525" t="s">
        <v>2295</v>
      </c>
      <c r="I617" s="523" t="s">
        <v>1722</v>
      </c>
      <c r="J617" s="526">
        <v>44306</v>
      </c>
      <c r="K617" s="526"/>
    </row>
    <row r="618" spans="1:11" ht="24" x14ac:dyDescent="0.25">
      <c r="A618" s="522">
        <v>613</v>
      </c>
      <c r="B618" s="523" t="s">
        <v>2808</v>
      </c>
      <c r="C618" s="523" t="s">
        <v>2865</v>
      </c>
      <c r="D618" s="523" t="s">
        <v>2866</v>
      </c>
      <c r="E618" s="523" t="s">
        <v>168</v>
      </c>
      <c r="F618" s="524">
        <v>1700.95</v>
      </c>
      <c r="G618" s="524">
        <v>1700.95</v>
      </c>
      <c r="H618" s="525" t="s">
        <v>1640</v>
      </c>
      <c r="I618" s="523" t="s">
        <v>1722</v>
      </c>
      <c r="J618" s="526">
        <v>44306</v>
      </c>
      <c r="K618" s="526"/>
    </row>
    <row r="619" spans="1:11" ht="24" x14ac:dyDescent="0.25">
      <c r="A619" s="522">
        <v>614</v>
      </c>
      <c r="B619" s="523" t="s">
        <v>1759</v>
      </c>
      <c r="C619" s="523" t="s">
        <v>2867</v>
      </c>
      <c r="D619" s="523" t="s">
        <v>2868</v>
      </c>
      <c r="E619" s="523" t="s">
        <v>168</v>
      </c>
      <c r="F619" s="524">
        <v>1350</v>
      </c>
      <c r="G619" s="524">
        <v>1350</v>
      </c>
      <c r="H619" s="525" t="s">
        <v>1640</v>
      </c>
      <c r="I619" s="523" t="s">
        <v>1671</v>
      </c>
      <c r="J619" s="526">
        <v>44306</v>
      </c>
      <c r="K619" s="526">
        <v>44417</v>
      </c>
    </row>
    <row r="620" spans="1:11" ht="24" x14ac:dyDescent="0.25">
      <c r="A620" s="522">
        <v>615</v>
      </c>
      <c r="B620" s="523" t="s">
        <v>1672</v>
      </c>
      <c r="C620" s="523" t="s">
        <v>2869</v>
      </c>
      <c r="D620" s="523" t="s">
        <v>2870</v>
      </c>
      <c r="E620" s="523" t="s">
        <v>168</v>
      </c>
      <c r="F620" s="524">
        <v>1900</v>
      </c>
      <c r="G620" s="524">
        <v>1900</v>
      </c>
      <c r="H620" s="525" t="s">
        <v>2295</v>
      </c>
      <c r="I620" s="523" t="s">
        <v>1671</v>
      </c>
      <c r="J620" s="526">
        <v>44306</v>
      </c>
      <c r="K620" s="526"/>
    </row>
    <row r="621" spans="1:11" ht="24" x14ac:dyDescent="0.25">
      <c r="A621" s="522">
        <v>616</v>
      </c>
      <c r="B621" s="523" t="s">
        <v>1759</v>
      </c>
      <c r="C621" s="523" t="s">
        <v>2871</v>
      </c>
      <c r="D621" s="523" t="s">
        <v>2872</v>
      </c>
      <c r="E621" s="523" t="s">
        <v>168</v>
      </c>
      <c r="F621" s="524">
        <v>1350</v>
      </c>
      <c r="G621" s="524">
        <v>1350</v>
      </c>
      <c r="H621" s="525" t="s">
        <v>1640</v>
      </c>
      <c r="I621" s="523" t="s">
        <v>1671</v>
      </c>
      <c r="J621" s="526">
        <v>44306</v>
      </c>
      <c r="K621" s="526"/>
    </row>
    <row r="622" spans="1:11" ht="24" x14ac:dyDescent="0.25">
      <c r="A622" s="522">
        <v>617</v>
      </c>
      <c r="B622" s="523" t="s">
        <v>1672</v>
      </c>
      <c r="C622" s="523" t="s">
        <v>2873</v>
      </c>
      <c r="D622" s="523" t="s">
        <v>2874</v>
      </c>
      <c r="E622" s="523" t="s">
        <v>168</v>
      </c>
      <c r="F622" s="524">
        <v>1900</v>
      </c>
      <c r="G622" s="524">
        <v>1900</v>
      </c>
      <c r="H622" s="525" t="s">
        <v>2295</v>
      </c>
      <c r="I622" s="523" t="s">
        <v>1671</v>
      </c>
      <c r="J622" s="526">
        <v>44306</v>
      </c>
      <c r="K622" s="526"/>
    </row>
    <row r="623" spans="1:11" ht="24" x14ac:dyDescent="0.25">
      <c r="A623" s="522">
        <v>618</v>
      </c>
      <c r="B623" s="523" t="s">
        <v>1672</v>
      </c>
      <c r="C623" s="523" t="s">
        <v>2875</v>
      </c>
      <c r="D623" s="523" t="s">
        <v>2876</v>
      </c>
      <c r="E623" s="523" t="s">
        <v>168</v>
      </c>
      <c r="F623" s="524">
        <v>1900</v>
      </c>
      <c r="G623" s="524">
        <v>1900</v>
      </c>
      <c r="H623" s="525" t="s">
        <v>2295</v>
      </c>
      <c r="I623" s="523" t="s">
        <v>1877</v>
      </c>
      <c r="J623" s="526">
        <v>44306</v>
      </c>
      <c r="K623" s="526"/>
    </row>
    <row r="624" spans="1:11" ht="24" x14ac:dyDescent="0.25">
      <c r="A624" s="522">
        <v>619</v>
      </c>
      <c r="B624" s="523" t="s">
        <v>2808</v>
      </c>
      <c r="C624" s="523" t="s">
        <v>2877</v>
      </c>
      <c r="D624" s="523" t="s">
        <v>981</v>
      </c>
      <c r="E624" s="523" t="s">
        <v>168</v>
      </c>
      <c r="F624" s="524">
        <v>1700.95</v>
      </c>
      <c r="G624" s="524">
        <v>1700.95</v>
      </c>
      <c r="H624" s="525" t="s">
        <v>1640</v>
      </c>
      <c r="I624" s="523" t="s">
        <v>1877</v>
      </c>
      <c r="J624" s="526">
        <v>44306</v>
      </c>
      <c r="K624" s="526"/>
    </row>
    <row r="625" spans="1:11" ht="24" x14ac:dyDescent="0.25">
      <c r="A625" s="522">
        <v>620</v>
      </c>
      <c r="B625" s="523" t="s">
        <v>1759</v>
      </c>
      <c r="C625" s="523" t="s">
        <v>2878</v>
      </c>
      <c r="D625" s="523" t="s">
        <v>2879</v>
      </c>
      <c r="E625" s="523" t="s">
        <v>168</v>
      </c>
      <c r="F625" s="524">
        <v>1350</v>
      </c>
      <c r="G625" s="524">
        <v>1350</v>
      </c>
      <c r="H625" s="525" t="s">
        <v>1640</v>
      </c>
      <c r="I625" s="523" t="s">
        <v>2061</v>
      </c>
      <c r="J625" s="526">
        <v>44306</v>
      </c>
      <c r="K625" s="526"/>
    </row>
    <row r="626" spans="1:11" ht="24" x14ac:dyDescent="0.25">
      <c r="A626" s="522">
        <v>621</v>
      </c>
      <c r="B626" s="523" t="s">
        <v>1672</v>
      </c>
      <c r="C626" s="523" t="s">
        <v>2880</v>
      </c>
      <c r="D626" s="523" t="s">
        <v>1049</v>
      </c>
      <c r="E626" s="523" t="s">
        <v>168</v>
      </c>
      <c r="F626" s="524">
        <v>2630</v>
      </c>
      <c r="G626" s="524">
        <v>2630</v>
      </c>
      <c r="H626" s="525" t="s">
        <v>2839</v>
      </c>
      <c r="I626" s="523" t="s">
        <v>2099</v>
      </c>
      <c r="J626" s="526">
        <v>44306</v>
      </c>
      <c r="K626" s="526"/>
    </row>
    <row r="627" spans="1:11" ht="24" x14ac:dyDescent="0.25">
      <c r="A627" s="522">
        <v>622</v>
      </c>
      <c r="B627" s="523" t="s">
        <v>1680</v>
      </c>
      <c r="C627" s="523" t="s">
        <v>2881</v>
      </c>
      <c r="D627" s="523" t="s">
        <v>2882</v>
      </c>
      <c r="E627" s="523" t="s">
        <v>168</v>
      </c>
      <c r="F627" s="524">
        <v>1500</v>
      </c>
      <c r="G627" s="524">
        <v>1500</v>
      </c>
      <c r="H627" s="525" t="s">
        <v>1640</v>
      </c>
      <c r="I627" s="523" t="s">
        <v>1671</v>
      </c>
      <c r="J627" s="526">
        <v>44319</v>
      </c>
      <c r="K627" s="526"/>
    </row>
    <row r="628" spans="1:11" ht="24" x14ac:dyDescent="0.25">
      <c r="A628" s="522">
        <v>623</v>
      </c>
      <c r="B628" s="523" t="s">
        <v>1759</v>
      </c>
      <c r="C628" s="523" t="s">
        <v>2883</v>
      </c>
      <c r="D628" s="523" t="s">
        <v>2884</v>
      </c>
      <c r="E628" s="523" t="s">
        <v>168</v>
      </c>
      <c r="F628" s="524">
        <v>1350</v>
      </c>
      <c r="G628" s="524">
        <v>1350</v>
      </c>
      <c r="H628" s="525" t="s">
        <v>2295</v>
      </c>
      <c r="I628" s="523" t="s">
        <v>2002</v>
      </c>
      <c r="J628" s="526">
        <v>44319</v>
      </c>
      <c r="K628" s="526"/>
    </row>
    <row r="629" spans="1:11" ht="24" x14ac:dyDescent="0.25">
      <c r="A629" s="522">
        <v>624</v>
      </c>
      <c r="B629" s="523" t="s">
        <v>2885</v>
      </c>
      <c r="C629" s="523" t="s">
        <v>2886</v>
      </c>
      <c r="D629" s="523" t="s">
        <v>2887</v>
      </c>
      <c r="E629" s="523" t="s">
        <v>168</v>
      </c>
      <c r="F629" s="524">
        <v>2634.37</v>
      </c>
      <c r="G629" s="524">
        <v>2634.37</v>
      </c>
      <c r="H629" s="525" t="s">
        <v>2839</v>
      </c>
      <c r="I629" s="523" t="s">
        <v>1995</v>
      </c>
      <c r="J629" s="526">
        <v>44319</v>
      </c>
      <c r="K629" s="526"/>
    </row>
    <row r="630" spans="1:11" ht="24" x14ac:dyDescent="0.25">
      <c r="A630" s="522">
        <v>625</v>
      </c>
      <c r="B630" s="523" t="s">
        <v>1759</v>
      </c>
      <c r="C630" s="523" t="s">
        <v>2888</v>
      </c>
      <c r="D630" s="523" t="s">
        <v>2889</v>
      </c>
      <c r="E630" s="523" t="s">
        <v>168</v>
      </c>
      <c r="F630" s="524">
        <v>1350</v>
      </c>
      <c r="G630" s="524">
        <v>1350</v>
      </c>
      <c r="H630" s="525" t="s">
        <v>1640</v>
      </c>
      <c r="I630" s="523" t="s">
        <v>1877</v>
      </c>
      <c r="J630" s="526">
        <v>44319</v>
      </c>
      <c r="K630" s="526"/>
    </row>
    <row r="631" spans="1:11" ht="24" x14ac:dyDescent="0.25">
      <c r="A631" s="522">
        <v>626</v>
      </c>
      <c r="B631" s="523" t="s">
        <v>1759</v>
      </c>
      <c r="C631" s="523" t="s">
        <v>2890</v>
      </c>
      <c r="D631" s="523" t="s">
        <v>2891</v>
      </c>
      <c r="E631" s="523" t="s">
        <v>168</v>
      </c>
      <c r="F631" s="524">
        <v>1350</v>
      </c>
      <c r="G631" s="524">
        <v>1350</v>
      </c>
      <c r="H631" s="525" t="s">
        <v>1640</v>
      </c>
      <c r="I631" s="523" t="s">
        <v>1877</v>
      </c>
      <c r="J631" s="526">
        <v>44319</v>
      </c>
      <c r="K631" s="526"/>
    </row>
    <row r="632" spans="1:11" ht="24" x14ac:dyDescent="0.25">
      <c r="A632" s="522">
        <v>627</v>
      </c>
      <c r="B632" s="523" t="s">
        <v>1668</v>
      </c>
      <c r="C632" s="523" t="s">
        <v>2892</v>
      </c>
      <c r="D632" s="523" t="s">
        <v>2893</v>
      </c>
      <c r="E632" s="523" t="s">
        <v>168</v>
      </c>
      <c r="F632" s="524">
        <v>1500</v>
      </c>
      <c r="G632" s="524">
        <v>1500</v>
      </c>
      <c r="H632" s="525" t="s">
        <v>1640</v>
      </c>
      <c r="I632" s="523" t="s">
        <v>2385</v>
      </c>
      <c r="J632" s="526">
        <v>44319</v>
      </c>
      <c r="K632" s="526"/>
    </row>
    <row r="633" spans="1:11" ht="24" x14ac:dyDescent="0.25">
      <c r="A633" s="522">
        <v>628</v>
      </c>
      <c r="B633" s="523" t="s">
        <v>1759</v>
      </c>
      <c r="C633" s="523" t="s">
        <v>2894</v>
      </c>
      <c r="D633" s="523" t="s">
        <v>2895</v>
      </c>
      <c r="E633" s="523" t="s">
        <v>168</v>
      </c>
      <c r="F633" s="524">
        <v>1350</v>
      </c>
      <c r="G633" s="524">
        <v>1350</v>
      </c>
      <c r="H633" s="525" t="s">
        <v>1640</v>
      </c>
      <c r="I633" s="523" t="s">
        <v>2385</v>
      </c>
      <c r="J633" s="526">
        <v>44319</v>
      </c>
      <c r="K633" s="526"/>
    </row>
    <row r="634" spans="1:11" ht="24" x14ac:dyDescent="0.25">
      <c r="A634" s="522">
        <v>629</v>
      </c>
      <c r="B634" s="523" t="s">
        <v>1672</v>
      </c>
      <c r="C634" s="523" t="s">
        <v>2896</v>
      </c>
      <c r="D634" s="523" t="s">
        <v>2897</v>
      </c>
      <c r="E634" s="523" t="s">
        <v>168</v>
      </c>
      <c r="F634" s="524">
        <v>1900</v>
      </c>
      <c r="G634" s="524">
        <v>1900</v>
      </c>
      <c r="H634" s="525" t="s">
        <v>2295</v>
      </c>
      <c r="I634" s="523" t="s">
        <v>1995</v>
      </c>
      <c r="J634" s="526">
        <v>44319</v>
      </c>
      <c r="K634" s="526"/>
    </row>
    <row r="635" spans="1:11" ht="24" x14ac:dyDescent="0.25">
      <c r="A635" s="522">
        <v>630</v>
      </c>
      <c r="B635" s="523" t="s">
        <v>1672</v>
      </c>
      <c r="C635" s="523" t="s">
        <v>2898</v>
      </c>
      <c r="D635" s="523" t="s">
        <v>2899</v>
      </c>
      <c r="E635" s="523" t="s">
        <v>168</v>
      </c>
      <c r="F635" s="524">
        <v>1900</v>
      </c>
      <c r="G635" s="524">
        <v>1900</v>
      </c>
      <c r="H635" s="525" t="s">
        <v>2295</v>
      </c>
      <c r="I635" s="523" t="s">
        <v>2061</v>
      </c>
      <c r="J635" s="526">
        <v>44319</v>
      </c>
      <c r="K635" s="526"/>
    </row>
    <row r="636" spans="1:11" ht="24" x14ac:dyDescent="0.25">
      <c r="A636" s="522">
        <v>631</v>
      </c>
      <c r="B636" s="523" t="s">
        <v>1668</v>
      </c>
      <c r="C636" s="523" t="s">
        <v>2900</v>
      </c>
      <c r="D636" s="523" t="s">
        <v>2901</v>
      </c>
      <c r="E636" s="523" t="s">
        <v>168</v>
      </c>
      <c r="F636" s="524">
        <v>1500</v>
      </c>
      <c r="G636" s="524">
        <v>1500</v>
      </c>
      <c r="H636" s="525" t="s">
        <v>1640</v>
      </c>
      <c r="I636" s="523" t="s">
        <v>2099</v>
      </c>
      <c r="J636" s="526">
        <v>44319</v>
      </c>
      <c r="K636" s="526"/>
    </row>
    <row r="637" spans="1:11" ht="24" x14ac:dyDescent="0.25">
      <c r="A637" s="522">
        <v>632</v>
      </c>
      <c r="B637" s="523" t="s">
        <v>1664</v>
      </c>
      <c r="C637" s="523" t="s">
        <v>2902</v>
      </c>
      <c r="D637" s="523" t="s">
        <v>2903</v>
      </c>
      <c r="E637" s="523" t="s">
        <v>168</v>
      </c>
      <c r="F637" s="524">
        <v>1200</v>
      </c>
      <c r="G637" s="524">
        <v>1200</v>
      </c>
      <c r="H637" s="525" t="s">
        <v>1640</v>
      </c>
      <c r="I637" s="523" t="s">
        <v>2099</v>
      </c>
      <c r="J637" s="526">
        <v>44319</v>
      </c>
      <c r="K637" s="526"/>
    </row>
    <row r="638" spans="1:11" ht="24" x14ac:dyDescent="0.25">
      <c r="A638" s="522">
        <v>633</v>
      </c>
      <c r="B638" s="523" t="s">
        <v>1710</v>
      </c>
      <c r="C638" s="523" t="s">
        <v>2904</v>
      </c>
      <c r="D638" s="523" t="s">
        <v>2905</v>
      </c>
      <c r="E638" s="523" t="s">
        <v>168</v>
      </c>
      <c r="F638" s="524">
        <v>2145</v>
      </c>
      <c r="G638" s="524">
        <v>2145</v>
      </c>
      <c r="H638" s="525" t="s">
        <v>1667</v>
      </c>
      <c r="I638" s="523" t="s">
        <v>2031</v>
      </c>
      <c r="J638" s="526">
        <v>44319</v>
      </c>
      <c r="K638" s="526"/>
    </row>
    <row r="639" spans="1:11" ht="24" x14ac:dyDescent="0.25">
      <c r="A639" s="522">
        <v>634</v>
      </c>
      <c r="B639" s="523" t="s">
        <v>1672</v>
      </c>
      <c r="C639" s="523" t="s">
        <v>2906</v>
      </c>
      <c r="D639" s="523" t="s">
        <v>2907</v>
      </c>
      <c r="E639" s="523" t="s">
        <v>168</v>
      </c>
      <c r="F639" s="524">
        <v>1900</v>
      </c>
      <c r="G639" s="524">
        <v>1900</v>
      </c>
      <c r="H639" s="525" t="s">
        <v>2295</v>
      </c>
      <c r="I639" s="523" t="s">
        <v>2099</v>
      </c>
      <c r="J639" s="526">
        <v>44320</v>
      </c>
      <c r="K639" s="526"/>
    </row>
    <row r="640" spans="1:11" ht="24" x14ac:dyDescent="0.25">
      <c r="A640" s="522">
        <v>635</v>
      </c>
      <c r="B640" s="523" t="s">
        <v>1668</v>
      </c>
      <c r="C640" s="523" t="s">
        <v>2908</v>
      </c>
      <c r="D640" s="523" t="s">
        <v>2909</v>
      </c>
      <c r="E640" s="523" t="s">
        <v>168</v>
      </c>
      <c r="F640" s="524">
        <v>1500</v>
      </c>
      <c r="G640" s="524">
        <v>1500</v>
      </c>
      <c r="H640" s="525" t="s">
        <v>1640</v>
      </c>
      <c r="I640" s="523" t="s">
        <v>1722</v>
      </c>
      <c r="J640" s="526">
        <v>44326</v>
      </c>
      <c r="K640" s="526"/>
    </row>
    <row r="641" spans="1:11" ht="24" x14ac:dyDescent="0.25">
      <c r="A641" s="522">
        <v>636</v>
      </c>
      <c r="B641" s="523" t="s">
        <v>1668</v>
      </c>
      <c r="C641" s="523" t="s">
        <v>2910</v>
      </c>
      <c r="D641" s="523" t="s">
        <v>2911</v>
      </c>
      <c r="E641" s="523" t="s">
        <v>168</v>
      </c>
      <c r="F641" s="524">
        <v>1500</v>
      </c>
      <c r="G641" s="524">
        <v>1500</v>
      </c>
      <c r="H641" s="525" t="s">
        <v>1640</v>
      </c>
      <c r="I641" s="523" t="s">
        <v>1722</v>
      </c>
      <c r="J641" s="526">
        <v>44326</v>
      </c>
      <c r="K641" s="526"/>
    </row>
    <row r="642" spans="1:11" ht="24" x14ac:dyDescent="0.25">
      <c r="A642" s="522">
        <v>637</v>
      </c>
      <c r="B642" s="523" t="s">
        <v>1672</v>
      </c>
      <c r="C642" s="523" t="s">
        <v>2912</v>
      </c>
      <c r="D642" s="523" t="s">
        <v>2913</v>
      </c>
      <c r="E642" s="523" t="s">
        <v>168</v>
      </c>
      <c r="F642" s="524">
        <v>1900</v>
      </c>
      <c r="G642" s="524">
        <v>1900</v>
      </c>
      <c r="H642" s="525" t="s">
        <v>2295</v>
      </c>
      <c r="I642" s="523" t="s">
        <v>1995</v>
      </c>
      <c r="J642" s="526">
        <v>44326</v>
      </c>
      <c r="K642" s="526"/>
    </row>
    <row r="643" spans="1:11" ht="24" x14ac:dyDescent="0.25">
      <c r="A643" s="522">
        <v>638</v>
      </c>
      <c r="B643" s="523" t="s">
        <v>1668</v>
      </c>
      <c r="C643" s="523" t="s">
        <v>2914</v>
      </c>
      <c r="D643" s="523" t="s">
        <v>1090</v>
      </c>
      <c r="E643" s="523" t="s">
        <v>168</v>
      </c>
      <c r="F643" s="524">
        <v>1500</v>
      </c>
      <c r="G643" s="524">
        <v>1500</v>
      </c>
      <c r="H643" s="525" t="s">
        <v>1640</v>
      </c>
      <c r="I643" s="523" t="s">
        <v>1995</v>
      </c>
      <c r="J643" s="526">
        <v>44326</v>
      </c>
      <c r="K643" s="526"/>
    </row>
    <row r="644" spans="1:11" ht="24" x14ac:dyDescent="0.25">
      <c r="A644" s="522">
        <v>639</v>
      </c>
      <c r="B644" s="523" t="s">
        <v>1668</v>
      </c>
      <c r="C644" s="523" t="s">
        <v>2915</v>
      </c>
      <c r="D644" s="523" t="s">
        <v>2916</v>
      </c>
      <c r="E644" s="523" t="s">
        <v>168</v>
      </c>
      <c r="F644" s="524">
        <v>1500</v>
      </c>
      <c r="G644" s="524">
        <v>1500</v>
      </c>
      <c r="H644" s="525" t="s">
        <v>1640</v>
      </c>
      <c r="I644" s="523" t="s">
        <v>2061</v>
      </c>
      <c r="J644" s="526">
        <v>44326</v>
      </c>
      <c r="K644" s="526"/>
    </row>
    <row r="645" spans="1:11" ht="24" x14ac:dyDescent="0.25">
      <c r="A645" s="522">
        <v>640</v>
      </c>
      <c r="B645" s="523" t="s">
        <v>1668</v>
      </c>
      <c r="C645" s="523" t="s">
        <v>2917</v>
      </c>
      <c r="D645" s="523" t="s">
        <v>972</v>
      </c>
      <c r="E645" s="523" t="s">
        <v>168</v>
      </c>
      <c r="F645" s="524">
        <v>1500</v>
      </c>
      <c r="G645" s="524">
        <v>1500</v>
      </c>
      <c r="H645" s="525" t="s">
        <v>1640</v>
      </c>
      <c r="I645" s="523" t="s">
        <v>2061</v>
      </c>
      <c r="J645" s="526">
        <v>44326</v>
      </c>
      <c r="K645" s="526">
        <v>44419</v>
      </c>
    </row>
    <row r="646" spans="1:11" ht="24" x14ac:dyDescent="0.25">
      <c r="A646" s="522">
        <v>641</v>
      </c>
      <c r="B646" s="523" t="s">
        <v>1668</v>
      </c>
      <c r="C646" s="523" t="s">
        <v>2918</v>
      </c>
      <c r="D646" s="523" t="s">
        <v>2919</v>
      </c>
      <c r="E646" s="523" t="s">
        <v>168</v>
      </c>
      <c r="F646" s="524">
        <v>1500</v>
      </c>
      <c r="G646" s="524">
        <v>1500</v>
      </c>
      <c r="H646" s="525" t="s">
        <v>1640</v>
      </c>
      <c r="I646" s="523" t="s">
        <v>2099</v>
      </c>
      <c r="J646" s="526">
        <v>44326</v>
      </c>
      <c r="K646" s="526"/>
    </row>
    <row r="647" spans="1:11" ht="24" x14ac:dyDescent="0.25">
      <c r="A647" s="522">
        <v>642</v>
      </c>
      <c r="B647" s="523" t="s">
        <v>1668</v>
      </c>
      <c r="C647" s="523" t="s">
        <v>2920</v>
      </c>
      <c r="D647" s="523" t="s">
        <v>2921</v>
      </c>
      <c r="E647" s="523" t="s">
        <v>168</v>
      </c>
      <c r="F647" s="524">
        <v>1500</v>
      </c>
      <c r="G647" s="524">
        <v>1500</v>
      </c>
      <c r="H647" s="525" t="s">
        <v>1640</v>
      </c>
      <c r="I647" s="523" t="s">
        <v>2099</v>
      </c>
      <c r="J647" s="526">
        <v>44326</v>
      </c>
      <c r="K647" s="526"/>
    </row>
    <row r="648" spans="1:11" ht="24" x14ac:dyDescent="0.25">
      <c r="A648" s="522">
        <v>643</v>
      </c>
      <c r="B648" s="523" t="s">
        <v>1668</v>
      </c>
      <c r="C648" s="523" t="s">
        <v>2922</v>
      </c>
      <c r="D648" s="523" t="s">
        <v>2923</v>
      </c>
      <c r="E648" s="523" t="s">
        <v>168</v>
      </c>
      <c r="F648" s="524">
        <v>1500</v>
      </c>
      <c r="G648" s="524">
        <v>1500</v>
      </c>
      <c r="H648" s="525" t="s">
        <v>1640</v>
      </c>
      <c r="I648" s="523" t="s">
        <v>2099</v>
      </c>
      <c r="J648" s="526">
        <v>44326</v>
      </c>
      <c r="K648" s="526"/>
    </row>
    <row r="649" spans="1:11" ht="24" x14ac:dyDescent="0.25">
      <c r="A649" s="522">
        <v>644</v>
      </c>
      <c r="B649" s="523" t="s">
        <v>1668</v>
      </c>
      <c r="C649" s="523" t="s">
        <v>2924</v>
      </c>
      <c r="D649" s="523" t="s">
        <v>2925</v>
      </c>
      <c r="E649" s="523" t="s">
        <v>168</v>
      </c>
      <c r="F649" s="524">
        <v>1500</v>
      </c>
      <c r="G649" s="524">
        <v>1500</v>
      </c>
      <c r="H649" s="525" t="s">
        <v>1640</v>
      </c>
      <c r="I649" s="523" t="s">
        <v>2099</v>
      </c>
      <c r="J649" s="526">
        <v>44326</v>
      </c>
      <c r="K649" s="526"/>
    </row>
    <row r="650" spans="1:11" ht="24" x14ac:dyDescent="0.25">
      <c r="A650" s="522">
        <v>645</v>
      </c>
      <c r="B650" s="523" t="s">
        <v>1668</v>
      </c>
      <c r="C650" s="523" t="s">
        <v>2926</v>
      </c>
      <c r="D650" s="523" t="s">
        <v>2927</v>
      </c>
      <c r="E650" s="523" t="s">
        <v>168</v>
      </c>
      <c r="F650" s="524">
        <v>1500</v>
      </c>
      <c r="G650" s="524">
        <v>1500</v>
      </c>
      <c r="H650" s="525" t="s">
        <v>1640</v>
      </c>
      <c r="I650" s="523" t="s">
        <v>2002</v>
      </c>
      <c r="J650" s="526">
        <v>44326</v>
      </c>
      <c r="K650" s="526"/>
    </row>
    <row r="651" spans="1:11" ht="24" x14ac:dyDescent="0.25">
      <c r="A651" s="522">
        <v>646</v>
      </c>
      <c r="B651" s="523" t="s">
        <v>1668</v>
      </c>
      <c r="C651" s="523" t="s">
        <v>2928</v>
      </c>
      <c r="D651" s="523" t="s">
        <v>2929</v>
      </c>
      <c r="E651" s="523" t="s">
        <v>168</v>
      </c>
      <c r="F651" s="524">
        <v>1500</v>
      </c>
      <c r="G651" s="524">
        <v>1500</v>
      </c>
      <c r="H651" s="525" t="s">
        <v>1640</v>
      </c>
      <c r="I651" s="523" t="s">
        <v>2031</v>
      </c>
      <c r="J651" s="526">
        <v>44326</v>
      </c>
      <c r="K651" s="526"/>
    </row>
    <row r="652" spans="1:11" ht="24" x14ac:dyDescent="0.25">
      <c r="A652" s="522">
        <v>647</v>
      </c>
      <c r="B652" s="523" t="s">
        <v>1668</v>
      </c>
      <c r="C652" s="523" t="s">
        <v>2930</v>
      </c>
      <c r="D652" s="523" t="s">
        <v>2931</v>
      </c>
      <c r="E652" s="523" t="s">
        <v>168</v>
      </c>
      <c r="F652" s="524">
        <v>1500</v>
      </c>
      <c r="G652" s="524">
        <v>1500</v>
      </c>
      <c r="H652" s="525" t="s">
        <v>1640</v>
      </c>
      <c r="I652" s="523" t="s">
        <v>1722</v>
      </c>
      <c r="J652" s="526">
        <v>44327</v>
      </c>
      <c r="K652" s="526"/>
    </row>
    <row r="653" spans="1:11" ht="24" x14ac:dyDescent="0.25">
      <c r="A653" s="522">
        <v>648</v>
      </c>
      <c r="B653" s="523" t="s">
        <v>1672</v>
      </c>
      <c r="C653" s="523" t="s">
        <v>2932</v>
      </c>
      <c r="D653" s="523" t="s">
        <v>2933</v>
      </c>
      <c r="E653" s="523" t="s">
        <v>168</v>
      </c>
      <c r="F653" s="524">
        <v>1900</v>
      </c>
      <c r="G653" s="524">
        <v>1900</v>
      </c>
      <c r="H653" s="525" t="s">
        <v>2295</v>
      </c>
      <c r="I653" s="523" t="s">
        <v>1671</v>
      </c>
      <c r="J653" s="526">
        <v>44329</v>
      </c>
      <c r="K653" s="526"/>
    </row>
    <row r="654" spans="1:11" ht="24" x14ac:dyDescent="0.25">
      <c r="A654" s="522">
        <v>649</v>
      </c>
      <c r="B654" s="523" t="s">
        <v>1672</v>
      </c>
      <c r="C654" s="523" t="s">
        <v>2934</v>
      </c>
      <c r="D654" s="523" t="s">
        <v>2935</v>
      </c>
      <c r="E654" s="523" t="s">
        <v>168</v>
      </c>
      <c r="F654" s="524">
        <v>1900</v>
      </c>
      <c r="G654" s="524">
        <v>1900</v>
      </c>
      <c r="H654" s="525" t="s">
        <v>2295</v>
      </c>
      <c r="I654" s="523" t="s">
        <v>1877</v>
      </c>
      <c r="J654" s="526">
        <v>44329</v>
      </c>
      <c r="K654" s="526"/>
    </row>
    <row r="655" spans="1:11" ht="24" x14ac:dyDescent="0.25">
      <c r="A655" s="522">
        <v>650</v>
      </c>
      <c r="B655" s="523" t="s">
        <v>1668</v>
      </c>
      <c r="C655" s="523" t="s">
        <v>2936</v>
      </c>
      <c r="D655" s="523" t="s">
        <v>979</v>
      </c>
      <c r="E655" s="523" t="s">
        <v>168</v>
      </c>
      <c r="F655" s="524">
        <v>1500</v>
      </c>
      <c r="G655" s="524">
        <v>1500</v>
      </c>
      <c r="H655" s="525" t="s">
        <v>1640</v>
      </c>
      <c r="I655" s="523" t="s">
        <v>1671</v>
      </c>
      <c r="J655" s="526">
        <v>44333</v>
      </c>
      <c r="K655" s="526"/>
    </row>
    <row r="656" spans="1:11" ht="24" x14ac:dyDescent="0.25">
      <c r="A656" s="522">
        <v>651</v>
      </c>
      <c r="B656" s="523" t="s">
        <v>1680</v>
      </c>
      <c r="C656" s="523" t="s">
        <v>2937</v>
      </c>
      <c r="D656" s="523" t="s">
        <v>2938</v>
      </c>
      <c r="E656" s="523" t="s">
        <v>168</v>
      </c>
      <c r="F656" s="524">
        <v>1500</v>
      </c>
      <c r="G656" s="524">
        <v>1500</v>
      </c>
      <c r="H656" s="525" t="s">
        <v>1640</v>
      </c>
      <c r="I656" s="523" t="s">
        <v>1810</v>
      </c>
      <c r="J656" s="526">
        <v>44333</v>
      </c>
      <c r="K656" s="526"/>
    </row>
    <row r="657" spans="1:11" ht="24" x14ac:dyDescent="0.25">
      <c r="A657" s="522">
        <v>652</v>
      </c>
      <c r="B657" s="523" t="s">
        <v>1668</v>
      </c>
      <c r="C657" s="523" t="s">
        <v>2939</v>
      </c>
      <c r="D657" s="523" t="s">
        <v>2940</v>
      </c>
      <c r="E657" s="523" t="s">
        <v>168</v>
      </c>
      <c r="F657" s="524">
        <v>1500</v>
      </c>
      <c r="G657" s="524">
        <v>1500</v>
      </c>
      <c r="H657" s="525" t="s">
        <v>1640</v>
      </c>
      <c r="I657" s="523" t="s">
        <v>1877</v>
      </c>
      <c r="J657" s="526">
        <v>44333</v>
      </c>
      <c r="K657" s="526">
        <v>44439</v>
      </c>
    </row>
    <row r="658" spans="1:11" ht="24" x14ac:dyDescent="0.25">
      <c r="A658" s="522">
        <v>653</v>
      </c>
      <c r="B658" s="523" t="s">
        <v>1668</v>
      </c>
      <c r="C658" s="523" t="s">
        <v>2941</v>
      </c>
      <c r="D658" s="523" t="s">
        <v>2942</v>
      </c>
      <c r="E658" s="523" t="s">
        <v>168</v>
      </c>
      <c r="F658" s="524">
        <v>1500</v>
      </c>
      <c r="G658" s="524">
        <v>1500</v>
      </c>
      <c r="H658" s="525" t="s">
        <v>1640</v>
      </c>
      <c r="I658" s="523" t="s">
        <v>1877</v>
      </c>
      <c r="J658" s="526">
        <v>44333</v>
      </c>
      <c r="K658" s="526"/>
    </row>
    <row r="659" spans="1:11" ht="24" x14ac:dyDescent="0.25">
      <c r="A659" s="522">
        <v>654</v>
      </c>
      <c r="B659" s="523" t="s">
        <v>1759</v>
      </c>
      <c r="C659" s="523" t="s">
        <v>2943</v>
      </c>
      <c r="D659" s="523" t="s">
        <v>2944</v>
      </c>
      <c r="E659" s="523" t="s">
        <v>168</v>
      </c>
      <c r="F659" s="524">
        <v>1350</v>
      </c>
      <c r="G659" s="524">
        <v>1350</v>
      </c>
      <c r="H659" s="525" t="s">
        <v>1640</v>
      </c>
      <c r="I659" s="523" t="s">
        <v>2031</v>
      </c>
      <c r="J659" s="526">
        <v>44333</v>
      </c>
      <c r="K659" s="526"/>
    </row>
    <row r="660" spans="1:11" ht="24" x14ac:dyDescent="0.25">
      <c r="A660" s="522">
        <v>655</v>
      </c>
      <c r="B660" s="523" t="s">
        <v>1759</v>
      </c>
      <c r="C660" s="523" t="s">
        <v>2945</v>
      </c>
      <c r="D660" s="523" t="s">
        <v>2946</v>
      </c>
      <c r="E660" s="523" t="s">
        <v>168</v>
      </c>
      <c r="F660" s="524">
        <v>1350</v>
      </c>
      <c r="G660" s="524">
        <v>1350</v>
      </c>
      <c r="H660" s="525" t="s">
        <v>1640</v>
      </c>
      <c r="I660" s="523" t="s">
        <v>2017</v>
      </c>
      <c r="J660" s="526">
        <v>44333</v>
      </c>
      <c r="K660" s="526"/>
    </row>
    <row r="661" spans="1:11" ht="24" x14ac:dyDescent="0.25">
      <c r="A661" s="522">
        <v>656</v>
      </c>
      <c r="B661" s="523" t="s">
        <v>1668</v>
      </c>
      <c r="C661" s="523" t="s">
        <v>2947</v>
      </c>
      <c r="D661" s="523" t="s">
        <v>2948</v>
      </c>
      <c r="E661" s="523" t="s">
        <v>168</v>
      </c>
      <c r="F661" s="524">
        <v>1500</v>
      </c>
      <c r="G661" s="524">
        <v>1500</v>
      </c>
      <c r="H661" s="525" t="s">
        <v>1640</v>
      </c>
      <c r="I661" s="523" t="s">
        <v>1877</v>
      </c>
      <c r="J661" s="526">
        <v>44334</v>
      </c>
      <c r="K661" s="526"/>
    </row>
    <row r="662" spans="1:11" ht="24" x14ac:dyDescent="0.25">
      <c r="A662" s="522">
        <v>657</v>
      </c>
      <c r="B662" s="523" t="s">
        <v>1672</v>
      </c>
      <c r="C662" s="523" t="s">
        <v>2949</v>
      </c>
      <c r="D662" s="523" t="s">
        <v>2950</v>
      </c>
      <c r="E662" s="523" t="s">
        <v>168</v>
      </c>
      <c r="F662" s="524">
        <v>1900</v>
      </c>
      <c r="G662" s="524">
        <v>1900</v>
      </c>
      <c r="H662" s="525" t="s">
        <v>2295</v>
      </c>
      <c r="I662" s="523" t="s">
        <v>1877</v>
      </c>
      <c r="J662" s="526">
        <v>44334</v>
      </c>
      <c r="K662" s="526"/>
    </row>
    <row r="663" spans="1:11" ht="24" x14ac:dyDescent="0.25">
      <c r="A663" s="522">
        <v>658</v>
      </c>
      <c r="B663" s="523" t="s">
        <v>1668</v>
      </c>
      <c r="C663" s="523" t="s">
        <v>2951</v>
      </c>
      <c r="D663" s="523" t="s">
        <v>2952</v>
      </c>
      <c r="E663" s="523" t="s">
        <v>168</v>
      </c>
      <c r="F663" s="524">
        <v>1500</v>
      </c>
      <c r="G663" s="524">
        <v>1500</v>
      </c>
      <c r="H663" s="525" t="s">
        <v>1640</v>
      </c>
      <c r="I663" s="523" t="s">
        <v>1877</v>
      </c>
      <c r="J663" s="526">
        <v>44334</v>
      </c>
      <c r="K663" s="526"/>
    </row>
    <row r="664" spans="1:11" ht="24" x14ac:dyDescent="0.25">
      <c r="A664" s="522">
        <v>659</v>
      </c>
      <c r="B664" s="523" t="s">
        <v>2836</v>
      </c>
      <c r="C664" s="523" t="s">
        <v>2953</v>
      </c>
      <c r="D664" s="523" t="s">
        <v>2954</v>
      </c>
      <c r="E664" s="523" t="s">
        <v>168</v>
      </c>
      <c r="F664" s="524">
        <v>2634.37</v>
      </c>
      <c r="G664" s="524">
        <v>2634.37</v>
      </c>
      <c r="H664" s="525" t="s">
        <v>2839</v>
      </c>
      <c r="I664" s="523" t="s">
        <v>1671</v>
      </c>
      <c r="J664" s="526">
        <v>44335</v>
      </c>
      <c r="K664" s="526"/>
    </row>
    <row r="665" spans="1:11" ht="24" x14ac:dyDescent="0.25">
      <c r="A665" s="522">
        <v>660</v>
      </c>
      <c r="B665" s="523" t="s">
        <v>1686</v>
      </c>
      <c r="C665" s="523" t="s">
        <v>2955</v>
      </c>
      <c r="D665" s="523" t="s">
        <v>2956</v>
      </c>
      <c r="E665" s="523" t="s">
        <v>168</v>
      </c>
      <c r="F665" s="524">
        <v>2634.37</v>
      </c>
      <c r="G665" s="524">
        <v>2634.37</v>
      </c>
      <c r="H665" s="525" t="s">
        <v>2839</v>
      </c>
      <c r="I665" s="523" t="s">
        <v>1722</v>
      </c>
      <c r="J665" s="526">
        <v>44335</v>
      </c>
      <c r="K665" s="526"/>
    </row>
    <row r="666" spans="1:11" ht="24" x14ac:dyDescent="0.25">
      <c r="A666" s="522">
        <v>661</v>
      </c>
      <c r="B666" s="523" t="s">
        <v>1672</v>
      </c>
      <c r="C666" s="523" t="s">
        <v>2957</v>
      </c>
      <c r="D666" s="523" t="s">
        <v>2958</v>
      </c>
      <c r="E666" s="523" t="s">
        <v>168</v>
      </c>
      <c r="F666" s="524">
        <v>1900</v>
      </c>
      <c r="G666" s="524">
        <v>1900</v>
      </c>
      <c r="H666" s="525" t="s">
        <v>2295</v>
      </c>
      <c r="I666" s="523" t="s">
        <v>1722</v>
      </c>
      <c r="J666" s="526">
        <v>44335</v>
      </c>
      <c r="K666" s="526"/>
    </row>
    <row r="667" spans="1:11" ht="24" x14ac:dyDescent="0.25">
      <c r="A667" s="522">
        <v>662</v>
      </c>
      <c r="B667" s="523" t="s">
        <v>1668</v>
      </c>
      <c r="C667" s="523" t="s">
        <v>2959</v>
      </c>
      <c r="D667" s="523" t="s">
        <v>2960</v>
      </c>
      <c r="E667" s="523" t="s">
        <v>168</v>
      </c>
      <c r="F667" s="524">
        <v>1500</v>
      </c>
      <c r="G667" s="524">
        <v>1500</v>
      </c>
      <c r="H667" s="525" t="s">
        <v>1640</v>
      </c>
      <c r="I667" s="523" t="s">
        <v>1877</v>
      </c>
      <c r="J667" s="526">
        <v>44335</v>
      </c>
      <c r="K667" s="526"/>
    </row>
    <row r="668" spans="1:11" ht="24" x14ac:dyDescent="0.25">
      <c r="A668" s="522">
        <v>663</v>
      </c>
      <c r="B668" s="523" t="s">
        <v>1672</v>
      </c>
      <c r="C668" s="523" t="s">
        <v>2961</v>
      </c>
      <c r="D668" s="523" t="s">
        <v>2962</v>
      </c>
      <c r="E668" s="523" t="s">
        <v>168</v>
      </c>
      <c r="F668" s="524">
        <v>1900</v>
      </c>
      <c r="G668" s="524">
        <v>1900</v>
      </c>
      <c r="H668" s="525" t="s">
        <v>2295</v>
      </c>
      <c r="I668" s="523" t="s">
        <v>1995</v>
      </c>
      <c r="J668" s="526">
        <v>44335</v>
      </c>
      <c r="K668" s="526"/>
    </row>
    <row r="669" spans="1:11" ht="24" x14ac:dyDescent="0.25">
      <c r="A669" s="522">
        <v>664</v>
      </c>
      <c r="B669" s="523" t="s">
        <v>1672</v>
      </c>
      <c r="C669" s="523" t="s">
        <v>2963</v>
      </c>
      <c r="D669" s="523" t="s">
        <v>2964</v>
      </c>
      <c r="E669" s="523" t="s">
        <v>168</v>
      </c>
      <c r="F669" s="524">
        <v>1900</v>
      </c>
      <c r="G669" s="524">
        <v>1900</v>
      </c>
      <c r="H669" s="525" t="s">
        <v>2295</v>
      </c>
      <c r="I669" s="523" t="s">
        <v>1995</v>
      </c>
      <c r="J669" s="526">
        <v>44335</v>
      </c>
      <c r="K669" s="526"/>
    </row>
    <row r="670" spans="1:11" ht="24" x14ac:dyDescent="0.25">
      <c r="A670" s="522">
        <v>665</v>
      </c>
      <c r="B670" s="523" t="s">
        <v>1703</v>
      </c>
      <c r="C670" s="523" t="s">
        <v>2965</v>
      </c>
      <c r="D670" s="523" t="s">
        <v>2966</v>
      </c>
      <c r="E670" s="523" t="s">
        <v>168</v>
      </c>
      <c r="F670" s="524">
        <v>2634.37</v>
      </c>
      <c r="G670" s="524">
        <v>2634.37</v>
      </c>
      <c r="H670" s="525" t="s">
        <v>2839</v>
      </c>
      <c r="I670" s="523" t="s">
        <v>1995</v>
      </c>
      <c r="J670" s="526">
        <v>44335</v>
      </c>
      <c r="K670" s="526"/>
    </row>
    <row r="671" spans="1:11" ht="24" x14ac:dyDescent="0.25">
      <c r="A671" s="522">
        <v>666</v>
      </c>
      <c r="B671" s="523" t="s">
        <v>1672</v>
      </c>
      <c r="C671" s="523" t="s">
        <v>2967</v>
      </c>
      <c r="D671" s="523" t="s">
        <v>2968</v>
      </c>
      <c r="E671" s="523" t="s">
        <v>168</v>
      </c>
      <c r="F671" s="524">
        <v>1900</v>
      </c>
      <c r="G671" s="524">
        <v>1900</v>
      </c>
      <c r="H671" s="525" t="s">
        <v>2295</v>
      </c>
      <c r="I671" s="523" t="s">
        <v>1995</v>
      </c>
      <c r="J671" s="526">
        <v>44335</v>
      </c>
      <c r="K671" s="526"/>
    </row>
    <row r="672" spans="1:11" ht="24" x14ac:dyDescent="0.25">
      <c r="A672" s="522">
        <v>667</v>
      </c>
      <c r="B672" s="523" t="s">
        <v>1668</v>
      </c>
      <c r="C672" s="523" t="s">
        <v>2969</v>
      </c>
      <c r="D672" s="523" t="s">
        <v>2970</v>
      </c>
      <c r="E672" s="523" t="s">
        <v>168</v>
      </c>
      <c r="F672" s="524">
        <v>1500</v>
      </c>
      <c r="G672" s="524">
        <v>1500</v>
      </c>
      <c r="H672" s="525" t="s">
        <v>1640</v>
      </c>
      <c r="I672" s="523" t="s">
        <v>2061</v>
      </c>
      <c r="J672" s="526">
        <v>44335</v>
      </c>
      <c r="K672" s="526"/>
    </row>
    <row r="673" spans="1:11" ht="24" x14ac:dyDescent="0.25">
      <c r="A673" s="522">
        <v>668</v>
      </c>
      <c r="B673" s="523" t="s">
        <v>1668</v>
      </c>
      <c r="C673" s="523" t="s">
        <v>2971</v>
      </c>
      <c r="D673" s="523" t="s">
        <v>2972</v>
      </c>
      <c r="E673" s="523" t="s">
        <v>168</v>
      </c>
      <c r="F673" s="524">
        <v>1500</v>
      </c>
      <c r="G673" s="524">
        <v>1500</v>
      </c>
      <c r="H673" s="525" t="s">
        <v>1640</v>
      </c>
      <c r="I673" s="523" t="s">
        <v>2061</v>
      </c>
      <c r="J673" s="526">
        <v>44335</v>
      </c>
      <c r="K673" s="526"/>
    </row>
    <row r="674" spans="1:11" ht="24" x14ac:dyDescent="0.25">
      <c r="A674" s="522">
        <v>669</v>
      </c>
      <c r="B674" s="523" t="s">
        <v>1668</v>
      </c>
      <c r="C674" s="523" t="s">
        <v>2973</v>
      </c>
      <c r="D674" s="523" t="s">
        <v>2974</v>
      </c>
      <c r="E674" s="523" t="s">
        <v>168</v>
      </c>
      <c r="F674" s="524">
        <v>1500</v>
      </c>
      <c r="G674" s="524">
        <v>1500</v>
      </c>
      <c r="H674" s="525" t="s">
        <v>1640</v>
      </c>
      <c r="I674" s="523" t="s">
        <v>2031</v>
      </c>
      <c r="J674" s="526">
        <v>44335</v>
      </c>
      <c r="K674" s="526"/>
    </row>
    <row r="675" spans="1:11" ht="24" x14ac:dyDescent="0.25">
      <c r="A675" s="522">
        <v>670</v>
      </c>
      <c r="B675" s="523" t="s">
        <v>1680</v>
      </c>
      <c r="C675" s="523" t="s">
        <v>2975</v>
      </c>
      <c r="D675" s="523" t="s">
        <v>2976</v>
      </c>
      <c r="E675" s="523" t="s">
        <v>168</v>
      </c>
      <c r="F675" s="524">
        <v>1500</v>
      </c>
      <c r="G675" s="524">
        <v>1500</v>
      </c>
      <c r="H675" s="525" t="s">
        <v>1640</v>
      </c>
      <c r="I675" s="523" t="s">
        <v>2031</v>
      </c>
      <c r="J675" s="526">
        <v>44335</v>
      </c>
      <c r="K675" s="526"/>
    </row>
    <row r="676" spans="1:11" ht="24" x14ac:dyDescent="0.25">
      <c r="A676" s="522">
        <v>671</v>
      </c>
      <c r="B676" s="523" t="s">
        <v>1710</v>
      </c>
      <c r="C676" s="523" t="s">
        <v>2977</v>
      </c>
      <c r="D676" s="523" t="s">
        <v>2978</v>
      </c>
      <c r="E676" s="523" t="s">
        <v>168</v>
      </c>
      <c r="F676" s="524">
        <v>2145</v>
      </c>
      <c r="G676" s="524">
        <v>2145</v>
      </c>
      <c r="H676" s="525" t="s">
        <v>1640</v>
      </c>
      <c r="I676" s="523" t="s">
        <v>1995</v>
      </c>
      <c r="J676" s="526">
        <v>44348</v>
      </c>
      <c r="K676" s="526"/>
    </row>
    <row r="677" spans="1:11" ht="24" x14ac:dyDescent="0.25">
      <c r="A677" s="522">
        <v>672</v>
      </c>
      <c r="B677" s="523" t="s">
        <v>1680</v>
      </c>
      <c r="C677" s="523" t="s">
        <v>2979</v>
      </c>
      <c r="D677" s="523" t="s">
        <v>2980</v>
      </c>
      <c r="E677" s="523" t="s">
        <v>168</v>
      </c>
      <c r="F677" s="524">
        <v>1500</v>
      </c>
      <c r="G677" s="524">
        <v>1500</v>
      </c>
      <c r="H677" s="525" t="s">
        <v>1640</v>
      </c>
      <c r="I677" s="523" t="s">
        <v>1995</v>
      </c>
      <c r="J677" s="526">
        <v>44348</v>
      </c>
      <c r="K677" s="526"/>
    </row>
    <row r="678" spans="1:11" ht="24" x14ac:dyDescent="0.25">
      <c r="A678" s="522">
        <v>673</v>
      </c>
      <c r="B678" s="523" t="s">
        <v>1686</v>
      </c>
      <c r="C678" s="523" t="s">
        <v>2981</v>
      </c>
      <c r="D678" s="523" t="s">
        <v>2982</v>
      </c>
      <c r="E678" s="523" t="s">
        <v>168</v>
      </c>
      <c r="F678" s="524">
        <v>2634.37</v>
      </c>
      <c r="G678" s="524">
        <v>2634.37</v>
      </c>
      <c r="H678" s="525" t="s">
        <v>2839</v>
      </c>
      <c r="I678" s="523" t="s">
        <v>1995</v>
      </c>
      <c r="J678" s="526">
        <v>44348</v>
      </c>
      <c r="K678" s="526"/>
    </row>
    <row r="679" spans="1:11" ht="24" x14ac:dyDescent="0.25">
      <c r="A679" s="522">
        <v>674</v>
      </c>
      <c r="B679" s="523" t="s">
        <v>1672</v>
      </c>
      <c r="C679" s="523" t="s">
        <v>2983</v>
      </c>
      <c r="D679" s="523" t="s">
        <v>2984</v>
      </c>
      <c r="E679" s="523" t="s">
        <v>168</v>
      </c>
      <c r="F679" s="524">
        <v>1900</v>
      </c>
      <c r="G679" s="524">
        <v>1900</v>
      </c>
      <c r="H679" s="525" t="s">
        <v>2295</v>
      </c>
      <c r="I679" s="523" t="s">
        <v>2061</v>
      </c>
      <c r="J679" s="526">
        <v>44348</v>
      </c>
      <c r="K679" s="526"/>
    </row>
    <row r="680" spans="1:11" ht="24" x14ac:dyDescent="0.25">
      <c r="A680" s="522">
        <v>675</v>
      </c>
      <c r="B680" s="523" t="s">
        <v>1680</v>
      </c>
      <c r="C680" s="523" t="s">
        <v>2985</v>
      </c>
      <c r="D680" s="523" t="s">
        <v>2986</v>
      </c>
      <c r="E680" s="523" t="s">
        <v>168</v>
      </c>
      <c r="F680" s="524">
        <v>1500</v>
      </c>
      <c r="G680" s="524">
        <v>1500</v>
      </c>
      <c r="H680" s="525" t="s">
        <v>1640</v>
      </c>
      <c r="I680" s="523" t="s">
        <v>1877</v>
      </c>
      <c r="J680" s="526">
        <v>44348</v>
      </c>
      <c r="K680" s="526"/>
    </row>
    <row r="681" spans="1:11" ht="24" x14ac:dyDescent="0.25">
      <c r="A681" s="522">
        <v>676</v>
      </c>
      <c r="B681" s="523" t="s">
        <v>1672</v>
      </c>
      <c r="C681" s="523" t="s">
        <v>2987</v>
      </c>
      <c r="D681" s="523" t="s">
        <v>2988</v>
      </c>
      <c r="E681" s="523" t="s">
        <v>168</v>
      </c>
      <c r="F681" s="524">
        <v>1900</v>
      </c>
      <c r="G681" s="524">
        <v>1900</v>
      </c>
      <c r="H681" s="525" t="s">
        <v>2295</v>
      </c>
      <c r="I681" s="523" t="s">
        <v>2061</v>
      </c>
      <c r="J681" s="526">
        <v>44348</v>
      </c>
      <c r="K681" s="526"/>
    </row>
    <row r="682" spans="1:11" ht="24" x14ac:dyDescent="0.25">
      <c r="A682" s="522">
        <v>677</v>
      </c>
      <c r="B682" s="523" t="s">
        <v>1664</v>
      </c>
      <c r="C682" s="523" t="s">
        <v>2989</v>
      </c>
      <c r="D682" s="523" t="s">
        <v>2990</v>
      </c>
      <c r="E682" s="523" t="s">
        <v>168</v>
      </c>
      <c r="F682" s="524">
        <v>1200</v>
      </c>
      <c r="G682" s="524">
        <v>1200</v>
      </c>
      <c r="H682" s="525" t="s">
        <v>1640</v>
      </c>
      <c r="I682" s="523" t="s">
        <v>1995</v>
      </c>
      <c r="J682" s="526">
        <v>44348</v>
      </c>
      <c r="K682" s="526"/>
    </row>
    <row r="683" spans="1:11" ht="24" x14ac:dyDescent="0.25">
      <c r="A683" s="522">
        <v>678</v>
      </c>
      <c r="B683" s="523" t="s">
        <v>1788</v>
      </c>
      <c r="C683" s="523" t="s">
        <v>2991</v>
      </c>
      <c r="D683" s="523" t="s">
        <v>2992</v>
      </c>
      <c r="E683" s="523" t="s">
        <v>168</v>
      </c>
      <c r="F683" s="524">
        <v>2634.37</v>
      </c>
      <c r="G683" s="524">
        <v>2634.37</v>
      </c>
      <c r="H683" s="525" t="s">
        <v>2839</v>
      </c>
      <c r="I683" s="523" t="s">
        <v>2031</v>
      </c>
      <c r="J683" s="526">
        <v>44348</v>
      </c>
      <c r="K683" s="526"/>
    </row>
    <row r="684" spans="1:11" ht="24" x14ac:dyDescent="0.25">
      <c r="A684" s="522">
        <v>679</v>
      </c>
      <c r="B684" s="523" t="s">
        <v>1759</v>
      </c>
      <c r="C684" s="523" t="s">
        <v>2993</v>
      </c>
      <c r="D684" s="523" t="s">
        <v>2994</v>
      </c>
      <c r="E684" s="523" t="s">
        <v>168</v>
      </c>
      <c r="F684" s="524">
        <v>1350</v>
      </c>
      <c r="G684" s="524">
        <v>1350</v>
      </c>
      <c r="H684" s="525" t="s">
        <v>2295</v>
      </c>
      <c r="I684" s="523" t="s">
        <v>2031</v>
      </c>
      <c r="J684" s="526">
        <v>44365</v>
      </c>
      <c r="K684" s="526"/>
    </row>
    <row r="685" spans="1:11" ht="24" x14ac:dyDescent="0.25">
      <c r="A685" s="522">
        <v>680</v>
      </c>
      <c r="B685" s="523" t="s">
        <v>1759</v>
      </c>
      <c r="C685" s="523" t="s">
        <v>2995</v>
      </c>
      <c r="D685" s="523" t="s">
        <v>2996</v>
      </c>
      <c r="E685" s="523" t="s">
        <v>168</v>
      </c>
      <c r="F685" s="524">
        <v>1350</v>
      </c>
      <c r="G685" s="524">
        <v>1350</v>
      </c>
      <c r="H685" s="525" t="s">
        <v>2295</v>
      </c>
      <c r="I685" s="523" t="s">
        <v>2099</v>
      </c>
      <c r="J685" s="526">
        <v>44349</v>
      </c>
      <c r="K685" s="526"/>
    </row>
    <row r="686" spans="1:11" ht="24" x14ac:dyDescent="0.25">
      <c r="A686" s="522">
        <v>681</v>
      </c>
      <c r="B686" s="523" t="s">
        <v>1668</v>
      </c>
      <c r="C686" s="523" t="s">
        <v>2997</v>
      </c>
      <c r="D686" s="523" t="s">
        <v>2998</v>
      </c>
      <c r="E686" s="523" t="s">
        <v>168</v>
      </c>
      <c r="F686" s="524">
        <v>1500</v>
      </c>
      <c r="G686" s="524">
        <v>1500</v>
      </c>
      <c r="H686" s="525" t="s">
        <v>1640</v>
      </c>
      <c r="I686" s="523" t="s">
        <v>2099</v>
      </c>
      <c r="J686" s="526">
        <v>44349</v>
      </c>
      <c r="K686" s="526"/>
    </row>
    <row r="687" spans="1:11" ht="24" x14ac:dyDescent="0.25">
      <c r="A687" s="522">
        <v>682</v>
      </c>
      <c r="B687" s="523" t="s">
        <v>1668</v>
      </c>
      <c r="C687" s="523" t="s">
        <v>2999</v>
      </c>
      <c r="D687" s="523" t="s">
        <v>3000</v>
      </c>
      <c r="E687" s="523" t="s">
        <v>168</v>
      </c>
      <c r="F687" s="524">
        <v>1500</v>
      </c>
      <c r="G687" s="524">
        <v>1500</v>
      </c>
      <c r="H687" s="525" t="s">
        <v>1640</v>
      </c>
      <c r="I687" s="523" t="s">
        <v>2099</v>
      </c>
      <c r="J687" s="526">
        <v>44349</v>
      </c>
      <c r="K687" s="526"/>
    </row>
    <row r="688" spans="1:11" ht="24" x14ac:dyDescent="0.25">
      <c r="A688" s="522">
        <v>683</v>
      </c>
      <c r="B688" s="523" t="s">
        <v>1672</v>
      </c>
      <c r="C688" s="523" t="s">
        <v>3001</v>
      </c>
      <c r="D688" s="523" t="s">
        <v>3002</v>
      </c>
      <c r="E688" s="523" t="s">
        <v>168</v>
      </c>
      <c r="F688" s="524">
        <v>1900</v>
      </c>
      <c r="G688" s="524">
        <v>1900</v>
      </c>
      <c r="H688" s="525" t="s">
        <v>2295</v>
      </c>
      <c r="I688" s="523" t="s">
        <v>1995</v>
      </c>
      <c r="J688" s="526">
        <v>44349</v>
      </c>
      <c r="K688" s="526"/>
    </row>
    <row r="689" spans="1:11" ht="24" x14ac:dyDescent="0.25">
      <c r="A689" s="522">
        <v>684</v>
      </c>
      <c r="B689" s="523" t="s">
        <v>1759</v>
      </c>
      <c r="C689" s="523" t="s">
        <v>3003</v>
      </c>
      <c r="D689" s="523" t="s">
        <v>3004</v>
      </c>
      <c r="E689" s="523" t="s">
        <v>168</v>
      </c>
      <c r="F689" s="524">
        <v>1350</v>
      </c>
      <c r="G689" s="524">
        <v>1350</v>
      </c>
      <c r="H689" s="525" t="s">
        <v>2295</v>
      </c>
      <c r="I689" s="523" t="s">
        <v>2099</v>
      </c>
      <c r="J689" s="526">
        <v>44365</v>
      </c>
      <c r="K689" s="526"/>
    </row>
    <row r="690" spans="1:11" ht="24" x14ac:dyDescent="0.25">
      <c r="A690" s="522">
        <v>685</v>
      </c>
      <c r="B690" s="523" t="s">
        <v>1680</v>
      </c>
      <c r="C690" s="523" t="s">
        <v>3005</v>
      </c>
      <c r="D690" s="523" t="s">
        <v>828</v>
      </c>
      <c r="E690" s="523" t="s">
        <v>168</v>
      </c>
      <c r="F690" s="524">
        <v>1500</v>
      </c>
      <c r="G690" s="524">
        <v>1500</v>
      </c>
      <c r="H690" s="525" t="s">
        <v>1640</v>
      </c>
      <c r="I690" s="523" t="s">
        <v>2099</v>
      </c>
      <c r="J690" s="526">
        <v>44417</v>
      </c>
      <c r="K690" s="526">
        <v>44420</v>
      </c>
    </row>
    <row r="691" spans="1:11" ht="24" x14ac:dyDescent="0.25">
      <c r="A691" s="522">
        <v>686</v>
      </c>
      <c r="B691" s="523" t="s">
        <v>1650</v>
      </c>
      <c r="C691" s="523" t="s">
        <v>3006</v>
      </c>
      <c r="D691" s="523" t="s">
        <v>1272</v>
      </c>
      <c r="E691" s="523" t="s">
        <v>168</v>
      </c>
      <c r="F691" s="524">
        <v>3579.46</v>
      </c>
      <c r="G691" s="524">
        <v>3579.46</v>
      </c>
      <c r="H691" s="525" t="s">
        <v>1640</v>
      </c>
      <c r="I691" s="523" t="s">
        <v>2099</v>
      </c>
      <c r="J691" s="526">
        <v>44431</v>
      </c>
      <c r="K691" s="526">
        <v>44449</v>
      </c>
    </row>
    <row r="692" spans="1:11" ht="24" x14ac:dyDescent="0.25">
      <c r="A692" s="522">
        <v>687</v>
      </c>
      <c r="B692" s="523" t="s">
        <v>3007</v>
      </c>
      <c r="C692" s="523" t="s">
        <v>3008</v>
      </c>
      <c r="D692" s="523" t="s">
        <v>3009</v>
      </c>
      <c r="E692" s="523" t="s">
        <v>168</v>
      </c>
      <c r="F692" s="524">
        <v>6700</v>
      </c>
      <c r="G692" s="524">
        <v>6700</v>
      </c>
      <c r="H692" s="525" t="s">
        <v>1640</v>
      </c>
      <c r="I692" s="523" t="s">
        <v>1641</v>
      </c>
      <c r="J692" s="526">
        <v>44396</v>
      </c>
      <c r="K692" s="526"/>
    </row>
    <row r="693" spans="1:11" ht="24" x14ac:dyDescent="0.25">
      <c r="A693" s="522">
        <v>688</v>
      </c>
      <c r="B693" s="523" t="s">
        <v>3010</v>
      </c>
      <c r="C693" s="523" t="s">
        <v>3011</v>
      </c>
      <c r="D693" s="523" t="s">
        <v>808</v>
      </c>
      <c r="E693" s="523" t="s">
        <v>168</v>
      </c>
      <c r="F693" s="524">
        <v>5350</v>
      </c>
      <c r="G693" s="524">
        <v>5350</v>
      </c>
      <c r="H693" s="525" t="s">
        <v>1640</v>
      </c>
      <c r="I693" s="523" t="s">
        <v>1641</v>
      </c>
      <c r="J693" s="526">
        <v>44410</v>
      </c>
      <c r="K693" s="526"/>
    </row>
    <row r="694" spans="1:11" ht="24" x14ac:dyDescent="0.25">
      <c r="A694" s="522">
        <v>689</v>
      </c>
      <c r="B694" s="523" t="s">
        <v>1650</v>
      </c>
      <c r="C694" s="523" t="s">
        <v>3012</v>
      </c>
      <c r="D694" s="523" t="s">
        <v>3013</v>
      </c>
      <c r="E694" s="523" t="s">
        <v>168</v>
      </c>
      <c r="F694" s="524">
        <v>3579.46</v>
      </c>
      <c r="G694" s="524">
        <v>3579.46</v>
      </c>
      <c r="H694" s="525" t="s">
        <v>1640</v>
      </c>
      <c r="I694" s="523" t="s">
        <v>1641</v>
      </c>
      <c r="J694" s="526">
        <v>44410</v>
      </c>
      <c r="K694" s="526"/>
    </row>
    <row r="695" spans="1:11" ht="24" x14ac:dyDescent="0.25">
      <c r="A695" s="522">
        <v>690</v>
      </c>
      <c r="B695" s="523" t="s">
        <v>1650</v>
      </c>
      <c r="C695" s="523" t="s">
        <v>3014</v>
      </c>
      <c r="D695" s="523" t="s">
        <v>698</v>
      </c>
      <c r="E695" s="523" t="s">
        <v>168</v>
      </c>
      <c r="F695" s="524">
        <v>3579.46</v>
      </c>
      <c r="G695" s="524">
        <v>3579.46</v>
      </c>
      <c r="H695" s="525" t="s">
        <v>1640</v>
      </c>
      <c r="I695" s="523" t="s">
        <v>1641</v>
      </c>
      <c r="J695" s="526">
        <v>44410</v>
      </c>
      <c r="K695" s="526">
        <v>44454</v>
      </c>
    </row>
    <row r="696" spans="1:11" ht="24" x14ac:dyDescent="0.25">
      <c r="A696" s="522">
        <v>691</v>
      </c>
      <c r="B696" s="523" t="s">
        <v>1642</v>
      </c>
      <c r="C696" s="523" t="s">
        <v>3015</v>
      </c>
      <c r="D696" s="523" t="s">
        <v>3016</v>
      </c>
      <c r="E696" s="523" t="s">
        <v>168</v>
      </c>
      <c r="F696" s="524">
        <v>1786</v>
      </c>
      <c r="G696" s="524">
        <v>1786</v>
      </c>
      <c r="H696" s="525" t="s">
        <v>1640</v>
      </c>
      <c r="I696" s="523" t="s">
        <v>1641</v>
      </c>
      <c r="J696" s="526">
        <v>44419</v>
      </c>
      <c r="K696" s="526"/>
    </row>
    <row r="697" spans="1:11" ht="24" x14ac:dyDescent="0.25">
      <c r="A697" s="522">
        <v>692</v>
      </c>
      <c r="B697" s="523" t="s">
        <v>3017</v>
      </c>
      <c r="C697" s="523" t="s">
        <v>3018</v>
      </c>
      <c r="D697" s="523" t="s">
        <v>806</v>
      </c>
      <c r="E697" s="523" t="s">
        <v>168</v>
      </c>
      <c r="F697" s="524">
        <v>6700</v>
      </c>
      <c r="G697" s="524">
        <v>6700</v>
      </c>
      <c r="H697" s="525" t="s">
        <v>1640</v>
      </c>
      <c r="I697" s="523" t="s">
        <v>1641</v>
      </c>
      <c r="J697" s="526">
        <v>44420</v>
      </c>
      <c r="K697" s="526"/>
    </row>
    <row r="698" spans="1:11" ht="24" x14ac:dyDescent="0.25">
      <c r="A698" s="522">
        <v>693</v>
      </c>
      <c r="B698" s="523" t="s">
        <v>1650</v>
      </c>
      <c r="C698" s="523" t="s">
        <v>3019</v>
      </c>
      <c r="D698" s="523" t="s">
        <v>3020</v>
      </c>
      <c r="E698" s="523" t="s">
        <v>168</v>
      </c>
      <c r="F698" s="524">
        <v>3579.46</v>
      </c>
      <c r="G698" s="524">
        <v>3579.46</v>
      </c>
      <c r="H698" s="525" t="s">
        <v>1640</v>
      </c>
      <c r="I698" s="523" t="s">
        <v>1641</v>
      </c>
      <c r="J698" s="526">
        <v>44440</v>
      </c>
      <c r="K698" s="526"/>
    </row>
    <row r="699" spans="1:11" ht="24" x14ac:dyDescent="0.25">
      <c r="A699" s="522">
        <v>694</v>
      </c>
      <c r="B699" s="523" t="s">
        <v>2306</v>
      </c>
      <c r="C699" s="523" t="s">
        <v>3021</v>
      </c>
      <c r="D699" s="523" t="s">
        <v>3022</v>
      </c>
      <c r="E699" s="523" t="s">
        <v>168</v>
      </c>
      <c r="F699" s="524">
        <v>1381.72</v>
      </c>
      <c r="G699" s="524">
        <v>1381.72</v>
      </c>
      <c r="H699" s="525" t="s">
        <v>1640</v>
      </c>
      <c r="I699" s="523" t="s">
        <v>1641</v>
      </c>
      <c r="J699" s="526">
        <v>44440</v>
      </c>
      <c r="K699" s="526"/>
    </row>
    <row r="700" spans="1:11" ht="24" x14ac:dyDescent="0.25">
      <c r="A700" s="522">
        <v>695</v>
      </c>
      <c r="B700" s="523" t="s">
        <v>1650</v>
      </c>
      <c r="C700" s="523" t="s">
        <v>3023</v>
      </c>
      <c r="D700" s="523" t="s">
        <v>3024</v>
      </c>
      <c r="E700" s="523" t="s">
        <v>168</v>
      </c>
      <c r="F700" s="524">
        <v>3579.46</v>
      </c>
      <c r="G700" s="524">
        <v>3579.46</v>
      </c>
      <c r="H700" s="525" t="s">
        <v>1640</v>
      </c>
      <c r="I700" s="523" t="s">
        <v>1641</v>
      </c>
      <c r="J700" s="526">
        <v>44461</v>
      </c>
      <c r="K700" s="526"/>
    </row>
    <row r="701" spans="1:11" ht="24" x14ac:dyDescent="0.25">
      <c r="A701" s="522">
        <v>696</v>
      </c>
      <c r="B701" s="523" t="s">
        <v>1759</v>
      </c>
      <c r="C701" s="523" t="s">
        <v>3025</v>
      </c>
      <c r="D701" s="523" t="s">
        <v>3026</v>
      </c>
      <c r="E701" s="523" t="s">
        <v>168</v>
      </c>
      <c r="F701" s="524">
        <v>1350</v>
      </c>
      <c r="G701" s="524">
        <v>1350</v>
      </c>
      <c r="H701" s="525" t="s">
        <v>1640</v>
      </c>
      <c r="I701" s="523" t="s">
        <v>1671</v>
      </c>
      <c r="J701" s="526">
        <v>44384</v>
      </c>
      <c r="K701" s="526"/>
    </row>
    <row r="702" spans="1:11" ht="24" x14ac:dyDescent="0.25">
      <c r="A702" s="522">
        <v>697</v>
      </c>
      <c r="B702" s="523" t="s">
        <v>1788</v>
      </c>
      <c r="C702" s="523" t="s">
        <v>3027</v>
      </c>
      <c r="D702" s="523" t="s">
        <v>3028</v>
      </c>
      <c r="E702" s="523" t="s">
        <v>168</v>
      </c>
      <c r="F702" s="524">
        <v>2634.37</v>
      </c>
      <c r="G702" s="524">
        <v>2634.37</v>
      </c>
      <c r="H702" s="525" t="s">
        <v>2839</v>
      </c>
      <c r="I702" s="523" t="s">
        <v>1671</v>
      </c>
      <c r="J702" s="526">
        <v>44431</v>
      </c>
      <c r="K702" s="526"/>
    </row>
    <row r="703" spans="1:11" ht="24" x14ac:dyDescent="0.25">
      <c r="A703" s="522">
        <v>698</v>
      </c>
      <c r="B703" s="523" t="s">
        <v>1759</v>
      </c>
      <c r="C703" s="523" t="s">
        <v>3029</v>
      </c>
      <c r="D703" s="523" t="s">
        <v>3030</v>
      </c>
      <c r="E703" s="523" t="s">
        <v>168</v>
      </c>
      <c r="F703" s="524">
        <v>1350</v>
      </c>
      <c r="G703" s="524">
        <v>1350</v>
      </c>
      <c r="H703" s="525" t="s">
        <v>1640</v>
      </c>
      <c r="I703" s="523" t="s">
        <v>1671</v>
      </c>
      <c r="J703" s="526">
        <v>44431</v>
      </c>
      <c r="K703" s="526">
        <v>44469</v>
      </c>
    </row>
    <row r="704" spans="1:11" ht="24" x14ac:dyDescent="0.25">
      <c r="A704" s="522">
        <v>699</v>
      </c>
      <c r="B704" s="523" t="s">
        <v>1686</v>
      </c>
      <c r="C704" s="523" t="s">
        <v>3031</v>
      </c>
      <c r="D704" s="523" t="s">
        <v>3032</v>
      </c>
      <c r="E704" s="523" t="s">
        <v>168</v>
      </c>
      <c r="F704" s="524">
        <v>2634.37</v>
      </c>
      <c r="G704" s="524">
        <v>2634.37</v>
      </c>
      <c r="H704" s="525" t="s">
        <v>2839</v>
      </c>
      <c r="I704" s="523" t="s">
        <v>1671</v>
      </c>
      <c r="J704" s="526">
        <v>44431</v>
      </c>
      <c r="K704" s="526"/>
    </row>
    <row r="705" spans="1:11" ht="24" x14ac:dyDescent="0.25">
      <c r="A705" s="522">
        <v>700</v>
      </c>
      <c r="B705" s="523" t="s">
        <v>2854</v>
      </c>
      <c r="C705" s="523" t="s">
        <v>3033</v>
      </c>
      <c r="D705" s="523" t="s">
        <v>3034</v>
      </c>
      <c r="E705" s="523" t="s">
        <v>168</v>
      </c>
      <c r="F705" s="524">
        <v>2634.37</v>
      </c>
      <c r="G705" s="524">
        <v>2634.37</v>
      </c>
      <c r="H705" s="525" t="s">
        <v>2839</v>
      </c>
      <c r="I705" s="523" t="s">
        <v>1671</v>
      </c>
      <c r="J705" s="526">
        <v>44431</v>
      </c>
      <c r="K705" s="526">
        <v>44432</v>
      </c>
    </row>
    <row r="706" spans="1:11" ht="24" x14ac:dyDescent="0.25">
      <c r="A706" s="522">
        <v>701</v>
      </c>
      <c r="B706" s="523" t="s">
        <v>1672</v>
      </c>
      <c r="C706" s="523" t="s">
        <v>3035</v>
      </c>
      <c r="D706" s="523" t="s">
        <v>3036</v>
      </c>
      <c r="E706" s="523" t="s">
        <v>168</v>
      </c>
      <c r="F706" s="524">
        <v>1900</v>
      </c>
      <c r="G706" s="524">
        <v>1900</v>
      </c>
      <c r="H706" s="525" t="s">
        <v>2295</v>
      </c>
      <c r="I706" s="523" t="s">
        <v>1671</v>
      </c>
      <c r="J706" s="526">
        <v>44440</v>
      </c>
      <c r="K706" s="526">
        <v>44441</v>
      </c>
    </row>
    <row r="707" spans="1:11" ht="24" x14ac:dyDescent="0.25">
      <c r="A707" s="522">
        <v>702</v>
      </c>
      <c r="B707" s="523" t="s">
        <v>1642</v>
      </c>
      <c r="C707" s="523" t="s">
        <v>2307</v>
      </c>
      <c r="D707" s="523" t="s">
        <v>2308</v>
      </c>
      <c r="E707" s="523" t="s">
        <v>168</v>
      </c>
      <c r="F707" s="524">
        <v>1786</v>
      </c>
      <c r="G707" s="524">
        <v>1786</v>
      </c>
      <c r="H707" s="525" t="s">
        <v>1667</v>
      </c>
      <c r="I707" s="523" t="s">
        <v>1641</v>
      </c>
      <c r="J707" s="526">
        <v>44440</v>
      </c>
      <c r="K707" s="526"/>
    </row>
    <row r="708" spans="1:11" ht="24" x14ac:dyDescent="0.25">
      <c r="A708" s="522">
        <v>703</v>
      </c>
      <c r="B708" s="523" t="s">
        <v>1672</v>
      </c>
      <c r="C708" s="523" t="s">
        <v>3037</v>
      </c>
      <c r="D708" s="523" t="s">
        <v>3038</v>
      </c>
      <c r="E708" s="523" t="s">
        <v>168</v>
      </c>
      <c r="F708" s="524">
        <v>1900</v>
      </c>
      <c r="G708" s="524">
        <v>1900</v>
      </c>
      <c r="H708" s="525" t="s">
        <v>1675</v>
      </c>
      <c r="I708" s="523" t="s">
        <v>1671</v>
      </c>
      <c r="J708" s="526">
        <v>44440</v>
      </c>
      <c r="K708" s="526"/>
    </row>
    <row r="709" spans="1:11" ht="24" x14ac:dyDescent="0.25">
      <c r="A709" s="522">
        <v>704</v>
      </c>
      <c r="B709" s="523" t="s">
        <v>1650</v>
      </c>
      <c r="C709" s="523" t="s">
        <v>1681</v>
      </c>
      <c r="D709" s="523" t="s">
        <v>1682</v>
      </c>
      <c r="E709" s="523" t="s">
        <v>168</v>
      </c>
      <c r="F709" s="524">
        <v>3579.46</v>
      </c>
      <c r="G709" s="524">
        <v>3579.46</v>
      </c>
      <c r="H709" s="525" t="s">
        <v>1667</v>
      </c>
      <c r="I709" s="523" t="s">
        <v>1671</v>
      </c>
      <c r="J709" s="526">
        <v>44440</v>
      </c>
      <c r="K709" s="526"/>
    </row>
    <row r="710" spans="1:11" ht="24" x14ac:dyDescent="0.25">
      <c r="A710" s="522">
        <v>705</v>
      </c>
      <c r="B710" s="523" t="s">
        <v>1672</v>
      </c>
      <c r="C710" s="523" t="s">
        <v>3039</v>
      </c>
      <c r="D710" s="523" t="s">
        <v>3040</v>
      </c>
      <c r="E710" s="523" t="s">
        <v>168</v>
      </c>
      <c r="F710" s="524">
        <v>1900</v>
      </c>
      <c r="G710" s="524">
        <v>1900</v>
      </c>
      <c r="H710" s="525" t="s">
        <v>1675</v>
      </c>
      <c r="I710" s="523" t="s">
        <v>1671</v>
      </c>
      <c r="J710" s="526">
        <v>44440</v>
      </c>
      <c r="K710" s="526"/>
    </row>
    <row r="711" spans="1:11" ht="24" x14ac:dyDescent="0.25">
      <c r="A711" s="522">
        <v>706</v>
      </c>
      <c r="B711" s="523" t="s">
        <v>1672</v>
      </c>
      <c r="C711" s="523" t="s">
        <v>3041</v>
      </c>
      <c r="D711" s="523" t="s">
        <v>3042</v>
      </c>
      <c r="E711" s="523" t="s">
        <v>168</v>
      </c>
      <c r="F711" s="524">
        <v>1900</v>
      </c>
      <c r="G711" s="524">
        <v>1900</v>
      </c>
      <c r="H711" s="525" t="s">
        <v>1675</v>
      </c>
      <c r="I711" s="523" t="s">
        <v>1671</v>
      </c>
      <c r="J711" s="526">
        <v>44440</v>
      </c>
      <c r="K711" s="526"/>
    </row>
    <row r="712" spans="1:11" ht="24" x14ac:dyDescent="0.25">
      <c r="A712" s="522">
        <v>707</v>
      </c>
      <c r="B712" s="523" t="s">
        <v>1672</v>
      </c>
      <c r="C712" s="523" t="s">
        <v>3043</v>
      </c>
      <c r="D712" s="523" t="s">
        <v>3044</v>
      </c>
      <c r="E712" s="523" t="s">
        <v>168</v>
      </c>
      <c r="F712" s="524">
        <v>1900</v>
      </c>
      <c r="G712" s="524">
        <v>1900</v>
      </c>
      <c r="H712" s="525" t="s">
        <v>1675</v>
      </c>
      <c r="I712" s="523" t="s">
        <v>1671</v>
      </c>
      <c r="J712" s="526">
        <v>44440</v>
      </c>
      <c r="K712" s="526"/>
    </row>
    <row r="713" spans="1:11" ht="24" x14ac:dyDescent="0.25">
      <c r="A713" s="522">
        <v>708</v>
      </c>
      <c r="B713" s="523" t="s">
        <v>1759</v>
      </c>
      <c r="C713" s="523" t="s">
        <v>3045</v>
      </c>
      <c r="D713" s="523" t="s">
        <v>3046</v>
      </c>
      <c r="E713" s="523" t="s">
        <v>168</v>
      </c>
      <c r="F713" s="524">
        <v>1350</v>
      </c>
      <c r="G713" s="524">
        <v>1350</v>
      </c>
      <c r="H713" s="525" t="s">
        <v>1667</v>
      </c>
      <c r="I713" s="523" t="s">
        <v>1671</v>
      </c>
      <c r="J713" s="526">
        <v>44441</v>
      </c>
      <c r="K713" s="526"/>
    </row>
    <row r="714" spans="1:11" ht="24" x14ac:dyDescent="0.25">
      <c r="A714" s="522">
        <v>709</v>
      </c>
      <c r="B714" s="523" t="s">
        <v>3047</v>
      </c>
      <c r="C714" s="523" t="s">
        <v>3048</v>
      </c>
      <c r="D714" s="523" t="s">
        <v>3049</v>
      </c>
      <c r="E714" s="523" t="s">
        <v>168</v>
      </c>
      <c r="F714" s="524">
        <v>2634.37</v>
      </c>
      <c r="G714" s="524">
        <v>2634.37</v>
      </c>
      <c r="H714" s="525" t="s">
        <v>2839</v>
      </c>
      <c r="I714" s="523" t="s">
        <v>1671</v>
      </c>
      <c r="J714" s="526">
        <v>44441</v>
      </c>
      <c r="K714" s="526"/>
    </row>
    <row r="715" spans="1:11" ht="24" x14ac:dyDescent="0.25">
      <c r="A715" s="522">
        <v>710</v>
      </c>
      <c r="B715" s="523" t="s">
        <v>3050</v>
      </c>
      <c r="C715" s="523" t="s">
        <v>3051</v>
      </c>
      <c r="D715" s="523" t="s">
        <v>3052</v>
      </c>
      <c r="E715" s="523" t="s">
        <v>168</v>
      </c>
      <c r="F715" s="524">
        <v>2634.37</v>
      </c>
      <c r="G715" s="524">
        <v>2634.37</v>
      </c>
      <c r="H715" s="525" t="s">
        <v>2839</v>
      </c>
      <c r="I715" s="523" t="s">
        <v>1810</v>
      </c>
      <c r="J715" s="526">
        <v>44447</v>
      </c>
      <c r="K715" s="526">
        <v>44452</v>
      </c>
    </row>
    <row r="716" spans="1:11" ht="24" x14ac:dyDescent="0.25">
      <c r="A716" s="522">
        <v>711</v>
      </c>
      <c r="B716" s="523" t="s">
        <v>1672</v>
      </c>
      <c r="C716" s="523" t="s">
        <v>3053</v>
      </c>
      <c r="D716" s="523" t="s">
        <v>3054</v>
      </c>
      <c r="E716" s="523" t="s">
        <v>168</v>
      </c>
      <c r="F716" s="524">
        <v>1900</v>
      </c>
      <c r="G716" s="524">
        <v>1900</v>
      </c>
      <c r="H716" s="525" t="s">
        <v>1675</v>
      </c>
      <c r="I716" s="523" t="s">
        <v>1671</v>
      </c>
      <c r="J716" s="526">
        <v>44448</v>
      </c>
      <c r="K716" s="526"/>
    </row>
    <row r="717" spans="1:11" ht="24" x14ac:dyDescent="0.25">
      <c r="A717" s="522">
        <v>712</v>
      </c>
      <c r="B717" s="523" t="s">
        <v>1710</v>
      </c>
      <c r="C717" s="523" t="s">
        <v>3055</v>
      </c>
      <c r="D717" s="523" t="s">
        <v>3056</v>
      </c>
      <c r="E717" s="523" t="s">
        <v>168</v>
      </c>
      <c r="F717" s="524">
        <v>2145</v>
      </c>
      <c r="G717" s="524">
        <v>2145</v>
      </c>
      <c r="H717" s="525" t="s">
        <v>1640</v>
      </c>
      <c r="I717" s="523" t="s">
        <v>1671</v>
      </c>
      <c r="J717" s="526">
        <v>44448</v>
      </c>
      <c r="K717" s="526"/>
    </row>
    <row r="718" spans="1:11" ht="24" x14ac:dyDescent="0.25">
      <c r="A718" s="522">
        <v>713</v>
      </c>
      <c r="B718" s="523" t="s">
        <v>1664</v>
      </c>
      <c r="C718" s="523" t="s">
        <v>3057</v>
      </c>
      <c r="D718" s="523" t="s">
        <v>3058</v>
      </c>
      <c r="E718" s="523" t="s">
        <v>168</v>
      </c>
      <c r="F718" s="524">
        <v>1200</v>
      </c>
      <c r="G718" s="524">
        <v>1200</v>
      </c>
      <c r="H718" s="525" t="s">
        <v>1640</v>
      </c>
      <c r="I718" s="523" t="s">
        <v>1671</v>
      </c>
      <c r="J718" s="526">
        <v>44453</v>
      </c>
      <c r="K718" s="526"/>
    </row>
    <row r="719" spans="1:11" ht="24" x14ac:dyDescent="0.25">
      <c r="A719" s="522">
        <v>714</v>
      </c>
      <c r="B719" s="523" t="s">
        <v>1664</v>
      </c>
      <c r="C719" s="523" t="s">
        <v>3059</v>
      </c>
      <c r="D719" s="523" t="s">
        <v>3060</v>
      </c>
      <c r="E719" s="523" t="s">
        <v>168</v>
      </c>
      <c r="F719" s="524">
        <v>1200</v>
      </c>
      <c r="G719" s="524">
        <v>1200</v>
      </c>
      <c r="H719" s="525" t="s">
        <v>1640</v>
      </c>
      <c r="I719" s="523" t="s">
        <v>1671</v>
      </c>
      <c r="J719" s="526">
        <v>44459</v>
      </c>
      <c r="K719" s="526"/>
    </row>
    <row r="720" spans="1:11" ht="24" x14ac:dyDescent="0.25">
      <c r="A720" s="522">
        <v>715</v>
      </c>
      <c r="B720" s="523" t="s">
        <v>1672</v>
      </c>
      <c r="C720" s="523" t="s">
        <v>3061</v>
      </c>
      <c r="D720" s="523" t="s">
        <v>3062</v>
      </c>
      <c r="E720" s="523" t="s">
        <v>168</v>
      </c>
      <c r="F720" s="524">
        <v>1900</v>
      </c>
      <c r="G720" s="524">
        <v>1900</v>
      </c>
      <c r="H720" s="525" t="s">
        <v>1675</v>
      </c>
      <c r="I720" s="523" t="s">
        <v>1671</v>
      </c>
      <c r="J720" s="526">
        <v>44460</v>
      </c>
      <c r="K720" s="526"/>
    </row>
    <row r="721" spans="1:11" ht="24" x14ac:dyDescent="0.25">
      <c r="A721" s="522">
        <v>716</v>
      </c>
      <c r="B721" s="523" t="s">
        <v>1703</v>
      </c>
      <c r="C721" s="523" t="s">
        <v>3063</v>
      </c>
      <c r="D721" s="523" t="s">
        <v>3064</v>
      </c>
      <c r="E721" s="523" t="s">
        <v>168</v>
      </c>
      <c r="F721" s="524">
        <v>2634.37</v>
      </c>
      <c r="G721" s="524">
        <v>2634.37</v>
      </c>
      <c r="H721" s="525" t="s">
        <v>1689</v>
      </c>
      <c r="I721" s="523" t="s">
        <v>1671</v>
      </c>
      <c r="J721" s="526">
        <v>44461</v>
      </c>
      <c r="K721" s="526"/>
    </row>
    <row r="722" spans="1:11" ht="24" x14ac:dyDescent="0.25">
      <c r="A722" s="522">
        <v>717</v>
      </c>
      <c r="B722" s="523" t="s">
        <v>1668</v>
      </c>
      <c r="C722" s="523" t="s">
        <v>3065</v>
      </c>
      <c r="D722" s="523" t="s">
        <v>3066</v>
      </c>
      <c r="E722" s="523" t="s">
        <v>168</v>
      </c>
      <c r="F722" s="524">
        <v>1500</v>
      </c>
      <c r="G722" s="524">
        <v>1500</v>
      </c>
      <c r="H722" s="525" t="s">
        <v>1640</v>
      </c>
      <c r="I722" s="523" t="s">
        <v>1671</v>
      </c>
      <c r="J722" s="526">
        <v>44461</v>
      </c>
      <c r="K722" s="526"/>
    </row>
    <row r="723" spans="1:11" ht="24" x14ac:dyDescent="0.25">
      <c r="A723" s="522">
        <v>718</v>
      </c>
      <c r="B723" s="523" t="s">
        <v>1668</v>
      </c>
      <c r="C723" s="523" t="s">
        <v>3067</v>
      </c>
      <c r="D723" s="523" t="s">
        <v>3068</v>
      </c>
      <c r="E723" s="523" t="s">
        <v>168</v>
      </c>
      <c r="F723" s="524">
        <v>1500</v>
      </c>
      <c r="G723" s="524">
        <v>1500</v>
      </c>
      <c r="H723" s="525" t="s">
        <v>1640</v>
      </c>
      <c r="I723" s="523" t="s">
        <v>1671</v>
      </c>
      <c r="J723" s="526">
        <v>44461</v>
      </c>
      <c r="K723" s="526">
        <v>44462</v>
      </c>
    </row>
    <row r="724" spans="1:11" ht="24" x14ac:dyDescent="0.25">
      <c r="A724" s="522">
        <v>719</v>
      </c>
      <c r="B724" s="523" t="s">
        <v>1698</v>
      </c>
      <c r="C724" s="523" t="s">
        <v>3069</v>
      </c>
      <c r="D724" s="523" t="s">
        <v>3070</v>
      </c>
      <c r="E724" s="523" t="s">
        <v>168</v>
      </c>
      <c r="F724" s="524">
        <v>2634.37</v>
      </c>
      <c r="G724" s="524">
        <v>2634.37</v>
      </c>
      <c r="H724" s="525" t="s">
        <v>2839</v>
      </c>
      <c r="I724" s="523" t="s">
        <v>1722</v>
      </c>
      <c r="J724" s="526">
        <v>44440</v>
      </c>
      <c r="K724" s="526"/>
    </row>
    <row r="725" spans="1:11" ht="24" x14ac:dyDescent="0.25">
      <c r="A725" s="522">
        <v>720</v>
      </c>
      <c r="B725" s="523" t="s">
        <v>1664</v>
      </c>
      <c r="C725" s="523" t="s">
        <v>3071</v>
      </c>
      <c r="D725" s="523" t="s">
        <v>3072</v>
      </c>
      <c r="E725" s="523" t="s">
        <v>168</v>
      </c>
      <c r="F725" s="524">
        <v>1200</v>
      </c>
      <c r="G725" s="524">
        <v>1200</v>
      </c>
      <c r="H725" s="525" t="s">
        <v>1640</v>
      </c>
      <c r="I725" s="523" t="s">
        <v>1722</v>
      </c>
      <c r="J725" s="526">
        <v>44440</v>
      </c>
      <c r="K725" s="526"/>
    </row>
    <row r="726" spans="1:11" ht="24" x14ac:dyDescent="0.25">
      <c r="A726" s="522">
        <v>721</v>
      </c>
      <c r="B726" s="523" t="s">
        <v>1710</v>
      </c>
      <c r="C726" s="523" t="s">
        <v>3073</v>
      </c>
      <c r="D726" s="523" t="s">
        <v>3074</v>
      </c>
      <c r="E726" s="523" t="s">
        <v>168</v>
      </c>
      <c r="F726" s="524">
        <v>2145</v>
      </c>
      <c r="G726" s="524">
        <v>2145</v>
      </c>
      <c r="H726" s="525" t="s">
        <v>1640</v>
      </c>
      <c r="I726" s="523" t="s">
        <v>1722</v>
      </c>
      <c r="J726" s="526">
        <v>44440</v>
      </c>
      <c r="K726" s="526"/>
    </row>
    <row r="727" spans="1:11" ht="24" x14ac:dyDescent="0.25">
      <c r="A727" s="522">
        <v>722</v>
      </c>
      <c r="B727" s="523" t="s">
        <v>3050</v>
      </c>
      <c r="C727" s="523" t="s">
        <v>3075</v>
      </c>
      <c r="D727" s="523" t="s">
        <v>3076</v>
      </c>
      <c r="E727" s="523" t="s">
        <v>168</v>
      </c>
      <c r="F727" s="524">
        <v>2634.37</v>
      </c>
      <c r="G727" s="524">
        <v>2634.37</v>
      </c>
      <c r="H727" s="525" t="s">
        <v>2839</v>
      </c>
      <c r="I727" s="523" t="s">
        <v>1722</v>
      </c>
      <c r="J727" s="526">
        <v>44448</v>
      </c>
      <c r="K727" s="526"/>
    </row>
    <row r="728" spans="1:11" ht="24" x14ac:dyDescent="0.25">
      <c r="A728" s="522">
        <v>723</v>
      </c>
      <c r="B728" s="523" t="s">
        <v>1719</v>
      </c>
      <c r="C728" s="523" t="s">
        <v>3077</v>
      </c>
      <c r="D728" s="523" t="s">
        <v>3078</v>
      </c>
      <c r="E728" s="523" t="s">
        <v>168</v>
      </c>
      <c r="F728" s="524">
        <v>1900</v>
      </c>
      <c r="G728" s="524">
        <v>1900</v>
      </c>
      <c r="H728" s="525" t="s">
        <v>1675</v>
      </c>
      <c r="I728" s="523" t="s">
        <v>1722</v>
      </c>
      <c r="J728" s="526">
        <v>44453</v>
      </c>
      <c r="K728" s="526"/>
    </row>
    <row r="729" spans="1:11" ht="24" x14ac:dyDescent="0.25">
      <c r="A729" s="522">
        <v>724</v>
      </c>
      <c r="B729" s="523" t="s">
        <v>1719</v>
      </c>
      <c r="C729" s="523" t="s">
        <v>3079</v>
      </c>
      <c r="D729" s="523" t="s">
        <v>3080</v>
      </c>
      <c r="E729" s="523" t="s">
        <v>168</v>
      </c>
      <c r="F729" s="524">
        <v>1900</v>
      </c>
      <c r="G729" s="524">
        <v>1900</v>
      </c>
      <c r="H729" s="525" t="s">
        <v>1675</v>
      </c>
      <c r="I729" s="523" t="s">
        <v>1722</v>
      </c>
      <c r="J729" s="526">
        <v>44461</v>
      </c>
      <c r="K729" s="526"/>
    </row>
    <row r="730" spans="1:11" ht="24" x14ac:dyDescent="0.25">
      <c r="A730" s="522">
        <v>725</v>
      </c>
      <c r="B730" s="523" t="s">
        <v>1680</v>
      </c>
      <c r="C730" s="523" t="s">
        <v>3081</v>
      </c>
      <c r="D730" s="523" t="s">
        <v>3082</v>
      </c>
      <c r="E730" s="523" t="s">
        <v>168</v>
      </c>
      <c r="F730" s="524">
        <v>1500</v>
      </c>
      <c r="G730" s="524">
        <v>1500</v>
      </c>
      <c r="H730" s="525" t="s">
        <v>1640</v>
      </c>
      <c r="I730" s="523" t="s">
        <v>1810</v>
      </c>
      <c r="J730" s="526">
        <v>44413</v>
      </c>
      <c r="K730" s="526"/>
    </row>
    <row r="731" spans="1:11" ht="24" x14ac:dyDescent="0.25">
      <c r="A731" s="522">
        <v>726</v>
      </c>
      <c r="B731" s="523" t="s">
        <v>1668</v>
      </c>
      <c r="C731" s="523" t="s">
        <v>3083</v>
      </c>
      <c r="D731" s="523" t="s">
        <v>3084</v>
      </c>
      <c r="E731" s="523" t="s">
        <v>168</v>
      </c>
      <c r="F731" s="524">
        <v>1500</v>
      </c>
      <c r="G731" s="524">
        <v>1500</v>
      </c>
      <c r="H731" s="525" t="s">
        <v>1640</v>
      </c>
      <c r="I731" s="523" t="s">
        <v>1810</v>
      </c>
      <c r="J731" s="526">
        <v>44440</v>
      </c>
      <c r="K731" s="526"/>
    </row>
    <row r="732" spans="1:11" ht="24" x14ac:dyDescent="0.25">
      <c r="A732" s="522">
        <v>727</v>
      </c>
      <c r="B732" s="523" t="s">
        <v>1672</v>
      </c>
      <c r="C732" s="523" t="s">
        <v>3085</v>
      </c>
      <c r="D732" s="523" t="s">
        <v>3086</v>
      </c>
      <c r="E732" s="523" t="s">
        <v>168</v>
      </c>
      <c r="F732" s="524">
        <v>1900</v>
      </c>
      <c r="G732" s="524">
        <v>1900</v>
      </c>
      <c r="H732" s="525" t="s">
        <v>1675</v>
      </c>
      <c r="I732" s="523" t="s">
        <v>1810</v>
      </c>
      <c r="J732" s="526">
        <v>44440</v>
      </c>
      <c r="K732" s="526"/>
    </row>
    <row r="733" spans="1:11" ht="24" x14ac:dyDescent="0.25">
      <c r="A733" s="522">
        <v>728</v>
      </c>
      <c r="B733" s="523" t="s">
        <v>1668</v>
      </c>
      <c r="C733" s="523" t="s">
        <v>3087</v>
      </c>
      <c r="D733" s="523" t="s">
        <v>3088</v>
      </c>
      <c r="E733" s="523" t="s">
        <v>168</v>
      </c>
      <c r="F733" s="524">
        <v>1500</v>
      </c>
      <c r="G733" s="524">
        <v>1500</v>
      </c>
      <c r="H733" s="525" t="s">
        <v>1640</v>
      </c>
      <c r="I733" s="523" t="s">
        <v>1810</v>
      </c>
      <c r="J733" s="526">
        <v>44455</v>
      </c>
      <c r="K733" s="526"/>
    </row>
    <row r="734" spans="1:11" ht="24" x14ac:dyDescent="0.25">
      <c r="A734" s="522">
        <v>729</v>
      </c>
      <c r="B734" s="523" t="s">
        <v>3050</v>
      </c>
      <c r="C734" s="523" t="s">
        <v>3089</v>
      </c>
      <c r="D734" s="523" t="s">
        <v>3090</v>
      </c>
      <c r="E734" s="523" t="s">
        <v>168</v>
      </c>
      <c r="F734" s="524">
        <v>2634.37</v>
      </c>
      <c r="G734" s="524">
        <v>2634.37</v>
      </c>
      <c r="H734" s="525" t="s">
        <v>2839</v>
      </c>
      <c r="I734" s="523" t="s">
        <v>1810</v>
      </c>
      <c r="J734" s="526">
        <v>44461</v>
      </c>
      <c r="K734" s="526"/>
    </row>
    <row r="735" spans="1:11" ht="24" x14ac:dyDescent="0.25">
      <c r="A735" s="522">
        <v>730</v>
      </c>
      <c r="B735" s="523" t="s">
        <v>1759</v>
      </c>
      <c r="C735" s="523" t="s">
        <v>3091</v>
      </c>
      <c r="D735" s="523" t="s">
        <v>3092</v>
      </c>
      <c r="E735" s="523" t="s">
        <v>168</v>
      </c>
      <c r="F735" s="524">
        <v>1350</v>
      </c>
      <c r="G735" s="524">
        <v>1350</v>
      </c>
      <c r="H735" s="525" t="s">
        <v>2295</v>
      </c>
      <c r="I735" s="523" t="s">
        <v>2385</v>
      </c>
      <c r="J735" s="526">
        <v>44410</v>
      </c>
      <c r="K735" s="526"/>
    </row>
    <row r="736" spans="1:11" ht="24" x14ac:dyDescent="0.25">
      <c r="A736" s="522">
        <v>731</v>
      </c>
      <c r="B736" s="523" t="s">
        <v>1686</v>
      </c>
      <c r="C736" s="523" t="s">
        <v>3093</v>
      </c>
      <c r="D736" s="523" t="s">
        <v>3094</v>
      </c>
      <c r="E736" s="523" t="s">
        <v>168</v>
      </c>
      <c r="F736" s="524">
        <v>2634.37</v>
      </c>
      <c r="G736" s="524">
        <v>2634.37</v>
      </c>
      <c r="H736" s="525" t="s">
        <v>2839</v>
      </c>
      <c r="I736" s="523" t="s">
        <v>2385</v>
      </c>
      <c r="J736" s="526">
        <v>44431</v>
      </c>
      <c r="K736" s="526"/>
    </row>
    <row r="737" spans="1:11" ht="24" x14ac:dyDescent="0.25">
      <c r="A737" s="522">
        <v>732</v>
      </c>
      <c r="B737" s="523" t="s">
        <v>1719</v>
      </c>
      <c r="C737" s="523" t="s">
        <v>3095</v>
      </c>
      <c r="D737" s="523" t="s">
        <v>3096</v>
      </c>
      <c r="E737" s="523" t="s">
        <v>168</v>
      </c>
      <c r="F737" s="524">
        <v>1900</v>
      </c>
      <c r="G737" s="524">
        <v>1900</v>
      </c>
      <c r="H737" s="525" t="s">
        <v>1675</v>
      </c>
      <c r="I737" s="523" t="s">
        <v>2385</v>
      </c>
      <c r="J737" s="526">
        <v>44452</v>
      </c>
      <c r="K737" s="526"/>
    </row>
    <row r="738" spans="1:11" ht="24" x14ac:dyDescent="0.25">
      <c r="A738" s="522">
        <v>733</v>
      </c>
      <c r="B738" s="523" t="s">
        <v>1719</v>
      </c>
      <c r="C738" s="523" t="s">
        <v>3097</v>
      </c>
      <c r="D738" s="523" t="s">
        <v>3098</v>
      </c>
      <c r="E738" s="523" t="s">
        <v>168</v>
      </c>
      <c r="F738" s="524">
        <v>1900</v>
      </c>
      <c r="G738" s="524">
        <v>1900</v>
      </c>
      <c r="H738" s="525" t="s">
        <v>1675</v>
      </c>
      <c r="I738" s="523" t="s">
        <v>2385</v>
      </c>
      <c r="J738" s="526">
        <v>44452</v>
      </c>
      <c r="K738" s="526"/>
    </row>
    <row r="739" spans="1:11" ht="24" x14ac:dyDescent="0.25">
      <c r="A739" s="522">
        <v>734</v>
      </c>
      <c r="B739" s="523" t="s">
        <v>2808</v>
      </c>
      <c r="C739" s="523" t="s">
        <v>3099</v>
      </c>
      <c r="D739" s="523" t="s">
        <v>3100</v>
      </c>
      <c r="E739" s="523" t="s">
        <v>168</v>
      </c>
      <c r="F739" s="524">
        <v>1700</v>
      </c>
      <c r="G739" s="524">
        <v>1700</v>
      </c>
      <c r="H739" s="525" t="s">
        <v>1640</v>
      </c>
      <c r="I739" s="523" t="s">
        <v>2385</v>
      </c>
      <c r="J739" s="526">
        <v>44452</v>
      </c>
      <c r="K739" s="526"/>
    </row>
    <row r="740" spans="1:11" ht="24" x14ac:dyDescent="0.25">
      <c r="A740" s="522">
        <v>735</v>
      </c>
      <c r="B740" s="523" t="s">
        <v>1719</v>
      </c>
      <c r="C740" s="523" t="s">
        <v>3101</v>
      </c>
      <c r="D740" s="523" t="s">
        <v>3102</v>
      </c>
      <c r="E740" s="523" t="s">
        <v>168</v>
      </c>
      <c r="F740" s="524">
        <v>1900</v>
      </c>
      <c r="G740" s="524">
        <v>1900</v>
      </c>
      <c r="H740" s="525" t="s">
        <v>1675</v>
      </c>
      <c r="I740" s="523" t="s">
        <v>2385</v>
      </c>
      <c r="J740" s="526">
        <v>44453</v>
      </c>
      <c r="K740" s="526"/>
    </row>
    <row r="741" spans="1:11" ht="24" x14ac:dyDescent="0.25">
      <c r="A741" s="522">
        <v>736</v>
      </c>
      <c r="B741" s="523" t="s">
        <v>1719</v>
      </c>
      <c r="C741" s="523" t="s">
        <v>3103</v>
      </c>
      <c r="D741" s="523" t="s">
        <v>3104</v>
      </c>
      <c r="E741" s="523" t="s">
        <v>168</v>
      </c>
      <c r="F741" s="524">
        <v>1900</v>
      </c>
      <c r="G741" s="524">
        <v>1900</v>
      </c>
      <c r="H741" s="525" t="s">
        <v>1675</v>
      </c>
      <c r="I741" s="523" t="s">
        <v>2385</v>
      </c>
      <c r="J741" s="526">
        <v>44453</v>
      </c>
      <c r="K741" s="526"/>
    </row>
    <row r="742" spans="1:11" ht="24" x14ac:dyDescent="0.25">
      <c r="A742" s="522">
        <v>737</v>
      </c>
      <c r="B742" s="523" t="s">
        <v>1719</v>
      </c>
      <c r="C742" s="523" t="s">
        <v>3105</v>
      </c>
      <c r="D742" s="523" t="s">
        <v>3106</v>
      </c>
      <c r="E742" s="523" t="s">
        <v>168</v>
      </c>
      <c r="F742" s="524">
        <v>1900</v>
      </c>
      <c r="G742" s="524">
        <v>1900</v>
      </c>
      <c r="H742" s="525" t="s">
        <v>1675</v>
      </c>
      <c r="I742" s="523" t="s">
        <v>2385</v>
      </c>
      <c r="J742" s="526">
        <v>44454</v>
      </c>
      <c r="K742" s="526"/>
    </row>
    <row r="743" spans="1:11" ht="24" x14ac:dyDescent="0.25">
      <c r="A743" s="522">
        <v>738</v>
      </c>
      <c r="B743" s="523" t="s">
        <v>1686</v>
      </c>
      <c r="C743" s="523" t="s">
        <v>3107</v>
      </c>
      <c r="D743" s="523" t="s">
        <v>3108</v>
      </c>
      <c r="E743" s="523" t="s">
        <v>168</v>
      </c>
      <c r="F743" s="524">
        <v>2634.37</v>
      </c>
      <c r="G743" s="524">
        <v>2634.37</v>
      </c>
      <c r="H743" s="525" t="s">
        <v>2839</v>
      </c>
      <c r="I743" s="523" t="s">
        <v>1995</v>
      </c>
      <c r="J743" s="526">
        <v>44426</v>
      </c>
      <c r="K743" s="526"/>
    </row>
    <row r="744" spans="1:11" ht="24" x14ac:dyDescent="0.25">
      <c r="A744" s="522">
        <v>739</v>
      </c>
      <c r="B744" s="523" t="s">
        <v>1650</v>
      </c>
      <c r="C744" s="523" t="s">
        <v>2850</v>
      </c>
      <c r="D744" s="523" t="s">
        <v>2851</v>
      </c>
      <c r="E744" s="523" t="s">
        <v>168</v>
      </c>
      <c r="F744" s="524">
        <v>3579.46</v>
      </c>
      <c r="G744" s="524">
        <v>3579.46</v>
      </c>
      <c r="H744" s="525" t="s">
        <v>1640</v>
      </c>
      <c r="I744" s="523" t="s">
        <v>1995</v>
      </c>
      <c r="J744" s="526">
        <v>44440</v>
      </c>
      <c r="K744" s="526"/>
    </row>
    <row r="745" spans="1:11" ht="24" x14ac:dyDescent="0.25">
      <c r="A745" s="522">
        <v>740</v>
      </c>
      <c r="B745" s="523" t="s">
        <v>1668</v>
      </c>
      <c r="C745" s="523" t="s">
        <v>3109</v>
      </c>
      <c r="D745" s="523" t="s">
        <v>3110</v>
      </c>
      <c r="E745" s="523" t="s">
        <v>168</v>
      </c>
      <c r="F745" s="524">
        <v>1500</v>
      </c>
      <c r="G745" s="524">
        <v>1500</v>
      </c>
      <c r="H745" s="525" t="s">
        <v>1640</v>
      </c>
      <c r="I745" s="523" t="s">
        <v>1995</v>
      </c>
      <c r="J745" s="526">
        <v>44448</v>
      </c>
      <c r="K745" s="526"/>
    </row>
    <row r="746" spans="1:11" ht="24" x14ac:dyDescent="0.25">
      <c r="A746" s="522">
        <v>741</v>
      </c>
      <c r="B746" s="523" t="s">
        <v>3050</v>
      </c>
      <c r="C746" s="523" t="s">
        <v>3111</v>
      </c>
      <c r="D746" s="523" t="s">
        <v>3112</v>
      </c>
      <c r="E746" s="523" t="s">
        <v>168</v>
      </c>
      <c r="F746" s="524">
        <v>2634.37</v>
      </c>
      <c r="G746" s="524">
        <v>2634.37</v>
      </c>
      <c r="H746" s="525" t="s">
        <v>2839</v>
      </c>
      <c r="I746" s="523" t="s">
        <v>1995</v>
      </c>
      <c r="J746" s="526">
        <v>44448</v>
      </c>
      <c r="K746" s="526"/>
    </row>
    <row r="747" spans="1:11" ht="24" x14ac:dyDescent="0.25">
      <c r="A747" s="522">
        <v>742</v>
      </c>
      <c r="B747" s="523" t="s">
        <v>1668</v>
      </c>
      <c r="C747" s="523" t="s">
        <v>3113</v>
      </c>
      <c r="D747" s="523" t="s">
        <v>3114</v>
      </c>
      <c r="E747" s="523" t="s">
        <v>168</v>
      </c>
      <c r="F747" s="524">
        <v>1500</v>
      </c>
      <c r="G747" s="524">
        <v>1500</v>
      </c>
      <c r="H747" s="525" t="s">
        <v>1640</v>
      </c>
      <c r="I747" s="523" t="s">
        <v>1995</v>
      </c>
      <c r="J747" s="526">
        <v>44448</v>
      </c>
      <c r="K747" s="526"/>
    </row>
    <row r="748" spans="1:11" ht="24" x14ac:dyDescent="0.25">
      <c r="A748" s="522">
        <v>743</v>
      </c>
      <c r="B748" s="523" t="s">
        <v>3050</v>
      </c>
      <c r="C748" s="523" t="s">
        <v>3115</v>
      </c>
      <c r="D748" s="523" t="s">
        <v>3116</v>
      </c>
      <c r="E748" s="523" t="s">
        <v>168</v>
      </c>
      <c r="F748" s="524">
        <v>2634.37</v>
      </c>
      <c r="G748" s="524">
        <v>2634.37</v>
      </c>
      <c r="H748" s="525" t="s">
        <v>2839</v>
      </c>
      <c r="I748" s="523" t="s">
        <v>1995</v>
      </c>
      <c r="J748" s="526">
        <v>44452</v>
      </c>
      <c r="K748" s="526"/>
    </row>
    <row r="749" spans="1:11" ht="24" x14ac:dyDescent="0.25">
      <c r="A749" s="522">
        <v>744</v>
      </c>
      <c r="B749" s="523" t="s">
        <v>1759</v>
      </c>
      <c r="C749" s="523" t="s">
        <v>3117</v>
      </c>
      <c r="D749" s="523" t="s">
        <v>3118</v>
      </c>
      <c r="E749" s="523" t="s">
        <v>168</v>
      </c>
      <c r="F749" s="524">
        <v>1350</v>
      </c>
      <c r="G749" s="524">
        <v>1350</v>
      </c>
      <c r="H749" s="525" t="s">
        <v>1640</v>
      </c>
      <c r="I749" s="523" t="s">
        <v>2061</v>
      </c>
      <c r="J749" s="526">
        <v>44400</v>
      </c>
      <c r="K749" s="526"/>
    </row>
    <row r="750" spans="1:11" ht="24" x14ac:dyDescent="0.25">
      <c r="A750" s="522">
        <v>745</v>
      </c>
      <c r="B750" s="523" t="s">
        <v>1680</v>
      </c>
      <c r="C750" s="523" t="s">
        <v>3119</v>
      </c>
      <c r="D750" s="523" t="s">
        <v>3120</v>
      </c>
      <c r="E750" s="523" t="s">
        <v>168</v>
      </c>
      <c r="F750" s="524">
        <v>1500</v>
      </c>
      <c r="G750" s="524">
        <v>1500</v>
      </c>
      <c r="H750" s="525" t="s">
        <v>1640</v>
      </c>
      <c r="I750" s="523" t="s">
        <v>2061</v>
      </c>
      <c r="J750" s="526">
        <v>44417</v>
      </c>
      <c r="K750" s="526"/>
    </row>
    <row r="751" spans="1:11" ht="24" x14ac:dyDescent="0.25">
      <c r="A751" s="522">
        <v>746</v>
      </c>
      <c r="B751" s="523" t="s">
        <v>1668</v>
      </c>
      <c r="C751" s="523" t="s">
        <v>3121</v>
      </c>
      <c r="D751" s="523" t="s">
        <v>3122</v>
      </c>
      <c r="E751" s="523" t="s">
        <v>168</v>
      </c>
      <c r="F751" s="524">
        <v>1500</v>
      </c>
      <c r="G751" s="524">
        <v>1500</v>
      </c>
      <c r="H751" s="525" t="s">
        <v>1640</v>
      </c>
      <c r="I751" s="523" t="s">
        <v>2061</v>
      </c>
      <c r="J751" s="526">
        <v>44424</v>
      </c>
      <c r="K751" s="526"/>
    </row>
    <row r="752" spans="1:11" ht="24" x14ac:dyDescent="0.25">
      <c r="A752" s="522">
        <v>747</v>
      </c>
      <c r="B752" s="523" t="s">
        <v>1668</v>
      </c>
      <c r="C752" s="523" t="s">
        <v>3123</v>
      </c>
      <c r="D752" s="523" t="s">
        <v>3124</v>
      </c>
      <c r="E752" s="523" t="s">
        <v>168</v>
      </c>
      <c r="F752" s="524">
        <v>1500</v>
      </c>
      <c r="G752" s="524">
        <v>1500</v>
      </c>
      <c r="H752" s="525" t="s">
        <v>1640</v>
      </c>
      <c r="I752" s="523" t="s">
        <v>2061</v>
      </c>
      <c r="J752" s="526">
        <v>44425</v>
      </c>
      <c r="K752" s="526"/>
    </row>
    <row r="753" spans="1:11" ht="24" x14ac:dyDescent="0.25">
      <c r="A753" s="522">
        <v>748</v>
      </c>
      <c r="B753" s="523" t="s">
        <v>1650</v>
      </c>
      <c r="C753" s="523" t="s">
        <v>3125</v>
      </c>
      <c r="D753" s="523" t="s">
        <v>3126</v>
      </c>
      <c r="E753" s="523" t="s">
        <v>168</v>
      </c>
      <c r="F753" s="524">
        <v>3579.46</v>
      </c>
      <c r="G753" s="524">
        <v>3579.46</v>
      </c>
      <c r="H753" s="525" t="s">
        <v>1640</v>
      </c>
      <c r="I753" s="523" t="s">
        <v>2061</v>
      </c>
      <c r="J753" s="526">
        <v>44431</v>
      </c>
      <c r="K753" s="526"/>
    </row>
    <row r="754" spans="1:11" ht="24" x14ac:dyDescent="0.25">
      <c r="A754" s="522">
        <v>749</v>
      </c>
      <c r="B754" s="523" t="s">
        <v>1710</v>
      </c>
      <c r="C754" s="523" t="s">
        <v>3127</v>
      </c>
      <c r="D754" s="523" t="s">
        <v>3128</v>
      </c>
      <c r="E754" s="523" t="s">
        <v>168</v>
      </c>
      <c r="F754" s="524">
        <v>2145</v>
      </c>
      <c r="G754" s="524">
        <v>2145</v>
      </c>
      <c r="H754" s="525" t="s">
        <v>1640</v>
      </c>
      <c r="I754" s="523" t="s">
        <v>2061</v>
      </c>
      <c r="J754" s="526">
        <v>44452</v>
      </c>
      <c r="K754" s="526"/>
    </row>
    <row r="755" spans="1:11" ht="24" x14ac:dyDescent="0.25">
      <c r="A755" s="522">
        <v>750</v>
      </c>
      <c r="B755" s="523" t="s">
        <v>2075</v>
      </c>
      <c r="C755" s="523" t="s">
        <v>3129</v>
      </c>
      <c r="D755" s="523" t="s">
        <v>3130</v>
      </c>
      <c r="E755" s="523" t="s">
        <v>168</v>
      </c>
      <c r="F755" s="524">
        <v>2634.37</v>
      </c>
      <c r="G755" s="524">
        <v>2634.37</v>
      </c>
      <c r="H755" s="525" t="s">
        <v>1689</v>
      </c>
      <c r="I755" s="523" t="s">
        <v>2061</v>
      </c>
      <c r="J755" s="526">
        <v>44452</v>
      </c>
      <c r="K755" s="526"/>
    </row>
    <row r="756" spans="1:11" ht="24" x14ac:dyDescent="0.25">
      <c r="A756" s="522">
        <v>751</v>
      </c>
      <c r="B756" s="523" t="s">
        <v>1680</v>
      </c>
      <c r="C756" s="523" t="s">
        <v>3131</v>
      </c>
      <c r="D756" s="523" t="s">
        <v>3132</v>
      </c>
      <c r="E756" s="523" t="s">
        <v>168</v>
      </c>
      <c r="F756" s="524">
        <v>1500</v>
      </c>
      <c r="G756" s="524">
        <v>1500</v>
      </c>
      <c r="H756" s="525" t="s">
        <v>1640</v>
      </c>
      <c r="I756" s="523" t="s">
        <v>2099</v>
      </c>
      <c r="J756" s="526">
        <v>44431</v>
      </c>
      <c r="K756" s="526"/>
    </row>
    <row r="757" spans="1:11" ht="24" x14ac:dyDescent="0.25">
      <c r="A757" s="522">
        <v>752</v>
      </c>
      <c r="B757" s="523" t="s">
        <v>1664</v>
      </c>
      <c r="C757" s="523" t="s">
        <v>3133</v>
      </c>
      <c r="D757" s="523" t="s">
        <v>3134</v>
      </c>
      <c r="E757" s="523" t="s">
        <v>168</v>
      </c>
      <c r="F757" s="524">
        <v>1200</v>
      </c>
      <c r="G757" s="524">
        <v>1200</v>
      </c>
      <c r="H757" s="525" t="s">
        <v>1667</v>
      </c>
      <c r="I757" s="523" t="s">
        <v>2061</v>
      </c>
      <c r="J757" s="526">
        <v>44461</v>
      </c>
      <c r="K757" s="526"/>
    </row>
    <row r="758" spans="1:11" ht="24" x14ac:dyDescent="0.25">
      <c r="A758" s="522">
        <v>753</v>
      </c>
      <c r="B758" s="523" t="s">
        <v>1686</v>
      </c>
      <c r="C758" s="523" t="s">
        <v>3135</v>
      </c>
      <c r="D758" s="523" t="s">
        <v>3136</v>
      </c>
      <c r="E758" s="523" t="s">
        <v>168</v>
      </c>
      <c r="F758" s="524">
        <v>2634.37</v>
      </c>
      <c r="G758" s="524">
        <v>2634.37</v>
      </c>
      <c r="H758" s="525" t="s">
        <v>2839</v>
      </c>
      <c r="I758" s="523" t="s">
        <v>2099</v>
      </c>
      <c r="J758" s="526">
        <v>44440</v>
      </c>
      <c r="K758" s="526"/>
    </row>
    <row r="759" spans="1:11" ht="24" x14ac:dyDescent="0.25">
      <c r="A759" s="522">
        <v>754</v>
      </c>
      <c r="B759" s="523" t="s">
        <v>3050</v>
      </c>
      <c r="C759" s="523" t="s">
        <v>3137</v>
      </c>
      <c r="D759" s="523" t="s">
        <v>3138</v>
      </c>
      <c r="E759" s="523" t="s">
        <v>168</v>
      </c>
      <c r="F759" s="524">
        <v>2634.37</v>
      </c>
      <c r="G759" s="524">
        <v>2634.37</v>
      </c>
      <c r="H759" s="525" t="s">
        <v>2839</v>
      </c>
      <c r="I759" s="523" t="s">
        <v>2099</v>
      </c>
      <c r="J759" s="526">
        <v>44448</v>
      </c>
      <c r="K759" s="526"/>
    </row>
    <row r="760" spans="1:11" ht="24" x14ac:dyDescent="0.25">
      <c r="A760" s="522">
        <v>755</v>
      </c>
      <c r="B760" s="523" t="s">
        <v>1710</v>
      </c>
      <c r="C760" s="523" t="s">
        <v>3139</v>
      </c>
      <c r="D760" s="523" t="s">
        <v>3140</v>
      </c>
      <c r="E760" s="523" t="s">
        <v>168</v>
      </c>
      <c r="F760" s="524">
        <v>2415</v>
      </c>
      <c r="G760" s="524">
        <v>2145</v>
      </c>
      <c r="H760" s="525" t="s">
        <v>1640</v>
      </c>
      <c r="I760" s="523" t="s">
        <v>2099</v>
      </c>
      <c r="J760" s="526">
        <v>44452</v>
      </c>
      <c r="K760" s="526"/>
    </row>
    <row r="761" spans="1:11" ht="24" x14ac:dyDescent="0.25">
      <c r="A761" s="522">
        <v>756</v>
      </c>
      <c r="B761" s="523" t="s">
        <v>1664</v>
      </c>
      <c r="C761" s="523" t="s">
        <v>3141</v>
      </c>
      <c r="D761" s="523" t="s">
        <v>3142</v>
      </c>
      <c r="E761" s="523" t="s">
        <v>168</v>
      </c>
      <c r="F761" s="524">
        <v>1200</v>
      </c>
      <c r="G761" s="524">
        <v>1200</v>
      </c>
      <c r="H761" s="525" t="s">
        <v>1640</v>
      </c>
      <c r="I761" s="523" t="s">
        <v>1877</v>
      </c>
      <c r="J761" s="526">
        <v>44410</v>
      </c>
      <c r="K761" s="526"/>
    </row>
    <row r="762" spans="1:11" ht="24" x14ac:dyDescent="0.25">
      <c r="A762" s="522">
        <v>757</v>
      </c>
      <c r="B762" s="523" t="s">
        <v>1759</v>
      </c>
      <c r="C762" s="523" t="s">
        <v>3143</v>
      </c>
      <c r="D762" s="523" t="s">
        <v>3144</v>
      </c>
      <c r="E762" s="523" t="s">
        <v>168</v>
      </c>
      <c r="F762" s="524">
        <v>1350</v>
      </c>
      <c r="G762" s="524">
        <v>1350</v>
      </c>
      <c r="H762" s="525" t="s">
        <v>1640</v>
      </c>
      <c r="I762" s="523" t="s">
        <v>1877</v>
      </c>
      <c r="J762" s="526">
        <v>44410</v>
      </c>
      <c r="K762" s="526"/>
    </row>
    <row r="763" spans="1:11" ht="24" x14ac:dyDescent="0.25">
      <c r="A763" s="522">
        <v>758</v>
      </c>
      <c r="B763" s="523" t="s">
        <v>1672</v>
      </c>
      <c r="C763" s="523" t="s">
        <v>3145</v>
      </c>
      <c r="D763" s="523" t="s">
        <v>3146</v>
      </c>
      <c r="E763" s="523" t="s">
        <v>168</v>
      </c>
      <c r="F763" s="524">
        <v>1900</v>
      </c>
      <c r="G763" s="524">
        <v>1900</v>
      </c>
      <c r="H763" s="525" t="s">
        <v>2295</v>
      </c>
      <c r="I763" s="523" t="s">
        <v>2099</v>
      </c>
      <c r="J763" s="526">
        <v>44463</v>
      </c>
      <c r="K763" s="526"/>
    </row>
    <row r="764" spans="1:11" ht="24" x14ac:dyDescent="0.25">
      <c r="A764" s="522">
        <v>759</v>
      </c>
      <c r="B764" s="523" t="s">
        <v>3050</v>
      </c>
      <c r="C764" s="523" t="s">
        <v>3147</v>
      </c>
      <c r="D764" s="523" t="s">
        <v>3148</v>
      </c>
      <c r="E764" s="523" t="s">
        <v>168</v>
      </c>
      <c r="F764" s="524">
        <v>2634.37</v>
      </c>
      <c r="G764" s="524">
        <v>2634.37</v>
      </c>
      <c r="H764" s="525" t="s">
        <v>2839</v>
      </c>
      <c r="I764" s="523" t="s">
        <v>1877</v>
      </c>
      <c r="J764" s="526">
        <v>44440</v>
      </c>
      <c r="K764" s="526"/>
    </row>
    <row r="765" spans="1:11" ht="24" x14ac:dyDescent="0.25">
      <c r="A765" s="522">
        <v>760</v>
      </c>
      <c r="B765" s="523" t="s">
        <v>3149</v>
      </c>
      <c r="C765" s="523" t="s">
        <v>1894</v>
      </c>
      <c r="D765" s="523" t="s">
        <v>1895</v>
      </c>
      <c r="E765" s="523" t="s">
        <v>168</v>
      </c>
      <c r="F765" s="524">
        <v>3579.46</v>
      </c>
      <c r="G765" s="524">
        <v>3579.46</v>
      </c>
      <c r="H765" s="525" t="s">
        <v>1640</v>
      </c>
      <c r="I765" s="523" t="s">
        <v>1877</v>
      </c>
      <c r="J765" s="526">
        <v>44440</v>
      </c>
      <c r="K765" s="526"/>
    </row>
    <row r="766" spans="1:11" ht="24" x14ac:dyDescent="0.25">
      <c r="A766" s="522">
        <v>761</v>
      </c>
      <c r="B766" s="523" t="s">
        <v>1672</v>
      </c>
      <c r="C766" s="523" t="s">
        <v>1938</v>
      </c>
      <c r="D766" s="523" t="s">
        <v>1939</v>
      </c>
      <c r="E766" s="523" t="s">
        <v>168</v>
      </c>
      <c r="F766" s="524">
        <v>1900</v>
      </c>
      <c r="G766" s="524">
        <v>1900</v>
      </c>
      <c r="H766" s="525" t="s">
        <v>2295</v>
      </c>
      <c r="I766" s="523" t="s">
        <v>1877</v>
      </c>
      <c r="J766" s="526">
        <v>44440</v>
      </c>
      <c r="K766" s="526"/>
    </row>
    <row r="767" spans="1:11" ht="24" x14ac:dyDescent="0.25">
      <c r="A767" s="522">
        <v>762</v>
      </c>
      <c r="B767" s="523" t="s">
        <v>1672</v>
      </c>
      <c r="C767" s="523" t="s">
        <v>1914</v>
      </c>
      <c r="D767" s="523" t="s">
        <v>1915</v>
      </c>
      <c r="E767" s="523" t="s">
        <v>168</v>
      </c>
      <c r="F767" s="524">
        <v>1900</v>
      </c>
      <c r="G767" s="524">
        <v>1900</v>
      </c>
      <c r="H767" s="525" t="s">
        <v>2295</v>
      </c>
      <c r="I767" s="523" t="s">
        <v>1877</v>
      </c>
      <c r="J767" s="526">
        <v>44440</v>
      </c>
      <c r="K767" s="526"/>
    </row>
    <row r="768" spans="1:11" ht="24" x14ac:dyDescent="0.25">
      <c r="A768" s="522">
        <v>763</v>
      </c>
      <c r="B768" s="523" t="s">
        <v>1672</v>
      </c>
      <c r="C768" s="523" t="s">
        <v>2939</v>
      </c>
      <c r="D768" s="523" t="s">
        <v>2940</v>
      </c>
      <c r="E768" s="523" t="s">
        <v>168</v>
      </c>
      <c r="F768" s="524">
        <v>1900</v>
      </c>
      <c r="G768" s="524">
        <v>1900</v>
      </c>
      <c r="H768" s="525" t="s">
        <v>2295</v>
      </c>
      <c r="I768" s="523" t="s">
        <v>1877</v>
      </c>
      <c r="J768" s="526">
        <v>44440</v>
      </c>
      <c r="K768" s="526"/>
    </row>
    <row r="769" spans="1:11" ht="24" x14ac:dyDescent="0.25">
      <c r="A769" s="522">
        <v>764</v>
      </c>
      <c r="B769" s="523" t="s">
        <v>1703</v>
      </c>
      <c r="C769" s="523" t="s">
        <v>3150</v>
      </c>
      <c r="D769" s="523" t="s">
        <v>3126</v>
      </c>
      <c r="E769" s="523" t="s">
        <v>168</v>
      </c>
      <c r="F769" s="524">
        <v>2634.37</v>
      </c>
      <c r="G769" s="524">
        <v>2634.37</v>
      </c>
      <c r="H769" s="525" t="s">
        <v>2839</v>
      </c>
      <c r="I769" s="523" t="s">
        <v>1877</v>
      </c>
      <c r="J769" s="526">
        <v>44441</v>
      </c>
      <c r="K769" s="526"/>
    </row>
    <row r="770" spans="1:11" ht="24" x14ac:dyDescent="0.25">
      <c r="A770" s="522">
        <v>765</v>
      </c>
      <c r="B770" s="523" t="s">
        <v>1672</v>
      </c>
      <c r="C770" s="523" t="s">
        <v>3151</v>
      </c>
      <c r="D770" s="523" t="s">
        <v>3152</v>
      </c>
      <c r="E770" s="523" t="s">
        <v>168</v>
      </c>
      <c r="F770" s="524">
        <v>1900</v>
      </c>
      <c r="G770" s="524">
        <v>1900</v>
      </c>
      <c r="H770" s="525" t="s">
        <v>2295</v>
      </c>
      <c r="I770" s="523" t="s">
        <v>1877</v>
      </c>
      <c r="J770" s="526">
        <v>44441</v>
      </c>
      <c r="K770" s="526"/>
    </row>
    <row r="771" spans="1:11" ht="24" x14ac:dyDescent="0.25">
      <c r="A771" s="522">
        <v>766</v>
      </c>
      <c r="B771" s="523" t="s">
        <v>1672</v>
      </c>
      <c r="C771" s="523" t="s">
        <v>3153</v>
      </c>
      <c r="D771" s="523" t="s">
        <v>3154</v>
      </c>
      <c r="E771" s="523" t="s">
        <v>168</v>
      </c>
      <c r="F771" s="524">
        <v>1900</v>
      </c>
      <c r="G771" s="524">
        <v>1900</v>
      </c>
      <c r="H771" s="525" t="s">
        <v>1675</v>
      </c>
      <c r="I771" s="523" t="s">
        <v>1877</v>
      </c>
      <c r="J771" s="526">
        <v>44441</v>
      </c>
      <c r="K771" s="526"/>
    </row>
    <row r="772" spans="1:11" ht="24" x14ac:dyDescent="0.25">
      <c r="A772" s="522">
        <v>767</v>
      </c>
      <c r="B772" s="523" t="s">
        <v>1686</v>
      </c>
      <c r="C772" s="523" t="s">
        <v>3155</v>
      </c>
      <c r="D772" s="523" t="s">
        <v>3156</v>
      </c>
      <c r="E772" s="523" t="s">
        <v>168</v>
      </c>
      <c r="F772" s="524">
        <v>2634.37</v>
      </c>
      <c r="G772" s="524">
        <v>2634.37</v>
      </c>
      <c r="H772" s="525" t="s">
        <v>2839</v>
      </c>
      <c r="I772" s="523" t="s">
        <v>1877</v>
      </c>
      <c r="J772" s="526">
        <v>44441</v>
      </c>
      <c r="K772" s="526"/>
    </row>
    <row r="773" spans="1:11" ht="24" x14ac:dyDescent="0.25">
      <c r="A773" s="522">
        <v>768</v>
      </c>
      <c r="B773" s="523" t="s">
        <v>1672</v>
      </c>
      <c r="C773" s="523" t="s">
        <v>3157</v>
      </c>
      <c r="D773" s="523" t="s">
        <v>3158</v>
      </c>
      <c r="E773" s="523" t="s">
        <v>168</v>
      </c>
      <c r="F773" s="524">
        <v>1900</v>
      </c>
      <c r="G773" s="524">
        <v>1900</v>
      </c>
      <c r="H773" s="525" t="s">
        <v>2295</v>
      </c>
      <c r="I773" s="523" t="s">
        <v>1877</v>
      </c>
      <c r="J773" s="526">
        <v>44441</v>
      </c>
      <c r="K773" s="526"/>
    </row>
    <row r="774" spans="1:11" ht="24" x14ac:dyDescent="0.25">
      <c r="A774" s="522">
        <v>769</v>
      </c>
      <c r="B774" s="523" t="s">
        <v>1710</v>
      </c>
      <c r="C774" s="523" t="s">
        <v>3159</v>
      </c>
      <c r="D774" s="523" t="s">
        <v>3160</v>
      </c>
      <c r="E774" s="523" t="s">
        <v>168</v>
      </c>
      <c r="F774" s="524">
        <v>2145</v>
      </c>
      <c r="G774" s="524">
        <v>2145</v>
      </c>
      <c r="H774" s="525" t="s">
        <v>1640</v>
      </c>
      <c r="I774" s="523" t="s">
        <v>1877</v>
      </c>
      <c r="J774" s="526">
        <v>44442</v>
      </c>
      <c r="K774" s="526"/>
    </row>
    <row r="775" spans="1:11" ht="24" x14ac:dyDescent="0.25">
      <c r="A775" s="522">
        <v>770</v>
      </c>
      <c r="B775" s="523" t="s">
        <v>1672</v>
      </c>
      <c r="C775" s="523" t="s">
        <v>3161</v>
      </c>
      <c r="D775" s="523" t="s">
        <v>3162</v>
      </c>
      <c r="E775" s="523" t="s">
        <v>168</v>
      </c>
      <c r="F775" s="524">
        <v>1900</v>
      </c>
      <c r="G775" s="524">
        <v>1900</v>
      </c>
      <c r="H775" s="525" t="s">
        <v>2295</v>
      </c>
      <c r="I775" s="523" t="s">
        <v>1877</v>
      </c>
      <c r="J775" s="526">
        <v>44447</v>
      </c>
      <c r="K775" s="526"/>
    </row>
    <row r="776" spans="1:11" ht="24" x14ac:dyDescent="0.25">
      <c r="A776" s="522">
        <v>771</v>
      </c>
      <c r="B776" s="523" t="s">
        <v>1672</v>
      </c>
      <c r="C776" s="523" t="s">
        <v>3163</v>
      </c>
      <c r="D776" s="523" t="s">
        <v>3164</v>
      </c>
      <c r="E776" s="523" t="s">
        <v>168</v>
      </c>
      <c r="F776" s="524">
        <v>1900</v>
      </c>
      <c r="G776" s="524">
        <v>1900</v>
      </c>
      <c r="H776" s="525" t="s">
        <v>2295</v>
      </c>
      <c r="I776" s="523" t="s">
        <v>1877</v>
      </c>
      <c r="J776" s="526">
        <v>44447</v>
      </c>
      <c r="K776" s="526"/>
    </row>
    <row r="777" spans="1:11" ht="24" x14ac:dyDescent="0.25">
      <c r="A777" s="522">
        <v>772</v>
      </c>
      <c r="B777" s="523" t="s">
        <v>1672</v>
      </c>
      <c r="C777" s="523" t="s">
        <v>3165</v>
      </c>
      <c r="D777" s="523" t="s">
        <v>3166</v>
      </c>
      <c r="E777" s="523" t="s">
        <v>168</v>
      </c>
      <c r="F777" s="524">
        <v>1900</v>
      </c>
      <c r="G777" s="524">
        <v>1900</v>
      </c>
      <c r="H777" s="525" t="s">
        <v>2295</v>
      </c>
      <c r="I777" s="523" t="s">
        <v>1877</v>
      </c>
      <c r="J777" s="526">
        <v>44447</v>
      </c>
      <c r="K777" s="526"/>
    </row>
    <row r="778" spans="1:11" ht="24" x14ac:dyDescent="0.25">
      <c r="A778" s="522">
        <v>773</v>
      </c>
      <c r="B778" s="523" t="s">
        <v>1672</v>
      </c>
      <c r="C778" s="523" t="s">
        <v>3167</v>
      </c>
      <c r="D778" s="523" t="s">
        <v>3168</v>
      </c>
      <c r="E778" s="523" t="s">
        <v>168</v>
      </c>
      <c r="F778" s="524">
        <v>1900</v>
      </c>
      <c r="G778" s="524">
        <v>1900</v>
      </c>
      <c r="H778" s="525" t="s">
        <v>2295</v>
      </c>
      <c r="I778" s="523" t="s">
        <v>1877</v>
      </c>
      <c r="J778" s="526">
        <v>44447</v>
      </c>
      <c r="K778" s="526"/>
    </row>
    <row r="779" spans="1:11" ht="24" x14ac:dyDescent="0.25">
      <c r="A779" s="522">
        <v>774</v>
      </c>
      <c r="B779" s="523" t="s">
        <v>1672</v>
      </c>
      <c r="C779" s="523" t="s">
        <v>3169</v>
      </c>
      <c r="D779" s="523" t="s">
        <v>3170</v>
      </c>
      <c r="E779" s="523" t="s">
        <v>168</v>
      </c>
      <c r="F779" s="524">
        <v>1900</v>
      </c>
      <c r="G779" s="524">
        <v>1900</v>
      </c>
      <c r="H779" s="525" t="s">
        <v>2295</v>
      </c>
      <c r="I779" s="523" t="s">
        <v>1877</v>
      </c>
      <c r="J779" s="526">
        <v>44447</v>
      </c>
      <c r="K779" s="526"/>
    </row>
    <row r="780" spans="1:11" ht="24" x14ac:dyDescent="0.25">
      <c r="A780" s="522">
        <v>775</v>
      </c>
      <c r="B780" s="523" t="s">
        <v>1672</v>
      </c>
      <c r="C780" s="523" t="s">
        <v>3171</v>
      </c>
      <c r="D780" s="523" t="s">
        <v>3172</v>
      </c>
      <c r="E780" s="523" t="s">
        <v>168</v>
      </c>
      <c r="F780" s="524">
        <v>1900</v>
      </c>
      <c r="G780" s="524">
        <v>1900</v>
      </c>
      <c r="H780" s="525" t="s">
        <v>2295</v>
      </c>
      <c r="I780" s="523" t="s">
        <v>1877</v>
      </c>
      <c r="J780" s="526">
        <v>44447</v>
      </c>
      <c r="K780" s="526"/>
    </row>
    <row r="781" spans="1:11" ht="24" x14ac:dyDescent="0.25">
      <c r="A781" s="522">
        <v>776</v>
      </c>
      <c r="B781" s="523" t="s">
        <v>1680</v>
      </c>
      <c r="C781" s="523" t="s">
        <v>3173</v>
      </c>
      <c r="D781" s="523" t="s">
        <v>3174</v>
      </c>
      <c r="E781" s="523" t="s">
        <v>168</v>
      </c>
      <c r="F781" s="524">
        <v>1500</v>
      </c>
      <c r="G781" s="524">
        <v>1500</v>
      </c>
      <c r="H781" s="525" t="s">
        <v>1640</v>
      </c>
      <c r="I781" s="523" t="s">
        <v>1877</v>
      </c>
      <c r="J781" s="526">
        <v>44447</v>
      </c>
      <c r="K781" s="526">
        <v>44452</v>
      </c>
    </row>
    <row r="782" spans="1:11" ht="24" x14ac:dyDescent="0.25">
      <c r="A782" s="522">
        <v>777</v>
      </c>
      <c r="B782" s="523" t="s">
        <v>1672</v>
      </c>
      <c r="C782" s="523" t="s">
        <v>3175</v>
      </c>
      <c r="D782" s="523" t="s">
        <v>3176</v>
      </c>
      <c r="E782" s="523" t="s">
        <v>168</v>
      </c>
      <c r="F782" s="524">
        <v>1900</v>
      </c>
      <c r="G782" s="524">
        <v>1900</v>
      </c>
      <c r="H782" s="525" t="s">
        <v>2295</v>
      </c>
      <c r="I782" s="523" t="s">
        <v>1877</v>
      </c>
      <c r="J782" s="526">
        <v>44448</v>
      </c>
      <c r="K782" s="526"/>
    </row>
    <row r="783" spans="1:11" ht="24" x14ac:dyDescent="0.25">
      <c r="A783" s="522">
        <v>778</v>
      </c>
      <c r="B783" s="523" t="s">
        <v>1672</v>
      </c>
      <c r="C783" s="523" t="s">
        <v>3177</v>
      </c>
      <c r="D783" s="523" t="s">
        <v>3178</v>
      </c>
      <c r="E783" s="523" t="s">
        <v>168</v>
      </c>
      <c r="F783" s="524">
        <v>1900</v>
      </c>
      <c r="G783" s="524">
        <v>1900</v>
      </c>
      <c r="H783" s="525" t="s">
        <v>2295</v>
      </c>
      <c r="I783" s="523" t="s">
        <v>1877</v>
      </c>
      <c r="J783" s="526">
        <v>44448</v>
      </c>
      <c r="K783" s="526"/>
    </row>
    <row r="784" spans="1:11" ht="24" x14ac:dyDescent="0.25">
      <c r="A784" s="522">
        <v>779</v>
      </c>
      <c r="B784" s="523" t="s">
        <v>1672</v>
      </c>
      <c r="C784" s="523" t="s">
        <v>3179</v>
      </c>
      <c r="D784" s="523" t="s">
        <v>3180</v>
      </c>
      <c r="E784" s="523" t="s">
        <v>168</v>
      </c>
      <c r="F784" s="524">
        <v>1900</v>
      </c>
      <c r="G784" s="524">
        <v>1900</v>
      </c>
      <c r="H784" s="525" t="s">
        <v>1667</v>
      </c>
      <c r="I784" s="523" t="s">
        <v>1877</v>
      </c>
      <c r="J784" s="526" t="s">
        <v>3181</v>
      </c>
      <c r="K784" s="526"/>
    </row>
    <row r="785" spans="1:11" ht="24" x14ac:dyDescent="0.25">
      <c r="A785" s="522">
        <v>780</v>
      </c>
      <c r="B785" s="523" t="s">
        <v>1680</v>
      </c>
      <c r="C785" s="523" t="s">
        <v>3182</v>
      </c>
      <c r="D785" s="523" t="s">
        <v>3183</v>
      </c>
      <c r="E785" s="523" t="s">
        <v>168</v>
      </c>
      <c r="F785" s="524">
        <v>1500</v>
      </c>
      <c r="G785" s="524">
        <v>1500</v>
      </c>
      <c r="H785" s="525" t="s">
        <v>1640</v>
      </c>
      <c r="I785" s="523" t="s">
        <v>1877</v>
      </c>
      <c r="J785" s="526">
        <v>44452</v>
      </c>
      <c r="K785" s="526"/>
    </row>
    <row r="786" spans="1:11" ht="24" x14ac:dyDescent="0.25">
      <c r="A786" s="522">
        <v>781</v>
      </c>
      <c r="B786" s="523" t="s">
        <v>1668</v>
      </c>
      <c r="C786" s="523" t="s">
        <v>3184</v>
      </c>
      <c r="D786" s="523" t="s">
        <v>3185</v>
      </c>
      <c r="E786" s="523" t="s">
        <v>168</v>
      </c>
      <c r="F786" s="524">
        <v>1500</v>
      </c>
      <c r="G786" s="524">
        <v>1500</v>
      </c>
      <c r="H786" s="525" t="s">
        <v>1640</v>
      </c>
      <c r="I786" s="523" t="s">
        <v>1877</v>
      </c>
      <c r="J786" s="526">
        <v>44455</v>
      </c>
      <c r="K786" s="526"/>
    </row>
    <row r="787" spans="1:11" ht="24" x14ac:dyDescent="0.25">
      <c r="A787" s="522">
        <v>782</v>
      </c>
      <c r="B787" s="523" t="s">
        <v>1846</v>
      </c>
      <c r="C787" s="523" t="s">
        <v>3186</v>
      </c>
      <c r="D787" s="523" t="s">
        <v>3187</v>
      </c>
      <c r="E787" s="523" t="s">
        <v>168</v>
      </c>
      <c r="F787" s="524">
        <v>5350</v>
      </c>
      <c r="G787" s="524">
        <v>5350</v>
      </c>
      <c r="H787" s="525" t="s">
        <v>1640</v>
      </c>
      <c r="I787" s="523" t="s">
        <v>1877</v>
      </c>
      <c r="J787" s="526">
        <v>44459</v>
      </c>
      <c r="K787" s="526"/>
    </row>
    <row r="788" spans="1:11" ht="24" x14ac:dyDescent="0.25">
      <c r="A788" s="522">
        <v>783</v>
      </c>
      <c r="B788" s="523" t="s">
        <v>2854</v>
      </c>
      <c r="C788" s="523" t="s">
        <v>3188</v>
      </c>
      <c r="D788" s="523" t="s">
        <v>3189</v>
      </c>
      <c r="E788" s="523" t="s">
        <v>168</v>
      </c>
      <c r="F788" s="524">
        <v>2634.37</v>
      </c>
      <c r="G788" s="524">
        <v>2634.37</v>
      </c>
      <c r="H788" s="525" t="s">
        <v>2839</v>
      </c>
      <c r="I788" s="523" t="s">
        <v>2017</v>
      </c>
      <c r="J788" s="526">
        <v>44378</v>
      </c>
      <c r="K788" s="526"/>
    </row>
    <row r="789" spans="1:11" ht="24" x14ac:dyDescent="0.25">
      <c r="A789" s="522">
        <v>784</v>
      </c>
      <c r="B789" s="523" t="s">
        <v>1664</v>
      </c>
      <c r="C789" s="523" t="s">
        <v>3190</v>
      </c>
      <c r="D789" s="523" t="s">
        <v>3191</v>
      </c>
      <c r="E789" s="523" t="s">
        <v>168</v>
      </c>
      <c r="F789" s="524">
        <v>1200</v>
      </c>
      <c r="G789" s="524">
        <v>1200</v>
      </c>
      <c r="H789" s="525" t="s">
        <v>1640</v>
      </c>
      <c r="I789" s="523" t="s">
        <v>1877</v>
      </c>
      <c r="J789" s="526">
        <v>44417</v>
      </c>
      <c r="K789" s="526">
        <v>44448</v>
      </c>
    </row>
    <row r="790" spans="1:11" ht="24" x14ac:dyDescent="0.25">
      <c r="A790" s="522">
        <v>785</v>
      </c>
      <c r="B790" s="523" t="s">
        <v>1686</v>
      </c>
      <c r="C790" s="523" t="s">
        <v>3192</v>
      </c>
      <c r="D790" s="523" t="s">
        <v>3193</v>
      </c>
      <c r="E790" s="523" t="s">
        <v>168</v>
      </c>
      <c r="F790" s="524">
        <v>2634.37</v>
      </c>
      <c r="G790" s="524">
        <v>2634.37</v>
      </c>
      <c r="H790" s="525" t="s">
        <v>2839</v>
      </c>
      <c r="I790" s="523" t="s">
        <v>2017</v>
      </c>
      <c r="J790" s="526">
        <v>44431</v>
      </c>
      <c r="K790" s="526"/>
    </row>
    <row r="791" spans="1:11" ht="24" x14ac:dyDescent="0.25">
      <c r="A791" s="522">
        <v>786</v>
      </c>
      <c r="B791" s="523" t="s">
        <v>1668</v>
      </c>
      <c r="C791" s="523" t="s">
        <v>3194</v>
      </c>
      <c r="D791" s="523" t="s">
        <v>3195</v>
      </c>
      <c r="E791" s="523" t="s">
        <v>168</v>
      </c>
      <c r="F791" s="524">
        <v>1500</v>
      </c>
      <c r="G791" s="524">
        <v>1500</v>
      </c>
      <c r="H791" s="525" t="s">
        <v>1640</v>
      </c>
      <c r="I791" s="523" t="s">
        <v>2017</v>
      </c>
      <c r="J791" s="526">
        <v>44424</v>
      </c>
      <c r="K791" s="526"/>
    </row>
    <row r="792" spans="1:11" ht="24" x14ac:dyDescent="0.25">
      <c r="A792" s="522">
        <v>787</v>
      </c>
      <c r="B792" s="523" t="s">
        <v>1668</v>
      </c>
      <c r="C792" s="523" t="s">
        <v>3196</v>
      </c>
      <c r="D792" s="523" t="s">
        <v>3197</v>
      </c>
      <c r="E792" s="523" t="s">
        <v>168</v>
      </c>
      <c r="F792" s="524">
        <v>1500</v>
      </c>
      <c r="G792" s="524">
        <v>1500</v>
      </c>
      <c r="H792" s="525" t="s">
        <v>1640</v>
      </c>
      <c r="I792" s="523" t="s">
        <v>2017</v>
      </c>
      <c r="J792" s="526">
        <v>44425</v>
      </c>
      <c r="K792" s="526"/>
    </row>
    <row r="793" spans="1:11" ht="24" x14ac:dyDescent="0.25">
      <c r="A793" s="522">
        <v>788</v>
      </c>
      <c r="B793" s="523" t="s">
        <v>1701</v>
      </c>
      <c r="C793" s="523" t="s">
        <v>1930</v>
      </c>
      <c r="D793" s="523" t="s">
        <v>1931</v>
      </c>
      <c r="E793" s="523" t="s">
        <v>168</v>
      </c>
      <c r="F793" s="524">
        <v>6620</v>
      </c>
      <c r="G793" s="524">
        <v>6620</v>
      </c>
      <c r="H793" s="525" t="s">
        <v>1640</v>
      </c>
      <c r="I793" s="523" t="s">
        <v>1877</v>
      </c>
      <c r="J793" s="526">
        <v>44440</v>
      </c>
      <c r="K793" s="526"/>
    </row>
    <row r="794" spans="1:11" ht="24" x14ac:dyDescent="0.25">
      <c r="A794" s="522">
        <v>789</v>
      </c>
      <c r="B794" s="523" t="s">
        <v>1650</v>
      </c>
      <c r="C794" s="523" t="s">
        <v>1648</v>
      </c>
      <c r="D794" s="523" t="s">
        <v>1649</v>
      </c>
      <c r="E794" s="523" t="s">
        <v>168</v>
      </c>
      <c r="F794" s="524">
        <v>3579.46</v>
      </c>
      <c r="G794" s="524">
        <v>3579.46</v>
      </c>
      <c r="H794" s="525" t="s">
        <v>1640</v>
      </c>
      <c r="I794" s="523" t="s">
        <v>2017</v>
      </c>
      <c r="J794" s="526">
        <v>44440</v>
      </c>
      <c r="K794" s="526"/>
    </row>
    <row r="795" spans="1:11" ht="24" x14ac:dyDescent="0.25">
      <c r="A795" s="522">
        <v>790</v>
      </c>
      <c r="B795" s="523" t="s">
        <v>1703</v>
      </c>
      <c r="C795" s="523" t="s">
        <v>3198</v>
      </c>
      <c r="D795" s="523" t="s">
        <v>3199</v>
      </c>
      <c r="E795" s="523" t="s">
        <v>168</v>
      </c>
      <c r="F795" s="524">
        <v>2634.37</v>
      </c>
      <c r="G795" s="524">
        <v>2634.37</v>
      </c>
      <c r="H795" s="525" t="s">
        <v>2839</v>
      </c>
      <c r="I795" s="523" t="s">
        <v>2017</v>
      </c>
      <c r="J795" s="526">
        <v>44440</v>
      </c>
      <c r="K795" s="526"/>
    </row>
    <row r="796" spans="1:11" ht="24" x14ac:dyDescent="0.25">
      <c r="A796" s="522">
        <v>791</v>
      </c>
      <c r="B796" s="523" t="s">
        <v>1668</v>
      </c>
      <c r="C796" s="523" t="s">
        <v>3200</v>
      </c>
      <c r="D796" s="523" t="s">
        <v>3201</v>
      </c>
      <c r="E796" s="523" t="s">
        <v>168</v>
      </c>
      <c r="F796" s="524">
        <v>1500</v>
      </c>
      <c r="G796" s="524">
        <v>1500</v>
      </c>
      <c r="H796" s="525" t="s">
        <v>1640</v>
      </c>
      <c r="I796" s="523" t="s">
        <v>2017</v>
      </c>
      <c r="J796" s="526">
        <v>44440</v>
      </c>
      <c r="K796" s="526"/>
    </row>
    <row r="797" spans="1:11" ht="24" x14ac:dyDescent="0.25">
      <c r="A797" s="522">
        <v>792</v>
      </c>
      <c r="B797" s="523" t="s">
        <v>3050</v>
      </c>
      <c r="C797" s="523" t="s">
        <v>3202</v>
      </c>
      <c r="D797" s="523" t="s">
        <v>3203</v>
      </c>
      <c r="E797" s="523" t="s">
        <v>168</v>
      </c>
      <c r="F797" s="524">
        <v>2634.37</v>
      </c>
      <c r="G797" s="524">
        <v>2634.37</v>
      </c>
      <c r="H797" s="525" t="s">
        <v>2839</v>
      </c>
      <c r="I797" s="523" t="s">
        <v>2017</v>
      </c>
      <c r="J797" s="526">
        <v>44447</v>
      </c>
      <c r="K797" s="526"/>
    </row>
    <row r="798" spans="1:11" ht="24" x14ac:dyDescent="0.25">
      <c r="A798" s="522">
        <v>793</v>
      </c>
      <c r="B798" s="523" t="s">
        <v>1686</v>
      </c>
      <c r="C798" s="523" t="s">
        <v>3204</v>
      </c>
      <c r="D798" s="523" t="s">
        <v>3205</v>
      </c>
      <c r="E798" s="523" t="s">
        <v>168</v>
      </c>
      <c r="F798" s="524">
        <v>2634.37</v>
      </c>
      <c r="G798" s="524">
        <v>2634.37</v>
      </c>
      <c r="H798" s="525" t="s">
        <v>2839</v>
      </c>
      <c r="I798" s="523" t="s">
        <v>2017</v>
      </c>
      <c r="J798" s="526">
        <v>44459</v>
      </c>
      <c r="K798" s="526"/>
    </row>
    <row r="799" spans="1:11" ht="24" x14ac:dyDescent="0.25">
      <c r="A799" s="522">
        <v>794</v>
      </c>
      <c r="B799" s="523" t="s">
        <v>1664</v>
      </c>
      <c r="C799" s="523" t="s">
        <v>3206</v>
      </c>
      <c r="D799" s="523" t="s">
        <v>3207</v>
      </c>
      <c r="E799" s="523" t="s">
        <v>168</v>
      </c>
      <c r="F799" s="524">
        <v>1200</v>
      </c>
      <c r="G799" s="524">
        <v>1200</v>
      </c>
      <c r="H799" s="525" t="s">
        <v>1640</v>
      </c>
      <c r="I799" s="523" t="s">
        <v>2017</v>
      </c>
      <c r="J799" s="526">
        <v>44461</v>
      </c>
      <c r="K799" s="526"/>
    </row>
    <row r="800" spans="1:11" ht="24" x14ac:dyDescent="0.25">
      <c r="A800" s="522">
        <v>795</v>
      </c>
      <c r="B800" s="523" t="s">
        <v>1686</v>
      </c>
      <c r="C800" s="523" t="s">
        <v>3208</v>
      </c>
      <c r="D800" s="523" t="s">
        <v>3209</v>
      </c>
      <c r="E800" s="523" t="s">
        <v>168</v>
      </c>
      <c r="F800" s="524">
        <v>2634.37</v>
      </c>
      <c r="G800" s="524">
        <v>2634.37</v>
      </c>
      <c r="H800" s="525" t="s">
        <v>2839</v>
      </c>
      <c r="I800" s="523" t="s">
        <v>2002</v>
      </c>
      <c r="J800" s="526">
        <v>44440</v>
      </c>
      <c r="K800" s="526"/>
    </row>
    <row r="801" spans="1:11" ht="24" x14ac:dyDescent="0.25">
      <c r="A801" s="522">
        <v>796</v>
      </c>
      <c r="B801" s="523" t="s">
        <v>2075</v>
      </c>
      <c r="C801" s="523" t="s">
        <v>3210</v>
      </c>
      <c r="D801" s="523" t="s">
        <v>3211</v>
      </c>
      <c r="E801" s="523" t="s">
        <v>168</v>
      </c>
      <c r="F801" s="524">
        <v>2634.37</v>
      </c>
      <c r="G801" s="524">
        <v>2634.37</v>
      </c>
      <c r="H801" s="525" t="s">
        <v>2839</v>
      </c>
      <c r="I801" s="523" t="s">
        <v>2002</v>
      </c>
      <c r="J801" s="526">
        <v>44447</v>
      </c>
      <c r="K801" s="526"/>
    </row>
    <row r="802" spans="1:11" ht="24" x14ac:dyDescent="0.25">
      <c r="A802" s="522">
        <v>797</v>
      </c>
      <c r="B802" s="523" t="s">
        <v>1788</v>
      </c>
      <c r="C802" s="523" t="s">
        <v>3212</v>
      </c>
      <c r="D802" s="523" t="s">
        <v>3213</v>
      </c>
      <c r="E802" s="523" t="s">
        <v>168</v>
      </c>
      <c r="F802" s="524">
        <v>2634.37</v>
      </c>
      <c r="G802" s="524">
        <v>2634.37</v>
      </c>
      <c r="H802" s="525" t="s">
        <v>2839</v>
      </c>
      <c r="I802" s="523" t="s">
        <v>2002</v>
      </c>
      <c r="J802" s="526">
        <v>44452</v>
      </c>
      <c r="K802" s="526">
        <v>44452</v>
      </c>
    </row>
    <row r="803" spans="1:11" ht="24" x14ac:dyDescent="0.25">
      <c r="A803" s="522">
        <v>798</v>
      </c>
      <c r="B803" s="523" t="s">
        <v>2854</v>
      </c>
      <c r="C803" s="523" t="s">
        <v>3214</v>
      </c>
      <c r="D803" s="523" t="s">
        <v>3215</v>
      </c>
      <c r="E803" s="523" t="s">
        <v>168</v>
      </c>
      <c r="F803" s="524">
        <v>2634.37</v>
      </c>
      <c r="G803" s="524">
        <v>2634.37</v>
      </c>
      <c r="H803" s="525" t="s">
        <v>2839</v>
      </c>
      <c r="I803" s="523" t="s">
        <v>2002</v>
      </c>
      <c r="J803" s="526">
        <v>44454</v>
      </c>
      <c r="K803" s="526"/>
    </row>
    <row r="804" spans="1:11" ht="24" x14ac:dyDescent="0.25">
      <c r="A804" s="522">
        <v>799</v>
      </c>
      <c r="B804" s="523" t="s">
        <v>2808</v>
      </c>
      <c r="C804" s="523" t="s">
        <v>3216</v>
      </c>
      <c r="D804" s="523" t="s">
        <v>3217</v>
      </c>
      <c r="E804" s="523" t="s">
        <v>168</v>
      </c>
      <c r="F804" s="524">
        <v>1700.95</v>
      </c>
      <c r="G804" s="524">
        <v>1700.95</v>
      </c>
      <c r="H804" s="525" t="s">
        <v>1640</v>
      </c>
      <c r="I804" s="523" t="s">
        <v>2002</v>
      </c>
      <c r="J804" s="526">
        <v>44454</v>
      </c>
      <c r="K804" s="526"/>
    </row>
    <row r="805" spans="1:11" ht="24" x14ac:dyDescent="0.25">
      <c r="A805" s="522">
        <v>800</v>
      </c>
      <c r="B805" s="523" t="s">
        <v>1680</v>
      </c>
      <c r="C805" s="523" t="s">
        <v>3218</v>
      </c>
      <c r="D805" s="523" t="s">
        <v>1416</v>
      </c>
      <c r="E805" s="523" t="s">
        <v>168</v>
      </c>
      <c r="F805" s="524">
        <v>1500</v>
      </c>
      <c r="G805" s="524">
        <v>1500</v>
      </c>
      <c r="H805" s="525" t="s">
        <v>1640</v>
      </c>
      <c r="I805" s="523" t="s">
        <v>2031</v>
      </c>
      <c r="J805" s="526">
        <v>44417</v>
      </c>
      <c r="K805" s="526">
        <v>44461</v>
      </c>
    </row>
    <row r="806" spans="1:11" ht="24" x14ac:dyDescent="0.25">
      <c r="A806" s="522">
        <v>801</v>
      </c>
      <c r="B806" s="523" t="s">
        <v>1668</v>
      </c>
      <c r="C806" s="523" t="s">
        <v>3219</v>
      </c>
      <c r="D806" s="523" t="s">
        <v>3220</v>
      </c>
      <c r="E806" s="523" t="s">
        <v>168</v>
      </c>
      <c r="F806" s="524">
        <v>1500</v>
      </c>
      <c r="G806" s="524">
        <v>1500</v>
      </c>
      <c r="H806" s="525" t="s">
        <v>1640</v>
      </c>
      <c r="I806" s="523" t="s">
        <v>2031</v>
      </c>
      <c r="J806" s="526">
        <v>44425</v>
      </c>
      <c r="K806" s="526"/>
    </row>
    <row r="807" spans="1:11" ht="24" x14ac:dyDescent="0.25">
      <c r="A807" s="522">
        <v>802</v>
      </c>
      <c r="B807" s="523" t="s">
        <v>1672</v>
      </c>
      <c r="C807" s="523" t="s">
        <v>3221</v>
      </c>
      <c r="D807" s="523" t="s">
        <v>3222</v>
      </c>
      <c r="E807" s="523" t="s">
        <v>168</v>
      </c>
      <c r="F807" s="524">
        <v>1900</v>
      </c>
      <c r="G807" s="524">
        <v>1900</v>
      </c>
      <c r="H807" s="525" t="s">
        <v>2295</v>
      </c>
      <c r="I807" s="523" t="s">
        <v>2002</v>
      </c>
      <c r="J807" s="526">
        <v>44461</v>
      </c>
      <c r="K807" s="526"/>
    </row>
    <row r="808" spans="1:11" ht="24" x14ac:dyDescent="0.25">
      <c r="A808" s="522">
        <v>803</v>
      </c>
      <c r="B808" s="523" t="s">
        <v>2075</v>
      </c>
      <c r="C808" s="523" t="s">
        <v>3223</v>
      </c>
      <c r="D808" s="523" t="s">
        <v>3224</v>
      </c>
      <c r="E808" s="523" t="s">
        <v>168</v>
      </c>
      <c r="F808" s="524">
        <v>2634.37</v>
      </c>
      <c r="G808" s="524">
        <v>2634.37</v>
      </c>
      <c r="H808" s="525" t="s">
        <v>2839</v>
      </c>
      <c r="I808" s="523" t="s">
        <v>2031</v>
      </c>
      <c r="J808" s="526">
        <v>44448</v>
      </c>
      <c r="K808" s="526"/>
    </row>
    <row r="809" spans="1:11" ht="24" x14ac:dyDescent="0.25">
      <c r="A809" s="522">
        <v>804</v>
      </c>
      <c r="B809" s="523" t="s">
        <v>3050</v>
      </c>
      <c r="C809" s="523" t="s">
        <v>3225</v>
      </c>
      <c r="D809" s="523" t="s">
        <v>3226</v>
      </c>
      <c r="E809" s="523" t="s">
        <v>168</v>
      </c>
      <c r="F809" s="524">
        <v>2634.37</v>
      </c>
      <c r="G809" s="524">
        <v>2634.37</v>
      </c>
      <c r="H809" s="525" t="s">
        <v>2839</v>
      </c>
      <c r="I809" s="523" t="s">
        <v>2031</v>
      </c>
      <c r="J809" s="526">
        <v>44448</v>
      </c>
      <c r="K809" s="526"/>
    </row>
    <row r="810" spans="1:11" ht="24" x14ac:dyDescent="0.25">
      <c r="A810" s="522">
        <v>805</v>
      </c>
      <c r="B810" s="523" t="s">
        <v>2808</v>
      </c>
      <c r="C810" s="523" t="s">
        <v>3227</v>
      </c>
      <c r="D810" s="523" t="s">
        <v>3228</v>
      </c>
      <c r="E810" s="523" t="s">
        <v>168</v>
      </c>
      <c r="F810" s="524">
        <v>1700.95</v>
      </c>
      <c r="G810" s="524">
        <v>1700.95</v>
      </c>
      <c r="H810" s="525" t="s">
        <v>1640</v>
      </c>
      <c r="I810" s="523" t="s">
        <v>2031</v>
      </c>
      <c r="J810" s="526">
        <v>44461</v>
      </c>
      <c r="K810" s="526"/>
    </row>
    <row r="811" spans="1:11" ht="24" x14ac:dyDescent="0.25">
      <c r="A811" s="522">
        <v>806</v>
      </c>
      <c r="B811" s="523" t="s">
        <v>1680</v>
      </c>
      <c r="C811" s="523" t="s">
        <v>3229</v>
      </c>
      <c r="D811" s="523" t="s">
        <v>3230</v>
      </c>
      <c r="E811" s="523" t="s">
        <v>168</v>
      </c>
      <c r="F811" s="524">
        <v>1500</v>
      </c>
      <c r="G811" s="524">
        <v>1500</v>
      </c>
      <c r="H811" s="525" t="s">
        <v>1640</v>
      </c>
      <c r="I811" s="523" t="s">
        <v>2031</v>
      </c>
      <c r="J811" s="526">
        <v>44461</v>
      </c>
      <c r="K811" s="526"/>
    </row>
    <row r="812" spans="1:11" ht="24" x14ac:dyDescent="0.25">
      <c r="A812" s="522">
        <v>807</v>
      </c>
      <c r="B812" s="523" t="s">
        <v>1830</v>
      </c>
      <c r="C812" s="523" t="s">
        <v>3231</v>
      </c>
      <c r="D812" s="523" t="s">
        <v>3232</v>
      </c>
      <c r="E812" s="523" t="s">
        <v>168</v>
      </c>
      <c r="F812" s="524">
        <v>2700</v>
      </c>
      <c r="G812" s="524">
        <v>2700</v>
      </c>
      <c r="H812" s="525" t="s">
        <v>1640</v>
      </c>
      <c r="I812" s="523" t="s">
        <v>2031</v>
      </c>
      <c r="J812" s="526">
        <v>44461</v>
      </c>
      <c r="K812" s="526"/>
    </row>
    <row r="813" spans="1:11" ht="24" x14ac:dyDescent="0.25">
      <c r="A813" s="522">
        <v>808</v>
      </c>
      <c r="B813" s="523" t="s">
        <v>2386</v>
      </c>
      <c r="C813" s="523" t="s">
        <v>3233</v>
      </c>
      <c r="D813" s="523" t="s">
        <v>3234</v>
      </c>
      <c r="E813" s="523" t="s">
        <v>168</v>
      </c>
      <c r="F813" s="524">
        <v>5350</v>
      </c>
      <c r="G813" s="524">
        <v>5350</v>
      </c>
      <c r="H813" s="525" t="s">
        <v>1640</v>
      </c>
      <c r="I813" s="523" t="s">
        <v>3235</v>
      </c>
      <c r="J813" s="526">
        <v>44420</v>
      </c>
      <c r="K813" s="526"/>
    </row>
    <row r="814" spans="1:11" ht="24" x14ac:dyDescent="0.25">
      <c r="A814" s="522">
        <v>809</v>
      </c>
      <c r="B814" s="523" t="s">
        <v>1680</v>
      </c>
      <c r="C814" s="523" t="s">
        <v>3236</v>
      </c>
      <c r="D814" s="523" t="s">
        <v>3237</v>
      </c>
      <c r="E814" s="523" t="s">
        <v>168</v>
      </c>
      <c r="F814" s="524">
        <v>1500</v>
      </c>
      <c r="G814" s="524">
        <v>1500</v>
      </c>
      <c r="H814" s="525" t="s">
        <v>1640</v>
      </c>
      <c r="I814" s="523" t="s">
        <v>3235</v>
      </c>
      <c r="J814" s="526">
        <v>44420</v>
      </c>
      <c r="K814" s="526"/>
    </row>
    <row r="815" spans="1:11" ht="24" x14ac:dyDescent="0.25">
      <c r="A815" s="522">
        <v>810</v>
      </c>
      <c r="B815" s="523" t="s">
        <v>1846</v>
      </c>
      <c r="C815" s="523" t="s">
        <v>3238</v>
      </c>
      <c r="D815" s="523" t="s">
        <v>3239</v>
      </c>
      <c r="E815" s="523" t="s">
        <v>168</v>
      </c>
      <c r="F815" s="524">
        <v>5350</v>
      </c>
      <c r="G815" s="524">
        <v>5350</v>
      </c>
      <c r="H815" s="525" t="s">
        <v>1640</v>
      </c>
      <c r="I815" s="523" t="s">
        <v>3235</v>
      </c>
      <c r="J815" s="526">
        <v>44420</v>
      </c>
      <c r="K815" s="526"/>
    </row>
    <row r="816" spans="1:11" ht="24" x14ac:dyDescent="0.25">
      <c r="A816" s="522">
        <v>811</v>
      </c>
      <c r="B816" s="523" t="s">
        <v>1680</v>
      </c>
      <c r="C816" s="523" t="s">
        <v>3240</v>
      </c>
      <c r="D816" s="523" t="s">
        <v>3241</v>
      </c>
      <c r="E816" s="523" t="s">
        <v>168</v>
      </c>
      <c r="F816" s="524">
        <v>1500</v>
      </c>
      <c r="G816" s="524">
        <v>1500</v>
      </c>
      <c r="H816" s="525" t="s">
        <v>1640</v>
      </c>
      <c r="I816" s="523" t="s">
        <v>3235</v>
      </c>
      <c r="J816" s="526">
        <v>44420</v>
      </c>
      <c r="K816" s="526"/>
    </row>
    <row r="817" spans="1:11" ht="24" x14ac:dyDescent="0.25">
      <c r="A817" s="522">
        <v>812</v>
      </c>
      <c r="B817" s="523" t="s">
        <v>1680</v>
      </c>
      <c r="C817" s="523" t="s">
        <v>3242</v>
      </c>
      <c r="D817" s="523" t="s">
        <v>3243</v>
      </c>
      <c r="E817" s="523" t="s">
        <v>168</v>
      </c>
      <c r="F817" s="524">
        <v>1500</v>
      </c>
      <c r="G817" s="524">
        <v>1500</v>
      </c>
      <c r="H817" s="525" t="s">
        <v>1640</v>
      </c>
      <c r="I817" s="523" t="s">
        <v>3235</v>
      </c>
      <c r="J817" s="526">
        <v>44420</v>
      </c>
      <c r="K817" s="526">
        <v>44420</v>
      </c>
    </row>
    <row r="818" spans="1:11" ht="24" x14ac:dyDescent="0.25">
      <c r="A818" s="522">
        <v>813</v>
      </c>
      <c r="B818" s="523" t="s">
        <v>1759</v>
      </c>
      <c r="C818" s="523" t="s">
        <v>3244</v>
      </c>
      <c r="D818" s="523" t="s">
        <v>3245</v>
      </c>
      <c r="E818" s="523" t="s">
        <v>168</v>
      </c>
      <c r="F818" s="524">
        <v>1350</v>
      </c>
      <c r="G818" s="524">
        <v>1350</v>
      </c>
      <c r="H818" s="525" t="s">
        <v>2295</v>
      </c>
      <c r="I818" s="523" t="s">
        <v>3235</v>
      </c>
      <c r="J818" s="526">
        <v>44420</v>
      </c>
      <c r="K818" s="526"/>
    </row>
    <row r="819" spans="1:11" ht="24" x14ac:dyDescent="0.25">
      <c r="A819" s="522">
        <v>814</v>
      </c>
      <c r="B819" s="523" t="s">
        <v>1664</v>
      </c>
      <c r="C819" s="523" t="s">
        <v>3246</v>
      </c>
      <c r="D819" s="523" t="s">
        <v>3247</v>
      </c>
      <c r="E819" s="523" t="s">
        <v>168</v>
      </c>
      <c r="F819" s="524">
        <v>1200</v>
      </c>
      <c r="G819" s="524">
        <v>1200</v>
      </c>
      <c r="H819" s="525" t="s">
        <v>1640</v>
      </c>
      <c r="I819" s="523" t="s">
        <v>3235</v>
      </c>
      <c r="J819" s="526">
        <v>44425</v>
      </c>
      <c r="K819" s="526"/>
    </row>
    <row r="820" spans="1:11" ht="24" x14ac:dyDescent="0.25">
      <c r="A820" s="522">
        <v>815</v>
      </c>
      <c r="B820" s="523" t="s">
        <v>1664</v>
      </c>
      <c r="C820" s="523" t="s">
        <v>3248</v>
      </c>
      <c r="D820" s="523" t="s">
        <v>3249</v>
      </c>
      <c r="E820" s="523" t="s">
        <v>168</v>
      </c>
      <c r="F820" s="524">
        <v>1200</v>
      </c>
      <c r="G820" s="524">
        <v>1200</v>
      </c>
      <c r="H820" s="525" t="s">
        <v>1640</v>
      </c>
      <c r="I820" s="523" t="s">
        <v>3235</v>
      </c>
      <c r="J820" s="526">
        <v>44425</v>
      </c>
      <c r="K820" s="526"/>
    </row>
    <row r="821" spans="1:11" ht="24" x14ac:dyDescent="0.25">
      <c r="A821" s="522">
        <v>816</v>
      </c>
      <c r="B821" s="523" t="s">
        <v>1672</v>
      </c>
      <c r="C821" s="523" t="s">
        <v>3250</v>
      </c>
      <c r="D821" s="523" t="s">
        <v>3251</v>
      </c>
      <c r="E821" s="523" t="s">
        <v>168</v>
      </c>
      <c r="F821" s="524">
        <v>1900</v>
      </c>
      <c r="G821" s="524">
        <v>1900</v>
      </c>
      <c r="H821" s="525" t="s">
        <v>1675</v>
      </c>
      <c r="I821" s="523" t="s">
        <v>2031</v>
      </c>
      <c r="J821" s="526">
        <v>44461</v>
      </c>
      <c r="K821" s="526"/>
    </row>
    <row r="822" spans="1:11" ht="24" x14ac:dyDescent="0.25">
      <c r="A822" s="522">
        <v>817</v>
      </c>
      <c r="B822" s="523" t="s">
        <v>1664</v>
      </c>
      <c r="C822" s="523" t="s">
        <v>3252</v>
      </c>
      <c r="D822" s="523" t="s">
        <v>3253</v>
      </c>
      <c r="E822" s="523" t="s">
        <v>168</v>
      </c>
      <c r="F822" s="524">
        <v>1200</v>
      </c>
      <c r="G822" s="524">
        <v>1200</v>
      </c>
      <c r="H822" s="525" t="s">
        <v>1675</v>
      </c>
      <c r="I822" s="523" t="s">
        <v>2031</v>
      </c>
      <c r="J822" s="526">
        <v>44463</v>
      </c>
      <c r="K822" s="526"/>
    </row>
    <row r="823" spans="1:11" ht="24" x14ac:dyDescent="0.25">
      <c r="A823" s="522">
        <v>818</v>
      </c>
      <c r="B823" s="523" t="s">
        <v>1642</v>
      </c>
      <c r="C823" s="523" t="s">
        <v>3254</v>
      </c>
      <c r="D823" s="523" t="s">
        <v>3255</v>
      </c>
      <c r="E823" s="523" t="s">
        <v>168</v>
      </c>
      <c r="F823" s="524">
        <v>1786</v>
      </c>
      <c r="G823" s="524">
        <v>1786</v>
      </c>
      <c r="H823" s="525" t="s">
        <v>1640</v>
      </c>
      <c r="I823" s="523" t="s">
        <v>1641</v>
      </c>
      <c r="J823" s="526">
        <v>44461</v>
      </c>
      <c r="K823" s="526"/>
    </row>
    <row r="824" spans="1:11" ht="24" x14ac:dyDescent="0.25">
      <c r="A824" s="522">
        <v>819</v>
      </c>
      <c r="B824" s="523" t="s">
        <v>1701</v>
      </c>
      <c r="C824" s="523" t="s">
        <v>2372</v>
      </c>
      <c r="D824" s="523" t="s">
        <v>2373</v>
      </c>
      <c r="E824" s="523" t="s">
        <v>168</v>
      </c>
      <c r="F824" s="524">
        <v>6620</v>
      </c>
      <c r="G824" s="524">
        <v>6620</v>
      </c>
      <c r="H824" s="525" t="s">
        <v>1640</v>
      </c>
      <c r="I824" s="523" t="s">
        <v>3235</v>
      </c>
      <c r="J824" s="526">
        <v>44440</v>
      </c>
      <c r="K824" s="526"/>
    </row>
    <row r="825" spans="1:11" ht="24" x14ac:dyDescent="0.25">
      <c r="A825" s="522">
        <v>820</v>
      </c>
      <c r="B825" s="523" t="s">
        <v>1759</v>
      </c>
      <c r="C825" s="523" t="s">
        <v>3256</v>
      </c>
      <c r="D825" s="523" t="s">
        <v>3257</v>
      </c>
      <c r="E825" s="523" t="s">
        <v>168</v>
      </c>
      <c r="F825" s="524">
        <v>1350</v>
      </c>
      <c r="G825" s="524">
        <v>1350</v>
      </c>
      <c r="H825" s="525" t="s">
        <v>2295</v>
      </c>
      <c r="I825" s="523" t="s">
        <v>3235</v>
      </c>
      <c r="J825" s="526">
        <v>44452</v>
      </c>
      <c r="K825" s="526"/>
    </row>
    <row r="826" spans="1:11" ht="24" x14ac:dyDescent="0.25">
      <c r="A826" s="522">
        <v>821</v>
      </c>
      <c r="B826" s="523" t="s">
        <v>1759</v>
      </c>
      <c r="C826" s="523" t="s">
        <v>3258</v>
      </c>
      <c r="D826" s="523" t="s">
        <v>3259</v>
      </c>
      <c r="E826" s="523" t="s">
        <v>168</v>
      </c>
      <c r="F826" s="524">
        <v>1350</v>
      </c>
      <c r="G826" s="524">
        <v>1350</v>
      </c>
      <c r="H826" s="525" t="s">
        <v>2295</v>
      </c>
      <c r="I826" s="523" t="s">
        <v>3235</v>
      </c>
      <c r="J826" s="526">
        <v>44453</v>
      </c>
      <c r="K826" s="526"/>
    </row>
    <row r="827" spans="1:11" ht="24" x14ac:dyDescent="0.25">
      <c r="A827" s="522">
        <v>822</v>
      </c>
      <c r="B827" s="523" t="s">
        <v>1759</v>
      </c>
      <c r="C827" s="523" t="s">
        <v>3260</v>
      </c>
      <c r="D827" s="523" t="s">
        <v>3261</v>
      </c>
      <c r="E827" s="523" t="s">
        <v>168</v>
      </c>
      <c r="F827" s="524">
        <v>1350</v>
      </c>
      <c r="G827" s="524">
        <v>1350</v>
      </c>
      <c r="H827" s="525" t="s">
        <v>2295</v>
      </c>
      <c r="I827" s="523" t="s">
        <v>3235</v>
      </c>
      <c r="J827" s="526">
        <v>44453</v>
      </c>
      <c r="K827" s="526"/>
    </row>
    <row r="828" spans="1:11" ht="24" x14ac:dyDescent="0.25">
      <c r="A828" s="522">
        <v>823</v>
      </c>
      <c r="B828" s="523" t="s">
        <v>1719</v>
      </c>
      <c r="C828" s="523" t="s">
        <v>3262</v>
      </c>
      <c r="D828" s="523" t="s">
        <v>3263</v>
      </c>
      <c r="E828" s="523" t="s">
        <v>168</v>
      </c>
      <c r="F828" s="524">
        <v>1900</v>
      </c>
      <c r="G828" s="524">
        <v>1900</v>
      </c>
      <c r="H828" s="525" t="s">
        <v>2295</v>
      </c>
      <c r="I828" s="523" t="s">
        <v>3235</v>
      </c>
      <c r="J828" s="526">
        <v>44463</v>
      </c>
      <c r="K828" s="526"/>
    </row>
    <row r="829" spans="1:11" ht="24" x14ac:dyDescent="0.25">
      <c r="A829" s="522">
        <v>824</v>
      </c>
      <c r="B829" s="523" t="s">
        <v>1719</v>
      </c>
      <c r="C829" s="523" t="s">
        <v>3264</v>
      </c>
      <c r="D829" s="523" t="s">
        <v>3265</v>
      </c>
      <c r="E829" s="523" t="s">
        <v>168</v>
      </c>
      <c r="F829" s="524">
        <v>1900</v>
      </c>
      <c r="G829" s="524">
        <v>1900</v>
      </c>
      <c r="H829" s="525" t="s">
        <v>2295</v>
      </c>
      <c r="I829" s="523" t="s">
        <v>3235</v>
      </c>
      <c r="J829" s="526">
        <v>44463</v>
      </c>
      <c r="K829" s="526"/>
    </row>
    <row r="830" spans="1:11" ht="24" x14ac:dyDescent="0.25">
      <c r="A830" s="522">
        <v>825</v>
      </c>
      <c r="B830" s="523" t="s">
        <v>1668</v>
      </c>
      <c r="C830" s="523" t="s">
        <v>3266</v>
      </c>
      <c r="D830" s="523" t="s">
        <v>3267</v>
      </c>
      <c r="E830" s="523" t="s">
        <v>168</v>
      </c>
      <c r="F830" s="524">
        <v>1500</v>
      </c>
      <c r="G830" s="524">
        <v>1500</v>
      </c>
      <c r="H830" s="525" t="s">
        <v>1640</v>
      </c>
      <c r="I830" s="523" t="s">
        <v>3235</v>
      </c>
      <c r="J830" s="526">
        <v>44463</v>
      </c>
      <c r="K830" s="526"/>
    </row>
    <row r="831" spans="1:11" ht="24" x14ac:dyDescent="0.25">
      <c r="A831" s="522">
        <v>826</v>
      </c>
      <c r="B831" s="523" t="s">
        <v>1719</v>
      </c>
      <c r="C831" s="523" t="s">
        <v>3268</v>
      </c>
      <c r="D831" s="523" t="s">
        <v>3269</v>
      </c>
      <c r="E831" s="523" t="s">
        <v>168</v>
      </c>
      <c r="F831" s="524">
        <v>1900</v>
      </c>
      <c r="G831" s="524">
        <v>1900</v>
      </c>
      <c r="H831" s="525" t="s">
        <v>2295</v>
      </c>
      <c r="I831" s="523" t="s">
        <v>3235</v>
      </c>
      <c r="J831" s="526">
        <v>44463</v>
      </c>
      <c r="K831" s="526"/>
    </row>
    <row r="832" spans="1:11" ht="24" x14ac:dyDescent="0.25">
      <c r="A832" s="522">
        <v>827</v>
      </c>
      <c r="B832" s="523" t="s">
        <v>2808</v>
      </c>
      <c r="C832" s="523" t="s">
        <v>3270</v>
      </c>
      <c r="D832" s="523" t="s">
        <v>3271</v>
      </c>
      <c r="E832" s="523" t="s">
        <v>168</v>
      </c>
      <c r="F832" s="524">
        <v>1700.95</v>
      </c>
      <c r="G832" s="524">
        <v>1700.95</v>
      </c>
      <c r="H832" s="525" t="s">
        <v>1640</v>
      </c>
      <c r="I832" s="523" t="s">
        <v>3235</v>
      </c>
      <c r="J832" s="526">
        <v>44463</v>
      </c>
      <c r="K832" s="526"/>
    </row>
    <row r="833" spans="1:11" ht="24" x14ac:dyDescent="0.25">
      <c r="A833" s="522">
        <v>828</v>
      </c>
      <c r="B833" s="523" t="s">
        <v>1719</v>
      </c>
      <c r="C833" s="523" t="s">
        <v>3272</v>
      </c>
      <c r="D833" s="523" t="s">
        <v>3273</v>
      </c>
      <c r="E833" s="523" t="s">
        <v>168</v>
      </c>
      <c r="F833" s="524">
        <v>1900</v>
      </c>
      <c r="G833" s="524">
        <v>1900</v>
      </c>
      <c r="H833" s="525" t="s">
        <v>2295</v>
      </c>
      <c r="I833" s="523" t="s">
        <v>3235</v>
      </c>
      <c r="J833" s="526">
        <v>44463</v>
      </c>
      <c r="K833" s="526"/>
    </row>
    <row r="834" spans="1:11" ht="24" x14ac:dyDescent="0.25">
      <c r="A834" s="522">
        <v>829</v>
      </c>
      <c r="B834" s="523" t="s">
        <v>1668</v>
      </c>
      <c r="C834" s="523" t="s">
        <v>3274</v>
      </c>
      <c r="D834" s="523" t="s">
        <v>3275</v>
      </c>
      <c r="E834" s="523" t="s">
        <v>168</v>
      </c>
      <c r="F834" s="524">
        <v>1500</v>
      </c>
      <c r="G834" s="524">
        <v>1500</v>
      </c>
      <c r="H834" s="525" t="s">
        <v>1640</v>
      </c>
      <c r="I834" s="523" t="s">
        <v>3235</v>
      </c>
      <c r="J834" s="526">
        <v>44463</v>
      </c>
      <c r="K834" s="526"/>
    </row>
    <row r="835" spans="1:11" ht="24" x14ac:dyDescent="0.25">
      <c r="A835" s="522">
        <v>830</v>
      </c>
      <c r="B835" s="523" t="s">
        <v>1719</v>
      </c>
      <c r="C835" s="523" t="s">
        <v>3276</v>
      </c>
      <c r="D835" s="523" t="s">
        <v>3277</v>
      </c>
      <c r="E835" s="523" t="s">
        <v>168</v>
      </c>
      <c r="F835" s="524">
        <v>1900</v>
      </c>
      <c r="G835" s="524">
        <v>1900</v>
      </c>
      <c r="H835" s="525" t="s">
        <v>2295</v>
      </c>
      <c r="I835" s="523" t="s">
        <v>3235</v>
      </c>
      <c r="J835" s="526">
        <v>44463</v>
      </c>
      <c r="K835" s="526"/>
    </row>
    <row r="836" spans="1:11" ht="24" x14ac:dyDescent="0.25">
      <c r="A836" s="522">
        <v>831</v>
      </c>
      <c r="B836" s="523" t="s">
        <v>1719</v>
      </c>
      <c r="C836" s="523" t="s">
        <v>3278</v>
      </c>
      <c r="D836" s="523" t="s">
        <v>3279</v>
      </c>
      <c r="E836" s="523" t="s">
        <v>168</v>
      </c>
      <c r="F836" s="524">
        <v>1900</v>
      </c>
      <c r="G836" s="524">
        <v>1900</v>
      </c>
      <c r="H836" s="525" t="s">
        <v>2295</v>
      </c>
      <c r="I836" s="523" t="s">
        <v>3235</v>
      </c>
      <c r="J836" s="526">
        <v>44463</v>
      </c>
      <c r="K836" s="526"/>
    </row>
    <row r="837" spans="1:11" ht="24" x14ac:dyDescent="0.25">
      <c r="A837" s="522">
        <v>832</v>
      </c>
      <c r="B837" s="523" t="s">
        <v>1830</v>
      </c>
      <c r="C837" s="523" t="s">
        <v>3280</v>
      </c>
      <c r="D837" s="523" t="s">
        <v>3281</v>
      </c>
      <c r="E837" s="523" t="s">
        <v>168</v>
      </c>
      <c r="F837" s="524">
        <v>2700</v>
      </c>
      <c r="G837" s="524">
        <v>2700</v>
      </c>
      <c r="H837" s="525" t="s">
        <v>2839</v>
      </c>
      <c r="I837" s="523" t="s">
        <v>3235</v>
      </c>
      <c r="J837" s="526">
        <v>44463</v>
      </c>
      <c r="K837" s="526"/>
    </row>
    <row r="838" spans="1:11" ht="24" x14ac:dyDescent="0.25">
      <c r="A838" s="522">
        <v>833</v>
      </c>
      <c r="B838" s="523" t="s">
        <v>3050</v>
      </c>
      <c r="C838" s="523" t="s">
        <v>3282</v>
      </c>
      <c r="D838" s="523" t="s">
        <v>3283</v>
      </c>
      <c r="E838" s="523" t="s">
        <v>168</v>
      </c>
      <c r="F838" s="524">
        <v>2634.37</v>
      </c>
      <c r="G838" s="524">
        <v>2634.37</v>
      </c>
      <c r="H838" s="525" t="s">
        <v>2839</v>
      </c>
      <c r="I838" s="523" t="s">
        <v>3235</v>
      </c>
      <c r="J838" s="526">
        <v>44463</v>
      </c>
      <c r="K838" s="526"/>
    </row>
    <row r="839" spans="1:11" ht="24" x14ac:dyDescent="0.25">
      <c r="A839" s="522">
        <v>834</v>
      </c>
      <c r="B839" s="523" t="s">
        <v>1719</v>
      </c>
      <c r="C839" s="523" t="s">
        <v>3284</v>
      </c>
      <c r="D839" s="523" t="s">
        <v>3285</v>
      </c>
      <c r="E839" s="523" t="s">
        <v>168</v>
      </c>
      <c r="F839" s="524">
        <v>1900</v>
      </c>
      <c r="G839" s="524">
        <v>1900</v>
      </c>
      <c r="H839" s="525" t="s">
        <v>2295</v>
      </c>
      <c r="I839" s="523" t="s">
        <v>3235</v>
      </c>
      <c r="J839" s="526">
        <v>44463</v>
      </c>
      <c r="K839" s="526"/>
    </row>
    <row r="840" spans="1:11" ht="24" x14ac:dyDescent="0.25">
      <c r="A840" s="522">
        <v>835</v>
      </c>
      <c r="B840" s="523" t="s">
        <v>1719</v>
      </c>
      <c r="C840" s="523" t="s">
        <v>3286</v>
      </c>
      <c r="D840" s="523" t="s">
        <v>3287</v>
      </c>
      <c r="E840" s="523" t="s">
        <v>168</v>
      </c>
      <c r="F840" s="524">
        <v>1900</v>
      </c>
      <c r="G840" s="524">
        <v>1900</v>
      </c>
      <c r="H840" s="525" t="s">
        <v>2295</v>
      </c>
      <c r="I840" s="523" t="s">
        <v>3235</v>
      </c>
      <c r="J840" s="526">
        <v>44463</v>
      </c>
      <c r="K840" s="526"/>
    </row>
    <row r="841" spans="1:11" ht="24" x14ac:dyDescent="0.25">
      <c r="A841" s="522">
        <v>836</v>
      </c>
      <c r="B841" s="523" t="s">
        <v>1719</v>
      </c>
      <c r="C841" s="523" t="s">
        <v>3288</v>
      </c>
      <c r="D841" s="523" t="s">
        <v>3289</v>
      </c>
      <c r="E841" s="523" t="s">
        <v>168</v>
      </c>
      <c r="F841" s="524">
        <v>1900</v>
      </c>
      <c r="G841" s="524">
        <v>1900</v>
      </c>
      <c r="H841" s="525" t="s">
        <v>2295</v>
      </c>
      <c r="I841" s="523" t="s">
        <v>3235</v>
      </c>
      <c r="J841" s="526">
        <v>44463</v>
      </c>
      <c r="K841" s="526"/>
    </row>
    <row r="842" spans="1:11" ht="24" x14ac:dyDescent="0.25">
      <c r="A842" s="522">
        <v>837</v>
      </c>
      <c r="B842" s="523" t="s">
        <v>2836</v>
      </c>
      <c r="C842" s="523" t="s">
        <v>3290</v>
      </c>
      <c r="D842" s="523" t="s">
        <v>3291</v>
      </c>
      <c r="E842" s="523" t="s">
        <v>168</v>
      </c>
      <c r="F842" s="524">
        <v>2634.37</v>
      </c>
      <c r="G842" s="524">
        <v>2634.37</v>
      </c>
      <c r="H842" s="525" t="s">
        <v>2839</v>
      </c>
      <c r="I842" s="523" t="s">
        <v>3235</v>
      </c>
      <c r="J842" s="526">
        <v>44463</v>
      </c>
      <c r="K842" s="526"/>
    </row>
    <row r="843" spans="1:11" ht="24" x14ac:dyDescent="0.25">
      <c r="A843" s="522">
        <v>838</v>
      </c>
      <c r="B843" s="523" t="s">
        <v>1719</v>
      </c>
      <c r="C843" s="523" t="s">
        <v>3292</v>
      </c>
      <c r="D843" s="523" t="s">
        <v>3293</v>
      </c>
      <c r="E843" s="523" t="s">
        <v>168</v>
      </c>
      <c r="F843" s="524">
        <v>1900</v>
      </c>
      <c r="G843" s="524">
        <v>1900</v>
      </c>
      <c r="H843" s="525" t="s">
        <v>2295</v>
      </c>
      <c r="I843" s="523" t="s">
        <v>3235</v>
      </c>
      <c r="J843" s="526">
        <v>44463</v>
      </c>
      <c r="K843" s="526"/>
    </row>
    <row r="844" spans="1:11" ht="24" x14ac:dyDescent="0.25">
      <c r="A844" s="522">
        <v>839</v>
      </c>
      <c r="B844" s="523" t="s">
        <v>1719</v>
      </c>
      <c r="C844" s="523" t="s">
        <v>3294</v>
      </c>
      <c r="D844" s="523" t="s">
        <v>3295</v>
      </c>
      <c r="E844" s="523" t="s">
        <v>168</v>
      </c>
      <c r="F844" s="524">
        <v>1900</v>
      </c>
      <c r="G844" s="524">
        <v>1900</v>
      </c>
      <c r="H844" s="525" t="s">
        <v>2295</v>
      </c>
      <c r="I844" s="523" t="s">
        <v>3235</v>
      </c>
      <c r="J844" s="526">
        <v>44463</v>
      </c>
      <c r="K844" s="526"/>
    </row>
    <row r="845" spans="1:11" ht="24" x14ac:dyDescent="0.25">
      <c r="A845" s="522">
        <v>840</v>
      </c>
      <c r="B845" s="523" t="s">
        <v>1719</v>
      </c>
      <c r="C845" s="523" t="s">
        <v>3296</v>
      </c>
      <c r="D845" s="523" t="s">
        <v>3297</v>
      </c>
      <c r="E845" s="523" t="s">
        <v>168</v>
      </c>
      <c r="F845" s="524">
        <v>1900</v>
      </c>
      <c r="G845" s="524">
        <v>1900</v>
      </c>
      <c r="H845" s="525" t="s">
        <v>2295</v>
      </c>
      <c r="I845" s="523" t="s">
        <v>3235</v>
      </c>
      <c r="J845" s="526">
        <v>44463</v>
      </c>
      <c r="K845" s="526"/>
    </row>
    <row r="846" spans="1:11" ht="24" x14ac:dyDescent="0.25">
      <c r="A846" s="522">
        <v>841</v>
      </c>
      <c r="B846" s="523" t="s">
        <v>1719</v>
      </c>
      <c r="C846" s="523" t="s">
        <v>3298</v>
      </c>
      <c r="D846" s="523" t="s">
        <v>3299</v>
      </c>
      <c r="E846" s="523" t="s">
        <v>168</v>
      </c>
      <c r="F846" s="524">
        <v>1900</v>
      </c>
      <c r="G846" s="524">
        <v>1900</v>
      </c>
      <c r="H846" s="525" t="s">
        <v>2295</v>
      </c>
      <c r="I846" s="523" t="s">
        <v>3235</v>
      </c>
      <c r="J846" s="526">
        <v>44463</v>
      </c>
      <c r="K846" s="526"/>
    </row>
    <row r="847" spans="1:11" ht="24" x14ac:dyDescent="0.25">
      <c r="A847" s="522">
        <v>842</v>
      </c>
      <c r="B847" s="523" t="s">
        <v>1719</v>
      </c>
      <c r="C847" s="523" t="s">
        <v>3300</v>
      </c>
      <c r="D847" s="523" t="s">
        <v>3301</v>
      </c>
      <c r="E847" s="523" t="s">
        <v>168</v>
      </c>
      <c r="F847" s="524">
        <v>1900</v>
      </c>
      <c r="G847" s="524">
        <v>1900</v>
      </c>
      <c r="H847" s="525" t="s">
        <v>2295</v>
      </c>
      <c r="I847" s="523" t="s">
        <v>3235</v>
      </c>
      <c r="J847" s="526">
        <v>44463</v>
      </c>
      <c r="K847" s="526"/>
    </row>
    <row r="848" spans="1:11" ht="24" x14ac:dyDescent="0.25">
      <c r="A848" s="522">
        <v>843</v>
      </c>
      <c r="B848" s="523" t="s">
        <v>1710</v>
      </c>
      <c r="C848" s="523" t="s">
        <v>3302</v>
      </c>
      <c r="D848" s="523" t="s">
        <v>3303</v>
      </c>
      <c r="E848" s="523" t="s">
        <v>168</v>
      </c>
      <c r="F848" s="524">
        <v>2145</v>
      </c>
      <c r="G848" s="524">
        <v>2145</v>
      </c>
      <c r="H848" s="525" t="s">
        <v>1640</v>
      </c>
      <c r="I848" s="523" t="s">
        <v>3235</v>
      </c>
      <c r="J848" s="526">
        <v>44463</v>
      </c>
      <c r="K848" s="526"/>
    </row>
    <row r="849" spans="1:11" ht="24" x14ac:dyDescent="0.25">
      <c r="A849" s="522">
        <v>844</v>
      </c>
      <c r="B849" s="523" t="s">
        <v>1719</v>
      </c>
      <c r="C849" s="523" t="s">
        <v>3304</v>
      </c>
      <c r="D849" s="523" t="s">
        <v>3305</v>
      </c>
      <c r="E849" s="523" t="s">
        <v>168</v>
      </c>
      <c r="F849" s="524">
        <v>1900</v>
      </c>
      <c r="G849" s="524">
        <v>1900</v>
      </c>
      <c r="H849" s="525" t="s">
        <v>2295</v>
      </c>
      <c r="I849" s="523" t="s">
        <v>3235</v>
      </c>
      <c r="J849" s="526">
        <v>44463</v>
      </c>
      <c r="K849" s="526"/>
    </row>
    <row r="850" spans="1:11" ht="24" x14ac:dyDescent="0.25">
      <c r="A850" s="522">
        <v>845</v>
      </c>
      <c r="B850" s="523" t="s">
        <v>1719</v>
      </c>
      <c r="C850" s="523" t="s">
        <v>3306</v>
      </c>
      <c r="D850" s="523" t="s">
        <v>3307</v>
      </c>
      <c r="E850" s="523" t="s">
        <v>168</v>
      </c>
      <c r="F850" s="524">
        <v>1900</v>
      </c>
      <c r="G850" s="524">
        <v>1900</v>
      </c>
      <c r="H850" s="525" t="s">
        <v>2295</v>
      </c>
      <c r="I850" s="523" t="s">
        <v>3235</v>
      </c>
      <c r="J850" s="526">
        <v>44463</v>
      </c>
      <c r="K850" s="526"/>
    </row>
    <row r="851" spans="1:11" ht="24" x14ac:dyDescent="0.25">
      <c r="A851" s="522">
        <v>846</v>
      </c>
      <c r="B851" s="523" t="s">
        <v>1719</v>
      </c>
      <c r="C851" s="523" t="s">
        <v>3308</v>
      </c>
      <c r="D851" s="523" t="s">
        <v>3309</v>
      </c>
      <c r="E851" s="523" t="s">
        <v>168</v>
      </c>
      <c r="F851" s="524">
        <v>1900</v>
      </c>
      <c r="G851" s="524">
        <v>1900</v>
      </c>
      <c r="H851" s="525" t="s">
        <v>2295</v>
      </c>
      <c r="I851" s="523" t="s">
        <v>3235</v>
      </c>
      <c r="J851" s="526">
        <v>44463</v>
      </c>
      <c r="K851" s="526"/>
    </row>
    <row r="852" spans="1:11" ht="24" x14ac:dyDescent="0.25">
      <c r="A852" s="522">
        <v>847</v>
      </c>
      <c r="B852" s="523" t="s">
        <v>1719</v>
      </c>
      <c r="C852" s="523" t="s">
        <v>3310</v>
      </c>
      <c r="D852" s="523" t="s">
        <v>3311</v>
      </c>
      <c r="E852" s="523" t="s">
        <v>168</v>
      </c>
      <c r="F852" s="524">
        <v>1900</v>
      </c>
      <c r="G852" s="524">
        <v>1900</v>
      </c>
      <c r="H852" s="525" t="s">
        <v>2295</v>
      </c>
      <c r="I852" s="523" t="s">
        <v>3235</v>
      </c>
      <c r="J852" s="526">
        <v>44463</v>
      </c>
      <c r="K852" s="526"/>
    </row>
    <row r="853" spans="1:11" ht="24" x14ac:dyDescent="0.25">
      <c r="A853" s="522">
        <v>848</v>
      </c>
      <c r="B853" s="523" t="s">
        <v>1719</v>
      </c>
      <c r="C853" s="523" t="s">
        <v>3312</v>
      </c>
      <c r="D853" s="523" t="s">
        <v>3313</v>
      </c>
      <c r="E853" s="523" t="s">
        <v>168</v>
      </c>
      <c r="F853" s="524">
        <v>1900</v>
      </c>
      <c r="G853" s="524">
        <v>1900</v>
      </c>
      <c r="H853" s="525" t="s">
        <v>2295</v>
      </c>
      <c r="I853" s="523" t="s">
        <v>3235</v>
      </c>
      <c r="J853" s="526">
        <v>44463</v>
      </c>
      <c r="K853" s="526"/>
    </row>
    <row r="854" spans="1:11" ht="24" x14ac:dyDescent="0.25">
      <c r="A854" s="522">
        <v>849</v>
      </c>
      <c r="B854" s="523" t="s">
        <v>1719</v>
      </c>
      <c r="C854" s="523" t="s">
        <v>3314</v>
      </c>
      <c r="D854" s="523" t="s">
        <v>3315</v>
      </c>
      <c r="E854" s="523" t="s">
        <v>168</v>
      </c>
      <c r="F854" s="524">
        <v>1900</v>
      </c>
      <c r="G854" s="524">
        <v>1900</v>
      </c>
      <c r="H854" s="525" t="s">
        <v>2295</v>
      </c>
      <c r="I854" s="523" t="s">
        <v>3235</v>
      </c>
      <c r="J854" s="526">
        <v>44463</v>
      </c>
      <c r="K854" s="526"/>
    </row>
    <row r="855" spans="1:11" ht="24" x14ac:dyDescent="0.25">
      <c r="A855" s="522">
        <v>850</v>
      </c>
      <c r="B855" s="523" t="s">
        <v>1719</v>
      </c>
      <c r="C855" s="523" t="s">
        <v>3316</v>
      </c>
      <c r="D855" s="523" t="s">
        <v>3317</v>
      </c>
      <c r="E855" s="523" t="s">
        <v>168</v>
      </c>
      <c r="F855" s="524">
        <v>1900</v>
      </c>
      <c r="G855" s="524">
        <v>1900</v>
      </c>
      <c r="H855" s="525" t="s">
        <v>2295</v>
      </c>
      <c r="I855" s="523" t="s">
        <v>3235</v>
      </c>
      <c r="J855" s="526">
        <v>44463</v>
      </c>
      <c r="K855" s="526"/>
    </row>
    <row r="856" spans="1:11" ht="24" x14ac:dyDescent="0.25">
      <c r="A856" s="522">
        <v>851</v>
      </c>
      <c r="B856" s="523" t="s">
        <v>1703</v>
      </c>
      <c r="C856" s="523" t="s">
        <v>3318</v>
      </c>
      <c r="D856" s="523" t="s">
        <v>3319</v>
      </c>
      <c r="E856" s="523" t="s">
        <v>168</v>
      </c>
      <c r="F856" s="524">
        <v>2634.37</v>
      </c>
      <c r="G856" s="524">
        <v>2634.37</v>
      </c>
      <c r="H856" s="525" t="s">
        <v>2839</v>
      </c>
      <c r="I856" s="523" t="s">
        <v>3235</v>
      </c>
      <c r="J856" s="526">
        <v>44463</v>
      </c>
      <c r="K856" s="526"/>
    </row>
    <row r="857" spans="1:11" ht="24" x14ac:dyDescent="0.25">
      <c r="A857" s="522">
        <v>852</v>
      </c>
      <c r="B857" s="523" t="s">
        <v>1719</v>
      </c>
      <c r="C857" s="523" t="s">
        <v>3320</v>
      </c>
      <c r="D857" s="523" t="s">
        <v>3321</v>
      </c>
      <c r="E857" s="523" t="s">
        <v>168</v>
      </c>
      <c r="F857" s="524">
        <v>1900</v>
      </c>
      <c r="G857" s="524">
        <v>1900</v>
      </c>
      <c r="H857" s="525" t="s">
        <v>2295</v>
      </c>
      <c r="I857" s="523" t="s">
        <v>3235</v>
      </c>
      <c r="J857" s="526">
        <v>44463</v>
      </c>
      <c r="K857" s="526"/>
    </row>
    <row r="858" spans="1:11" ht="24" x14ac:dyDescent="0.25">
      <c r="A858" s="522">
        <v>853</v>
      </c>
      <c r="B858" s="523" t="s">
        <v>1668</v>
      </c>
      <c r="C858" s="523" t="s">
        <v>3322</v>
      </c>
      <c r="D858" s="523" t="s">
        <v>3323</v>
      </c>
      <c r="E858" s="523" t="s">
        <v>168</v>
      </c>
      <c r="F858" s="524">
        <v>1500</v>
      </c>
      <c r="G858" s="524">
        <v>1500</v>
      </c>
      <c r="H858" s="525" t="s">
        <v>1640</v>
      </c>
      <c r="I858" s="523" t="s">
        <v>3235</v>
      </c>
      <c r="J858" s="526">
        <v>44463</v>
      </c>
      <c r="K858" s="526"/>
    </row>
    <row r="859" spans="1:11" ht="24" x14ac:dyDescent="0.25">
      <c r="A859" s="522">
        <v>854</v>
      </c>
      <c r="B859" s="523" t="s">
        <v>2854</v>
      </c>
      <c r="C859" s="523" t="s">
        <v>3324</v>
      </c>
      <c r="D859" s="523" t="s">
        <v>3325</v>
      </c>
      <c r="E859" s="523" t="s">
        <v>168</v>
      </c>
      <c r="F859" s="524">
        <v>2634.37</v>
      </c>
      <c r="G859" s="524">
        <v>2634.37</v>
      </c>
      <c r="H859" s="525" t="s">
        <v>2839</v>
      </c>
      <c r="I859" s="523" t="s">
        <v>3235</v>
      </c>
      <c r="J859" s="526">
        <v>44463</v>
      </c>
      <c r="K859" s="526"/>
    </row>
    <row r="860" spans="1:11" ht="24" x14ac:dyDescent="0.25">
      <c r="A860" s="522">
        <v>855</v>
      </c>
      <c r="B860" s="523" t="s">
        <v>1680</v>
      </c>
      <c r="C860" s="523" t="s">
        <v>3326</v>
      </c>
      <c r="D860" s="523" t="s">
        <v>3327</v>
      </c>
      <c r="E860" s="523" t="s">
        <v>168</v>
      </c>
      <c r="F860" s="524">
        <v>1500</v>
      </c>
      <c r="G860" s="524">
        <v>1500</v>
      </c>
      <c r="H860" s="525" t="s">
        <v>1640</v>
      </c>
      <c r="I860" s="523" t="s">
        <v>3235</v>
      </c>
      <c r="J860" s="526">
        <v>44463</v>
      </c>
      <c r="K860" s="526"/>
    </row>
    <row r="861" spans="1:11" ht="24" x14ac:dyDescent="0.25">
      <c r="A861" s="522">
        <v>856</v>
      </c>
      <c r="B861" s="523" t="s">
        <v>1719</v>
      </c>
      <c r="C861" s="523" t="s">
        <v>3328</v>
      </c>
      <c r="D861" s="523" t="s">
        <v>3329</v>
      </c>
      <c r="E861" s="523" t="s">
        <v>168</v>
      </c>
      <c r="F861" s="524">
        <v>1900</v>
      </c>
      <c r="G861" s="524">
        <v>1900</v>
      </c>
      <c r="H861" s="525" t="s">
        <v>2295</v>
      </c>
      <c r="I861" s="523" t="s">
        <v>3235</v>
      </c>
      <c r="J861" s="526">
        <v>44463</v>
      </c>
      <c r="K861" s="526"/>
    </row>
    <row r="862" spans="1:11" ht="24" x14ac:dyDescent="0.25">
      <c r="A862" s="522">
        <v>857</v>
      </c>
      <c r="B862" s="523" t="s">
        <v>1719</v>
      </c>
      <c r="C862" s="523" t="s">
        <v>3330</v>
      </c>
      <c r="D862" s="523" t="s">
        <v>3331</v>
      </c>
      <c r="E862" s="523" t="s">
        <v>168</v>
      </c>
      <c r="F862" s="524">
        <v>1900</v>
      </c>
      <c r="G862" s="524">
        <v>1900</v>
      </c>
      <c r="H862" s="525" t="s">
        <v>2295</v>
      </c>
      <c r="I862" s="523" t="s">
        <v>3235</v>
      </c>
      <c r="J862" s="526">
        <v>44463</v>
      </c>
      <c r="K862" s="526"/>
    </row>
    <row r="863" spans="1:11" ht="24" x14ac:dyDescent="0.25">
      <c r="A863" s="522">
        <v>858</v>
      </c>
      <c r="B863" s="523" t="s">
        <v>1719</v>
      </c>
      <c r="C863" s="523" t="s">
        <v>3332</v>
      </c>
      <c r="D863" s="523" t="s">
        <v>3333</v>
      </c>
      <c r="E863" s="523" t="s">
        <v>168</v>
      </c>
      <c r="F863" s="524">
        <v>1900</v>
      </c>
      <c r="G863" s="524">
        <v>1900</v>
      </c>
      <c r="H863" s="525" t="s">
        <v>2295</v>
      </c>
      <c r="I863" s="523" t="s">
        <v>3235</v>
      </c>
      <c r="J863" s="526">
        <v>44463</v>
      </c>
      <c r="K863" s="526"/>
    </row>
    <row r="864" spans="1:11" ht="24" x14ac:dyDescent="0.25">
      <c r="A864" s="522">
        <v>859</v>
      </c>
      <c r="B864" s="523" t="s">
        <v>1719</v>
      </c>
      <c r="C864" s="523" t="s">
        <v>3334</v>
      </c>
      <c r="D864" s="523" t="s">
        <v>3335</v>
      </c>
      <c r="E864" s="523" t="s">
        <v>168</v>
      </c>
      <c r="F864" s="524">
        <v>1900</v>
      </c>
      <c r="G864" s="524">
        <v>1900</v>
      </c>
      <c r="H864" s="525" t="s">
        <v>2295</v>
      </c>
      <c r="I864" s="523" t="s">
        <v>3235</v>
      </c>
      <c r="J864" s="526">
        <v>44463</v>
      </c>
      <c r="K864" s="526"/>
    </row>
    <row r="865" spans="1:11" ht="24" x14ac:dyDescent="0.25">
      <c r="A865" s="522">
        <v>860</v>
      </c>
      <c r="B865" s="523" t="s">
        <v>1668</v>
      </c>
      <c r="C865" s="523" t="s">
        <v>3336</v>
      </c>
      <c r="D865" s="523" t="s">
        <v>3337</v>
      </c>
      <c r="E865" s="523" t="s">
        <v>168</v>
      </c>
      <c r="F865" s="524">
        <v>1500</v>
      </c>
      <c r="G865" s="524">
        <v>1500</v>
      </c>
      <c r="H865" s="525" t="s">
        <v>1640</v>
      </c>
      <c r="I865" s="523" t="s">
        <v>3235</v>
      </c>
      <c r="J865" s="526">
        <v>44463</v>
      </c>
      <c r="K865" s="526"/>
    </row>
    <row r="866" spans="1:11" ht="24" x14ac:dyDescent="0.25">
      <c r="A866" s="522">
        <v>861</v>
      </c>
      <c r="B866" s="523" t="s">
        <v>1686</v>
      </c>
      <c r="C866" s="523" t="s">
        <v>3338</v>
      </c>
      <c r="D866" s="523" t="s">
        <v>3339</v>
      </c>
      <c r="E866" s="523" t="s">
        <v>168</v>
      </c>
      <c r="F866" s="524">
        <v>2634.37</v>
      </c>
      <c r="G866" s="524">
        <v>2634.37</v>
      </c>
      <c r="H866" s="525" t="s">
        <v>2839</v>
      </c>
      <c r="I866" s="523" t="s">
        <v>3235</v>
      </c>
      <c r="J866" s="526">
        <v>44463</v>
      </c>
      <c r="K866" s="526"/>
    </row>
    <row r="867" spans="1:11" ht="24" x14ac:dyDescent="0.25">
      <c r="A867" s="522">
        <v>862</v>
      </c>
      <c r="B867" s="523" t="s">
        <v>2854</v>
      </c>
      <c r="C867" s="523" t="s">
        <v>3340</v>
      </c>
      <c r="D867" s="523" t="s">
        <v>3341</v>
      </c>
      <c r="E867" s="523" t="s">
        <v>168</v>
      </c>
      <c r="F867" s="524">
        <v>2634.37</v>
      </c>
      <c r="G867" s="524">
        <v>2634.37</v>
      </c>
      <c r="H867" s="525" t="s">
        <v>2839</v>
      </c>
      <c r="I867" s="523" t="s">
        <v>3235</v>
      </c>
      <c r="J867" s="526">
        <v>44463</v>
      </c>
      <c r="K867" s="526"/>
    </row>
    <row r="868" spans="1:11" ht="24" x14ac:dyDescent="0.25">
      <c r="A868" s="522">
        <v>863</v>
      </c>
      <c r="B868" s="523" t="s">
        <v>1668</v>
      </c>
      <c r="C868" s="523" t="s">
        <v>3342</v>
      </c>
      <c r="D868" s="523" t="s">
        <v>3343</v>
      </c>
      <c r="E868" s="523" t="s">
        <v>168</v>
      </c>
      <c r="F868" s="524">
        <v>1500</v>
      </c>
      <c r="G868" s="524">
        <v>1500</v>
      </c>
      <c r="H868" s="525" t="s">
        <v>1640</v>
      </c>
      <c r="I868" s="523" t="s">
        <v>3235</v>
      </c>
      <c r="J868" s="526">
        <v>44463</v>
      </c>
      <c r="K868" s="526"/>
    </row>
    <row r="869" spans="1:11" ht="24" x14ac:dyDescent="0.25">
      <c r="A869" s="522">
        <v>864</v>
      </c>
      <c r="B869" s="523" t="s">
        <v>1668</v>
      </c>
      <c r="C869" s="523" t="s">
        <v>3344</v>
      </c>
      <c r="D869" s="523" t="s">
        <v>3345</v>
      </c>
      <c r="E869" s="523" t="s">
        <v>168</v>
      </c>
      <c r="F869" s="524">
        <v>1500</v>
      </c>
      <c r="G869" s="524">
        <v>1500</v>
      </c>
      <c r="H869" s="525" t="s">
        <v>1640</v>
      </c>
      <c r="I869" s="523" t="s">
        <v>3235</v>
      </c>
      <c r="J869" s="526">
        <v>44463</v>
      </c>
      <c r="K869" s="526"/>
    </row>
    <row r="870" spans="1:11" ht="24" x14ac:dyDescent="0.25">
      <c r="A870" s="522">
        <v>865</v>
      </c>
      <c r="B870" s="523" t="s">
        <v>1719</v>
      </c>
      <c r="C870" s="523" t="s">
        <v>3346</v>
      </c>
      <c r="D870" s="523" t="s">
        <v>3347</v>
      </c>
      <c r="E870" s="523" t="s">
        <v>168</v>
      </c>
      <c r="F870" s="524">
        <v>1900</v>
      </c>
      <c r="G870" s="524">
        <v>1900</v>
      </c>
      <c r="H870" s="525" t="s">
        <v>2295</v>
      </c>
      <c r="I870" s="523" t="s">
        <v>3235</v>
      </c>
      <c r="J870" s="526">
        <v>44463</v>
      </c>
      <c r="K870" s="526"/>
    </row>
    <row r="871" spans="1:11" ht="24" x14ac:dyDescent="0.25">
      <c r="A871" s="522">
        <v>866</v>
      </c>
      <c r="B871" s="523" t="s">
        <v>1668</v>
      </c>
      <c r="C871" s="523" t="s">
        <v>3348</v>
      </c>
      <c r="D871" s="523" t="s">
        <v>3349</v>
      </c>
      <c r="E871" s="523" t="s">
        <v>168</v>
      </c>
      <c r="F871" s="524">
        <v>1500</v>
      </c>
      <c r="G871" s="524">
        <v>1500</v>
      </c>
      <c r="H871" s="525" t="s">
        <v>1640</v>
      </c>
      <c r="I871" s="523" t="s">
        <v>3235</v>
      </c>
      <c r="J871" s="526">
        <v>44463</v>
      </c>
      <c r="K871" s="526"/>
    </row>
    <row r="872" spans="1:11" ht="24" x14ac:dyDescent="0.25">
      <c r="A872" s="522">
        <v>867</v>
      </c>
      <c r="B872" s="523" t="s">
        <v>2075</v>
      </c>
      <c r="C872" s="523" t="s">
        <v>3350</v>
      </c>
      <c r="D872" s="523" t="s">
        <v>3351</v>
      </c>
      <c r="E872" s="523" t="s">
        <v>168</v>
      </c>
      <c r="F872" s="524">
        <v>2634.37</v>
      </c>
      <c r="G872" s="524">
        <v>2634.37</v>
      </c>
      <c r="H872" s="525" t="s">
        <v>2839</v>
      </c>
      <c r="I872" s="523" t="s">
        <v>3235</v>
      </c>
      <c r="J872" s="526">
        <v>44463</v>
      </c>
      <c r="K872" s="526"/>
    </row>
    <row r="873" spans="1:11" ht="24" x14ac:dyDescent="0.25">
      <c r="A873" s="522">
        <v>868</v>
      </c>
      <c r="B873" s="523" t="s">
        <v>1686</v>
      </c>
      <c r="C873" s="523" t="s">
        <v>3352</v>
      </c>
      <c r="D873" s="523" t="s">
        <v>3353</v>
      </c>
      <c r="E873" s="523" t="s">
        <v>168</v>
      </c>
      <c r="F873" s="524">
        <v>2634.37</v>
      </c>
      <c r="G873" s="524">
        <v>2634.37</v>
      </c>
      <c r="H873" s="525" t="s">
        <v>2839</v>
      </c>
      <c r="I873" s="523" t="s">
        <v>3235</v>
      </c>
      <c r="J873" s="526">
        <v>44463</v>
      </c>
      <c r="K873" s="526"/>
    </row>
    <row r="874" spans="1:11" ht="24" x14ac:dyDescent="0.25">
      <c r="A874" s="522">
        <v>869</v>
      </c>
      <c r="B874" s="523" t="s">
        <v>1668</v>
      </c>
      <c r="C874" s="523" t="s">
        <v>3354</v>
      </c>
      <c r="D874" s="523" t="s">
        <v>3355</v>
      </c>
      <c r="E874" s="523" t="s">
        <v>168</v>
      </c>
      <c r="F874" s="524">
        <v>1500</v>
      </c>
      <c r="G874" s="524">
        <v>1500</v>
      </c>
      <c r="H874" s="525" t="s">
        <v>1640</v>
      </c>
      <c r="I874" s="523" t="s">
        <v>3235</v>
      </c>
      <c r="J874" s="526">
        <v>44463</v>
      </c>
      <c r="K874" s="526"/>
    </row>
    <row r="875" spans="1:11" ht="24" x14ac:dyDescent="0.25">
      <c r="A875" s="522">
        <v>870</v>
      </c>
      <c r="B875" s="523" t="s">
        <v>1668</v>
      </c>
      <c r="C875" s="523" t="s">
        <v>3356</v>
      </c>
      <c r="D875" s="523" t="s">
        <v>3357</v>
      </c>
      <c r="E875" s="523" t="s">
        <v>168</v>
      </c>
      <c r="F875" s="524">
        <v>1500</v>
      </c>
      <c r="G875" s="524">
        <v>1500</v>
      </c>
      <c r="H875" s="525" t="s">
        <v>1640</v>
      </c>
      <c r="I875" s="523" t="s">
        <v>3235</v>
      </c>
      <c r="J875" s="526">
        <v>44463</v>
      </c>
      <c r="K875" s="526"/>
    </row>
    <row r="876" spans="1:11" ht="24" x14ac:dyDescent="0.25">
      <c r="A876" s="522">
        <v>871</v>
      </c>
      <c r="B876" s="523" t="s">
        <v>2808</v>
      </c>
      <c r="C876" s="523" t="s">
        <v>3358</v>
      </c>
      <c r="D876" s="523" t="s">
        <v>3359</v>
      </c>
      <c r="E876" s="523" t="s">
        <v>168</v>
      </c>
      <c r="F876" s="524">
        <v>1700.95</v>
      </c>
      <c r="G876" s="524">
        <v>1700.95</v>
      </c>
      <c r="H876" s="525" t="s">
        <v>1640</v>
      </c>
      <c r="I876" s="523" t="s">
        <v>3235</v>
      </c>
      <c r="J876" s="526">
        <v>44463</v>
      </c>
      <c r="K876" s="526"/>
    </row>
    <row r="877" spans="1:11" ht="24" x14ac:dyDescent="0.25">
      <c r="A877" s="522">
        <v>872</v>
      </c>
      <c r="B877" s="523" t="s">
        <v>1668</v>
      </c>
      <c r="C877" s="523" t="s">
        <v>3360</v>
      </c>
      <c r="D877" s="523" t="s">
        <v>3361</v>
      </c>
      <c r="E877" s="523" t="s">
        <v>168</v>
      </c>
      <c r="F877" s="524">
        <v>1500</v>
      </c>
      <c r="G877" s="524">
        <v>1500</v>
      </c>
      <c r="H877" s="525" t="s">
        <v>1640</v>
      </c>
      <c r="I877" s="523" t="s">
        <v>3235</v>
      </c>
      <c r="J877" s="526">
        <v>44463</v>
      </c>
      <c r="K877" s="526"/>
    </row>
    <row r="878" spans="1:11" ht="24" x14ac:dyDescent="0.25">
      <c r="A878" s="522">
        <v>873</v>
      </c>
      <c r="B878" s="523" t="s">
        <v>1719</v>
      </c>
      <c r="C878" s="523" t="s">
        <v>3362</v>
      </c>
      <c r="D878" s="523" t="s">
        <v>3363</v>
      </c>
      <c r="E878" s="523" t="s">
        <v>168</v>
      </c>
      <c r="F878" s="524">
        <v>1900</v>
      </c>
      <c r="G878" s="524">
        <v>1900</v>
      </c>
      <c r="H878" s="525" t="s">
        <v>2295</v>
      </c>
      <c r="I878" s="523" t="s">
        <v>3235</v>
      </c>
      <c r="J878" s="526">
        <v>44463</v>
      </c>
      <c r="K878" s="526"/>
    </row>
    <row r="879" spans="1:11" ht="24" x14ac:dyDescent="0.25">
      <c r="A879" s="522">
        <v>874</v>
      </c>
      <c r="B879" s="523" t="s">
        <v>1788</v>
      </c>
      <c r="C879" s="523" t="s">
        <v>3364</v>
      </c>
      <c r="D879" s="523" t="s">
        <v>3365</v>
      </c>
      <c r="E879" s="523" t="s">
        <v>168</v>
      </c>
      <c r="F879" s="524">
        <v>2634.37</v>
      </c>
      <c r="G879" s="524">
        <v>2634.37</v>
      </c>
      <c r="H879" s="525" t="s">
        <v>2839</v>
      </c>
      <c r="I879" s="523" t="s">
        <v>3235</v>
      </c>
      <c r="J879" s="526">
        <v>44463</v>
      </c>
      <c r="K879" s="526"/>
    </row>
    <row r="880" spans="1:11" ht="24" x14ac:dyDescent="0.25">
      <c r="A880" s="522">
        <v>875</v>
      </c>
      <c r="B880" s="523" t="s">
        <v>1719</v>
      </c>
      <c r="C880" s="523" t="s">
        <v>3366</v>
      </c>
      <c r="D880" s="523" t="s">
        <v>3367</v>
      </c>
      <c r="E880" s="523" t="s">
        <v>168</v>
      </c>
      <c r="F880" s="524">
        <v>1900</v>
      </c>
      <c r="G880" s="524">
        <v>1900</v>
      </c>
      <c r="H880" s="525" t="s">
        <v>2295</v>
      </c>
      <c r="I880" s="523" t="s">
        <v>3235</v>
      </c>
      <c r="J880" s="526">
        <v>44463</v>
      </c>
      <c r="K880" s="526"/>
    </row>
    <row r="881" spans="1:11" ht="24" x14ac:dyDescent="0.25">
      <c r="A881" s="522">
        <v>876</v>
      </c>
      <c r="B881" s="523" t="s">
        <v>1719</v>
      </c>
      <c r="C881" s="523" t="s">
        <v>3368</v>
      </c>
      <c r="D881" s="523" t="s">
        <v>3369</v>
      </c>
      <c r="E881" s="523" t="s">
        <v>168</v>
      </c>
      <c r="F881" s="524">
        <v>1900</v>
      </c>
      <c r="G881" s="524">
        <v>1900</v>
      </c>
      <c r="H881" s="525" t="s">
        <v>2295</v>
      </c>
      <c r="I881" s="523" t="s">
        <v>3235</v>
      </c>
      <c r="J881" s="526">
        <v>44463</v>
      </c>
      <c r="K881" s="526"/>
    </row>
    <row r="882" spans="1:11" ht="24" x14ac:dyDescent="0.25">
      <c r="A882" s="522">
        <v>877</v>
      </c>
      <c r="B882" s="523" t="s">
        <v>1668</v>
      </c>
      <c r="C882" s="523" t="s">
        <v>3029</v>
      </c>
      <c r="D882" s="523" t="s">
        <v>3030</v>
      </c>
      <c r="E882" s="523" t="s">
        <v>168</v>
      </c>
      <c r="F882" s="524">
        <v>1500</v>
      </c>
      <c r="G882" s="524">
        <v>1500</v>
      </c>
      <c r="H882" s="525" t="s">
        <v>1640</v>
      </c>
      <c r="I882" s="523" t="s">
        <v>1671</v>
      </c>
      <c r="J882" s="526">
        <v>44470</v>
      </c>
      <c r="K882" s="526"/>
    </row>
    <row r="883" spans="1:11" ht="24" x14ac:dyDescent="0.25">
      <c r="A883" s="522">
        <v>878</v>
      </c>
      <c r="B883" s="523" t="s">
        <v>1710</v>
      </c>
      <c r="C883" s="523" t="s">
        <v>3370</v>
      </c>
      <c r="D883" s="523" t="s">
        <v>3371</v>
      </c>
      <c r="E883" s="523" t="s">
        <v>168</v>
      </c>
      <c r="F883" s="524">
        <v>2145</v>
      </c>
      <c r="G883" s="524">
        <v>2145</v>
      </c>
      <c r="H883" s="525" t="s">
        <v>1640</v>
      </c>
      <c r="I883" s="523" t="s">
        <v>3235</v>
      </c>
      <c r="J883" s="526">
        <v>44470</v>
      </c>
      <c r="K883" s="526"/>
    </row>
    <row r="884" spans="1:11" ht="24" x14ac:dyDescent="0.25">
      <c r="A884" s="522">
        <v>879</v>
      </c>
      <c r="B884" s="523" t="s">
        <v>1719</v>
      </c>
      <c r="C884" s="523" t="s">
        <v>3372</v>
      </c>
      <c r="D884" s="523" t="s">
        <v>3373</v>
      </c>
      <c r="E884" s="523" t="s">
        <v>168</v>
      </c>
      <c r="F884" s="524">
        <v>1900</v>
      </c>
      <c r="G884" s="524">
        <v>1900</v>
      </c>
      <c r="H884" s="525" t="s">
        <v>2295</v>
      </c>
      <c r="I884" s="523" t="s">
        <v>3235</v>
      </c>
      <c r="J884" s="526">
        <v>44470</v>
      </c>
      <c r="K884" s="526"/>
    </row>
    <row r="885" spans="1:11" hidden="1" x14ac:dyDescent="0.25">
      <c r="A885" s="522">
        <v>880</v>
      </c>
      <c r="B885" s="523"/>
      <c r="C885" s="523"/>
      <c r="D885" s="523"/>
      <c r="E885" s="523"/>
      <c r="F885" s="524"/>
      <c r="G885" s="524"/>
      <c r="H885" s="525"/>
      <c r="I885" s="523"/>
      <c r="J885" s="526"/>
      <c r="K885" s="526"/>
    </row>
    <row r="886" spans="1:11" hidden="1" x14ac:dyDescent="0.25">
      <c r="A886" s="522">
        <v>881</v>
      </c>
      <c r="B886" s="523"/>
      <c r="C886" s="523"/>
      <c r="D886" s="523"/>
      <c r="E886" s="523"/>
      <c r="F886" s="524"/>
      <c r="G886" s="524"/>
      <c r="H886" s="525"/>
      <c r="I886" s="523"/>
      <c r="J886" s="526"/>
      <c r="K886" s="526"/>
    </row>
    <row r="887" spans="1:11" hidden="1" x14ac:dyDescent="0.25">
      <c r="A887" s="522">
        <v>882</v>
      </c>
      <c r="B887" s="523"/>
      <c r="C887" s="523"/>
      <c r="D887" s="523"/>
      <c r="E887" s="523"/>
      <c r="F887" s="524"/>
      <c r="G887" s="524"/>
      <c r="H887" s="525"/>
      <c r="I887" s="523"/>
      <c r="J887" s="526"/>
      <c r="K887" s="526"/>
    </row>
    <row r="888" spans="1:11" hidden="1" x14ac:dyDescent="0.25">
      <c r="A888" s="522">
        <v>883</v>
      </c>
      <c r="B888" s="523"/>
      <c r="C888" s="523"/>
      <c r="D888" s="523"/>
      <c r="E888" s="523"/>
      <c r="F888" s="524"/>
      <c r="G888" s="524"/>
      <c r="H888" s="525"/>
      <c r="I888" s="523"/>
      <c r="J888" s="526"/>
      <c r="K888" s="526"/>
    </row>
    <row r="889" spans="1:11" hidden="1" x14ac:dyDescent="0.25">
      <c r="A889" s="522">
        <v>884</v>
      </c>
      <c r="B889" s="523"/>
      <c r="C889" s="523"/>
      <c r="D889" s="523"/>
      <c r="E889" s="523"/>
      <c r="F889" s="524"/>
      <c r="G889" s="524"/>
      <c r="H889" s="525"/>
      <c r="I889" s="523"/>
      <c r="J889" s="526"/>
      <c r="K889" s="526"/>
    </row>
    <row r="890" spans="1:11" hidden="1" x14ac:dyDescent="0.25">
      <c r="A890" s="522">
        <v>885</v>
      </c>
      <c r="B890" s="523"/>
      <c r="C890" s="523"/>
      <c r="D890" s="523"/>
      <c r="E890" s="523"/>
      <c r="F890" s="524"/>
      <c r="G890" s="524"/>
      <c r="H890" s="525"/>
      <c r="I890" s="523"/>
      <c r="J890" s="526"/>
      <c r="K890" s="526"/>
    </row>
    <row r="891" spans="1:11" hidden="1" x14ac:dyDescent="0.25">
      <c r="A891" s="522">
        <v>886</v>
      </c>
      <c r="B891" s="523"/>
      <c r="C891" s="523"/>
      <c r="D891" s="523"/>
      <c r="E891" s="523"/>
      <c r="F891" s="524"/>
      <c r="G891" s="524"/>
      <c r="H891" s="525"/>
      <c r="I891" s="523"/>
      <c r="J891" s="526"/>
      <c r="K891" s="526"/>
    </row>
    <row r="892" spans="1:11" hidden="1" x14ac:dyDescent="0.25">
      <c r="A892" s="522">
        <v>887</v>
      </c>
      <c r="B892" s="523"/>
      <c r="C892" s="523"/>
      <c r="D892" s="523"/>
      <c r="E892" s="523"/>
      <c r="F892" s="524"/>
      <c r="G892" s="524"/>
      <c r="H892" s="525"/>
      <c r="I892" s="523"/>
      <c r="J892" s="526"/>
      <c r="K892" s="526"/>
    </row>
    <row r="893" spans="1:11" hidden="1" x14ac:dyDescent="0.25">
      <c r="A893" s="522">
        <v>888</v>
      </c>
      <c r="B893" s="523"/>
      <c r="C893" s="523"/>
      <c r="D893" s="523"/>
      <c r="E893" s="523"/>
      <c r="F893" s="524"/>
      <c r="G893" s="524"/>
      <c r="H893" s="525"/>
      <c r="I893" s="523"/>
      <c r="J893" s="526"/>
      <c r="K893" s="526"/>
    </row>
    <row r="894" spans="1:11" hidden="1" x14ac:dyDescent="0.25">
      <c r="A894" s="522">
        <v>889</v>
      </c>
      <c r="B894" s="523"/>
      <c r="C894" s="523"/>
      <c r="D894" s="523"/>
      <c r="E894" s="523"/>
      <c r="F894" s="524"/>
      <c r="G894" s="524"/>
      <c r="H894" s="525"/>
      <c r="I894" s="523"/>
      <c r="J894" s="526"/>
      <c r="K894" s="526"/>
    </row>
    <row r="895" spans="1:11" hidden="1" x14ac:dyDescent="0.25">
      <c r="A895" s="522">
        <v>890</v>
      </c>
      <c r="B895" s="523"/>
      <c r="C895" s="523"/>
      <c r="D895" s="523"/>
      <c r="E895" s="523"/>
      <c r="F895" s="524"/>
      <c r="G895" s="524"/>
      <c r="H895" s="525"/>
      <c r="I895" s="523"/>
      <c r="J895" s="526"/>
      <c r="K895" s="526"/>
    </row>
    <row r="896" spans="1:11" hidden="1" x14ac:dyDescent="0.25">
      <c r="A896" s="522">
        <v>891</v>
      </c>
      <c r="B896" s="523"/>
      <c r="C896" s="523"/>
      <c r="D896" s="523"/>
      <c r="E896" s="523"/>
      <c r="F896" s="524"/>
      <c r="G896" s="524"/>
      <c r="H896" s="525"/>
      <c r="I896" s="523"/>
      <c r="J896" s="526"/>
      <c r="K896" s="526"/>
    </row>
    <row r="897" spans="1:11" hidden="1" x14ac:dyDescent="0.25">
      <c r="A897" s="522">
        <v>892</v>
      </c>
      <c r="B897" s="523"/>
      <c r="C897" s="523"/>
      <c r="D897" s="523"/>
      <c r="E897" s="523"/>
      <c r="F897" s="524"/>
      <c r="G897" s="524"/>
      <c r="H897" s="525"/>
      <c r="I897" s="523"/>
      <c r="J897" s="526"/>
      <c r="K897" s="526"/>
    </row>
    <row r="898" spans="1:11" hidden="1" x14ac:dyDescent="0.25">
      <c r="A898" s="522">
        <v>893</v>
      </c>
      <c r="B898" s="523"/>
      <c r="C898" s="523"/>
      <c r="D898" s="523"/>
      <c r="E898" s="523"/>
      <c r="F898" s="524"/>
      <c r="G898" s="524"/>
      <c r="H898" s="525"/>
      <c r="I898" s="523"/>
      <c r="J898" s="526"/>
      <c r="K898" s="526"/>
    </row>
    <row r="899" spans="1:11" hidden="1" x14ac:dyDescent="0.25">
      <c r="A899" s="522">
        <v>894</v>
      </c>
      <c r="B899" s="523"/>
      <c r="C899" s="523"/>
      <c r="D899" s="523"/>
      <c r="E899" s="523"/>
      <c r="F899" s="524"/>
      <c r="G899" s="524"/>
      <c r="H899" s="525"/>
      <c r="I899" s="523"/>
      <c r="J899" s="526"/>
      <c r="K899" s="526"/>
    </row>
    <row r="900" spans="1:11" hidden="1" x14ac:dyDescent="0.25">
      <c r="A900" s="522">
        <v>895</v>
      </c>
      <c r="B900" s="523"/>
      <c r="C900" s="523"/>
      <c r="D900" s="523"/>
      <c r="E900" s="523"/>
      <c r="F900" s="524"/>
      <c r="G900" s="524"/>
      <c r="H900" s="525"/>
      <c r="I900" s="523"/>
      <c r="J900" s="526"/>
      <c r="K900" s="526"/>
    </row>
    <row r="901" spans="1:11" hidden="1" x14ac:dyDescent="0.25">
      <c r="A901" s="522">
        <v>896</v>
      </c>
      <c r="B901" s="523"/>
      <c r="C901" s="523"/>
      <c r="D901" s="523"/>
      <c r="E901" s="523"/>
      <c r="F901" s="524"/>
      <c r="G901" s="524"/>
      <c r="H901" s="525"/>
      <c r="I901" s="523"/>
      <c r="J901" s="526"/>
      <c r="K901" s="526"/>
    </row>
    <row r="902" spans="1:11" hidden="1" x14ac:dyDescent="0.25">
      <c r="A902" s="522">
        <v>897</v>
      </c>
      <c r="B902" s="523"/>
      <c r="C902" s="523"/>
      <c r="D902" s="523"/>
      <c r="E902" s="523"/>
      <c r="F902" s="524"/>
      <c r="G902" s="524"/>
      <c r="H902" s="525"/>
      <c r="I902" s="523"/>
      <c r="J902" s="526"/>
      <c r="K902" s="526"/>
    </row>
    <row r="903" spans="1:11" hidden="1" x14ac:dyDescent="0.25">
      <c r="A903" s="522">
        <v>898</v>
      </c>
      <c r="B903" s="523"/>
      <c r="C903" s="523"/>
      <c r="D903" s="523"/>
      <c r="E903" s="523"/>
      <c r="F903" s="524"/>
      <c r="G903" s="524"/>
      <c r="H903" s="525"/>
      <c r="I903" s="523"/>
      <c r="J903" s="526"/>
      <c r="K903" s="526"/>
    </row>
    <row r="904" spans="1:11" hidden="1" x14ac:dyDescent="0.25">
      <c r="A904" s="522">
        <v>899</v>
      </c>
      <c r="B904" s="523"/>
      <c r="C904" s="523"/>
      <c r="D904" s="523"/>
      <c r="E904" s="523"/>
      <c r="F904" s="524"/>
      <c r="G904" s="524"/>
      <c r="H904" s="525"/>
      <c r="I904" s="523"/>
      <c r="J904" s="526"/>
      <c r="K904" s="526"/>
    </row>
    <row r="905" spans="1:11" hidden="1" x14ac:dyDescent="0.25">
      <c r="A905" s="522">
        <v>900</v>
      </c>
      <c r="B905" s="523"/>
      <c r="C905" s="523"/>
      <c r="D905" s="523"/>
      <c r="E905" s="523"/>
      <c r="F905" s="524"/>
      <c r="G905" s="524"/>
      <c r="H905" s="525"/>
      <c r="I905" s="523"/>
      <c r="J905" s="526"/>
      <c r="K905" s="526"/>
    </row>
    <row r="906" spans="1:11" hidden="1" x14ac:dyDescent="0.25">
      <c r="A906" s="522">
        <v>901</v>
      </c>
      <c r="B906" s="523"/>
      <c r="C906" s="523"/>
      <c r="D906" s="523"/>
      <c r="E906" s="523"/>
      <c r="F906" s="524"/>
      <c r="G906" s="524"/>
      <c r="H906" s="525"/>
      <c r="I906" s="523"/>
      <c r="J906" s="526"/>
      <c r="K906" s="526"/>
    </row>
    <row r="907" spans="1:11" hidden="1" x14ac:dyDescent="0.25">
      <c r="A907" s="522">
        <v>902</v>
      </c>
      <c r="B907" s="523"/>
      <c r="C907" s="523"/>
      <c r="D907" s="523"/>
      <c r="E907" s="523"/>
      <c r="F907" s="524"/>
      <c r="G907" s="524"/>
      <c r="H907" s="525"/>
      <c r="I907" s="523"/>
      <c r="J907" s="526"/>
      <c r="K907" s="526"/>
    </row>
    <row r="908" spans="1:11" hidden="1" x14ac:dyDescent="0.25">
      <c r="A908" s="522">
        <v>903</v>
      </c>
      <c r="B908" s="523"/>
      <c r="C908" s="523"/>
      <c r="D908" s="523"/>
      <c r="E908" s="523"/>
      <c r="F908" s="524"/>
      <c r="G908" s="524"/>
      <c r="H908" s="525"/>
      <c r="I908" s="523"/>
      <c r="J908" s="526"/>
      <c r="K908" s="526"/>
    </row>
    <row r="909" spans="1:11" hidden="1" x14ac:dyDescent="0.25">
      <c r="A909" s="522">
        <v>904</v>
      </c>
      <c r="B909" s="523"/>
      <c r="C909" s="523"/>
      <c r="D909" s="523"/>
      <c r="E909" s="523"/>
      <c r="F909" s="524"/>
      <c r="G909" s="524"/>
      <c r="H909" s="525"/>
      <c r="I909" s="523"/>
      <c r="J909" s="526"/>
      <c r="K909" s="526"/>
    </row>
    <row r="910" spans="1:11" hidden="1" x14ac:dyDescent="0.25">
      <c r="A910" s="522">
        <v>905</v>
      </c>
      <c r="B910" s="523"/>
      <c r="C910" s="523"/>
      <c r="D910" s="523"/>
      <c r="E910" s="523"/>
      <c r="F910" s="524"/>
      <c r="G910" s="524"/>
      <c r="H910" s="525"/>
      <c r="I910" s="523"/>
      <c r="J910" s="526"/>
      <c r="K910" s="526"/>
    </row>
    <row r="911" spans="1:11" hidden="1" x14ac:dyDescent="0.25">
      <c r="A911" s="522">
        <v>906</v>
      </c>
      <c r="B911" s="523"/>
      <c r="C911" s="523"/>
      <c r="D911" s="523"/>
      <c r="E911" s="523"/>
      <c r="F911" s="524"/>
      <c r="G911" s="524"/>
      <c r="H911" s="525"/>
      <c r="I911" s="523"/>
      <c r="J911" s="526"/>
      <c r="K911" s="526"/>
    </row>
    <row r="912" spans="1:11" hidden="1" x14ac:dyDescent="0.25">
      <c r="A912" s="522">
        <v>907</v>
      </c>
      <c r="B912" s="523"/>
      <c r="C912" s="523"/>
      <c r="D912" s="523"/>
      <c r="E912" s="523"/>
      <c r="F912" s="524"/>
      <c r="G912" s="524"/>
      <c r="H912" s="525"/>
      <c r="I912" s="523"/>
      <c r="J912" s="526"/>
      <c r="K912" s="526"/>
    </row>
    <row r="913" spans="1:11" hidden="1" x14ac:dyDescent="0.25">
      <c r="A913" s="522">
        <v>908</v>
      </c>
      <c r="B913" s="523"/>
      <c r="C913" s="523"/>
      <c r="D913" s="523"/>
      <c r="E913" s="523"/>
      <c r="F913" s="524"/>
      <c r="G913" s="524"/>
      <c r="H913" s="525"/>
      <c r="I913" s="523"/>
      <c r="J913" s="526"/>
      <c r="K913" s="526"/>
    </row>
    <row r="914" spans="1:11" hidden="1" x14ac:dyDescent="0.25">
      <c r="A914" s="522">
        <v>909</v>
      </c>
      <c r="B914" s="523"/>
      <c r="C914" s="523"/>
      <c r="D914" s="523"/>
      <c r="E914" s="523"/>
      <c r="F914" s="524"/>
      <c r="G914" s="524"/>
      <c r="H914" s="525"/>
      <c r="I914" s="523"/>
      <c r="J914" s="526"/>
      <c r="K914" s="526"/>
    </row>
    <row r="915" spans="1:11" hidden="1" x14ac:dyDescent="0.25">
      <c r="A915" s="522">
        <v>910</v>
      </c>
      <c r="B915" s="523"/>
      <c r="C915" s="523"/>
      <c r="D915" s="523"/>
      <c r="E915" s="523"/>
      <c r="F915" s="524"/>
      <c r="G915" s="524"/>
      <c r="H915" s="525"/>
      <c r="I915" s="523"/>
      <c r="J915" s="526"/>
      <c r="K915" s="526"/>
    </row>
    <row r="916" spans="1:11" hidden="1" x14ac:dyDescent="0.25">
      <c r="A916" s="522">
        <v>911</v>
      </c>
      <c r="B916" s="523"/>
      <c r="C916" s="523"/>
      <c r="D916" s="523"/>
      <c r="E916" s="523"/>
      <c r="F916" s="524"/>
      <c r="G916" s="524"/>
      <c r="H916" s="525"/>
      <c r="I916" s="523"/>
      <c r="J916" s="526"/>
      <c r="K916" s="526"/>
    </row>
    <row r="917" spans="1:11" hidden="1" x14ac:dyDescent="0.25">
      <c r="A917" s="522">
        <v>912</v>
      </c>
      <c r="B917" s="523"/>
      <c r="C917" s="523"/>
      <c r="D917" s="523"/>
      <c r="E917" s="523"/>
      <c r="F917" s="524"/>
      <c r="G917" s="524"/>
      <c r="H917" s="525"/>
      <c r="I917" s="523"/>
      <c r="J917" s="526"/>
      <c r="K917" s="526"/>
    </row>
    <row r="918" spans="1:11" hidden="1" x14ac:dyDescent="0.25">
      <c r="A918" s="522">
        <v>913</v>
      </c>
      <c r="B918" s="523"/>
      <c r="C918" s="523"/>
      <c r="D918" s="523"/>
      <c r="E918" s="523"/>
      <c r="F918" s="524"/>
      <c r="G918" s="524"/>
      <c r="H918" s="525"/>
      <c r="I918" s="523"/>
      <c r="J918" s="526"/>
      <c r="K918" s="526"/>
    </row>
    <row r="919" spans="1:11" hidden="1" x14ac:dyDescent="0.25">
      <c r="A919" s="522">
        <v>914</v>
      </c>
      <c r="B919" s="523"/>
      <c r="C919" s="523"/>
      <c r="D919" s="523"/>
      <c r="E919" s="523"/>
      <c r="F919" s="524"/>
      <c r="G919" s="524"/>
      <c r="H919" s="525"/>
      <c r="I919" s="523"/>
      <c r="J919" s="526"/>
      <c r="K919" s="526"/>
    </row>
    <row r="920" spans="1:11" hidden="1" x14ac:dyDescent="0.25">
      <c r="A920" s="522">
        <v>915</v>
      </c>
      <c r="B920" s="523"/>
      <c r="C920" s="523"/>
      <c r="D920" s="523"/>
      <c r="E920" s="523"/>
      <c r="F920" s="524"/>
      <c r="G920" s="524"/>
      <c r="H920" s="525"/>
      <c r="I920" s="523"/>
      <c r="J920" s="526"/>
      <c r="K920" s="526"/>
    </row>
    <row r="921" spans="1:11" hidden="1" x14ac:dyDescent="0.25">
      <c r="A921" s="522">
        <v>916</v>
      </c>
      <c r="B921" s="523"/>
      <c r="C921" s="523"/>
      <c r="D921" s="523"/>
      <c r="E921" s="523"/>
      <c r="F921" s="524"/>
      <c r="G921" s="524"/>
      <c r="H921" s="525"/>
      <c r="I921" s="523"/>
      <c r="J921" s="526"/>
      <c r="K921" s="526"/>
    </row>
    <row r="922" spans="1:11" hidden="1" x14ac:dyDescent="0.25">
      <c r="A922" s="522">
        <v>917</v>
      </c>
      <c r="B922" s="523"/>
      <c r="C922" s="523"/>
      <c r="D922" s="523"/>
      <c r="E922" s="523"/>
      <c r="F922" s="524"/>
      <c r="G922" s="524"/>
      <c r="H922" s="525"/>
      <c r="I922" s="523"/>
      <c r="J922" s="526"/>
      <c r="K922" s="526"/>
    </row>
    <row r="923" spans="1:11" hidden="1" x14ac:dyDescent="0.25">
      <c r="A923" s="522">
        <v>918</v>
      </c>
      <c r="B923" s="523"/>
      <c r="C923" s="523"/>
      <c r="D923" s="523"/>
      <c r="E923" s="523"/>
      <c r="F923" s="524"/>
      <c r="G923" s="524"/>
      <c r="H923" s="525"/>
      <c r="I923" s="523"/>
      <c r="J923" s="526"/>
      <c r="K923" s="526"/>
    </row>
    <row r="924" spans="1:11" hidden="1" x14ac:dyDescent="0.25">
      <c r="A924" s="522">
        <v>919</v>
      </c>
      <c r="B924" s="523"/>
      <c r="C924" s="523"/>
      <c r="D924" s="523"/>
      <c r="E924" s="523"/>
      <c r="F924" s="524"/>
      <c r="G924" s="524"/>
      <c r="H924" s="525"/>
      <c r="I924" s="523"/>
      <c r="J924" s="526"/>
      <c r="K924" s="526"/>
    </row>
    <row r="925" spans="1:11" hidden="1" x14ac:dyDescent="0.25">
      <c r="A925" s="522">
        <v>920</v>
      </c>
      <c r="B925" s="523"/>
      <c r="C925" s="523"/>
      <c r="D925" s="523"/>
      <c r="E925" s="523"/>
      <c r="F925" s="524"/>
      <c r="G925" s="524"/>
      <c r="H925" s="525"/>
      <c r="I925" s="523"/>
      <c r="J925" s="526"/>
      <c r="K925" s="526"/>
    </row>
    <row r="926" spans="1:11" hidden="1" x14ac:dyDescent="0.25">
      <c r="A926" s="522">
        <v>921</v>
      </c>
      <c r="B926" s="523"/>
      <c r="C926" s="523"/>
      <c r="D926" s="523"/>
      <c r="E926" s="523"/>
      <c r="F926" s="524"/>
      <c r="G926" s="524"/>
      <c r="H926" s="525"/>
      <c r="I926" s="523"/>
      <c r="J926" s="526"/>
      <c r="K926" s="526"/>
    </row>
    <row r="927" spans="1:11" hidden="1" x14ac:dyDescent="0.25">
      <c r="A927" s="522">
        <v>922</v>
      </c>
      <c r="B927" s="523"/>
      <c r="C927" s="523"/>
      <c r="D927" s="523"/>
      <c r="E927" s="523"/>
      <c r="F927" s="524"/>
      <c r="G927" s="524"/>
      <c r="H927" s="525"/>
      <c r="I927" s="523"/>
      <c r="J927" s="526"/>
      <c r="K927" s="526"/>
    </row>
    <row r="928" spans="1:11" hidden="1" x14ac:dyDescent="0.25">
      <c r="A928" s="522">
        <v>923</v>
      </c>
      <c r="B928" s="523"/>
      <c r="C928" s="523"/>
      <c r="D928" s="523"/>
      <c r="E928" s="523"/>
      <c r="F928" s="524"/>
      <c r="G928" s="524"/>
      <c r="H928" s="525"/>
      <c r="I928" s="523"/>
      <c r="J928" s="526"/>
      <c r="K928" s="526"/>
    </row>
    <row r="929" spans="1:11" hidden="1" x14ac:dyDescent="0.25">
      <c r="A929" s="522">
        <v>924</v>
      </c>
      <c r="B929" s="523"/>
      <c r="C929" s="523"/>
      <c r="D929" s="523"/>
      <c r="E929" s="523"/>
      <c r="F929" s="524"/>
      <c r="G929" s="524"/>
      <c r="H929" s="525"/>
      <c r="I929" s="523"/>
      <c r="J929" s="526"/>
      <c r="K929" s="526"/>
    </row>
    <row r="930" spans="1:11" hidden="1" x14ac:dyDescent="0.25">
      <c r="A930" s="522">
        <v>925</v>
      </c>
      <c r="B930" s="523"/>
      <c r="C930" s="523"/>
      <c r="D930" s="523"/>
      <c r="E930" s="523"/>
      <c r="F930" s="524"/>
      <c r="G930" s="524"/>
      <c r="H930" s="525"/>
      <c r="I930" s="523"/>
      <c r="J930" s="526"/>
      <c r="K930" s="526"/>
    </row>
    <row r="931" spans="1:11" hidden="1" x14ac:dyDescent="0.25">
      <c r="A931" s="522">
        <v>926</v>
      </c>
      <c r="B931" s="523"/>
      <c r="C931" s="523"/>
      <c r="D931" s="523"/>
      <c r="E931" s="523"/>
      <c r="F931" s="524"/>
      <c r="G931" s="524"/>
      <c r="H931" s="525"/>
      <c r="I931" s="523"/>
      <c r="J931" s="526"/>
      <c r="K931" s="526"/>
    </row>
    <row r="932" spans="1:11" hidden="1" x14ac:dyDescent="0.25">
      <c r="A932" s="522">
        <v>927</v>
      </c>
      <c r="B932" s="523"/>
      <c r="C932" s="523"/>
      <c r="D932" s="523"/>
      <c r="E932" s="523"/>
      <c r="F932" s="524"/>
      <c r="G932" s="524"/>
      <c r="H932" s="525"/>
      <c r="I932" s="523"/>
      <c r="J932" s="526"/>
      <c r="K932" s="526"/>
    </row>
    <row r="933" spans="1:11" hidden="1" x14ac:dyDescent="0.25">
      <c r="A933" s="522">
        <v>928</v>
      </c>
      <c r="B933" s="523"/>
      <c r="C933" s="523"/>
      <c r="D933" s="523"/>
      <c r="E933" s="523"/>
      <c r="F933" s="524"/>
      <c r="G933" s="524"/>
      <c r="H933" s="525"/>
      <c r="I933" s="523"/>
      <c r="J933" s="526"/>
      <c r="K933" s="526"/>
    </row>
    <row r="934" spans="1:11" hidden="1" x14ac:dyDescent="0.25">
      <c r="A934" s="522">
        <v>929</v>
      </c>
      <c r="B934" s="523"/>
      <c r="C934" s="523"/>
      <c r="D934" s="523"/>
      <c r="E934" s="523"/>
      <c r="F934" s="524"/>
      <c r="G934" s="524"/>
      <c r="H934" s="525"/>
      <c r="I934" s="523"/>
      <c r="J934" s="526"/>
      <c r="K934" s="526"/>
    </row>
    <row r="935" spans="1:11" hidden="1" x14ac:dyDescent="0.25">
      <c r="A935" s="522">
        <v>930</v>
      </c>
      <c r="B935" s="523"/>
      <c r="C935" s="523"/>
      <c r="D935" s="523"/>
      <c r="E935" s="523"/>
      <c r="F935" s="524"/>
      <c r="G935" s="524"/>
      <c r="H935" s="525"/>
      <c r="I935" s="523"/>
      <c r="J935" s="526"/>
      <c r="K935" s="526"/>
    </row>
    <row r="936" spans="1:11" hidden="1" x14ac:dyDescent="0.25">
      <c r="A936" s="522">
        <v>931</v>
      </c>
      <c r="B936" s="523"/>
      <c r="C936" s="523"/>
      <c r="D936" s="523"/>
      <c r="E936" s="523"/>
      <c r="F936" s="524"/>
      <c r="G936" s="524"/>
      <c r="H936" s="525"/>
      <c r="I936" s="523"/>
      <c r="J936" s="526"/>
      <c r="K936" s="526"/>
    </row>
    <row r="937" spans="1:11" hidden="1" x14ac:dyDescent="0.25">
      <c r="A937" s="522">
        <v>932</v>
      </c>
      <c r="B937" s="523"/>
      <c r="C937" s="523"/>
      <c r="D937" s="523"/>
      <c r="E937" s="523"/>
      <c r="F937" s="524"/>
      <c r="G937" s="524"/>
      <c r="H937" s="525"/>
      <c r="I937" s="523"/>
      <c r="J937" s="526"/>
      <c r="K937" s="526"/>
    </row>
    <row r="938" spans="1:11" hidden="1" x14ac:dyDescent="0.25">
      <c r="A938" s="522">
        <v>933</v>
      </c>
      <c r="B938" s="523"/>
      <c r="C938" s="523"/>
      <c r="D938" s="523"/>
      <c r="E938" s="523"/>
      <c r="F938" s="524"/>
      <c r="G938" s="524"/>
      <c r="H938" s="525"/>
      <c r="I938" s="523"/>
      <c r="J938" s="526"/>
      <c r="K938" s="526"/>
    </row>
    <row r="939" spans="1:11" hidden="1" x14ac:dyDescent="0.25">
      <c r="A939" s="522">
        <v>934</v>
      </c>
      <c r="B939" s="523"/>
      <c r="C939" s="523"/>
      <c r="D939" s="523"/>
      <c r="E939" s="523"/>
      <c r="F939" s="524"/>
      <c r="G939" s="524"/>
      <c r="H939" s="525"/>
      <c r="I939" s="523"/>
      <c r="J939" s="526"/>
      <c r="K939" s="526"/>
    </row>
    <row r="940" spans="1:11" hidden="1" x14ac:dyDescent="0.25">
      <c r="A940" s="522">
        <v>935</v>
      </c>
      <c r="B940" s="523"/>
      <c r="C940" s="523"/>
      <c r="D940" s="523"/>
      <c r="E940" s="523"/>
      <c r="F940" s="524"/>
      <c r="G940" s="524"/>
      <c r="H940" s="525"/>
      <c r="I940" s="523"/>
      <c r="J940" s="526"/>
      <c r="K940" s="526"/>
    </row>
    <row r="941" spans="1:11" hidden="1" x14ac:dyDescent="0.25">
      <c r="A941" s="522">
        <v>936</v>
      </c>
      <c r="B941" s="523"/>
      <c r="C941" s="523"/>
      <c r="D941" s="523"/>
      <c r="E941" s="523"/>
      <c r="F941" s="524"/>
      <c r="G941" s="524"/>
      <c r="H941" s="525"/>
      <c r="I941" s="523"/>
      <c r="J941" s="526"/>
      <c r="K941" s="526"/>
    </row>
    <row r="942" spans="1:11" hidden="1" x14ac:dyDescent="0.25">
      <c r="A942" s="522">
        <v>937</v>
      </c>
      <c r="B942" s="523"/>
      <c r="C942" s="523"/>
      <c r="D942" s="523"/>
      <c r="E942" s="523"/>
      <c r="F942" s="524"/>
      <c r="G942" s="524"/>
      <c r="H942" s="525"/>
      <c r="I942" s="523"/>
      <c r="J942" s="526"/>
      <c r="K942" s="526"/>
    </row>
    <row r="943" spans="1:11" hidden="1" x14ac:dyDescent="0.25">
      <c r="A943" s="522">
        <v>938</v>
      </c>
      <c r="B943" s="523"/>
      <c r="C943" s="523"/>
      <c r="D943" s="523"/>
      <c r="E943" s="523"/>
      <c r="F943" s="524"/>
      <c r="G943" s="524"/>
      <c r="H943" s="525"/>
      <c r="I943" s="523"/>
      <c r="J943" s="526"/>
      <c r="K943" s="526"/>
    </row>
    <row r="944" spans="1:11" hidden="1" x14ac:dyDescent="0.25">
      <c r="A944" s="522">
        <v>939</v>
      </c>
      <c r="B944" s="523"/>
      <c r="C944" s="523"/>
      <c r="D944" s="523"/>
      <c r="E944" s="523"/>
      <c r="F944" s="524"/>
      <c r="G944" s="524"/>
      <c r="H944" s="525"/>
      <c r="I944" s="523"/>
      <c r="J944" s="526"/>
      <c r="K944" s="526"/>
    </row>
    <row r="945" spans="1:11" hidden="1" x14ac:dyDescent="0.25">
      <c r="A945" s="522">
        <v>940</v>
      </c>
      <c r="B945" s="523"/>
      <c r="C945" s="523"/>
      <c r="D945" s="523"/>
      <c r="E945" s="523"/>
      <c r="F945" s="524"/>
      <c r="G945" s="524"/>
      <c r="H945" s="525"/>
      <c r="I945" s="523"/>
      <c r="J945" s="526"/>
      <c r="K945" s="526"/>
    </row>
    <row r="946" spans="1:11" hidden="1" x14ac:dyDescent="0.25">
      <c r="A946" s="522">
        <v>941</v>
      </c>
      <c r="B946" s="523"/>
      <c r="C946" s="523"/>
      <c r="D946" s="523"/>
      <c r="E946" s="523"/>
      <c r="F946" s="524"/>
      <c r="G946" s="524"/>
      <c r="H946" s="525"/>
      <c r="I946" s="523"/>
      <c r="J946" s="526"/>
      <c r="K946" s="526"/>
    </row>
    <row r="947" spans="1:11" hidden="1" x14ac:dyDescent="0.25">
      <c r="A947" s="522">
        <v>942</v>
      </c>
      <c r="B947" s="523"/>
      <c r="C947" s="523"/>
      <c r="D947" s="523"/>
      <c r="E947" s="523"/>
      <c r="F947" s="524"/>
      <c r="G947" s="524"/>
      <c r="H947" s="525"/>
      <c r="I947" s="523"/>
      <c r="J947" s="526"/>
      <c r="K947" s="526"/>
    </row>
    <row r="948" spans="1:11" hidden="1" x14ac:dyDescent="0.25">
      <c r="A948" s="522">
        <v>943</v>
      </c>
      <c r="B948" s="523"/>
      <c r="C948" s="523"/>
      <c r="D948" s="523"/>
      <c r="E948" s="523"/>
      <c r="F948" s="524"/>
      <c r="G948" s="524"/>
      <c r="H948" s="525"/>
      <c r="I948" s="523"/>
      <c r="J948" s="526"/>
      <c r="K948" s="526"/>
    </row>
    <row r="949" spans="1:11" hidden="1" x14ac:dyDescent="0.25">
      <c r="A949" s="522">
        <v>944</v>
      </c>
      <c r="B949" s="523"/>
      <c r="C949" s="523"/>
      <c r="D949" s="523"/>
      <c r="E949" s="523"/>
      <c r="F949" s="524"/>
      <c r="G949" s="524"/>
      <c r="H949" s="525"/>
      <c r="I949" s="523"/>
      <c r="J949" s="526"/>
      <c r="K949" s="526"/>
    </row>
    <row r="950" spans="1:11" hidden="1" x14ac:dyDescent="0.25">
      <c r="A950" s="522">
        <v>945</v>
      </c>
      <c r="B950" s="523"/>
      <c r="C950" s="523"/>
      <c r="D950" s="523"/>
      <c r="E950" s="523"/>
      <c r="F950" s="524"/>
      <c r="G950" s="524"/>
      <c r="H950" s="525"/>
      <c r="I950" s="523"/>
      <c r="J950" s="526"/>
      <c r="K950" s="526"/>
    </row>
    <row r="951" spans="1:11" hidden="1" x14ac:dyDescent="0.25">
      <c r="A951" s="522">
        <v>946</v>
      </c>
      <c r="B951" s="523"/>
      <c r="C951" s="523"/>
      <c r="D951" s="523"/>
      <c r="E951" s="523"/>
      <c r="F951" s="524"/>
      <c r="G951" s="524"/>
      <c r="H951" s="525"/>
      <c r="I951" s="523"/>
      <c r="J951" s="526"/>
      <c r="K951" s="526"/>
    </row>
    <row r="952" spans="1:11" hidden="1" x14ac:dyDescent="0.25">
      <c r="A952" s="522">
        <v>947</v>
      </c>
      <c r="B952" s="523"/>
      <c r="C952" s="523"/>
      <c r="D952" s="523"/>
      <c r="E952" s="523"/>
      <c r="F952" s="524"/>
      <c r="G952" s="524"/>
      <c r="H952" s="525"/>
      <c r="I952" s="523"/>
      <c r="J952" s="526"/>
      <c r="K952" s="526"/>
    </row>
    <row r="953" spans="1:11" hidden="1" x14ac:dyDescent="0.25">
      <c r="A953" s="522">
        <v>948</v>
      </c>
      <c r="B953" s="523"/>
      <c r="C953" s="523"/>
      <c r="D953" s="523"/>
      <c r="E953" s="523"/>
      <c r="F953" s="524"/>
      <c r="G953" s="524"/>
      <c r="H953" s="525"/>
      <c r="I953" s="523"/>
      <c r="J953" s="526"/>
      <c r="K953" s="526"/>
    </row>
    <row r="954" spans="1:11" hidden="1" x14ac:dyDescent="0.25">
      <c r="A954" s="522">
        <v>949</v>
      </c>
      <c r="B954" s="523"/>
      <c r="C954" s="523"/>
      <c r="D954" s="523"/>
      <c r="E954" s="523"/>
      <c r="F954" s="524"/>
      <c r="G954" s="524"/>
      <c r="H954" s="525"/>
      <c r="I954" s="523"/>
      <c r="J954" s="526"/>
      <c r="K954" s="526"/>
    </row>
    <row r="955" spans="1:11" hidden="1" x14ac:dyDescent="0.25">
      <c r="A955" s="522">
        <v>950</v>
      </c>
      <c r="B955" s="523"/>
      <c r="C955" s="523"/>
      <c r="D955" s="523"/>
      <c r="E955" s="523"/>
      <c r="F955" s="524"/>
      <c r="G955" s="524"/>
      <c r="H955" s="525"/>
      <c r="I955" s="523"/>
      <c r="J955" s="526"/>
      <c r="K955" s="526"/>
    </row>
    <row r="956" spans="1:11" hidden="1" x14ac:dyDescent="0.25">
      <c r="A956" s="522">
        <v>951</v>
      </c>
      <c r="B956" s="523"/>
      <c r="C956" s="523"/>
      <c r="D956" s="523"/>
      <c r="E956" s="523"/>
      <c r="F956" s="524"/>
      <c r="G956" s="524"/>
      <c r="H956" s="525"/>
      <c r="I956" s="523"/>
      <c r="J956" s="526"/>
      <c r="K956" s="526"/>
    </row>
    <row r="957" spans="1:11" hidden="1" x14ac:dyDescent="0.25">
      <c r="A957" s="522">
        <v>952</v>
      </c>
      <c r="B957" s="523"/>
      <c r="C957" s="523"/>
      <c r="D957" s="523"/>
      <c r="E957" s="523"/>
      <c r="F957" s="524"/>
      <c r="G957" s="524"/>
      <c r="H957" s="525"/>
      <c r="I957" s="523"/>
      <c r="J957" s="526"/>
      <c r="K957" s="526"/>
    </row>
    <row r="958" spans="1:11" hidden="1" x14ac:dyDescent="0.25">
      <c r="A958" s="522">
        <v>953</v>
      </c>
      <c r="B958" s="523"/>
      <c r="C958" s="523"/>
      <c r="D958" s="523"/>
      <c r="E958" s="523"/>
      <c r="F958" s="524"/>
      <c r="G958" s="524"/>
      <c r="H958" s="525"/>
      <c r="I958" s="523"/>
      <c r="J958" s="526"/>
      <c r="K958" s="526"/>
    </row>
    <row r="959" spans="1:11" hidden="1" x14ac:dyDescent="0.25">
      <c r="A959" s="522">
        <v>954</v>
      </c>
      <c r="B959" s="523"/>
      <c r="C959" s="523"/>
      <c r="D959" s="523"/>
      <c r="E959" s="523"/>
      <c r="F959" s="524"/>
      <c r="G959" s="524"/>
      <c r="H959" s="525"/>
      <c r="I959" s="523"/>
      <c r="J959" s="526"/>
      <c r="K959" s="526"/>
    </row>
    <row r="960" spans="1:11" hidden="1" x14ac:dyDescent="0.25">
      <c r="A960" s="522">
        <v>955</v>
      </c>
      <c r="B960" s="523"/>
      <c r="C960" s="523"/>
      <c r="D960" s="523"/>
      <c r="E960" s="523"/>
      <c r="F960" s="524"/>
      <c r="G960" s="524"/>
      <c r="H960" s="525"/>
      <c r="I960" s="523"/>
      <c r="J960" s="526"/>
      <c r="K960" s="526"/>
    </row>
    <row r="961" spans="1:11" hidden="1" x14ac:dyDescent="0.25">
      <c r="A961" s="522">
        <v>956</v>
      </c>
      <c r="B961" s="523"/>
      <c r="C961" s="523"/>
      <c r="D961" s="523"/>
      <c r="E961" s="523"/>
      <c r="F961" s="524"/>
      <c r="G961" s="524"/>
      <c r="H961" s="525"/>
      <c r="I961" s="523"/>
      <c r="J961" s="526"/>
      <c r="K961" s="526"/>
    </row>
    <row r="962" spans="1:11" hidden="1" x14ac:dyDescent="0.25">
      <c r="A962" s="522">
        <v>957</v>
      </c>
      <c r="B962" s="523"/>
      <c r="C962" s="523"/>
      <c r="D962" s="523"/>
      <c r="E962" s="523"/>
      <c r="F962" s="524"/>
      <c r="G962" s="524"/>
      <c r="H962" s="525"/>
      <c r="I962" s="523"/>
      <c r="J962" s="526"/>
      <c r="K962" s="526"/>
    </row>
    <row r="963" spans="1:11" hidden="1" x14ac:dyDescent="0.25">
      <c r="A963" s="522">
        <v>958</v>
      </c>
      <c r="B963" s="523"/>
      <c r="C963" s="523"/>
      <c r="D963" s="523"/>
      <c r="E963" s="523"/>
      <c r="F963" s="524"/>
      <c r="G963" s="524"/>
      <c r="H963" s="525"/>
      <c r="I963" s="523"/>
      <c r="J963" s="526"/>
      <c r="K963" s="526"/>
    </row>
    <row r="964" spans="1:11" hidden="1" x14ac:dyDescent="0.25">
      <c r="A964" s="522">
        <v>959</v>
      </c>
      <c r="B964" s="523"/>
      <c r="C964" s="523"/>
      <c r="D964" s="523"/>
      <c r="E964" s="523"/>
      <c r="F964" s="524"/>
      <c r="G964" s="524"/>
      <c r="H964" s="525"/>
      <c r="I964" s="523"/>
      <c r="J964" s="526"/>
      <c r="K964" s="526"/>
    </row>
    <row r="965" spans="1:11" hidden="1" x14ac:dyDescent="0.25">
      <c r="A965" s="522">
        <v>960</v>
      </c>
      <c r="B965" s="523"/>
      <c r="C965" s="523"/>
      <c r="D965" s="523"/>
      <c r="E965" s="523"/>
      <c r="F965" s="524"/>
      <c r="G965" s="524"/>
      <c r="H965" s="525"/>
      <c r="I965" s="523"/>
      <c r="J965" s="526"/>
      <c r="K965" s="526"/>
    </row>
    <row r="966" spans="1:11" hidden="1" x14ac:dyDescent="0.25">
      <c r="A966" s="522">
        <v>961</v>
      </c>
      <c r="B966" s="523"/>
      <c r="C966" s="523"/>
      <c r="D966" s="523"/>
      <c r="E966" s="523"/>
      <c r="F966" s="524"/>
      <c r="G966" s="524"/>
      <c r="H966" s="525"/>
      <c r="I966" s="523"/>
      <c r="J966" s="526"/>
      <c r="K966" s="526"/>
    </row>
    <row r="967" spans="1:11" hidden="1" x14ac:dyDescent="0.25">
      <c r="A967" s="522">
        <v>962</v>
      </c>
      <c r="B967" s="523"/>
      <c r="C967" s="523"/>
      <c r="D967" s="523"/>
      <c r="E967" s="523"/>
      <c r="F967" s="524"/>
      <c r="G967" s="524"/>
      <c r="H967" s="525"/>
      <c r="I967" s="523"/>
      <c r="J967" s="526"/>
      <c r="K967" s="526"/>
    </row>
    <row r="968" spans="1:11" hidden="1" x14ac:dyDescent="0.25">
      <c r="A968" s="522">
        <v>963</v>
      </c>
      <c r="B968" s="523"/>
      <c r="C968" s="523"/>
      <c r="D968" s="523"/>
      <c r="E968" s="523"/>
      <c r="F968" s="524"/>
      <c r="G968" s="524"/>
      <c r="H968" s="525"/>
      <c r="I968" s="523"/>
      <c r="J968" s="526"/>
      <c r="K968" s="526"/>
    </row>
    <row r="969" spans="1:11" hidden="1" x14ac:dyDescent="0.25">
      <c r="A969" s="522">
        <v>964</v>
      </c>
      <c r="B969" s="523"/>
      <c r="C969" s="523"/>
      <c r="D969" s="523"/>
      <c r="E969" s="523"/>
      <c r="F969" s="524"/>
      <c r="G969" s="524"/>
      <c r="H969" s="525"/>
      <c r="I969" s="523"/>
      <c r="J969" s="526"/>
      <c r="K969" s="526"/>
    </row>
    <row r="970" spans="1:11" hidden="1" x14ac:dyDescent="0.25">
      <c r="A970" s="522">
        <v>965</v>
      </c>
      <c r="B970" s="523"/>
      <c r="C970" s="523"/>
      <c r="D970" s="523"/>
      <c r="E970" s="523"/>
      <c r="F970" s="524"/>
      <c r="G970" s="524"/>
      <c r="H970" s="525"/>
      <c r="I970" s="523"/>
      <c r="J970" s="526"/>
      <c r="K970" s="526"/>
    </row>
    <row r="971" spans="1:11" hidden="1" x14ac:dyDescent="0.25">
      <c r="A971" s="522">
        <v>966</v>
      </c>
      <c r="B971" s="523"/>
      <c r="C971" s="523"/>
      <c r="D971" s="523"/>
      <c r="E971" s="523"/>
      <c r="F971" s="524"/>
      <c r="G971" s="524"/>
      <c r="H971" s="525"/>
      <c r="I971" s="523"/>
      <c r="J971" s="526"/>
      <c r="K971" s="526"/>
    </row>
    <row r="972" spans="1:11" hidden="1" x14ac:dyDescent="0.25">
      <c r="A972" s="522">
        <v>967</v>
      </c>
      <c r="B972" s="523"/>
      <c r="C972" s="523"/>
      <c r="D972" s="523"/>
      <c r="E972" s="523"/>
      <c r="F972" s="524"/>
      <c r="G972" s="524"/>
      <c r="H972" s="525"/>
      <c r="I972" s="523"/>
      <c r="J972" s="526"/>
      <c r="K972" s="526"/>
    </row>
    <row r="973" spans="1:11" hidden="1" x14ac:dyDescent="0.25">
      <c r="A973" s="522">
        <v>968</v>
      </c>
      <c r="B973" s="523"/>
      <c r="C973" s="523"/>
      <c r="D973" s="523"/>
      <c r="E973" s="523"/>
      <c r="F973" s="524"/>
      <c r="G973" s="524"/>
      <c r="H973" s="525"/>
      <c r="I973" s="523"/>
      <c r="J973" s="526"/>
      <c r="K973" s="526"/>
    </row>
    <row r="974" spans="1:11" hidden="1" x14ac:dyDescent="0.25">
      <c r="A974" s="522">
        <v>969</v>
      </c>
      <c r="B974" s="523"/>
      <c r="C974" s="523"/>
      <c r="D974" s="523"/>
      <c r="E974" s="523"/>
      <c r="F974" s="524"/>
      <c r="G974" s="524"/>
      <c r="H974" s="525"/>
      <c r="I974" s="523"/>
      <c r="J974" s="526"/>
      <c r="K974" s="526"/>
    </row>
    <row r="975" spans="1:11" hidden="1" x14ac:dyDescent="0.25">
      <c r="A975" s="522">
        <v>970</v>
      </c>
      <c r="B975" s="523"/>
      <c r="C975" s="523"/>
      <c r="D975" s="523"/>
      <c r="E975" s="523"/>
      <c r="F975" s="524"/>
      <c r="G975" s="524"/>
      <c r="H975" s="525"/>
      <c r="I975" s="523"/>
      <c r="J975" s="526"/>
      <c r="K975" s="526"/>
    </row>
    <row r="976" spans="1:11" hidden="1" x14ac:dyDescent="0.25">
      <c r="A976" s="522">
        <v>971</v>
      </c>
      <c r="B976" s="523"/>
      <c r="C976" s="523"/>
      <c r="D976" s="523"/>
      <c r="E976" s="523"/>
      <c r="F976" s="524"/>
      <c r="G976" s="524"/>
      <c r="H976" s="525"/>
      <c r="I976" s="523"/>
      <c r="J976" s="526"/>
      <c r="K976" s="526"/>
    </row>
    <row r="977" spans="1:11" hidden="1" x14ac:dyDescent="0.25">
      <c r="A977" s="522">
        <v>972</v>
      </c>
      <c r="B977" s="523"/>
      <c r="C977" s="523"/>
      <c r="D977" s="523"/>
      <c r="E977" s="523"/>
      <c r="F977" s="524"/>
      <c r="G977" s="524"/>
      <c r="H977" s="525"/>
      <c r="I977" s="523"/>
      <c r="J977" s="526"/>
      <c r="K977" s="526"/>
    </row>
    <row r="978" spans="1:11" hidden="1" x14ac:dyDescent="0.25">
      <c r="A978" s="522">
        <v>973</v>
      </c>
      <c r="B978" s="523"/>
      <c r="C978" s="523"/>
      <c r="D978" s="523"/>
      <c r="E978" s="523"/>
      <c r="F978" s="524"/>
      <c r="G978" s="524"/>
      <c r="H978" s="525"/>
      <c r="I978" s="523"/>
      <c r="J978" s="526"/>
      <c r="K978" s="526"/>
    </row>
    <row r="979" spans="1:11" hidden="1" x14ac:dyDescent="0.25">
      <c r="A979" s="522">
        <v>974</v>
      </c>
      <c r="B979" s="523"/>
      <c r="C979" s="523"/>
      <c r="D979" s="523"/>
      <c r="E979" s="523"/>
      <c r="F979" s="524"/>
      <c r="G979" s="524"/>
      <c r="H979" s="525"/>
      <c r="I979" s="523"/>
      <c r="J979" s="526"/>
      <c r="K979" s="526"/>
    </row>
    <row r="980" spans="1:11" hidden="1" x14ac:dyDescent="0.25">
      <c r="A980" s="522">
        <v>975</v>
      </c>
      <c r="B980" s="523"/>
      <c r="C980" s="523"/>
      <c r="D980" s="523"/>
      <c r="E980" s="523"/>
      <c r="F980" s="524"/>
      <c r="G980" s="524"/>
      <c r="H980" s="525"/>
      <c r="I980" s="523"/>
      <c r="J980" s="526"/>
      <c r="K980" s="526"/>
    </row>
    <row r="981" spans="1:11" hidden="1" x14ac:dyDescent="0.25">
      <c r="A981" s="522">
        <v>976</v>
      </c>
      <c r="B981" s="523"/>
      <c r="C981" s="523"/>
      <c r="D981" s="523"/>
      <c r="E981" s="523"/>
      <c r="F981" s="524"/>
      <c r="G981" s="524"/>
      <c r="H981" s="525"/>
      <c r="I981" s="523"/>
      <c r="J981" s="526"/>
      <c r="K981" s="526"/>
    </row>
    <row r="982" spans="1:11" hidden="1" x14ac:dyDescent="0.25">
      <c r="A982" s="522">
        <v>977</v>
      </c>
      <c r="B982" s="523"/>
      <c r="C982" s="523"/>
      <c r="D982" s="523"/>
      <c r="E982" s="523"/>
      <c r="F982" s="524"/>
      <c r="G982" s="524"/>
      <c r="H982" s="525"/>
      <c r="I982" s="523"/>
      <c r="J982" s="526"/>
      <c r="K982" s="526"/>
    </row>
    <row r="983" spans="1:11" hidden="1" x14ac:dyDescent="0.25">
      <c r="A983" s="522">
        <v>978</v>
      </c>
      <c r="B983" s="523"/>
      <c r="C983" s="523"/>
      <c r="D983" s="523"/>
      <c r="E983" s="523"/>
      <c r="F983" s="524"/>
      <c r="G983" s="524"/>
      <c r="H983" s="525"/>
      <c r="I983" s="523"/>
      <c r="J983" s="526"/>
      <c r="K983" s="526"/>
    </row>
    <row r="984" spans="1:11" hidden="1" x14ac:dyDescent="0.25">
      <c r="A984" s="522">
        <v>979</v>
      </c>
      <c r="B984" s="523"/>
      <c r="C984" s="523"/>
      <c r="D984" s="523"/>
      <c r="E984" s="523"/>
      <c r="F984" s="524"/>
      <c r="G984" s="524"/>
      <c r="H984" s="525"/>
      <c r="I984" s="523"/>
      <c r="J984" s="526"/>
      <c r="K984" s="526"/>
    </row>
    <row r="985" spans="1:11" hidden="1" x14ac:dyDescent="0.25">
      <c r="A985" s="522">
        <v>980</v>
      </c>
      <c r="B985" s="523"/>
      <c r="C985" s="523"/>
      <c r="D985" s="523"/>
      <c r="E985" s="523"/>
      <c r="F985" s="524"/>
      <c r="G985" s="524"/>
      <c r="H985" s="525"/>
      <c r="I985" s="523"/>
      <c r="J985" s="526"/>
      <c r="K985" s="526"/>
    </row>
    <row r="986" spans="1:11" hidden="1" x14ac:dyDescent="0.25">
      <c r="A986" s="522">
        <v>981</v>
      </c>
      <c r="B986" s="523"/>
      <c r="C986" s="523"/>
      <c r="D986" s="523"/>
      <c r="E986" s="523"/>
      <c r="F986" s="524"/>
      <c r="G986" s="524"/>
      <c r="H986" s="525"/>
      <c r="I986" s="523"/>
      <c r="J986" s="526"/>
      <c r="K986" s="526"/>
    </row>
    <row r="987" spans="1:11" hidden="1" x14ac:dyDescent="0.25">
      <c r="A987" s="522">
        <v>982</v>
      </c>
      <c r="B987" s="523"/>
      <c r="C987" s="523"/>
      <c r="D987" s="523"/>
      <c r="E987" s="523"/>
      <c r="F987" s="524"/>
      <c r="G987" s="524"/>
      <c r="H987" s="525"/>
      <c r="I987" s="523"/>
      <c r="J987" s="526"/>
      <c r="K987" s="526"/>
    </row>
    <row r="988" spans="1:11" hidden="1" x14ac:dyDescent="0.25">
      <c r="A988" s="522">
        <v>983</v>
      </c>
      <c r="B988" s="523"/>
      <c r="C988" s="523"/>
      <c r="D988" s="523"/>
      <c r="E988" s="523"/>
      <c r="F988" s="524"/>
      <c r="G988" s="524"/>
      <c r="H988" s="525"/>
      <c r="I988" s="523"/>
      <c r="J988" s="526"/>
      <c r="K988" s="526"/>
    </row>
    <row r="989" spans="1:11" hidden="1" x14ac:dyDescent="0.25">
      <c r="A989" s="522">
        <v>984</v>
      </c>
      <c r="B989" s="523"/>
      <c r="C989" s="523"/>
      <c r="D989" s="523"/>
      <c r="E989" s="523"/>
      <c r="F989" s="524"/>
      <c r="G989" s="524"/>
      <c r="H989" s="525"/>
      <c r="I989" s="523"/>
      <c r="J989" s="526"/>
      <c r="K989" s="526"/>
    </row>
    <row r="990" spans="1:11" hidden="1" x14ac:dyDescent="0.25">
      <c r="A990" s="522">
        <v>985</v>
      </c>
      <c r="B990" s="523"/>
      <c r="C990" s="523"/>
      <c r="D990" s="523"/>
      <c r="E990" s="523"/>
      <c r="F990" s="524"/>
      <c r="G990" s="524"/>
      <c r="H990" s="525"/>
      <c r="I990" s="523"/>
      <c r="J990" s="526"/>
      <c r="K990" s="526"/>
    </row>
    <row r="991" spans="1:11" hidden="1" x14ac:dyDescent="0.25">
      <c r="A991" s="522">
        <v>986</v>
      </c>
      <c r="B991" s="523"/>
      <c r="C991" s="523"/>
      <c r="D991" s="523"/>
      <c r="E991" s="523"/>
      <c r="F991" s="524"/>
      <c r="G991" s="524"/>
      <c r="H991" s="525"/>
      <c r="I991" s="523"/>
      <c r="J991" s="526"/>
      <c r="K991" s="526"/>
    </row>
    <row r="992" spans="1:11" hidden="1" x14ac:dyDescent="0.25">
      <c r="A992" s="522">
        <v>987</v>
      </c>
      <c r="B992" s="523"/>
      <c r="C992" s="523"/>
      <c r="D992" s="523"/>
      <c r="E992" s="523"/>
      <c r="F992" s="524"/>
      <c r="G992" s="524"/>
      <c r="H992" s="525"/>
      <c r="I992" s="523"/>
      <c r="J992" s="526"/>
      <c r="K992" s="526"/>
    </row>
    <row r="993" spans="1:11" hidden="1" x14ac:dyDescent="0.25">
      <c r="A993" s="522">
        <v>988</v>
      </c>
      <c r="B993" s="523"/>
      <c r="C993" s="523"/>
      <c r="D993" s="523"/>
      <c r="E993" s="523"/>
      <c r="F993" s="524"/>
      <c r="G993" s="524"/>
      <c r="H993" s="525"/>
      <c r="I993" s="523"/>
      <c r="J993" s="526"/>
      <c r="K993" s="526"/>
    </row>
    <row r="994" spans="1:11" hidden="1" x14ac:dyDescent="0.25">
      <c r="A994" s="522">
        <v>989</v>
      </c>
      <c r="B994" s="523"/>
      <c r="C994" s="523"/>
      <c r="D994" s="523"/>
      <c r="E994" s="523"/>
      <c r="F994" s="524"/>
      <c r="G994" s="524"/>
      <c r="H994" s="525"/>
      <c r="I994" s="523"/>
      <c r="J994" s="526"/>
      <c r="K994" s="526"/>
    </row>
    <row r="995" spans="1:11" hidden="1" x14ac:dyDescent="0.25">
      <c r="A995" s="522">
        <v>990</v>
      </c>
      <c r="B995" s="523"/>
      <c r="C995" s="523"/>
      <c r="D995" s="523"/>
      <c r="E995" s="523"/>
      <c r="F995" s="524"/>
      <c r="G995" s="524"/>
      <c r="H995" s="525"/>
      <c r="I995" s="523"/>
      <c r="J995" s="526"/>
      <c r="K995" s="526"/>
    </row>
    <row r="996" spans="1:11" hidden="1" x14ac:dyDescent="0.25">
      <c r="A996" s="522">
        <v>991</v>
      </c>
      <c r="B996" s="523"/>
      <c r="C996" s="523"/>
      <c r="D996" s="523"/>
      <c r="E996" s="523"/>
      <c r="F996" s="524"/>
      <c r="G996" s="524"/>
      <c r="H996" s="525"/>
      <c r="I996" s="523"/>
      <c r="J996" s="526"/>
      <c r="K996" s="526"/>
    </row>
    <row r="997" spans="1:11" hidden="1" x14ac:dyDescent="0.25">
      <c r="A997" s="522">
        <v>992</v>
      </c>
      <c r="B997" s="523"/>
      <c r="C997" s="523"/>
      <c r="D997" s="523"/>
      <c r="E997" s="523"/>
      <c r="F997" s="524"/>
      <c r="G997" s="524"/>
      <c r="H997" s="525"/>
      <c r="I997" s="523"/>
      <c r="J997" s="526"/>
      <c r="K997" s="526"/>
    </row>
    <row r="998" spans="1:11" hidden="1" x14ac:dyDescent="0.25">
      <c r="A998" s="522">
        <v>993</v>
      </c>
      <c r="B998" s="523"/>
      <c r="C998" s="523"/>
      <c r="D998" s="523"/>
      <c r="E998" s="523"/>
      <c r="F998" s="524"/>
      <c r="G998" s="524"/>
      <c r="H998" s="525"/>
      <c r="I998" s="523"/>
      <c r="J998" s="526"/>
      <c r="K998" s="526"/>
    </row>
    <row r="999" spans="1:11" hidden="1" x14ac:dyDescent="0.25">
      <c r="A999" s="522">
        <v>994</v>
      </c>
      <c r="B999" s="523"/>
      <c r="C999" s="523"/>
      <c r="D999" s="523"/>
      <c r="E999" s="523"/>
      <c r="F999" s="524"/>
      <c r="G999" s="524"/>
      <c r="H999" s="525"/>
      <c r="I999" s="523"/>
      <c r="J999" s="526"/>
      <c r="K999" s="526"/>
    </row>
    <row r="1000" spans="1:11" hidden="1" x14ac:dyDescent="0.25">
      <c r="A1000" s="522">
        <v>995</v>
      </c>
      <c r="B1000" s="523"/>
      <c r="C1000" s="523"/>
      <c r="D1000" s="523"/>
      <c r="E1000" s="523"/>
      <c r="F1000" s="524"/>
      <c r="G1000" s="524"/>
      <c r="H1000" s="525"/>
      <c r="I1000" s="523"/>
      <c r="J1000" s="526"/>
      <c r="K1000" s="526"/>
    </row>
    <row r="1001" spans="1:11" hidden="1" x14ac:dyDescent="0.25">
      <c r="A1001" s="522">
        <v>996</v>
      </c>
      <c r="B1001" s="523"/>
      <c r="C1001" s="523"/>
      <c r="D1001" s="523"/>
      <c r="E1001" s="523"/>
      <c r="F1001" s="524"/>
      <c r="G1001" s="524"/>
      <c r="H1001" s="525"/>
      <c r="I1001" s="523"/>
      <c r="J1001" s="526"/>
      <c r="K1001" s="526"/>
    </row>
    <row r="1002" spans="1:11" hidden="1" x14ac:dyDescent="0.25">
      <c r="A1002" s="522">
        <v>997</v>
      </c>
      <c r="B1002" s="523"/>
      <c r="C1002" s="523"/>
      <c r="D1002" s="523"/>
      <c r="E1002" s="523"/>
      <c r="F1002" s="524"/>
      <c r="G1002" s="524"/>
      <c r="H1002" s="525"/>
      <c r="I1002" s="523"/>
      <c r="J1002" s="526"/>
      <c r="K1002" s="526"/>
    </row>
    <row r="1003" spans="1:11" hidden="1" x14ac:dyDescent="0.25">
      <c r="A1003" s="522">
        <v>998</v>
      </c>
      <c r="B1003" s="523"/>
      <c r="C1003" s="523"/>
      <c r="D1003" s="523"/>
      <c r="E1003" s="523"/>
      <c r="F1003" s="524"/>
      <c r="G1003" s="524"/>
      <c r="H1003" s="525"/>
      <c r="I1003" s="523"/>
      <c r="J1003" s="526"/>
      <c r="K1003" s="526"/>
    </row>
    <row r="1004" spans="1:11" hidden="1" x14ac:dyDescent="0.25">
      <c r="A1004" s="522">
        <v>999</v>
      </c>
      <c r="B1004" s="523"/>
      <c r="C1004" s="523"/>
      <c r="D1004" s="523"/>
      <c r="E1004" s="523"/>
      <c r="F1004" s="524"/>
      <c r="G1004" s="524"/>
      <c r="H1004" s="525"/>
      <c r="I1004" s="523"/>
      <c r="J1004" s="526"/>
      <c r="K1004" s="526"/>
    </row>
  </sheetData>
  <mergeCells count="4">
    <mergeCell ref="A2:K2"/>
    <mergeCell ref="A3:K3"/>
    <mergeCell ref="A4:K4"/>
    <mergeCell ref="A1:K1"/>
  </mergeCells>
  <dataValidations count="1">
    <dataValidation type="list" allowBlank="1" showInputMessage="1" showErrorMessage="1" sqref="E6:E1004">
      <formula1>$N$4:$O$4</formula1>
    </dataValidation>
  </dataValidations>
  <pageMargins left="0.511811024" right="0.511811024" top="0.78740157499999996" bottom="0.78740157499999996" header="0.31496062000000002" footer="0.31496062000000002"/>
  <pageSetup paperSize="9"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12"/>
  <sheetViews>
    <sheetView showGridLines="0" tabSelected="1" zoomScaleSheetLayoutView="100" workbookViewId="0">
      <selection activeCell="A10" sqref="A10"/>
    </sheetView>
  </sheetViews>
  <sheetFormatPr defaultRowHeight="12.75" x14ac:dyDescent="0.2"/>
  <cols>
    <col min="1" max="1" width="135.28515625" customWidth="1"/>
  </cols>
  <sheetData>
    <row r="1" spans="1:1" s="1" customFormat="1" ht="18" x14ac:dyDescent="0.2">
      <c r="A1" s="41" t="s">
        <v>337</v>
      </c>
    </row>
    <row r="2" spans="1:1" s="1" customFormat="1" ht="39" customHeight="1" x14ac:dyDescent="0.2">
      <c r="A2" s="4"/>
    </row>
    <row r="3" spans="1:1" s="1" customFormat="1" ht="28.5" x14ac:dyDescent="0.2">
      <c r="A3" s="379"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58" t="s">
        <v>21</v>
      </c>
    </row>
    <row r="5" spans="1:1" s="1" customFormat="1" ht="14.25" x14ac:dyDescent="0.2">
      <c r="A5" s="58" t="s">
        <v>3380</v>
      </c>
    </row>
    <row r="6" spans="1:1" s="1" customFormat="1" ht="14.25" x14ac:dyDescent="0.2">
      <c r="A6" s="58" t="s">
        <v>3381</v>
      </c>
    </row>
    <row r="7" spans="1:1" s="1" customFormat="1" ht="14.25" x14ac:dyDescent="0.2">
      <c r="A7" s="58" t="s">
        <v>634</v>
      </c>
    </row>
    <row r="8" spans="1:1" s="1" customFormat="1" ht="14.25" x14ac:dyDescent="0.2">
      <c r="A8" s="378"/>
    </row>
    <row r="9" spans="1:1" s="1" customFormat="1" ht="14.25" x14ac:dyDescent="0.2">
      <c r="A9" s="58" t="s">
        <v>3378</v>
      </c>
    </row>
    <row r="10" spans="1:1" s="1" customFormat="1" ht="48.75" customHeight="1" x14ac:dyDescent="0.2">
      <c r="A10" s="6"/>
    </row>
    <row r="11" spans="1:1" s="1" customFormat="1" x14ac:dyDescent="0.2">
      <c r="A11" s="7"/>
    </row>
    <row r="12" spans="1:1" s="1" customFormat="1" ht="9.75" customHeight="1" x14ac:dyDescent="0.2">
      <c r="A12" s="2"/>
    </row>
  </sheetData>
  <sheetProtection sheet="1"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S82"/>
  <sheetViews>
    <sheetView zoomScaleSheetLayoutView="100" workbookViewId="0"/>
  </sheetViews>
  <sheetFormatPr defaultColWidth="9.140625" defaultRowHeight="12.75" x14ac:dyDescent="0.2"/>
  <cols>
    <col min="1" max="1" width="47.85546875" style="251" customWidth="1"/>
    <col min="2" max="2" width="26.28515625" style="251" customWidth="1"/>
    <col min="3" max="3" width="29.5703125" style="251" customWidth="1"/>
    <col min="4" max="4" width="31.42578125" style="251" customWidth="1"/>
    <col min="5" max="6" width="31" style="251" customWidth="1"/>
    <col min="7" max="7" width="3.85546875" style="251" customWidth="1"/>
    <col min="8" max="8" width="10.140625" style="251" customWidth="1"/>
    <col min="9" max="9" width="15.140625" style="251" customWidth="1"/>
    <col min="10" max="10" width="2.7109375" style="251" customWidth="1"/>
    <col min="11" max="11" width="9.140625" style="251"/>
    <col min="12" max="14" width="13.28515625" style="251" customWidth="1"/>
    <col min="15" max="15" width="0.7109375" style="291" customWidth="1"/>
    <col min="16" max="16" width="10.28515625" style="251" bestFit="1" customWidth="1"/>
    <col min="17" max="17" width="13.28515625" style="251" customWidth="1"/>
    <col min="18" max="18" width="5.85546875" style="251" customWidth="1"/>
    <col min="19" max="19" width="9.140625" style="251"/>
    <col min="20" max="22" width="13.28515625" style="251" customWidth="1"/>
    <col min="23" max="23" width="1.85546875" style="251" customWidth="1"/>
    <col min="24" max="24" width="9.140625" style="251"/>
    <col min="25" max="25" width="13.28515625" style="251" customWidth="1"/>
    <col min="26" max="16384" width="9.140625" style="251"/>
  </cols>
  <sheetData>
    <row r="1" spans="1:19" s="250" customFormat="1" ht="35.25" customHeight="1" x14ac:dyDescent="0.2">
      <c r="A1" s="249" t="s">
        <v>34</v>
      </c>
      <c r="B1" s="249" t="s">
        <v>295</v>
      </c>
      <c r="C1" s="249" t="s">
        <v>181</v>
      </c>
      <c r="D1" s="244" t="s">
        <v>270</v>
      </c>
      <c r="E1" s="249" t="s">
        <v>144</v>
      </c>
      <c r="F1" s="249" t="s">
        <v>318</v>
      </c>
      <c r="H1" s="251"/>
      <c r="I1" s="251"/>
      <c r="K1" s="251"/>
      <c r="L1" s="251"/>
      <c r="M1" s="251"/>
      <c r="N1" s="251"/>
      <c r="O1" s="251"/>
      <c r="P1" s="251"/>
      <c r="Q1" s="251"/>
      <c r="R1" s="251"/>
      <c r="S1" s="251"/>
    </row>
    <row r="2" spans="1:19" ht="42.75" x14ac:dyDescent="0.2">
      <c r="A2" s="245" t="s">
        <v>333</v>
      </c>
      <c r="B2" s="252"/>
      <c r="C2" s="245" t="s">
        <v>1</v>
      </c>
      <c r="D2" s="246" t="s">
        <v>2</v>
      </c>
      <c r="E2" s="245" t="s">
        <v>230</v>
      </c>
      <c r="F2" s="245" t="s">
        <v>327</v>
      </c>
      <c r="O2" s="251"/>
    </row>
    <row r="3" spans="1:19" ht="28.5" x14ac:dyDescent="0.2">
      <c r="A3" s="245" t="s">
        <v>334</v>
      </c>
      <c r="B3" s="252"/>
      <c r="C3" s="245" t="s">
        <v>169</v>
      </c>
      <c r="D3" s="246" t="s">
        <v>155</v>
      </c>
      <c r="E3" s="245" t="s">
        <v>224</v>
      </c>
      <c r="F3" s="245" t="s">
        <v>323</v>
      </c>
      <c r="O3" s="251"/>
    </row>
    <row r="4" spans="1:19" ht="14.25" x14ac:dyDescent="0.2">
      <c r="A4" s="245" t="s">
        <v>167</v>
      </c>
      <c r="B4" s="252"/>
      <c r="C4" s="245" t="s">
        <v>173</v>
      </c>
      <c r="D4" s="246" t="s">
        <v>3</v>
      </c>
      <c r="E4" s="245" t="s">
        <v>225</v>
      </c>
      <c r="O4" s="251"/>
    </row>
    <row r="5" spans="1:19" ht="28.5" customHeight="1" x14ac:dyDescent="0.2">
      <c r="A5" s="252"/>
      <c r="C5" s="245" t="s">
        <v>174</v>
      </c>
      <c r="D5" s="246" t="s">
        <v>65</v>
      </c>
      <c r="E5" s="245" t="s">
        <v>227</v>
      </c>
      <c r="F5" s="368"/>
      <c r="O5" s="251"/>
    </row>
    <row r="6" spans="1:19" ht="42.75" x14ac:dyDescent="0.2">
      <c r="A6" s="252"/>
      <c r="B6" s="252"/>
      <c r="C6" s="245" t="s">
        <v>94</v>
      </c>
      <c r="D6" s="246" t="s">
        <v>85</v>
      </c>
      <c r="E6" s="245" t="s">
        <v>229</v>
      </c>
      <c r="F6" s="368"/>
      <c r="O6" s="251"/>
    </row>
    <row r="7" spans="1:19" ht="14.25" x14ac:dyDescent="0.2">
      <c r="A7" s="252"/>
      <c r="B7" s="252"/>
      <c r="C7" s="245" t="s">
        <v>248</v>
      </c>
      <c r="D7" s="246" t="s">
        <v>84</v>
      </c>
      <c r="E7" s="245" t="s">
        <v>232</v>
      </c>
      <c r="F7" s="368"/>
      <c r="O7" s="251"/>
    </row>
    <row r="8" spans="1:19" ht="14.25" x14ac:dyDescent="0.2">
      <c r="A8" s="252"/>
      <c r="B8" s="252"/>
      <c r="C8" s="245" t="s">
        <v>250</v>
      </c>
      <c r="D8" s="246" t="s">
        <v>163</v>
      </c>
      <c r="E8" s="245" t="s">
        <v>233</v>
      </c>
      <c r="F8" s="368"/>
      <c r="O8" s="251"/>
    </row>
    <row r="9" spans="1:19" ht="14.25" x14ac:dyDescent="0.2">
      <c r="A9" s="252"/>
      <c r="B9" s="252"/>
      <c r="C9" s="245" t="s">
        <v>251</v>
      </c>
      <c r="D9" s="246" t="s">
        <v>164</v>
      </c>
      <c r="E9" s="245" t="s">
        <v>72</v>
      </c>
      <c r="F9" s="368"/>
      <c r="O9" s="251"/>
    </row>
    <row r="10" spans="1:19" ht="28.5" x14ac:dyDescent="0.2">
      <c r="A10" s="252"/>
      <c r="B10" s="252"/>
      <c r="C10" s="245" t="s">
        <v>266</v>
      </c>
      <c r="D10" s="246" t="s">
        <v>182</v>
      </c>
      <c r="E10" s="245" t="s">
        <v>223</v>
      </c>
      <c r="F10" s="368"/>
      <c r="O10" s="251"/>
    </row>
    <row r="11" spans="1:19" ht="42.75" x14ac:dyDescent="0.2">
      <c r="A11" s="252"/>
      <c r="B11" s="252"/>
      <c r="C11" s="245" t="s">
        <v>4</v>
      </c>
      <c r="D11" s="246" t="s">
        <v>179</v>
      </c>
      <c r="E11" s="245" t="s">
        <v>228</v>
      </c>
      <c r="F11" s="368"/>
      <c r="O11" s="251"/>
    </row>
    <row r="12" spans="1:19" ht="28.5" x14ac:dyDescent="0.2">
      <c r="A12" s="252"/>
      <c r="B12" s="252"/>
      <c r="C12" s="245" t="s">
        <v>10</v>
      </c>
      <c r="D12" s="246" t="s">
        <v>59</v>
      </c>
      <c r="E12" s="245" t="s">
        <v>226</v>
      </c>
      <c r="F12" s="368"/>
    </row>
    <row r="13" spans="1:19" ht="14.25" x14ac:dyDescent="0.2">
      <c r="A13" s="252"/>
      <c r="B13" s="252"/>
      <c r="C13" s="245" t="s">
        <v>267</v>
      </c>
      <c r="D13" s="246" t="s">
        <v>9</v>
      </c>
      <c r="E13" s="245" t="s">
        <v>231</v>
      </c>
      <c r="F13" s="368"/>
    </row>
    <row r="14" spans="1:19" ht="14.25" x14ac:dyDescent="0.2">
      <c r="A14" s="252"/>
      <c r="B14" s="252"/>
      <c r="C14" s="245" t="s">
        <v>286</v>
      </c>
      <c r="D14" s="246" t="s">
        <v>329</v>
      </c>
      <c r="E14" s="245" t="s">
        <v>234</v>
      </c>
      <c r="F14" s="368"/>
    </row>
    <row r="15" spans="1:19" ht="14.25" x14ac:dyDescent="0.2">
      <c r="A15" s="252"/>
      <c r="B15" s="252"/>
      <c r="C15" s="245" t="s">
        <v>268</v>
      </c>
      <c r="D15" s="246" t="s">
        <v>176</v>
      </c>
      <c r="E15" s="252"/>
      <c r="F15" s="368"/>
    </row>
    <row r="16" spans="1:19" ht="28.5" x14ac:dyDescent="0.2">
      <c r="A16" s="252"/>
      <c r="B16" s="252"/>
      <c r="C16" s="245" t="s">
        <v>169</v>
      </c>
      <c r="D16" s="246" t="s">
        <v>183</v>
      </c>
      <c r="E16" s="252"/>
      <c r="F16" s="252"/>
    </row>
    <row r="17" spans="1:6" ht="28.5" x14ac:dyDescent="0.2">
      <c r="A17" s="252"/>
      <c r="B17" s="252"/>
      <c r="C17" s="245" t="s">
        <v>178</v>
      </c>
      <c r="D17" s="247" t="s">
        <v>221</v>
      </c>
      <c r="E17" s="252"/>
      <c r="F17" s="252"/>
    </row>
    <row r="18" spans="1:6" ht="28.5" x14ac:dyDescent="0.2">
      <c r="A18" s="252"/>
      <c r="B18" s="252"/>
      <c r="C18" s="245" t="s">
        <v>285</v>
      </c>
      <c r="D18" s="246" t="s">
        <v>66</v>
      </c>
      <c r="E18" s="252"/>
      <c r="F18" s="252"/>
    </row>
    <row r="19" spans="1:6" ht="28.5" x14ac:dyDescent="0.2">
      <c r="A19" s="252"/>
      <c r="B19" s="252"/>
      <c r="C19" s="245" t="s">
        <v>175</v>
      </c>
      <c r="D19" s="246" t="s">
        <v>184</v>
      </c>
      <c r="E19" s="252"/>
      <c r="F19" s="252"/>
    </row>
    <row r="20" spans="1:6" ht="28.5" x14ac:dyDescent="0.2">
      <c r="A20" s="252"/>
      <c r="B20" s="252"/>
      <c r="C20" s="245" t="s">
        <v>393</v>
      </c>
      <c r="D20" s="246" t="s">
        <v>185</v>
      </c>
      <c r="E20" s="252"/>
      <c r="F20" s="252"/>
    </row>
    <row r="21" spans="1:6" ht="42.75" x14ac:dyDescent="0.2">
      <c r="A21" s="252"/>
      <c r="B21" s="252"/>
      <c r="C21" s="245" t="s">
        <v>394</v>
      </c>
      <c r="D21" s="247" t="s">
        <v>186</v>
      </c>
      <c r="E21" s="252"/>
      <c r="F21" s="252"/>
    </row>
    <row r="22" spans="1:6" ht="42.75" x14ac:dyDescent="0.2">
      <c r="A22" s="252"/>
      <c r="B22" s="252"/>
      <c r="C22" s="245" t="s">
        <v>161</v>
      </c>
      <c r="D22" s="247" t="s">
        <v>187</v>
      </c>
      <c r="E22" s="252"/>
      <c r="F22" s="252"/>
    </row>
    <row r="23" spans="1:6" ht="28.5" x14ac:dyDescent="0.2">
      <c r="A23" s="252"/>
      <c r="B23" s="252"/>
      <c r="C23" s="245" t="s">
        <v>6</v>
      </c>
      <c r="D23" s="247" t="s">
        <v>188</v>
      </c>
      <c r="E23" s="252"/>
      <c r="F23" s="252"/>
    </row>
    <row r="24" spans="1:6" ht="28.5" x14ac:dyDescent="0.2">
      <c r="A24" s="252"/>
      <c r="B24" s="252"/>
      <c r="C24" s="245" t="s">
        <v>328</v>
      </c>
      <c r="D24" s="247" t="s">
        <v>252</v>
      </c>
      <c r="E24" s="252"/>
      <c r="F24" s="252"/>
    </row>
    <row r="25" spans="1:6" ht="28.5" x14ac:dyDescent="0.2">
      <c r="A25" s="252"/>
      <c r="B25" s="252"/>
      <c r="C25" s="245" t="s">
        <v>8</v>
      </c>
      <c r="D25" s="247" t="s">
        <v>92</v>
      </c>
      <c r="E25" s="252"/>
      <c r="F25" s="252"/>
    </row>
    <row r="26" spans="1:6" ht="28.5" x14ac:dyDescent="0.2">
      <c r="A26" s="252"/>
      <c r="B26" s="252"/>
      <c r="C26" s="245" t="s">
        <v>57</v>
      </c>
      <c r="D26" s="247" t="s">
        <v>330</v>
      </c>
      <c r="E26" s="252"/>
      <c r="F26" s="252"/>
    </row>
    <row r="27" spans="1:6" ht="14.25" x14ac:dyDescent="0.2">
      <c r="A27" s="252"/>
      <c r="B27" s="252"/>
      <c r="C27" s="245" t="s">
        <v>58</v>
      </c>
      <c r="D27" s="247" t="s">
        <v>82</v>
      </c>
      <c r="E27" s="252"/>
      <c r="F27" s="252"/>
    </row>
    <row r="28" spans="1:6" ht="28.5" x14ac:dyDescent="0.2">
      <c r="A28" s="252"/>
      <c r="B28" s="252"/>
      <c r="C28" s="245" t="s">
        <v>349</v>
      </c>
      <c r="D28" s="247" t="s">
        <v>189</v>
      </c>
      <c r="E28" s="252"/>
      <c r="F28" s="252"/>
    </row>
    <row r="29" spans="1:6" ht="28.5" x14ac:dyDescent="0.2">
      <c r="A29" s="252"/>
      <c r="B29" s="252"/>
      <c r="C29" s="245" t="s">
        <v>77</v>
      </c>
      <c r="D29" s="247" t="s">
        <v>90</v>
      </c>
      <c r="E29" s="252"/>
      <c r="F29" s="252"/>
    </row>
    <row r="30" spans="1:6" ht="14.25" x14ac:dyDescent="0.2">
      <c r="A30" s="252"/>
      <c r="B30" s="252"/>
      <c r="C30" s="252"/>
      <c r="D30" s="247" t="s">
        <v>86</v>
      </c>
      <c r="E30" s="252"/>
      <c r="F30" s="252"/>
    </row>
    <row r="31" spans="1:6" ht="14.25" x14ac:dyDescent="0.2">
      <c r="A31" s="252"/>
      <c r="B31" s="252"/>
      <c r="C31" s="252"/>
      <c r="D31" s="247" t="s">
        <v>177</v>
      </c>
      <c r="E31" s="252"/>
      <c r="F31" s="252"/>
    </row>
    <row r="32" spans="1:6" ht="14.25" x14ac:dyDescent="0.2">
      <c r="A32" s="252"/>
      <c r="B32" s="252"/>
      <c r="C32" s="252"/>
      <c r="D32" s="247" t="s">
        <v>61</v>
      </c>
      <c r="E32" s="252"/>
      <c r="F32" s="252"/>
    </row>
    <row r="33" spans="1:6" ht="14.25" x14ac:dyDescent="0.2">
      <c r="A33" s="252"/>
      <c r="B33" s="252"/>
      <c r="C33" s="252"/>
      <c r="D33" s="247" t="s">
        <v>60</v>
      </c>
      <c r="E33" s="252"/>
      <c r="F33" s="252"/>
    </row>
    <row r="34" spans="1:6" ht="14.25" x14ac:dyDescent="0.2">
      <c r="A34" s="252"/>
      <c r="B34" s="252"/>
      <c r="C34" s="252"/>
      <c r="D34" s="247" t="s">
        <v>71</v>
      </c>
      <c r="E34" s="252"/>
      <c r="F34" s="252"/>
    </row>
    <row r="35" spans="1:6" ht="14.25" x14ac:dyDescent="0.2">
      <c r="A35" s="252"/>
      <c r="B35" s="252"/>
      <c r="C35" s="252"/>
      <c r="D35" s="247" t="s">
        <v>69</v>
      </c>
      <c r="E35" s="252"/>
      <c r="F35" s="252"/>
    </row>
    <row r="36" spans="1:6" ht="28.5" x14ac:dyDescent="0.2">
      <c r="A36" s="252"/>
      <c r="B36" s="252"/>
      <c r="C36" s="252"/>
      <c r="D36" s="247" t="s">
        <v>67</v>
      </c>
      <c r="E36" s="252"/>
      <c r="F36" s="252"/>
    </row>
    <row r="37" spans="1:6" ht="14.25" x14ac:dyDescent="0.2">
      <c r="A37" s="252"/>
      <c r="B37" s="252"/>
      <c r="C37" s="252"/>
      <c r="D37" s="247" t="s">
        <v>68</v>
      </c>
      <c r="E37" s="252"/>
      <c r="F37" s="252"/>
    </row>
    <row r="38" spans="1:6" ht="14.25" x14ac:dyDescent="0.2">
      <c r="A38" s="252"/>
      <c r="B38" s="252"/>
      <c r="C38" s="252"/>
      <c r="D38" s="247" t="s">
        <v>78</v>
      </c>
      <c r="E38" s="252"/>
      <c r="F38" s="252"/>
    </row>
    <row r="39" spans="1:6" ht="14.25" x14ac:dyDescent="0.2">
      <c r="A39" s="252"/>
      <c r="B39" s="252"/>
      <c r="C39" s="252"/>
      <c r="D39" s="247" t="s">
        <v>70</v>
      </c>
      <c r="E39" s="252"/>
      <c r="F39" s="252"/>
    </row>
    <row r="40" spans="1:6" ht="14.25" x14ac:dyDescent="0.2">
      <c r="A40" s="252"/>
      <c r="B40" s="252"/>
      <c r="C40" s="252"/>
      <c r="D40" s="247" t="s">
        <v>141</v>
      </c>
      <c r="E40" s="252"/>
      <c r="F40" s="252"/>
    </row>
    <row r="41" spans="1:6" ht="14.25" x14ac:dyDescent="0.2">
      <c r="A41" s="252"/>
      <c r="B41" s="252"/>
      <c r="C41" s="252"/>
      <c r="D41" s="247" t="s">
        <v>139</v>
      </c>
      <c r="E41" s="252"/>
      <c r="F41" s="252"/>
    </row>
    <row r="42" spans="1:6" ht="14.25" x14ac:dyDescent="0.2">
      <c r="A42" s="252"/>
      <c r="B42" s="252"/>
      <c r="C42" s="252"/>
      <c r="D42" s="247" t="s">
        <v>62</v>
      </c>
      <c r="E42" s="252"/>
      <c r="F42" s="252"/>
    </row>
    <row r="43" spans="1:6" ht="14.25" x14ac:dyDescent="0.2">
      <c r="A43" s="252"/>
      <c r="B43" s="252"/>
      <c r="C43" s="252"/>
      <c r="D43" s="247" t="s">
        <v>88</v>
      </c>
      <c r="E43" s="252"/>
      <c r="F43" s="252"/>
    </row>
    <row r="44" spans="1:6" ht="14.25" x14ac:dyDescent="0.2">
      <c r="A44" s="252"/>
      <c r="B44" s="252"/>
      <c r="C44" s="252"/>
      <c r="D44" s="247" t="s">
        <v>253</v>
      </c>
      <c r="E44" s="252"/>
      <c r="F44" s="252"/>
    </row>
    <row r="45" spans="1:6" ht="14.25" x14ac:dyDescent="0.2">
      <c r="A45" s="252"/>
      <c r="B45" s="252"/>
      <c r="C45" s="252"/>
      <c r="D45" s="247" t="s">
        <v>0</v>
      </c>
      <c r="E45" s="252"/>
      <c r="F45" s="252"/>
    </row>
    <row r="46" spans="1:6" ht="14.25" x14ac:dyDescent="0.2">
      <c r="A46" s="252"/>
      <c r="B46" s="252"/>
      <c r="C46" s="252"/>
      <c r="D46" s="247" t="s">
        <v>89</v>
      </c>
      <c r="E46" s="252"/>
      <c r="F46" s="252"/>
    </row>
    <row r="47" spans="1:6" ht="14.25" x14ac:dyDescent="0.2">
      <c r="A47" s="252"/>
      <c r="B47" s="252"/>
      <c r="C47" s="252"/>
      <c r="D47" s="248" t="s">
        <v>222</v>
      </c>
      <c r="E47" s="252"/>
      <c r="F47" s="252"/>
    </row>
    <row r="48" spans="1:6" ht="14.25" x14ac:dyDescent="0.2">
      <c r="A48" s="252"/>
      <c r="B48" s="252"/>
      <c r="C48" s="252"/>
      <c r="D48" s="247" t="s">
        <v>263</v>
      </c>
      <c r="E48" s="252"/>
      <c r="F48" s="252"/>
    </row>
    <row r="49" spans="1:6" ht="14.25" x14ac:dyDescent="0.2">
      <c r="A49" s="252"/>
      <c r="B49" s="252"/>
      <c r="C49" s="252"/>
      <c r="D49" s="247" t="s">
        <v>98</v>
      </c>
      <c r="E49" s="252"/>
      <c r="F49" s="252"/>
    </row>
    <row r="50" spans="1:6" ht="14.25" x14ac:dyDescent="0.2">
      <c r="A50" s="252"/>
      <c r="B50" s="252"/>
      <c r="C50" s="252"/>
      <c r="D50" s="247" t="s">
        <v>99</v>
      </c>
      <c r="E50" s="252"/>
      <c r="F50" s="252"/>
    </row>
    <row r="51" spans="1:6" ht="14.25" x14ac:dyDescent="0.2">
      <c r="A51" s="252"/>
      <c r="B51" s="252"/>
      <c r="C51" s="252"/>
      <c r="D51" s="247" t="s">
        <v>64</v>
      </c>
      <c r="E51" s="252"/>
      <c r="F51" s="252"/>
    </row>
    <row r="52" spans="1:6" ht="14.25" x14ac:dyDescent="0.2">
      <c r="A52" s="252"/>
      <c r="B52" s="252"/>
      <c r="C52" s="252"/>
      <c r="D52" s="247" t="s">
        <v>87</v>
      </c>
      <c r="E52" s="252"/>
      <c r="F52" s="252"/>
    </row>
    <row r="53" spans="1:6" ht="28.5" x14ac:dyDescent="0.2">
      <c r="A53" s="252"/>
      <c r="B53" s="252"/>
      <c r="C53" s="252"/>
      <c r="D53" s="247" t="s">
        <v>204</v>
      </c>
      <c r="E53" s="252"/>
      <c r="F53" s="252"/>
    </row>
    <row r="54" spans="1:6" ht="14.25" x14ac:dyDescent="0.2">
      <c r="A54" s="252"/>
      <c r="B54" s="252"/>
      <c r="C54" s="252"/>
      <c r="D54" s="247" t="s">
        <v>91</v>
      </c>
      <c r="E54" s="252"/>
      <c r="F54" s="252"/>
    </row>
    <row r="55" spans="1:6" ht="14.25" x14ac:dyDescent="0.2">
      <c r="A55" s="252"/>
      <c r="B55" s="252"/>
      <c r="C55" s="252"/>
      <c r="D55" s="247" t="s">
        <v>83</v>
      </c>
      <c r="E55" s="252"/>
      <c r="F55" s="252"/>
    </row>
    <row r="56" spans="1:6" ht="14.25" x14ac:dyDescent="0.2">
      <c r="A56" s="252"/>
      <c r="B56" s="252"/>
      <c r="C56" s="252"/>
      <c r="D56" s="247" t="s">
        <v>63</v>
      </c>
      <c r="E56" s="252"/>
      <c r="F56" s="252"/>
    </row>
    <row r="57" spans="1:6" ht="28.5" x14ac:dyDescent="0.2">
      <c r="A57" s="252"/>
      <c r="B57" s="252"/>
      <c r="C57" s="252"/>
      <c r="D57" s="247" t="s">
        <v>209</v>
      </c>
      <c r="E57" s="252"/>
      <c r="F57" s="252"/>
    </row>
    <row r="58" spans="1:6" ht="14.25" x14ac:dyDescent="0.2">
      <c r="A58" s="252"/>
      <c r="B58" s="252"/>
      <c r="C58" s="252"/>
      <c r="D58" s="247" t="s">
        <v>211</v>
      </c>
      <c r="E58" s="252"/>
      <c r="F58" s="252"/>
    </row>
    <row r="59" spans="1:6" ht="14.25" x14ac:dyDescent="0.2">
      <c r="A59" s="252"/>
      <c r="B59" s="252"/>
      <c r="C59" s="252"/>
      <c r="D59" s="247" t="s">
        <v>213</v>
      </c>
      <c r="E59" s="252"/>
      <c r="F59" s="252"/>
    </row>
    <row r="60" spans="1:6" ht="28.5" x14ac:dyDescent="0.2">
      <c r="A60" s="252"/>
      <c r="B60" s="252"/>
      <c r="C60" s="252"/>
      <c r="D60" s="247" t="s">
        <v>331</v>
      </c>
      <c r="E60" s="252"/>
      <c r="F60" s="252"/>
    </row>
    <row r="61" spans="1:6" ht="28.5" x14ac:dyDescent="0.2">
      <c r="A61" s="252"/>
      <c r="B61" s="252"/>
      <c r="C61" s="252"/>
      <c r="D61" s="247" t="s">
        <v>216</v>
      </c>
      <c r="E61" s="252"/>
      <c r="F61" s="252"/>
    </row>
    <row r="62" spans="1:6" ht="14.25" x14ac:dyDescent="0.2">
      <c r="A62" s="252"/>
      <c r="B62" s="252"/>
      <c r="C62" s="252"/>
      <c r="D62" s="247" t="s">
        <v>301</v>
      </c>
      <c r="E62" s="252"/>
      <c r="F62" s="252"/>
    </row>
    <row r="63" spans="1:6" ht="28.5" x14ac:dyDescent="0.2">
      <c r="A63" s="252"/>
      <c r="B63" s="252"/>
      <c r="C63" s="252"/>
      <c r="D63" s="247" t="s">
        <v>340</v>
      </c>
      <c r="E63" s="252"/>
      <c r="F63" s="252"/>
    </row>
    <row r="64" spans="1:6" ht="28.5" x14ac:dyDescent="0.2">
      <c r="C64" s="252"/>
      <c r="D64" s="247" t="s">
        <v>342</v>
      </c>
      <c r="F64" s="252"/>
    </row>
    <row r="65" spans="4:4" ht="28.5" x14ac:dyDescent="0.2">
      <c r="D65" s="247" t="s">
        <v>344</v>
      </c>
    </row>
    <row r="66" spans="4:4" ht="28.5" x14ac:dyDescent="0.2">
      <c r="D66" s="247" t="s">
        <v>350</v>
      </c>
    </row>
    <row r="67" spans="4:4" ht="42.75" x14ac:dyDescent="0.2">
      <c r="D67" s="247" t="s">
        <v>377</v>
      </c>
    </row>
    <row r="68" spans="4:4" ht="28.5" x14ac:dyDescent="0.2">
      <c r="D68" s="247" t="s">
        <v>378</v>
      </c>
    </row>
    <row r="69" spans="4:4" ht="28.5" x14ac:dyDescent="0.2">
      <c r="D69" s="247" t="s">
        <v>379</v>
      </c>
    </row>
    <row r="70" spans="4:4" ht="14.25" x14ac:dyDescent="0.2">
      <c r="D70" s="247" t="s">
        <v>380</v>
      </c>
    </row>
    <row r="71" spans="4:4" ht="42.75" x14ac:dyDescent="0.2">
      <c r="D71" s="247" t="s">
        <v>381</v>
      </c>
    </row>
    <row r="72" spans="4:4" ht="14.25" x14ac:dyDescent="0.2">
      <c r="D72" s="247" t="s">
        <v>382</v>
      </c>
    </row>
    <row r="73" spans="4:4" ht="14.25" x14ac:dyDescent="0.2">
      <c r="D73" s="247" t="s">
        <v>383</v>
      </c>
    </row>
    <row r="74" spans="4:4" ht="28.5" x14ac:dyDescent="0.2">
      <c r="D74" s="247" t="s">
        <v>384</v>
      </c>
    </row>
    <row r="75" spans="4:4" ht="28.5" x14ac:dyDescent="0.2">
      <c r="D75" s="247" t="s">
        <v>385</v>
      </c>
    </row>
    <row r="76" spans="4:4" ht="14.25" x14ac:dyDescent="0.2">
      <c r="D76" s="247" t="s">
        <v>386</v>
      </c>
    </row>
    <row r="77" spans="4:4" ht="14.25" x14ac:dyDescent="0.2">
      <c r="D77" s="247" t="s">
        <v>387</v>
      </c>
    </row>
    <row r="78" spans="4:4" ht="14.25" x14ac:dyDescent="0.2">
      <c r="D78" s="247" t="s">
        <v>388</v>
      </c>
    </row>
    <row r="79" spans="4:4" ht="14.25" x14ac:dyDescent="0.2">
      <c r="D79" s="247" t="s">
        <v>389</v>
      </c>
    </row>
    <row r="80" spans="4:4" ht="14.25" x14ac:dyDescent="0.2">
      <c r="D80" s="247" t="s">
        <v>390</v>
      </c>
    </row>
    <row r="81" spans="4:4" ht="28.5" x14ac:dyDescent="0.2">
      <c r="D81" s="247" t="s">
        <v>391</v>
      </c>
    </row>
    <row r="82" spans="4:4" ht="14.25" x14ac:dyDescent="0.2">
      <c r="D82" s="247" t="s">
        <v>296</v>
      </c>
    </row>
  </sheetData>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58"/>
  <sheetViews>
    <sheetView zoomScale="70" zoomScaleNormal="70" workbookViewId="0">
      <selection activeCell="T4" sqref="T4"/>
    </sheetView>
  </sheetViews>
  <sheetFormatPr defaultColWidth="9.140625" defaultRowHeight="12.75" x14ac:dyDescent="0.2"/>
  <cols>
    <col min="1" max="1" width="6.5703125" style="117" customWidth="1"/>
    <col min="2" max="2" width="10.5703125" style="97" bestFit="1" customWidth="1"/>
    <col min="3" max="3" width="6.85546875" style="97" customWidth="1"/>
    <col min="4" max="4" width="15.42578125" style="62" customWidth="1"/>
    <col min="5" max="5" width="21.42578125" style="62" customWidth="1"/>
    <col min="6" max="6" width="14.5703125" style="61" customWidth="1"/>
    <col min="7" max="7" width="39.85546875" style="60" customWidth="1"/>
    <col min="8" max="8" width="15.7109375" style="60" customWidth="1"/>
    <col min="9" max="9" width="25" style="108" customWidth="1"/>
    <col min="10" max="10" width="19.7109375" style="425" customWidth="1"/>
    <col min="11" max="11" width="17.28515625" style="425" customWidth="1"/>
    <col min="12" max="12" width="14.42578125" style="535" customWidth="1"/>
    <col min="13" max="13" width="18.7109375" style="425" customWidth="1"/>
    <col min="14" max="14" width="12.42578125" style="61" customWidth="1"/>
    <col min="15" max="16" width="7.42578125" style="101" hidden="1" customWidth="1"/>
    <col min="17" max="17" width="2.85546875" style="96" hidden="1" customWidth="1"/>
    <col min="18" max="16384" width="9.140625" style="96"/>
  </cols>
  <sheetData>
    <row r="1" spans="1:17" ht="15.75" x14ac:dyDescent="0.2">
      <c r="A1" s="593" t="str">
        <f>Capa!A1</f>
        <v>Contrato de Gestão nº. 008/2021 celebrado entre a Secretaria de Justiça e Segurança Pública do Estado de Minas Gerais - SEJUSP e o Instituto Elo</v>
      </c>
      <c r="B1" s="593"/>
      <c r="C1" s="593"/>
      <c r="D1" s="593"/>
      <c r="E1" s="593"/>
      <c r="F1" s="593"/>
      <c r="G1" s="593"/>
      <c r="H1" s="593"/>
      <c r="I1" s="593"/>
      <c r="J1" s="593"/>
      <c r="K1" s="593"/>
      <c r="L1" s="593"/>
      <c r="M1" s="593"/>
      <c r="N1" s="593"/>
      <c r="O1" s="97">
        <f>IF(Resumo!$C$5="","",MONTH(Resumo!$C$5))</f>
        <v>7</v>
      </c>
      <c r="P1" s="97">
        <f>YEAR(Resumo!$C$5)</f>
        <v>2021</v>
      </c>
    </row>
    <row r="2" spans="1:17" ht="15.75" x14ac:dyDescent="0.2">
      <c r="A2" s="593" t="str">
        <f>Capa!A3</f>
        <v>1º Relatório Gerencial Financeiro</v>
      </c>
      <c r="B2" s="593"/>
      <c r="C2" s="593"/>
      <c r="D2" s="593"/>
      <c r="E2" s="593"/>
      <c r="F2" s="593"/>
      <c r="G2" s="593"/>
      <c r="H2" s="593"/>
      <c r="I2" s="593"/>
      <c r="J2" s="593"/>
      <c r="K2" s="593"/>
      <c r="L2" s="593"/>
      <c r="M2" s="593"/>
      <c r="N2" s="593"/>
      <c r="O2" s="98"/>
      <c r="P2" s="98"/>
    </row>
    <row r="3" spans="1:17" ht="15.75" thickBot="1" x14ac:dyDescent="0.25">
      <c r="A3" s="638" t="s">
        <v>480</v>
      </c>
      <c r="B3" s="638"/>
      <c r="C3" s="638"/>
      <c r="D3" s="638"/>
      <c r="E3" s="638"/>
      <c r="F3" s="638"/>
      <c r="G3" s="638"/>
      <c r="H3" s="638"/>
      <c r="I3" s="638"/>
      <c r="J3" s="638"/>
      <c r="K3" s="638"/>
      <c r="L3" s="638"/>
      <c r="M3" s="638"/>
      <c r="N3" s="638"/>
      <c r="O3" s="99"/>
      <c r="P3" s="99"/>
    </row>
    <row r="4" spans="1:17" s="100" customFormat="1" ht="77.25" thickBot="1" x14ac:dyDescent="0.25">
      <c r="A4" s="63" t="s">
        <v>97</v>
      </c>
      <c r="B4" s="63" t="s">
        <v>279</v>
      </c>
      <c r="C4" s="64" t="s">
        <v>282</v>
      </c>
      <c r="D4" s="63" t="s">
        <v>35</v>
      </c>
      <c r="E4" s="64" t="s">
        <v>44</v>
      </c>
      <c r="F4" s="64" t="s">
        <v>271</v>
      </c>
      <c r="G4" s="64" t="s">
        <v>55</v>
      </c>
      <c r="H4" s="64" t="s">
        <v>307</v>
      </c>
      <c r="I4" s="109" t="s">
        <v>54</v>
      </c>
      <c r="J4" s="64" t="s">
        <v>56</v>
      </c>
      <c r="K4" s="64" t="s">
        <v>76</v>
      </c>
      <c r="L4" s="529" t="s">
        <v>52</v>
      </c>
      <c r="M4" s="64" t="s">
        <v>75</v>
      </c>
      <c r="N4" s="538" t="s">
        <v>165</v>
      </c>
      <c r="O4" s="78" t="s">
        <v>280</v>
      </c>
      <c r="P4" s="78" t="s">
        <v>281</v>
      </c>
      <c r="Q4" s="78" t="s">
        <v>35</v>
      </c>
    </row>
    <row r="5" spans="1:17" ht="39" customHeight="1" x14ac:dyDescent="0.2">
      <c r="A5" s="539">
        <v>1</v>
      </c>
      <c r="B5" s="447">
        <v>44258</v>
      </c>
      <c r="C5" s="448">
        <v>44256</v>
      </c>
      <c r="D5" s="446" t="s">
        <v>270</v>
      </c>
      <c r="E5" s="446" t="s">
        <v>296</v>
      </c>
      <c r="F5" s="449">
        <v>329.99</v>
      </c>
      <c r="G5" s="446" t="s">
        <v>402</v>
      </c>
      <c r="H5" s="446" t="s">
        <v>473</v>
      </c>
      <c r="I5" s="446" t="s">
        <v>406</v>
      </c>
      <c r="J5" s="450" t="s">
        <v>403</v>
      </c>
      <c r="K5" s="450" t="s">
        <v>467</v>
      </c>
      <c r="L5" s="532" t="s">
        <v>404</v>
      </c>
      <c r="M5" s="544" t="s">
        <v>405</v>
      </c>
      <c r="N5" s="447">
        <v>44258</v>
      </c>
      <c r="O5" s="79">
        <f t="shared" ref="O5:P45" si="0">IF(B5=0,0,IF(YEAR(B5)=$P$1,MONTH(B5)-$O$1+1,(YEAR(B5)-$P$1)*12-$O$1+1+MONTH(B5)))</f>
        <v>-3</v>
      </c>
      <c r="P5" s="79">
        <f t="shared" si="0"/>
        <v>-3</v>
      </c>
      <c r="Q5" s="152" t="str">
        <f t="shared" ref="Q5:Q50" si="1">SUBSTITUTE(D5," ","_")</f>
        <v>Gastos_Gerais</v>
      </c>
    </row>
    <row r="6" spans="1:17" ht="30.75" customHeight="1" x14ac:dyDescent="0.2">
      <c r="A6" s="539">
        <v>2</v>
      </c>
      <c r="B6" s="447">
        <v>44259</v>
      </c>
      <c r="C6" s="448">
        <v>44256</v>
      </c>
      <c r="D6" s="446" t="s">
        <v>270</v>
      </c>
      <c r="E6" s="446" t="s">
        <v>296</v>
      </c>
      <c r="F6" s="449">
        <v>157.44999999999999</v>
      </c>
      <c r="G6" s="446" t="s">
        <v>402</v>
      </c>
      <c r="H6" s="446" t="s">
        <v>473</v>
      </c>
      <c r="I6" s="446" t="s">
        <v>406</v>
      </c>
      <c r="J6" s="450" t="s">
        <v>403</v>
      </c>
      <c r="K6" s="450" t="s">
        <v>467</v>
      </c>
      <c r="L6" s="532" t="s">
        <v>404</v>
      </c>
      <c r="M6" s="450" t="s">
        <v>405</v>
      </c>
      <c r="N6" s="447">
        <v>44258</v>
      </c>
      <c r="O6" s="79">
        <f t="shared" si="0"/>
        <v>-3</v>
      </c>
      <c r="P6" s="79">
        <f t="shared" si="0"/>
        <v>-3</v>
      </c>
      <c r="Q6" s="152" t="str">
        <f t="shared" si="1"/>
        <v>Gastos_Gerais</v>
      </c>
    </row>
    <row r="7" spans="1:17" ht="37.5" customHeight="1" x14ac:dyDescent="0.2">
      <c r="A7" s="539">
        <v>3</v>
      </c>
      <c r="B7" s="447">
        <v>44263</v>
      </c>
      <c r="C7" s="448">
        <v>44256</v>
      </c>
      <c r="D7" s="446" t="s">
        <v>270</v>
      </c>
      <c r="E7" s="446" t="s">
        <v>296</v>
      </c>
      <c r="F7" s="449">
        <v>149.00299999999999</v>
      </c>
      <c r="G7" s="446" t="s">
        <v>408</v>
      </c>
      <c r="H7" s="446" t="s">
        <v>473</v>
      </c>
      <c r="I7" s="446" t="s">
        <v>407</v>
      </c>
      <c r="J7" s="450" t="s">
        <v>409</v>
      </c>
      <c r="K7" s="450" t="s">
        <v>467</v>
      </c>
      <c r="L7" s="532" t="s">
        <v>410</v>
      </c>
      <c r="M7" s="450" t="s">
        <v>411</v>
      </c>
      <c r="N7" s="447">
        <v>44263</v>
      </c>
      <c r="O7" s="79">
        <f t="shared" si="0"/>
        <v>-3</v>
      </c>
      <c r="P7" s="79">
        <f t="shared" si="0"/>
        <v>-3</v>
      </c>
      <c r="Q7" s="152" t="str">
        <f t="shared" si="1"/>
        <v>Gastos_Gerais</v>
      </c>
    </row>
    <row r="8" spans="1:17" ht="45.75" customHeight="1" x14ac:dyDescent="0.2">
      <c r="A8" s="539">
        <v>4</v>
      </c>
      <c r="B8" s="447">
        <v>44263</v>
      </c>
      <c r="C8" s="448">
        <v>44256</v>
      </c>
      <c r="D8" s="446" t="s">
        <v>270</v>
      </c>
      <c r="E8" s="446" t="s">
        <v>296</v>
      </c>
      <c r="F8" s="449">
        <v>3.5030000000000001</v>
      </c>
      <c r="G8" s="446" t="s">
        <v>408</v>
      </c>
      <c r="H8" s="446" t="s">
        <v>473</v>
      </c>
      <c r="I8" s="446" t="s">
        <v>407</v>
      </c>
      <c r="J8" s="450" t="s">
        <v>409</v>
      </c>
      <c r="K8" s="450" t="s">
        <v>467</v>
      </c>
      <c r="L8" s="532" t="s">
        <v>410</v>
      </c>
      <c r="M8" s="450" t="s">
        <v>411</v>
      </c>
      <c r="N8" s="447">
        <v>44263</v>
      </c>
      <c r="O8" s="79">
        <f t="shared" si="0"/>
        <v>-3</v>
      </c>
      <c r="P8" s="79">
        <f t="shared" si="0"/>
        <v>-3</v>
      </c>
      <c r="Q8" s="152" t="str">
        <f t="shared" si="1"/>
        <v>Gastos_Gerais</v>
      </c>
    </row>
    <row r="9" spans="1:17" ht="42" customHeight="1" x14ac:dyDescent="0.2">
      <c r="A9" s="539">
        <v>5</v>
      </c>
      <c r="B9" s="447">
        <v>44263</v>
      </c>
      <c r="C9" s="448">
        <v>44256</v>
      </c>
      <c r="D9" s="446" t="s">
        <v>270</v>
      </c>
      <c r="E9" s="446" t="s">
        <v>296</v>
      </c>
      <c r="F9" s="449">
        <v>83</v>
      </c>
      <c r="G9" s="446" t="s">
        <v>416</v>
      </c>
      <c r="H9" s="446" t="s">
        <v>473</v>
      </c>
      <c r="I9" s="446" t="s">
        <v>412</v>
      </c>
      <c r="J9" s="450" t="s">
        <v>413</v>
      </c>
      <c r="K9" s="450" t="s">
        <v>467</v>
      </c>
      <c r="L9" s="532" t="s">
        <v>410</v>
      </c>
      <c r="M9" s="450">
        <v>811</v>
      </c>
      <c r="N9" s="447">
        <v>44263</v>
      </c>
      <c r="O9" s="79">
        <f t="shared" si="0"/>
        <v>-3</v>
      </c>
      <c r="P9" s="79">
        <f t="shared" si="0"/>
        <v>-3</v>
      </c>
      <c r="Q9" s="152" t="str">
        <f t="shared" si="1"/>
        <v>Gastos_Gerais</v>
      </c>
    </row>
    <row r="10" spans="1:17" ht="40.5" customHeight="1" x14ac:dyDescent="0.2">
      <c r="A10" s="539">
        <v>6</v>
      </c>
      <c r="B10" s="447">
        <v>44265</v>
      </c>
      <c r="C10" s="448">
        <v>44256</v>
      </c>
      <c r="D10" s="446" t="s">
        <v>270</v>
      </c>
      <c r="E10" s="446" t="s">
        <v>296</v>
      </c>
      <c r="F10" s="449">
        <v>210</v>
      </c>
      <c r="G10" s="446" t="s">
        <v>416</v>
      </c>
      <c r="H10" s="446" t="s">
        <v>473</v>
      </c>
      <c r="I10" s="446" t="s">
        <v>414</v>
      </c>
      <c r="J10" s="450" t="s">
        <v>415</v>
      </c>
      <c r="K10" s="450" t="s">
        <v>467</v>
      </c>
      <c r="L10" s="532" t="s">
        <v>410</v>
      </c>
      <c r="M10" s="450">
        <v>138</v>
      </c>
      <c r="N10" s="447">
        <v>44265</v>
      </c>
      <c r="O10" s="79">
        <f t="shared" si="0"/>
        <v>-3</v>
      </c>
      <c r="P10" s="79">
        <f t="shared" si="0"/>
        <v>-3</v>
      </c>
      <c r="Q10" s="152" t="str">
        <f t="shared" si="1"/>
        <v>Gastos_Gerais</v>
      </c>
    </row>
    <row r="11" spans="1:17" ht="47.25" customHeight="1" x14ac:dyDescent="0.2">
      <c r="A11" s="539">
        <v>7</v>
      </c>
      <c r="B11" s="447">
        <v>44265</v>
      </c>
      <c r="C11" s="448">
        <v>44256</v>
      </c>
      <c r="D11" s="446" t="s">
        <v>270</v>
      </c>
      <c r="E11" s="446" t="s">
        <v>296</v>
      </c>
      <c r="F11" s="449">
        <v>32</v>
      </c>
      <c r="G11" s="446" t="s">
        <v>418</v>
      </c>
      <c r="H11" s="446" t="s">
        <v>473</v>
      </c>
      <c r="I11" s="446" t="s">
        <v>400</v>
      </c>
      <c r="J11" s="450" t="s">
        <v>401</v>
      </c>
      <c r="K11" s="450" t="s">
        <v>467</v>
      </c>
      <c r="L11" s="532" t="s">
        <v>410</v>
      </c>
      <c r="M11" s="450" t="s">
        <v>417</v>
      </c>
      <c r="N11" s="447">
        <v>44265</v>
      </c>
      <c r="O11" s="79">
        <f t="shared" si="0"/>
        <v>-3</v>
      </c>
      <c r="P11" s="79">
        <f t="shared" si="0"/>
        <v>-3</v>
      </c>
      <c r="Q11" s="152" t="str">
        <f t="shared" si="1"/>
        <v>Gastos_Gerais</v>
      </c>
    </row>
    <row r="12" spans="1:17" ht="36" customHeight="1" x14ac:dyDescent="0.2">
      <c r="A12" s="539">
        <v>8</v>
      </c>
      <c r="B12" s="447">
        <v>44265</v>
      </c>
      <c r="C12" s="448">
        <v>44256</v>
      </c>
      <c r="D12" s="446" t="s">
        <v>270</v>
      </c>
      <c r="E12" s="446" t="s">
        <v>296</v>
      </c>
      <c r="F12" s="449">
        <v>18</v>
      </c>
      <c r="G12" s="446" t="s">
        <v>468</v>
      </c>
      <c r="H12" s="446" t="s">
        <v>473</v>
      </c>
      <c r="I12" s="446" t="s">
        <v>419</v>
      </c>
      <c r="J12" s="450" t="s">
        <v>420</v>
      </c>
      <c r="K12" s="450" t="s">
        <v>467</v>
      </c>
      <c r="L12" s="532" t="s">
        <v>410</v>
      </c>
      <c r="M12" s="450" t="s">
        <v>421</v>
      </c>
      <c r="N12" s="447">
        <v>44265</v>
      </c>
      <c r="O12" s="79">
        <f t="shared" si="0"/>
        <v>-3</v>
      </c>
      <c r="P12" s="79">
        <f t="shared" si="0"/>
        <v>-3</v>
      </c>
      <c r="Q12" s="152" t="str">
        <f t="shared" si="1"/>
        <v>Gastos_Gerais</v>
      </c>
    </row>
    <row r="13" spans="1:17" ht="30.75" customHeight="1" x14ac:dyDescent="0.2">
      <c r="A13" s="539">
        <v>9</v>
      </c>
      <c r="B13" s="447">
        <v>44265</v>
      </c>
      <c r="C13" s="448">
        <v>44256</v>
      </c>
      <c r="D13" s="446" t="s">
        <v>270</v>
      </c>
      <c r="E13" s="446" t="s">
        <v>296</v>
      </c>
      <c r="F13" s="449">
        <v>36.9</v>
      </c>
      <c r="G13" s="446" t="s">
        <v>408</v>
      </c>
      <c r="H13" s="446" t="s">
        <v>473</v>
      </c>
      <c r="I13" s="446" t="s">
        <v>407</v>
      </c>
      <c r="J13" s="450" t="s">
        <v>409</v>
      </c>
      <c r="K13" s="450" t="s">
        <v>467</v>
      </c>
      <c r="L13" s="532" t="s">
        <v>410</v>
      </c>
      <c r="M13" s="450" t="s">
        <v>422</v>
      </c>
      <c r="N13" s="447">
        <v>44265</v>
      </c>
      <c r="O13" s="79">
        <f t="shared" si="0"/>
        <v>-3</v>
      </c>
      <c r="P13" s="79">
        <f t="shared" si="0"/>
        <v>-3</v>
      </c>
      <c r="Q13" s="152" t="str">
        <f t="shared" si="1"/>
        <v>Gastos_Gerais</v>
      </c>
    </row>
    <row r="14" spans="1:17" ht="37.5" customHeight="1" x14ac:dyDescent="0.2">
      <c r="A14" s="539">
        <v>10</v>
      </c>
      <c r="B14" s="447">
        <v>44273</v>
      </c>
      <c r="C14" s="448">
        <v>44256</v>
      </c>
      <c r="D14" s="446" t="s">
        <v>270</v>
      </c>
      <c r="E14" s="446" t="s">
        <v>296</v>
      </c>
      <c r="F14" s="449">
        <v>199.19</v>
      </c>
      <c r="G14" s="446" t="s">
        <v>402</v>
      </c>
      <c r="H14" s="446" t="s">
        <v>473</v>
      </c>
      <c r="I14" s="446" t="s">
        <v>406</v>
      </c>
      <c r="J14" s="450" t="s">
        <v>403</v>
      </c>
      <c r="K14" s="450" t="s">
        <v>467</v>
      </c>
      <c r="L14" s="532" t="s">
        <v>404</v>
      </c>
      <c r="M14" s="450" t="s">
        <v>423</v>
      </c>
      <c r="N14" s="447">
        <v>44273</v>
      </c>
      <c r="O14" s="79">
        <f t="shared" si="0"/>
        <v>-3</v>
      </c>
      <c r="P14" s="79">
        <f t="shared" si="0"/>
        <v>-3</v>
      </c>
      <c r="Q14" s="152" t="str">
        <f t="shared" si="1"/>
        <v>Gastos_Gerais</v>
      </c>
    </row>
    <row r="15" spans="1:17" ht="36" customHeight="1" x14ac:dyDescent="0.2">
      <c r="A15" s="539">
        <v>11</v>
      </c>
      <c r="B15" s="447">
        <v>44263</v>
      </c>
      <c r="C15" s="448">
        <v>44256</v>
      </c>
      <c r="D15" s="446" t="s">
        <v>270</v>
      </c>
      <c r="E15" s="446" t="s">
        <v>296</v>
      </c>
      <c r="F15" s="449">
        <v>189</v>
      </c>
      <c r="G15" s="446" t="s">
        <v>446</v>
      </c>
      <c r="H15" s="446" t="s">
        <v>479</v>
      </c>
      <c r="I15" s="446" t="s">
        <v>424</v>
      </c>
      <c r="J15" s="450" t="s">
        <v>425</v>
      </c>
      <c r="K15" s="450" t="s">
        <v>467</v>
      </c>
      <c r="L15" s="532" t="s">
        <v>404</v>
      </c>
      <c r="M15" s="450" t="s">
        <v>426</v>
      </c>
      <c r="N15" s="447">
        <v>44263</v>
      </c>
      <c r="O15" s="79">
        <f t="shared" si="0"/>
        <v>-3</v>
      </c>
      <c r="P15" s="79">
        <f t="shared" si="0"/>
        <v>-3</v>
      </c>
      <c r="Q15" s="152" t="str">
        <f t="shared" si="1"/>
        <v>Gastos_Gerais</v>
      </c>
    </row>
    <row r="16" spans="1:17" ht="37.5" customHeight="1" x14ac:dyDescent="0.2">
      <c r="A16" s="539">
        <v>12</v>
      </c>
      <c r="B16" s="540">
        <v>44264</v>
      </c>
      <c r="C16" s="541">
        <v>44256</v>
      </c>
      <c r="D16" s="488" t="s">
        <v>270</v>
      </c>
      <c r="E16" s="446" t="s">
        <v>296</v>
      </c>
      <c r="F16" s="498">
        <v>24.29</v>
      </c>
      <c r="G16" s="446" t="s">
        <v>447</v>
      </c>
      <c r="H16" s="446" t="s">
        <v>479</v>
      </c>
      <c r="I16" s="446" t="s">
        <v>427</v>
      </c>
      <c r="J16" s="450" t="s">
        <v>428</v>
      </c>
      <c r="K16" s="450" t="s">
        <v>467</v>
      </c>
      <c r="L16" s="532" t="s">
        <v>404</v>
      </c>
      <c r="M16" s="450">
        <v>2429</v>
      </c>
      <c r="N16" s="447">
        <v>44264</v>
      </c>
      <c r="O16" s="79">
        <f t="shared" si="0"/>
        <v>-3</v>
      </c>
      <c r="P16" s="79">
        <f t="shared" si="0"/>
        <v>-3</v>
      </c>
      <c r="Q16" s="152" t="str">
        <f t="shared" si="1"/>
        <v>Gastos_Gerais</v>
      </c>
    </row>
    <row r="17" spans="1:17" ht="36" customHeight="1" x14ac:dyDescent="0.2">
      <c r="A17" s="539">
        <v>13</v>
      </c>
      <c r="B17" s="540">
        <v>44264</v>
      </c>
      <c r="C17" s="541">
        <v>44256</v>
      </c>
      <c r="D17" s="488" t="s">
        <v>270</v>
      </c>
      <c r="E17" s="446" t="s">
        <v>296</v>
      </c>
      <c r="F17" s="498">
        <v>134.80000000000001</v>
      </c>
      <c r="G17" s="446" t="s">
        <v>448</v>
      </c>
      <c r="H17" s="446" t="s">
        <v>479</v>
      </c>
      <c r="I17" s="446" t="s">
        <v>429</v>
      </c>
      <c r="J17" s="450" t="s">
        <v>430</v>
      </c>
      <c r="K17" s="450" t="s">
        <v>467</v>
      </c>
      <c r="L17" s="532" t="s">
        <v>404</v>
      </c>
      <c r="M17" s="450">
        <v>31556</v>
      </c>
      <c r="N17" s="447">
        <v>44264</v>
      </c>
      <c r="O17" s="79">
        <f t="shared" si="0"/>
        <v>-3</v>
      </c>
      <c r="P17" s="79">
        <f t="shared" si="0"/>
        <v>-3</v>
      </c>
      <c r="Q17" s="152" t="str">
        <f t="shared" si="1"/>
        <v>Gastos_Gerais</v>
      </c>
    </row>
    <row r="18" spans="1:17" ht="37.5" customHeight="1" x14ac:dyDescent="0.2">
      <c r="A18" s="539">
        <v>14</v>
      </c>
      <c r="B18" s="540">
        <v>44267</v>
      </c>
      <c r="C18" s="541">
        <v>44256</v>
      </c>
      <c r="D18" s="488" t="s">
        <v>270</v>
      </c>
      <c r="E18" s="446" t="s">
        <v>296</v>
      </c>
      <c r="F18" s="498">
        <v>67.89</v>
      </c>
      <c r="G18" s="446" t="s">
        <v>447</v>
      </c>
      <c r="H18" s="446" t="s">
        <v>479</v>
      </c>
      <c r="I18" s="446" t="s">
        <v>431</v>
      </c>
      <c r="J18" s="450" t="s">
        <v>432</v>
      </c>
      <c r="K18" s="450" t="s">
        <v>467</v>
      </c>
      <c r="L18" s="532" t="s">
        <v>404</v>
      </c>
      <c r="M18" s="450">
        <v>318</v>
      </c>
      <c r="N18" s="447">
        <v>44267</v>
      </c>
      <c r="O18" s="79">
        <f t="shared" si="0"/>
        <v>-3</v>
      </c>
      <c r="P18" s="79">
        <f t="shared" si="0"/>
        <v>-3</v>
      </c>
      <c r="Q18" s="152" t="str">
        <f t="shared" si="1"/>
        <v>Gastos_Gerais</v>
      </c>
    </row>
    <row r="19" spans="1:17" ht="37.5" customHeight="1" x14ac:dyDescent="0.2">
      <c r="A19" s="539">
        <v>15</v>
      </c>
      <c r="B19" s="447">
        <v>44272</v>
      </c>
      <c r="C19" s="541">
        <v>44256</v>
      </c>
      <c r="D19" s="446" t="s">
        <v>270</v>
      </c>
      <c r="E19" s="446" t="s">
        <v>296</v>
      </c>
      <c r="F19" s="449">
        <v>85.82</v>
      </c>
      <c r="G19" s="446" t="s">
        <v>447</v>
      </c>
      <c r="H19" s="446" t="s">
        <v>479</v>
      </c>
      <c r="I19" s="446" t="s">
        <v>427</v>
      </c>
      <c r="J19" s="450" t="s">
        <v>428</v>
      </c>
      <c r="K19" s="450" t="s">
        <v>467</v>
      </c>
      <c r="L19" s="532" t="s">
        <v>404</v>
      </c>
      <c r="M19" s="450" t="s">
        <v>433</v>
      </c>
      <c r="N19" s="447">
        <v>44272</v>
      </c>
      <c r="O19" s="79">
        <f t="shared" si="0"/>
        <v>-3</v>
      </c>
      <c r="P19" s="79">
        <f t="shared" si="0"/>
        <v>-3</v>
      </c>
      <c r="Q19" s="152" t="str">
        <f t="shared" si="1"/>
        <v>Gastos_Gerais</v>
      </c>
    </row>
    <row r="20" spans="1:17" ht="36" customHeight="1" x14ac:dyDescent="0.2">
      <c r="A20" s="539">
        <v>16</v>
      </c>
      <c r="B20" s="447">
        <v>44266</v>
      </c>
      <c r="C20" s="541">
        <v>44256</v>
      </c>
      <c r="D20" s="446" t="s">
        <v>270</v>
      </c>
      <c r="E20" s="446" t="s">
        <v>296</v>
      </c>
      <c r="F20" s="449">
        <v>25</v>
      </c>
      <c r="G20" s="446" t="s">
        <v>449</v>
      </c>
      <c r="H20" s="446" t="s">
        <v>479</v>
      </c>
      <c r="I20" s="446" t="s">
        <v>434</v>
      </c>
      <c r="J20" s="450" t="s">
        <v>435</v>
      </c>
      <c r="K20" s="450" t="s">
        <v>467</v>
      </c>
      <c r="L20" s="532" t="s">
        <v>404</v>
      </c>
      <c r="M20" s="450">
        <v>9098</v>
      </c>
      <c r="N20" s="447">
        <v>44266</v>
      </c>
      <c r="O20" s="79">
        <f t="shared" si="0"/>
        <v>-3</v>
      </c>
      <c r="P20" s="79">
        <f t="shared" si="0"/>
        <v>-3</v>
      </c>
      <c r="Q20" s="152" t="str">
        <f t="shared" si="1"/>
        <v>Gastos_Gerais</v>
      </c>
    </row>
    <row r="21" spans="1:17" ht="37.5" customHeight="1" x14ac:dyDescent="0.2">
      <c r="A21" s="539">
        <v>17</v>
      </c>
      <c r="B21" s="447">
        <v>44266</v>
      </c>
      <c r="C21" s="541">
        <v>44256</v>
      </c>
      <c r="D21" s="446" t="s">
        <v>270</v>
      </c>
      <c r="E21" s="446" t="s">
        <v>296</v>
      </c>
      <c r="F21" s="449">
        <v>25.52</v>
      </c>
      <c r="G21" s="446" t="s">
        <v>447</v>
      </c>
      <c r="H21" s="446" t="s">
        <v>479</v>
      </c>
      <c r="I21" s="446" t="s">
        <v>437</v>
      </c>
      <c r="J21" s="450" t="s">
        <v>436</v>
      </c>
      <c r="K21" s="450" t="s">
        <v>467</v>
      </c>
      <c r="L21" s="532" t="s">
        <v>404</v>
      </c>
      <c r="M21" s="450">
        <v>488</v>
      </c>
      <c r="N21" s="447">
        <v>44266</v>
      </c>
      <c r="O21" s="79">
        <f t="shared" si="0"/>
        <v>-3</v>
      </c>
      <c r="P21" s="79">
        <f t="shared" si="0"/>
        <v>-3</v>
      </c>
      <c r="Q21" s="152" t="str">
        <f t="shared" si="1"/>
        <v>Gastos_Gerais</v>
      </c>
    </row>
    <row r="22" spans="1:17" ht="42.75" customHeight="1" x14ac:dyDescent="0.2">
      <c r="A22" s="539">
        <v>18</v>
      </c>
      <c r="B22" s="447">
        <v>44267</v>
      </c>
      <c r="C22" s="541">
        <v>44256</v>
      </c>
      <c r="D22" s="488" t="s">
        <v>270</v>
      </c>
      <c r="E22" s="446" t="s">
        <v>296</v>
      </c>
      <c r="F22" s="449">
        <v>65</v>
      </c>
      <c r="G22" s="446" t="s">
        <v>450</v>
      </c>
      <c r="H22" s="446" t="s">
        <v>479</v>
      </c>
      <c r="I22" s="446" t="s">
        <v>438</v>
      </c>
      <c r="J22" s="450" t="s">
        <v>439</v>
      </c>
      <c r="K22" s="450" t="s">
        <v>467</v>
      </c>
      <c r="L22" s="532" t="s">
        <v>404</v>
      </c>
      <c r="M22" s="450">
        <v>3420</v>
      </c>
      <c r="N22" s="447">
        <v>44267</v>
      </c>
      <c r="O22" s="79">
        <f t="shared" si="0"/>
        <v>-3</v>
      </c>
      <c r="P22" s="79">
        <f t="shared" si="0"/>
        <v>-3</v>
      </c>
      <c r="Q22" s="152" t="str">
        <f t="shared" si="1"/>
        <v>Gastos_Gerais</v>
      </c>
    </row>
    <row r="23" spans="1:17" ht="30.75" customHeight="1" x14ac:dyDescent="0.2">
      <c r="A23" s="539">
        <v>19</v>
      </c>
      <c r="B23" s="447">
        <v>44267</v>
      </c>
      <c r="C23" s="541">
        <v>44256</v>
      </c>
      <c r="D23" s="446" t="s">
        <v>270</v>
      </c>
      <c r="E23" s="446" t="s">
        <v>296</v>
      </c>
      <c r="F23" s="449">
        <v>25.1</v>
      </c>
      <c r="G23" s="446" t="s">
        <v>451</v>
      </c>
      <c r="H23" s="446" t="s">
        <v>479</v>
      </c>
      <c r="I23" s="446" t="s">
        <v>440</v>
      </c>
      <c r="J23" s="450" t="s">
        <v>441</v>
      </c>
      <c r="K23" s="450" t="s">
        <v>467</v>
      </c>
      <c r="L23" s="532" t="s">
        <v>442</v>
      </c>
      <c r="M23" s="545">
        <v>27040598</v>
      </c>
      <c r="N23" s="447">
        <v>44267</v>
      </c>
      <c r="O23" s="79">
        <f t="shared" si="0"/>
        <v>-3</v>
      </c>
      <c r="P23" s="79">
        <f t="shared" si="0"/>
        <v>-3</v>
      </c>
      <c r="Q23" s="152" t="str">
        <f t="shared" si="1"/>
        <v>Gastos_Gerais</v>
      </c>
    </row>
    <row r="24" spans="1:17" ht="36.75" customHeight="1" x14ac:dyDescent="0.2">
      <c r="A24" s="539">
        <v>20</v>
      </c>
      <c r="B24" s="540">
        <v>44267</v>
      </c>
      <c r="C24" s="541">
        <v>44256</v>
      </c>
      <c r="D24" s="488" t="s">
        <v>270</v>
      </c>
      <c r="E24" s="446" t="s">
        <v>296</v>
      </c>
      <c r="F24" s="498">
        <v>338.1</v>
      </c>
      <c r="G24" s="488" t="s">
        <v>445</v>
      </c>
      <c r="H24" s="488" t="s">
        <v>479</v>
      </c>
      <c r="I24" s="488" t="s">
        <v>443</v>
      </c>
      <c r="J24" s="542" t="s">
        <v>444</v>
      </c>
      <c r="K24" s="450" t="s">
        <v>467</v>
      </c>
      <c r="L24" s="532" t="s">
        <v>404</v>
      </c>
      <c r="M24" s="450">
        <v>28179</v>
      </c>
      <c r="N24" s="447">
        <v>44267</v>
      </c>
      <c r="O24" s="79">
        <f t="shared" si="0"/>
        <v>-3</v>
      </c>
      <c r="P24" s="79">
        <f t="shared" si="0"/>
        <v>-3</v>
      </c>
      <c r="Q24" s="152" t="str">
        <f t="shared" si="1"/>
        <v>Gastos_Gerais</v>
      </c>
    </row>
    <row r="25" spans="1:17" ht="38.25" customHeight="1" x14ac:dyDescent="0.2">
      <c r="A25" s="539">
        <v>21</v>
      </c>
      <c r="B25" s="447">
        <v>44271</v>
      </c>
      <c r="C25" s="541">
        <v>44256</v>
      </c>
      <c r="D25" s="446" t="s">
        <v>270</v>
      </c>
      <c r="E25" s="446" t="s">
        <v>296</v>
      </c>
      <c r="F25" s="449">
        <v>31.51</v>
      </c>
      <c r="G25" s="446" t="s">
        <v>447</v>
      </c>
      <c r="H25" s="446" t="s">
        <v>479</v>
      </c>
      <c r="I25" s="446" t="s">
        <v>437</v>
      </c>
      <c r="J25" s="450" t="s">
        <v>436</v>
      </c>
      <c r="K25" s="450" t="s">
        <v>467</v>
      </c>
      <c r="L25" s="532" t="s">
        <v>404</v>
      </c>
      <c r="M25" s="450">
        <v>489</v>
      </c>
      <c r="N25" s="447">
        <v>44271</v>
      </c>
      <c r="O25" s="79">
        <f t="shared" si="0"/>
        <v>-3</v>
      </c>
      <c r="P25" s="79">
        <f t="shared" si="0"/>
        <v>-3</v>
      </c>
      <c r="Q25" s="152" t="str">
        <f t="shared" si="1"/>
        <v>Gastos_Gerais</v>
      </c>
    </row>
    <row r="26" spans="1:17" ht="34.5" customHeight="1" x14ac:dyDescent="0.2">
      <c r="A26" s="539">
        <v>22</v>
      </c>
      <c r="B26" s="540">
        <v>44271</v>
      </c>
      <c r="C26" s="541">
        <v>44256</v>
      </c>
      <c r="D26" s="488" t="s">
        <v>270</v>
      </c>
      <c r="E26" s="446" t="s">
        <v>296</v>
      </c>
      <c r="F26" s="498">
        <v>41.95</v>
      </c>
      <c r="G26" s="488" t="s">
        <v>447</v>
      </c>
      <c r="H26" s="488" t="s">
        <v>479</v>
      </c>
      <c r="I26" s="488" t="s">
        <v>452</v>
      </c>
      <c r="J26" s="542" t="s">
        <v>453</v>
      </c>
      <c r="K26" s="450" t="s">
        <v>467</v>
      </c>
      <c r="L26" s="532" t="s">
        <v>404</v>
      </c>
      <c r="M26" s="542">
        <v>11866</v>
      </c>
      <c r="N26" s="447">
        <v>44271</v>
      </c>
      <c r="O26" s="79">
        <f t="shared" si="0"/>
        <v>-3</v>
      </c>
      <c r="P26" s="79">
        <f t="shared" si="0"/>
        <v>-3</v>
      </c>
      <c r="Q26" s="152" t="str">
        <f t="shared" si="1"/>
        <v>Gastos_Gerais</v>
      </c>
    </row>
    <row r="27" spans="1:17" ht="38.25" customHeight="1" x14ac:dyDescent="0.2">
      <c r="A27" s="539">
        <v>23</v>
      </c>
      <c r="B27" s="540">
        <v>44271</v>
      </c>
      <c r="C27" s="541">
        <v>44256</v>
      </c>
      <c r="D27" s="488" t="s">
        <v>270</v>
      </c>
      <c r="E27" s="446" t="s">
        <v>296</v>
      </c>
      <c r="F27" s="498">
        <v>31.02</v>
      </c>
      <c r="G27" s="488" t="s">
        <v>447</v>
      </c>
      <c r="H27" s="488" t="s">
        <v>479</v>
      </c>
      <c r="I27" s="488" t="s">
        <v>437</v>
      </c>
      <c r="J27" s="542" t="s">
        <v>436</v>
      </c>
      <c r="K27" s="450" t="s">
        <v>467</v>
      </c>
      <c r="L27" s="532" t="s">
        <v>404</v>
      </c>
      <c r="M27" s="450">
        <v>490</v>
      </c>
      <c r="N27" s="447">
        <v>44271</v>
      </c>
      <c r="O27" s="79">
        <f t="shared" si="0"/>
        <v>-3</v>
      </c>
      <c r="P27" s="79">
        <f t="shared" si="0"/>
        <v>-3</v>
      </c>
      <c r="Q27" s="152" t="str">
        <f t="shared" si="1"/>
        <v>Gastos_Gerais</v>
      </c>
    </row>
    <row r="28" spans="1:17" ht="34.5" customHeight="1" x14ac:dyDescent="0.2">
      <c r="A28" s="539">
        <v>24</v>
      </c>
      <c r="B28" s="540">
        <v>44272</v>
      </c>
      <c r="C28" s="541">
        <v>44256</v>
      </c>
      <c r="D28" s="488" t="s">
        <v>270</v>
      </c>
      <c r="E28" s="446" t="s">
        <v>296</v>
      </c>
      <c r="F28" s="498">
        <v>99.2</v>
      </c>
      <c r="G28" s="488" t="s">
        <v>447</v>
      </c>
      <c r="H28" s="488" t="s">
        <v>479</v>
      </c>
      <c r="I28" s="488" t="s">
        <v>454</v>
      </c>
      <c r="J28" s="542" t="s">
        <v>455</v>
      </c>
      <c r="K28" s="450" t="s">
        <v>467</v>
      </c>
      <c r="L28" s="543" t="s">
        <v>456</v>
      </c>
      <c r="M28" s="542">
        <v>1297</v>
      </c>
      <c r="N28" s="540">
        <v>44272</v>
      </c>
      <c r="O28" s="79">
        <f t="shared" si="0"/>
        <v>-3</v>
      </c>
      <c r="P28" s="79">
        <f t="shared" si="0"/>
        <v>-3</v>
      </c>
      <c r="Q28" s="152" t="str">
        <f t="shared" si="1"/>
        <v>Gastos_Gerais</v>
      </c>
    </row>
    <row r="29" spans="1:17" x14ac:dyDescent="0.2">
      <c r="A29" s="118" t="str">
        <f t="shared" ref="A29:A92" si="2">IF(B29="","",ROW()-4)</f>
        <v/>
      </c>
      <c r="B29" s="479"/>
      <c r="C29" s="493"/>
      <c r="D29" s="476"/>
      <c r="E29" s="476"/>
      <c r="F29" s="445"/>
      <c r="G29" s="476"/>
      <c r="H29" s="476"/>
      <c r="I29" s="442"/>
      <c r="J29" s="480"/>
      <c r="K29" s="480"/>
      <c r="L29" s="530"/>
      <c r="M29" s="422"/>
      <c r="N29" s="104"/>
      <c r="O29" s="79">
        <f t="shared" si="0"/>
        <v>0</v>
      </c>
      <c r="P29" s="79">
        <f t="shared" si="0"/>
        <v>0</v>
      </c>
      <c r="Q29" s="152" t="str">
        <f t="shared" si="1"/>
        <v/>
      </c>
    </row>
    <row r="30" spans="1:17" x14ac:dyDescent="0.2">
      <c r="A30" s="118" t="str">
        <f t="shared" si="2"/>
        <v/>
      </c>
      <c r="B30" s="104"/>
      <c r="C30" s="153"/>
      <c r="D30" s="105"/>
      <c r="E30" s="105"/>
      <c r="F30" s="106"/>
      <c r="G30" s="105"/>
      <c r="H30" s="105"/>
      <c r="I30" s="107"/>
      <c r="J30" s="423"/>
      <c r="K30" s="423"/>
      <c r="L30" s="531"/>
      <c r="M30" s="422"/>
      <c r="N30" s="104"/>
      <c r="O30" s="79">
        <f t="shared" si="0"/>
        <v>0</v>
      </c>
      <c r="P30" s="79">
        <f t="shared" si="0"/>
        <v>0</v>
      </c>
      <c r="Q30" s="152" t="str">
        <f t="shared" si="1"/>
        <v/>
      </c>
    </row>
    <row r="31" spans="1:17" x14ac:dyDescent="0.2">
      <c r="A31" s="118" t="str">
        <f t="shared" si="2"/>
        <v/>
      </c>
      <c r="B31" s="104"/>
      <c r="C31" s="153"/>
      <c r="D31" s="105"/>
      <c r="E31" s="105"/>
      <c r="F31" s="106"/>
      <c r="G31" s="105"/>
      <c r="H31" s="105"/>
      <c r="I31" s="107"/>
      <c r="J31" s="423"/>
      <c r="K31" s="423"/>
      <c r="L31" s="531"/>
      <c r="M31" s="422"/>
      <c r="N31" s="104"/>
      <c r="O31" s="79">
        <f t="shared" si="0"/>
        <v>0</v>
      </c>
      <c r="P31" s="79">
        <f t="shared" si="0"/>
        <v>0</v>
      </c>
      <c r="Q31" s="152" t="str">
        <f t="shared" si="1"/>
        <v/>
      </c>
    </row>
    <row r="32" spans="1:17" x14ac:dyDescent="0.2">
      <c r="A32" s="118" t="str">
        <f t="shared" si="2"/>
        <v/>
      </c>
      <c r="B32" s="104"/>
      <c r="C32" s="153"/>
      <c r="D32" s="105"/>
      <c r="E32" s="105"/>
      <c r="F32" s="106"/>
      <c r="G32" s="105"/>
      <c r="H32" s="105"/>
      <c r="I32" s="107"/>
      <c r="J32" s="423"/>
      <c r="K32" s="423"/>
      <c r="L32" s="531"/>
      <c r="M32" s="422"/>
      <c r="N32" s="104"/>
      <c r="O32" s="79">
        <f t="shared" si="0"/>
        <v>0</v>
      </c>
      <c r="P32" s="79">
        <f t="shared" si="0"/>
        <v>0</v>
      </c>
      <c r="Q32" s="152" t="str">
        <f t="shared" si="1"/>
        <v/>
      </c>
    </row>
    <row r="33" spans="1:17" x14ac:dyDescent="0.2">
      <c r="A33" s="438" t="str">
        <f t="shared" si="2"/>
        <v/>
      </c>
      <c r="B33" s="104"/>
      <c r="C33" s="153"/>
      <c r="D33" s="105"/>
      <c r="E33" s="105"/>
      <c r="F33" s="106"/>
      <c r="G33" s="105"/>
      <c r="H33" s="105"/>
      <c r="I33" s="107"/>
      <c r="J33" s="422"/>
      <c r="K33" s="422"/>
      <c r="L33" s="531"/>
      <c r="M33" s="422"/>
      <c r="N33" s="104"/>
      <c r="O33" s="79">
        <f t="shared" si="0"/>
        <v>0</v>
      </c>
      <c r="P33" s="79">
        <f t="shared" si="0"/>
        <v>0</v>
      </c>
      <c r="Q33" s="152" t="str">
        <f t="shared" si="1"/>
        <v/>
      </c>
    </row>
    <row r="34" spans="1:17" x14ac:dyDescent="0.2">
      <c r="A34" s="118" t="str">
        <f t="shared" si="2"/>
        <v/>
      </c>
      <c r="B34" s="104"/>
      <c r="C34" s="153"/>
      <c r="D34" s="105"/>
      <c r="E34" s="105"/>
      <c r="F34" s="106"/>
      <c r="G34" s="105"/>
      <c r="H34" s="105"/>
      <c r="I34" s="107"/>
      <c r="J34" s="422"/>
      <c r="K34" s="422"/>
      <c r="L34" s="531"/>
      <c r="M34" s="422"/>
      <c r="N34" s="104"/>
      <c r="O34" s="79">
        <f t="shared" si="0"/>
        <v>0</v>
      </c>
      <c r="P34" s="79">
        <f t="shared" si="0"/>
        <v>0</v>
      </c>
      <c r="Q34" s="152" t="str">
        <f t="shared" si="1"/>
        <v/>
      </c>
    </row>
    <row r="35" spans="1:17" x14ac:dyDescent="0.2">
      <c r="A35" s="118" t="str">
        <f t="shared" si="2"/>
        <v/>
      </c>
      <c r="B35" s="104"/>
      <c r="C35" s="153"/>
      <c r="D35" s="105"/>
      <c r="E35" s="105"/>
      <c r="F35" s="106"/>
      <c r="G35" s="105"/>
      <c r="H35" s="105"/>
      <c r="I35" s="107"/>
      <c r="J35" s="422"/>
      <c r="K35" s="422"/>
      <c r="L35" s="531"/>
      <c r="M35" s="422"/>
      <c r="N35" s="104"/>
      <c r="O35" s="79">
        <f t="shared" si="0"/>
        <v>0</v>
      </c>
      <c r="P35" s="79">
        <f t="shared" si="0"/>
        <v>0</v>
      </c>
      <c r="Q35" s="152" t="str">
        <f t="shared" si="1"/>
        <v/>
      </c>
    </row>
    <row r="36" spans="1:17" x14ac:dyDescent="0.2">
      <c r="A36" s="118" t="str">
        <f t="shared" si="2"/>
        <v/>
      </c>
      <c r="B36" s="104"/>
      <c r="C36" s="153"/>
      <c r="D36" s="105"/>
      <c r="E36" s="105"/>
      <c r="F36" s="106"/>
      <c r="G36" s="105"/>
      <c r="H36" s="105"/>
      <c r="I36" s="107"/>
      <c r="J36" s="422"/>
      <c r="K36" s="422"/>
      <c r="L36" s="531"/>
      <c r="M36" s="422"/>
      <c r="N36" s="104"/>
      <c r="O36" s="79">
        <f t="shared" si="0"/>
        <v>0</v>
      </c>
      <c r="P36" s="79">
        <f t="shared" si="0"/>
        <v>0</v>
      </c>
      <c r="Q36" s="152" t="str">
        <f t="shared" si="1"/>
        <v/>
      </c>
    </row>
    <row r="37" spans="1:17" x14ac:dyDescent="0.2">
      <c r="A37" s="118" t="str">
        <f t="shared" si="2"/>
        <v/>
      </c>
      <c r="B37" s="104"/>
      <c r="C37" s="153"/>
      <c r="D37" s="105"/>
      <c r="E37" s="105"/>
      <c r="F37" s="106"/>
      <c r="G37" s="105"/>
      <c r="H37" s="105"/>
      <c r="I37" s="107"/>
      <c r="J37" s="422"/>
      <c r="K37" s="422"/>
      <c r="L37" s="531"/>
      <c r="M37" s="422"/>
      <c r="N37" s="104"/>
      <c r="O37" s="79">
        <f t="shared" si="0"/>
        <v>0</v>
      </c>
      <c r="P37" s="79">
        <f t="shared" si="0"/>
        <v>0</v>
      </c>
      <c r="Q37" s="152" t="str">
        <f t="shared" si="1"/>
        <v/>
      </c>
    </row>
    <row r="38" spans="1:17" x14ac:dyDescent="0.2">
      <c r="A38" s="438" t="str">
        <f t="shared" si="2"/>
        <v/>
      </c>
      <c r="B38" s="104"/>
      <c r="C38" s="153"/>
      <c r="D38" s="105"/>
      <c r="E38" s="105"/>
      <c r="F38" s="106"/>
      <c r="G38" s="105"/>
      <c r="H38" s="105"/>
      <c r="I38" s="107"/>
      <c r="J38" s="422"/>
      <c r="K38" s="422"/>
      <c r="L38" s="531"/>
      <c r="M38" s="422"/>
      <c r="N38" s="104"/>
      <c r="O38" s="79">
        <f t="shared" si="0"/>
        <v>0</v>
      </c>
      <c r="P38" s="79">
        <f t="shared" si="0"/>
        <v>0</v>
      </c>
      <c r="Q38" s="152" t="str">
        <f t="shared" si="1"/>
        <v/>
      </c>
    </row>
    <row r="39" spans="1:17" x14ac:dyDescent="0.2">
      <c r="A39" s="118" t="str">
        <f t="shared" si="2"/>
        <v/>
      </c>
      <c r="B39" s="104"/>
      <c r="C39" s="153"/>
      <c r="D39" s="105"/>
      <c r="E39" s="105"/>
      <c r="F39" s="106"/>
      <c r="G39" s="105"/>
      <c r="H39" s="105"/>
      <c r="I39" s="107"/>
      <c r="J39" s="422"/>
      <c r="K39" s="422"/>
      <c r="L39" s="531"/>
      <c r="M39" s="422"/>
      <c r="N39" s="104"/>
      <c r="O39" s="79">
        <f t="shared" si="0"/>
        <v>0</v>
      </c>
      <c r="P39" s="79">
        <f t="shared" si="0"/>
        <v>0</v>
      </c>
      <c r="Q39" s="152" t="str">
        <f t="shared" si="1"/>
        <v/>
      </c>
    </row>
    <row r="40" spans="1:17" x14ac:dyDescent="0.2">
      <c r="A40" s="118" t="str">
        <f t="shared" si="2"/>
        <v/>
      </c>
      <c r="B40" s="104"/>
      <c r="C40" s="153"/>
      <c r="D40" s="105"/>
      <c r="E40" s="105"/>
      <c r="F40" s="106"/>
      <c r="G40" s="105"/>
      <c r="H40" s="105"/>
      <c r="I40" s="107"/>
      <c r="J40" s="422"/>
      <c r="K40" s="422"/>
      <c r="L40" s="531"/>
      <c r="M40" s="422"/>
      <c r="N40" s="104"/>
      <c r="O40" s="79">
        <f t="shared" si="0"/>
        <v>0</v>
      </c>
      <c r="P40" s="79">
        <f t="shared" si="0"/>
        <v>0</v>
      </c>
      <c r="Q40" s="152" t="str">
        <f t="shared" si="1"/>
        <v/>
      </c>
    </row>
    <row r="41" spans="1:17" x14ac:dyDescent="0.2">
      <c r="A41" s="118" t="str">
        <f t="shared" si="2"/>
        <v/>
      </c>
      <c r="B41" s="104"/>
      <c r="C41" s="153"/>
      <c r="D41" s="105"/>
      <c r="E41" s="105"/>
      <c r="F41" s="106"/>
      <c r="G41" s="105"/>
      <c r="H41" s="105"/>
      <c r="I41" s="107"/>
      <c r="J41" s="422"/>
      <c r="K41" s="422"/>
      <c r="L41" s="531"/>
      <c r="M41" s="422"/>
      <c r="N41" s="104"/>
      <c r="O41" s="79">
        <f t="shared" si="0"/>
        <v>0</v>
      </c>
      <c r="P41" s="79">
        <f t="shared" si="0"/>
        <v>0</v>
      </c>
      <c r="Q41" s="152" t="str">
        <f t="shared" si="1"/>
        <v/>
      </c>
    </row>
    <row r="42" spans="1:17" x14ac:dyDescent="0.2">
      <c r="A42" s="118" t="str">
        <f t="shared" si="2"/>
        <v/>
      </c>
      <c r="B42" s="104"/>
      <c r="C42" s="153"/>
      <c r="D42" s="105"/>
      <c r="E42" s="105"/>
      <c r="F42" s="106"/>
      <c r="G42" s="105"/>
      <c r="H42" s="105"/>
      <c r="I42" s="107"/>
      <c r="J42" s="422"/>
      <c r="K42" s="422"/>
      <c r="L42" s="531"/>
      <c r="M42" s="422"/>
      <c r="N42" s="104"/>
      <c r="O42" s="79">
        <f t="shared" si="0"/>
        <v>0</v>
      </c>
      <c r="P42" s="79">
        <f t="shared" si="0"/>
        <v>0</v>
      </c>
      <c r="Q42" s="152" t="str">
        <f t="shared" si="1"/>
        <v/>
      </c>
    </row>
    <row r="43" spans="1:17" x14ac:dyDescent="0.2">
      <c r="A43" s="438" t="str">
        <f t="shared" si="2"/>
        <v/>
      </c>
      <c r="B43" s="104"/>
      <c r="C43" s="153"/>
      <c r="D43" s="105"/>
      <c r="E43" s="105"/>
      <c r="F43" s="106"/>
      <c r="G43" s="105"/>
      <c r="H43" s="105"/>
      <c r="I43" s="107"/>
      <c r="J43" s="422"/>
      <c r="K43" s="422"/>
      <c r="L43" s="531"/>
      <c r="M43" s="422"/>
      <c r="N43" s="104"/>
      <c r="O43" s="79">
        <f t="shared" si="0"/>
        <v>0</v>
      </c>
      <c r="P43" s="79">
        <f t="shared" si="0"/>
        <v>0</v>
      </c>
      <c r="Q43" s="152" t="str">
        <f t="shared" si="1"/>
        <v/>
      </c>
    </row>
    <row r="44" spans="1:17" x14ac:dyDescent="0.2">
      <c r="A44" s="118" t="str">
        <f t="shared" si="2"/>
        <v/>
      </c>
      <c r="B44" s="104"/>
      <c r="C44" s="153"/>
      <c r="D44" s="105"/>
      <c r="E44" s="105"/>
      <c r="F44" s="106"/>
      <c r="G44" s="105"/>
      <c r="H44" s="105"/>
      <c r="I44" s="107"/>
      <c r="J44" s="422"/>
      <c r="K44" s="422"/>
      <c r="L44" s="531"/>
      <c r="M44" s="422"/>
      <c r="N44" s="104"/>
      <c r="O44" s="79">
        <f t="shared" si="0"/>
        <v>0</v>
      </c>
      <c r="P44" s="79">
        <f t="shared" si="0"/>
        <v>0</v>
      </c>
      <c r="Q44" s="152" t="str">
        <f t="shared" si="1"/>
        <v/>
      </c>
    </row>
    <row r="45" spans="1:17" x14ac:dyDescent="0.2">
      <c r="A45" s="118" t="str">
        <f t="shared" si="2"/>
        <v/>
      </c>
      <c r="B45" s="104"/>
      <c r="C45" s="153"/>
      <c r="D45" s="105"/>
      <c r="E45" s="105"/>
      <c r="F45" s="106"/>
      <c r="G45" s="105"/>
      <c r="H45" s="105"/>
      <c r="I45" s="107"/>
      <c r="J45" s="422"/>
      <c r="K45" s="422"/>
      <c r="L45" s="531"/>
      <c r="M45" s="422"/>
      <c r="N45" s="104"/>
      <c r="O45" s="79">
        <f t="shared" si="0"/>
        <v>0</v>
      </c>
      <c r="P45" s="79">
        <f t="shared" si="0"/>
        <v>0</v>
      </c>
      <c r="Q45" s="152" t="str">
        <f t="shared" si="1"/>
        <v/>
      </c>
    </row>
    <row r="46" spans="1:17" x14ac:dyDescent="0.2">
      <c r="A46" s="118" t="str">
        <f t="shared" si="2"/>
        <v/>
      </c>
      <c r="B46" s="104"/>
      <c r="C46" s="153"/>
      <c r="D46" s="105"/>
      <c r="E46" s="105"/>
      <c r="F46" s="106"/>
      <c r="G46" s="105"/>
      <c r="H46" s="105"/>
      <c r="I46" s="107"/>
      <c r="J46" s="422"/>
      <c r="K46" s="422"/>
      <c r="L46" s="531"/>
      <c r="M46" s="422"/>
      <c r="N46" s="104"/>
      <c r="O46" s="79">
        <f t="shared" ref="O46:P109" si="3">IF(B46=0,0,IF(YEAR(B46)=$P$1,MONTH(B46)-$O$1+1,(YEAR(B46)-$P$1)*12-$O$1+1+MONTH(B46)))</f>
        <v>0</v>
      </c>
      <c r="P46" s="79">
        <f t="shared" si="3"/>
        <v>0</v>
      </c>
      <c r="Q46" s="152" t="str">
        <f t="shared" si="1"/>
        <v/>
      </c>
    </row>
    <row r="47" spans="1:17" x14ac:dyDescent="0.2">
      <c r="A47" s="118" t="str">
        <f t="shared" si="2"/>
        <v/>
      </c>
      <c r="B47" s="104"/>
      <c r="C47" s="153"/>
      <c r="D47" s="105"/>
      <c r="E47" s="105"/>
      <c r="F47" s="106"/>
      <c r="G47" s="105"/>
      <c r="H47" s="105"/>
      <c r="I47" s="107"/>
      <c r="J47" s="422"/>
      <c r="K47" s="422"/>
      <c r="L47" s="531"/>
      <c r="M47" s="422"/>
      <c r="N47" s="104"/>
      <c r="O47" s="79">
        <f t="shared" si="3"/>
        <v>0</v>
      </c>
      <c r="P47" s="79">
        <f t="shared" si="3"/>
        <v>0</v>
      </c>
      <c r="Q47" s="152" t="str">
        <f t="shared" si="1"/>
        <v/>
      </c>
    </row>
    <row r="48" spans="1:17" x14ac:dyDescent="0.2">
      <c r="A48" s="438" t="str">
        <f t="shared" si="2"/>
        <v/>
      </c>
      <c r="B48" s="104"/>
      <c r="C48" s="153"/>
      <c r="D48" s="105"/>
      <c r="E48" s="105"/>
      <c r="F48" s="106"/>
      <c r="G48" s="105"/>
      <c r="H48" s="105"/>
      <c r="I48" s="107"/>
      <c r="J48" s="422"/>
      <c r="K48" s="422"/>
      <c r="L48" s="531"/>
      <c r="M48" s="422"/>
      <c r="N48" s="104"/>
      <c r="O48" s="79">
        <f t="shared" si="3"/>
        <v>0</v>
      </c>
      <c r="P48" s="79">
        <f t="shared" si="3"/>
        <v>0</v>
      </c>
      <c r="Q48" s="152" t="str">
        <f t="shared" si="1"/>
        <v/>
      </c>
    </row>
    <row r="49" spans="1:17" x14ac:dyDescent="0.2">
      <c r="A49" s="118" t="str">
        <f t="shared" si="2"/>
        <v/>
      </c>
      <c r="B49" s="104"/>
      <c r="C49" s="153"/>
      <c r="D49" s="105"/>
      <c r="E49" s="105"/>
      <c r="F49" s="106"/>
      <c r="G49" s="476"/>
      <c r="H49" s="105"/>
      <c r="I49" s="107"/>
      <c r="J49" s="422"/>
      <c r="K49" s="422"/>
      <c r="L49" s="531"/>
      <c r="M49" s="422"/>
      <c r="N49" s="104"/>
      <c r="O49" s="79">
        <f t="shared" si="3"/>
        <v>0</v>
      </c>
      <c r="P49" s="79">
        <f t="shared" si="3"/>
        <v>0</v>
      </c>
      <c r="Q49" s="152" t="str">
        <f t="shared" si="1"/>
        <v/>
      </c>
    </row>
    <row r="50" spans="1:17" x14ac:dyDescent="0.2">
      <c r="A50" s="118" t="str">
        <f t="shared" si="2"/>
        <v/>
      </c>
      <c r="B50" s="104"/>
      <c r="C50" s="153"/>
      <c r="D50" s="105"/>
      <c r="E50" s="105"/>
      <c r="F50" s="106"/>
      <c r="G50" s="107"/>
      <c r="H50" s="105"/>
      <c r="I50" s="107"/>
      <c r="J50" s="422"/>
      <c r="K50" s="422"/>
      <c r="L50" s="531"/>
      <c r="M50" s="422"/>
      <c r="N50" s="104"/>
      <c r="O50" s="79">
        <f t="shared" si="3"/>
        <v>0</v>
      </c>
      <c r="P50" s="79">
        <f t="shared" si="3"/>
        <v>0</v>
      </c>
      <c r="Q50" s="152" t="str">
        <f t="shared" si="1"/>
        <v/>
      </c>
    </row>
    <row r="51" spans="1:17" x14ac:dyDescent="0.2">
      <c r="A51" s="118" t="str">
        <f t="shared" si="2"/>
        <v/>
      </c>
      <c r="B51" s="104"/>
      <c r="C51" s="153"/>
      <c r="D51" s="105"/>
      <c r="E51" s="105"/>
      <c r="F51" s="106"/>
      <c r="G51" s="107"/>
      <c r="H51" s="105"/>
      <c r="I51" s="107"/>
      <c r="J51" s="422"/>
      <c r="K51" s="422"/>
      <c r="L51" s="531"/>
      <c r="M51" s="422"/>
      <c r="N51" s="104"/>
      <c r="O51" s="79">
        <f t="shared" si="3"/>
        <v>0</v>
      </c>
      <c r="P51" s="79">
        <f t="shared" si="3"/>
        <v>0</v>
      </c>
      <c r="Q51" s="152" t="str">
        <f t="shared" ref="Q51:Q114" si="4">SUBSTITUTE(D51," ","_")</f>
        <v/>
      </c>
    </row>
    <row r="52" spans="1:17" x14ac:dyDescent="0.2">
      <c r="A52" s="118" t="str">
        <f t="shared" si="2"/>
        <v/>
      </c>
      <c r="B52" s="104"/>
      <c r="C52" s="153"/>
      <c r="D52" s="105"/>
      <c r="E52" s="105"/>
      <c r="F52" s="106"/>
      <c r="G52" s="107"/>
      <c r="H52" s="105"/>
      <c r="I52" s="107"/>
      <c r="J52" s="422"/>
      <c r="K52" s="422"/>
      <c r="L52" s="531"/>
      <c r="M52" s="422"/>
      <c r="N52" s="104"/>
      <c r="O52" s="79">
        <f t="shared" si="3"/>
        <v>0</v>
      </c>
      <c r="P52" s="79">
        <f t="shared" si="3"/>
        <v>0</v>
      </c>
      <c r="Q52" s="152" t="str">
        <f t="shared" si="4"/>
        <v/>
      </c>
    </row>
    <row r="53" spans="1:17" x14ac:dyDescent="0.2">
      <c r="A53" s="438" t="str">
        <f t="shared" si="2"/>
        <v/>
      </c>
      <c r="B53" s="104"/>
      <c r="C53" s="153"/>
      <c r="D53" s="105"/>
      <c r="E53" s="105"/>
      <c r="F53" s="106"/>
      <c r="G53" s="105"/>
      <c r="H53" s="105"/>
      <c r="I53" s="107"/>
      <c r="J53" s="422"/>
      <c r="K53" s="422"/>
      <c r="L53" s="531"/>
      <c r="M53" s="422"/>
      <c r="N53" s="104"/>
      <c r="O53" s="79">
        <f t="shared" si="3"/>
        <v>0</v>
      </c>
      <c r="P53" s="79">
        <f t="shared" si="3"/>
        <v>0</v>
      </c>
      <c r="Q53" s="152" t="str">
        <f t="shared" si="4"/>
        <v/>
      </c>
    </row>
    <row r="54" spans="1:17" x14ac:dyDescent="0.2">
      <c r="A54" s="118" t="str">
        <f t="shared" si="2"/>
        <v/>
      </c>
      <c r="B54" s="104"/>
      <c r="C54" s="153"/>
      <c r="D54" s="105"/>
      <c r="E54" s="105"/>
      <c r="F54" s="106"/>
      <c r="G54" s="105"/>
      <c r="H54" s="105"/>
      <c r="I54" s="107"/>
      <c r="J54" s="422"/>
      <c r="K54" s="422"/>
      <c r="L54" s="531"/>
      <c r="M54" s="422"/>
      <c r="N54" s="104"/>
      <c r="O54" s="79">
        <f t="shared" si="3"/>
        <v>0</v>
      </c>
      <c r="P54" s="79">
        <f t="shared" si="3"/>
        <v>0</v>
      </c>
      <c r="Q54" s="152" t="str">
        <f t="shared" si="4"/>
        <v/>
      </c>
    </row>
    <row r="55" spans="1:17" x14ac:dyDescent="0.2">
      <c r="A55" s="118" t="str">
        <f t="shared" si="2"/>
        <v/>
      </c>
      <c r="B55" s="104"/>
      <c r="C55" s="153"/>
      <c r="D55" s="105"/>
      <c r="E55" s="105"/>
      <c r="F55" s="106"/>
      <c r="G55" s="105"/>
      <c r="H55" s="105"/>
      <c r="I55" s="107"/>
      <c r="J55" s="497"/>
      <c r="K55" s="497"/>
      <c r="L55" s="533"/>
      <c r="M55" s="497"/>
      <c r="N55" s="496"/>
      <c r="O55" s="79">
        <f t="shared" si="3"/>
        <v>0</v>
      </c>
      <c r="P55" s="79">
        <f t="shared" si="3"/>
        <v>0</v>
      </c>
      <c r="Q55" s="152" t="str">
        <f t="shared" si="4"/>
        <v/>
      </c>
    </row>
    <row r="56" spans="1:17" x14ac:dyDescent="0.2">
      <c r="A56" s="118" t="str">
        <f t="shared" si="2"/>
        <v/>
      </c>
      <c r="B56" s="104"/>
      <c r="C56" s="153"/>
      <c r="D56" s="105"/>
      <c r="E56" s="105"/>
      <c r="F56" s="106"/>
      <c r="G56" s="105"/>
      <c r="H56" s="105"/>
      <c r="I56" s="107"/>
      <c r="J56" s="422"/>
      <c r="K56" s="422"/>
      <c r="L56" s="531"/>
      <c r="M56" s="475"/>
      <c r="N56" s="104"/>
      <c r="O56" s="79">
        <f t="shared" si="3"/>
        <v>0</v>
      </c>
      <c r="P56" s="79">
        <f t="shared" si="3"/>
        <v>0</v>
      </c>
      <c r="Q56" s="152" t="str">
        <f t="shared" si="4"/>
        <v/>
      </c>
    </row>
    <row r="57" spans="1:17" x14ac:dyDescent="0.2">
      <c r="A57" s="118" t="str">
        <f t="shared" si="2"/>
        <v/>
      </c>
      <c r="B57" s="104"/>
      <c r="C57" s="153"/>
      <c r="D57" s="105"/>
      <c r="E57" s="105"/>
      <c r="F57" s="106"/>
      <c r="G57" s="105"/>
      <c r="H57" s="105"/>
      <c r="I57" s="107"/>
      <c r="J57" s="422"/>
      <c r="K57" s="422"/>
      <c r="L57" s="531"/>
      <c r="M57" s="422"/>
      <c r="N57" s="104"/>
      <c r="O57" s="79">
        <f t="shared" si="3"/>
        <v>0</v>
      </c>
      <c r="P57" s="79">
        <f t="shared" si="3"/>
        <v>0</v>
      </c>
      <c r="Q57" s="152" t="str">
        <f t="shared" si="4"/>
        <v/>
      </c>
    </row>
    <row r="58" spans="1:17" x14ac:dyDescent="0.2">
      <c r="A58" s="438" t="str">
        <f t="shared" si="2"/>
        <v/>
      </c>
      <c r="B58" s="104"/>
      <c r="C58" s="153"/>
      <c r="D58" s="105"/>
      <c r="E58" s="105"/>
      <c r="F58" s="106"/>
      <c r="G58" s="105"/>
      <c r="H58" s="105"/>
      <c r="I58" s="107"/>
      <c r="J58" s="422"/>
      <c r="K58" s="422"/>
      <c r="L58" s="531"/>
      <c r="M58" s="422"/>
      <c r="N58" s="104"/>
      <c r="O58" s="79">
        <f t="shared" si="3"/>
        <v>0</v>
      </c>
      <c r="P58" s="79">
        <f t="shared" si="3"/>
        <v>0</v>
      </c>
      <c r="Q58" s="152" t="str">
        <f t="shared" si="4"/>
        <v/>
      </c>
    </row>
    <row r="59" spans="1:17" x14ac:dyDescent="0.2">
      <c r="A59" s="118" t="str">
        <f t="shared" si="2"/>
        <v/>
      </c>
      <c r="B59" s="104"/>
      <c r="C59" s="153"/>
      <c r="D59" s="105"/>
      <c r="E59" s="105"/>
      <c r="F59" s="106"/>
      <c r="G59" s="105"/>
      <c r="H59" s="105"/>
      <c r="I59" s="107"/>
      <c r="J59" s="422"/>
      <c r="K59" s="422"/>
      <c r="L59" s="531"/>
      <c r="M59" s="422"/>
      <c r="N59" s="104"/>
      <c r="O59" s="79">
        <f t="shared" si="3"/>
        <v>0</v>
      </c>
      <c r="P59" s="79">
        <f t="shared" si="3"/>
        <v>0</v>
      </c>
      <c r="Q59" s="152" t="str">
        <f t="shared" si="4"/>
        <v/>
      </c>
    </row>
    <row r="60" spans="1:17" x14ac:dyDescent="0.2">
      <c r="A60" s="118" t="str">
        <f t="shared" si="2"/>
        <v/>
      </c>
      <c r="B60" s="104"/>
      <c r="C60" s="153"/>
      <c r="D60" s="105"/>
      <c r="E60" s="105"/>
      <c r="F60" s="106"/>
      <c r="G60" s="105"/>
      <c r="H60" s="105"/>
      <c r="I60" s="107"/>
      <c r="J60" s="422"/>
      <c r="K60" s="422"/>
      <c r="L60" s="531"/>
      <c r="M60" s="422"/>
      <c r="N60" s="104"/>
      <c r="O60" s="79">
        <f t="shared" si="3"/>
        <v>0</v>
      </c>
      <c r="P60" s="79">
        <f t="shared" si="3"/>
        <v>0</v>
      </c>
      <c r="Q60" s="152" t="str">
        <f t="shared" si="4"/>
        <v/>
      </c>
    </row>
    <row r="61" spans="1:17" x14ac:dyDescent="0.2">
      <c r="A61" s="118" t="str">
        <f t="shared" si="2"/>
        <v/>
      </c>
      <c r="B61" s="104"/>
      <c r="C61" s="153"/>
      <c r="D61" s="105"/>
      <c r="E61" s="105"/>
      <c r="F61" s="106"/>
      <c r="G61" s="105"/>
      <c r="H61" s="105"/>
      <c r="I61" s="107"/>
      <c r="J61" s="422"/>
      <c r="K61" s="422"/>
      <c r="L61" s="531"/>
      <c r="M61" s="422"/>
      <c r="N61" s="104"/>
      <c r="O61" s="79">
        <f t="shared" si="3"/>
        <v>0</v>
      </c>
      <c r="P61" s="79">
        <f t="shared" si="3"/>
        <v>0</v>
      </c>
      <c r="Q61" s="152" t="str">
        <f t="shared" si="4"/>
        <v/>
      </c>
    </row>
    <row r="62" spans="1:17" x14ac:dyDescent="0.2">
      <c r="A62" s="118" t="str">
        <f t="shared" si="2"/>
        <v/>
      </c>
      <c r="B62" s="104"/>
      <c r="C62" s="153"/>
      <c r="D62" s="105"/>
      <c r="E62" s="105"/>
      <c r="F62" s="106"/>
      <c r="G62" s="105"/>
      <c r="H62" s="105"/>
      <c r="I62" s="107"/>
      <c r="J62" s="422"/>
      <c r="K62" s="422"/>
      <c r="L62" s="531"/>
      <c r="M62" s="422"/>
      <c r="N62" s="104"/>
      <c r="O62" s="79">
        <f t="shared" si="3"/>
        <v>0</v>
      </c>
      <c r="P62" s="79">
        <f t="shared" si="3"/>
        <v>0</v>
      </c>
      <c r="Q62" s="152" t="str">
        <f t="shared" si="4"/>
        <v/>
      </c>
    </row>
    <row r="63" spans="1:17" x14ac:dyDescent="0.2">
      <c r="A63" s="438" t="str">
        <f t="shared" si="2"/>
        <v/>
      </c>
      <c r="B63" s="104"/>
      <c r="C63" s="153"/>
      <c r="D63" s="105"/>
      <c r="E63" s="105"/>
      <c r="F63" s="106"/>
      <c r="G63" s="105"/>
      <c r="H63" s="105"/>
      <c r="I63" s="107"/>
      <c r="J63" s="422"/>
      <c r="K63" s="422"/>
      <c r="L63" s="531"/>
      <c r="M63" s="422"/>
      <c r="N63" s="104"/>
      <c r="O63" s="79">
        <f t="shared" si="3"/>
        <v>0</v>
      </c>
      <c r="P63" s="79">
        <f t="shared" si="3"/>
        <v>0</v>
      </c>
      <c r="Q63" s="152" t="str">
        <f t="shared" si="4"/>
        <v/>
      </c>
    </row>
    <row r="64" spans="1:17" x14ac:dyDescent="0.2">
      <c r="A64" s="118" t="str">
        <f t="shared" si="2"/>
        <v/>
      </c>
      <c r="B64" s="104"/>
      <c r="C64" s="153"/>
      <c r="D64" s="105"/>
      <c r="E64" s="105"/>
      <c r="F64" s="106"/>
      <c r="G64" s="107"/>
      <c r="H64" s="105"/>
      <c r="I64" s="107"/>
      <c r="J64" s="422"/>
      <c r="K64" s="422"/>
      <c r="L64" s="531"/>
      <c r="M64" s="422"/>
      <c r="N64" s="104"/>
      <c r="O64" s="79">
        <f t="shared" si="3"/>
        <v>0</v>
      </c>
      <c r="P64" s="79">
        <f t="shared" si="3"/>
        <v>0</v>
      </c>
      <c r="Q64" s="152" t="str">
        <f t="shared" si="4"/>
        <v/>
      </c>
    </row>
    <row r="65" spans="1:17" x14ac:dyDescent="0.2">
      <c r="A65" s="118" t="str">
        <f t="shared" si="2"/>
        <v/>
      </c>
      <c r="B65" s="104"/>
      <c r="C65" s="153"/>
      <c r="D65" s="105"/>
      <c r="E65" s="105"/>
      <c r="F65" s="106"/>
      <c r="G65" s="107"/>
      <c r="H65" s="105"/>
      <c r="I65" s="107"/>
      <c r="J65" s="422"/>
      <c r="K65" s="422"/>
      <c r="L65" s="531"/>
      <c r="M65" s="422"/>
      <c r="N65" s="104"/>
      <c r="O65" s="79">
        <f t="shared" si="3"/>
        <v>0</v>
      </c>
      <c r="P65" s="79">
        <f t="shared" si="3"/>
        <v>0</v>
      </c>
      <c r="Q65" s="152" t="str">
        <f t="shared" si="4"/>
        <v/>
      </c>
    </row>
    <row r="66" spans="1:17" x14ac:dyDescent="0.2">
      <c r="A66" s="118" t="str">
        <f t="shared" si="2"/>
        <v/>
      </c>
      <c r="B66" s="104"/>
      <c r="C66" s="153"/>
      <c r="D66" s="105"/>
      <c r="E66" s="105"/>
      <c r="F66" s="106"/>
      <c r="G66" s="107"/>
      <c r="H66" s="105"/>
      <c r="I66" s="107"/>
      <c r="J66" s="422"/>
      <c r="K66" s="422"/>
      <c r="L66" s="531"/>
      <c r="M66" s="422"/>
      <c r="N66" s="104"/>
      <c r="O66" s="79">
        <f t="shared" si="3"/>
        <v>0</v>
      </c>
      <c r="P66" s="79">
        <f t="shared" si="3"/>
        <v>0</v>
      </c>
      <c r="Q66" s="152" t="str">
        <f t="shared" si="4"/>
        <v/>
      </c>
    </row>
    <row r="67" spans="1:17" x14ac:dyDescent="0.2">
      <c r="A67" s="118" t="str">
        <f t="shared" si="2"/>
        <v/>
      </c>
      <c r="B67" s="479"/>
      <c r="C67" s="493"/>
      <c r="D67" s="476"/>
      <c r="E67" s="476"/>
      <c r="F67" s="445"/>
      <c r="G67" s="476"/>
      <c r="H67" s="476"/>
      <c r="I67" s="442"/>
      <c r="J67" s="480"/>
      <c r="K67" s="480"/>
      <c r="L67" s="530"/>
      <c r="M67" s="480"/>
      <c r="N67" s="479"/>
      <c r="O67" s="79">
        <f t="shared" si="3"/>
        <v>0</v>
      </c>
      <c r="P67" s="79">
        <f t="shared" si="3"/>
        <v>0</v>
      </c>
      <c r="Q67" s="152" t="str">
        <f t="shared" si="4"/>
        <v/>
      </c>
    </row>
    <row r="68" spans="1:17" x14ac:dyDescent="0.2">
      <c r="A68" s="438" t="str">
        <f t="shared" si="2"/>
        <v/>
      </c>
      <c r="B68" s="104"/>
      <c r="C68" s="153"/>
      <c r="D68" s="105"/>
      <c r="E68" s="105"/>
      <c r="F68" s="106"/>
      <c r="G68" s="107"/>
      <c r="H68" s="105"/>
      <c r="I68" s="107"/>
      <c r="J68" s="422"/>
      <c r="K68" s="422"/>
      <c r="L68" s="531"/>
      <c r="M68" s="422"/>
      <c r="N68" s="104"/>
      <c r="O68" s="79">
        <f t="shared" si="3"/>
        <v>0</v>
      </c>
      <c r="P68" s="79">
        <f t="shared" si="3"/>
        <v>0</v>
      </c>
      <c r="Q68" s="152" t="str">
        <f t="shared" si="4"/>
        <v/>
      </c>
    </row>
    <row r="69" spans="1:17" x14ac:dyDescent="0.2">
      <c r="A69" s="118" t="str">
        <f t="shared" si="2"/>
        <v/>
      </c>
      <c r="B69" s="104"/>
      <c r="C69" s="153"/>
      <c r="D69" s="105"/>
      <c r="E69" s="105"/>
      <c r="F69" s="106"/>
      <c r="G69" s="107"/>
      <c r="H69" s="105"/>
      <c r="I69" s="107"/>
      <c r="J69" s="422"/>
      <c r="K69" s="422"/>
      <c r="L69" s="531"/>
      <c r="M69" s="422"/>
      <c r="N69" s="104"/>
      <c r="O69" s="79">
        <f t="shared" si="3"/>
        <v>0</v>
      </c>
      <c r="P69" s="79">
        <f t="shared" si="3"/>
        <v>0</v>
      </c>
      <c r="Q69" s="152" t="str">
        <f t="shared" si="4"/>
        <v/>
      </c>
    </row>
    <row r="70" spans="1:17" x14ac:dyDescent="0.2">
      <c r="A70" s="118" t="str">
        <f t="shared" si="2"/>
        <v/>
      </c>
      <c r="B70" s="104"/>
      <c r="C70" s="153"/>
      <c r="D70" s="105"/>
      <c r="E70" s="105"/>
      <c r="F70" s="106"/>
      <c r="G70" s="107"/>
      <c r="H70" s="105"/>
      <c r="I70" s="107"/>
      <c r="J70" s="422"/>
      <c r="K70" s="422"/>
      <c r="L70" s="531"/>
      <c r="M70" s="422"/>
      <c r="N70" s="104"/>
      <c r="O70" s="79">
        <f t="shared" si="3"/>
        <v>0</v>
      </c>
      <c r="P70" s="79">
        <f t="shared" si="3"/>
        <v>0</v>
      </c>
      <c r="Q70" s="152" t="str">
        <f t="shared" si="4"/>
        <v/>
      </c>
    </row>
    <row r="71" spans="1:17" x14ac:dyDescent="0.2">
      <c r="A71" s="118" t="str">
        <f t="shared" si="2"/>
        <v/>
      </c>
      <c r="B71" s="104"/>
      <c r="C71" s="153"/>
      <c r="D71" s="105"/>
      <c r="E71" s="105"/>
      <c r="F71" s="106"/>
      <c r="G71" s="107"/>
      <c r="H71" s="105"/>
      <c r="I71" s="107"/>
      <c r="J71" s="422"/>
      <c r="K71" s="422"/>
      <c r="L71" s="531"/>
      <c r="M71" s="422"/>
      <c r="N71" s="104"/>
      <c r="O71" s="79">
        <f t="shared" si="3"/>
        <v>0</v>
      </c>
      <c r="P71" s="79">
        <f t="shared" si="3"/>
        <v>0</v>
      </c>
      <c r="Q71" s="152" t="str">
        <f t="shared" si="4"/>
        <v/>
      </c>
    </row>
    <row r="72" spans="1:17" x14ac:dyDescent="0.2">
      <c r="A72" s="118" t="str">
        <f t="shared" si="2"/>
        <v/>
      </c>
      <c r="B72" s="104"/>
      <c r="C72" s="153"/>
      <c r="D72" s="105"/>
      <c r="E72" s="105"/>
      <c r="F72" s="106"/>
      <c r="G72" s="107"/>
      <c r="H72" s="105"/>
      <c r="I72" s="107"/>
      <c r="J72" s="422"/>
      <c r="K72" s="422"/>
      <c r="L72" s="531"/>
      <c r="M72" s="422"/>
      <c r="N72" s="104"/>
      <c r="O72" s="79">
        <f t="shared" si="3"/>
        <v>0</v>
      </c>
      <c r="P72" s="79">
        <f t="shared" si="3"/>
        <v>0</v>
      </c>
      <c r="Q72" s="152" t="str">
        <f t="shared" si="4"/>
        <v/>
      </c>
    </row>
    <row r="73" spans="1:17" x14ac:dyDescent="0.2">
      <c r="A73" s="438" t="str">
        <f t="shared" si="2"/>
        <v/>
      </c>
      <c r="B73" s="104"/>
      <c r="C73" s="153"/>
      <c r="D73" s="105"/>
      <c r="E73" s="105"/>
      <c r="F73" s="106"/>
      <c r="G73" s="107"/>
      <c r="H73" s="105"/>
      <c r="I73" s="107"/>
      <c r="J73" s="422"/>
      <c r="K73" s="422"/>
      <c r="L73" s="531"/>
      <c r="M73" s="422"/>
      <c r="N73" s="104"/>
      <c r="O73" s="79">
        <f t="shared" si="3"/>
        <v>0</v>
      </c>
      <c r="P73" s="79">
        <f t="shared" si="3"/>
        <v>0</v>
      </c>
      <c r="Q73" s="152" t="str">
        <f t="shared" si="4"/>
        <v/>
      </c>
    </row>
    <row r="74" spans="1:17" x14ac:dyDescent="0.2">
      <c r="A74" s="118" t="str">
        <f t="shared" si="2"/>
        <v/>
      </c>
      <c r="B74" s="104"/>
      <c r="C74" s="153"/>
      <c r="D74" s="105"/>
      <c r="E74" s="105"/>
      <c r="F74" s="106"/>
      <c r="G74" s="107"/>
      <c r="H74" s="105"/>
      <c r="I74" s="107"/>
      <c r="J74" s="422"/>
      <c r="K74" s="422"/>
      <c r="L74" s="531"/>
      <c r="M74" s="422"/>
      <c r="N74" s="104"/>
      <c r="O74" s="79">
        <f t="shared" si="3"/>
        <v>0</v>
      </c>
      <c r="P74" s="79">
        <f t="shared" si="3"/>
        <v>0</v>
      </c>
      <c r="Q74" s="152" t="str">
        <f t="shared" si="4"/>
        <v/>
      </c>
    </row>
    <row r="75" spans="1:17" x14ac:dyDescent="0.2">
      <c r="A75" s="118" t="str">
        <f t="shared" si="2"/>
        <v/>
      </c>
      <c r="B75" s="104"/>
      <c r="C75" s="153"/>
      <c r="D75" s="105"/>
      <c r="E75" s="105"/>
      <c r="F75" s="106"/>
      <c r="G75" s="107"/>
      <c r="H75" s="105"/>
      <c r="I75" s="107"/>
      <c r="J75" s="422"/>
      <c r="K75" s="422"/>
      <c r="L75" s="531"/>
      <c r="M75" s="422"/>
      <c r="N75" s="104"/>
      <c r="O75" s="79">
        <f t="shared" si="3"/>
        <v>0</v>
      </c>
      <c r="P75" s="79">
        <f t="shared" si="3"/>
        <v>0</v>
      </c>
      <c r="Q75" s="152" t="str">
        <f t="shared" si="4"/>
        <v/>
      </c>
    </row>
    <row r="76" spans="1:17" x14ac:dyDescent="0.2">
      <c r="A76" s="118" t="str">
        <f t="shared" si="2"/>
        <v/>
      </c>
      <c r="B76" s="104"/>
      <c r="C76" s="153"/>
      <c r="D76" s="105"/>
      <c r="E76" s="105"/>
      <c r="F76" s="106"/>
      <c r="G76" s="105"/>
      <c r="H76" s="105"/>
      <c r="I76" s="107"/>
      <c r="J76" s="422"/>
      <c r="K76" s="422"/>
      <c r="L76" s="531"/>
      <c r="M76" s="422"/>
      <c r="N76" s="104"/>
      <c r="O76" s="79">
        <f t="shared" si="3"/>
        <v>0</v>
      </c>
      <c r="P76" s="79">
        <f t="shared" si="3"/>
        <v>0</v>
      </c>
      <c r="Q76" s="152" t="str">
        <f t="shared" si="4"/>
        <v/>
      </c>
    </row>
    <row r="77" spans="1:17" x14ac:dyDescent="0.2">
      <c r="A77" s="118" t="str">
        <f t="shared" si="2"/>
        <v/>
      </c>
      <c r="B77" s="104"/>
      <c r="C77" s="153"/>
      <c r="D77" s="105"/>
      <c r="E77" s="105"/>
      <c r="F77" s="106"/>
      <c r="G77" s="105"/>
      <c r="H77" s="105"/>
      <c r="I77" s="107"/>
      <c r="J77" s="422"/>
      <c r="K77" s="422"/>
      <c r="L77" s="531"/>
      <c r="M77" s="422"/>
      <c r="N77" s="104"/>
      <c r="O77" s="79">
        <f t="shared" si="3"/>
        <v>0</v>
      </c>
      <c r="P77" s="79">
        <f t="shared" si="3"/>
        <v>0</v>
      </c>
      <c r="Q77" s="152" t="str">
        <f t="shared" si="4"/>
        <v/>
      </c>
    </row>
    <row r="78" spans="1:17" x14ac:dyDescent="0.2">
      <c r="A78" s="438" t="str">
        <f t="shared" si="2"/>
        <v/>
      </c>
      <c r="B78" s="104"/>
      <c r="C78" s="153"/>
      <c r="D78" s="105"/>
      <c r="E78" s="105"/>
      <c r="F78" s="106"/>
      <c r="G78" s="107"/>
      <c r="H78" s="105"/>
      <c r="I78" s="107"/>
      <c r="J78" s="423"/>
      <c r="K78" s="423"/>
      <c r="L78" s="531"/>
      <c r="M78" s="422"/>
      <c r="N78" s="104"/>
      <c r="O78" s="79">
        <f t="shared" si="3"/>
        <v>0</v>
      </c>
      <c r="P78" s="79">
        <f t="shared" si="3"/>
        <v>0</v>
      </c>
      <c r="Q78" s="152" t="str">
        <f t="shared" si="4"/>
        <v/>
      </c>
    </row>
    <row r="79" spans="1:17" x14ac:dyDescent="0.2">
      <c r="A79" s="118" t="str">
        <f t="shared" si="2"/>
        <v/>
      </c>
      <c r="B79" s="104"/>
      <c r="C79" s="153"/>
      <c r="D79" s="105"/>
      <c r="E79" s="105"/>
      <c r="F79" s="106"/>
      <c r="G79" s="105"/>
      <c r="H79" s="105"/>
      <c r="I79" s="107"/>
      <c r="J79" s="423"/>
      <c r="K79" s="423"/>
      <c r="L79" s="531"/>
      <c r="M79" s="422"/>
      <c r="N79" s="104"/>
      <c r="O79" s="79">
        <f t="shared" si="3"/>
        <v>0</v>
      </c>
      <c r="P79" s="79">
        <f t="shared" si="3"/>
        <v>0</v>
      </c>
      <c r="Q79" s="152" t="str">
        <f t="shared" si="4"/>
        <v/>
      </c>
    </row>
    <row r="80" spans="1:17" x14ac:dyDescent="0.2">
      <c r="A80" s="118" t="str">
        <f t="shared" si="2"/>
        <v/>
      </c>
      <c r="B80" s="104"/>
      <c r="C80" s="153"/>
      <c r="D80" s="105"/>
      <c r="E80" s="105"/>
      <c r="F80" s="106"/>
      <c r="G80" s="105"/>
      <c r="H80" s="105"/>
      <c r="I80" s="107"/>
      <c r="J80" s="423"/>
      <c r="K80" s="423"/>
      <c r="L80" s="531"/>
      <c r="M80" s="422"/>
      <c r="N80" s="104"/>
      <c r="O80" s="79">
        <f t="shared" si="3"/>
        <v>0</v>
      </c>
      <c r="P80" s="79">
        <f t="shared" si="3"/>
        <v>0</v>
      </c>
      <c r="Q80" s="152" t="str">
        <f t="shared" si="4"/>
        <v/>
      </c>
    </row>
    <row r="81" spans="1:17" x14ac:dyDescent="0.2">
      <c r="A81" s="118" t="str">
        <f t="shared" si="2"/>
        <v/>
      </c>
      <c r="B81" s="104"/>
      <c r="C81" s="153"/>
      <c r="D81" s="105"/>
      <c r="E81" s="105"/>
      <c r="F81" s="106"/>
      <c r="G81" s="105"/>
      <c r="H81" s="105"/>
      <c r="I81" s="107"/>
      <c r="J81" s="423"/>
      <c r="K81" s="423"/>
      <c r="L81" s="531"/>
      <c r="M81" s="422"/>
      <c r="N81" s="104"/>
      <c r="O81" s="79">
        <f t="shared" si="3"/>
        <v>0</v>
      </c>
      <c r="P81" s="79">
        <f t="shared" si="3"/>
        <v>0</v>
      </c>
      <c r="Q81" s="152" t="str">
        <f t="shared" si="4"/>
        <v/>
      </c>
    </row>
    <row r="82" spans="1:17" x14ac:dyDescent="0.2">
      <c r="A82" s="118" t="str">
        <f t="shared" si="2"/>
        <v/>
      </c>
      <c r="B82" s="104"/>
      <c r="C82" s="153"/>
      <c r="D82" s="105"/>
      <c r="E82" s="105"/>
      <c r="F82" s="106"/>
      <c r="G82" s="105"/>
      <c r="H82" s="105"/>
      <c r="I82" s="107"/>
      <c r="J82" s="423"/>
      <c r="K82" s="423"/>
      <c r="L82" s="531"/>
      <c r="M82" s="422"/>
      <c r="N82" s="104"/>
      <c r="O82" s="79">
        <f t="shared" si="3"/>
        <v>0</v>
      </c>
      <c r="P82" s="79">
        <f t="shared" si="3"/>
        <v>0</v>
      </c>
      <c r="Q82" s="152" t="str">
        <f t="shared" si="4"/>
        <v/>
      </c>
    </row>
    <row r="83" spans="1:17" x14ac:dyDescent="0.2">
      <c r="A83" s="438" t="str">
        <f t="shared" si="2"/>
        <v/>
      </c>
      <c r="B83" s="104"/>
      <c r="C83" s="153"/>
      <c r="D83" s="105"/>
      <c r="E83" s="105"/>
      <c r="F83" s="106"/>
      <c r="G83" s="105"/>
      <c r="H83" s="105"/>
      <c r="I83" s="107"/>
      <c r="J83" s="423"/>
      <c r="K83" s="423"/>
      <c r="L83" s="531"/>
      <c r="M83" s="422"/>
      <c r="N83" s="104"/>
      <c r="O83" s="79">
        <f t="shared" si="3"/>
        <v>0</v>
      </c>
      <c r="P83" s="79">
        <f t="shared" si="3"/>
        <v>0</v>
      </c>
      <c r="Q83" s="152" t="str">
        <f t="shared" si="4"/>
        <v/>
      </c>
    </row>
    <row r="84" spans="1:17" x14ac:dyDescent="0.2">
      <c r="A84" s="118" t="str">
        <f t="shared" si="2"/>
        <v/>
      </c>
      <c r="B84" s="104"/>
      <c r="C84" s="153"/>
      <c r="D84" s="105"/>
      <c r="E84" s="105"/>
      <c r="F84" s="106"/>
      <c r="G84" s="105"/>
      <c r="H84" s="105"/>
      <c r="I84" s="107"/>
      <c r="J84" s="423"/>
      <c r="K84" s="423"/>
      <c r="L84" s="531"/>
      <c r="M84" s="422"/>
      <c r="N84" s="104"/>
      <c r="O84" s="79">
        <f t="shared" si="3"/>
        <v>0</v>
      </c>
      <c r="P84" s="79">
        <f t="shared" si="3"/>
        <v>0</v>
      </c>
      <c r="Q84" s="152" t="str">
        <f t="shared" si="4"/>
        <v/>
      </c>
    </row>
    <row r="85" spans="1:17" x14ac:dyDescent="0.2">
      <c r="A85" s="118" t="str">
        <f t="shared" si="2"/>
        <v/>
      </c>
      <c r="B85" s="104"/>
      <c r="C85" s="153"/>
      <c r="D85" s="105"/>
      <c r="E85" s="105"/>
      <c r="F85" s="106"/>
      <c r="G85" s="105"/>
      <c r="H85" s="105"/>
      <c r="I85" s="107"/>
      <c r="J85" s="423"/>
      <c r="K85" s="423"/>
      <c r="L85" s="531"/>
      <c r="M85" s="422"/>
      <c r="N85" s="104"/>
      <c r="O85" s="79">
        <f t="shared" si="3"/>
        <v>0</v>
      </c>
      <c r="P85" s="79">
        <f t="shared" si="3"/>
        <v>0</v>
      </c>
      <c r="Q85" s="152" t="str">
        <f t="shared" si="4"/>
        <v/>
      </c>
    </row>
    <row r="86" spans="1:17" x14ac:dyDescent="0.2">
      <c r="A86" s="118" t="str">
        <f t="shared" si="2"/>
        <v/>
      </c>
      <c r="B86" s="104"/>
      <c r="C86" s="153"/>
      <c r="D86" s="105"/>
      <c r="E86" s="105"/>
      <c r="F86" s="106"/>
      <c r="G86" s="105"/>
      <c r="H86" s="105"/>
      <c r="I86" s="107"/>
      <c r="J86" s="423"/>
      <c r="K86" s="423"/>
      <c r="L86" s="531"/>
      <c r="M86" s="422"/>
      <c r="N86" s="104"/>
      <c r="O86" s="79">
        <f t="shared" si="3"/>
        <v>0</v>
      </c>
      <c r="P86" s="79">
        <f t="shared" si="3"/>
        <v>0</v>
      </c>
      <c r="Q86" s="152" t="str">
        <f t="shared" si="4"/>
        <v/>
      </c>
    </row>
    <row r="87" spans="1:17" x14ac:dyDescent="0.2">
      <c r="A87" s="118" t="str">
        <f t="shared" si="2"/>
        <v/>
      </c>
      <c r="B87" s="104"/>
      <c r="C87" s="153"/>
      <c r="D87" s="105"/>
      <c r="E87" s="105"/>
      <c r="F87" s="106"/>
      <c r="G87" s="105"/>
      <c r="H87" s="105"/>
      <c r="I87" s="107"/>
      <c r="J87" s="423"/>
      <c r="K87" s="423"/>
      <c r="L87" s="531"/>
      <c r="M87" s="422"/>
      <c r="N87" s="104"/>
      <c r="O87" s="79">
        <f t="shared" si="3"/>
        <v>0</v>
      </c>
      <c r="P87" s="79">
        <f t="shared" si="3"/>
        <v>0</v>
      </c>
      <c r="Q87" s="152" t="str">
        <f t="shared" si="4"/>
        <v/>
      </c>
    </row>
    <row r="88" spans="1:17" x14ac:dyDescent="0.2">
      <c r="A88" s="438" t="str">
        <f t="shared" si="2"/>
        <v/>
      </c>
      <c r="B88" s="104"/>
      <c r="C88" s="153"/>
      <c r="D88" s="105"/>
      <c r="E88" s="105"/>
      <c r="F88" s="106"/>
      <c r="G88" s="107"/>
      <c r="H88" s="105"/>
      <c r="I88" s="107"/>
      <c r="J88" s="423"/>
      <c r="K88" s="423"/>
      <c r="L88" s="531"/>
      <c r="M88" s="422"/>
      <c r="N88" s="104"/>
      <c r="O88" s="79">
        <f t="shared" si="3"/>
        <v>0</v>
      </c>
      <c r="P88" s="79">
        <f t="shared" si="3"/>
        <v>0</v>
      </c>
      <c r="Q88" s="152" t="str">
        <f t="shared" si="4"/>
        <v/>
      </c>
    </row>
    <row r="89" spans="1:17" x14ac:dyDescent="0.2">
      <c r="A89" s="118" t="str">
        <f t="shared" si="2"/>
        <v/>
      </c>
      <c r="B89" s="104"/>
      <c r="C89" s="153"/>
      <c r="D89" s="105"/>
      <c r="E89" s="105"/>
      <c r="F89" s="106"/>
      <c r="G89" s="107"/>
      <c r="H89" s="105"/>
      <c r="I89" s="107"/>
      <c r="J89" s="422"/>
      <c r="K89" s="422"/>
      <c r="L89" s="531"/>
      <c r="M89" s="422"/>
      <c r="N89" s="104"/>
      <c r="O89" s="79">
        <f t="shared" si="3"/>
        <v>0</v>
      </c>
      <c r="P89" s="79">
        <f t="shared" si="3"/>
        <v>0</v>
      </c>
      <c r="Q89" s="152" t="str">
        <f t="shared" si="4"/>
        <v/>
      </c>
    </row>
    <row r="90" spans="1:17" x14ac:dyDescent="0.2">
      <c r="A90" s="118" t="str">
        <f t="shared" si="2"/>
        <v/>
      </c>
      <c r="B90" s="104"/>
      <c r="C90" s="153"/>
      <c r="D90" s="105"/>
      <c r="E90" s="105"/>
      <c r="F90" s="106"/>
      <c r="G90" s="107"/>
      <c r="H90" s="105"/>
      <c r="I90" s="107"/>
      <c r="J90" s="422"/>
      <c r="K90" s="422"/>
      <c r="L90" s="531"/>
      <c r="M90" s="422"/>
      <c r="N90" s="104"/>
      <c r="O90" s="79">
        <f t="shared" si="3"/>
        <v>0</v>
      </c>
      <c r="P90" s="79">
        <f t="shared" si="3"/>
        <v>0</v>
      </c>
      <c r="Q90" s="152" t="str">
        <f t="shared" si="4"/>
        <v/>
      </c>
    </row>
    <row r="91" spans="1:17" x14ac:dyDescent="0.2">
      <c r="A91" s="118" t="str">
        <f t="shared" si="2"/>
        <v/>
      </c>
      <c r="B91" s="104"/>
      <c r="C91" s="153"/>
      <c r="D91" s="105"/>
      <c r="E91" s="105"/>
      <c r="F91" s="106"/>
      <c r="G91" s="107"/>
      <c r="H91" s="105"/>
      <c r="I91" s="107"/>
      <c r="J91" s="422"/>
      <c r="K91" s="422"/>
      <c r="L91" s="531"/>
      <c r="M91" s="422"/>
      <c r="N91" s="104"/>
      <c r="O91" s="79">
        <f t="shared" si="3"/>
        <v>0</v>
      </c>
      <c r="P91" s="79">
        <f t="shared" si="3"/>
        <v>0</v>
      </c>
      <c r="Q91" s="152" t="str">
        <f t="shared" si="4"/>
        <v/>
      </c>
    </row>
    <row r="92" spans="1:17" x14ac:dyDescent="0.2">
      <c r="A92" s="118" t="str">
        <f t="shared" si="2"/>
        <v/>
      </c>
      <c r="B92" s="104"/>
      <c r="C92" s="153"/>
      <c r="D92" s="105"/>
      <c r="E92" s="105"/>
      <c r="F92" s="106"/>
      <c r="G92" s="105"/>
      <c r="H92" s="107"/>
      <c r="I92" s="107"/>
      <c r="J92" s="423"/>
      <c r="K92" s="423"/>
      <c r="L92" s="531"/>
      <c r="M92" s="422"/>
      <c r="N92" s="104"/>
      <c r="O92" s="79">
        <f t="shared" si="3"/>
        <v>0</v>
      </c>
      <c r="P92" s="79">
        <f t="shared" si="3"/>
        <v>0</v>
      </c>
      <c r="Q92" s="152" t="str">
        <f t="shared" si="4"/>
        <v/>
      </c>
    </row>
    <row r="93" spans="1:17" x14ac:dyDescent="0.2">
      <c r="A93" s="438" t="str">
        <f t="shared" ref="A93:A156" si="5">IF(B93="","",ROW()-4)</f>
        <v/>
      </c>
      <c r="B93" s="104"/>
      <c r="C93" s="153"/>
      <c r="D93" s="105"/>
      <c r="E93" s="105"/>
      <c r="F93" s="106"/>
      <c r="G93" s="107"/>
      <c r="H93" s="105"/>
      <c r="I93" s="107"/>
      <c r="J93" s="422"/>
      <c r="K93" s="422"/>
      <c r="L93" s="531"/>
      <c r="M93" s="422"/>
      <c r="N93" s="104"/>
      <c r="O93" s="79">
        <f t="shared" si="3"/>
        <v>0</v>
      </c>
      <c r="P93" s="79">
        <f t="shared" si="3"/>
        <v>0</v>
      </c>
      <c r="Q93" s="152" t="str">
        <f t="shared" si="4"/>
        <v/>
      </c>
    </row>
    <row r="94" spans="1:17" x14ac:dyDescent="0.2">
      <c r="A94" s="118" t="str">
        <f t="shared" si="5"/>
        <v/>
      </c>
      <c r="B94" s="104"/>
      <c r="C94" s="153"/>
      <c r="D94" s="105"/>
      <c r="E94" s="105"/>
      <c r="F94" s="106"/>
      <c r="G94" s="105"/>
      <c r="H94" s="105"/>
      <c r="I94" s="107"/>
      <c r="J94" s="422"/>
      <c r="K94" s="422"/>
      <c r="L94" s="531"/>
      <c r="M94" s="422"/>
      <c r="N94" s="104"/>
      <c r="O94" s="79">
        <f t="shared" si="3"/>
        <v>0</v>
      </c>
      <c r="P94" s="79">
        <f t="shared" si="3"/>
        <v>0</v>
      </c>
      <c r="Q94" s="152" t="str">
        <f t="shared" si="4"/>
        <v/>
      </c>
    </row>
    <row r="95" spans="1:17" x14ac:dyDescent="0.2">
      <c r="A95" s="118" t="str">
        <f t="shared" si="5"/>
        <v/>
      </c>
      <c r="B95" s="104"/>
      <c r="C95" s="153"/>
      <c r="D95" s="105"/>
      <c r="E95" s="105"/>
      <c r="F95" s="106"/>
      <c r="G95" s="105"/>
      <c r="H95" s="105"/>
      <c r="I95" s="107"/>
      <c r="J95" s="422"/>
      <c r="K95" s="422"/>
      <c r="L95" s="531"/>
      <c r="M95" s="422"/>
      <c r="N95" s="104"/>
      <c r="O95" s="79">
        <f t="shared" si="3"/>
        <v>0</v>
      </c>
      <c r="P95" s="79">
        <f t="shared" si="3"/>
        <v>0</v>
      </c>
      <c r="Q95" s="152" t="str">
        <f t="shared" si="4"/>
        <v/>
      </c>
    </row>
    <row r="96" spans="1:17" x14ac:dyDescent="0.2">
      <c r="A96" s="118" t="str">
        <f t="shared" si="5"/>
        <v/>
      </c>
      <c r="B96" s="104"/>
      <c r="C96" s="153"/>
      <c r="D96" s="105"/>
      <c r="E96" s="105"/>
      <c r="F96" s="106"/>
      <c r="G96" s="105"/>
      <c r="H96" s="105"/>
      <c r="I96" s="107"/>
      <c r="J96" s="422"/>
      <c r="K96" s="422"/>
      <c r="L96" s="531"/>
      <c r="M96" s="422"/>
      <c r="N96" s="104"/>
      <c r="O96" s="79">
        <f t="shared" si="3"/>
        <v>0</v>
      </c>
      <c r="P96" s="79">
        <f t="shared" si="3"/>
        <v>0</v>
      </c>
      <c r="Q96" s="152" t="str">
        <f t="shared" si="4"/>
        <v/>
      </c>
    </row>
    <row r="97" spans="1:17" x14ac:dyDescent="0.2">
      <c r="A97" s="118" t="str">
        <f t="shared" si="5"/>
        <v/>
      </c>
      <c r="B97" s="104"/>
      <c r="C97" s="153"/>
      <c r="D97" s="105"/>
      <c r="E97" s="105"/>
      <c r="F97" s="106"/>
      <c r="G97" s="105"/>
      <c r="H97" s="105"/>
      <c r="I97" s="107"/>
      <c r="J97" s="422"/>
      <c r="K97" s="422"/>
      <c r="L97" s="531"/>
      <c r="M97" s="422"/>
      <c r="N97" s="104"/>
      <c r="O97" s="79">
        <f t="shared" si="3"/>
        <v>0</v>
      </c>
      <c r="P97" s="79">
        <f t="shared" si="3"/>
        <v>0</v>
      </c>
      <c r="Q97" s="152" t="str">
        <f t="shared" si="4"/>
        <v/>
      </c>
    </row>
    <row r="98" spans="1:17" x14ac:dyDescent="0.2">
      <c r="A98" s="438" t="str">
        <f t="shared" si="5"/>
        <v/>
      </c>
      <c r="B98" s="104"/>
      <c r="C98" s="153"/>
      <c r="D98" s="105"/>
      <c r="E98" s="105"/>
      <c r="F98" s="106"/>
      <c r="G98" s="105"/>
      <c r="H98" s="105"/>
      <c r="I98" s="107"/>
      <c r="J98" s="422"/>
      <c r="K98" s="422"/>
      <c r="L98" s="531"/>
      <c r="M98" s="422"/>
      <c r="N98" s="104"/>
      <c r="O98" s="79">
        <f t="shared" si="3"/>
        <v>0</v>
      </c>
      <c r="P98" s="79">
        <f t="shared" si="3"/>
        <v>0</v>
      </c>
      <c r="Q98" s="152" t="str">
        <f t="shared" si="4"/>
        <v/>
      </c>
    </row>
    <row r="99" spans="1:17" x14ac:dyDescent="0.2">
      <c r="A99" s="118" t="str">
        <f t="shared" si="5"/>
        <v/>
      </c>
      <c r="B99" s="104"/>
      <c r="C99" s="153"/>
      <c r="D99" s="105"/>
      <c r="E99" s="105"/>
      <c r="F99" s="106"/>
      <c r="G99" s="105"/>
      <c r="H99" s="105"/>
      <c r="I99" s="107"/>
      <c r="J99" s="422"/>
      <c r="K99" s="422"/>
      <c r="L99" s="531"/>
      <c r="M99" s="422"/>
      <c r="N99" s="104"/>
      <c r="O99" s="79">
        <f t="shared" si="3"/>
        <v>0</v>
      </c>
      <c r="P99" s="79">
        <f t="shared" si="3"/>
        <v>0</v>
      </c>
      <c r="Q99" s="152" t="str">
        <f t="shared" si="4"/>
        <v/>
      </c>
    </row>
    <row r="100" spans="1:17" x14ac:dyDescent="0.2">
      <c r="A100" s="118" t="str">
        <f t="shared" si="5"/>
        <v/>
      </c>
      <c r="B100" s="104"/>
      <c r="C100" s="153"/>
      <c r="D100" s="105"/>
      <c r="E100" s="105"/>
      <c r="F100" s="106"/>
      <c r="G100" s="105"/>
      <c r="H100" s="105"/>
      <c r="I100" s="107"/>
      <c r="J100" s="422"/>
      <c r="K100" s="422"/>
      <c r="L100" s="531"/>
      <c r="M100" s="422"/>
      <c r="N100" s="104"/>
      <c r="O100" s="79">
        <f t="shared" si="3"/>
        <v>0</v>
      </c>
      <c r="P100" s="79">
        <f t="shared" si="3"/>
        <v>0</v>
      </c>
      <c r="Q100" s="152" t="str">
        <f t="shared" si="4"/>
        <v/>
      </c>
    </row>
    <row r="101" spans="1:17" x14ac:dyDescent="0.2">
      <c r="A101" s="118" t="str">
        <f t="shared" si="5"/>
        <v/>
      </c>
      <c r="B101" s="104"/>
      <c r="C101" s="153"/>
      <c r="D101" s="105"/>
      <c r="E101" s="105"/>
      <c r="F101" s="106"/>
      <c r="G101" s="105"/>
      <c r="H101" s="105"/>
      <c r="I101" s="107"/>
      <c r="J101" s="422"/>
      <c r="K101" s="422"/>
      <c r="L101" s="531"/>
      <c r="M101" s="422"/>
      <c r="N101" s="104"/>
      <c r="O101" s="79">
        <f t="shared" si="3"/>
        <v>0</v>
      </c>
      <c r="P101" s="79">
        <f t="shared" si="3"/>
        <v>0</v>
      </c>
      <c r="Q101" s="152" t="str">
        <f t="shared" si="4"/>
        <v/>
      </c>
    </row>
    <row r="102" spans="1:17" x14ac:dyDescent="0.2">
      <c r="A102" s="118" t="str">
        <f t="shared" si="5"/>
        <v/>
      </c>
      <c r="B102" s="104"/>
      <c r="C102" s="153"/>
      <c r="D102" s="105"/>
      <c r="E102" s="105"/>
      <c r="F102" s="106"/>
      <c r="G102" s="105"/>
      <c r="H102" s="105"/>
      <c r="I102" s="107"/>
      <c r="J102" s="422"/>
      <c r="K102" s="422"/>
      <c r="L102" s="531"/>
      <c r="M102" s="422"/>
      <c r="N102" s="104"/>
      <c r="O102" s="79">
        <f t="shared" si="3"/>
        <v>0</v>
      </c>
      <c r="P102" s="79">
        <f t="shared" si="3"/>
        <v>0</v>
      </c>
      <c r="Q102" s="152" t="str">
        <f t="shared" si="4"/>
        <v/>
      </c>
    </row>
    <row r="103" spans="1:17" x14ac:dyDescent="0.2">
      <c r="A103" s="438" t="str">
        <f t="shared" si="5"/>
        <v/>
      </c>
      <c r="B103" s="104"/>
      <c r="C103" s="153"/>
      <c r="D103" s="105"/>
      <c r="E103" s="105"/>
      <c r="F103" s="106"/>
      <c r="G103" s="105"/>
      <c r="H103" s="105"/>
      <c r="I103" s="107"/>
      <c r="J103" s="422"/>
      <c r="K103" s="422"/>
      <c r="L103" s="531"/>
      <c r="M103" s="422"/>
      <c r="N103" s="104"/>
      <c r="O103" s="79">
        <f t="shared" si="3"/>
        <v>0</v>
      </c>
      <c r="P103" s="79">
        <f t="shared" si="3"/>
        <v>0</v>
      </c>
      <c r="Q103" s="152" t="str">
        <f t="shared" si="4"/>
        <v/>
      </c>
    </row>
    <row r="104" spans="1:17" x14ac:dyDescent="0.2">
      <c r="A104" s="118" t="str">
        <f t="shared" si="5"/>
        <v/>
      </c>
      <c r="B104" s="104"/>
      <c r="C104" s="153"/>
      <c r="D104" s="105"/>
      <c r="E104" s="105"/>
      <c r="F104" s="106"/>
      <c r="G104" s="105"/>
      <c r="H104" s="105"/>
      <c r="I104" s="107"/>
      <c r="J104" s="422"/>
      <c r="K104" s="422"/>
      <c r="L104" s="531"/>
      <c r="M104" s="422"/>
      <c r="N104" s="104"/>
      <c r="O104" s="79">
        <f t="shared" si="3"/>
        <v>0</v>
      </c>
      <c r="P104" s="79">
        <f t="shared" si="3"/>
        <v>0</v>
      </c>
      <c r="Q104" s="152" t="str">
        <f t="shared" si="4"/>
        <v/>
      </c>
    </row>
    <row r="105" spans="1:17" x14ac:dyDescent="0.2">
      <c r="A105" s="118" t="str">
        <f t="shared" si="5"/>
        <v/>
      </c>
      <c r="B105" s="104"/>
      <c r="C105" s="153"/>
      <c r="D105" s="105"/>
      <c r="E105" s="105"/>
      <c r="F105" s="106"/>
      <c r="G105" s="105"/>
      <c r="H105" s="105"/>
      <c r="I105" s="107"/>
      <c r="J105" s="422"/>
      <c r="K105" s="422"/>
      <c r="L105" s="531"/>
      <c r="M105" s="422"/>
      <c r="N105" s="104"/>
      <c r="O105" s="79">
        <f t="shared" si="3"/>
        <v>0</v>
      </c>
      <c r="P105" s="79">
        <f t="shared" si="3"/>
        <v>0</v>
      </c>
      <c r="Q105" s="152" t="str">
        <f t="shared" si="4"/>
        <v/>
      </c>
    </row>
    <row r="106" spans="1:17" x14ac:dyDescent="0.2">
      <c r="A106" s="118" t="str">
        <f t="shared" si="5"/>
        <v/>
      </c>
      <c r="B106" s="104"/>
      <c r="C106" s="153"/>
      <c r="D106" s="105"/>
      <c r="E106" s="105"/>
      <c r="F106" s="106"/>
      <c r="G106" s="105"/>
      <c r="H106" s="105"/>
      <c r="I106" s="107"/>
      <c r="J106" s="422"/>
      <c r="K106" s="422"/>
      <c r="L106" s="531"/>
      <c r="M106" s="422"/>
      <c r="N106" s="104"/>
      <c r="O106" s="79">
        <f t="shared" si="3"/>
        <v>0</v>
      </c>
      <c r="P106" s="79">
        <f t="shared" si="3"/>
        <v>0</v>
      </c>
      <c r="Q106" s="152" t="str">
        <f t="shared" si="4"/>
        <v/>
      </c>
    </row>
    <row r="107" spans="1:17" x14ac:dyDescent="0.2">
      <c r="A107" s="118" t="str">
        <f t="shared" si="5"/>
        <v/>
      </c>
      <c r="B107" s="104"/>
      <c r="C107" s="153"/>
      <c r="D107" s="105"/>
      <c r="E107" s="105"/>
      <c r="F107" s="106"/>
      <c r="G107" s="105"/>
      <c r="H107" s="105"/>
      <c r="I107" s="107"/>
      <c r="J107" s="422"/>
      <c r="K107" s="422"/>
      <c r="L107" s="531"/>
      <c r="M107" s="422"/>
      <c r="N107" s="104"/>
      <c r="O107" s="79">
        <f t="shared" si="3"/>
        <v>0</v>
      </c>
      <c r="P107" s="79">
        <f t="shared" si="3"/>
        <v>0</v>
      </c>
      <c r="Q107" s="152" t="str">
        <f t="shared" si="4"/>
        <v/>
      </c>
    </row>
    <row r="108" spans="1:17" x14ac:dyDescent="0.2">
      <c r="A108" s="438" t="str">
        <f t="shared" si="5"/>
        <v/>
      </c>
      <c r="B108" s="104"/>
      <c r="C108" s="153"/>
      <c r="D108" s="105"/>
      <c r="E108" s="105"/>
      <c r="F108" s="106"/>
      <c r="G108" s="105"/>
      <c r="H108" s="105"/>
      <c r="I108" s="107"/>
      <c r="J108" s="422"/>
      <c r="K108" s="422"/>
      <c r="L108" s="531"/>
      <c r="M108" s="422"/>
      <c r="N108" s="104"/>
      <c r="O108" s="79">
        <f t="shared" si="3"/>
        <v>0</v>
      </c>
      <c r="P108" s="79">
        <f t="shared" si="3"/>
        <v>0</v>
      </c>
      <c r="Q108" s="152" t="str">
        <f t="shared" si="4"/>
        <v/>
      </c>
    </row>
    <row r="109" spans="1:17" x14ac:dyDescent="0.2">
      <c r="A109" s="118" t="str">
        <f t="shared" si="5"/>
        <v/>
      </c>
      <c r="B109" s="104"/>
      <c r="C109" s="153"/>
      <c r="D109" s="105"/>
      <c r="E109" s="105"/>
      <c r="F109" s="106"/>
      <c r="G109" s="105"/>
      <c r="H109" s="105"/>
      <c r="I109" s="107"/>
      <c r="J109" s="422"/>
      <c r="K109" s="422"/>
      <c r="L109" s="531"/>
      <c r="M109" s="422"/>
      <c r="N109" s="104"/>
      <c r="O109" s="79">
        <f t="shared" si="3"/>
        <v>0</v>
      </c>
      <c r="P109" s="79">
        <f t="shared" si="3"/>
        <v>0</v>
      </c>
      <c r="Q109" s="152" t="str">
        <f t="shared" si="4"/>
        <v/>
      </c>
    </row>
    <row r="110" spans="1:17" x14ac:dyDescent="0.2">
      <c r="A110" s="118" t="str">
        <f t="shared" si="5"/>
        <v/>
      </c>
      <c r="B110" s="104"/>
      <c r="C110" s="153"/>
      <c r="D110" s="105"/>
      <c r="E110" s="105"/>
      <c r="F110" s="106"/>
      <c r="G110" s="105"/>
      <c r="H110" s="105"/>
      <c r="I110" s="107"/>
      <c r="J110" s="422"/>
      <c r="K110" s="422"/>
      <c r="L110" s="531"/>
      <c r="M110" s="422"/>
      <c r="N110" s="104"/>
      <c r="O110" s="79">
        <f t="shared" ref="O110:P173" si="6">IF(B110=0,0,IF(YEAR(B110)=$P$1,MONTH(B110)-$O$1+1,(YEAR(B110)-$P$1)*12-$O$1+1+MONTH(B110)))</f>
        <v>0</v>
      </c>
      <c r="P110" s="79">
        <f t="shared" si="6"/>
        <v>0</v>
      </c>
      <c r="Q110" s="152" t="str">
        <f t="shared" si="4"/>
        <v/>
      </c>
    </row>
    <row r="111" spans="1:17" x14ac:dyDescent="0.2">
      <c r="A111" s="118" t="str">
        <f t="shared" si="5"/>
        <v/>
      </c>
      <c r="B111" s="104"/>
      <c r="C111" s="153"/>
      <c r="D111" s="105"/>
      <c r="E111" s="105"/>
      <c r="F111" s="106"/>
      <c r="G111" s="105"/>
      <c r="H111" s="105"/>
      <c r="I111" s="107"/>
      <c r="J111" s="422"/>
      <c r="K111" s="422"/>
      <c r="L111" s="531"/>
      <c r="M111" s="422"/>
      <c r="N111" s="104"/>
      <c r="O111" s="79">
        <f t="shared" si="6"/>
        <v>0</v>
      </c>
      <c r="P111" s="79">
        <f t="shared" si="6"/>
        <v>0</v>
      </c>
      <c r="Q111" s="152" t="str">
        <f t="shared" si="4"/>
        <v/>
      </c>
    </row>
    <row r="112" spans="1:17" x14ac:dyDescent="0.2">
      <c r="A112" s="118" t="str">
        <f t="shared" si="5"/>
        <v/>
      </c>
      <c r="B112" s="104"/>
      <c r="C112" s="153"/>
      <c r="D112" s="105"/>
      <c r="E112" s="105"/>
      <c r="F112" s="106"/>
      <c r="G112" s="105"/>
      <c r="H112" s="105"/>
      <c r="I112" s="107"/>
      <c r="J112" s="422"/>
      <c r="K112" s="422"/>
      <c r="L112" s="531"/>
      <c r="M112" s="422"/>
      <c r="N112" s="104"/>
      <c r="O112" s="79">
        <f t="shared" si="6"/>
        <v>0</v>
      </c>
      <c r="P112" s="79">
        <f t="shared" si="6"/>
        <v>0</v>
      </c>
      <c r="Q112" s="152" t="str">
        <f t="shared" si="4"/>
        <v/>
      </c>
    </row>
    <row r="113" spans="1:17" x14ac:dyDescent="0.2">
      <c r="A113" s="438" t="str">
        <f t="shared" si="5"/>
        <v/>
      </c>
      <c r="B113" s="104"/>
      <c r="C113" s="153"/>
      <c r="D113" s="105"/>
      <c r="E113" s="105"/>
      <c r="F113" s="106"/>
      <c r="G113" s="105"/>
      <c r="H113" s="105"/>
      <c r="I113" s="107"/>
      <c r="J113" s="422"/>
      <c r="K113" s="422"/>
      <c r="L113" s="531"/>
      <c r="M113" s="422"/>
      <c r="N113" s="104"/>
      <c r="O113" s="79">
        <f t="shared" si="6"/>
        <v>0</v>
      </c>
      <c r="P113" s="79">
        <f t="shared" si="6"/>
        <v>0</v>
      </c>
      <c r="Q113" s="152" t="str">
        <f t="shared" si="4"/>
        <v/>
      </c>
    </row>
    <row r="114" spans="1:17" x14ac:dyDescent="0.2">
      <c r="A114" s="118" t="str">
        <f t="shared" si="5"/>
        <v/>
      </c>
      <c r="B114" s="104"/>
      <c r="C114" s="153"/>
      <c r="D114" s="105"/>
      <c r="E114" s="105"/>
      <c r="F114" s="106"/>
      <c r="G114" s="105"/>
      <c r="H114" s="105"/>
      <c r="I114" s="107"/>
      <c r="J114" s="422"/>
      <c r="K114" s="422"/>
      <c r="L114" s="531"/>
      <c r="M114" s="422"/>
      <c r="N114" s="104"/>
      <c r="O114" s="79">
        <f t="shared" si="6"/>
        <v>0</v>
      </c>
      <c r="P114" s="79">
        <f t="shared" si="6"/>
        <v>0</v>
      </c>
      <c r="Q114" s="152" t="str">
        <f t="shared" si="4"/>
        <v/>
      </c>
    </row>
    <row r="115" spans="1:17" x14ac:dyDescent="0.2">
      <c r="A115" s="118" t="str">
        <f t="shared" si="5"/>
        <v/>
      </c>
      <c r="B115" s="104"/>
      <c r="C115" s="153"/>
      <c r="D115" s="105"/>
      <c r="E115" s="105"/>
      <c r="F115" s="106"/>
      <c r="G115" s="105"/>
      <c r="H115" s="105"/>
      <c r="I115" s="107"/>
      <c r="J115" s="422"/>
      <c r="K115" s="422"/>
      <c r="L115" s="531"/>
      <c r="M115" s="422"/>
      <c r="N115" s="104"/>
      <c r="O115" s="79">
        <f t="shared" si="6"/>
        <v>0</v>
      </c>
      <c r="P115" s="79">
        <f t="shared" si="6"/>
        <v>0</v>
      </c>
      <c r="Q115" s="152" t="str">
        <f t="shared" ref="Q115:Q178" si="7">SUBSTITUTE(D115," ","_")</f>
        <v/>
      </c>
    </row>
    <row r="116" spans="1:17" x14ac:dyDescent="0.2">
      <c r="A116" s="118" t="str">
        <f t="shared" si="5"/>
        <v/>
      </c>
      <c r="B116" s="104"/>
      <c r="C116" s="153"/>
      <c r="D116" s="105"/>
      <c r="E116" s="105"/>
      <c r="F116" s="106"/>
      <c r="G116" s="105"/>
      <c r="H116" s="105"/>
      <c r="I116" s="107"/>
      <c r="J116" s="422"/>
      <c r="K116" s="422"/>
      <c r="L116" s="531"/>
      <c r="M116" s="422"/>
      <c r="N116" s="104"/>
      <c r="O116" s="79">
        <f t="shared" si="6"/>
        <v>0</v>
      </c>
      <c r="P116" s="79">
        <f t="shared" si="6"/>
        <v>0</v>
      </c>
      <c r="Q116" s="152" t="str">
        <f t="shared" si="7"/>
        <v/>
      </c>
    </row>
    <row r="117" spans="1:17" x14ac:dyDescent="0.2">
      <c r="A117" s="118" t="str">
        <f t="shared" si="5"/>
        <v/>
      </c>
      <c r="B117" s="104"/>
      <c r="C117" s="153"/>
      <c r="D117" s="105"/>
      <c r="E117" s="105"/>
      <c r="F117" s="106"/>
      <c r="G117" s="105"/>
      <c r="H117" s="105"/>
      <c r="I117" s="107"/>
      <c r="J117" s="422"/>
      <c r="K117" s="422"/>
      <c r="L117" s="531"/>
      <c r="M117" s="422"/>
      <c r="N117" s="104"/>
      <c r="O117" s="79">
        <f t="shared" si="6"/>
        <v>0</v>
      </c>
      <c r="P117" s="79">
        <f t="shared" si="6"/>
        <v>0</v>
      </c>
      <c r="Q117" s="152" t="str">
        <f t="shared" si="7"/>
        <v/>
      </c>
    </row>
    <row r="118" spans="1:17" x14ac:dyDescent="0.2">
      <c r="A118" s="438" t="str">
        <f t="shared" si="5"/>
        <v/>
      </c>
      <c r="B118" s="104"/>
      <c r="C118" s="153"/>
      <c r="D118" s="105"/>
      <c r="E118" s="105"/>
      <c r="F118" s="106"/>
      <c r="G118" s="105"/>
      <c r="H118" s="105"/>
      <c r="I118" s="107"/>
      <c r="J118" s="422"/>
      <c r="K118" s="422"/>
      <c r="L118" s="531"/>
      <c r="M118" s="422"/>
      <c r="N118" s="104"/>
      <c r="O118" s="79">
        <f t="shared" si="6"/>
        <v>0</v>
      </c>
      <c r="P118" s="79">
        <f t="shared" si="6"/>
        <v>0</v>
      </c>
      <c r="Q118" s="152" t="str">
        <f t="shared" si="7"/>
        <v/>
      </c>
    </row>
    <row r="119" spans="1:17" x14ac:dyDescent="0.2">
      <c r="A119" s="118" t="str">
        <f t="shared" si="5"/>
        <v/>
      </c>
      <c r="B119" s="104"/>
      <c r="C119" s="153"/>
      <c r="D119" s="105"/>
      <c r="E119" s="105"/>
      <c r="F119" s="106"/>
      <c r="G119" s="105"/>
      <c r="H119" s="105"/>
      <c r="I119" s="107"/>
      <c r="J119" s="422"/>
      <c r="K119" s="422"/>
      <c r="L119" s="531"/>
      <c r="M119" s="422"/>
      <c r="N119" s="104"/>
      <c r="O119" s="79">
        <f t="shared" si="6"/>
        <v>0</v>
      </c>
      <c r="P119" s="79">
        <f t="shared" si="6"/>
        <v>0</v>
      </c>
      <c r="Q119" s="152" t="str">
        <f t="shared" si="7"/>
        <v/>
      </c>
    </row>
    <row r="120" spans="1:17" x14ac:dyDescent="0.2">
      <c r="A120" s="118" t="str">
        <f t="shared" si="5"/>
        <v/>
      </c>
      <c r="B120" s="104"/>
      <c r="C120" s="153"/>
      <c r="D120" s="105"/>
      <c r="E120" s="105"/>
      <c r="F120" s="106"/>
      <c r="G120" s="105"/>
      <c r="H120" s="105"/>
      <c r="I120" s="107"/>
      <c r="J120" s="422"/>
      <c r="K120" s="422"/>
      <c r="L120" s="531"/>
      <c r="M120" s="422"/>
      <c r="N120" s="104"/>
      <c r="O120" s="79">
        <f t="shared" si="6"/>
        <v>0</v>
      </c>
      <c r="P120" s="79">
        <f t="shared" si="6"/>
        <v>0</v>
      </c>
      <c r="Q120" s="152" t="str">
        <f t="shared" si="7"/>
        <v/>
      </c>
    </row>
    <row r="121" spans="1:17" x14ac:dyDescent="0.2">
      <c r="A121" s="118" t="str">
        <f t="shared" si="5"/>
        <v/>
      </c>
      <c r="B121" s="479"/>
      <c r="C121" s="493"/>
      <c r="D121" s="476"/>
      <c r="E121" s="476"/>
      <c r="F121" s="445"/>
      <c r="G121" s="476"/>
      <c r="H121" s="476"/>
      <c r="I121" s="442"/>
      <c r="J121" s="480"/>
      <c r="K121" s="480"/>
      <c r="L121" s="530"/>
      <c r="M121" s="422"/>
      <c r="N121" s="104"/>
      <c r="O121" s="79">
        <f t="shared" si="6"/>
        <v>0</v>
      </c>
      <c r="P121" s="79">
        <f t="shared" si="6"/>
        <v>0</v>
      </c>
      <c r="Q121" s="152" t="str">
        <f t="shared" si="7"/>
        <v/>
      </c>
    </row>
    <row r="122" spans="1:17" x14ac:dyDescent="0.2">
      <c r="A122" s="118" t="str">
        <f t="shared" si="5"/>
        <v/>
      </c>
      <c r="B122" s="479"/>
      <c r="C122" s="493"/>
      <c r="D122" s="476"/>
      <c r="E122" s="476"/>
      <c r="F122" s="445"/>
      <c r="G122" s="476"/>
      <c r="H122" s="476"/>
      <c r="I122" s="442"/>
      <c r="J122" s="480"/>
      <c r="K122" s="480"/>
      <c r="L122" s="530"/>
      <c r="M122" s="422"/>
      <c r="N122" s="104"/>
      <c r="O122" s="79">
        <f t="shared" si="6"/>
        <v>0</v>
      </c>
      <c r="P122" s="79">
        <f t="shared" si="6"/>
        <v>0</v>
      </c>
      <c r="Q122" s="152" t="str">
        <f t="shared" si="7"/>
        <v/>
      </c>
    </row>
    <row r="123" spans="1:17" x14ac:dyDescent="0.2">
      <c r="A123" s="438" t="str">
        <f t="shared" si="5"/>
        <v/>
      </c>
      <c r="B123" s="479"/>
      <c r="C123" s="493"/>
      <c r="D123" s="476"/>
      <c r="E123" s="476"/>
      <c r="F123" s="445"/>
      <c r="G123" s="476"/>
      <c r="H123" s="476"/>
      <c r="I123" s="442"/>
      <c r="J123" s="480"/>
      <c r="K123" s="480"/>
      <c r="L123" s="530"/>
      <c r="M123" s="422"/>
      <c r="N123" s="104"/>
      <c r="O123" s="79">
        <f t="shared" si="6"/>
        <v>0</v>
      </c>
      <c r="P123" s="79">
        <f t="shared" si="6"/>
        <v>0</v>
      </c>
      <c r="Q123" s="152" t="str">
        <f t="shared" si="7"/>
        <v/>
      </c>
    </row>
    <row r="124" spans="1:17" x14ac:dyDescent="0.2">
      <c r="A124" s="118" t="str">
        <f t="shared" si="5"/>
        <v/>
      </c>
      <c r="B124" s="479"/>
      <c r="C124" s="493"/>
      <c r="D124" s="476"/>
      <c r="E124" s="476"/>
      <c r="F124" s="445"/>
      <c r="G124" s="476"/>
      <c r="H124" s="476"/>
      <c r="I124" s="442"/>
      <c r="J124" s="480"/>
      <c r="K124" s="480"/>
      <c r="L124" s="530"/>
      <c r="M124" s="422"/>
      <c r="N124" s="104"/>
      <c r="O124" s="79">
        <f t="shared" si="6"/>
        <v>0</v>
      </c>
      <c r="P124" s="79">
        <f t="shared" si="6"/>
        <v>0</v>
      </c>
      <c r="Q124" s="152" t="str">
        <f t="shared" si="7"/>
        <v/>
      </c>
    </row>
    <row r="125" spans="1:17" x14ac:dyDescent="0.2">
      <c r="A125" s="118" t="str">
        <f t="shared" si="5"/>
        <v/>
      </c>
      <c r="B125" s="479"/>
      <c r="C125" s="493"/>
      <c r="D125" s="476"/>
      <c r="E125" s="476"/>
      <c r="F125" s="445"/>
      <c r="G125" s="476"/>
      <c r="H125" s="476"/>
      <c r="I125" s="442"/>
      <c r="J125" s="480"/>
      <c r="K125" s="480"/>
      <c r="L125" s="530"/>
      <c r="M125" s="422"/>
      <c r="N125" s="104"/>
      <c r="O125" s="79">
        <f t="shared" si="6"/>
        <v>0</v>
      </c>
      <c r="P125" s="79">
        <f t="shared" si="6"/>
        <v>0</v>
      </c>
      <c r="Q125" s="152" t="str">
        <f t="shared" si="7"/>
        <v/>
      </c>
    </row>
    <row r="126" spans="1:17" x14ac:dyDescent="0.2">
      <c r="A126" s="118" t="str">
        <f t="shared" si="5"/>
        <v/>
      </c>
      <c r="B126" s="479"/>
      <c r="C126" s="493"/>
      <c r="D126" s="476"/>
      <c r="E126" s="476"/>
      <c r="F126" s="445"/>
      <c r="G126" s="476"/>
      <c r="H126" s="476"/>
      <c r="I126" s="442"/>
      <c r="J126" s="480"/>
      <c r="K126" s="480"/>
      <c r="L126" s="530"/>
      <c r="M126" s="422"/>
      <c r="N126" s="104"/>
      <c r="O126" s="79">
        <f t="shared" si="6"/>
        <v>0</v>
      </c>
      <c r="P126" s="79">
        <f t="shared" si="6"/>
        <v>0</v>
      </c>
      <c r="Q126" s="152" t="str">
        <f t="shared" si="7"/>
        <v/>
      </c>
    </row>
    <row r="127" spans="1:17" x14ac:dyDescent="0.2">
      <c r="A127" s="118" t="str">
        <f t="shared" si="5"/>
        <v/>
      </c>
      <c r="B127" s="479"/>
      <c r="C127" s="493"/>
      <c r="D127" s="476"/>
      <c r="E127" s="476"/>
      <c r="F127" s="445"/>
      <c r="G127" s="476"/>
      <c r="H127" s="476"/>
      <c r="I127" s="442"/>
      <c r="J127" s="480"/>
      <c r="K127" s="480"/>
      <c r="L127" s="530"/>
      <c r="M127" s="422"/>
      <c r="N127" s="104"/>
      <c r="O127" s="79">
        <f t="shared" si="6"/>
        <v>0</v>
      </c>
      <c r="P127" s="79">
        <f t="shared" si="6"/>
        <v>0</v>
      </c>
      <c r="Q127" s="152" t="str">
        <f t="shared" si="7"/>
        <v/>
      </c>
    </row>
    <row r="128" spans="1:17" x14ac:dyDescent="0.2">
      <c r="A128" s="438" t="str">
        <f t="shared" si="5"/>
        <v/>
      </c>
      <c r="B128" s="479"/>
      <c r="C128" s="493"/>
      <c r="D128" s="476"/>
      <c r="E128" s="476"/>
      <c r="F128" s="445"/>
      <c r="G128" s="476"/>
      <c r="H128" s="476"/>
      <c r="I128" s="442"/>
      <c r="J128" s="480"/>
      <c r="K128" s="480"/>
      <c r="L128" s="530"/>
      <c r="M128" s="422"/>
      <c r="N128" s="104"/>
      <c r="O128" s="79">
        <f t="shared" si="6"/>
        <v>0</v>
      </c>
      <c r="P128" s="79">
        <f t="shared" si="6"/>
        <v>0</v>
      </c>
      <c r="Q128" s="152" t="str">
        <f t="shared" si="7"/>
        <v/>
      </c>
    </row>
    <row r="129" spans="1:17" x14ac:dyDescent="0.2">
      <c r="A129" s="118" t="str">
        <f t="shared" si="5"/>
        <v/>
      </c>
      <c r="B129" s="479"/>
      <c r="C129" s="493"/>
      <c r="D129" s="476"/>
      <c r="E129" s="476"/>
      <c r="F129" s="445"/>
      <c r="G129" s="476"/>
      <c r="H129" s="476"/>
      <c r="I129" s="442"/>
      <c r="J129" s="480"/>
      <c r="K129" s="480"/>
      <c r="L129" s="530"/>
      <c r="M129" s="422"/>
      <c r="N129" s="104"/>
      <c r="O129" s="79">
        <f t="shared" si="6"/>
        <v>0</v>
      </c>
      <c r="P129" s="79">
        <f t="shared" si="6"/>
        <v>0</v>
      </c>
      <c r="Q129" s="152" t="str">
        <f t="shared" si="7"/>
        <v/>
      </c>
    </row>
    <row r="130" spans="1:17" x14ac:dyDescent="0.2">
      <c r="A130" s="118" t="str">
        <f t="shared" si="5"/>
        <v/>
      </c>
      <c r="B130" s="479"/>
      <c r="C130" s="493"/>
      <c r="D130" s="476"/>
      <c r="E130" s="476"/>
      <c r="F130" s="445"/>
      <c r="G130" s="476"/>
      <c r="H130" s="476"/>
      <c r="I130" s="442"/>
      <c r="J130" s="480"/>
      <c r="K130" s="480"/>
      <c r="L130" s="530"/>
      <c r="M130" s="422"/>
      <c r="N130" s="104"/>
      <c r="O130" s="79">
        <f t="shared" si="6"/>
        <v>0</v>
      </c>
      <c r="P130" s="79">
        <f t="shared" si="6"/>
        <v>0</v>
      </c>
      <c r="Q130" s="152" t="str">
        <f t="shared" si="7"/>
        <v/>
      </c>
    </row>
    <row r="131" spans="1:17" x14ac:dyDescent="0.2">
      <c r="A131" s="118" t="str">
        <f t="shared" si="5"/>
        <v/>
      </c>
      <c r="B131" s="479"/>
      <c r="C131" s="493"/>
      <c r="D131" s="476"/>
      <c r="E131" s="476"/>
      <c r="F131" s="445"/>
      <c r="G131" s="476"/>
      <c r="H131" s="476"/>
      <c r="I131" s="442"/>
      <c r="J131" s="480"/>
      <c r="K131" s="480"/>
      <c r="L131" s="530"/>
      <c r="M131" s="422"/>
      <c r="N131" s="104"/>
      <c r="O131" s="79">
        <f t="shared" si="6"/>
        <v>0</v>
      </c>
      <c r="P131" s="79">
        <f t="shared" si="6"/>
        <v>0</v>
      </c>
      <c r="Q131" s="152" t="str">
        <f t="shared" si="7"/>
        <v/>
      </c>
    </row>
    <row r="132" spans="1:17" x14ac:dyDescent="0.2">
      <c r="A132" s="118" t="str">
        <f t="shared" si="5"/>
        <v/>
      </c>
      <c r="B132" s="479"/>
      <c r="C132" s="493"/>
      <c r="D132" s="476"/>
      <c r="E132" s="476"/>
      <c r="F132" s="445"/>
      <c r="G132" s="476"/>
      <c r="H132" s="476"/>
      <c r="I132" s="442"/>
      <c r="J132" s="480"/>
      <c r="K132" s="480"/>
      <c r="L132" s="530"/>
      <c r="M132" s="422"/>
      <c r="N132" s="104"/>
      <c r="O132" s="79">
        <f t="shared" si="6"/>
        <v>0</v>
      </c>
      <c r="P132" s="79">
        <f t="shared" si="6"/>
        <v>0</v>
      </c>
      <c r="Q132" s="152" t="str">
        <f t="shared" si="7"/>
        <v/>
      </c>
    </row>
    <row r="133" spans="1:17" x14ac:dyDescent="0.2">
      <c r="A133" s="438" t="str">
        <f t="shared" si="5"/>
        <v/>
      </c>
      <c r="B133" s="479"/>
      <c r="C133" s="493"/>
      <c r="D133" s="476"/>
      <c r="E133" s="476"/>
      <c r="F133" s="445"/>
      <c r="G133" s="476"/>
      <c r="H133" s="476"/>
      <c r="I133" s="442"/>
      <c r="J133" s="480"/>
      <c r="K133" s="480"/>
      <c r="L133" s="530"/>
      <c r="M133" s="422"/>
      <c r="N133" s="104"/>
      <c r="O133" s="79">
        <f t="shared" si="6"/>
        <v>0</v>
      </c>
      <c r="P133" s="79">
        <f t="shared" si="6"/>
        <v>0</v>
      </c>
      <c r="Q133" s="152" t="str">
        <f t="shared" si="7"/>
        <v/>
      </c>
    </row>
    <row r="134" spans="1:17" x14ac:dyDescent="0.2">
      <c r="A134" s="118" t="str">
        <f t="shared" si="5"/>
        <v/>
      </c>
      <c r="B134" s="479"/>
      <c r="C134" s="493"/>
      <c r="D134" s="476"/>
      <c r="E134" s="476"/>
      <c r="F134" s="445"/>
      <c r="G134" s="476"/>
      <c r="H134" s="476"/>
      <c r="I134" s="442"/>
      <c r="J134" s="480"/>
      <c r="K134" s="480"/>
      <c r="L134" s="530"/>
      <c r="M134" s="422"/>
      <c r="N134" s="104"/>
      <c r="O134" s="79">
        <f t="shared" si="6"/>
        <v>0</v>
      </c>
      <c r="P134" s="79">
        <f t="shared" si="6"/>
        <v>0</v>
      </c>
      <c r="Q134" s="152" t="str">
        <f t="shared" si="7"/>
        <v/>
      </c>
    </row>
    <row r="135" spans="1:17" x14ac:dyDescent="0.2">
      <c r="A135" s="118" t="str">
        <f t="shared" si="5"/>
        <v/>
      </c>
      <c r="B135" s="479"/>
      <c r="C135" s="493"/>
      <c r="D135" s="476"/>
      <c r="E135" s="476"/>
      <c r="F135" s="445"/>
      <c r="G135" s="476"/>
      <c r="H135" s="476"/>
      <c r="I135" s="442"/>
      <c r="J135" s="480"/>
      <c r="K135" s="480"/>
      <c r="L135" s="530"/>
      <c r="M135" s="422"/>
      <c r="N135" s="104"/>
      <c r="O135" s="79">
        <f t="shared" si="6"/>
        <v>0</v>
      </c>
      <c r="P135" s="79">
        <f t="shared" si="6"/>
        <v>0</v>
      </c>
      <c r="Q135" s="152" t="str">
        <f t="shared" si="7"/>
        <v/>
      </c>
    </row>
    <row r="136" spans="1:17" x14ac:dyDescent="0.2">
      <c r="A136" s="118" t="str">
        <f t="shared" si="5"/>
        <v/>
      </c>
      <c r="B136" s="104"/>
      <c r="C136" s="153"/>
      <c r="D136" s="105"/>
      <c r="E136" s="105"/>
      <c r="F136" s="106"/>
      <c r="G136" s="105"/>
      <c r="H136" s="105"/>
      <c r="I136" s="107"/>
      <c r="J136" s="422"/>
      <c r="K136" s="422"/>
      <c r="L136" s="531"/>
      <c r="M136" s="422"/>
      <c r="N136" s="104"/>
      <c r="O136" s="79">
        <f t="shared" si="6"/>
        <v>0</v>
      </c>
      <c r="P136" s="79">
        <f t="shared" si="6"/>
        <v>0</v>
      </c>
      <c r="Q136" s="152" t="str">
        <f t="shared" si="7"/>
        <v/>
      </c>
    </row>
    <row r="137" spans="1:17" x14ac:dyDescent="0.2">
      <c r="A137" s="118" t="str">
        <f t="shared" si="5"/>
        <v/>
      </c>
      <c r="B137" s="104"/>
      <c r="C137" s="153"/>
      <c r="D137" s="105"/>
      <c r="E137" s="105"/>
      <c r="F137" s="106"/>
      <c r="G137" s="105"/>
      <c r="H137" s="105"/>
      <c r="I137" s="107"/>
      <c r="J137" s="422"/>
      <c r="K137" s="422"/>
      <c r="L137" s="531"/>
      <c r="M137" s="422"/>
      <c r="N137" s="104"/>
      <c r="O137" s="79">
        <f t="shared" si="6"/>
        <v>0</v>
      </c>
      <c r="P137" s="79">
        <f t="shared" si="6"/>
        <v>0</v>
      </c>
      <c r="Q137" s="152" t="str">
        <f t="shared" si="7"/>
        <v/>
      </c>
    </row>
    <row r="138" spans="1:17" x14ac:dyDescent="0.2">
      <c r="A138" s="438" t="str">
        <f t="shared" si="5"/>
        <v/>
      </c>
      <c r="B138" s="104"/>
      <c r="C138" s="153"/>
      <c r="D138" s="105"/>
      <c r="E138" s="105"/>
      <c r="F138" s="106"/>
      <c r="G138" s="105"/>
      <c r="H138" s="105"/>
      <c r="I138" s="107"/>
      <c r="J138" s="422"/>
      <c r="K138" s="422"/>
      <c r="L138" s="531"/>
      <c r="M138" s="422"/>
      <c r="N138" s="104"/>
      <c r="O138" s="79">
        <f t="shared" si="6"/>
        <v>0</v>
      </c>
      <c r="P138" s="79">
        <f t="shared" si="6"/>
        <v>0</v>
      </c>
      <c r="Q138" s="152" t="str">
        <f t="shared" si="7"/>
        <v/>
      </c>
    </row>
    <row r="139" spans="1:17" x14ac:dyDescent="0.2">
      <c r="A139" s="118" t="str">
        <f t="shared" si="5"/>
        <v/>
      </c>
      <c r="B139" s="104"/>
      <c r="C139" s="153"/>
      <c r="D139" s="105"/>
      <c r="E139" s="105"/>
      <c r="F139" s="106"/>
      <c r="G139" s="105"/>
      <c r="H139" s="105"/>
      <c r="I139" s="107"/>
      <c r="J139" s="422"/>
      <c r="K139" s="422"/>
      <c r="L139" s="531"/>
      <c r="M139" s="422"/>
      <c r="N139" s="104"/>
      <c r="O139" s="79">
        <f t="shared" si="6"/>
        <v>0</v>
      </c>
      <c r="P139" s="79">
        <f t="shared" si="6"/>
        <v>0</v>
      </c>
      <c r="Q139" s="152" t="str">
        <f t="shared" si="7"/>
        <v/>
      </c>
    </row>
    <row r="140" spans="1:17" x14ac:dyDescent="0.2">
      <c r="A140" s="118" t="str">
        <f t="shared" si="5"/>
        <v/>
      </c>
      <c r="B140" s="104"/>
      <c r="C140" s="153"/>
      <c r="D140" s="105"/>
      <c r="E140" s="105"/>
      <c r="F140" s="106"/>
      <c r="G140" s="105"/>
      <c r="H140" s="105"/>
      <c r="I140" s="107"/>
      <c r="J140" s="422"/>
      <c r="K140" s="422"/>
      <c r="L140" s="531"/>
      <c r="M140" s="422"/>
      <c r="N140" s="104"/>
      <c r="O140" s="79">
        <f t="shared" si="6"/>
        <v>0</v>
      </c>
      <c r="P140" s="79">
        <f t="shared" si="6"/>
        <v>0</v>
      </c>
      <c r="Q140" s="152" t="str">
        <f t="shared" si="7"/>
        <v/>
      </c>
    </row>
    <row r="141" spans="1:17" x14ac:dyDescent="0.2">
      <c r="A141" s="118" t="str">
        <f t="shared" si="5"/>
        <v/>
      </c>
      <c r="B141" s="104"/>
      <c r="C141" s="153"/>
      <c r="D141" s="105"/>
      <c r="E141" s="105"/>
      <c r="F141" s="106"/>
      <c r="G141" s="105"/>
      <c r="H141" s="105"/>
      <c r="I141" s="107"/>
      <c r="J141" s="422"/>
      <c r="K141" s="422"/>
      <c r="L141" s="531"/>
      <c r="M141" s="422"/>
      <c r="N141" s="104"/>
      <c r="O141" s="79">
        <f t="shared" si="6"/>
        <v>0</v>
      </c>
      <c r="P141" s="79">
        <f t="shared" si="6"/>
        <v>0</v>
      </c>
      <c r="Q141" s="152" t="str">
        <f t="shared" si="7"/>
        <v/>
      </c>
    </row>
    <row r="142" spans="1:17" x14ac:dyDescent="0.2">
      <c r="A142" s="118" t="str">
        <f t="shared" si="5"/>
        <v/>
      </c>
      <c r="B142" s="104"/>
      <c r="C142" s="153"/>
      <c r="D142" s="105"/>
      <c r="E142" s="105"/>
      <c r="F142" s="106"/>
      <c r="G142" s="105"/>
      <c r="H142" s="105"/>
      <c r="I142" s="107"/>
      <c r="J142" s="422"/>
      <c r="K142" s="422"/>
      <c r="L142" s="531"/>
      <c r="M142" s="422"/>
      <c r="N142" s="104"/>
      <c r="O142" s="79">
        <f t="shared" si="6"/>
        <v>0</v>
      </c>
      <c r="P142" s="79">
        <f t="shared" si="6"/>
        <v>0</v>
      </c>
      <c r="Q142" s="152" t="str">
        <f t="shared" si="7"/>
        <v/>
      </c>
    </row>
    <row r="143" spans="1:17" x14ac:dyDescent="0.2">
      <c r="A143" s="438" t="str">
        <f t="shared" si="5"/>
        <v/>
      </c>
      <c r="B143" s="104"/>
      <c r="C143" s="153"/>
      <c r="D143" s="105"/>
      <c r="E143" s="105"/>
      <c r="F143" s="106"/>
      <c r="G143" s="105"/>
      <c r="H143" s="105"/>
      <c r="I143" s="107"/>
      <c r="J143" s="422"/>
      <c r="K143" s="422"/>
      <c r="L143" s="531"/>
      <c r="M143" s="422"/>
      <c r="N143" s="104"/>
      <c r="O143" s="79">
        <f t="shared" si="6"/>
        <v>0</v>
      </c>
      <c r="P143" s="79">
        <f t="shared" si="6"/>
        <v>0</v>
      </c>
      <c r="Q143" s="152" t="str">
        <f t="shared" si="7"/>
        <v/>
      </c>
    </row>
    <row r="144" spans="1:17" x14ac:dyDescent="0.2">
      <c r="A144" s="118" t="str">
        <f t="shared" si="5"/>
        <v/>
      </c>
      <c r="B144" s="104"/>
      <c r="C144" s="153"/>
      <c r="D144" s="105"/>
      <c r="E144" s="105"/>
      <c r="F144" s="106"/>
      <c r="G144" s="105"/>
      <c r="H144" s="105"/>
      <c r="I144" s="107"/>
      <c r="J144" s="422"/>
      <c r="K144" s="422"/>
      <c r="L144" s="531"/>
      <c r="M144" s="422"/>
      <c r="N144" s="104"/>
      <c r="O144" s="79">
        <f t="shared" si="6"/>
        <v>0</v>
      </c>
      <c r="P144" s="79">
        <f t="shared" si="6"/>
        <v>0</v>
      </c>
      <c r="Q144" s="152" t="str">
        <f t="shared" si="7"/>
        <v/>
      </c>
    </row>
    <row r="145" spans="1:17" x14ac:dyDescent="0.2">
      <c r="A145" s="118" t="str">
        <f t="shared" si="5"/>
        <v/>
      </c>
      <c r="B145" s="104"/>
      <c r="C145" s="153"/>
      <c r="D145" s="105"/>
      <c r="E145" s="105"/>
      <c r="F145" s="106"/>
      <c r="G145" s="105"/>
      <c r="H145" s="105"/>
      <c r="I145" s="107"/>
      <c r="J145" s="422"/>
      <c r="K145" s="422"/>
      <c r="L145" s="531"/>
      <c r="M145" s="422"/>
      <c r="N145" s="104"/>
      <c r="O145" s="79">
        <f t="shared" si="6"/>
        <v>0</v>
      </c>
      <c r="P145" s="79">
        <f t="shared" si="6"/>
        <v>0</v>
      </c>
      <c r="Q145" s="152" t="str">
        <f t="shared" si="7"/>
        <v/>
      </c>
    </row>
    <row r="146" spans="1:17" x14ac:dyDescent="0.2">
      <c r="A146" s="118" t="str">
        <f t="shared" si="5"/>
        <v/>
      </c>
      <c r="B146" s="104"/>
      <c r="C146" s="153"/>
      <c r="D146" s="105"/>
      <c r="E146" s="105"/>
      <c r="F146" s="106"/>
      <c r="G146" s="105"/>
      <c r="H146" s="105"/>
      <c r="I146" s="107"/>
      <c r="J146" s="422"/>
      <c r="K146" s="422"/>
      <c r="L146" s="531"/>
      <c r="M146" s="422"/>
      <c r="N146" s="104"/>
      <c r="O146" s="79">
        <f t="shared" si="6"/>
        <v>0</v>
      </c>
      <c r="P146" s="79">
        <f t="shared" si="6"/>
        <v>0</v>
      </c>
      <c r="Q146" s="152" t="str">
        <f t="shared" si="7"/>
        <v/>
      </c>
    </row>
    <row r="147" spans="1:17" x14ac:dyDescent="0.2">
      <c r="A147" s="118" t="str">
        <f t="shared" si="5"/>
        <v/>
      </c>
      <c r="B147" s="104"/>
      <c r="C147" s="153"/>
      <c r="D147" s="105"/>
      <c r="E147" s="105"/>
      <c r="F147" s="106"/>
      <c r="G147" s="105"/>
      <c r="H147" s="105"/>
      <c r="I147" s="107"/>
      <c r="J147" s="422"/>
      <c r="K147" s="422"/>
      <c r="L147" s="531"/>
      <c r="M147" s="422"/>
      <c r="N147" s="104"/>
      <c r="O147" s="79">
        <f t="shared" si="6"/>
        <v>0</v>
      </c>
      <c r="P147" s="79">
        <f t="shared" si="6"/>
        <v>0</v>
      </c>
      <c r="Q147" s="152" t="str">
        <f t="shared" si="7"/>
        <v/>
      </c>
    </row>
    <row r="148" spans="1:17" x14ac:dyDescent="0.2">
      <c r="A148" s="438" t="str">
        <f t="shared" si="5"/>
        <v/>
      </c>
      <c r="B148" s="104"/>
      <c r="C148" s="153"/>
      <c r="D148" s="105"/>
      <c r="E148" s="105"/>
      <c r="F148" s="106"/>
      <c r="G148" s="105"/>
      <c r="H148" s="105"/>
      <c r="I148" s="107"/>
      <c r="J148" s="422"/>
      <c r="K148" s="422"/>
      <c r="L148" s="531"/>
      <c r="M148" s="422"/>
      <c r="N148" s="104"/>
      <c r="O148" s="79">
        <f t="shared" si="6"/>
        <v>0</v>
      </c>
      <c r="P148" s="79">
        <f t="shared" si="6"/>
        <v>0</v>
      </c>
      <c r="Q148" s="152" t="str">
        <f t="shared" si="7"/>
        <v/>
      </c>
    </row>
    <row r="149" spans="1:17" x14ac:dyDescent="0.2">
      <c r="A149" s="118" t="str">
        <f t="shared" si="5"/>
        <v/>
      </c>
      <c r="B149" s="104"/>
      <c r="C149" s="153"/>
      <c r="D149" s="105"/>
      <c r="E149" s="105"/>
      <c r="F149" s="106"/>
      <c r="G149" s="105"/>
      <c r="H149" s="105"/>
      <c r="I149" s="107"/>
      <c r="J149" s="422"/>
      <c r="K149" s="422"/>
      <c r="L149" s="531"/>
      <c r="M149" s="422"/>
      <c r="N149" s="104"/>
      <c r="O149" s="79">
        <f t="shared" si="6"/>
        <v>0</v>
      </c>
      <c r="P149" s="79">
        <f t="shared" si="6"/>
        <v>0</v>
      </c>
      <c r="Q149" s="152" t="str">
        <f t="shared" si="7"/>
        <v/>
      </c>
    </row>
    <row r="150" spans="1:17" x14ac:dyDescent="0.2">
      <c r="A150" s="118" t="str">
        <f t="shared" si="5"/>
        <v/>
      </c>
      <c r="B150" s="104"/>
      <c r="C150" s="153"/>
      <c r="D150" s="105"/>
      <c r="E150" s="105"/>
      <c r="F150" s="106"/>
      <c r="G150" s="105"/>
      <c r="H150" s="105"/>
      <c r="I150" s="107"/>
      <c r="J150" s="422"/>
      <c r="K150" s="422"/>
      <c r="L150" s="531"/>
      <c r="M150" s="422"/>
      <c r="N150" s="104"/>
      <c r="O150" s="79">
        <f t="shared" si="6"/>
        <v>0</v>
      </c>
      <c r="P150" s="79">
        <f t="shared" si="6"/>
        <v>0</v>
      </c>
      <c r="Q150" s="152" t="str">
        <f t="shared" si="7"/>
        <v/>
      </c>
    </row>
    <row r="151" spans="1:17" x14ac:dyDescent="0.2">
      <c r="A151" s="118" t="str">
        <f t="shared" si="5"/>
        <v/>
      </c>
      <c r="B151" s="104"/>
      <c r="C151" s="153"/>
      <c r="D151" s="105"/>
      <c r="E151" s="105"/>
      <c r="F151" s="106"/>
      <c r="G151" s="105"/>
      <c r="H151" s="105"/>
      <c r="I151" s="107"/>
      <c r="J151" s="422"/>
      <c r="K151" s="422"/>
      <c r="L151" s="531"/>
      <c r="M151" s="422"/>
      <c r="N151" s="104"/>
      <c r="O151" s="79">
        <f t="shared" si="6"/>
        <v>0</v>
      </c>
      <c r="P151" s="79">
        <f t="shared" si="6"/>
        <v>0</v>
      </c>
      <c r="Q151" s="152" t="str">
        <f t="shared" si="7"/>
        <v/>
      </c>
    </row>
    <row r="152" spans="1:17" x14ac:dyDescent="0.2">
      <c r="A152" s="118" t="str">
        <f t="shared" si="5"/>
        <v/>
      </c>
      <c r="B152" s="104"/>
      <c r="C152" s="153"/>
      <c r="D152" s="105"/>
      <c r="E152" s="105"/>
      <c r="F152" s="106"/>
      <c r="G152" s="105"/>
      <c r="H152" s="105"/>
      <c r="I152" s="107"/>
      <c r="J152" s="422"/>
      <c r="K152" s="422"/>
      <c r="L152" s="531"/>
      <c r="M152" s="422"/>
      <c r="N152" s="104"/>
      <c r="O152" s="79">
        <f t="shared" si="6"/>
        <v>0</v>
      </c>
      <c r="P152" s="79">
        <f t="shared" si="6"/>
        <v>0</v>
      </c>
      <c r="Q152" s="152" t="str">
        <f t="shared" si="7"/>
        <v/>
      </c>
    </row>
    <row r="153" spans="1:17" x14ac:dyDescent="0.2">
      <c r="A153" s="438" t="str">
        <f t="shared" si="5"/>
        <v/>
      </c>
      <c r="B153" s="104"/>
      <c r="C153" s="153"/>
      <c r="D153" s="105"/>
      <c r="E153" s="105"/>
      <c r="F153" s="106"/>
      <c r="G153" s="105"/>
      <c r="H153" s="105"/>
      <c r="I153" s="107"/>
      <c r="J153" s="422"/>
      <c r="K153" s="422"/>
      <c r="L153" s="531"/>
      <c r="M153" s="422"/>
      <c r="N153" s="104"/>
      <c r="O153" s="79">
        <f t="shared" si="6"/>
        <v>0</v>
      </c>
      <c r="P153" s="79">
        <f t="shared" si="6"/>
        <v>0</v>
      </c>
      <c r="Q153" s="152" t="str">
        <f t="shared" si="7"/>
        <v/>
      </c>
    </row>
    <row r="154" spans="1:17" x14ac:dyDescent="0.2">
      <c r="A154" s="118" t="str">
        <f t="shared" si="5"/>
        <v/>
      </c>
      <c r="B154" s="104"/>
      <c r="C154" s="153"/>
      <c r="D154" s="105"/>
      <c r="E154" s="105"/>
      <c r="F154" s="106"/>
      <c r="G154" s="105"/>
      <c r="H154" s="105"/>
      <c r="I154" s="107"/>
      <c r="J154" s="422"/>
      <c r="K154" s="422"/>
      <c r="L154" s="531"/>
      <c r="M154" s="422"/>
      <c r="N154" s="104"/>
      <c r="O154" s="79">
        <f t="shared" si="6"/>
        <v>0</v>
      </c>
      <c r="P154" s="79">
        <f t="shared" si="6"/>
        <v>0</v>
      </c>
      <c r="Q154" s="152" t="str">
        <f t="shared" si="7"/>
        <v/>
      </c>
    </row>
    <row r="155" spans="1:17" x14ac:dyDescent="0.2">
      <c r="A155" s="118" t="str">
        <f t="shared" si="5"/>
        <v/>
      </c>
      <c r="B155" s="104"/>
      <c r="C155" s="153"/>
      <c r="D155" s="105"/>
      <c r="E155" s="105"/>
      <c r="F155" s="106"/>
      <c r="G155" s="446"/>
      <c r="H155" s="105"/>
      <c r="I155" s="107"/>
      <c r="J155" s="422"/>
      <c r="K155" s="422"/>
      <c r="L155" s="531"/>
      <c r="M155" s="422"/>
      <c r="N155" s="104"/>
      <c r="O155" s="79">
        <f t="shared" si="6"/>
        <v>0</v>
      </c>
      <c r="P155" s="79">
        <f t="shared" si="6"/>
        <v>0</v>
      </c>
      <c r="Q155" s="152" t="str">
        <f t="shared" si="7"/>
        <v/>
      </c>
    </row>
    <row r="156" spans="1:17" x14ac:dyDescent="0.2">
      <c r="A156" s="118" t="str">
        <f t="shared" si="5"/>
        <v/>
      </c>
      <c r="B156" s="104"/>
      <c r="C156" s="153"/>
      <c r="D156" s="105"/>
      <c r="E156" s="105"/>
      <c r="F156" s="106"/>
      <c r="G156" s="105"/>
      <c r="H156" s="105"/>
      <c r="I156" s="107"/>
      <c r="J156" s="422"/>
      <c r="K156" s="422"/>
      <c r="L156" s="531"/>
      <c r="M156" s="422"/>
      <c r="N156" s="104"/>
      <c r="O156" s="79">
        <f t="shared" si="6"/>
        <v>0</v>
      </c>
      <c r="P156" s="79">
        <f t="shared" si="6"/>
        <v>0</v>
      </c>
      <c r="Q156" s="152" t="str">
        <f t="shared" si="7"/>
        <v/>
      </c>
    </row>
    <row r="157" spans="1:17" x14ac:dyDescent="0.2">
      <c r="A157" s="118" t="str">
        <f t="shared" ref="A157:A220" si="8">IF(B157="","",ROW()-4)</f>
        <v/>
      </c>
      <c r="B157" s="104"/>
      <c r="C157" s="153"/>
      <c r="D157" s="105"/>
      <c r="E157" s="105"/>
      <c r="F157" s="106"/>
      <c r="G157" s="105"/>
      <c r="H157" s="105"/>
      <c r="I157" s="107"/>
      <c r="J157" s="422"/>
      <c r="K157" s="422"/>
      <c r="L157" s="531"/>
      <c r="M157" s="422"/>
      <c r="N157" s="104"/>
      <c r="O157" s="79">
        <f t="shared" si="6"/>
        <v>0</v>
      </c>
      <c r="P157" s="79">
        <f t="shared" si="6"/>
        <v>0</v>
      </c>
      <c r="Q157" s="152" t="str">
        <f t="shared" si="7"/>
        <v/>
      </c>
    </row>
    <row r="158" spans="1:17" x14ac:dyDescent="0.2">
      <c r="A158" s="438" t="str">
        <f t="shared" si="8"/>
        <v/>
      </c>
      <c r="B158" s="104"/>
      <c r="C158" s="153"/>
      <c r="D158" s="105"/>
      <c r="E158" s="105"/>
      <c r="F158" s="106"/>
      <c r="G158" s="105"/>
      <c r="H158" s="105"/>
      <c r="I158" s="107"/>
      <c r="J158" s="422"/>
      <c r="K158" s="422"/>
      <c r="L158" s="531"/>
      <c r="M158" s="422"/>
      <c r="N158" s="104"/>
      <c r="O158" s="79">
        <f t="shared" si="6"/>
        <v>0</v>
      </c>
      <c r="P158" s="79">
        <f t="shared" si="6"/>
        <v>0</v>
      </c>
      <c r="Q158" s="152" t="str">
        <f t="shared" si="7"/>
        <v/>
      </c>
    </row>
    <row r="159" spans="1:17" x14ac:dyDescent="0.2">
      <c r="A159" s="118" t="str">
        <f t="shared" si="8"/>
        <v/>
      </c>
      <c r="B159" s="104"/>
      <c r="C159" s="153"/>
      <c r="D159" s="105"/>
      <c r="E159" s="105"/>
      <c r="F159" s="106"/>
      <c r="G159" s="105"/>
      <c r="H159" s="105"/>
      <c r="I159" s="107"/>
      <c r="J159" s="422"/>
      <c r="K159" s="422"/>
      <c r="L159" s="531"/>
      <c r="M159" s="422"/>
      <c r="N159" s="104"/>
      <c r="O159" s="79">
        <f t="shared" si="6"/>
        <v>0</v>
      </c>
      <c r="P159" s="79">
        <f t="shared" si="6"/>
        <v>0</v>
      </c>
      <c r="Q159" s="152" t="str">
        <f t="shared" si="7"/>
        <v/>
      </c>
    </row>
    <row r="160" spans="1:17" x14ac:dyDescent="0.2">
      <c r="A160" s="118" t="str">
        <f t="shared" si="8"/>
        <v/>
      </c>
      <c r="B160" s="104"/>
      <c r="C160" s="153"/>
      <c r="D160" s="105"/>
      <c r="E160" s="105"/>
      <c r="F160" s="106"/>
      <c r="G160" s="105"/>
      <c r="H160" s="105"/>
      <c r="I160" s="107"/>
      <c r="J160" s="422"/>
      <c r="K160" s="422"/>
      <c r="L160" s="531"/>
      <c r="M160" s="422"/>
      <c r="N160" s="104"/>
      <c r="O160" s="79">
        <f t="shared" si="6"/>
        <v>0</v>
      </c>
      <c r="P160" s="79">
        <f t="shared" si="6"/>
        <v>0</v>
      </c>
      <c r="Q160" s="152" t="str">
        <f t="shared" si="7"/>
        <v/>
      </c>
    </row>
    <row r="161" spans="1:17" x14ac:dyDescent="0.2">
      <c r="A161" s="118" t="str">
        <f t="shared" si="8"/>
        <v/>
      </c>
      <c r="B161" s="104"/>
      <c r="C161" s="153"/>
      <c r="D161" s="105"/>
      <c r="E161" s="105"/>
      <c r="F161" s="106"/>
      <c r="G161" s="105"/>
      <c r="H161" s="105"/>
      <c r="I161" s="107"/>
      <c r="J161" s="422"/>
      <c r="K161" s="422"/>
      <c r="L161" s="531"/>
      <c r="M161" s="422"/>
      <c r="N161" s="104"/>
      <c r="O161" s="79">
        <f t="shared" si="6"/>
        <v>0</v>
      </c>
      <c r="P161" s="79">
        <f t="shared" si="6"/>
        <v>0</v>
      </c>
      <c r="Q161" s="152" t="str">
        <f t="shared" si="7"/>
        <v/>
      </c>
    </row>
    <row r="162" spans="1:17" x14ac:dyDescent="0.2">
      <c r="A162" s="118" t="str">
        <f t="shared" si="8"/>
        <v/>
      </c>
      <c r="B162" s="104"/>
      <c r="C162" s="153"/>
      <c r="D162" s="105"/>
      <c r="E162" s="105"/>
      <c r="F162" s="106"/>
      <c r="G162" s="105"/>
      <c r="H162" s="105"/>
      <c r="I162" s="107"/>
      <c r="J162" s="422"/>
      <c r="K162" s="422"/>
      <c r="L162" s="531"/>
      <c r="M162" s="422"/>
      <c r="N162" s="104"/>
      <c r="O162" s="79">
        <f t="shared" si="6"/>
        <v>0</v>
      </c>
      <c r="P162" s="79">
        <f t="shared" si="6"/>
        <v>0</v>
      </c>
      <c r="Q162" s="152" t="str">
        <f t="shared" si="7"/>
        <v/>
      </c>
    </row>
    <row r="163" spans="1:17" x14ac:dyDescent="0.2">
      <c r="A163" s="438" t="str">
        <f t="shared" si="8"/>
        <v/>
      </c>
      <c r="B163" s="104"/>
      <c r="C163" s="153"/>
      <c r="D163" s="105"/>
      <c r="E163" s="105"/>
      <c r="F163" s="106"/>
      <c r="G163" s="105"/>
      <c r="H163" s="105"/>
      <c r="I163" s="107"/>
      <c r="J163" s="422"/>
      <c r="K163" s="422"/>
      <c r="L163" s="531"/>
      <c r="M163" s="422"/>
      <c r="N163" s="104"/>
      <c r="O163" s="79">
        <f t="shared" si="6"/>
        <v>0</v>
      </c>
      <c r="P163" s="79">
        <f t="shared" si="6"/>
        <v>0</v>
      </c>
      <c r="Q163" s="152" t="str">
        <f t="shared" si="7"/>
        <v/>
      </c>
    </row>
    <row r="164" spans="1:17" x14ac:dyDescent="0.2">
      <c r="A164" s="118" t="str">
        <f t="shared" si="8"/>
        <v/>
      </c>
      <c r="B164" s="104"/>
      <c r="C164" s="153"/>
      <c r="D164" s="105"/>
      <c r="E164" s="105"/>
      <c r="F164" s="106"/>
      <c r="G164" s="105"/>
      <c r="H164" s="105"/>
      <c r="I164" s="107"/>
      <c r="J164" s="422"/>
      <c r="K164" s="422"/>
      <c r="L164" s="531"/>
      <c r="M164" s="422"/>
      <c r="N164" s="104"/>
      <c r="O164" s="79">
        <f t="shared" si="6"/>
        <v>0</v>
      </c>
      <c r="P164" s="79">
        <f t="shared" si="6"/>
        <v>0</v>
      </c>
      <c r="Q164" s="152" t="str">
        <f t="shared" si="7"/>
        <v/>
      </c>
    </row>
    <row r="165" spans="1:17" x14ac:dyDescent="0.2">
      <c r="A165" s="118" t="str">
        <f t="shared" si="8"/>
        <v/>
      </c>
      <c r="B165" s="104"/>
      <c r="C165" s="153"/>
      <c r="D165" s="105"/>
      <c r="E165" s="105"/>
      <c r="F165" s="106"/>
      <c r="G165" s="105"/>
      <c r="H165" s="105"/>
      <c r="I165" s="107"/>
      <c r="J165" s="422"/>
      <c r="K165" s="422"/>
      <c r="L165" s="531"/>
      <c r="M165" s="422"/>
      <c r="N165" s="104"/>
      <c r="O165" s="79">
        <f t="shared" si="6"/>
        <v>0</v>
      </c>
      <c r="P165" s="79">
        <f t="shared" si="6"/>
        <v>0</v>
      </c>
      <c r="Q165" s="152" t="str">
        <f t="shared" si="7"/>
        <v/>
      </c>
    </row>
    <row r="166" spans="1:17" x14ac:dyDescent="0.2">
      <c r="A166" s="118" t="str">
        <f t="shared" si="8"/>
        <v/>
      </c>
      <c r="B166" s="104"/>
      <c r="C166" s="153"/>
      <c r="D166" s="105"/>
      <c r="E166" s="105"/>
      <c r="F166" s="106"/>
      <c r="G166" s="105"/>
      <c r="H166" s="105"/>
      <c r="I166" s="107"/>
      <c r="J166" s="422"/>
      <c r="K166" s="422"/>
      <c r="L166" s="531"/>
      <c r="M166" s="422"/>
      <c r="N166" s="104"/>
      <c r="O166" s="79">
        <f t="shared" si="6"/>
        <v>0</v>
      </c>
      <c r="P166" s="79">
        <f t="shared" si="6"/>
        <v>0</v>
      </c>
      <c r="Q166" s="152" t="str">
        <f t="shared" si="7"/>
        <v/>
      </c>
    </row>
    <row r="167" spans="1:17" x14ac:dyDescent="0.2">
      <c r="A167" s="118" t="str">
        <f t="shared" si="8"/>
        <v/>
      </c>
      <c r="B167" s="104"/>
      <c r="C167" s="153"/>
      <c r="D167" s="105"/>
      <c r="E167" s="105"/>
      <c r="F167" s="106"/>
      <c r="G167" s="105"/>
      <c r="H167" s="105"/>
      <c r="I167" s="107"/>
      <c r="J167" s="422"/>
      <c r="K167" s="422"/>
      <c r="L167" s="531"/>
      <c r="M167" s="422"/>
      <c r="N167" s="104"/>
      <c r="O167" s="79">
        <f t="shared" si="6"/>
        <v>0</v>
      </c>
      <c r="P167" s="79">
        <f t="shared" si="6"/>
        <v>0</v>
      </c>
      <c r="Q167" s="152" t="str">
        <f t="shared" si="7"/>
        <v/>
      </c>
    </row>
    <row r="168" spans="1:17" x14ac:dyDescent="0.2">
      <c r="A168" s="438" t="str">
        <f t="shared" si="8"/>
        <v/>
      </c>
      <c r="B168" s="104"/>
      <c r="C168" s="153"/>
      <c r="D168" s="105"/>
      <c r="E168" s="105"/>
      <c r="F168" s="106"/>
      <c r="G168" s="105"/>
      <c r="H168" s="105"/>
      <c r="I168" s="107"/>
      <c r="J168" s="422"/>
      <c r="K168" s="422"/>
      <c r="L168" s="531"/>
      <c r="M168" s="422"/>
      <c r="N168" s="104"/>
      <c r="O168" s="79">
        <f t="shared" si="6"/>
        <v>0</v>
      </c>
      <c r="P168" s="79">
        <f t="shared" si="6"/>
        <v>0</v>
      </c>
      <c r="Q168" s="152" t="str">
        <f t="shared" si="7"/>
        <v/>
      </c>
    </row>
    <row r="169" spans="1:17" x14ac:dyDescent="0.2">
      <c r="A169" s="118" t="str">
        <f t="shared" si="8"/>
        <v/>
      </c>
      <c r="B169" s="104"/>
      <c r="C169" s="153"/>
      <c r="D169" s="105"/>
      <c r="E169" s="105"/>
      <c r="F169" s="106"/>
      <c r="G169" s="105"/>
      <c r="H169" s="105"/>
      <c r="I169" s="107"/>
      <c r="J169" s="422"/>
      <c r="K169" s="422"/>
      <c r="L169" s="531"/>
      <c r="M169" s="422"/>
      <c r="N169" s="104"/>
      <c r="O169" s="79">
        <f t="shared" si="6"/>
        <v>0</v>
      </c>
      <c r="P169" s="79">
        <f t="shared" si="6"/>
        <v>0</v>
      </c>
      <c r="Q169" s="152" t="str">
        <f t="shared" si="7"/>
        <v/>
      </c>
    </row>
    <row r="170" spans="1:17" x14ac:dyDescent="0.2">
      <c r="A170" s="118" t="str">
        <f t="shared" si="8"/>
        <v/>
      </c>
      <c r="B170" s="104"/>
      <c r="C170" s="153"/>
      <c r="D170" s="105"/>
      <c r="E170" s="105"/>
      <c r="F170" s="106"/>
      <c r="G170" s="105"/>
      <c r="H170" s="105"/>
      <c r="I170" s="107"/>
      <c r="J170" s="422"/>
      <c r="K170" s="422"/>
      <c r="L170" s="531"/>
      <c r="M170" s="422"/>
      <c r="N170" s="104"/>
      <c r="O170" s="79">
        <f t="shared" si="6"/>
        <v>0</v>
      </c>
      <c r="P170" s="79">
        <f t="shared" si="6"/>
        <v>0</v>
      </c>
      <c r="Q170" s="152" t="str">
        <f t="shared" si="7"/>
        <v/>
      </c>
    </row>
    <row r="171" spans="1:17" x14ac:dyDescent="0.2">
      <c r="A171" s="118" t="str">
        <f t="shared" si="8"/>
        <v/>
      </c>
      <c r="B171" s="104"/>
      <c r="C171" s="153"/>
      <c r="D171" s="105"/>
      <c r="E171" s="105"/>
      <c r="F171" s="106"/>
      <c r="G171" s="105"/>
      <c r="H171" s="105"/>
      <c r="I171" s="107"/>
      <c r="J171" s="422"/>
      <c r="K171" s="422"/>
      <c r="L171" s="531"/>
      <c r="M171" s="422"/>
      <c r="N171" s="104"/>
      <c r="O171" s="79">
        <f t="shared" si="6"/>
        <v>0</v>
      </c>
      <c r="P171" s="79">
        <f t="shared" si="6"/>
        <v>0</v>
      </c>
      <c r="Q171" s="152" t="str">
        <f t="shared" si="7"/>
        <v/>
      </c>
    </row>
    <row r="172" spans="1:17" x14ac:dyDescent="0.2">
      <c r="A172" s="118" t="str">
        <f t="shared" si="8"/>
        <v/>
      </c>
      <c r="B172" s="104"/>
      <c r="C172" s="153"/>
      <c r="D172" s="105"/>
      <c r="E172" s="105"/>
      <c r="F172" s="106"/>
      <c r="G172" s="105"/>
      <c r="H172" s="105"/>
      <c r="I172" s="107"/>
      <c r="J172" s="422"/>
      <c r="K172" s="422"/>
      <c r="L172" s="531"/>
      <c r="M172" s="422"/>
      <c r="N172" s="104"/>
      <c r="O172" s="79">
        <f t="shared" si="6"/>
        <v>0</v>
      </c>
      <c r="P172" s="79">
        <f t="shared" si="6"/>
        <v>0</v>
      </c>
      <c r="Q172" s="152" t="str">
        <f t="shared" si="7"/>
        <v/>
      </c>
    </row>
    <row r="173" spans="1:17" x14ac:dyDescent="0.2">
      <c r="A173" s="438" t="str">
        <f t="shared" si="8"/>
        <v/>
      </c>
      <c r="B173" s="104"/>
      <c r="C173" s="153"/>
      <c r="D173" s="105"/>
      <c r="E173" s="105"/>
      <c r="F173" s="106"/>
      <c r="G173" s="105"/>
      <c r="H173" s="105"/>
      <c r="I173" s="107"/>
      <c r="J173" s="422"/>
      <c r="K173" s="422"/>
      <c r="L173" s="531"/>
      <c r="M173" s="422"/>
      <c r="N173" s="104"/>
      <c r="O173" s="79">
        <f t="shared" si="6"/>
        <v>0</v>
      </c>
      <c r="P173" s="79">
        <f t="shared" si="6"/>
        <v>0</v>
      </c>
      <c r="Q173" s="152" t="str">
        <f t="shared" si="7"/>
        <v/>
      </c>
    </row>
    <row r="174" spans="1:17" x14ac:dyDescent="0.2">
      <c r="A174" s="118" t="str">
        <f t="shared" si="8"/>
        <v/>
      </c>
      <c r="B174" s="104"/>
      <c r="C174" s="153"/>
      <c r="D174" s="105"/>
      <c r="E174" s="105"/>
      <c r="F174" s="106"/>
      <c r="G174" s="105"/>
      <c r="H174" s="105"/>
      <c r="I174" s="107"/>
      <c r="J174" s="422"/>
      <c r="K174" s="422"/>
      <c r="L174" s="531"/>
      <c r="M174" s="422"/>
      <c r="N174" s="104"/>
      <c r="O174" s="79">
        <f t="shared" ref="O174:P237" si="9">IF(B174=0,0,IF(YEAR(B174)=$P$1,MONTH(B174)-$O$1+1,(YEAR(B174)-$P$1)*12-$O$1+1+MONTH(B174)))</f>
        <v>0</v>
      </c>
      <c r="P174" s="79">
        <f t="shared" si="9"/>
        <v>0</v>
      </c>
      <c r="Q174" s="152" t="str">
        <f t="shared" si="7"/>
        <v/>
      </c>
    </row>
    <row r="175" spans="1:17" x14ac:dyDescent="0.2">
      <c r="A175" s="118" t="str">
        <f t="shared" si="8"/>
        <v/>
      </c>
      <c r="B175" s="104"/>
      <c r="C175" s="153"/>
      <c r="D175" s="105"/>
      <c r="E175" s="105"/>
      <c r="F175" s="106"/>
      <c r="G175" s="105"/>
      <c r="H175" s="105"/>
      <c r="I175" s="107"/>
      <c r="J175" s="422"/>
      <c r="K175" s="422"/>
      <c r="L175" s="531"/>
      <c r="M175" s="422"/>
      <c r="N175" s="104"/>
      <c r="O175" s="79">
        <f t="shared" si="9"/>
        <v>0</v>
      </c>
      <c r="P175" s="79">
        <f t="shared" si="9"/>
        <v>0</v>
      </c>
      <c r="Q175" s="152" t="str">
        <f t="shared" si="7"/>
        <v/>
      </c>
    </row>
    <row r="176" spans="1:17" x14ac:dyDescent="0.2">
      <c r="A176" s="118" t="str">
        <f t="shared" si="8"/>
        <v/>
      </c>
      <c r="B176" s="104"/>
      <c r="C176" s="153"/>
      <c r="D176" s="105"/>
      <c r="E176" s="105"/>
      <c r="F176" s="106"/>
      <c r="G176" s="105"/>
      <c r="H176" s="105"/>
      <c r="I176" s="107"/>
      <c r="J176" s="422"/>
      <c r="K176" s="422"/>
      <c r="L176" s="531"/>
      <c r="M176" s="422"/>
      <c r="N176" s="104"/>
      <c r="O176" s="79">
        <f t="shared" si="9"/>
        <v>0</v>
      </c>
      <c r="P176" s="79">
        <f t="shared" si="9"/>
        <v>0</v>
      </c>
      <c r="Q176" s="152" t="str">
        <f t="shared" si="7"/>
        <v/>
      </c>
    </row>
    <row r="177" spans="1:17" x14ac:dyDescent="0.2">
      <c r="A177" s="118" t="str">
        <f t="shared" si="8"/>
        <v/>
      </c>
      <c r="B177" s="104"/>
      <c r="C177" s="153"/>
      <c r="D177" s="105"/>
      <c r="E177" s="105"/>
      <c r="F177" s="106"/>
      <c r="G177" s="105"/>
      <c r="H177" s="105"/>
      <c r="I177" s="107"/>
      <c r="J177" s="422"/>
      <c r="K177" s="422"/>
      <c r="L177" s="531"/>
      <c r="M177" s="422"/>
      <c r="N177" s="104"/>
      <c r="O177" s="79">
        <f t="shared" si="9"/>
        <v>0</v>
      </c>
      <c r="P177" s="79">
        <f t="shared" si="9"/>
        <v>0</v>
      </c>
      <c r="Q177" s="152" t="str">
        <f t="shared" si="7"/>
        <v/>
      </c>
    </row>
    <row r="178" spans="1:17" x14ac:dyDescent="0.2">
      <c r="A178" s="438" t="str">
        <f t="shared" si="8"/>
        <v/>
      </c>
      <c r="B178" s="104"/>
      <c r="C178" s="153"/>
      <c r="D178" s="105"/>
      <c r="E178" s="105"/>
      <c r="F178" s="106"/>
      <c r="G178" s="105"/>
      <c r="H178" s="105"/>
      <c r="I178" s="107"/>
      <c r="J178" s="422"/>
      <c r="K178" s="422"/>
      <c r="L178" s="531"/>
      <c r="M178" s="422"/>
      <c r="N178" s="104"/>
      <c r="O178" s="79">
        <f t="shared" si="9"/>
        <v>0</v>
      </c>
      <c r="P178" s="79">
        <f t="shared" si="9"/>
        <v>0</v>
      </c>
      <c r="Q178" s="152" t="str">
        <f t="shared" si="7"/>
        <v/>
      </c>
    </row>
    <row r="179" spans="1:17" x14ac:dyDescent="0.2">
      <c r="A179" s="118" t="str">
        <f t="shared" si="8"/>
        <v/>
      </c>
      <c r="B179" s="104"/>
      <c r="C179" s="153"/>
      <c r="D179" s="105"/>
      <c r="E179" s="105"/>
      <c r="F179" s="106"/>
      <c r="G179" s="105"/>
      <c r="H179" s="105"/>
      <c r="I179" s="107"/>
      <c r="J179" s="422"/>
      <c r="K179" s="422"/>
      <c r="L179" s="531"/>
      <c r="M179" s="422"/>
      <c r="N179" s="104"/>
      <c r="O179" s="79">
        <f t="shared" si="9"/>
        <v>0</v>
      </c>
      <c r="P179" s="79">
        <f t="shared" si="9"/>
        <v>0</v>
      </c>
      <c r="Q179" s="152" t="str">
        <f t="shared" ref="Q179:Q242" si="10">SUBSTITUTE(D179," ","_")</f>
        <v/>
      </c>
    </row>
    <row r="180" spans="1:17" s="430" customFormat="1" x14ac:dyDescent="0.2">
      <c r="A180" s="118" t="str">
        <f t="shared" si="8"/>
        <v/>
      </c>
      <c r="B180" s="447"/>
      <c r="C180" s="448"/>
      <c r="D180" s="446"/>
      <c r="E180" s="446"/>
      <c r="F180" s="449"/>
      <c r="G180" s="105"/>
      <c r="H180" s="446"/>
      <c r="I180" s="107"/>
      <c r="J180" s="422"/>
      <c r="K180" s="422"/>
      <c r="L180" s="531"/>
      <c r="M180" s="422"/>
      <c r="N180" s="104"/>
      <c r="O180" s="79">
        <f t="shared" si="9"/>
        <v>0</v>
      </c>
      <c r="P180" s="79">
        <f t="shared" si="9"/>
        <v>0</v>
      </c>
      <c r="Q180" s="152" t="str">
        <f t="shared" si="10"/>
        <v/>
      </c>
    </row>
    <row r="181" spans="1:17" x14ac:dyDescent="0.2">
      <c r="A181" s="118" t="str">
        <f t="shared" si="8"/>
        <v/>
      </c>
      <c r="B181" s="479"/>
      <c r="C181" s="493"/>
      <c r="D181" s="476"/>
      <c r="E181" s="476"/>
      <c r="F181" s="445"/>
      <c r="G181" s="442"/>
      <c r="H181" s="476"/>
      <c r="I181" s="442"/>
      <c r="J181" s="480"/>
      <c r="K181" s="480"/>
      <c r="L181" s="530"/>
      <c r="M181" s="480"/>
      <c r="N181" s="479"/>
      <c r="O181" s="79">
        <f t="shared" si="9"/>
        <v>0</v>
      </c>
      <c r="P181" s="79">
        <f t="shared" si="9"/>
        <v>0</v>
      </c>
      <c r="Q181" s="152" t="str">
        <f t="shared" si="10"/>
        <v/>
      </c>
    </row>
    <row r="182" spans="1:17" x14ac:dyDescent="0.2">
      <c r="A182" s="118" t="str">
        <f t="shared" si="8"/>
        <v/>
      </c>
      <c r="B182" s="104"/>
      <c r="C182" s="153"/>
      <c r="D182" s="105"/>
      <c r="E182" s="105"/>
      <c r="F182" s="106"/>
      <c r="G182" s="107"/>
      <c r="H182" s="105"/>
      <c r="I182" s="107"/>
      <c r="J182" s="423"/>
      <c r="K182" s="423"/>
      <c r="L182" s="531"/>
      <c r="M182" s="422"/>
      <c r="N182" s="104"/>
      <c r="O182" s="79">
        <f t="shared" si="9"/>
        <v>0</v>
      </c>
      <c r="P182" s="79">
        <f t="shared" si="9"/>
        <v>0</v>
      </c>
      <c r="Q182" s="152" t="str">
        <f t="shared" si="10"/>
        <v/>
      </c>
    </row>
    <row r="183" spans="1:17" x14ac:dyDescent="0.2">
      <c r="A183" s="438" t="str">
        <f t="shared" si="8"/>
        <v/>
      </c>
      <c r="B183" s="104"/>
      <c r="C183" s="153"/>
      <c r="D183" s="105"/>
      <c r="E183" s="105"/>
      <c r="F183" s="106"/>
      <c r="G183" s="105"/>
      <c r="H183" s="105"/>
      <c r="I183" s="107"/>
      <c r="J183" s="422"/>
      <c r="K183" s="422"/>
      <c r="L183" s="531"/>
      <c r="M183" s="422"/>
      <c r="N183" s="104"/>
      <c r="O183" s="79">
        <f t="shared" si="9"/>
        <v>0</v>
      </c>
      <c r="P183" s="79">
        <f t="shared" si="9"/>
        <v>0</v>
      </c>
      <c r="Q183" s="152" t="str">
        <f t="shared" si="10"/>
        <v/>
      </c>
    </row>
    <row r="184" spans="1:17" x14ac:dyDescent="0.2">
      <c r="A184" s="118" t="str">
        <f t="shared" si="8"/>
        <v/>
      </c>
      <c r="B184" s="104"/>
      <c r="C184" s="153"/>
      <c r="D184" s="105"/>
      <c r="E184" s="105"/>
      <c r="F184" s="106"/>
      <c r="G184" s="105"/>
      <c r="H184" s="105"/>
      <c r="I184" s="107"/>
      <c r="J184" s="422"/>
      <c r="K184" s="422"/>
      <c r="L184" s="531"/>
      <c r="M184" s="422"/>
      <c r="N184" s="104"/>
      <c r="O184" s="79">
        <f t="shared" si="9"/>
        <v>0</v>
      </c>
      <c r="P184" s="79">
        <f t="shared" si="9"/>
        <v>0</v>
      </c>
      <c r="Q184" s="152" t="str">
        <f t="shared" si="10"/>
        <v/>
      </c>
    </row>
    <row r="185" spans="1:17" x14ac:dyDescent="0.2">
      <c r="A185" s="118" t="str">
        <f t="shared" si="8"/>
        <v/>
      </c>
      <c r="B185" s="104"/>
      <c r="C185" s="153"/>
      <c r="D185" s="105"/>
      <c r="E185" s="105"/>
      <c r="F185" s="106"/>
      <c r="G185" s="105"/>
      <c r="H185" s="105"/>
      <c r="I185" s="107"/>
      <c r="J185" s="422"/>
      <c r="K185" s="422"/>
      <c r="L185" s="531"/>
      <c r="M185" s="422"/>
      <c r="N185" s="104"/>
      <c r="O185" s="79">
        <f t="shared" si="9"/>
        <v>0</v>
      </c>
      <c r="P185" s="79">
        <f t="shared" si="9"/>
        <v>0</v>
      </c>
      <c r="Q185" s="152" t="str">
        <f t="shared" si="10"/>
        <v/>
      </c>
    </row>
    <row r="186" spans="1:17" x14ac:dyDescent="0.2">
      <c r="A186" s="118" t="str">
        <f t="shared" si="8"/>
        <v/>
      </c>
      <c r="B186" s="104"/>
      <c r="C186" s="153"/>
      <c r="D186" s="105"/>
      <c r="E186" s="105"/>
      <c r="F186" s="106"/>
      <c r="G186" s="105"/>
      <c r="H186" s="105"/>
      <c r="I186" s="107"/>
      <c r="J186" s="422"/>
      <c r="K186" s="422"/>
      <c r="L186" s="531"/>
      <c r="M186" s="422"/>
      <c r="N186" s="104"/>
      <c r="O186" s="79">
        <f t="shared" si="9"/>
        <v>0</v>
      </c>
      <c r="P186" s="79">
        <f t="shared" si="9"/>
        <v>0</v>
      </c>
      <c r="Q186" s="152" t="str">
        <f t="shared" si="10"/>
        <v/>
      </c>
    </row>
    <row r="187" spans="1:17" x14ac:dyDescent="0.2">
      <c r="A187" s="118" t="str">
        <f t="shared" si="8"/>
        <v/>
      </c>
      <c r="B187" s="104"/>
      <c r="C187" s="153"/>
      <c r="D187" s="105"/>
      <c r="E187" s="105"/>
      <c r="F187" s="106"/>
      <c r="G187" s="105"/>
      <c r="H187" s="105"/>
      <c r="I187" s="107"/>
      <c r="J187" s="422"/>
      <c r="K187" s="422"/>
      <c r="L187" s="531"/>
      <c r="M187" s="422"/>
      <c r="N187" s="104"/>
      <c r="O187" s="79">
        <f t="shared" si="9"/>
        <v>0</v>
      </c>
      <c r="P187" s="79">
        <f t="shared" si="9"/>
        <v>0</v>
      </c>
      <c r="Q187" s="152" t="str">
        <f t="shared" si="10"/>
        <v/>
      </c>
    </row>
    <row r="188" spans="1:17" x14ac:dyDescent="0.2">
      <c r="A188" s="438" t="str">
        <f t="shared" si="8"/>
        <v/>
      </c>
      <c r="B188" s="104"/>
      <c r="C188" s="153"/>
      <c r="D188" s="105"/>
      <c r="E188" s="105"/>
      <c r="F188" s="106"/>
      <c r="G188" s="105"/>
      <c r="H188" s="105"/>
      <c r="I188" s="107"/>
      <c r="J188" s="422"/>
      <c r="K188" s="422"/>
      <c r="L188" s="531"/>
      <c r="M188" s="422"/>
      <c r="N188" s="104"/>
      <c r="O188" s="79">
        <f t="shared" si="9"/>
        <v>0</v>
      </c>
      <c r="P188" s="79">
        <f t="shared" si="9"/>
        <v>0</v>
      </c>
      <c r="Q188" s="152" t="str">
        <f t="shared" si="10"/>
        <v/>
      </c>
    </row>
    <row r="189" spans="1:17" x14ac:dyDescent="0.2">
      <c r="A189" s="118" t="str">
        <f t="shared" si="8"/>
        <v/>
      </c>
      <c r="B189" s="104"/>
      <c r="C189" s="153"/>
      <c r="D189" s="105"/>
      <c r="E189" s="105"/>
      <c r="F189" s="106"/>
      <c r="G189" s="105"/>
      <c r="H189" s="105"/>
      <c r="I189" s="107"/>
      <c r="J189" s="422"/>
      <c r="K189" s="422"/>
      <c r="L189" s="531"/>
      <c r="M189" s="422"/>
      <c r="N189" s="104"/>
      <c r="O189" s="79">
        <f t="shared" si="9"/>
        <v>0</v>
      </c>
      <c r="P189" s="79">
        <f t="shared" si="9"/>
        <v>0</v>
      </c>
      <c r="Q189" s="152" t="str">
        <f t="shared" si="10"/>
        <v/>
      </c>
    </row>
    <row r="190" spans="1:17" x14ac:dyDescent="0.2">
      <c r="A190" s="118" t="str">
        <f t="shared" si="8"/>
        <v/>
      </c>
      <c r="B190" s="104"/>
      <c r="C190" s="153"/>
      <c r="D190" s="105"/>
      <c r="E190" s="105"/>
      <c r="F190" s="106"/>
      <c r="G190" s="105"/>
      <c r="H190" s="105"/>
      <c r="I190" s="107"/>
      <c r="J190" s="422"/>
      <c r="K190" s="422"/>
      <c r="L190" s="531"/>
      <c r="M190" s="422"/>
      <c r="N190" s="104"/>
      <c r="O190" s="79">
        <f t="shared" si="9"/>
        <v>0</v>
      </c>
      <c r="P190" s="79">
        <f t="shared" si="9"/>
        <v>0</v>
      </c>
      <c r="Q190" s="152" t="str">
        <f t="shared" si="10"/>
        <v/>
      </c>
    </row>
    <row r="191" spans="1:17" x14ac:dyDescent="0.2">
      <c r="A191" s="118" t="str">
        <f t="shared" si="8"/>
        <v/>
      </c>
      <c r="B191" s="104"/>
      <c r="C191" s="153"/>
      <c r="D191" s="105"/>
      <c r="E191" s="105"/>
      <c r="F191" s="106"/>
      <c r="G191" s="105"/>
      <c r="H191" s="105"/>
      <c r="I191" s="107"/>
      <c r="J191" s="422"/>
      <c r="K191" s="422"/>
      <c r="L191" s="531"/>
      <c r="M191" s="422"/>
      <c r="N191" s="104"/>
      <c r="O191" s="79">
        <f t="shared" si="9"/>
        <v>0</v>
      </c>
      <c r="P191" s="79">
        <f t="shared" si="9"/>
        <v>0</v>
      </c>
      <c r="Q191" s="152" t="str">
        <f t="shared" si="10"/>
        <v/>
      </c>
    </row>
    <row r="192" spans="1:17" x14ac:dyDescent="0.2">
      <c r="A192" s="118" t="str">
        <f t="shared" si="8"/>
        <v/>
      </c>
      <c r="B192" s="104"/>
      <c r="C192" s="153"/>
      <c r="D192" s="105"/>
      <c r="E192" s="105"/>
      <c r="F192" s="106"/>
      <c r="G192" s="105"/>
      <c r="H192" s="105"/>
      <c r="I192" s="107"/>
      <c r="J192" s="422"/>
      <c r="K192" s="422"/>
      <c r="L192" s="531"/>
      <c r="M192" s="422"/>
      <c r="N192" s="104"/>
      <c r="O192" s="79">
        <f t="shared" si="9"/>
        <v>0</v>
      </c>
      <c r="P192" s="79">
        <f t="shared" si="9"/>
        <v>0</v>
      </c>
      <c r="Q192" s="152" t="str">
        <f t="shared" si="10"/>
        <v/>
      </c>
    </row>
    <row r="193" spans="1:17" x14ac:dyDescent="0.2">
      <c r="A193" s="438" t="str">
        <f t="shared" si="8"/>
        <v/>
      </c>
      <c r="B193" s="104"/>
      <c r="C193" s="153"/>
      <c r="D193" s="105"/>
      <c r="E193" s="105"/>
      <c r="F193" s="106"/>
      <c r="G193" s="105"/>
      <c r="H193" s="105"/>
      <c r="I193" s="107"/>
      <c r="J193" s="422"/>
      <c r="K193" s="422"/>
      <c r="L193" s="531"/>
      <c r="M193" s="422"/>
      <c r="N193" s="104"/>
      <c r="O193" s="79">
        <f t="shared" si="9"/>
        <v>0</v>
      </c>
      <c r="P193" s="79">
        <f t="shared" si="9"/>
        <v>0</v>
      </c>
      <c r="Q193" s="152" t="str">
        <f t="shared" si="10"/>
        <v/>
      </c>
    </row>
    <row r="194" spans="1:17" x14ac:dyDescent="0.2">
      <c r="A194" s="118" t="str">
        <f t="shared" si="8"/>
        <v/>
      </c>
      <c r="B194" s="104"/>
      <c r="C194" s="153"/>
      <c r="D194" s="105"/>
      <c r="E194" s="105"/>
      <c r="F194" s="106"/>
      <c r="G194" s="105"/>
      <c r="H194" s="105"/>
      <c r="I194" s="107"/>
      <c r="J194" s="422"/>
      <c r="K194" s="422"/>
      <c r="L194" s="531"/>
      <c r="M194" s="422"/>
      <c r="N194" s="104"/>
      <c r="O194" s="79">
        <f t="shared" si="9"/>
        <v>0</v>
      </c>
      <c r="P194" s="79">
        <f t="shared" si="9"/>
        <v>0</v>
      </c>
      <c r="Q194" s="152" t="str">
        <f t="shared" si="10"/>
        <v/>
      </c>
    </row>
    <row r="195" spans="1:17" x14ac:dyDescent="0.2">
      <c r="A195" s="118" t="str">
        <f t="shared" si="8"/>
        <v/>
      </c>
      <c r="B195" s="104"/>
      <c r="C195" s="153"/>
      <c r="D195" s="105"/>
      <c r="E195" s="105"/>
      <c r="F195" s="106"/>
      <c r="G195" s="105"/>
      <c r="H195" s="105"/>
      <c r="I195" s="107"/>
      <c r="J195" s="422"/>
      <c r="K195" s="422"/>
      <c r="L195" s="531"/>
      <c r="M195" s="422"/>
      <c r="N195" s="104"/>
      <c r="O195" s="79">
        <f t="shared" si="9"/>
        <v>0</v>
      </c>
      <c r="P195" s="79">
        <f t="shared" si="9"/>
        <v>0</v>
      </c>
      <c r="Q195" s="152" t="str">
        <f t="shared" si="10"/>
        <v/>
      </c>
    </row>
    <row r="196" spans="1:17" x14ac:dyDescent="0.2">
      <c r="A196" s="118" t="str">
        <f t="shared" si="8"/>
        <v/>
      </c>
      <c r="B196" s="104"/>
      <c r="C196" s="153"/>
      <c r="D196" s="105"/>
      <c r="E196" s="105"/>
      <c r="F196" s="106"/>
      <c r="G196" s="105"/>
      <c r="H196" s="105"/>
      <c r="I196" s="107"/>
      <c r="J196" s="422"/>
      <c r="K196" s="422"/>
      <c r="L196" s="531"/>
      <c r="M196" s="422"/>
      <c r="N196" s="104"/>
      <c r="O196" s="79">
        <f t="shared" si="9"/>
        <v>0</v>
      </c>
      <c r="P196" s="79">
        <f t="shared" si="9"/>
        <v>0</v>
      </c>
      <c r="Q196" s="152" t="str">
        <f t="shared" si="10"/>
        <v/>
      </c>
    </row>
    <row r="197" spans="1:17" x14ac:dyDescent="0.2">
      <c r="A197" s="118" t="str">
        <f t="shared" si="8"/>
        <v/>
      </c>
      <c r="B197" s="104"/>
      <c r="C197" s="153"/>
      <c r="D197" s="105"/>
      <c r="E197" s="105"/>
      <c r="F197" s="106"/>
      <c r="G197" s="105"/>
      <c r="H197" s="105"/>
      <c r="I197" s="107"/>
      <c r="J197" s="422"/>
      <c r="K197" s="422"/>
      <c r="L197" s="531"/>
      <c r="M197" s="422"/>
      <c r="N197" s="104"/>
      <c r="O197" s="79">
        <f t="shared" si="9"/>
        <v>0</v>
      </c>
      <c r="P197" s="79">
        <f t="shared" si="9"/>
        <v>0</v>
      </c>
      <c r="Q197" s="152" t="str">
        <f t="shared" si="10"/>
        <v/>
      </c>
    </row>
    <row r="198" spans="1:17" x14ac:dyDescent="0.2">
      <c r="A198" s="438" t="str">
        <f t="shared" si="8"/>
        <v/>
      </c>
      <c r="B198" s="104"/>
      <c r="C198" s="153"/>
      <c r="D198" s="105"/>
      <c r="E198" s="105"/>
      <c r="F198" s="106"/>
      <c r="G198" s="105"/>
      <c r="H198" s="105"/>
      <c r="I198" s="107"/>
      <c r="J198" s="422"/>
      <c r="K198" s="422"/>
      <c r="L198" s="531"/>
      <c r="M198" s="422"/>
      <c r="N198" s="104"/>
      <c r="O198" s="79">
        <f t="shared" si="9"/>
        <v>0</v>
      </c>
      <c r="P198" s="79">
        <f t="shared" si="9"/>
        <v>0</v>
      </c>
      <c r="Q198" s="152" t="str">
        <f t="shared" si="10"/>
        <v/>
      </c>
    </row>
    <row r="199" spans="1:17" x14ac:dyDescent="0.2">
      <c r="A199" s="118" t="str">
        <f t="shared" si="8"/>
        <v/>
      </c>
      <c r="B199" s="104"/>
      <c r="C199" s="153"/>
      <c r="D199" s="105"/>
      <c r="E199" s="105"/>
      <c r="F199" s="106"/>
      <c r="G199" s="107"/>
      <c r="H199" s="105"/>
      <c r="I199" s="442"/>
      <c r="J199" s="480"/>
      <c r="K199" s="480"/>
      <c r="L199" s="530"/>
      <c r="M199" s="480"/>
      <c r="N199" s="104"/>
      <c r="O199" s="79">
        <f t="shared" si="9"/>
        <v>0</v>
      </c>
      <c r="P199" s="79">
        <f t="shared" si="9"/>
        <v>0</v>
      </c>
      <c r="Q199" s="152" t="str">
        <f t="shared" si="10"/>
        <v/>
      </c>
    </row>
    <row r="200" spans="1:17" x14ac:dyDescent="0.2">
      <c r="A200" s="118" t="str">
        <f t="shared" si="8"/>
        <v/>
      </c>
      <c r="B200" s="104"/>
      <c r="C200" s="153"/>
      <c r="D200" s="105"/>
      <c r="E200" s="105"/>
      <c r="F200" s="106"/>
      <c r="G200" s="105"/>
      <c r="H200" s="105"/>
      <c r="I200" s="107"/>
      <c r="J200" s="422"/>
      <c r="K200" s="422"/>
      <c r="L200" s="531"/>
      <c r="M200" s="422"/>
      <c r="N200" s="104"/>
      <c r="O200" s="79">
        <f t="shared" si="9"/>
        <v>0</v>
      </c>
      <c r="P200" s="79">
        <f t="shared" si="9"/>
        <v>0</v>
      </c>
      <c r="Q200" s="152" t="str">
        <f t="shared" si="10"/>
        <v/>
      </c>
    </row>
    <row r="201" spans="1:17" x14ac:dyDescent="0.2">
      <c r="A201" s="118" t="str">
        <f t="shared" si="8"/>
        <v/>
      </c>
      <c r="B201" s="104"/>
      <c r="C201" s="493"/>
      <c r="D201" s="476"/>
      <c r="E201" s="476"/>
      <c r="F201" s="445"/>
      <c r="G201" s="442"/>
      <c r="H201" s="476"/>
      <c r="I201" s="442"/>
      <c r="J201" s="480"/>
      <c r="K201" s="480"/>
      <c r="L201" s="530"/>
      <c r="M201" s="480"/>
      <c r="N201" s="479"/>
      <c r="O201" s="79">
        <f t="shared" si="9"/>
        <v>0</v>
      </c>
      <c r="P201" s="79">
        <f t="shared" si="9"/>
        <v>0</v>
      </c>
      <c r="Q201" s="152" t="str">
        <f t="shared" si="10"/>
        <v/>
      </c>
    </row>
    <row r="202" spans="1:17" x14ac:dyDescent="0.2">
      <c r="A202" s="118" t="str">
        <f t="shared" si="8"/>
        <v/>
      </c>
      <c r="B202" s="104"/>
      <c r="C202" s="153"/>
      <c r="D202" s="105"/>
      <c r="E202" s="105"/>
      <c r="F202" s="106"/>
      <c r="G202" s="107"/>
      <c r="H202" s="105"/>
      <c r="I202" s="107"/>
      <c r="J202" s="422"/>
      <c r="K202" s="422"/>
      <c r="L202" s="531"/>
      <c r="M202" s="422"/>
      <c r="N202" s="104"/>
      <c r="O202" s="79">
        <f t="shared" si="9"/>
        <v>0</v>
      </c>
      <c r="P202" s="79">
        <f t="shared" si="9"/>
        <v>0</v>
      </c>
      <c r="Q202" s="152" t="str">
        <f t="shared" si="10"/>
        <v/>
      </c>
    </row>
    <row r="203" spans="1:17" x14ac:dyDescent="0.2">
      <c r="A203" s="438" t="str">
        <f t="shared" si="8"/>
        <v/>
      </c>
      <c r="B203" s="104"/>
      <c r="C203" s="153"/>
      <c r="D203" s="105"/>
      <c r="E203" s="105"/>
      <c r="F203" s="106"/>
      <c r="G203" s="105"/>
      <c r="H203" s="105"/>
      <c r="I203" s="107"/>
      <c r="J203" s="422"/>
      <c r="K203" s="422"/>
      <c r="L203" s="531"/>
      <c r="M203" s="422"/>
      <c r="N203" s="104"/>
      <c r="O203" s="79">
        <f t="shared" si="9"/>
        <v>0</v>
      </c>
      <c r="P203" s="79">
        <f t="shared" si="9"/>
        <v>0</v>
      </c>
      <c r="Q203" s="152" t="str">
        <f t="shared" si="10"/>
        <v/>
      </c>
    </row>
    <row r="204" spans="1:17" x14ac:dyDescent="0.2">
      <c r="A204" s="118" t="str">
        <f t="shared" si="8"/>
        <v/>
      </c>
      <c r="B204" s="104"/>
      <c r="C204" s="153"/>
      <c r="D204" s="105"/>
      <c r="E204" s="105"/>
      <c r="F204" s="106"/>
      <c r="G204" s="487"/>
      <c r="H204" s="105"/>
      <c r="I204" s="107"/>
      <c r="J204" s="444"/>
      <c r="K204" s="444"/>
      <c r="L204" s="530"/>
      <c r="M204" s="480"/>
      <c r="N204" s="479"/>
      <c r="O204" s="79">
        <f t="shared" si="9"/>
        <v>0</v>
      </c>
      <c r="P204" s="79">
        <f t="shared" si="9"/>
        <v>0</v>
      </c>
      <c r="Q204" s="152" t="str">
        <f t="shared" si="10"/>
        <v/>
      </c>
    </row>
    <row r="205" spans="1:17" x14ac:dyDescent="0.2">
      <c r="A205" s="118" t="str">
        <f t="shared" si="8"/>
        <v/>
      </c>
      <c r="B205" s="104"/>
      <c r="C205" s="153"/>
      <c r="D205" s="105"/>
      <c r="E205" s="105"/>
      <c r="F205" s="106"/>
      <c r="G205" s="487"/>
      <c r="H205" s="105"/>
      <c r="I205" s="107"/>
      <c r="J205" s="444"/>
      <c r="K205" s="444"/>
      <c r="L205" s="530"/>
      <c r="M205" s="480"/>
      <c r="N205" s="479"/>
      <c r="O205" s="79">
        <f t="shared" si="9"/>
        <v>0</v>
      </c>
      <c r="P205" s="79">
        <f t="shared" si="9"/>
        <v>0</v>
      </c>
      <c r="Q205" s="152" t="str">
        <f t="shared" si="10"/>
        <v/>
      </c>
    </row>
    <row r="206" spans="1:17" x14ac:dyDescent="0.2">
      <c r="A206" s="118" t="str">
        <f t="shared" si="8"/>
        <v/>
      </c>
      <c r="B206" s="104"/>
      <c r="C206" s="153"/>
      <c r="D206" s="105"/>
      <c r="E206" s="105"/>
      <c r="F206" s="106"/>
      <c r="G206" s="107"/>
      <c r="H206" s="105"/>
      <c r="I206" s="107"/>
      <c r="J206" s="422"/>
      <c r="K206" s="422"/>
      <c r="L206" s="531"/>
      <c r="M206" s="422"/>
      <c r="N206" s="104"/>
      <c r="O206" s="79">
        <f t="shared" si="9"/>
        <v>0</v>
      </c>
      <c r="P206" s="79">
        <f t="shared" si="9"/>
        <v>0</v>
      </c>
      <c r="Q206" s="152" t="str">
        <f t="shared" si="10"/>
        <v/>
      </c>
    </row>
    <row r="207" spans="1:17" x14ac:dyDescent="0.2">
      <c r="A207" s="118" t="str">
        <f t="shared" si="8"/>
        <v/>
      </c>
      <c r="B207" s="104"/>
      <c r="C207" s="153"/>
      <c r="D207" s="105"/>
      <c r="E207" s="105"/>
      <c r="F207" s="106"/>
      <c r="G207" s="105"/>
      <c r="H207" s="105"/>
      <c r="I207" s="107"/>
      <c r="J207" s="422"/>
      <c r="K207" s="422"/>
      <c r="L207" s="531"/>
      <c r="M207" s="422"/>
      <c r="N207" s="104"/>
      <c r="O207" s="79">
        <f t="shared" si="9"/>
        <v>0</v>
      </c>
      <c r="P207" s="79">
        <f t="shared" si="9"/>
        <v>0</v>
      </c>
      <c r="Q207" s="152" t="str">
        <f t="shared" si="10"/>
        <v/>
      </c>
    </row>
    <row r="208" spans="1:17" x14ac:dyDescent="0.2">
      <c r="A208" s="438" t="str">
        <f t="shared" si="8"/>
        <v/>
      </c>
      <c r="B208" s="104"/>
      <c r="C208" s="153"/>
      <c r="D208" s="105"/>
      <c r="E208" s="105"/>
      <c r="F208" s="106"/>
      <c r="G208" s="107"/>
      <c r="H208" s="105"/>
      <c r="I208" s="107"/>
      <c r="J208" s="422"/>
      <c r="K208" s="422"/>
      <c r="L208" s="531"/>
      <c r="M208" s="422"/>
      <c r="N208" s="104"/>
      <c r="O208" s="79">
        <f t="shared" si="9"/>
        <v>0</v>
      </c>
      <c r="P208" s="79">
        <f t="shared" si="9"/>
        <v>0</v>
      </c>
      <c r="Q208" s="152" t="str">
        <f t="shared" si="10"/>
        <v/>
      </c>
    </row>
    <row r="209" spans="1:17" x14ac:dyDescent="0.2">
      <c r="A209" s="118" t="str">
        <f t="shared" si="8"/>
        <v/>
      </c>
      <c r="B209" s="104"/>
      <c r="C209" s="153"/>
      <c r="D209" s="105"/>
      <c r="E209" s="105"/>
      <c r="F209" s="106"/>
      <c r="G209" s="105"/>
      <c r="H209" s="105"/>
      <c r="I209" s="107"/>
      <c r="J209" s="422"/>
      <c r="K209" s="422"/>
      <c r="L209" s="531"/>
      <c r="M209" s="422"/>
      <c r="N209" s="104"/>
      <c r="O209" s="79">
        <f t="shared" si="9"/>
        <v>0</v>
      </c>
      <c r="P209" s="79">
        <f t="shared" si="9"/>
        <v>0</v>
      </c>
      <c r="Q209" s="152" t="str">
        <f t="shared" si="10"/>
        <v/>
      </c>
    </row>
    <row r="210" spans="1:17" x14ac:dyDescent="0.2">
      <c r="A210" s="118" t="str">
        <f t="shared" si="8"/>
        <v/>
      </c>
      <c r="B210" s="104"/>
      <c r="C210" s="153"/>
      <c r="D210" s="105"/>
      <c r="E210" s="105"/>
      <c r="F210" s="106"/>
      <c r="G210" s="105"/>
      <c r="H210" s="105"/>
      <c r="I210" s="107"/>
      <c r="J210" s="422"/>
      <c r="K210" s="422"/>
      <c r="L210" s="531"/>
      <c r="M210" s="422"/>
      <c r="N210" s="104"/>
      <c r="O210" s="79">
        <f t="shared" si="9"/>
        <v>0</v>
      </c>
      <c r="P210" s="79">
        <f t="shared" si="9"/>
        <v>0</v>
      </c>
      <c r="Q210" s="152" t="str">
        <f t="shared" si="10"/>
        <v/>
      </c>
    </row>
    <row r="211" spans="1:17" x14ac:dyDescent="0.2">
      <c r="A211" s="118" t="str">
        <f t="shared" si="8"/>
        <v/>
      </c>
      <c r="B211" s="104"/>
      <c r="C211" s="153"/>
      <c r="D211" s="105"/>
      <c r="E211" s="105"/>
      <c r="F211" s="106"/>
      <c r="G211" s="105"/>
      <c r="H211" s="105"/>
      <c r="I211" s="107"/>
      <c r="J211" s="422"/>
      <c r="K211" s="422"/>
      <c r="L211" s="531"/>
      <c r="M211" s="422"/>
      <c r="N211" s="104"/>
      <c r="O211" s="79">
        <f t="shared" si="9"/>
        <v>0</v>
      </c>
      <c r="P211" s="79">
        <f t="shared" si="9"/>
        <v>0</v>
      </c>
      <c r="Q211" s="152" t="str">
        <f t="shared" si="10"/>
        <v/>
      </c>
    </row>
    <row r="212" spans="1:17" s="431" customFormat="1" x14ac:dyDescent="0.2">
      <c r="A212" s="118" t="str">
        <f t="shared" si="8"/>
        <v/>
      </c>
      <c r="B212" s="447"/>
      <c r="C212" s="448"/>
      <c r="D212" s="446"/>
      <c r="E212" s="446"/>
      <c r="F212" s="449"/>
      <c r="G212" s="446"/>
      <c r="H212" s="446"/>
      <c r="I212" s="107"/>
      <c r="J212" s="422"/>
      <c r="K212" s="422"/>
      <c r="L212" s="531"/>
      <c r="M212" s="422"/>
      <c r="N212" s="104"/>
      <c r="O212" s="79">
        <f t="shared" si="9"/>
        <v>0</v>
      </c>
      <c r="P212" s="79">
        <f t="shared" si="9"/>
        <v>0</v>
      </c>
      <c r="Q212" s="152" t="str">
        <f t="shared" si="10"/>
        <v/>
      </c>
    </row>
    <row r="213" spans="1:17" x14ac:dyDescent="0.2">
      <c r="A213" s="438" t="str">
        <f t="shared" si="8"/>
        <v/>
      </c>
      <c r="B213" s="104"/>
      <c r="C213" s="153"/>
      <c r="D213" s="105"/>
      <c r="E213" s="105"/>
      <c r="F213" s="106"/>
      <c r="G213" s="105"/>
      <c r="H213" s="105"/>
      <c r="I213" s="107"/>
      <c r="J213" s="422"/>
      <c r="K213" s="422"/>
      <c r="L213" s="531"/>
      <c r="M213" s="422"/>
      <c r="N213" s="104"/>
      <c r="O213" s="79">
        <f t="shared" si="9"/>
        <v>0</v>
      </c>
      <c r="P213" s="79">
        <f t="shared" si="9"/>
        <v>0</v>
      </c>
      <c r="Q213" s="152" t="str">
        <f t="shared" si="10"/>
        <v/>
      </c>
    </row>
    <row r="214" spans="1:17" x14ac:dyDescent="0.2">
      <c r="A214" s="118" t="str">
        <f t="shared" si="8"/>
        <v/>
      </c>
      <c r="B214" s="104"/>
      <c r="C214" s="153"/>
      <c r="D214" s="105"/>
      <c r="E214" s="105"/>
      <c r="F214" s="106"/>
      <c r="G214" s="105"/>
      <c r="H214" s="105"/>
      <c r="I214" s="107"/>
      <c r="J214" s="422"/>
      <c r="K214" s="422"/>
      <c r="L214" s="531"/>
      <c r="M214" s="422"/>
      <c r="N214" s="104"/>
      <c r="O214" s="79">
        <f t="shared" si="9"/>
        <v>0</v>
      </c>
      <c r="P214" s="79">
        <f t="shared" si="9"/>
        <v>0</v>
      </c>
      <c r="Q214" s="152" t="str">
        <f t="shared" si="10"/>
        <v/>
      </c>
    </row>
    <row r="215" spans="1:17" x14ac:dyDescent="0.2">
      <c r="A215" s="118" t="str">
        <f t="shared" si="8"/>
        <v/>
      </c>
      <c r="B215" s="104"/>
      <c r="C215" s="153"/>
      <c r="D215" s="105"/>
      <c r="E215" s="105"/>
      <c r="F215" s="106"/>
      <c r="G215" s="105"/>
      <c r="H215" s="105"/>
      <c r="I215" s="107"/>
      <c r="J215" s="422"/>
      <c r="K215" s="422"/>
      <c r="L215" s="531"/>
      <c r="M215" s="422"/>
      <c r="N215" s="104"/>
      <c r="O215" s="79">
        <f t="shared" si="9"/>
        <v>0</v>
      </c>
      <c r="P215" s="79">
        <f t="shared" si="9"/>
        <v>0</v>
      </c>
      <c r="Q215" s="152" t="str">
        <f t="shared" si="10"/>
        <v/>
      </c>
    </row>
    <row r="216" spans="1:17" x14ac:dyDescent="0.2">
      <c r="A216" s="118" t="str">
        <f t="shared" si="8"/>
        <v/>
      </c>
      <c r="B216" s="104"/>
      <c r="C216" s="153"/>
      <c r="D216" s="105"/>
      <c r="E216" s="105"/>
      <c r="F216" s="106"/>
      <c r="G216" s="446"/>
      <c r="H216" s="105"/>
      <c r="I216" s="107"/>
      <c r="J216" s="422"/>
      <c r="K216" s="422"/>
      <c r="L216" s="531"/>
      <c r="M216" s="422"/>
      <c r="N216" s="104"/>
      <c r="O216" s="79">
        <f t="shared" si="9"/>
        <v>0</v>
      </c>
      <c r="P216" s="79">
        <f t="shared" si="9"/>
        <v>0</v>
      </c>
      <c r="Q216" s="152" t="str">
        <f t="shared" si="10"/>
        <v/>
      </c>
    </row>
    <row r="217" spans="1:17" x14ac:dyDescent="0.2">
      <c r="A217" s="118" t="str">
        <f t="shared" si="8"/>
        <v/>
      </c>
      <c r="B217" s="104"/>
      <c r="C217" s="153"/>
      <c r="D217" s="105"/>
      <c r="E217" s="105"/>
      <c r="F217" s="106"/>
      <c r="G217" s="105"/>
      <c r="H217" s="105"/>
      <c r="I217" s="107"/>
      <c r="J217" s="422"/>
      <c r="K217" s="422"/>
      <c r="L217" s="531"/>
      <c r="M217" s="422"/>
      <c r="N217" s="104"/>
      <c r="O217" s="79">
        <f t="shared" si="9"/>
        <v>0</v>
      </c>
      <c r="P217" s="79">
        <f t="shared" si="9"/>
        <v>0</v>
      </c>
      <c r="Q217" s="152" t="str">
        <f t="shared" si="10"/>
        <v/>
      </c>
    </row>
    <row r="218" spans="1:17" x14ac:dyDescent="0.2">
      <c r="A218" s="438" t="str">
        <f t="shared" si="8"/>
        <v/>
      </c>
      <c r="B218" s="104"/>
      <c r="C218" s="153"/>
      <c r="D218" s="105"/>
      <c r="E218" s="105"/>
      <c r="F218" s="106"/>
      <c r="G218" s="105"/>
      <c r="H218" s="105"/>
      <c r="I218" s="107"/>
      <c r="J218" s="422"/>
      <c r="K218" s="422"/>
      <c r="L218" s="531"/>
      <c r="M218" s="422"/>
      <c r="N218" s="104"/>
      <c r="O218" s="79">
        <f t="shared" si="9"/>
        <v>0</v>
      </c>
      <c r="P218" s="79">
        <f t="shared" si="9"/>
        <v>0</v>
      </c>
      <c r="Q218" s="152" t="str">
        <f t="shared" si="10"/>
        <v/>
      </c>
    </row>
    <row r="219" spans="1:17" x14ac:dyDescent="0.2">
      <c r="A219" s="118" t="str">
        <f t="shared" si="8"/>
        <v/>
      </c>
      <c r="B219" s="104"/>
      <c r="C219" s="153"/>
      <c r="D219" s="105"/>
      <c r="E219" s="105"/>
      <c r="F219" s="106"/>
      <c r="G219" s="105"/>
      <c r="H219" s="105"/>
      <c r="I219" s="107"/>
      <c r="J219" s="422"/>
      <c r="K219" s="422"/>
      <c r="L219" s="531"/>
      <c r="M219" s="422"/>
      <c r="N219" s="104"/>
      <c r="O219" s="79">
        <f t="shared" si="9"/>
        <v>0</v>
      </c>
      <c r="P219" s="79">
        <f t="shared" si="9"/>
        <v>0</v>
      </c>
      <c r="Q219" s="152" t="str">
        <f t="shared" si="10"/>
        <v/>
      </c>
    </row>
    <row r="220" spans="1:17" x14ac:dyDescent="0.2">
      <c r="A220" s="118" t="str">
        <f t="shared" si="8"/>
        <v/>
      </c>
      <c r="B220" s="104"/>
      <c r="C220" s="153"/>
      <c r="D220" s="105"/>
      <c r="E220" s="105"/>
      <c r="F220" s="106"/>
      <c r="G220" s="105"/>
      <c r="H220" s="105"/>
      <c r="I220" s="107"/>
      <c r="J220" s="422"/>
      <c r="K220" s="422"/>
      <c r="L220" s="531"/>
      <c r="M220" s="422"/>
      <c r="N220" s="104"/>
      <c r="O220" s="79">
        <f t="shared" si="9"/>
        <v>0</v>
      </c>
      <c r="P220" s="79">
        <f t="shared" si="9"/>
        <v>0</v>
      </c>
      <c r="Q220" s="152" t="str">
        <f t="shared" si="10"/>
        <v/>
      </c>
    </row>
    <row r="221" spans="1:17" x14ac:dyDescent="0.2">
      <c r="A221" s="118" t="str">
        <f t="shared" ref="A221:A284" si="11">IF(B221="","",ROW()-4)</f>
        <v/>
      </c>
      <c r="B221" s="104"/>
      <c r="C221" s="153"/>
      <c r="D221" s="105"/>
      <c r="E221" s="105"/>
      <c r="F221" s="106"/>
      <c r="G221" s="105"/>
      <c r="H221" s="105"/>
      <c r="I221" s="107"/>
      <c r="J221" s="422"/>
      <c r="K221" s="422"/>
      <c r="L221" s="531"/>
      <c r="M221" s="422"/>
      <c r="N221" s="104"/>
      <c r="O221" s="79">
        <f t="shared" si="9"/>
        <v>0</v>
      </c>
      <c r="P221" s="79">
        <f t="shared" si="9"/>
        <v>0</v>
      </c>
      <c r="Q221" s="152" t="str">
        <f t="shared" si="10"/>
        <v/>
      </c>
    </row>
    <row r="222" spans="1:17" x14ac:dyDescent="0.2">
      <c r="A222" s="118" t="str">
        <f t="shared" si="11"/>
        <v/>
      </c>
      <c r="B222" s="104"/>
      <c r="C222" s="153"/>
      <c r="D222" s="105"/>
      <c r="E222" s="105"/>
      <c r="F222" s="106"/>
      <c r="G222" s="105"/>
      <c r="H222" s="105"/>
      <c r="I222" s="107"/>
      <c r="J222" s="422"/>
      <c r="K222" s="422"/>
      <c r="L222" s="531"/>
      <c r="M222" s="422"/>
      <c r="N222" s="104"/>
      <c r="O222" s="79">
        <f t="shared" si="9"/>
        <v>0</v>
      </c>
      <c r="P222" s="79">
        <f t="shared" si="9"/>
        <v>0</v>
      </c>
      <c r="Q222" s="152" t="str">
        <f t="shared" si="10"/>
        <v/>
      </c>
    </row>
    <row r="223" spans="1:17" x14ac:dyDescent="0.2">
      <c r="A223" s="438" t="str">
        <f t="shared" si="11"/>
        <v/>
      </c>
      <c r="B223" s="104"/>
      <c r="C223" s="153"/>
      <c r="D223" s="105"/>
      <c r="E223" s="105"/>
      <c r="F223" s="106"/>
      <c r="G223" s="105"/>
      <c r="H223" s="105"/>
      <c r="I223" s="107"/>
      <c r="J223" s="422"/>
      <c r="K223" s="422"/>
      <c r="L223" s="531"/>
      <c r="M223" s="422"/>
      <c r="N223" s="104"/>
      <c r="O223" s="79">
        <f t="shared" si="9"/>
        <v>0</v>
      </c>
      <c r="P223" s="79">
        <f t="shared" si="9"/>
        <v>0</v>
      </c>
      <c r="Q223" s="152" t="str">
        <f t="shared" si="10"/>
        <v/>
      </c>
    </row>
    <row r="224" spans="1:17" x14ac:dyDescent="0.2">
      <c r="A224" s="118" t="str">
        <f t="shared" si="11"/>
        <v/>
      </c>
      <c r="B224" s="104"/>
      <c r="C224" s="153"/>
      <c r="D224" s="105"/>
      <c r="E224" s="105"/>
      <c r="F224" s="106"/>
      <c r="G224" s="105"/>
      <c r="H224" s="105"/>
      <c r="I224" s="107"/>
      <c r="J224" s="422"/>
      <c r="K224" s="422"/>
      <c r="L224" s="531"/>
      <c r="M224" s="422"/>
      <c r="N224" s="104"/>
      <c r="O224" s="79">
        <f t="shared" si="9"/>
        <v>0</v>
      </c>
      <c r="P224" s="79">
        <f t="shared" si="9"/>
        <v>0</v>
      </c>
      <c r="Q224" s="152" t="str">
        <f t="shared" si="10"/>
        <v/>
      </c>
    </row>
    <row r="225" spans="1:17" x14ac:dyDescent="0.2">
      <c r="A225" s="118" t="str">
        <f t="shared" si="11"/>
        <v/>
      </c>
      <c r="B225" s="104"/>
      <c r="C225" s="153"/>
      <c r="D225" s="105"/>
      <c r="E225" s="105"/>
      <c r="F225" s="106"/>
      <c r="G225" s="105"/>
      <c r="H225" s="105"/>
      <c r="I225" s="107"/>
      <c r="J225" s="422"/>
      <c r="K225" s="422"/>
      <c r="L225" s="531"/>
      <c r="M225" s="422"/>
      <c r="N225" s="104"/>
      <c r="O225" s="79">
        <f t="shared" si="9"/>
        <v>0</v>
      </c>
      <c r="P225" s="79">
        <f t="shared" si="9"/>
        <v>0</v>
      </c>
      <c r="Q225" s="152" t="str">
        <f t="shared" si="10"/>
        <v/>
      </c>
    </row>
    <row r="226" spans="1:17" x14ac:dyDescent="0.2">
      <c r="A226" s="118" t="str">
        <f t="shared" si="11"/>
        <v/>
      </c>
      <c r="B226" s="104"/>
      <c r="C226" s="153"/>
      <c r="D226" s="105"/>
      <c r="E226" s="105"/>
      <c r="F226" s="106"/>
      <c r="G226" s="105"/>
      <c r="H226" s="105"/>
      <c r="I226" s="107"/>
      <c r="J226" s="422"/>
      <c r="K226" s="422"/>
      <c r="L226" s="531"/>
      <c r="M226" s="422"/>
      <c r="N226" s="104"/>
      <c r="O226" s="79">
        <f t="shared" si="9"/>
        <v>0</v>
      </c>
      <c r="P226" s="79">
        <f t="shared" si="9"/>
        <v>0</v>
      </c>
      <c r="Q226" s="152" t="str">
        <f t="shared" si="10"/>
        <v/>
      </c>
    </row>
    <row r="227" spans="1:17" x14ac:dyDescent="0.2">
      <c r="A227" s="118" t="str">
        <f t="shared" si="11"/>
        <v/>
      </c>
      <c r="B227" s="104"/>
      <c r="C227" s="153"/>
      <c r="D227" s="105"/>
      <c r="E227" s="105"/>
      <c r="F227" s="106"/>
      <c r="G227" s="105"/>
      <c r="H227" s="105"/>
      <c r="I227" s="107"/>
      <c r="J227" s="422"/>
      <c r="K227" s="422"/>
      <c r="L227" s="531"/>
      <c r="M227" s="422"/>
      <c r="N227" s="104"/>
      <c r="O227" s="79">
        <f t="shared" si="9"/>
        <v>0</v>
      </c>
      <c r="P227" s="79">
        <f t="shared" si="9"/>
        <v>0</v>
      </c>
      <c r="Q227" s="152" t="str">
        <f t="shared" si="10"/>
        <v/>
      </c>
    </row>
    <row r="228" spans="1:17" x14ac:dyDescent="0.2">
      <c r="A228" s="438" t="str">
        <f t="shared" si="11"/>
        <v/>
      </c>
      <c r="B228" s="104"/>
      <c r="C228" s="153"/>
      <c r="D228" s="105"/>
      <c r="E228" s="105"/>
      <c r="F228" s="106"/>
      <c r="G228" s="105"/>
      <c r="H228" s="105"/>
      <c r="I228" s="107"/>
      <c r="J228" s="422"/>
      <c r="K228" s="422"/>
      <c r="L228" s="531"/>
      <c r="M228" s="422"/>
      <c r="N228" s="104"/>
      <c r="O228" s="79">
        <f t="shared" si="9"/>
        <v>0</v>
      </c>
      <c r="P228" s="79">
        <f t="shared" si="9"/>
        <v>0</v>
      </c>
      <c r="Q228" s="152" t="str">
        <f t="shared" si="10"/>
        <v/>
      </c>
    </row>
    <row r="229" spans="1:17" x14ac:dyDescent="0.2">
      <c r="A229" s="118" t="str">
        <f t="shared" si="11"/>
        <v/>
      </c>
      <c r="B229" s="104"/>
      <c r="C229" s="153"/>
      <c r="D229" s="105"/>
      <c r="E229" s="105"/>
      <c r="F229" s="106"/>
      <c r="G229" s="105"/>
      <c r="H229" s="105"/>
      <c r="I229" s="107"/>
      <c r="J229" s="422"/>
      <c r="K229" s="422"/>
      <c r="L229" s="531"/>
      <c r="M229" s="422"/>
      <c r="N229" s="104"/>
      <c r="O229" s="79">
        <f t="shared" si="9"/>
        <v>0</v>
      </c>
      <c r="P229" s="79">
        <f t="shared" si="9"/>
        <v>0</v>
      </c>
      <c r="Q229" s="152" t="str">
        <f t="shared" si="10"/>
        <v/>
      </c>
    </row>
    <row r="230" spans="1:17" x14ac:dyDescent="0.2">
      <c r="A230" s="118" t="str">
        <f t="shared" si="11"/>
        <v/>
      </c>
      <c r="B230" s="104"/>
      <c r="C230" s="153"/>
      <c r="D230" s="105"/>
      <c r="E230" s="105"/>
      <c r="F230" s="106"/>
      <c r="G230" s="105"/>
      <c r="H230" s="105"/>
      <c r="I230" s="107"/>
      <c r="J230" s="422"/>
      <c r="K230" s="422"/>
      <c r="L230" s="531"/>
      <c r="M230" s="422"/>
      <c r="N230" s="104"/>
      <c r="O230" s="79">
        <f t="shared" si="9"/>
        <v>0</v>
      </c>
      <c r="P230" s="79">
        <f t="shared" si="9"/>
        <v>0</v>
      </c>
      <c r="Q230" s="152" t="str">
        <f t="shared" si="10"/>
        <v/>
      </c>
    </row>
    <row r="231" spans="1:17" x14ac:dyDescent="0.2">
      <c r="A231" s="118" t="str">
        <f t="shared" si="11"/>
        <v/>
      </c>
      <c r="B231" s="104"/>
      <c r="C231" s="153"/>
      <c r="D231" s="105"/>
      <c r="E231" s="105"/>
      <c r="F231" s="106"/>
      <c r="G231" s="105"/>
      <c r="H231" s="105"/>
      <c r="I231" s="107"/>
      <c r="J231" s="422"/>
      <c r="K231" s="422"/>
      <c r="L231" s="531"/>
      <c r="M231" s="422"/>
      <c r="N231" s="104"/>
      <c r="O231" s="79">
        <f t="shared" si="9"/>
        <v>0</v>
      </c>
      <c r="P231" s="79">
        <f t="shared" si="9"/>
        <v>0</v>
      </c>
      <c r="Q231" s="152" t="str">
        <f t="shared" si="10"/>
        <v/>
      </c>
    </row>
    <row r="232" spans="1:17" x14ac:dyDescent="0.2">
      <c r="A232" s="118" t="str">
        <f t="shared" si="11"/>
        <v/>
      </c>
      <c r="B232" s="104"/>
      <c r="C232" s="153"/>
      <c r="D232" s="105"/>
      <c r="E232" s="105"/>
      <c r="F232" s="106"/>
      <c r="G232" s="105"/>
      <c r="H232" s="105"/>
      <c r="I232" s="107"/>
      <c r="J232" s="422"/>
      <c r="K232" s="422"/>
      <c r="L232" s="531"/>
      <c r="M232" s="422"/>
      <c r="N232" s="104"/>
      <c r="O232" s="79">
        <f t="shared" si="9"/>
        <v>0</v>
      </c>
      <c r="P232" s="79">
        <f t="shared" si="9"/>
        <v>0</v>
      </c>
      <c r="Q232" s="152" t="str">
        <f t="shared" si="10"/>
        <v/>
      </c>
    </row>
    <row r="233" spans="1:17" x14ac:dyDescent="0.2">
      <c r="A233" s="438" t="str">
        <f t="shared" si="11"/>
        <v/>
      </c>
      <c r="B233" s="104"/>
      <c r="C233" s="153"/>
      <c r="D233" s="105"/>
      <c r="E233" s="105"/>
      <c r="F233" s="106"/>
      <c r="G233" s="105"/>
      <c r="H233" s="105"/>
      <c r="I233" s="107"/>
      <c r="J233" s="422"/>
      <c r="K233" s="422"/>
      <c r="L233" s="531"/>
      <c r="M233" s="422"/>
      <c r="N233" s="104"/>
      <c r="O233" s="79">
        <f t="shared" si="9"/>
        <v>0</v>
      </c>
      <c r="P233" s="79">
        <f t="shared" si="9"/>
        <v>0</v>
      </c>
      <c r="Q233" s="152" t="str">
        <f t="shared" si="10"/>
        <v/>
      </c>
    </row>
    <row r="234" spans="1:17" x14ac:dyDescent="0.2">
      <c r="A234" s="118" t="str">
        <f t="shared" si="11"/>
        <v/>
      </c>
      <c r="B234" s="104"/>
      <c r="C234" s="153"/>
      <c r="D234" s="105"/>
      <c r="E234" s="105"/>
      <c r="F234" s="106"/>
      <c r="G234" s="105"/>
      <c r="H234" s="105"/>
      <c r="I234" s="107"/>
      <c r="J234" s="422"/>
      <c r="K234" s="422"/>
      <c r="L234" s="531"/>
      <c r="M234" s="422"/>
      <c r="N234" s="104"/>
      <c r="O234" s="79">
        <f t="shared" si="9"/>
        <v>0</v>
      </c>
      <c r="P234" s="79">
        <f t="shared" si="9"/>
        <v>0</v>
      </c>
      <c r="Q234" s="152" t="str">
        <f t="shared" si="10"/>
        <v/>
      </c>
    </row>
    <row r="235" spans="1:17" x14ac:dyDescent="0.2">
      <c r="A235" s="118" t="str">
        <f t="shared" si="11"/>
        <v/>
      </c>
      <c r="B235" s="104"/>
      <c r="C235" s="153"/>
      <c r="D235" s="105"/>
      <c r="E235" s="105"/>
      <c r="F235" s="106"/>
      <c r="G235" s="105"/>
      <c r="H235" s="105"/>
      <c r="I235" s="107"/>
      <c r="J235" s="422"/>
      <c r="K235" s="422"/>
      <c r="L235" s="531"/>
      <c r="M235" s="422"/>
      <c r="N235" s="104"/>
      <c r="O235" s="79">
        <f t="shared" si="9"/>
        <v>0</v>
      </c>
      <c r="P235" s="79">
        <f t="shared" si="9"/>
        <v>0</v>
      </c>
      <c r="Q235" s="152" t="str">
        <f t="shared" si="10"/>
        <v/>
      </c>
    </row>
    <row r="236" spans="1:17" x14ac:dyDescent="0.2">
      <c r="A236" s="118" t="str">
        <f t="shared" si="11"/>
        <v/>
      </c>
      <c r="B236" s="104"/>
      <c r="C236" s="153"/>
      <c r="D236" s="105"/>
      <c r="E236" s="105"/>
      <c r="F236" s="106"/>
      <c r="G236" s="105"/>
      <c r="H236" s="105"/>
      <c r="I236" s="107"/>
      <c r="J236" s="422"/>
      <c r="K236" s="422"/>
      <c r="L236" s="531"/>
      <c r="M236" s="422"/>
      <c r="N236" s="104"/>
      <c r="O236" s="79">
        <f t="shared" si="9"/>
        <v>0</v>
      </c>
      <c r="P236" s="79">
        <f t="shared" si="9"/>
        <v>0</v>
      </c>
      <c r="Q236" s="152" t="str">
        <f t="shared" si="10"/>
        <v/>
      </c>
    </row>
    <row r="237" spans="1:17" x14ac:dyDescent="0.2">
      <c r="A237" s="118" t="str">
        <f t="shared" si="11"/>
        <v/>
      </c>
      <c r="B237" s="104"/>
      <c r="C237" s="153"/>
      <c r="D237" s="105"/>
      <c r="E237" s="105"/>
      <c r="F237" s="106"/>
      <c r="G237" s="105"/>
      <c r="H237" s="105"/>
      <c r="I237" s="107"/>
      <c r="J237" s="422"/>
      <c r="K237" s="422"/>
      <c r="L237" s="531"/>
      <c r="M237" s="422"/>
      <c r="N237" s="104"/>
      <c r="O237" s="79">
        <f t="shared" si="9"/>
        <v>0</v>
      </c>
      <c r="P237" s="79">
        <f t="shared" si="9"/>
        <v>0</v>
      </c>
      <c r="Q237" s="152" t="str">
        <f t="shared" si="10"/>
        <v/>
      </c>
    </row>
    <row r="238" spans="1:17" x14ac:dyDescent="0.2">
      <c r="A238" s="438" t="str">
        <f t="shared" si="11"/>
        <v/>
      </c>
      <c r="B238" s="104"/>
      <c r="C238" s="153"/>
      <c r="D238" s="105"/>
      <c r="E238" s="105"/>
      <c r="F238" s="106"/>
      <c r="G238" s="105"/>
      <c r="H238" s="105"/>
      <c r="I238" s="107"/>
      <c r="J238" s="422"/>
      <c r="K238" s="422"/>
      <c r="L238" s="531"/>
      <c r="M238" s="422"/>
      <c r="N238" s="104"/>
      <c r="O238" s="79">
        <f t="shared" ref="O238:P301" si="12">IF(B238=0,0,IF(YEAR(B238)=$P$1,MONTH(B238)-$O$1+1,(YEAR(B238)-$P$1)*12-$O$1+1+MONTH(B238)))</f>
        <v>0</v>
      </c>
      <c r="P238" s="79">
        <f t="shared" si="12"/>
        <v>0</v>
      </c>
      <c r="Q238" s="152" t="str">
        <f t="shared" si="10"/>
        <v/>
      </c>
    </row>
    <row r="239" spans="1:17" x14ac:dyDescent="0.2">
      <c r="A239" s="118" t="str">
        <f t="shared" si="11"/>
        <v/>
      </c>
      <c r="B239" s="104"/>
      <c r="C239" s="153"/>
      <c r="D239" s="105"/>
      <c r="E239" s="105"/>
      <c r="F239" s="106"/>
      <c r="G239" s="105"/>
      <c r="H239" s="105"/>
      <c r="I239" s="107"/>
      <c r="J239" s="422"/>
      <c r="K239" s="422"/>
      <c r="L239" s="531"/>
      <c r="M239" s="422"/>
      <c r="N239" s="104"/>
      <c r="O239" s="79">
        <f t="shared" si="12"/>
        <v>0</v>
      </c>
      <c r="P239" s="79">
        <f t="shared" si="12"/>
        <v>0</v>
      </c>
      <c r="Q239" s="152" t="str">
        <f t="shared" si="10"/>
        <v/>
      </c>
    </row>
    <row r="240" spans="1:17" x14ac:dyDescent="0.2">
      <c r="A240" s="118" t="str">
        <f t="shared" si="11"/>
        <v/>
      </c>
      <c r="B240" s="104"/>
      <c r="C240" s="153"/>
      <c r="D240" s="105"/>
      <c r="E240" s="105"/>
      <c r="F240" s="106"/>
      <c r="G240" s="105"/>
      <c r="H240" s="105"/>
      <c r="I240" s="107"/>
      <c r="J240" s="422"/>
      <c r="K240" s="422"/>
      <c r="L240" s="531"/>
      <c r="M240" s="422"/>
      <c r="N240" s="104"/>
      <c r="O240" s="79">
        <f t="shared" si="12"/>
        <v>0</v>
      </c>
      <c r="P240" s="79">
        <f t="shared" si="12"/>
        <v>0</v>
      </c>
      <c r="Q240" s="152" t="str">
        <f t="shared" si="10"/>
        <v/>
      </c>
    </row>
    <row r="241" spans="1:17" x14ac:dyDescent="0.2">
      <c r="A241" s="118" t="str">
        <f t="shared" si="11"/>
        <v/>
      </c>
      <c r="B241" s="104"/>
      <c r="C241" s="153"/>
      <c r="D241" s="105"/>
      <c r="E241" s="105"/>
      <c r="F241" s="106"/>
      <c r="G241" s="105"/>
      <c r="H241" s="105"/>
      <c r="I241" s="107"/>
      <c r="J241" s="422"/>
      <c r="K241" s="422"/>
      <c r="L241" s="531"/>
      <c r="M241" s="422"/>
      <c r="N241" s="104"/>
      <c r="O241" s="79">
        <f t="shared" si="12"/>
        <v>0</v>
      </c>
      <c r="P241" s="79">
        <f t="shared" si="12"/>
        <v>0</v>
      </c>
      <c r="Q241" s="152" t="str">
        <f t="shared" si="10"/>
        <v/>
      </c>
    </row>
    <row r="242" spans="1:17" x14ac:dyDescent="0.2">
      <c r="A242" s="118" t="str">
        <f t="shared" si="11"/>
        <v/>
      </c>
      <c r="B242" s="104"/>
      <c r="C242" s="153"/>
      <c r="D242" s="105"/>
      <c r="E242" s="105"/>
      <c r="F242" s="106"/>
      <c r="G242" s="105"/>
      <c r="H242" s="105"/>
      <c r="I242" s="107"/>
      <c r="J242" s="422"/>
      <c r="K242" s="422"/>
      <c r="L242" s="531"/>
      <c r="M242" s="422"/>
      <c r="N242" s="104"/>
      <c r="O242" s="79">
        <f t="shared" si="12"/>
        <v>0</v>
      </c>
      <c r="P242" s="79">
        <f t="shared" si="12"/>
        <v>0</v>
      </c>
      <c r="Q242" s="152" t="str">
        <f t="shared" si="10"/>
        <v/>
      </c>
    </row>
    <row r="243" spans="1:17" x14ac:dyDescent="0.2">
      <c r="A243" s="438" t="str">
        <f t="shared" si="11"/>
        <v/>
      </c>
      <c r="B243" s="104"/>
      <c r="C243" s="153"/>
      <c r="D243" s="105"/>
      <c r="E243" s="105"/>
      <c r="F243" s="106"/>
      <c r="G243" s="105"/>
      <c r="H243" s="105"/>
      <c r="I243" s="107"/>
      <c r="J243" s="422"/>
      <c r="K243" s="422"/>
      <c r="L243" s="531"/>
      <c r="M243" s="422"/>
      <c r="N243" s="104"/>
      <c r="O243" s="79">
        <f t="shared" si="12"/>
        <v>0</v>
      </c>
      <c r="P243" s="79">
        <f t="shared" si="12"/>
        <v>0</v>
      </c>
      <c r="Q243" s="152" t="str">
        <f t="shared" ref="Q243:Q306" si="13">SUBSTITUTE(D243," ","_")</f>
        <v/>
      </c>
    </row>
    <row r="244" spans="1:17" x14ac:dyDescent="0.2">
      <c r="A244" s="118" t="str">
        <f t="shared" si="11"/>
        <v/>
      </c>
      <c r="B244" s="104"/>
      <c r="C244" s="153"/>
      <c r="D244" s="105"/>
      <c r="E244" s="105"/>
      <c r="F244" s="106"/>
      <c r="G244" s="105"/>
      <c r="H244" s="105"/>
      <c r="I244" s="107"/>
      <c r="J244" s="422"/>
      <c r="K244" s="422"/>
      <c r="L244" s="531"/>
      <c r="M244" s="422"/>
      <c r="N244" s="104"/>
      <c r="O244" s="79">
        <f t="shared" si="12"/>
        <v>0</v>
      </c>
      <c r="P244" s="79">
        <f t="shared" si="12"/>
        <v>0</v>
      </c>
      <c r="Q244" s="152" t="str">
        <f t="shared" si="13"/>
        <v/>
      </c>
    </row>
    <row r="245" spans="1:17" x14ac:dyDescent="0.2">
      <c r="A245" s="118" t="str">
        <f t="shared" si="11"/>
        <v/>
      </c>
      <c r="B245" s="104"/>
      <c r="C245" s="153"/>
      <c r="D245" s="105"/>
      <c r="E245" s="105"/>
      <c r="F245" s="106"/>
      <c r="G245" s="105"/>
      <c r="H245" s="105"/>
      <c r="I245" s="107"/>
      <c r="J245" s="422"/>
      <c r="K245" s="422"/>
      <c r="L245" s="531"/>
      <c r="M245" s="422"/>
      <c r="N245" s="104"/>
      <c r="O245" s="79">
        <f t="shared" si="12"/>
        <v>0</v>
      </c>
      <c r="P245" s="79">
        <f t="shared" si="12"/>
        <v>0</v>
      </c>
      <c r="Q245" s="152" t="str">
        <f t="shared" si="13"/>
        <v/>
      </c>
    </row>
    <row r="246" spans="1:17" x14ac:dyDescent="0.2">
      <c r="A246" s="118" t="str">
        <f t="shared" si="11"/>
        <v/>
      </c>
      <c r="B246" s="104"/>
      <c r="C246" s="153"/>
      <c r="D246" s="105"/>
      <c r="E246" s="105"/>
      <c r="F246" s="106"/>
      <c r="G246" s="105"/>
      <c r="H246" s="105"/>
      <c r="I246" s="107"/>
      <c r="J246" s="422"/>
      <c r="K246" s="422"/>
      <c r="L246" s="531"/>
      <c r="M246" s="422"/>
      <c r="N246" s="104"/>
      <c r="O246" s="79">
        <f t="shared" si="12"/>
        <v>0</v>
      </c>
      <c r="P246" s="79">
        <f t="shared" si="12"/>
        <v>0</v>
      </c>
      <c r="Q246" s="152" t="str">
        <f t="shared" si="13"/>
        <v/>
      </c>
    </row>
    <row r="247" spans="1:17" x14ac:dyDescent="0.2">
      <c r="A247" s="118" t="str">
        <f t="shared" si="11"/>
        <v/>
      </c>
      <c r="B247" s="104"/>
      <c r="C247" s="153"/>
      <c r="D247" s="105"/>
      <c r="E247" s="105"/>
      <c r="F247" s="106"/>
      <c r="G247" s="105"/>
      <c r="H247" s="105"/>
      <c r="I247" s="107"/>
      <c r="J247" s="422"/>
      <c r="K247" s="422"/>
      <c r="L247" s="531"/>
      <c r="M247" s="422"/>
      <c r="N247" s="104"/>
      <c r="O247" s="79">
        <f t="shared" si="12"/>
        <v>0</v>
      </c>
      <c r="P247" s="79">
        <f t="shared" si="12"/>
        <v>0</v>
      </c>
      <c r="Q247" s="152" t="str">
        <f t="shared" si="13"/>
        <v/>
      </c>
    </row>
    <row r="248" spans="1:17" x14ac:dyDescent="0.2">
      <c r="A248" s="438" t="str">
        <f t="shared" si="11"/>
        <v/>
      </c>
      <c r="B248" s="104"/>
      <c r="C248" s="153"/>
      <c r="D248" s="105"/>
      <c r="E248" s="105"/>
      <c r="F248" s="106"/>
      <c r="G248" s="107"/>
      <c r="H248" s="105"/>
      <c r="I248" s="107"/>
      <c r="J248" s="422"/>
      <c r="K248" s="422"/>
      <c r="L248" s="531"/>
      <c r="M248" s="422"/>
      <c r="N248" s="104"/>
      <c r="O248" s="79">
        <f t="shared" si="12"/>
        <v>0</v>
      </c>
      <c r="P248" s="79">
        <f t="shared" si="12"/>
        <v>0</v>
      </c>
      <c r="Q248" s="152" t="str">
        <f t="shared" si="13"/>
        <v/>
      </c>
    </row>
    <row r="249" spans="1:17" x14ac:dyDescent="0.2">
      <c r="A249" s="118" t="str">
        <f t="shared" si="11"/>
        <v/>
      </c>
      <c r="B249" s="104"/>
      <c r="C249" s="153"/>
      <c r="D249" s="105"/>
      <c r="E249" s="105"/>
      <c r="F249" s="106"/>
      <c r="G249" s="107"/>
      <c r="H249" s="105"/>
      <c r="I249" s="107"/>
      <c r="J249" s="422"/>
      <c r="K249" s="422"/>
      <c r="L249" s="531"/>
      <c r="M249" s="422"/>
      <c r="N249" s="104"/>
      <c r="O249" s="79">
        <f t="shared" si="12"/>
        <v>0</v>
      </c>
      <c r="P249" s="79">
        <f t="shared" si="12"/>
        <v>0</v>
      </c>
      <c r="Q249" s="152" t="str">
        <f t="shared" si="13"/>
        <v/>
      </c>
    </row>
    <row r="250" spans="1:17" x14ac:dyDescent="0.2">
      <c r="A250" s="118" t="str">
        <f t="shared" si="11"/>
        <v/>
      </c>
      <c r="B250" s="104"/>
      <c r="C250" s="153"/>
      <c r="D250" s="105"/>
      <c r="E250" s="105"/>
      <c r="F250" s="106"/>
      <c r="G250" s="105"/>
      <c r="H250" s="105"/>
      <c r="I250" s="107"/>
      <c r="J250" s="422"/>
      <c r="K250" s="422"/>
      <c r="L250" s="531"/>
      <c r="M250" s="422"/>
      <c r="N250" s="104"/>
      <c r="O250" s="79">
        <f t="shared" si="12"/>
        <v>0</v>
      </c>
      <c r="P250" s="79">
        <f t="shared" si="12"/>
        <v>0</v>
      </c>
      <c r="Q250" s="152" t="str">
        <f t="shared" si="13"/>
        <v/>
      </c>
    </row>
    <row r="251" spans="1:17" x14ac:dyDescent="0.2">
      <c r="A251" s="118" t="str">
        <f t="shared" si="11"/>
        <v/>
      </c>
      <c r="B251" s="104"/>
      <c r="C251" s="153"/>
      <c r="D251" s="105"/>
      <c r="E251" s="105"/>
      <c r="F251" s="106"/>
      <c r="G251" s="105"/>
      <c r="H251" s="105"/>
      <c r="I251" s="107"/>
      <c r="J251" s="422"/>
      <c r="K251" s="422"/>
      <c r="L251" s="531"/>
      <c r="M251" s="422"/>
      <c r="N251" s="104"/>
      <c r="O251" s="79">
        <f t="shared" si="12"/>
        <v>0</v>
      </c>
      <c r="P251" s="79">
        <f t="shared" si="12"/>
        <v>0</v>
      </c>
      <c r="Q251" s="152" t="str">
        <f t="shared" si="13"/>
        <v/>
      </c>
    </row>
    <row r="252" spans="1:17" x14ac:dyDescent="0.2">
      <c r="A252" s="118" t="str">
        <f t="shared" si="11"/>
        <v/>
      </c>
      <c r="B252" s="104"/>
      <c r="C252" s="153"/>
      <c r="D252" s="105"/>
      <c r="E252" s="105"/>
      <c r="F252" s="106"/>
      <c r="G252" s="107"/>
      <c r="H252" s="105"/>
      <c r="I252" s="107"/>
      <c r="J252" s="422"/>
      <c r="K252" s="422"/>
      <c r="L252" s="531"/>
      <c r="M252" s="422"/>
      <c r="N252" s="104"/>
      <c r="O252" s="79">
        <f t="shared" si="12"/>
        <v>0</v>
      </c>
      <c r="P252" s="79">
        <f t="shared" si="12"/>
        <v>0</v>
      </c>
      <c r="Q252" s="152" t="str">
        <f t="shared" si="13"/>
        <v/>
      </c>
    </row>
    <row r="253" spans="1:17" x14ac:dyDescent="0.2">
      <c r="A253" s="438" t="str">
        <f t="shared" si="11"/>
        <v/>
      </c>
      <c r="B253" s="104"/>
      <c r="C253" s="153"/>
      <c r="D253" s="105"/>
      <c r="E253" s="105"/>
      <c r="F253" s="106"/>
      <c r="G253" s="107"/>
      <c r="H253" s="105"/>
      <c r="I253" s="107"/>
      <c r="J253" s="422"/>
      <c r="K253" s="422"/>
      <c r="L253" s="531"/>
      <c r="M253" s="422"/>
      <c r="N253" s="104"/>
      <c r="O253" s="79">
        <f t="shared" si="12"/>
        <v>0</v>
      </c>
      <c r="P253" s="79">
        <f t="shared" si="12"/>
        <v>0</v>
      </c>
      <c r="Q253" s="152" t="str">
        <f t="shared" si="13"/>
        <v/>
      </c>
    </row>
    <row r="254" spans="1:17" x14ac:dyDescent="0.2">
      <c r="A254" s="118" t="str">
        <f t="shared" si="11"/>
        <v/>
      </c>
      <c r="B254" s="104"/>
      <c r="C254" s="153"/>
      <c r="D254" s="105"/>
      <c r="E254" s="105"/>
      <c r="F254" s="106"/>
      <c r="G254" s="105"/>
      <c r="H254" s="105"/>
      <c r="I254" s="107"/>
      <c r="J254" s="422"/>
      <c r="K254" s="422"/>
      <c r="L254" s="531"/>
      <c r="M254" s="422"/>
      <c r="N254" s="104"/>
      <c r="O254" s="79">
        <f t="shared" si="12"/>
        <v>0</v>
      </c>
      <c r="P254" s="79">
        <f t="shared" si="12"/>
        <v>0</v>
      </c>
      <c r="Q254" s="152" t="str">
        <f t="shared" si="13"/>
        <v/>
      </c>
    </row>
    <row r="255" spans="1:17" x14ac:dyDescent="0.2">
      <c r="A255" s="118" t="str">
        <f t="shared" si="11"/>
        <v/>
      </c>
      <c r="B255" s="104"/>
      <c r="C255" s="153"/>
      <c r="D255" s="105"/>
      <c r="E255" s="105"/>
      <c r="F255" s="106"/>
      <c r="G255" s="105"/>
      <c r="H255" s="105"/>
      <c r="I255" s="107"/>
      <c r="J255" s="422"/>
      <c r="K255" s="422"/>
      <c r="L255" s="531"/>
      <c r="M255" s="422"/>
      <c r="N255" s="104"/>
      <c r="O255" s="79">
        <f t="shared" si="12"/>
        <v>0</v>
      </c>
      <c r="P255" s="79">
        <f t="shared" si="12"/>
        <v>0</v>
      </c>
      <c r="Q255" s="152" t="str">
        <f t="shared" si="13"/>
        <v/>
      </c>
    </row>
    <row r="256" spans="1:17" x14ac:dyDescent="0.2">
      <c r="A256" s="118" t="str">
        <f t="shared" si="11"/>
        <v/>
      </c>
      <c r="B256" s="104"/>
      <c r="C256" s="153"/>
      <c r="D256" s="105"/>
      <c r="E256" s="105"/>
      <c r="F256" s="106"/>
      <c r="G256" s="105"/>
      <c r="H256" s="105"/>
      <c r="I256" s="107"/>
      <c r="J256" s="422"/>
      <c r="K256" s="422"/>
      <c r="L256" s="531"/>
      <c r="M256" s="422"/>
      <c r="N256" s="104"/>
      <c r="O256" s="79">
        <f t="shared" si="12"/>
        <v>0</v>
      </c>
      <c r="P256" s="79">
        <f t="shared" si="12"/>
        <v>0</v>
      </c>
      <c r="Q256" s="152" t="str">
        <f t="shared" si="13"/>
        <v/>
      </c>
    </row>
    <row r="257" spans="1:17" x14ac:dyDescent="0.2">
      <c r="A257" s="118" t="str">
        <f t="shared" si="11"/>
        <v/>
      </c>
      <c r="B257" s="104"/>
      <c r="C257" s="153"/>
      <c r="D257" s="105"/>
      <c r="E257" s="105"/>
      <c r="F257" s="106"/>
      <c r="G257" s="105"/>
      <c r="H257" s="105"/>
      <c r="I257" s="107"/>
      <c r="J257" s="422"/>
      <c r="K257" s="422"/>
      <c r="L257" s="531"/>
      <c r="M257" s="422"/>
      <c r="N257" s="104"/>
      <c r="O257" s="79">
        <f t="shared" si="12"/>
        <v>0</v>
      </c>
      <c r="P257" s="79">
        <f t="shared" si="12"/>
        <v>0</v>
      </c>
      <c r="Q257" s="152" t="str">
        <f t="shared" si="13"/>
        <v/>
      </c>
    </row>
    <row r="258" spans="1:17" x14ac:dyDescent="0.2">
      <c r="A258" s="438" t="str">
        <f t="shared" si="11"/>
        <v/>
      </c>
      <c r="B258" s="104"/>
      <c r="C258" s="153"/>
      <c r="D258" s="105"/>
      <c r="E258" s="105"/>
      <c r="F258" s="106"/>
      <c r="G258" s="105"/>
      <c r="H258" s="105"/>
      <c r="I258" s="107"/>
      <c r="J258" s="422"/>
      <c r="K258" s="422"/>
      <c r="L258" s="531"/>
      <c r="M258" s="422"/>
      <c r="N258" s="104"/>
      <c r="O258" s="79">
        <f t="shared" si="12"/>
        <v>0</v>
      </c>
      <c r="P258" s="79">
        <f t="shared" si="12"/>
        <v>0</v>
      </c>
      <c r="Q258" s="152" t="str">
        <f t="shared" si="13"/>
        <v/>
      </c>
    </row>
    <row r="259" spans="1:17" x14ac:dyDescent="0.2">
      <c r="A259" s="118" t="str">
        <f t="shared" si="11"/>
        <v/>
      </c>
      <c r="B259" s="104"/>
      <c r="C259" s="153"/>
      <c r="D259" s="105"/>
      <c r="E259" s="105"/>
      <c r="F259" s="106"/>
      <c r="G259" s="105"/>
      <c r="H259" s="105"/>
      <c r="I259" s="107"/>
      <c r="J259" s="422"/>
      <c r="K259" s="422"/>
      <c r="L259" s="531"/>
      <c r="M259" s="422"/>
      <c r="N259" s="104"/>
      <c r="O259" s="79">
        <f t="shared" si="12"/>
        <v>0</v>
      </c>
      <c r="P259" s="79">
        <f t="shared" si="12"/>
        <v>0</v>
      </c>
      <c r="Q259" s="152" t="str">
        <f t="shared" si="13"/>
        <v/>
      </c>
    </row>
    <row r="260" spans="1:17" x14ac:dyDescent="0.2">
      <c r="A260" s="118" t="str">
        <f t="shared" si="11"/>
        <v/>
      </c>
      <c r="B260" s="104"/>
      <c r="C260" s="153"/>
      <c r="D260" s="105"/>
      <c r="E260" s="105"/>
      <c r="F260" s="106"/>
      <c r="G260" s="105"/>
      <c r="H260" s="105"/>
      <c r="I260" s="107"/>
      <c r="J260" s="422"/>
      <c r="K260" s="422"/>
      <c r="L260" s="531"/>
      <c r="M260" s="422"/>
      <c r="N260" s="104"/>
      <c r="O260" s="79">
        <f t="shared" si="12"/>
        <v>0</v>
      </c>
      <c r="P260" s="79">
        <f t="shared" si="12"/>
        <v>0</v>
      </c>
      <c r="Q260" s="152" t="str">
        <f t="shared" si="13"/>
        <v/>
      </c>
    </row>
    <row r="261" spans="1:17" x14ac:dyDescent="0.2">
      <c r="A261" s="118" t="str">
        <f t="shared" si="11"/>
        <v/>
      </c>
      <c r="B261" s="104"/>
      <c r="C261" s="153"/>
      <c r="D261" s="105"/>
      <c r="E261" s="105"/>
      <c r="F261" s="106"/>
      <c r="G261" s="105"/>
      <c r="H261" s="105"/>
      <c r="I261" s="107"/>
      <c r="J261" s="422"/>
      <c r="K261" s="422"/>
      <c r="L261" s="531"/>
      <c r="M261" s="422"/>
      <c r="N261" s="104"/>
      <c r="O261" s="79">
        <f t="shared" si="12"/>
        <v>0</v>
      </c>
      <c r="P261" s="79">
        <f t="shared" si="12"/>
        <v>0</v>
      </c>
      <c r="Q261" s="152" t="str">
        <f t="shared" si="13"/>
        <v/>
      </c>
    </row>
    <row r="262" spans="1:17" x14ac:dyDescent="0.2">
      <c r="A262" s="118" t="str">
        <f t="shared" si="11"/>
        <v/>
      </c>
      <c r="B262" s="104"/>
      <c r="C262" s="153"/>
      <c r="D262" s="105"/>
      <c r="E262" s="105"/>
      <c r="F262" s="106"/>
      <c r="G262" s="105"/>
      <c r="H262" s="105"/>
      <c r="I262" s="107"/>
      <c r="J262" s="422"/>
      <c r="K262" s="422"/>
      <c r="L262" s="531"/>
      <c r="M262" s="422"/>
      <c r="N262" s="104"/>
      <c r="O262" s="79">
        <f t="shared" si="12"/>
        <v>0</v>
      </c>
      <c r="P262" s="79">
        <f t="shared" si="12"/>
        <v>0</v>
      </c>
      <c r="Q262" s="152" t="str">
        <f t="shared" si="13"/>
        <v/>
      </c>
    </row>
    <row r="263" spans="1:17" x14ac:dyDescent="0.2">
      <c r="A263" s="438" t="str">
        <f t="shared" si="11"/>
        <v/>
      </c>
      <c r="B263" s="104"/>
      <c r="C263" s="153"/>
      <c r="D263" s="105"/>
      <c r="E263" s="105"/>
      <c r="F263" s="106"/>
      <c r="G263" s="105"/>
      <c r="H263" s="105"/>
      <c r="I263" s="107"/>
      <c r="J263" s="422"/>
      <c r="K263" s="422"/>
      <c r="L263" s="531"/>
      <c r="M263" s="422"/>
      <c r="N263" s="104"/>
      <c r="O263" s="79">
        <f t="shared" si="12"/>
        <v>0</v>
      </c>
      <c r="P263" s="79">
        <f t="shared" si="12"/>
        <v>0</v>
      </c>
      <c r="Q263" s="152" t="str">
        <f t="shared" si="13"/>
        <v/>
      </c>
    </row>
    <row r="264" spans="1:17" x14ac:dyDescent="0.2">
      <c r="A264" s="118" t="str">
        <f t="shared" si="11"/>
        <v/>
      </c>
      <c r="B264" s="104"/>
      <c r="C264" s="153"/>
      <c r="D264" s="105"/>
      <c r="E264" s="105"/>
      <c r="F264" s="106"/>
      <c r="G264" s="105"/>
      <c r="H264" s="105"/>
      <c r="I264" s="107"/>
      <c r="J264" s="422"/>
      <c r="K264" s="422"/>
      <c r="L264" s="531"/>
      <c r="M264" s="422"/>
      <c r="N264" s="104"/>
      <c r="O264" s="79">
        <f t="shared" si="12"/>
        <v>0</v>
      </c>
      <c r="P264" s="79">
        <f t="shared" si="12"/>
        <v>0</v>
      </c>
      <c r="Q264" s="152" t="str">
        <f t="shared" si="13"/>
        <v/>
      </c>
    </row>
    <row r="265" spans="1:17" x14ac:dyDescent="0.2">
      <c r="A265" s="118" t="str">
        <f t="shared" si="11"/>
        <v/>
      </c>
      <c r="B265" s="104"/>
      <c r="C265" s="153"/>
      <c r="D265" s="105"/>
      <c r="E265" s="105"/>
      <c r="F265" s="106"/>
      <c r="G265" s="105"/>
      <c r="H265" s="105"/>
      <c r="I265" s="107"/>
      <c r="J265" s="423"/>
      <c r="K265" s="422"/>
      <c r="L265" s="531"/>
      <c r="M265" s="422"/>
      <c r="N265" s="104"/>
      <c r="O265" s="79">
        <f t="shared" si="12"/>
        <v>0</v>
      </c>
      <c r="P265" s="79">
        <f t="shared" si="12"/>
        <v>0</v>
      </c>
      <c r="Q265" s="152" t="str">
        <f t="shared" si="13"/>
        <v/>
      </c>
    </row>
    <row r="266" spans="1:17" x14ac:dyDescent="0.2">
      <c r="A266" s="118" t="str">
        <f t="shared" si="11"/>
        <v/>
      </c>
      <c r="B266" s="104"/>
      <c r="C266" s="153"/>
      <c r="D266" s="105"/>
      <c r="E266" s="105"/>
      <c r="F266" s="106"/>
      <c r="G266" s="105"/>
      <c r="H266" s="105"/>
      <c r="I266" s="107"/>
      <c r="J266" s="422"/>
      <c r="K266" s="422"/>
      <c r="L266" s="531"/>
      <c r="M266" s="422"/>
      <c r="N266" s="104"/>
      <c r="O266" s="79">
        <f t="shared" si="12"/>
        <v>0</v>
      </c>
      <c r="P266" s="79">
        <f t="shared" si="12"/>
        <v>0</v>
      </c>
      <c r="Q266" s="152" t="str">
        <f t="shared" si="13"/>
        <v/>
      </c>
    </row>
    <row r="267" spans="1:17" x14ac:dyDescent="0.2">
      <c r="A267" s="118" t="str">
        <f t="shared" si="11"/>
        <v/>
      </c>
      <c r="B267" s="104"/>
      <c r="C267" s="153"/>
      <c r="D267" s="105"/>
      <c r="E267" s="105"/>
      <c r="F267" s="106"/>
      <c r="G267" s="105"/>
      <c r="H267" s="105"/>
      <c r="I267" s="107"/>
      <c r="J267" s="422"/>
      <c r="K267" s="422"/>
      <c r="L267" s="531"/>
      <c r="M267" s="422"/>
      <c r="N267" s="104"/>
      <c r="O267" s="79">
        <f t="shared" si="12"/>
        <v>0</v>
      </c>
      <c r="P267" s="79">
        <f t="shared" si="12"/>
        <v>0</v>
      </c>
      <c r="Q267" s="152" t="str">
        <f t="shared" si="13"/>
        <v/>
      </c>
    </row>
    <row r="268" spans="1:17" x14ac:dyDescent="0.2">
      <c r="A268" s="438" t="str">
        <f t="shared" si="11"/>
        <v/>
      </c>
      <c r="B268" s="104"/>
      <c r="C268" s="153"/>
      <c r="D268" s="105"/>
      <c r="E268" s="105"/>
      <c r="F268" s="106"/>
      <c r="G268" s="105"/>
      <c r="H268" s="105"/>
      <c r="I268" s="107"/>
      <c r="J268" s="422"/>
      <c r="K268" s="422"/>
      <c r="L268" s="531"/>
      <c r="M268" s="422"/>
      <c r="N268" s="104"/>
      <c r="O268" s="79">
        <f t="shared" si="12"/>
        <v>0</v>
      </c>
      <c r="P268" s="79">
        <f t="shared" si="12"/>
        <v>0</v>
      </c>
      <c r="Q268" s="152" t="str">
        <f t="shared" si="13"/>
        <v/>
      </c>
    </row>
    <row r="269" spans="1:17" x14ac:dyDescent="0.2">
      <c r="A269" s="118" t="str">
        <f t="shared" si="11"/>
        <v/>
      </c>
      <c r="B269" s="479"/>
      <c r="C269" s="493"/>
      <c r="D269" s="476"/>
      <c r="E269" s="476"/>
      <c r="F269" s="445"/>
      <c r="G269" s="476"/>
      <c r="H269" s="476"/>
      <c r="I269" s="442"/>
      <c r="J269" s="480"/>
      <c r="K269" s="480"/>
      <c r="L269" s="530"/>
      <c r="M269" s="480"/>
      <c r="N269" s="479"/>
      <c r="O269" s="79">
        <f t="shared" si="12"/>
        <v>0</v>
      </c>
      <c r="P269" s="79">
        <f t="shared" si="12"/>
        <v>0</v>
      </c>
      <c r="Q269" s="152" t="str">
        <f t="shared" si="13"/>
        <v/>
      </c>
    </row>
    <row r="270" spans="1:17" x14ac:dyDescent="0.2">
      <c r="A270" s="118" t="str">
        <f t="shared" si="11"/>
        <v/>
      </c>
      <c r="B270" s="104"/>
      <c r="C270" s="153"/>
      <c r="D270" s="105"/>
      <c r="E270" s="105"/>
      <c r="F270" s="106"/>
      <c r="G270" s="107"/>
      <c r="H270" s="105"/>
      <c r="I270" s="107"/>
      <c r="J270" s="422"/>
      <c r="K270" s="422"/>
      <c r="L270" s="531"/>
      <c r="M270" s="422"/>
      <c r="N270" s="104"/>
      <c r="O270" s="79">
        <f t="shared" si="12"/>
        <v>0</v>
      </c>
      <c r="P270" s="79">
        <f t="shared" si="12"/>
        <v>0</v>
      </c>
      <c r="Q270" s="152" t="str">
        <f t="shared" si="13"/>
        <v/>
      </c>
    </row>
    <row r="271" spans="1:17" x14ac:dyDescent="0.2">
      <c r="A271" s="118" t="str">
        <f t="shared" si="11"/>
        <v/>
      </c>
      <c r="B271" s="104"/>
      <c r="C271" s="153"/>
      <c r="D271" s="105"/>
      <c r="E271" s="105"/>
      <c r="F271" s="106"/>
      <c r="G271" s="105"/>
      <c r="H271" s="105"/>
      <c r="I271" s="107"/>
      <c r="J271" s="422"/>
      <c r="K271" s="422"/>
      <c r="L271" s="531"/>
      <c r="M271" s="422"/>
      <c r="N271" s="104"/>
      <c r="O271" s="79">
        <f t="shared" si="12"/>
        <v>0</v>
      </c>
      <c r="P271" s="79">
        <f t="shared" si="12"/>
        <v>0</v>
      </c>
      <c r="Q271" s="152" t="str">
        <f t="shared" si="13"/>
        <v/>
      </c>
    </row>
    <row r="272" spans="1:17" x14ac:dyDescent="0.2">
      <c r="A272" s="118" t="str">
        <f t="shared" si="11"/>
        <v/>
      </c>
      <c r="B272" s="104"/>
      <c r="C272" s="153"/>
      <c r="D272" s="105"/>
      <c r="E272" s="105"/>
      <c r="F272" s="106"/>
      <c r="G272" s="105"/>
      <c r="H272" s="105"/>
      <c r="I272" s="107"/>
      <c r="J272" s="422"/>
      <c r="K272" s="422"/>
      <c r="L272" s="531"/>
      <c r="M272" s="422"/>
      <c r="N272" s="104"/>
      <c r="O272" s="79">
        <f t="shared" si="12"/>
        <v>0</v>
      </c>
      <c r="P272" s="79">
        <f t="shared" si="12"/>
        <v>0</v>
      </c>
      <c r="Q272" s="152" t="str">
        <f t="shared" si="13"/>
        <v/>
      </c>
    </row>
    <row r="273" spans="1:17" x14ac:dyDescent="0.2">
      <c r="A273" s="438" t="str">
        <f t="shared" si="11"/>
        <v/>
      </c>
      <c r="B273" s="104"/>
      <c r="C273" s="153"/>
      <c r="D273" s="105"/>
      <c r="E273" s="105"/>
      <c r="F273" s="106"/>
      <c r="G273" s="105"/>
      <c r="H273" s="105"/>
      <c r="I273" s="107"/>
      <c r="J273" s="422"/>
      <c r="K273" s="422"/>
      <c r="L273" s="531"/>
      <c r="M273" s="422"/>
      <c r="N273" s="104"/>
      <c r="O273" s="79">
        <f t="shared" si="12"/>
        <v>0</v>
      </c>
      <c r="P273" s="79">
        <f t="shared" si="12"/>
        <v>0</v>
      </c>
      <c r="Q273" s="152" t="str">
        <f t="shared" si="13"/>
        <v/>
      </c>
    </row>
    <row r="274" spans="1:17" x14ac:dyDescent="0.2">
      <c r="A274" s="118" t="str">
        <f t="shared" si="11"/>
        <v/>
      </c>
      <c r="B274" s="104"/>
      <c r="C274" s="153"/>
      <c r="D274" s="105"/>
      <c r="E274" s="105"/>
      <c r="F274" s="106"/>
      <c r="G274" s="105"/>
      <c r="H274" s="105"/>
      <c r="I274" s="107"/>
      <c r="J274" s="422"/>
      <c r="K274" s="422"/>
      <c r="L274" s="531"/>
      <c r="M274" s="422"/>
      <c r="N274" s="104"/>
      <c r="O274" s="79">
        <f t="shared" si="12"/>
        <v>0</v>
      </c>
      <c r="P274" s="79">
        <f t="shared" si="12"/>
        <v>0</v>
      </c>
      <c r="Q274" s="152" t="str">
        <f t="shared" si="13"/>
        <v/>
      </c>
    </row>
    <row r="275" spans="1:17" x14ac:dyDescent="0.2">
      <c r="A275" s="118" t="str">
        <f t="shared" si="11"/>
        <v/>
      </c>
      <c r="B275" s="104"/>
      <c r="C275" s="153"/>
      <c r="D275" s="105"/>
      <c r="E275" s="105"/>
      <c r="F275" s="106"/>
      <c r="G275" s="105"/>
      <c r="H275" s="105"/>
      <c r="I275" s="107"/>
      <c r="J275" s="422"/>
      <c r="K275" s="422"/>
      <c r="L275" s="531"/>
      <c r="M275" s="422"/>
      <c r="N275" s="104"/>
      <c r="O275" s="79">
        <f t="shared" si="12"/>
        <v>0</v>
      </c>
      <c r="P275" s="79">
        <f t="shared" si="12"/>
        <v>0</v>
      </c>
      <c r="Q275" s="152" t="str">
        <f t="shared" si="13"/>
        <v/>
      </c>
    </row>
    <row r="276" spans="1:17" x14ac:dyDescent="0.2">
      <c r="A276" s="118" t="str">
        <f t="shared" si="11"/>
        <v/>
      </c>
      <c r="B276" s="104"/>
      <c r="C276" s="153"/>
      <c r="D276" s="105"/>
      <c r="E276" s="105"/>
      <c r="F276" s="106"/>
      <c r="G276" s="105"/>
      <c r="H276" s="105"/>
      <c r="I276" s="107"/>
      <c r="J276" s="422"/>
      <c r="K276" s="422"/>
      <c r="L276" s="531"/>
      <c r="M276" s="422"/>
      <c r="N276" s="104"/>
      <c r="O276" s="79">
        <f t="shared" si="12"/>
        <v>0</v>
      </c>
      <c r="P276" s="79">
        <f t="shared" si="12"/>
        <v>0</v>
      </c>
      <c r="Q276" s="152" t="str">
        <f t="shared" si="13"/>
        <v/>
      </c>
    </row>
    <row r="277" spans="1:17" x14ac:dyDescent="0.2">
      <c r="A277" s="118" t="str">
        <f t="shared" si="11"/>
        <v/>
      </c>
      <c r="B277" s="104"/>
      <c r="C277" s="153"/>
      <c r="D277" s="105"/>
      <c r="E277" s="105"/>
      <c r="F277" s="106"/>
      <c r="G277" s="105"/>
      <c r="H277" s="105"/>
      <c r="I277" s="107"/>
      <c r="J277" s="422"/>
      <c r="K277" s="422"/>
      <c r="L277" s="531"/>
      <c r="M277" s="422"/>
      <c r="N277" s="104"/>
      <c r="O277" s="79">
        <f t="shared" si="12"/>
        <v>0</v>
      </c>
      <c r="P277" s="79">
        <f t="shared" si="12"/>
        <v>0</v>
      </c>
      <c r="Q277" s="152" t="str">
        <f t="shared" si="13"/>
        <v/>
      </c>
    </row>
    <row r="278" spans="1:17" x14ac:dyDescent="0.2">
      <c r="A278" s="438" t="str">
        <f t="shared" si="11"/>
        <v/>
      </c>
      <c r="B278" s="104"/>
      <c r="C278" s="153"/>
      <c r="D278" s="105"/>
      <c r="E278" s="105"/>
      <c r="F278" s="106"/>
      <c r="G278" s="105"/>
      <c r="H278" s="105"/>
      <c r="I278" s="107"/>
      <c r="J278" s="422"/>
      <c r="K278" s="422"/>
      <c r="L278" s="531"/>
      <c r="M278" s="422"/>
      <c r="N278" s="104"/>
      <c r="O278" s="79">
        <f t="shared" si="12"/>
        <v>0</v>
      </c>
      <c r="P278" s="79">
        <f t="shared" si="12"/>
        <v>0</v>
      </c>
      <c r="Q278" s="152" t="str">
        <f t="shared" si="13"/>
        <v/>
      </c>
    </row>
    <row r="279" spans="1:17" x14ac:dyDescent="0.2">
      <c r="A279" s="118" t="str">
        <f t="shared" si="11"/>
        <v/>
      </c>
      <c r="B279" s="104"/>
      <c r="C279" s="153"/>
      <c r="D279" s="105"/>
      <c r="E279" s="105"/>
      <c r="F279" s="106"/>
      <c r="G279" s="105"/>
      <c r="H279" s="105"/>
      <c r="I279" s="107"/>
      <c r="J279" s="422"/>
      <c r="K279" s="422"/>
      <c r="L279" s="531"/>
      <c r="M279" s="422"/>
      <c r="N279" s="104"/>
      <c r="O279" s="79">
        <f t="shared" si="12"/>
        <v>0</v>
      </c>
      <c r="P279" s="79">
        <f t="shared" si="12"/>
        <v>0</v>
      </c>
      <c r="Q279" s="152" t="str">
        <f t="shared" si="13"/>
        <v/>
      </c>
    </row>
    <row r="280" spans="1:17" x14ac:dyDescent="0.2">
      <c r="A280" s="118" t="str">
        <f t="shared" si="11"/>
        <v/>
      </c>
      <c r="B280" s="104"/>
      <c r="C280" s="153"/>
      <c r="D280" s="105"/>
      <c r="E280" s="105"/>
      <c r="F280" s="106"/>
      <c r="G280" s="105"/>
      <c r="H280" s="105"/>
      <c r="I280" s="107"/>
      <c r="J280" s="422"/>
      <c r="K280" s="422"/>
      <c r="L280" s="531"/>
      <c r="M280" s="422"/>
      <c r="N280" s="104"/>
      <c r="O280" s="79">
        <f t="shared" si="12"/>
        <v>0</v>
      </c>
      <c r="P280" s="79">
        <f t="shared" si="12"/>
        <v>0</v>
      </c>
      <c r="Q280" s="152" t="str">
        <f t="shared" si="13"/>
        <v/>
      </c>
    </row>
    <row r="281" spans="1:17" x14ac:dyDescent="0.2">
      <c r="A281" s="118" t="str">
        <f t="shared" si="11"/>
        <v/>
      </c>
      <c r="B281" s="104"/>
      <c r="C281" s="153"/>
      <c r="D281" s="105"/>
      <c r="E281" s="105"/>
      <c r="F281" s="106"/>
      <c r="G281" s="105"/>
      <c r="H281" s="105"/>
      <c r="I281" s="107"/>
      <c r="J281" s="422"/>
      <c r="K281" s="422"/>
      <c r="L281" s="531"/>
      <c r="M281" s="422"/>
      <c r="N281" s="104"/>
      <c r="O281" s="79">
        <f t="shared" si="12"/>
        <v>0</v>
      </c>
      <c r="P281" s="79">
        <f t="shared" si="12"/>
        <v>0</v>
      </c>
      <c r="Q281" s="152" t="str">
        <f t="shared" si="13"/>
        <v/>
      </c>
    </row>
    <row r="282" spans="1:17" x14ac:dyDescent="0.2">
      <c r="A282" s="118" t="str">
        <f t="shared" si="11"/>
        <v/>
      </c>
      <c r="B282" s="104"/>
      <c r="C282" s="153"/>
      <c r="D282" s="105"/>
      <c r="E282" s="105"/>
      <c r="F282" s="106"/>
      <c r="G282" s="105"/>
      <c r="H282" s="105"/>
      <c r="I282" s="107"/>
      <c r="J282" s="422"/>
      <c r="K282" s="422"/>
      <c r="L282" s="531"/>
      <c r="M282" s="422"/>
      <c r="N282" s="104"/>
      <c r="O282" s="79">
        <f t="shared" si="12"/>
        <v>0</v>
      </c>
      <c r="P282" s="79">
        <f t="shared" si="12"/>
        <v>0</v>
      </c>
      <c r="Q282" s="152" t="str">
        <f t="shared" si="13"/>
        <v/>
      </c>
    </row>
    <row r="283" spans="1:17" x14ac:dyDescent="0.2">
      <c r="A283" s="438" t="str">
        <f t="shared" si="11"/>
        <v/>
      </c>
      <c r="B283" s="104"/>
      <c r="C283" s="153"/>
      <c r="D283" s="105"/>
      <c r="E283" s="105"/>
      <c r="F283" s="106"/>
      <c r="G283" s="105"/>
      <c r="H283" s="105"/>
      <c r="I283" s="107"/>
      <c r="J283" s="422"/>
      <c r="K283" s="422"/>
      <c r="L283" s="531"/>
      <c r="M283" s="422"/>
      <c r="N283" s="104"/>
      <c r="O283" s="79">
        <f t="shared" si="12"/>
        <v>0</v>
      </c>
      <c r="P283" s="79">
        <f t="shared" si="12"/>
        <v>0</v>
      </c>
      <c r="Q283" s="152" t="str">
        <f t="shared" si="13"/>
        <v/>
      </c>
    </row>
    <row r="284" spans="1:17" x14ac:dyDescent="0.2">
      <c r="A284" s="118" t="str">
        <f t="shared" si="11"/>
        <v/>
      </c>
      <c r="B284" s="104"/>
      <c r="C284" s="153"/>
      <c r="D284" s="105"/>
      <c r="E284" s="105"/>
      <c r="F284" s="106"/>
      <c r="G284" s="105"/>
      <c r="H284" s="105"/>
      <c r="I284" s="107"/>
      <c r="J284" s="422"/>
      <c r="K284" s="422"/>
      <c r="L284" s="531"/>
      <c r="M284" s="422"/>
      <c r="N284" s="104"/>
      <c r="O284" s="79">
        <f t="shared" si="12"/>
        <v>0</v>
      </c>
      <c r="P284" s="79">
        <f t="shared" si="12"/>
        <v>0</v>
      </c>
      <c r="Q284" s="152" t="str">
        <f t="shared" si="13"/>
        <v/>
      </c>
    </row>
    <row r="285" spans="1:17" s="429" customFormat="1" x14ac:dyDescent="0.2">
      <c r="A285" s="118" t="str">
        <f t="shared" ref="A285:A348" si="14">IF(B285="","",ROW()-4)</f>
        <v/>
      </c>
      <c r="B285" s="104"/>
      <c r="C285" s="153"/>
      <c r="D285" s="105"/>
      <c r="E285" s="105"/>
      <c r="F285" s="106"/>
      <c r="G285" s="105"/>
      <c r="H285" s="446"/>
      <c r="I285" s="107"/>
      <c r="J285" s="422"/>
      <c r="K285" s="422"/>
      <c r="L285" s="531"/>
      <c r="M285" s="450"/>
      <c r="N285" s="447"/>
      <c r="O285" s="79">
        <f t="shared" si="12"/>
        <v>0</v>
      </c>
      <c r="P285" s="79">
        <f t="shared" si="12"/>
        <v>0</v>
      </c>
      <c r="Q285" s="152" t="str">
        <f t="shared" si="13"/>
        <v/>
      </c>
    </row>
    <row r="286" spans="1:17" s="429" customFormat="1" x14ac:dyDescent="0.2">
      <c r="A286" s="118" t="str">
        <f t="shared" si="14"/>
        <v/>
      </c>
      <c r="B286" s="447"/>
      <c r="C286" s="448"/>
      <c r="D286" s="446"/>
      <c r="E286" s="446"/>
      <c r="F286" s="449"/>
      <c r="G286" s="105"/>
      <c r="H286" s="446"/>
      <c r="I286" s="107"/>
      <c r="J286" s="422"/>
      <c r="K286" s="422"/>
      <c r="L286" s="531"/>
      <c r="M286" s="450"/>
      <c r="N286" s="447"/>
      <c r="O286" s="79">
        <f t="shared" si="12"/>
        <v>0</v>
      </c>
      <c r="P286" s="79">
        <f t="shared" si="12"/>
        <v>0</v>
      </c>
      <c r="Q286" s="152" t="str">
        <f t="shared" si="13"/>
        <v/>
      </c>
    </row>
    <row r="287" spans="1:17" x14ac:dyDescent="0.2">
      <c r="A287" s="118" t="str">
        <f t="shared" si="14"/>
        <v/>
      </c>
      <c r="B287" s="447"/>
      <c r="C287" s="448"/>
      <c r="D287" s="446"/>
      <c r="E287" s="446"/>
      <c r="F287" s="449"/>
      <c r="G287" s="105"/>
      <c r="H287" s="105"/>
      <c r="I287" s="107"/>
      <c r="J287" s="422"/>
      <c r="K287" s="422"/>
      <c r="L287" s="531"/>
      <c r="M287" s="450"/>
      <c r="N287" s="447"/>
      <c r="O287" s="79">
        <f t="shared" si="12"/>
        <v>0</v>
      </c>
      <c r="P287" s="79">
        <f t="shared" si="12"/>
        <v>0</v>
      </c>
      <c r="Q287" s="152" t="str">
        <f t="shared" si="13"/>
        <v/>
      </c>
    </row>
    <row r="288" spans="1:17" x14ac:dyDescent="0.2">
      <c r="A288" s="438" t="str">
        <f t="shared" si="14"/>
        <v/>
      </c>
      <c r="B288" s="104"/>
      <c r="C288" s="153"/>
      <c r="D288" s="105"/>
      <c r="E288" s="105"/>
      <c r="F288" s="106"/>
      <c r="G288" s="105"/>
      <c r="H288" s="105"/>
      <c r="I288" s="107"/>
      <c r="J288" s="422"/>
      <c r="K288" s="422"/>
      <c r="L288" s="531"/>
      <c r="M288" s="422"/>
      <c r="N288" s="104"/>
      <c r="O288" s="79">
        <f t="shared" si="12"/>
        <v>0</v>
      </c>
      <c r="P288" s="79">
        <f t="shared" si="12"/>
        <v>0</v>
      </c>
      <c r="Q288" s="152" t="str">
        <f t="shared" si="13"/>
        <v/>
      </c>
    </row>
    <row r="289" spans="1:17" x14ac:dyDescent="0.2">
      <c r="A289" s="118" t="str">
        <f t="shared" si="14"/>
        <v/>
      </c>
      <c r="B289" s="104"/>
      <c r="C289" s="153"/>
      <c r="D289" s="105"/>
      <c r="E289" s="105"/>
      <c r="F289" s="106"/>
      <c r="G289" s="105"/>
      <c r="H289" s="105"/>
      <c r="I289" s="107"/>
      <c r="J289" s="422"/>
      <c r="K289" s="422"/>
      <c r="L289" s="531"/>
      <c r="M289" s="422"/>
      <c r="N289" s="104"/>
      <c r="O289" s="79">
        <f t="shared" si="12"/>
        <v>0</v>
      </c>
      <c r="P289" s="79">
        <f t="shared" si="12"/>
        <v>0</v>
      </c>
      <c r="Q289" s="152" t="str">
        <f t="shared" si="13"/>
        <v/>
      </c>
    </row>
    <row r="290" spans="1:17" x14ac:dyDescent="0.2">
      <c r="A290" s="118" t="str">
        <f t="shared" si="14"/>
        <v/>
      </c>
      <c r="B290" s="104"/>
      <c r="C290" s="153"/>
      <c r="D290" s="105"/>
      <c r="E290" s="105"/>
      <c r="F290" s="106"/>
      <c r="G290" s="105"/>
      <c r="H290" s="105"/>
      <c r="I290" s="107"/>
      <c r="J290" s="422"/>
      <c r="K290" s="422"/>
      <c r="L290" s="531"/>
      <c r="M290" s="422"/>
      <c r="N290" s="104"/>
      <c r="O290" s="79">
        <f t="shared" si="12"/>
        <v>0</v>
      </c>
      <c r="P290" s="79">
        <f t="shared" si="12"/>
        <v>0</v>
      </c>
      <c r="Q290" s="152" t="str">
        <f t="shared" si="13"/>
        <v/>
      </c>
    </row>
    <row r="291" spans="1:17" x14ac:dyDescent="0.2">
      <c r="A291" s="118" t="str">
        <f t="shared" si="14"/>
        <v/>
      </c>
      <c r="B291" s="104"/>
      <c r="C291" s="153"/>
      <c r="D291" s="105"/>
      <c r="E291" s="105"/>
      <c r="F291" s="106"/>
      <c r="G291" s="105"/>
      <c r="H291" s="105"/>
      <c r="I291" s="107"/>
      <c r="J291" s="422"/>
      <c r="K291" s="422"/>
      <c r="L291" s="531"/>
      <c r="M291" s="422"/>
      <c r="N291" s="104"/>
      <c r="O291" s="79">
        <f t="shared" si="12"/>
        <v>0</v>
      </c>
      <c r="P291" s="79">
        <f t="shared" si="12"/>
        <v>0</v>
      </c>
      <c r="Q291" s="152" t="str">
        <f t="shared" si="13"/>
        <v/>
      </c>
    </row>
    <row r="292" spans="1:17" x14ac:dyDescent="0.2">
      <c r="A292" s="118" t="str">
        <f t="shared" si="14"/>
        <v/>
      </c>
      <c r="B292" s="104"/>
      <c r="C292" s="153"/>
      <c r="D292" s="105"/>
      <c r="E292" s="105"/>
      <c r="F292" s="106"/>
      <c r="G292" s="107"/>
      <c r="H292" s="105"/>
      <c r="I292" s="107"/>
      <c r="J292" s="422"/>
      <c r="K292" s="422"/>
      <c r="L292" s="531"/>
      <c r="M292" s="422"/>
      <c r="N292" s="104"/>
      <c r="O292" s="79">
        <f t="shared" si="12"/>
        <v>0</v>
      </c>
      <c r="P292" s="79">
        <f t="shared" si="12"/>
        <v>0</v>
      </c>
      <c r="Q292" s="152" t="str">
        <f t="shared" si="13"/>
        <v/>
      </c>
    </row>
    <row r="293" spans="1:17" x14ac:dyDescent="0.2">
      <c r="A293" s="438" t="str">
        <f t="shared" si="14"/>
        <v/>
      </c>
      <c r="B293" s="104"/>
      <c r="C293" s="153"/>
      <c r="D293" s="105"/>
      <c r="E293" s="105"/>
      <c r="F293" s="106"/>
      <c r="G293" s="105"/>
      <c r="H293" s="105"/>
      <c r="I293" s="107"/>
      <c r="J293" s="422"/>
      <c r="K293" s="422"/>
      <c r="L293" s="531"/>
      <c r="M293" s="422"/>
      <c r="N293" s="104"/>
      <c r="O293" s="79">
        <f t="shared" si="12"/>
        <v>0</v>
      </c>
      <c r="P293" s="79">
        <f t="shared" si="12"/>
        <v>0</v>
      </c>
      <c r="Q293" s="152" t="str">
        <f t="shared" si="13"/>
        <v/>
      </c>
    </row>
    <row r="294" spans="1:17" x14ac:dyDescent="0.2">
      <c r="A294" s="118" t="str">
        <f t="shared" si="14"/>
        <v/>
      </c>
      <c r="B294" s="104"/>
      <c r="C294" s="153"/>
      <c r="D294" s="105"/>
      <c r="E294" s="105"/>
      <c r="F294" s="106"/>
      <c r="G294" s="105"/>
      <c r="H294" s="105"/>
      <c r="I294" s="107"/>
      <c r="J294" s="422"/>
      <c r="K294" s="422"/>
      <c r="L294" s="531"/>
      <c r="M294" s="422"/>
      <c r="N294" s="104"/>
      <c r="O294" s="79">
        <f t="shared" si="12"/>
        <v>0</v>
      </c>
      <c r="P294" s="79">
        <f t="shared" si="12"/>
        <v>0</v>
      </c>
      <c r="Q294" s="152" t="str">
        <f t="shared" si="13"/>
        <v/>
      </c>
    </row>
    <row r="295" spans="1:17" x14ac:dyDescent="0.2">
      <c r="A295" s="118" t="str">
        <f t="shared" si="14"/>
        <v/>
      </c>
      <c r="B295" s="104"/>
      <c r="C295" s="153"/>
      <c r="D295" s="105"/>
      <c r="E295" s="105"/>
      <c r="F295" s="106"/>
      <c r="G295" s="105"/>
      <c r="H295" s="105"/>
      <c r="I295" s="107"/>
      <c r="J295" s="422"/>
      <c r="K295" s="422"/>
      <c r="L295" s="531"/>
      <c r="M295" s="422"/>
      <c r="N295" s="104"/>
      <c r="O295" s="79">
        <f t="shared" si="12"/>
        <v>0</v>
      </c>
      <c r="P295" s="79">
        <f t="shared" si="12"/>
        <v>0</v>
      </c>
      <c r="Q295" s="152" t="str">
        <f t="shared" si="13"/>
        <v/>
      </c>
    </row>
    <row r="296" spans="1:17" x14ac:dyDescent="0.2">
      <c r="A296" s="118" t="str">
        <f t="shared" si="14"/>
        <v/>
      </c>
      <c r="B296" s="104"/>
      <c r="C296" s="153"/>
      <c r="D296" s="105"/>
      <c r="E296" s="105"/>
      <c r="F296" s="106"/>
      <c r="G296" s="105"/>
      <c r="H296" s="105"/>
      <c r="I296" s="107"/>
      <c r="J296" s="422"/>
      <c r="K296" s="422"/>
      <c r="L296" s="531"/>
      <c r="M296" s="422"/>
      <c r="N296" s="104"/>
      <c r="O296" s="79">
        <f t="shared" si="12"/>
        <v>0</v>
      </c>
      <c r="P296" s="79">
        <f t="shared" si="12"/>
        <v>0</v>
      </c>
      <c r="Q296" s="152" t="str">
        <f t="shared" si="13"/>
        <v/>
      </c>
    </row>
    <row r="297" spans="1:17" x14ac:dyDescent="0.2">
      <c r="A297" s="118" t="str">
        <f t="shared" si="14"/>
        <v/>
      </c>
      <c r="B297" s="104"/>
      <c r="C297" s="153"/>
      <c r="D297" s="105"/>
      <c r="E297" s="105"/>
      <c r="F297" s="106"/>
      <c r="G297" s="107"/>
      <c r="H297" s="105"/>
      <c r="I297" s="442"/>
      <c r="J297" s="480"/>
      <c r="K297" s="480"/>
      <c r="L297" s="530"/>
      <c r="M297" s="480"/>
      <c r="N297" s="104"/>
      <c r="O297" s="79">
        <f t="shared" si="12"/>
        <v>0</v>
      </c>
      <c r="P297" s="79">
        <f t="shared" si="12"/>
        <v>0</v>
      </c>
      <c r="Q297" s="152" t="str">
        <f t="shared" si="13"/>
        <v/>
      </c>
    </row>
    <row r="298" spans="1:17" x14ac:dyDescent="0.2">
      <c r="A298" s="438" t="str">
        <f t="shared" si="14"/>
        <v/>
      </c>
      <c r="B298" s="104"/>
      <c r="C298" s="153"/>
      <c r="D298" s="105"/>
      <c r="E298" s="105"/>
      <c r="F298" s="106"/>
      <c r="G298" s="476"/>
      <c r="H298" s="105"/>
      <c r="I298" s="442"/>
      <c r="J298" s="480"/>
      <c r="K298" s="480"/>
      <c r="L298" s="530"/>
      <c r="M298" s="480"/>
      <c r="N298" s="104"/>
      <c r="O298" s="79">
        <f t="shared" si="12"/>
        <v>0</v>
      </c>
      <c r="P298" s="79">
        <f t="shared" si="12"/>
        <v>0</v>
      </c>
      <c r="Q298" s="152" t="str">
        <f t="shared" si="13"/>
        <v/>
      </c>
    </row>
    <row r="299" spans="1:17" x14ac:dyDescent="0.2">
      <c r="A299" s="118" t="str">
        <f t="shared" si="14"/>
        <v/>
      </c>
      <c r="B299" s="104"/>
      <c r="C299" s="153"/>
      <c r="D299" s="105"/>
      <c r="E299" s="105"/>
      <c r="F299" s="106"/>
      <c r="G299" s="107"/>
      <c r="H299" s="105"/>
      <c r="I299" s="442"/>
      <c r="J299" s="480"/>
      <c r="K299" s="480"/>
      <c r="L299" s="530"/>
      <c r="M299" s="480"/>
      <c r="N299" s="104"/>
      <c r="O299" s="79">
        <f t="shared" si="12"/>
        <v>0</v>
      </c>
      <c r="P299" s="79">
        <f t="shared" si="12"/>
        <v>0</v>
      </c>
      <c r="Q299" s="152" t="str">
        <f t="shared" si="13"/>
        <v/>
      </c>
    </row>
    <row r="300" spans="1:17" x14ac:dyDescent="0.2">
      <c r="A300" s="118" t="str">
        <f t="shared" si="14"/>
        <v/>
      </c>
      <c r="B300" s="479"/>
      <c r="C300" s="493"/>
      <c r="D300" s="476"/>
      <c r="E300" s="476"/>
      <c r="F300" s="445"/>
      <c r="G300" s="476"/>
      <c r="H300" s="476"/>
      <c r="I300" s="476"/>
      <c r="J300" s="480"/>
      <c r="K300" s="480"/>
      <c r="L300" s="530"/>
      <c r="M300" s="422"/>
      <c r="N300" s="104"/>
      <c r="O300" s="79">
        <f t="shared" si="12"/>
        <v>0</v>
      </c>
      <c r="P300" s="79">
        <f t="shared" si="12"/>
        <v>0</v>
      </c>
      <c r="Q300" s="152" t="str">
        <f t="shared" si="13"/>
        <v/>
      </c>
    </row>
    <row r="301" spans="1:17" x14ac:dyDescent="0.2">
      <c r="A301" s="118" t="str">
        <f t="shared" si="14"/>
        <v/>
      </c>
      <c r="B301" s="479"/>
      <c r="C301" s="493"/>
      <c r="D301" s="476"/>
      <c r="E301" s="476"/>
      <c r="F301" s="445"/>
      <c r="G301" s="476"/>
      <c r="H301" s="476"/>
      <c r="I301" s="442"/>
      <c r="J301" s="480"/>
      <c r="K301" s="480"/>
      <c r="L301" s="531"/>
      <c r="M301" s="422"/>
      <c r="N301" s="104"/>
      <c r="O301" s="79">
        <f t="shared" si="12"/>
        <v>0</v>
      </c>
      <c r="P301" s="79">
        <f t="shared" si="12"/>
        <v>0</v>
      </c>
      <c r="Q301" s="152" t="str">
        <f t="shared" si="13"/>
        <v/>
      </c>
    </row>
    <row r="302" spans="1:17" x14ac:dyDescent="0.2">
      <c r="A302" s="118" t="str">
        <f t="shared" si="14"/>
        <v/>
      </c>
      <c r="B302" s="104"/>
      <c r="C302" s="153"/>
      <c r="D302" s="105"/>
      <c r="E302" s="105"/>
      <c r="F302" s="106"/>
      <c r="G302" s="105"/>
      <c r="H302" s="105"/>
      <c r="I302" s="107"/>
      <c r="J302" s="422"/>
      <c r="K302" s="422"/>
      <c r="L302" s="531"/>
      <c r="M302" s="422"/>
      <c r="N302" s="104"/>
      <c r="O302" s="79">
        <f t="shared" ref="O302:P365" si="15">IF(B302=0,0,IF(YEAR(B302)=$P$1,MONTH(B302)-$O$1+1,(YEAR(B302)-$P$1)*12-$O$1+1+MONTH(B302)))</f>
        <v>0</v>
      </c>
      <c r="P302" s="79">
        <f t="shared" si="15"/>
        <v>0</v>
      </c>
      <c r="Q302" s="152" t="str">
        <f t="shared" si="13"/>
        <v/>
      </c>
    </row>
    <row r="303" spans="1:17" x14ac:dyDescent="0.2">
      <c r="A303" s="438" t="str">
        <f t="shared" si="14"/>
        <v/>
      </c>
      <c r="B303" s="104"/>
      <c r="C303" s="153"/>
      <c r="D303" s="105"/>
      <c r="E303" s="105"/>
      <c r="F303" s="106"/>
      <c r="G303" s="105"/>
      <c r="H303" s="105"/>
      <c r="I303" s="107"/>
      <c r="J303" s="422"/>
      <c r="K303" s="422"/>
      <c r="L303" s="531"/>
      <c r="M303" s="422"/>
      <c r="N303" s="104"/>
      <c r="O303" s="79">
        <f t="shared" si="15"/>
        <v>0</v>
      </c>
      <c r="P303" s="79">
        <f t="shared" si="15"/>
        <v>0</v>
      </c>
      <c r="Q303" s="152" t="str">
        <f t="shared" si="13"/>
        <v/>
      </c>
    </row>
    <row r="304" spans="1:17" x14ac:dyDescent="0.2">
      <c r="A304" s="118" t="str">
        <f t="shared" si="14"/>
        <v/>
      </c>
      <c r="B304" s="479"/>
      <c r="C304" s="493"/>
      <c r="D304" s="476"/>
      <c r="E304" s="476"/>
      <c r="F304" s="445"/>
      <c r="G304" s="476"/>
      <c r="H304" s="476"/>
      <c r="I304" s="442"/>
      <c r="J304" s="480"/>
      <c r="K304" s="480"/>
      <c r="L304" s="530"/>
      <c r="M304" s="480"/>
      <c r="N304" s="104"/>
      <c r="O304" s="79">
        <f t="shared" si="15"/>
        <v>0</v>
      </c>
      <c r="P304" s="79">
        <f t="shared" si="15"/>
        <v>0</v>
      </c>
      <c r="Q304" s="152" t="str">
        <f t="shared" si="13"/>
        <v/>
      </c>
    </row>
    <row r="305" spans="1:17" x14ac:dyDescent="0.2">
      <c r="A305" s="118" t="str">
        <f t="shared" si="14"/>
        <v/>
      </c>
      <c r="B305" s="479"/>
      <c r="C305" s="493"/>
      <c r="D305" s="476"/>
      <c r="E305" s="476"/>
      <c r="F305" s="445"/>
      <c r="G305" s="476"/>
      <c r="H305" s="476"/>
      <c r="I305" s="442"/>
      <c r="J305" s="480"/>
      <c r="K305" s="480"/>
      <c r="L305" s="530"/>
      <c r="M305" s="480"/>
      <c r="N305" s="479"/>
      <c r="O305" s="79">
        <f t="shared" si="15"/>
        <v>0</v>
      </c>
      <c r="P305" s="79">
        <f t="shared" si="15"/>
        <v>0</v>
      </c>
      <c r="Q305" s="152" t="str">
        <f t="shared" si="13"/>
        <v/>
      </c>
    </row>
    <row r="306" spans="1:17" x14ac:dyDescent="0.2">
      <c r="A306" s="118" t="str">
        <f t="shared" si="14"/>
        <v/>
      </c>
      <c r="B306" s="479"/>
      <c r="C306" s="493"/>
      <c r="D306" s="476"/>
      <c r="E306" s="476"/>
      <c r="F306" s="445"/>
      <c r="G306" s="476"/>
      <c r="H306" s="476"/>
      <c r="I306" s="442"/>
      <c r="J306" s="480"/>
      <c r="K306" s="480"/>
      <c r="L306" s="531"/>
      <c r="M306" s="422"/>
      <c r="N306" s="104"/>
      <c r="O306" s="79">
        <f t="shared" si="15"/>
        <v>0</v>
      </c>
      <c r="P306" s="79">
        <f t="shared" si="15"/>
        <v>0</v>
      </c>
      <c r="Q306" s="152" t="str">
        <f t="shared" si="13"/>
        <v/>
      </c>
    </row>
    <row r="307" spans="1:17" x14ac:dyDescent="0.2">
      <c r="A307" s="118" t="str">
        <f t="shared" si="14"/>
        <v/>
      </c>
      <c r="B307" s="479"/>
      <c r="C307" s="493"/>
      <c r="D307" s="476"/>
      <c r="E307" s="476"/>
      <c r="F307" s="445"/>
      <c r="G307" s="476"/>
      <c r="H307" s="476"/>
      <c r="I307" s="442"/>
      <c r="J307" s="480"/>
      <c r="K307" s="480"/>
      <c r="L307" s="531"/>
      <c r="M307" s="422"/>
      <c r="N307" s="104"/>
      <c r="O307" s="79">
        <f t="shared" si="15"/>
        <v>0</v>
      </c>
      <c r="P307" s="79">
        <f t="shared" si="15"/>
        <v>0</v>
      </c>
      <c r="Q307" s="152" t="str">
        <f t="shared" ref="Q307:Q370" si="16">SUBSTITUTE(D307," ","_")</f>
        <v/>
      </c>
    </row>
    <row r="308" spans="1:17" x14ac:dyDescent="0.2">
      <c r="A308" s="438" t="str">
        <f t="shared" si="14"/>
        <v/>
      </c>
      <c r="B308" s="104"/>
      <c r="C308" s="153"/>
      <c r="D308" s="105"/>
      <c r="E308" s="105"/>
      <c r="F308" s="106"/>
      <c r="G308" s="105"/>
      <c r="H308" s="105"/>
      <c r="I308" s="107"/>
      <c r="J308" s="422"/>
      <c r="K308" s="422"/>
      <c r="L308" s="531"/>
      <c r="M308" s="422"/>
      <c r="N308" s="104"/>
      <c r="O308" s="79">
        <f t="shared" si="15"/>
        <v>0</v>
      </c>
      <c r="P308" s="79">
        <f t="shared" si="15"/>
        <v>0</v>
      </c>
      <c r="Q308" s="152" t="str">
        <f t="shared" si="16"/>
        <v/>
      </c>
    </row>
    <row r="309" spans="1:17" x14ac:dyDescent="0.2">
      <c r="A309" s="118" t="str">
        <f t="shared" si="14"/>
        <v/>
      </c>
      <c r="B309" s="104"/>
      <c r="C309" s="153"/>
      <c r="D309" s="105"/>
      <c r="E309" s="105"/>
      <c r="F309" s="106"/>
      <c r="G309" s="105"/>
      <c r="H309" s="105"/>
      <c r="I309" s="107"/>
      <c r="J309" s="422"/>
      <c r="K309" s="422"/>
      <c r="L309" s="531"/>
      <c r="M309" s="422"/>
      <c r="N309" s="104"/>
      <c r="O309" s="79">
        <f t="shared" si="15"/>
        <v>0</v>
      </c>
      <c r="P309" s="79">
        <f t="shared" si="15"/>
        <v>0</v>
      </c>
      <c r="Q309" s="152" t="str">
        <f t="shared" si="16"/>
        <v/>
      </c>
    </row>
    <row r="310" spans="1:17" x14ac:dyDescent="0.2">
      <c r="A310" s="118" t="str">
        <f t="shared" si="14"/>
        <v/>
      </c>
      <c r="B310" s="104"/>
      <c r="C310" s="153"/>
      <c r="D310" s="105"/>
      <c r="E310" s="105"/>
      <c r="F310" s="106"/>
      <c r="G310" s="105"/>
      <c r="H310" s="105"/>
      <c r="I310" s="107"/>
      <c r="J310" s="422"/>
      <c r="K310" s="422"/>
      <c r="L310" s="531"/>
      <c r="M310" s="422"/>
      <c r="N310" s="104"/>
      <c r="O310" s="79">
        <f t="shared" si="15"/>
        <v>0</v>
      </c>
      <c r="P310" s="79">
        <f t="shared" si="15"/>
        <v>0</v>
      </c>
      <c r="Q310" s="152" t="str">
        <f t="shared" si="16"/>
        <v/>
      </c>
    </row>
    <row r="311" spans="1:17" x14ac:dyDescent="0.2">
      <c r="A311" s="118" t="str">
        <f t="shared" si="14"/>
        <v/>
      </c>
      <c r="B311" s="104"/>
      <c r="C311" s="153"/>
      <c r="D311" s="105"/>
      <c r="E311" s="105"/>
      <c r="F311" s="106"/>
      <c r="G311" s="105"/>
      <c r="H311" s="105"/>
      <c r="I311" s="107"/>
      <c r="J311" s="422"/>
      <c r="K311" s="422"/>
      <c r="L311" s="531"/>
      <c r="M311" s="422"/>
      <c r="N311" s="104"/>
      <c r="O311" s="79">
        <f t="shared" si="15"/>
        <v>0</v>
      </c>
      <c r="P311" s="79">
        <f t="shared" si="15"/>
        <v>0</v>
      </c>
      <c r="Q311" s="152" t="str">
        <f t="shared" si="16"/>
        <v/>
      </c>
    </row>
    <row r="312" spans="1:17" x14ac:dyDescent="0.2">
      <c r="A312" s="118" t="str">
        <f t="shared" si="14"/>
        <v/>
      </c>
      <c r="B312" s="104"/>
      <c r="C312" s="153"/>
      <c r="D312" s="105"/>
      <c r="E312" s="105"/>
      <c r="F312" s="106"/>
      <c r="G312" s="105"/>
      <c r="H312" s="105"/>
      <c r="I312" s="107"/>
      <c r="J312" s="422"/>
      <c r="K312" s="422"/>
      <c r="L312" s="531"/>
      <c r="M312" s="422"/>
      <c r="N312" s="104"/>
      <c r="O312" s="79">
        <f t="shared" si="15"/>
        <v>0</v>
      </c>
      <c r="P312" s="79">
        <f t="shared" si="15"/>
        <v>0</v>
      </c>
      <c r="Q312" s="152" t="str">
        <f t="shared" si="16"/>
        <v/>
      </c>
    </row>
    <row r="313" spans="1:17" x14ac:dyDescent="0.2">
      <c r="A313" s="438" t="str">
        <f t="shared" si="14"/>
        <v/>
      </c>
      <c r="B313" s="104"/>
      <c r="C313" s="153"/>
      <c r="D313" s="105"/>
      <c r="E313" s="105"/>
      <c r="F313" s="106"/>
      <c r="G313" s="105"/>
      <c r="H313" s="105"/>
      <c r="I313" s="107"/>
      <c r="J313" s="422"/>
      <c r="K313" s="422"/>
      <c r="L313" s="531"/>
      <c r="M313" s="422"/>
      <c r="N313" s="104"/>
      <c r="O313" s="79">
        <f t="shared" si="15"/>
        <v>0</v>
      </c>
      <c r="P313" s="79">
        <f t="shared" si="15"/>
        <v>0</v>
      </c>
      <c r="Q313" s="152" t="str">
        <f t="shared" si="16"/>
        <v/>
      </c>
    </row>
    <row r="314" spans="1:17" x14ac:dyDescent="0.2">
      <c r="A314" s="118" t="str">
        <f t="shared" si="14"/>
        <v/>
      </c>
      <c r="B314" s="104"/>
      <c r="C314" s="153"/>
      <c r="D314" s="105"/>
      <c r="E314" s="105"/>
      <c r="F314" s="106"/>
      <c r="G314" s="105"/>
      <c r="H314" s="105"/>
      <c r="I314" s="107"/>
      <c r="J314" s="422"/>
      <c r="K314" s="422"/>
      <c r="L314" s="531"/>
      <c r="M314" s="422"/>
      <c r="N314" s="104"/>
      <c r="O314" s="79">
        <f t="shared" si="15"/>
        <v>0</v>
      </c>
      <c r="P314" s="79">
        <f t="shared" si="15"/>
        <v>0</v>
      </c>
      <c r="Q314" s="152" t="str">
        <f t="shared" si="16"/>
        <v/>
      </c>
    </row>
    <row r="315" spans="1:17" x14ac:dyDescent="0.2">
      <c r="A315" s="118" t="str">
        <f t="shared" si="14"/>
        <v/>
      </c>
      <c r="B315" s="479"/>
      <c r="C315" s="493"/>
      <c r="D315" s="476"/>
      <c r="E315" s="476"/>
      <c r="F315" s="445"/>
      <c r="G315" s="476"/>
      <c r="H315" s="476"/>
      <c r="I315" s="442"/>
      <c r="J315" s="480"/>
      <c r="K315" s="480"/>
      <c r="L315" s="530"/>
      <c r="M315" s="480"/>
      <c r="N315" s="479"/>
      <c r="O315" s="79">
        <f t="shared" si="15"/>
        <v>0</v>
      </c>
      <c r="P315" s="79">
        <f t="shared" si="15"/>
        <v>0</v>
      </c>
      <c r="Q315" s="152" t="str">
        <f t="shared" si="16"/>
        <v/>
      </c>
    </row>
    <row r="316" spans="1:17" x14ac:dyDescent="0.2">
      <c r="A316" s="118" t="str">
        <f t="shared" si="14"/>
        <v/>
      </c>
      <c r="B316" s="104"/>
      <c r="C316" s="153"/>
      <c r="D316" s="105"/>
      <c r="E316" s="105"/>
      <c r="F316" s="106"/>
      <c r="G316" s="105"/>
      <c r="H316" s="105"/>
      <c r="I316" s="107"/>
      <c r="J316" s="422"/>
      <c r="K316" s="422"/>
      <c r="L316" s="531"/>
      <c r="M316" s="422"/>
      <c r="N316" s="104"/>
      <c r="O316" s="79">
        <f t="shared" si="15"/>
        <v>0</v>
      </c>
      <c r="P316" s="79">
        <f t="shared" si="15"/>
        <v>0</v>
      </c>
      <c r="Q316" s="152" t="str">
        <f t="shared" si="16"/>
        <v/>
      </c>
    </row>
    <row r="317" spans="1:17" x14ac:dyDescent="0.2">
      <c r="A317" s="118" t="str">
        <f t="shared" si="14"/>
        <v/>
      </c>
      <c r="B317" s="104"/>
      <c r="C317" s="153"/>
      <c r="D317" s="105"/>
      <c r="E317" s="105"/>
      <c r="F317" s="106"/>
      <c r="G317" s="105"/>
      <c r="H317" s="105"/>
      <c r="I317" s="107"/>
      <c r="J317" s="422"/>
      <c r="K317" s="422"/>
      <c r="L317" s="531"/>
      <c r="M317" s="422"/>
      <c r="N317" s="104"/>
      <c r="O317" s="79">
        <f t="shared" si="15"/>
        <v>0</v>
      </c>
      <c r="P317" s="79">
        <f t="shared" si="15"/>
        <v>0</v>
      </c>
      <c r="Q317" s="152" t="str">
        <f t="shared" si="16"/>
        <v/>
      </c>
    </row>
    <row r="318" spans="1:17" x14ac:dyDescent="0.2">
      <c r="A318" s="438" t="str">
        <f t="shared" si="14"/>
        <v/>
      </c>
      <c r="B318" s="104"/>
      <c r="C318" s="153"/>
      <c r="D318" s="105"/>
      <c r="E318" s="105"/>
      <c r="F318" s="106"/>
      <c r="G318" s="105"/>
      <c r="H318" s="105"/>
      <c r="I318" s="107"/>
      <c r="J318" s="422"/>
      <c r="K318" s="422"/>
      <c r="L318" s="531"/>
      <c r="M318" s="422"/>
      <c r="N318" s="104"/>
      <c r="O318" s="79">
        <f t="shared" si="15"/>
        <v>0</v>
      </c>
      <c r="P318" s="79">
        <f t="shared" si="15"/>
        <v>0</v>
      </c>
      <c r="Q318" s="152" t="str">
        <f t="shared" si="16"/>
        <v/>
      </c>
    </row>
    <row r="319" spans="1:17" x14ac:dyDescent="0.2">
      <c r="A319" s="118" t="str">
        <f t="shared" si="14"/>
        <v/>
      </c>
      <c r="B319" s="104"/>
      <c r="C319" s="153"/>
      <c r="D319" s="105"/>
      <c r="E319" s="105"/>
      <c r="F319" s="106"/>
      <c r="G319" s="105"/>
      <c r="H319" s="105"/>
      <c r="I319" s="107"/>
      <c r="J319" s="422"/>
      <c r="K319" s="422"/>
      <c r="L319" s="531"/>
      <c r="M319" s="422"/>
      <c r="N319" s="104"/>
      <c r="O319" s="79">
        <f t="shared" si="15"/>
        <v>0</v>
      </c>
      <c r="P319" s="79">
        <f t="shared" si="15"/>
        <v>0</v>
      </c>
      <c r="Q319" s="152" t="str">
        <f t="shared" si="16"/>
        <v/>
      </c>
    </row>
    <row r="320" spans="1:17" x14ac:dyDescent="0.2">
      <c r="A320" s="118" t="str">
        <f t="shared" si="14"/>
        <v/>
      </c>
      <c r="B320" s="104"/>
      <c r="C320" s="153"/>
      <c r="D320" s="105"/>
      <c r="E320" s="105"/>
      <c r="F320" s="106"/>
      <c r="G320" s="105"/>
      <c r="H320" s="105"/>
      <c r="I320" s="107"/>
      <c r="J320" s="422"/>
      <c r="K320" s="422"/>
      <c r="L320" s="531"/>
      <c r="M320" s="422"/>
      <c r="N320" s="104"/>
      <c r="O320" s="79">
        <f t="shared" si="15"/>
        <v>0</v>
      </c>
      <c r="P320" s="79">
        <f t="shared" si="15"/>
        <v>0</v>
      </c>
      <c r="Q320" s="152" t="str">
        <f t="shared" si="16"/>
        <v/>
      </c>
    </row>
    <row r="321" spans="1:17" x14ac:dyDescent="0.2">
      <c r="A321" s="118" t="str">
        <f t="shared" si="14"/>
        <v/>
      </c>
      <c r="B321" s="104"/>
      <c r="C321" s="153"/>
      <c r="D321" s="105"/>
      <c r="E321" s="105"/>
      <c r="F321" s="106"/>
      <c r="G321" s="105"/>
      <c r="H321" s="105"/>
      <c r="I321" s="107"/>
      <c r="J321" s="422"/>
      <c r="K321" s="422"/>
      <c r="L321" s="531"/>
      <c r="M321" s="422"/>
      <c r="N321" s="104"/>
      <c r="O321" s="79">
        <f t="shared" si="15"/>
        <v>0</v>
      </c>
      <c r="P321" s="79">
        <f t="shared" si="15"/>
        <v>0</v>
      </c>
      <c r="Q321" s="152" t="str">
        <f t="shared" si="16"/>
        <v/>
      </c>
    </row>
    <row r="322" spans="1:17" x14ac:dyDescent="0.2">
      <c r="A322" s="118" t="str">
        <f t="shared" si="14"/>
        <v/>
      </c>
      <c r="B322" s="104"/>
      <c r="C322" s="153"/>
      <c r="D322" s="105"/>
      <c r="E322" s="105"/>
      <c r="F322" s="106"/>
      <c r="G322" s="105"/>
      <c r="H322" s="105"/>
      <c r="I322" s="107"/>
      <c r="J322" s="422"/>
      <c r="K322" s="422"/>
      <c r="L322" s="531"/>
      <c r="M322" s="422"/>
      <c r="N322" s="104"/>
      <c r="O322" s="79">
        <f t="shared" si="15"/>
        <v>0</v>
      </c>
      <c r="P322" s="79">
        <f t="shared" si="15"/>
        <v>0</v>
      </c>
      <c r="Q322" s="152" t="str">
        <f t="shared" si="16"/>
        <v/>
      </c>
    </row>
    <row r="323" spans="1:17" x14ac:dyDescent="0.2">
      <c r="A323" s="438" t="str">
        <f t="shared" si="14"/>
        <v/>
      </c>
      <c r="B323" s="104"/>
      <c r="C323" s="153"/>
      <c r="D323" s="105"/>
      <c r="E323" s="105"/>
      <c r="F323" s="106"/>
      <c r="G323" s="105"/>
      <c r="H323" s="105"/>
      <c r="I323" s="107"/>
      <c r="J323" s="422"/>
      <c r="K323" s="422"/>
      <c r="L323" s="531"/>
      <c r="M323" s="422"/>
      <c r="N323" s="104"/>
      <c r="O323" s="79">
        <f t="shared" si="15"/>
        <v>0</v>
      </c>
      <c r="P323" s="79">
        <f t="shared" si="15"/>
        <v>0</v>
      </c>
      <c r="Q323" s="152" t="str">
        <f t="shared" si="16"/>
        <v/>
      </c>
    </row>
    <row r="324" spans="1:17" x14ac:dyDescent="0.2">
      <c r="A324" s="118" t="str">
        <f t="shared" si="14"/>
        <v/>
      </c>
      <c r="B324" s="104"/>
      <c r="C324" s="153"/>
      <c r="D324" s="105"/>
      <c r="E324" s="105"/>
      <c r="F324" s="106"/>
      <c r="G324" s="105"/>
      <c r="H324" s="105"/>
      <c r="I324" s="107"/>
      <c r="J324" s="422"/>
      <c r="K324" s="422"/>
      <c r="L324" s="531"/>
      <c r="M324" s="422"/>
      <c r="N324" s="104"/>
      <c r="O324" s="79">
        <f t="shared" si="15"/>
        <v>0</v>
      </c>
      <c r="P324" s="79">
        <f t="shared" si="15"/>
        <v>0</v>
      </c>
      <c r="Q324" s="152" t="str">
        <f t="shared" si="16"/>
        <v/>
      </c>
    </row>
    <row r="325" spans="1:17" x14ac:dyDescent="0.2">
      <c r="A325" s="118" t="str">
        <f t="shared" si="14"/>
        <v/>
      </c>
      <c r="B325" s="104"/>
      <c r="C325" s="153"/>
      <c r="D325" s="105"/>
      <c r="E325" s="105"/>
      <c r="F325" s="106"/>
      <c r="G325" s="105"/>
      <c r="H325" s="105"/>
      <c r="I325" s="107"/>
      <c r="J325" s="422"/>
      <c r="K325" s="422"/>
      <c r="L325" s="531"/>
      <c r="M325" s="422"/>
      <c r="N325" s="104"/>
      <c r="O325" s="79">
        <f t="shared" si="15"/>
        <v>0</v>
      </c>
      <c r="P325" s="79">
        <f t="shared" si="15"/>
        <v>0</v>
      </c>
      <c r="Q325" s="152" t="str">
        <f t="shared" si="16"/>
        <v/>
      </c>
    </row>
    <row r="326" spans="1:17" x14ac:dyDescent="0.2">
      <c r="A326" s="118" t="str">
        <f t="shared" si="14"/>
        <v/>
      </c>
      <c r="B326" s="104"/>
      <c r="C326" s="153"/>
      <c r="D326" s="105"/>
      <c r="E326" s="105"/>
      <c r="F326" s="106"/>
      <c r="G326" s="105"/>
      <c r="H326" s="105"/>
      <c r="I326" s="107"/>
      <c r="J326" s="422"/>
      <c r="K326" s="422"/>
      <c r="L326" s="531"/>
      <c r="M326" s="422"/>
      <c r="N326" s="104"/>
      <c r="O326" s="79">
        <f t="shared" si="15"/>
        <v>0</v>
      </c>
      <c r="P326" s="79">
        <f t="shared" si="15"/>
        <v>0</v>
      </c>
      <c r="Q326" s="152" t="str">
        <f t="shared" si="16"/>
        <v/>
      </c>
    </row>
    <row r="327" spans="1:17" x14ac:dyDescent="0.2">
      <c r="A327" s="118" t="str">
        <f t="shared" si="14"/>
        <v/>
      </c>
      <c r="B327" s="104"/>
      <c r="C327" s="153"/>
      <c r="D327" s="105"/>
      <c r="E327" s="105"/>
      <c r="F327" s="106"/>
      <c r="G327" s="105"/>
      <c r="H327" s="105"/>
      <c r="I327" s="107"/>
      <c r="J327" s="422"/>
      <c r="K327" s="422"/>
      <c r="L327" s="531"/>
      <c r="M327" s="422"/>
      <c r="N327" s="104"/>
      <c r="O327" s="79">
        <f t="shared" si="15"/>
        <v>0</v>
      </c>
      <c r="P327" s="79">
        <f t="shared" si="15"/>
        <v>0</v>
      </c>
      <c r="Q327" s="152" t="str">
        <f t="shared" si="16"/>
        <v/>
      </c>
    </row>
    <row r="328" spans="1:17" x14ac:dyDescent="0.2">
      <c r="A328" s="438" t="str">
        <f t="shared" si="14"/>
        <v/>
      </c>
      <c r="B328" s="104"/>
      <c r="C328" s="153"/>
      <c r="D328" s="105"/>
      <c r="E328" s="105"/>
      <c r="F328" s="106"/>
      <c r="G328" s="105"/>
      <c r="H328" s="105"/>
      <c r="I328" s="107"/>
      <c r="J328" s="422"/>
      <c r="K328" s="422"/>
      <c r="L328" s="531"/>
      <c r="M328" s="422"/>
      <c r="N328" s="104"/>
      <c r="O328" s="79">
        <f t="shared" si="15"/>
        <v>0</v>
      </c>
      <c r="P328" s="79">
        <f t="shared" si="15"/>
        <v>0</v>
      </c>
      <c r="Q328" s="152" t="str">
        <f t="shared" si="16"/>
        <v/>
      </c>
    </row>
    <row r="329" spans="1:17" x14ac:dyDescent="0.2">
      <c r="A329" s="118" t="str">
        <f t="shared" si="14"/>
        <v/>
      </c>
      <c r="B329" s="104"/>
      <c r="C329" s="153"/>
      <c r="D329" s="105"/>
      <c r="E329" s="105"/>
      <c r="F329" s="106"/>
      <c r="G329" s="105"/>
      <c r="H329" s="105"/>
      <c r="I329" s="107"/>
      <c r="J329" s="422"/>
      <c r="K329" s="422"/>
      <c r="L329" s="531"/>
      <c r="M329" s="422"/>
      <c r="N329" s="104"/>
      <c r="O329" s="79">
        <f t="shared" si="15"/>
        <v>0</v>
      </c>
      <c r="P329" s="79">
        <f t="shared" si="15"/>
        <v>0</v>
      </c>
      <c r="Q329" s="152" t="str">
        <f t="shared" si="16"/>
        <v/>
      </c>
    </row>
    <row r="330" spans="1:17" x14ac:dyDescent="0.2">
      <c r="A330" s="118" t="str">
        <f t="shared" si="14"/>
        <v/>
      </c>
      <c r="B330" s="104"/>
      <c r="C330" s="153"/>
      <c r="D330" s="105"/>
      <c r="E330" s="105"/>
      <c r="F330" s="106"/>
      <c r="G330" s="105"/>
      <c r="H330" s="105"/>
      <c r="I330" s="107"/>
      <c r="J330" s="422"/>
      <c r="K330" s="422"/>
      <c r="L330" s="531"/>
      <c r="M330" s="422"/>
      <c r="N330" s="104"/>
      <c r="O330" s="79">
        <f t="shared" si="15"/>
        <v>0</v>
      </c>
      <c r="P330" s="79">
        <f t="shared" si="15"/>
        <v>0</v>
      </c>
      <c r="Q330" s="152" t="str">
        <f t="shared" si="16"/>
        <v/>
      </c>
    </row>
    <row r="331" spans="1:17" x14ac:dyDescent="0.2">
      <c r="A331" s="118" t="str">
        <f t="shared" si="14"/>
        <v/>
      </c>
      <c r="B331" s="104"/>
      <c r="C331" s="153"/>
      <c r="D331" s="105"/>
      <c r="E331" s="105"/>
      <c r="F331" s="106"/>
      <c r="G331" s="105"/>
      <c r="H331" s="105"/>
      <c r="I331" s="107"/>
      <c r="J331" s="422"/>
      <c r="K331" s="422"/>
      <c r="L331" s="531"/>
      <c r="M331" s="422"/>
      <c r="N331" s="104"/>
      <c r="O331" s="79">
        <f t="shared" si="15"/>
        <v>0</v>
      </c>
      <c r="P331" s="79">
        <f t="shared" si="15"/>
        <v>0</v>
      </c>
      <c r="Q331" s="152" t="str">
        <f t="shared" si="16"/>
        <v/>
      </c>
    </row>
    <row r="332" spans="1:17" x14ac:dyDescent="0.2">
      <c r="A332" s="118" t="str">
        <f t="shared" si="14"/>
        <v/>
      </c>
      <c r="B332" s="104"/>
      <c r="C332" s="153"/>
      <c r="D332" s="105"/>
      <c r="E332" s="105"/>
      <c r="F332" s="106"/>
      <c r="G332" s="105"/>
      <c r="H332" s="105"/>
      <c r="I332" s="107"/>
      <c r="J332" s="422"/>
      <c r="K332" s="422"/>
      <c r="L332" s="531"/>
      <c r="M332" s="422"/>
      <c r="N332" s="104"/>
      <c r="O332" s="79">
        <f t="shared" si="15"/>
        <v>0</v>
      </c>
      <c r="P332" s="79">
        <f t="shared" si="15"/>
        <v>0</v>
      </c>
      <c r="Q332" s="152" t="str">
        <f t="shared" si="16"/>
        <v/>
      </c>
    </row>
    <row r="333" spans="1:17" x14ac:dyDescent="0.2">
      <c r="A333" s="438" t="str">
        <f t="shared" si="14"/>
        <v/>
      </c>
      <c r="B333" s="104"/>
      <c r="C333" s="153"/>
      <c r="D333" s="105"/>
      <c r="E333" s="105"/>
      <c r="F333" s="106"/>
      <c r="G333" s="105"/>
      <c r="H333" s="105"/>
      <c r="I333" s="107"/>
      <c r="J333" s="422"/>
      <c r="K333" s="422"/>
      <c r="L333" s="531"/>
      <c r="M333" s="422"/>
      <c r="N333" s="104"/>
      <c r="O333" s="79">
        <f t="shared" si="15"/>
        <v>0</v>
      </c>
      <c r="P333" s="79">
        <f t="shared" si="15"/>
        <v>0</v>
      </c>
      <c r="Q333" s="152" t="str">
        <f t="shared" si="16"/>
        <v/>
      </c>
    </row>
    <row r="334" spans="1:17" x14ac:dyDescent="0.2">
      <c r="A334" s="118" t="str">
        <f t="shared" si="14"/>
        <v/>
      </c>
      <c r="B334" s="104"/>
      <c r="C334" s="153"/>
      <c r="D334" s="105"/>
      <c r="E334" s="105"/>
      <c r="F334" s="106"/>
      <c r="G334" s="105"/>
      <c r="H334" s="105"/>
      <c r="I334" s="107"/>
      <c r="J334" s="422"/>
      <c r="K334" s="422"/>
      <c r="L334" s="531"/>
      <c r="M334" s="422"/>
      <c r="N334" s="104"/>
      <c r="O334" s="79">
        <f t="shared" si="15"/>
        <v>0</v>
      </c>
      <c r="P334" s="79">
        <f t="shared" si="15"/>
        <v>0</v>
      </c>
      <c r="Q334" s="152" t="str">
        <f t="shared" si="16"/>
        <v/>
      </c>
    </row>
    <row r="335" spans="1:17" x14ac:dyDescent="0.2">
      <c r="A335" s="118" t="str">
        <f t="shared" si="14"/>
        <v/>
      </c>
      <c r="B335" s="104"/>
      <c r="C335" s="153"/>
      <c r="D335" s="105"/>
      <c r="E335" s="105"/>
      <c r="F335" s="106"/>
      <c r="G335" s="105"/>
      <c r="H335" s="105"/>
      <c r="I335" s="107"/>
      <c r="J335" s="422"/>
      <c r="K335" s="422"/>
      <c r="L335" s="531"/>
      <c r="M335" s="422"/>
      <c r="N335" s="104"/>
      <c r="O335" s="79">
        <f t="shared" si="15"/>
        <v>0</v>
      </c>
      <c r="P335" s="79">
        <f t="shared" si="15"/>
        <v>0</v>
      </c>
      <c r="Q335" s="152" t="str">
        <f t="shared" si="16"/>
        <v/>
      </c>
    </row>
    <row r="336" spans="1:17" x14ac:dyDescent="0.2">
      <c r="A336" s="118" t="str">
        <f t="shared" si="14"/>
        <v/>
      </c>
      <c r="B336" s="104"/>
      <c r="C336" s="153"/>
      <c r="D336" s="105"/>
      <c r="E336" s="105"/>
      <c r="F336" s="106"/>
      <c r="G336" s="105"/>
      <c r="H336" s="105"/>
      <c r="I336" s="107"/>
      <c r="J336" s="422"/>
      <c r="K336" s="422"/>
      <c r="L336" s="531"/>
      <c r="M336" s="422"/>
      <c r="N336" s="104"/>
      <c r="O336" s="79">
        <f t="shared" si="15"/>
        <v>0</v>
      </c>
      <c r="P336" s="79">
        <f t="shared" si="15"/>
        <v>0</v>
      </c>
      <c r="Q336" s="152" t="str">
        <f t="shared" si="16"/>
        <v/>
      </c>
    </row>
    <row r="337" spans="1:17" x14ac:dyDescent="0.2">
      <c r="A337" s="118" t="str">
        <f t="shared" si="14"/>
        <v/>
      </c>
      <c r="B337" s="104"/>
      <c r="C337" s="153"/>
      <c r="D337" s="105"/>
      <c r="E337" s="105"/>
      <c r="F337" s="106"/>
      <c r="G337" s="105"/>
      <c r="H337" s="105"/>
      <c r="I337" s="107"/>
      <c r="J337" s="422"/>
      <c r="K337" s="422"/>
      <c r="L337" s="531"/>
      <c r="M337" s="422"/>
      <c r="N337" s="104"/>
      <c r="O337" s="79">
        <f t="shared" si="15"/>
        <v>0</v>
      </c>
      <c r="P337" s="79">
        <f t="shared" si="15"/>
        <v>0</v>
      </c>
      <c r="Q337" s="152" t="str">
        <f t="shared" si="16"/>
        <v/>
      </c>
    </row>
    <row r="338" spans="1:17" x14ac:dyDescent="0.2">
      <c r="A338" s="438" t="str">
        <f t="shared" si="14"/>
        <v/>
      </c>
      <c r="B338" s="104"/>
      <c r="C338" s="153"/>
      <c r="D338" s="105"/>
      <c r="E338" s="105"/>
      <c r="F338" s="106"/>
      <c r="G338" s="105"/>
      <c r="H338" s="105"/>
      <c r="I338" s="107"/>
      <c r="J338" s="422"/>
      <c r="K338" s="422"/>
      <c r="L338" s="531"/>
      <c r="M338" s="422"/>
      <c r="N338" s="104"/>
      <c r="O338" s="79">
        <f t="shared" si="15"/>
        <v>0</v>
      </c>
      <c r="P338" s="79">
        <f t="shared" si="15"/>
        <v>0</v>
      </c>
      <c r="Q338" s="152" t="str">
        <f t="shared" si="16"/>
        <v/>
      </c>
    </row>
    <row r="339" spans="1:17" x14ac:dyDescent="0.2">
      <c r="A339" s="118" t="str">
        <f t="shared" si="14"/>
        <v/>
      </c>
      <c r="B339" s="104"/>
      <c r="C339" s="153"/>
      <c r="D339" s="105"/>
      <c r="E339" s="105"/>
      <c r="F339" s="106"/>
      <c r="G339" s="105"/>
      <c r="H339" s="105"/>
      <c r="I339" s="107"/>
      <c r="J339" s="422"/>
      <c r="K339" s="422"/>
      <c r="L339" s="531"/>
      <c r="M339" s="422"/>
      <c r="N339" s="104"/>
      <c r="O339" s="79">
        <f t="shared" si="15"/>
        <v>0</v>
      </c>
      <c r="P339" s="79">
        <f t="shared" si="15"/>
        <v>0</v>
      </c>
      <c r="Q339" s="152" t="str">
        <f t="shared" si="16"/>
        <v/>
      </c>
    </row>
    <row r="340" spans="1:17" x14ac:dyDescent="0.2">
      <c r="A340" s="118" t="str">
        <f t="shared" si="14"/>
        <v/>
      </c>
      <c r="B340" s="104"/>
      <c r="C340" s="153"/>
      <c r="D340" s="105"/>
      <c r="E340" s="105"/>
      <c r="F340" s="106"/>
      <c r="G340" s="105"/>
      <c r="H340" s="105"/>
      <c r="I340" s="107"/>
      <c r="J340" s="422"/>
      <c r="K340" s="422"/>
      <c r="L340" s="531"/>
      <c r="M340" s="422"/>
      <c r="N340" s="104"/>
      <c r="O340" s="79">
        <f t="shared" si="15"/>
        <v>0</v>
      </c>
      <c r="P340" s="79">
        <f t="shared" si="15"/>
        <v>0</v>
      </c>
      <c r="Q340" s="152" t="str">
        <f t="shared" si="16"/>
        <v/>
      </c>
    </row>
    <row r="341" spans="1:17" x14ac:dyDescent="0.2">
      <c r="A341" s="118" t="str">
        <f t="shared" si="14"/>
        <v/>
      </c>
      <c r="B341" s="104"/>
      <c r="C341" s="153"/>
      <c r="D341" s="105"/>
      <c r="E341" s="105"/>
      <c r="F341" s="106"/>
      <c r="G341" s="105"/>
      <c r="H341" s="105"/>
      <c r="I341" s="107"/>
      <c r="J341" s="422"/>
      <c r="K341" s="422"/>
      <c r="L341" s="531"/>
      <c r="M341" s="422"/>
      <c r="N341" s="104"/>
      <c r="O341" s="79">
        <f t="shared" si="15"/>
        <v>0</v>
      </c>
      <c r="P341" s="79">
        <f t="shared" si="15"/>
        <v>0</v>
      </c>
      <c r="Q341" s="152" t="str">
        <f t="shared" si="16"/>
        <v/>
      </c>
    </row>
    <row r="342" spans="1:17" x14ac:dyDescent="0.2">
      <c r="A342" s="118" t="str">
        <f t="shared" si="14"/>
        <v/>
      </c>
      <c r="B342" s="104"/>
      <c r="C342" s="153"/>
      <c r="D342" s="105"/>
      <c r="E342" s="105"/>
      <c r="F342" s="106"/>
      <c r="G342" s="105"/>
      <c r="H342" s="105"/>
      <c r="I342" s="107"/>
      <c r="J342" s="422"/>
      <c r="K342" s="422"/>
      <c r="L342" s="531"/>
      <c r="M342" s="422"/>
      <c r="N342" s="104"/>
      <c r="O342" s="79">
        <f t="shared" si="15"/>
        <v>0</v>
      </c>
      <c r="P342" s="79">
        <f t="shared" si="15"/>
        <v>0</v>
      </c>
      <c r="Q342" s="152" t="str">
        <f t="shared" si="16"/>
        <v/>
      </c>
    </row>
    <row r="343" spans="1:17" x14ac:dyDescent="0.2">
      <c r="A343" s="438" t="str">
        <f t="shared" si="14"/>
        <v/>
      </c>
      <c r="B343" s="479"/>
      <c r="C343" s="493"/>
      <c r="D343" s="476"/>
      <c r="E343" s="476"/>
      <c r="F343" s="445"/>
      <c r="G343" s="476"/>
      <c r="H343" s="476"/>
      <c r="I343" s="442"/>
      <c r="J343" s="480"/>
      <c r="K343" s="480"/>
      <c r="L343" s="530"/>
      <c r="M343" s="480"/>
      <c r="N343" s="479"/>
      <c r="O343" s="79">
        <f t="shared" si="15"/>
        <v>0</v>
      </c>
      <c r="P343" s="79">
        <f t="shared" si="15"/>
        <v>0</v>
      </c>
      <c r="Q343" s="152" t="str">
        <f t="shared" si="16"/>
        <v/>
      </c>
    </row>
    <row r="344" spans="1:17" x14ac:dyDescent="0.2">
      <c r="A344" s="118" t="str">
        <f t="shared" si="14"/>
        <v/>
      </c>
      <c r="B344" s="104"/>
      <c r="C344" s="153"/>
      <c r="D344" s="105"/>
      <c r="E344" s="105"/>
      <c r="F344" s="106"/>
      <c r="G344" s="105"/>
      <c r="H344" s="105"/>
      <c r="I344" s="107"/>
      <c r="J344" s="422"/>
      <c r="K344" s="422"/>
      <c r="L344" s="531"/>
      <c r="M344" s="422"/>
      <c r="N344" s="104"/>
      <c r="O344" s="79">
        <f t="shared" si="15"/>
        <v>0</v>
      </c>
      <c r="P344" s="79">
        <f t="shared" si="15"/>
        <v>0</v>
      </c>
      <c r="Q344" s="152" t="str">
        <f t="shared" si="16"/>
        <v/>
      </c>
    </row>
    <row r="345" spans="1:17" x14ac:dyDescent="0.2">
      <c r="A345" s="118" t="str">
        <f t="shared" si="14"/>
        <v/>
      </c>
      <c r="B345" s="479"/>
      <c r="C345" s="493"/>
      <c r="D345" s="476"/>
      <c r="E345" s="476"/>
      <c r="F345" s="445"/>
      <c r="G345" s="107"/>
      <c r="H345" s="476"/>
      <c r="I345" s="107"/>
      <c r="J345" s="422"/>
      <c r="K345" s="422"/>
      <c r="L345" s="531"/>
      <c r="M345" s="422"/>
      <c r="N345" s="104"/>
      <c r="O345" s="79">
        <f t="shared" si="15"/>
        <v>0</v>
      </c>
      <c r="P345" s="79">
        <f t="shared" si="15"/>
        <v>0</v>
      </c>
      <c r="Q345" s="152" t="str">
        <f t="shared" si="16"/>
        <v/>
      </c>
    </row>
    <row r="346" spans="1:17" x14ac:dyDescent="0.2">
      <c r="A346" s="118" t="str">
        <f t="shared" si="14"/>
        <v/>
      </c>
      <c r="B346" s="104"/>
      <c r="C346" s="153"/>
      <c r="D346" s="105"/>
      <c r="E346" s="105"/>
      <c r="F346" s="106"/>
      <c r="G346" s="105"/>
      <c r="H346" s="105"/>
      <c r="I346" s="107"/>
      <c r="J346" s="422"/>
      <c r="K346" s="422"/>
      <c r="L346" s="531"/>
      <c r="M346" s="422"/>
      <c r="N346" s="104"/>
      <c r="O346" s="79">
        <f t="shared" si="15"/>
        <v>0</v>
      </c>
      <c r="P346" s="79">
        <f t="shared" si="15"/>
        <v>0</v>
      </c>
      <c r="Q346" s="152" t="str">
        <f t="shared" si="16"/>
        <v/>
      </c>
    </row>
    <row r="347" spans="1:17" x14ac:dyDescent="0.2">
      <c r="A347" s="118" t="str">
        <f t="shared" si="14"/>
        <v/>
      </c>
      <c r="B347" s="104"/>
      <c r="C347" s="153"/>
      <c r="D347" s="105"/>
      <c r="E347" s="105"/>
      <c r="F347" s="106"/>
      <c r="G347" s="105"/>
      <c r="H347" s="105"/>
      <c r="I347" s="107"/>
      <c r="J347" s="422"/>
      <c r="K347" s="422"/>
      <c r="L347" s="531"/>
      <c r="M347" s="422"/>
      <c r="N347" s="104"/>
      <c r="O347" s="79">
        <f t="shared" si="15"/>
        <v>0</v>
      </c>
      <c r="P347" s="79">
        <f t="shared" si="15"/>
        <v>0</v>
      </c>
      <c r="Q347" s="152" t="str">
        <f t="shared" si="16"/>
        <v/>
      </c>
    </row>
    <row r="348" spans="1:17" x14ac:dyDescent="0.2">
      <c r="A348" s="438" t="str">
        <f t="shared" si="14"/>
        <v/>
      </c>
      <c r="B348" s="104"/>
      <c r="C348" s="153"/>
      <c r="D348" s="105"/>
      <c r="E348" s="105"/>
      <c r="F348" s="106"/>
      <c r="G348" s="105"/>
      <c r="H348" s="105"/>
      <c r="I348" s="107"/>
      <c r="J348" s="422"/>
      <c r="K348" s="422"/>
      <c r="L348" s="531"/>
      <c r="M348" s="422"/>
      <c r="N348" s="104"/>
      <c r="O348" s="79">
        <f t="shared" si="15"/>
        <v>0</v>
      </c>
      <c r="P348" s="79">
        <f t="shared" si="15"/>
        <v>0</v>
      </c>
      <c r="Q348" s="152" t="str">
        <f t="shared" si="16"/>
        <v/>
      </c>
    </row>
    <row r="349" spans="1:17" x14ac:dyDescent="0.2">
      <c r="A349" s="118" t="str">
        <f t="shared" ref="A349:A412" si="17">IF(B349="","",ROW()-4)</f>
        <v/>
      </c>
      <c r="B349" s="104"/>
      <c r="C349" s="153"/>
      <c r="D349" s="105"/>
      <c r="E349" s="105"/>
      <c r="F349" s="106"/>
      <c r="G349" s="105"/>
      <c r="H349" s="105"/>
      <c r="I349" s="107"/>
      <c r="J349" s="422"/>
      <c r="K349" s="422"/>
      <c r="L349" s="531"/>
      <c r="M349" s="422"/>
      <c r="N349" s="104"/>
      <c r="O349" s="79">
        <f t="shared" si="15"/>
        <v>0</v>
      </c>
      <c r="P349" s="79">
        <f t="shared" si="15"/>
        <v>0</v>
      </c>
      <c r="Q349" s="152" t="str">
        <f t="shared" si="16"/>
        <v/>
      </c>
    </row>
    <row r="350" spans="1:17" x14ac:dyDescent="0.2">
      <c r="A350" s="118" t="str">
        <f t="shared" si="17"/>
        <v/>
      </c>
      <c r="B350" s="104"/>
      <c r="C350" s="153"/>
      <c r="D350" s="105"/>
      <c r="E350" s="105"/>
      <c r="F350" s="106"/>
      <c r="G350" s="105"/>
      <c r="H350" s="105"/>
      <c r="I350" s="107"/>
      <c r="J350" s="422"/>
      <c r="K350" s="422"/>
      <c r="L350" s="531"/>
      <c r="M350" s="422"/>
      <c r="N350" s="104"/>
      <c r="O350" s="79">
        <f t="shared" si="15"/>
        <v>0</v>
      </c>
      <c r="P350" s="79">
        <f t="shared" si="15"/>
        <v>0</v>
      </c>
      <c r="Q350" s="152" t="str">
        <f t="shared" si="16"/>
        <v/>
      </c>
    </row>
    <row r="351" spans="1:17" x14ac:dyDescent="0.2">
      <c r="A351" s="118" t="str">
        <f t="shared" si="17"/>
        <v/>
      </c>
      <c r="B351" s="104"/>
      <c r="C351" s="153"/>
      <c r="D351" s="105"/>
      <c r="E351" s="105"/>
      <c r="F351" s="106"/>
      <c r="G351" s="105"/>
      <c r="H351" s="105"/>
      <c r="I351" s="107"/>
      <c r="J351" s="422"/>
      <c r="K351" s="422"/>
      <c r="L351" s="531"/>
      <c r="M351" s="422"/>
      <c r="N351" s="104"/>
      <c r="O351" s="79">
        <f t="shared" si="15"/>
        <v>0</v>
      </c>
      <c r="P351" s="79">
        <f t="shared" si="15"/>
        <v>0</v>
      </c>
      <c r="Q351" s="152" t="str">
        <f t="shared" si="16"/>
        <v/>
      </c>
    </row>
    <row r="352" spans="1:17" x14ac:dyDescent="0.2">
      <c r="A352" s="118" t="str">
        <f t="shared" si="17"/>
        <v/>
      </c>
      <c r="B352" s="104"/>
      <c r="C352" s="153"/>
      <c r="D352" s="105"/>
      <c r="E352" s="105"/>
      <c r="F352" s="106"/>
      <c r="G352" s="105"/>
      <c r="H352" s="105"/>
      <c r="I352" s="107"/>
      <c r="J352" s="422"/>
      <c r="K352" s="422"/>
      <c r="L352" s="531"/>
      <c r="M352" s="422"/>
      <c r="N352" s="104"/>
      <c r="O352" s="79">
        <f t="shared" si="15"/>
        <v>0</v>
      </c>
      <c r="P352" s="79">
        <f t="shared" si="15"/>
        <v>0</v>
      </c>
      <c r="Q352" s="152" t="str">
        <f t="shared" si="16"/>
        <v/>
      </c>
    </row>
    <row r="353" spans="1:17" x14ac:dyDescent="0.2">
      <c r="A353" s="438" t="str">
        <f t="shared" si="17"/>
        <v/>
      </c>
      <c r="B353" s="104"/>
      <c r="C353" s="153"/>
      <c r="D353" s="105"/>
      <c r="E353" s="105"/>
      <c r="F353" s="106"/>
      <c r="G353" s="105"/>
      <c r="H353" s="105"/>
      <c r="I353" s="107"/>
      <c r="J353" s="422"/>
      <c r="K353" s="422"/>
      <c r="L353" s="531"/>
      <c r="M353" s="422"/>
      <c r="N353" s="104"/>
      <c r="O353" s="79">
        <f t="shared" si="15"/>
        <v>0</v>
      </c>
      <c r="P353" s="79">
        <f t="shared" si="15"/>
        <v>0</v>
      </c>
      <c r="Q353" s="152" t="str">
        <f t="shared" si="16"/>
        <v/>
      </c>
    </row>
    <row r="354" spans="1:17" x14ac:dyDescent="0.2">
      <c r="A354" s="118" t="str">
        <f t="shared" si="17"/>
        <v/>
      </c>
      <c r="B354" s="104"/>
      <c r="C354" s="153"/>
      <c r="D354" s="105"/>
      <c r="E354" s="105"/>
      <c r="F354" s="106"/>
      <c r="G354" s="105"/>
      <c r="H354" s="105"/>
      <c r="I354" s="107"/>
      <c r="J354" s="422"/>
      <c r="K354" s="422"/>
      <c r="L354" s="531"/>
      <c r="M354" s="422"/>
      <c r="N354" s="104"/>
      <c r="O354" s="79">
        <f t="shared" si="15"/>
        <v>0</v>
      </c>
      <c r="P354" s="79">
        <f t="shared" si="15"/>
        <v>0</v>
      </c>
      <c r="Q354" s="152" t="str">
        <f t="shared" si="16"/>
        <v/>
      </c>
    </row>
    <row r="355" spans="1:17" x14ac:dyDescent="0.2">
      <c r="A355" s="118" t="str">
        <f t="shared" si="17"/>
        <v/>
      </c>
      <c r="B355" s="104"/>
      <c r="C355" s="153"/>
      <c r="D355" s="105"/>
      <c r="E355" s="105"/>
      <c r="F355" s="106"/>
      <c r="G355" s="105"/>
      <c r="H355" s="105"/>
      <c r="I355" s="107"/>
      <c r="J355" s="422"/>
      <c r="K355" s="422"/>
      <c r="L355" s="531"/>
      <c r="M355" s="422"/>
      <c r="N355" s="104"/>
      <c r="O355" s="79">
        <f t="shared" si="15"/>
        <v>0</v>
      </c>
      <c r="P355" s="79">
        <f t="shared" si="15"/>
        <v>0</v>
      </c>
      <c r="Q355" s="152" t="str">
        <f t="shared" si="16"/>
        <v/>
      </c>
    </row>
    <row r="356" spans="1:17" x14ac:dyDescent="0.2">
      <c r="A356" s="118" t="str">
        <f t="shared" si="17"/>
        <v/>
      </c>
      <c r="B356" s="104"/>
      <c r="C356" s="153"/>
      <c r="D356" s="105"/>
      <c r="E356" s="105"/>
      <c r="F356" s="106"/>
      <c r="G356" s="105"/>
      <c r="H356" s="105"/>
      <c r="I356" s="107"/>
      <c r="J356" s="422"/>
      <c r="K356" s="422"/>
      <c r="L356" s="531"/>
      <c r="M356" s="495"/>
      <c r="N356" s="104"/>
      <c r="O356" s="79">
        <f t="shared" si="15"/>
        <v>0</v>
      </c>
      <c r="P356" s="79">
        <f t="shared" si="15"/>
        <v>0</v>
      </c>
      <c r="Q356" s="152" t="str">
        <f t="shared" si="16"/>
        <v/>
      </c>
    </row>
    <row r="357" spans="1:17" x14ac:dyDescent="0.2">
      <c r="A357" s="118" t="str">
        <f t="shared" si="17"/>
        <v/>
      </c>
      <c r="B357" s="104"/>
      <c r="C357" s="153"/>
      <c r="D357" s="105"/>
      <c r="E357" s="105"/>
      <c r="F357" s="106"/>
      <c r="G357" s="107"/>
      <c r="H357" s="105"/>
      <c r="I357" s="107"/>
      <c r="J357" s="422"/>
      <c r="K357" s="422"/>
      <c r="L357" s="531"/>
      <c r="M357" s="422"/>
      <c r="N357" s="104"/>
      <c r="O357" s="79">
        <f t="shared" si="15"/>
        <v>0</v>
      </c>
      <c r="P357" s="79">
        <f t="shared" si="15"/>
        <v>0</v>
      </c>
      <c r="Q357" s="152" t="str">
        <f t="shared" si="16"/>
        <v/>
      </c>
    </row>
    <row r="358" spans="1:17" x14ac:dyDescent="0.2">
      <c r="A358" s="438" t="str">
        <f t="shared" si="17"/>
        <v/>
      </c>
      <c r="B358" s="104"/>
      <c r="C358" s="153"/>
      <c r="D358" s="105"/>
      <c r="E358" s="105"/>
      <c r="F358" s="106"/>
      <c r="G358" s="105"/>
      <c r="H358" s="105"/>
      <c r="I358" s="107"/>
      <c r="J358" s="422"/>
      <c r="K358" s="422"/>
      <c r="L358" s="531"/>
      <c r="M358" s="422"/>
      <c r="N358" s="104"/>
      <c r="O358" s="79">
        <f t="shared" si="15"/>
        <v>0</v>
      </c>
      <c r="P358" s="79">
        <f t="shared" si="15"/>
        <v>0</v>
      </c>
      <c r="Q358" s="152" t="str">
        <f t="shared" si="16"/>
        <v/>
      </c>
    </row>
    <row r="359" spans="1:17" s="431" customFormat="1" x14ac:dyDescent="0.2">
      <c r="A359" s="118" t="str">
        <f t="shared" si="17"/>
        <v/>
      </c>
      <c r="B359" s="104"/>
      <c r="C359" s="153"/>
      <c r="D359" s="105"/>
      <c r="E359" s="105"/>
      <c r="F359" s="106"/>
      <c r="G359" s="105"/>
      <c r="H359" s="105"/>
      <c r="I359" s="107"/>
      <c r="J359" s="422"/>
      <c r="K359" s="422"/>
      <c r="L359" s="531"/>
      <c r="M359" s="422"/>
      <c r="N359" s="104"/>
      <c r="O359" s="79">
        <f t="shared" si="15"/>
        <v>0</v>
      </c>
      <c r="P359" s="79">
        <f t="shared" si="15"/>
        <v>0</v>
      </c>
      <c r="Q359" s="152" t="str">
        <f t="shared" si="16"/>
        <v/>
      </c>
    </row>
    <row r="360" spans="1:17" x14ac:dyDescent="0.2">
      <c r="A360" s="118" t="str">
        <f t="shared" si="17"/>
        <v/>
      </c>
      <c r="B360" s="104"/>
      <c r="C360" s="153"/>
      <c r="D360" s="105"/>
      <c r="E360" s="105"/>
      <c r="F360" s="106"/>
      <c r="G360" s="105"/>
      <c r="H360" s="105"/>
      <c r="I360" s="107"/>
      <c r="J360" s="422"/>
      <c r="K360" s="422"/>
      <c r="L360" s="531"/>
      <c r="M360" s="422"/>
      <c r="N360" s="104"/>
      <c r="O360" s="79">
        <f t="shared" si="15"/>
        <v>0</v>
      </c>
      <c r="P360" s="79">
        <f t="shared" si="15"/>
        <v>0</v>
      </c>
      <c r="Q360" s="152" t="str">
        <f t="shared" si="16"/>
        <v/>
      </c>
    </row>
    <row r="361" spans="1:17" x14ac:dyDescent="0.2">
      <c r="A361" s="118" t="str">
        <f t="shared" si="17"/>
        <v/>
      </c>
      <c r="B361" s="104"/>
      <c r="C361" s="153"/>
      <c r="D361" s="105"/>
      <c r="E361" s="105"/>
      <c r="F361" s="106"/>
      <c r="G361" s="105"/>
      <c r="H361" s="105"/>
      <c r="I361" s="107"/>
      <c r="J361" s="422"/>
      <c r="K361" s="422"/>
      <c r="L361" s="531"/>
      <c r="M361" s="422"/>
      <c r="N361" s="104"/>
      <c r="O361" s="79">
        <f t="shared" si="15"/>
        <v>0</v>
      </c>
      <c r="P361" s="79">
        <f t="shared" si="15"/>
        <v>0</v>
      </c>
      <c r="Q361" s="152" t="str">
        <f t="shared" si="16"/>
        <v/>
      </c>
    </row>
    <row r="362" spans="1:17" x14ac:dyDescent="0.2">
      <c r="A362" s="118" t="str">
        <f t="shared" si="17"/>
        <v/>
      </c>
      <c r="B362" s="104"/>
      <c r="C362" s="153"/>
      <c r="D362" s="105"/>
      <c r="E362" s="105"/>
      <c r="F362" s="106"/>
      <c r="G362" s="105"/>
      <c r="H362" s="105"/>
      <c r="I362" s="107"/>
      <c r="J362" s="422"/>
      <c r="K362" s="422"/>
      <c r="L362" s="531"/>
      <c r="M362" s="422"/>
      <c r="N362" s="104"/>
      <c r="O362" s="79">
        <f t="shared" si="15"/>
        <v>0</v>
      </c>
      <c r="P362" s="79">
        <f t="shared" si="15"/>
        <v>0</v>
      </c>
      <c r="Q362" s="152" t="str">
        <f t="shared" si="16"/>
        <v/>
      </c>
    </row>
    <row r="363" spans="1:17" s="429" customFormat="1" x14ac:dyDescent="0.2">
      <c r="A363" s="438" t="str">
        <f t="shared" si="17"/>
        <v/>
      </c>
      <c r="B363" s="104"/>
      <c r="C363" s="153"/>
      <c r="D363" s="105"/>
      <c r="E363" s="105"/>
      <c r="F363" s="106"/>
      <c r="G363" s="105"/>
      <c r="H363" s="105"/>
      <c r="I363" s="107"/>
      <c r="J363" s="422"/>
      <c r="K363" s="422"/>
      <c r="L363" s="531"/>
      <c r="M363" s="422"/>
      <c r="N363" s="104"/>
      <c r="O363" s="79">
        <f t="shared" si="15"/>
        <v>0</v>
      </c>
      <c r="P363" s="79">
        <f t="shared" si="15"/>
        <v>0</v>
      </c>
      <c r="Q363" s="152" t="str">
        <f t="shared" si="16"/>
        <v/>
      </c>
    </row>
    <row r="364" spans="1:17" x14ac:dyDescent="0.2">
      <c r="A364" s="118" t="str">
        <f t="shared" si="17"/>
        <v/>
      </c>
      <c r="B364" s="439"/>
      <c r="C364" s="287"/>
      <c r="D364" s="107"/>
      <c r="E364" s="107"/>
      <c r="F364" s="288"/>
      <c r="G364" s="105"/>
      <c r="H364" s="107"/>
      <c r="I364" s="107"/>
      <c r="J364" s="480"/>
      <c r="K364" s="423"/>
      <c r="L364" s="531"/>
      <c r="M364" s="423"/>
      <c r="N364" s="439"/>
      <c r="O364" s="79">
        <f t="shared" si="15"/>
        <v>0</v>
      </c>
      <c r="P364" s="79">
        <f t="shared" si="15"/>
        <v>0</v>
      </c>
      <c r="Q364" s="152" t="str">
        <f t="shared" si="16"/>
        <v/>
      </c>
    </row>
    <row r="365" spans="1:17" x14ac:dyDescent="0.2">
      <c r="A365" s="118" t="str">
        <f t="shared" si="17"/>
        <v/>
      </c>
      <c r="B365" s="104"/>
      <c r="C365" s="153"/>
      <c r="D365" s="105"/>
      <c r="E365" s="105"/>
      <c r="F365" s="106"/>
      <c r="G365" s="105"/>
      <c r="H365" s="105"/>
      <c r="I365" s="107"/>
      <c r="J365" s="480"/>
      <c r="K365" s="422"/>
      <c r="L365" s="531"/>
      <c r="M365" s="422"/>
      <c r="N365" s="104"/>
      <c r="O365" s="79">
        <f t="shared" si="15"/>
        <v>0</v>
      </c>
      <c r="P365" s="79">
        <f t="shared" si="15"/>
        <v>0</v>
      </c>
      <c r="Q365" s="152" t="str">
        <f t="shared" si="16"/>
        <v/>
      </c>
    </row>
    <row r="366" spans="1:17" x14ac:dyDescent="0.2">
      <c r="A366" s="118" t="str">
        <f t="shared" si="17"/>
        <v/>
      </c>
      <c r="B366" s="479"/>
      <c r="C366" s="493"/>
      <c r="D366" s="476"/>
      <c r="E366" s="476"/>
      <c r="F366" s="445"/>
      <c r="G366" s="476"/>
      <c r="H366" s="476"/>
      <c r="I366" s="442"/>
      <c r="J366" s="480"/>
      <c r="K366" s="480"/>
      <c r="L366" s="530"/>
      <c r="M366" s="480"/>
      <c r="N366" s="479"/>
      <c r="O366" s="79">
        <f t="shared" ref="O366:P429" si="18">IF(B366=0,0,IF(YEAR(B366)=$P$1,MONTH(B366)-$O$1+1,(YEAR(B366)-$P$1)*12-$O$1+1+MONTH(B366)))</f>
        <v>0</v>
      </c>
      <c r="P366" s="79">
        <f t="shared" si="18"/>
        <v>0</v>
      </c>
      <c r="Q366" s="152" t="str">
        <f t="shared" si="16"/>
        <v/>
      </c>
    </row>
    <row r="367" spans="1:17" x14ac:dyDescent="0.2">
      <c r="A367" s="118" t="str">
        <f t="shared" si="17"/>
        <v/>
      </c>
      <c r="B367" s="104"/>
      <c r="C367" s="153"/>
      <c r="D367" s="105"/>
      <c r="E367" s="105"/>
      <c r="F367" s="106"/>
      <c r="G367" s="105"/>
      <c r="H367" s="105"/>
      <c r="I367" s="107"/>
      <c r="J367" s="422"/>
      <c r="K367" s="422"/>
      <c r="L367" s="531"/>
      <c r="M367" s="422"/>
      <c r="N367" s="104"/>
      <c r="O367" s="79">
        <f t="shared" si="18"/>
        <v>0</v>
      </c>
      <c r="P367" s="79">
        <f t="shared" si="18"/>
        <v>0</v>
      </c>
      <c r="Q367" s="152" t="str">
        <f t="shared" si="16"/>
        <v/>
      </c>
    </row>
    <row r="368" spans="1:17" x14ac:dyDescent="0.2">
      <c r="A368" s="438" t="str">
        <f t="shared" si="17"/>
        <v/>
      </c>
      <c r="B368" s="104"/>
      <c r="C368" s="153"/>
      <c r="D368" s="105"/>
      <c r="E368" s="105"/>
      <c r="F368" s="106"/>
      <c r="G368" s="105"/>
      <c r="H368" s="105"/>
      <c r="I368" s="107"/>
      <c r="J368" s="422"/>
      <c r="K368" s="422"/>
      <c r="L368" s="531"/>
      <c r="M368" s="422"/>
      <c r="N368" s="104"/>
      <c r="O368" s="79">
        <f t="shared" si="18"/>
        <v>0</v>
      </c>
      <c r="P368" s="79">
        <f t="shared" si="18"/>
        <v>0</v>
      </c>
      <c r="Q368" s="152" t="str">
        <f t="shared" si="16"/>
        <v/>
      </c>
    </row>
    <row r="369" spans="1:17" x14ac:dyDescent="0.2">
      <c r="A369" s="118" t="str">
        <f t="shared" si="17"/>
        <v/>
      </c>
      <c r="B369" s="104"/>
      <c r="C369" s="153"/>
      <c r="D369" s="105"/>
      <c r="E369" s="105"/>
      <c r="F369" s="106"/>
      <c r="G369" s="105"/>
      <c r="H369" s="105"/>
      <c r="I369" s="107"/>
      <c r="J369" s="422"/>
      <c r="K369" s="422"/>
      <c r="L369" s="531"/>
      <c r="M369" s="422"/>
      <c r="N369" s="104"/>
      <c r="O369" s="79">
        <f t="shared" si="18"/>
        <v>0</v>
      </c>
      <c r="P369" s="79">
        <f t="shared" si="18"/>
        <v>0</v>
      </c>
      <c r="Q369" s="152" t="str">
        <f t="shared" si="16"/>
        <v/>
      </c>
    </row>
    <row r="370" spans="1:17" s="431" customFormat="1" x14ac:dyDescent="0.2">
      <c r="A370" s="118" t="str">
        <f t="shared" si="17"/>
        <v/>
      </c>
      <c r="B370" s="439"/>
      <c r="C370" s="287"/>
      <c r="D370" s="107"/>
      <c r="E370" s="107"/>
      <c r="F370" s="288"/>
      <c r="G370" s="105"/>
      <c r="H370" s="107"/>
      <c r="I370" s="107"/>
      <c r="J370" s="422"/>
      <c r="K370" s="422"/>
      <c r="L370" s="531"/>
      <c r="M370" s="422"/>
      <c r="N370" s="104"/>
      <c r="O370" s="79">
        <f t="shared" si="18"/>
        <v>0</v>
      </c>
      <c r="P370" s="79">
        <f t="shared" si="18"/>
        <v>0</v>
      </c>
      <c r="Q370" s="152" t="str">
        <f t="shared" si="16"/>
        <v/>
      </c>
    </row>
    <row r="371" spans="1:17" x14ac:dyDescent="0.2">
      <c r="A371" s="118" t="str">
        <f t="shared" si="17"/>
        <v/>
      </c>
      <c r="B371" s="104"/>
      <c r="C371" s="153"/>
      <c r="D371" s="105"/>
      <c r="E371" s="105"/>
      <c r="F371" s="106"/>
      <c r="G371" s="105"/>
      <c r="H371" s="105"/>
      <c r="I371" s="107"/>
      <c r="J371" s="422"/>
      <c r="K371" s="422"/>
      <c r="L371" s="531"/>
      <c r="M371" s="422"/>
      <c r="N371" s="104"/>
      <c r="O371" s="79">
        <f t="shared" si="18"/>
        <v>0</v>
      </c>
      <c r="P371" s="79">
        <f t="shared" si="18"/>
        <v>0</v>
      </c>
      <c r="Q371" s="152" t="str">
        <f t="shared" ref="Q371:Q434" si="19">SUBSTITUTE(D371," ","_")</f>
        <v/>
      </c>
    </row>
    <row r="372" spans="1:17" x14ac:dyDescent="0.2">
      <c r="A372" s="118" t="str">
        <f t="shared" si="17"/>
        <v/>
      </c>
      <c r="B372" s="104"/>
      <c r="C372" s="153"/>
      <c r="D372" s="105"/>
      <c r="E372" s="105"/>
      <c r="F372" s="106"/>
      <c r="G372" s="105"/>
      <c r="H372" s="105"/>
      <c r="I372" s="107"/>
      <c r="J372" s="422"/>
      <c r="K372" s="422"/>
      <c r="L372" s="531"/>
      <c r="M372" s="422"/>
      <c r="N372" s="104"/>
      <c r="O372" s="79">
        <f t="shared" si="18"/>
        <v>0</v>
      </c>
      <c r="P372" s="79">
        <f t="shared" si="18"/>
        <v>0</v>
      </c>
      <c r="Q372" s="152" t="str">
        <f t="shared" si="19"/>
        <v/>
      </c>
    </row>
    <row r="373" spans="1:17" x14ac:dyDescent="0.2">
      <c r="A373" s="438" t="str">
        <f t="shared" si="17"/>
        <v/>
      </c>
      <c r="B373" s="104"/>
      <c r="C373" s="153"/>
      <c r="D373" s="105"/>
      <c r="E373" s="105"/>
      <c r="F373" s="106"/>
      <c r="G373" s="105"/>
      <c r="H373" s="105"/>
      <c r="I373" s="107"/>
      <c r="J373" s="422"/>
      <c r="K373" s="422"/>
      <c r="L373" s="531"/>
      <c r="M373" s="422"/>
      <c r="N373" s="104"/>
      <c r="O373" s="79">
        <f t="shared" si="18"/>
        <v>0</v>
      </c>
      <c r="P373" s="79">
        <f t="shared" si="18"/>
        <v>0</v>
      </c>
      <c r="Q373" s="152" t="str">
        <f t="shared" si="19"/>
        <v/>
      </c>
    </row>
    <row r="374" spans="1:17" x14ac:dyDescent="0.2">
      <c r="A374" s="118" t="str">
        <f t="shared" si="17"/>
        <v/>
      </c>
      <c r="B374" s="104"/>
      <c r="C374" s="153"/>
      <c r="D374" s="105"/>
      <c r="E374" s="105"/>
      <c r="F374" s="106"/>
      <c r="G374" s="105"/>
      <c r="H374" s="105"/>
      <c r="I374" s="107"/>
      <c r="J374" s="422"/>
      <c r="K374" s="422"/>
      <c r="L374" s="531"/>
      <c r="M374" s="422"/>
      <c r="N374" s="104"/>
      <c r="O374" s="79">
        <f t="shared" si="18"/>
        <v>0</v>
      </c>
      <c r="P374" s="79">
        <f t="shared" si="18"/>
        <v>0</v>
      </c>
      <c r="Q374" s="152" t="str">
        <f t="shared" si="19"/>
        <v/>
      </c>
    </row>
    <row r="375" spans="1:17" x14ac:dyDescent="0.2">
      <c r="A375" s="118" t="str">
        <f t="shared" si="17"/>
        <v/>
      </c>
      <c r="B375" s="104"/>
      <c r="C375" s="153"/>
      <c r="D375" s="105"/>
      <c r="E375" s="105"/>
      <c r="F375" s="106"/>
      <c r="G375" s="105"/>
      <c r="H375" s="105"/>
      <c r="I375" s="107"/>
      <c r="J375" s="422"/>
      <c r="K375" s="422"/>
      <c r="L375" s="531"/>
      <c r="M375" s="422"/>
      <c r="N375" s="104"/>
      <c r="O375" s="79">
        <f t="shared" si="18"/>
        <v>0</v>
      </c>
      <c r="P375" s="79">
        <f t="shared" si="18"/>
        <v>0</v>
      </c>
      <c r="Q375" s="152" t="str">
        <f t="shared" si="19"/>
        <v/>
      </c>
    </row>
    <row r="376" spans="1:17" x14ac:dyDescent="0.2">
      <c r="A376" s="118" t="str">
        <f t="shared" si="17"/>
        <v/>
      </c>
      <c r="B376" s="104"/>
      <c r="C376" s="153"/>
      <c r="D376" s="105"/>
      <c r="E376" s="105"/>
      <c r="F376" s="106"/>
      <c r="G376" s="105"/>
      <c r="H376" s="105"/>
      <c r="I376" s="107"/>
      <c r="J376" s="422"/>
      <c r="K376" s="422"/>
      <c r="L376" s="531"/>
      <c r="M376" s="422"/>
      <c r="N376" s="104"/>
      <c r="O376" s="79">
        <f t="shared" si="18"/>
        <v>0</v>
      </c>
      <c r="P376" s="79">
        <f t="shared" si="18"/>
        <v>0</v>
      </c>
      <c r="Q376" s="152" t="str">
        <f t="shared" si="19"/>
        <v/>
      </c>
    </row>
    <row r="377" spans="1:17" x14ac:dyDescent="0.2">
      <c r="A377" s="118" t="str">
        <f t="shared" si="17"/>
        <v/>
      </c>
      <c r="B377" s="104"/>
      <c r="C377" s="153"/>
      <c r="D377" s="105"/>
      <c r="E377" s="105"/>
      <c r="F377" s="106"/>
      <c r="G377" s="105"/>
      <c r="H377" s="105"/>
      <c r="I377" s="107"/>
      <c r="J377" s="422"/>
      <c r="K377" s="422"/>
      <c r="L377" s="531"/>
      <c r="M377" s="422"/>
      <c r="N377" s="104"/>
      <c r="O377" s="79">
        <f t="shared" si="18"/>
        <v>0</v>
      </c>
      <c r="P377" s="79">
        <f t="shared" si="18"/>
        <v>0</v>
      </c>
      <c r="Q377" s="152" t="str">
        <f t="shared" si="19"/>
        <v/>
      </c>
    </row>
    <row r="378" spans="1:17" x14ac:dyDescent="0.2">
      <c r="A378" s="438" t="str">
        <f t="shared" si="17"/>
        <v/>
      </c>
      <c r="B378" s="104"/>
      <c r="C378" s="153"/>
      <c r="D378" s="105"/>
      <c r="E378" s="105"/>
      <c r="F378" s="106"/>
      <c r="G378" s="105"/>
      <c r="H378" s="105"/>
      <c r="I378" s="107"/>
      <c r="J378" s="422"/>
      <c r="K378" s="422"/>
      <c r="L378" s="531"/>
      <c r="M378" s="422"/>
      <c r="N378" s="104"/>
      <c r="O378" s="79">
        <f t="shared" si="18"/>
        <v>0</v>
      </c>
      <c r="P378" s="79">
        <f t="shared" si="18"/>
        <v>0</v>
      </c>
      <c r="Q378" s="152" t="str">
        <f t="shared" si="19"/>
        <v/>
      </c>
    </row>
    <row r="379" spans="1:17" x14ac:dyDescent="0.2">
      <c r="A379" s="118" t="str">
        <f t="shared" si="17"/>
        <v/>
      </c>
      <c r="B379" s="104"/>
      <c r="C379" s="153"/>
      <c r="D379" s="105"/>
      <c r="E379" s="105"/>
      <c r="F379" s="106"/>
      <c r="G379" s="105"/>
      <c r="H379" s="105"/>
      <c r="I379" s="107"/>
      <c r="J379" s="422"/>
      <c r="K379" s="422"/>
      <c r="L379" s="531"/>
      <c r="M379" s="422"/>
      <c r="N379" s="104"/>
      <c r="O379" s="79">
        <f t="shared" si="18"/>
        <v>0</v>
      </c>
      <c r="P379" s="79">
        <f t="shared" si="18"/>
        <v>0</v>
      </c>
      <c r="Q379" s="152" t="str">
        <f t="shared" si="19"/>
        <v/>
      </c>
    </row>
    <row r="380" spans="1:17" x14ac:dyDescent="0.2">
      <c r="A380" s="118" t="str">
        <f t="shared" si="17"/>
        <v/>
      </c>
      <c r="B380" s="104"/>
      <c r="C380" s="153"/>
      <c r="D380" s="105"/>
      <c r="E380" s="105"/>
      <c r="F380" s="106"/>
      <c r="G380" s="105"/>
      <c r="H380" s="105"/>
      <c r="I380" s="107"/>
      <c r="J380" s="422"/>
      <c r="K380" s="422"/>
      <c r="L380" s="531"/>
      <c r="M380" s="422"/>
      <c r="N380" s="104"/>
      <c r="O380" s="79">
        <f t="shared" si="18"/>
        <v>0</v>
      </c>
      <c r="P380" s="79">
        <f t="shared" si="18"/>
        <v>0</v>
      </c>
      <c r="Q380" s="152" t="str">
        <f t="shared" si="19"/>
        <v/>
      </c>
    </row>
    <row r="381" spans="1:17" x14ac:dyDescent="0.2">
      <c r="A381" s="118" t="str">
        <f t="shared" si="17"/>
        <v/>
      </c>
      <c r="B381" s="104"/>
      <c r="C381" s="153"/>
      <c r="D381" s="105"/>
      <c r="E381" s="105"/>
      <c r="F381" s="106"/>
      <c r="G381" s="105"/>
      <c r="H381" s="105"/>
      <c r="I381" s="107"/>
      <c r="J381" s="422"/>
      <c r="K381" s="422"/>
      <c r="L381" s="531"/>
      <c r="M381" s="422"/>
      <c r="N381" s="104"/>
      <c r="O381" s="79">
        <f t="shared" si="18"/>
        <v>0</v>
      </c>
      <c r="P381" s="79">
        <f t="shared" si="18"/>
        <v>0</v>
      </c>
      <c r="Q381" s="152" t="str">
        <f t="shared" si="19"/>
        <v/>
      </c>
    </row>
    <row r="382" spans="1:17" x14ac:dyDescent="0.2">
      <c r="A382" s="118" t="str">
        <f t="shared" si="17"/>
        <v/>
      </c>
      <c r="B382" s="104"/>
      <c r="C382" s="153"/>
      <c r="D382" s="105"/>
      <c r="E382" s="105"/>
      <c r="F382" s="106"/>
      <c r="G382" s="105"/>
      <c r="H382" s="105"/>
      <c r="I382" s="107"/>
      <c r="J382" s="422"/>
      <c r="K382" s="422"/>
      <c r="L382" s="531"/>
      <c r="M382" s="422"/>
      <c r="N382" s="104"/>
      <c r="O382" s="79">
        <f t="shared" si="18"/>
        <v>0</v>
      </c>
      <c r="P382" s="79">
        <f t="shared" si="18"/>
        <v>0</v>
      </c>
      <c r="Q382" s="152" t="str">
        <f t="shared" si="19"/>
        <v/>
      </c>
    </row>
    <row r="383" spans="1:17" x14ac:dyDescent="0.2">
      <c r="A383" s="438" t="str">
        <f t="shared" si="17"/>
        <v/>
      </c>
      <c r="B383" s="104"/>
      <c r="C383" s="153"/>
      <c r="D383" s="105"/>
      <c r="E383" s="105"/>
      <c r="F383" s="106"/>
      <c r="G383" s="105"/>
      <c r="H383" s="105"/>
      <c r="I383" s="107"/>
      <c r="J383" s="422"/>
      <c r="K383" s="422"/>
      <c r="L383" s="531"/>
      <c r="M383" s="422"/>
      <c r="N383" s="104"/>
      <c r="O383" s="79">
        <f t="shared" si="18"/>
        <v>0</v>
      </c>
      <c r="P383" s="79">
        <f t="shared" si="18"/>
        <v>0</v>
      </c>
      <c r="Q383" s="152" t="str">
        <f t="shared" si="19"/>
        <v/>
      </c>
    </row>
    <row r="384" spans="1:17" x14ac:dyDescent="0.2">
      <c r="A384" s="118" t="str">
        <f t="shared" si="17"/>
        <v/>
      </c>
      <c r="B384" s="104"/>
      <c r="C384" s="153"/>
      <c r="D384" s="105"/>
      <c r="E384" s="105"/>
      <c r="F384" s="106"/>
      <c r="G384" s="105"/>
      <c r="H384" s="105"/>
      <c r="I384" s="107"/>
      <c r="J384" s="422"/>
      <c r="K384" s="422"/>
      <c r="L384" s="531"/>
      <c r="M384" s="422"/>
      <c r="N384" s="104"/>
      <c r="O384" s="79">
        <f t="shared" si="18"/>
        <v>0</v>
      </c>
      <c r="P384" s="79">
        <f t="shared" si="18"/>
        <v>0</v>
      </c>
      <c r="Q384" s="152" t="str">
        <f t="shared" si="19"/>
        <v/>
      </c>
    </row>
    <row r="385" spans="1:17" x14ac:dyDescent="0.2">
      <c r="A385" s="118" t="str">
        <f t="shared" si="17"/>
        <v/>
      </c>
      <c r="B385" s="104"/>
      <c r="C385" s="153"/>
      <c r="D385" s="105"/>
      <c r="E385" s="105"/>
      <c r="F385" s="106"/>
      <c r="G385" s="105"/>
      <c r="H385" s="105"/>
      <c r="I385" s="107"/>
      <c r="J385" s="422"/>
      <c r="K385" s="422"/>
      <c r="L385" s="531"/>
      <c r="M385" s="422"/>
      <c r="N385" s="104"/>
      <c r="O385" s="79">
        <f t="shared" si="18"/>
        <v>0</v>
      </c>
      <c r="P385" s="79">
        <f t="shared" si="18"/>
        <v>0</v>
      </c>
      <c r="Q385" s="152" t="str">
        <f t="shared" si="19"/>
        <v/>
      </c>
    </row>
    <row r="386" spans="1:17" x14ac:dyDescent="0.2">
      <c r="A386" s="118" t="str">
        <f t="shared" si="17"/>
        <v/>
      </c>
      <c r="B386" s="104"/>
      <c r="C386" s="153"/>
      <c r="D386" s="105"/>
      <c r="E386" s="105"/>
      <c r="F386" s="106"/>
      <c r="G386" s="105"/>
      <c r="H386" s="105"/>
      <c r="I386" s="107"/>
      <c r="J386" s="422"/>
      <c r="K386" s="422"/>
      <c r="L386" s="531"/>
      <c r="M386" s="422"/>
      <c r="N386" s="104"/>
      <c r="O386" s="79">
        <f t="shared" si="18"/>
        <v>0</v>
      </c>
      <c r="P386" s="79">
        <f t="shared" si="18"/>
        <v>0</v>
      </c>
      <c r="Q386" s="152" t="str">
        <f t="shared" si="19"/>
        <v/>
      </c>
    </row>
    <row r="387" spans="1:17" x14ac:dyDescent="0.2">
      <c r="A387" s="118" t="str">
        <f t="shared" si="17"/>
        <v/>
      </c>
      <c r="B387" s="104"/>
      <c r="C387" s="153"/>
      <c r="D387" s="105"/>
      <c r="E387" s="105"/>
      <c r="F387" s="106"/>
      <c r="G387" s="105"/>
      <c r="H387" s="105"/>
      <c r="I387" s="107"/>
      <c r="J387" s="422"/>
      <c r="K387" s="422"/>
      <c r="L387" s="531"/>
      <c r="M387" s="422"/>
      <c r="N387" s="104"/>
      <c r="O387" s="79">
        <f t="shared" si="18"/>
        <v>0</v>
      </c>
      <c r="P387" s="79">
        <f t="shared" si="18"/>
        <v>0</v>
      </c>
      <c r="Q387" s="152" t="str">
        <f t="shared" si="19"/>
        <v/>
      </c>
    </row>
    <row r="388" spans="1:17" x14ac:dyDescent="0.2">
      <c r="A388" s="438" t="str">
        <f t="shared" si="17"/>
        <v/>
      </c>
      <c r="B388" s="104"/>
      <c r="C388" s="153"/>
      <c r="D388" s="105"/>
      <c r="E388" s="105"/>
      <c r="F388" s="106"/>
      <c r="G388" s="105"/>
      <c r="H388" s="105"/>
      <c r="I388" s="107"/>
      <c r="J388" s="422"/>
      <c r="K388" s="422"/>
      <c r="L388" s="531"/>
      <c r="M388" s="422"/>
      <c r="N388" s="104"/>
      <c r="O388" s="79">
        <f t="shared" si="18"/>
        <v>0</v>
      </c>
      <c r="P388" s="79">
        <f t="shared" si="18"/>
        <v>0</v>
      </c>
      <c r="Q388" s="152" t="str">
        <f t="shared" si="19"/>
        <v/>
      </c>
    </row>
    <row r="389" spans="1:17" x14ac:dyDescent="0.2">
      <c r="A389" s="118" t="str">
        <f t="shared" si="17"/>
        <v/>
      </c>
      <c r="B389" s="104"/>
      <c r="C389" s="153"/>
      <c r="D389" s="105"/>
      <c r="E389" s="105"/>
      <c r="F389" s="106"/>
      <c r="G389" s="105"/>
      <c r="H389" s="105"/>
      <c r="I389" s="107"/>
      <c r="J389" s="422"/>
      <c r="K389" s="422"/>
      <c r="L389" s="531"/>
      <c r="M389" s="422"/>
      <c r="N389" s="104"/>
      <c r="O389" s="79">
        <f t="shared" si="18"/>
        <v>0</v>
      </c>
      <c r="P389" s="79">
        <f t="shared" si="18"/>
        <v>0</v>
      </c>
      <c r="Q389" s="152" t="str">
        <f t="shared" si="19"/>
        <v/>
      </c>
    </row>
    <row r="390" spans="1:17" x14ac:dyDescent="0.2">
      <c r="A390" s="118" t="str">
        <f t="shared" si="17"/>
        <v/>
      </c>
      <c r="B390" s="104"/>
      <c r="C390" s="153"/>
      <c r="D390" s="105"/>
      <c r="E390" s="105"/>
      <c r="F390" s="106"/>
      <c r="G390" s="105"/>
      <c r="H390" s="105"/>
      <c r="I390" s="107"/>
      <c r="J390" s="422"/>
      <c r="K390" s="422"/>
      <c r="L390" s="531"/>
      <c r="M390" s="422"/>
      <c r="N390" s="104"/>
      <c r="O390" s="79">
        <f t="shared" si="18"/>
        <v>0</v>
      </c>
      <c r="P390" s="79">
        <f t="shared" si="18"/>
        <v>0</v>
      </c>
      <c r="Q390" s="152" t="str">
        <f t="shared" si="19"/>
        <v/>
      </c>
    </row>
    <row r="391" spans="1:17" x14ac:dyDescent="0.2">
      <c r="A391" s="118" t="str">
        <f t="shared" si="17"/>
        <v/>
      </c>
      <c r="B391" s="104"/>
      <c r="C391" s="153"/>
      <c r="D391" s="105"/>
      <c r="E391" s="105"/>
      <c r="F391" s="106"/>
      <c r="G391" s="105"/>
      <c r="H391" s="105"/>
      <c r="I391" s="107"/>
      <c r="J391" s="422"/>
      <c r="K391" s="422"/>
      <c r="L391" s="531"/>
      <c r="M391" s="422"/>
      <c r="N391" s="104"/>
      <c r="O391" s="79">
        <f t="shared" si="18"/>
        <v>0</v>
      </c>
      <c r="P391" s="79">
        <f t="shared" si="18"/>
        <v>0</v>
      </c>
      <c r="Q391" s="152" t="str">
        <f t="shared" si="19"/>
        <v/>
      </c>
    </row>
    <row r="392" spans="1:17" x14ac:dyDescent="0.2">
      <c r="A392" s="118" t="str">
        <f t="shared" si="17"/>
        <v/>
      </c>
      <c r="B392" s="104"/>
      <c r="C392" s="153"/>
      <c r="D392" s="105"/>
      <c r="E392" s="105"/>
      <c r="F392" s="106"/>
      <c r="G392" s="105"/>
      <c r="H392" s="105"/>
      <c r="I392" s="107"/>
      <c r="J392" s="422"/>
      <c r="K392" s="422"/>
      <c r="L392" s="531"/>
      <c r="M392" s="422"/>
      <c r="N392" s="104"/>
      <c r="O392" s="79">
        <f t="shared" si="18"/>
        <v>0</v>
      </c>
      <c r="P392" s="79">
        <f t="shared" si="18"/>
        <v>0</v>
      </c>
      <c r="Q392" s="152" t="str">
        <f t="shared" si="19"/>
        <v/>
      </c>
    </row>
    <row r="393" spans="1:17" x14ac:dyDescent="0.2">
      <c r="A393" s="438" t="str">
        <f t="shared" si="17"/>
        <v/>
      </c>
      <c r="B393" s="104"/>
      <c r="C393" s="153"/>
      <c r="D393" s="105"/>
      <c r="E393" s="105"/>
      <c r="F393" s="106"/>
      <c r="G393" s="105"/>
      <c r="H393" s="105"/>
      <c r="I393" s="107"/>
      <c r="J393" s="422"/>
      <c r="K393" s="422"/>
      <c r="L393" s="531"/>
      <c r="M393" s="422"/>
      <c r="N393" s="104"/>
      <c r="O393" s="79">
        <f t="shared" si="18"/>
        <v>0</v>
      </c>
      <c r="P393" s="79">
        <f t="shared" si="18"/>
        <v>0</v>
      </c>
      <c r="Q393" s="152" t="str">
        <f t="shared" si="19"/>
        <v/>
      </c>
    </row>
    <row r="394" spans="1:17" x14ac:dyDescent="0.2">
      <c r="A394" s="118" t="str">
        <f t="shared" si="17"/>
        <v/>
      </c>
      <c r="B394" s="104"/>
      <c r="C394" s="153"/>
      <c r="D394" s="105"/>
      <c r="E394" s="105"/>
      <c r="F394" s="106"/>
      <c r="G394" s="105"/>
      <c r="H394" s="105"/>
      <c r="I394" s="107"/>
      <c r="J394" s="422"/>
      <c r="K394" s="422"/>
      <c r="L394" s="531"/>
      <c r="M394" s="422"/>
      <c r="N394" s="104"/>
      <c r="O394" s="79">
        <f t="shared" si="18"/>
        <v>0</v>
      </c>
      <c r="P394" s="79">
        <f t="shared" si="18"/>
        <v>0</v>
      </c>
      <c r="Q394" s="152" t="str">
        <f t="shared" si="19"/>
        <v/>
      </c>
    </row>
    <row r="395" spans="1:17" x14ac:dyDescent="0.2">
      <c r="A395" s="118" t="str">
        <f t="shared" si="17"/>
        <v/>
      </c>
      <c r="B395" s="104"/>
      <c r="C395" s="153"/>
      <c r="D395" s="105"/>
      <c r="E395" s="105"/>
      <c r="F395" s="106"/>
      <c r="G395" s="105"/>
      <c r="H395" s="105"/>
      <c r="I395" s="107"/>
      <c r="J395" s="422"/>
      <c r="K395" s="422"/>
      <c r="L395" s="531"/>
      <c r="M395" s="422"/>
      <c r="N395" s="104"/>
      <c r="O395" s="79">
        <f t="shared" si="18"/>
        <v>0</v>
      </c>
      <c r="P395" s="79">
        <f t="shared" si="18"/>
        <v>0</v>
      </c>
      <c r="Q395" s="152" t="str">
        <f t="shared" si="19"/>
        <v/>
      </c>
    </row>
    <row r="396" spans="1:17" x14ac:dyDescent="0.2">
      <c r="A396" s="118" t="str">
        <f t="shared" si="17"/>
        <v/>
      </c>
      <c r="B396" s="104"/>
      <c r="C396" s="153"/>
      <c r="D396" s="105"/>
      <c r="E396" s="105"/>
      <c r="F396" s="106"/>
      <c r="G396" s="105"/>
      <c r="H396" s="105"/>
      <c r="I396" s="107"/>
      <c r="J396" s="422"/>
      <c r="K396" s="422"/>
      <c r="L396" s="531"/>
      <c r="M396" s="422"/>
      <c r="N396" s="104"/>
      <c r="O396" s="79">
        <f t="shared" si="18"/>
        <v>0</v>
      </c>
      <c r="P396" s="79">
        <f t="shared" si="18"/>
        <v>0</v>
      </c>
      <c r="Q396" s="152" t="str">
        <f t="shared" si="19"/>
        <v/>
      </c>
    </row>
    <row r="397" spans="1:17" x14ac:dyDescent="0.2">
      <c r="A397" s="118" t="str">
        <f t="shared" si="17"/>
        <v/>
      </c>
      <c r="B397" s="104"/>
      <c r="C397" s="153"/>
      <c r="D397" s="105"/>
      <c r="E397" s="105"/>
      <c r="F397" s="106"/>
      <c r="G397" s="105"/>
      <c r="H397" s="105"/>
      <c r="I397" s="107"/>
      <c r="J397" s="422"/>
      <c r="K397" s="422"/>
      <c r="L397" s="531"/>
      <c r="M397" s="422"/>
      <c r="N397" s="104"/>
      <c r="O397" s="79">
        <f t="shared" si="18"/>
        <v>0</v>
      </c>
      <c r="P397" s="79">
        <f t="shared" si="18"/>
        <v>0</v>
      </c>
      <c r="Q397" s="152" t="str">
        <f t="shared" si="19"/>
        <v/>
      </c>
    </row>
    <row r="398" spans="1:17" s="431" customFormat="1" x14ac:dyDescent="0.2">
      <c r="A398" s="438" t="str">
        <f t="shared" si="17"/>
        <v/>
      </c>
      <c r="B398" s="439"/>
      <c r="C398" s="287"/>
      <c r="D398" s="107"/>
      <c r="E398" s="107"/>
      <c r="F398" s="288"/>
      <c r="G398" s="107"/>
      <c r="H398" s="107"/>
      <c r="I398" s="107"/>
      <c r="J398" s="423"/>
      <c r="K398" s="423"/>
      <c r="L398" s="531"/>
      <c r="M398" s="423"/>
      <c r="N398" s="439"/>
      <c r="O398" s="79">
        <f t="shared" si="18"/>
        <v>0</v>
      </c>
      <c r="P398" s="79">
        <f t="shared" si="18"/>
        <v>0</v>
      </c>
      <c r="Q398" s="152" t="str">
        <f t="shared" si="19"/>
        <v/>
      </c>
    </row>
    <row r="399" spans="1:17" x14ac:dyDescent="0.2">
      <c r="A399" s="118" t="str">
        <f t="shared" si="17"/>
        <v/>
      </c>
      <c r="B399" s="104"/>
      <c r="C399" s="153"/>
      <c r="D399" s="105"/>
      <c r="E399" s="105"/>
      <c r="F399" s="106"/>
      <c r="G399" s="105"/>
      <c r="H399" s="105"/>
      <c r="I399" s="107"/>
      <c r="J399" s="422"/>
      <c r="K399" s="422"/>
      <c r="L399" s="531"/>
      <c r="M399" s="422"/>
      <c r="N399" s="104"/>
      <c r="O399" s="79">
        <f t="shared" si="18"/>
        <v>0</v>
      </c>
      <c r="P399" s="79">
        <f t="shared" si="18"/>
        <v>0</v>
      </c>
      <c r="Q399" s="152" t="str">
        <f t="shared" si="19"/>
        <v/>
      </c>
    </row>
    <row r="400" spans="1:17" s="431" customFormat="1" x14ac:dyDescent="0.2">
      <c r="A400" s="118" t="str">
        <f t="shared" si="17"/>
        <v/>
      </c>
      <c r="B400" s="439"/>
      <c r="C400" s="287"/>
      <c r="D400" s="107"/>
      <c r="E400" s="107"/>
      <c r="F400" s="288"/>
      <c r="G400" s="107"/>
      <c r="H400" s="107"/>
      <c r="I400" s="107"/>
      <c r="J400" s="423"/>
      <c r="K400" s="423"/>
      <c r="L400" s="531"/>
      <c r="M400" s="423"/>
      <c r="N400" s="439"/>
      <c r="O400" s="79">
        <f t="shared" si="18"/>
        <v>0</v>
      </c>
      <c r="P400" s="79">
        <f t="shared" si="18"/>
        <v>0</v>
      </c>
      <c r="Q400" s="152" t="str">
        <f t="shared" si="19"/>
        <v/>
      </c>
    </row>
    <row r="401" spans="1:17" x14ac:dyDescent="0.2">
      <c r="A401" s="118" t="str">
        <f t="shared" si="17"/>
        <v/>
      </c>
      <c r="B401" s="104"/>
      <c r="C401" s="153"/>
      <c r="D401" s="105"/>
      <c r="E401" s="105"/>
      <c r="F401" s="106"/>
      <c r="G401" s="105"/>
      <c r="H401" s="105"/>
      <c r="I401" s="107"/>
      <c r="J401" s="422"/>
      <c r="K401" s="422"/>
      <c r="L401" s="531"/>
      <c r="M401" s="422"/>
      <c r="N401" s="104"/>
      <c r="O401" s="79">
        <f t="shared" si="18"/>
        <v>0</v>
      </c>
      <c r="P401" s="79">
        <f t="shared" si="18"/>
        <v>0</v>
      </c>
      <c r="Q401" s="152" t="str">
        <f t="shared" si="19"/>
        <v/>
      </c>
    </row>
    <row r="402" spans="1:17" x14ac:dyDescent="0.2">
      <c r="A402" s="118" t="str">
        <f t="shared" si="17"/>
        <v/>
      </c>
      <c r="B402" s="104"/>
      <c r="C402" s="153"/>
      <c r="D402" s="105"/>
      <c r="E402" s="105"/>
      <c r="F402" s="106"/>
      <c r="G402" s="105"/>
      <c r="H402" s="105"/>
      <c r="I402" s="107"/>
      <c r="J402" s="422"/>
      <c r="K402" s="422"/>
      <c r="L402" s="531"/>
      <c r="M402" s="422"/>
      <c r="N402" s="104"/>
      <c r="O402" s="79">
        <f t="shared" si="18"/>
        <v>0</v>
      </c>
      <c r="P402" s="79">
        <f t="shared" si="18"/>
        <v>0</v>
      </c>
      <c r="Q402" s="152" t="str">
        <f t="shared" si="19"/>
        <v/>
      </c>
    </row>
    <row r="403" spans="1:17" x14ac:dyDescent="0.2">
      <c r="A403" s="438" t="str">
        <f t="shared" si="17"/>
        <v/>
      </c>
      <c r="B403" s="104"/>
      <c r="C403" s="153"/>
      <c r="D403" s="105"/>
      <c r="E403" s="105"/>
      <c r="F403" s="106"/>
      <c r="G403" s="105"/>
      <c r="H403" s="105"/>
      <c r="I403" s="107"/>
      <c r="J403" s="422"/>
      <c r="K403" s="422"/>
      <c r="L403" s="531"/>
      <c r="M403" s="422"/>
      <c r="N403" s="104"/>
      <c r="O403" s="79">
        <f t="shared" si="18"/>
        <v>0</v>
      </c>
      <c r="P403" s="79">
        <f t="shared" si="18"/>
        <v>0</v>
      </c>
      <c r="Q403" s="152" t="str">
        <f t="shared" si="19"/>
        <v/>
      </c>
    </row>
    <row r="404" spans="1:17" x14ac:dyDescent="0.2">
      <c r="A404" s="118" t="str">
        <f t="shared" si="17"/>
        <v/>
      </c>
      <c r="B404" s="104"/>
      <c r="C404" s="153"/>
      <c r="D404" s="105"/>
      <c r="E404" s="105"/>
      <c r="F404" s="106"/>
      <c r="G404" s="105"/>
      <c r="H404" s="105"/>
      <c r="I404" s="107"/>
      <c r="J404" s="422"/>
      <c r="K404" s="422"/>
      <c r="L404" s="531"/>
      <c r="M404" s="422"/>
      <c r="N404" s="104"/>
      <c r="O404" s="79">
        <f t="shared" si="18"/>
        <v>0</v>
      </c>
      <c r="P404" s="79">
        <f t="shared" si="18"/>
        <v>0</v>
      </c>
      <c r="Q404" s="152" t="str">
        <f t="shared" si="19"/>
        <v/>
      </c>
    </row>
    <row r="405" spans="1:17" x14ac:dyDescent="0.2">
      <c r="A405" s="118" t="str">
        <f t="shared" si="17"/>
        <v/>
      </c>
      <c r="B405" s="104"/>
      <c r="C405" s="153"/>
      <c r="D405" s="105"/>
      <c r="E405" s="105"/>
      <c r="F405" s="106"/>
      <c r="G405" s="105"/>
      <c r="H405" s="105"/>
      <c r="I405" s="107"/>
      <c r="J405" s="422"/>
      <c r="K405" s="422"/>
      <c r="L405" s="531"/>
      <c r="M405" s="422"/>
      <c r="N405" s="104"/>
      <c r="O405" s="79">
        <f t="shared" si="18"/>
        <v>0</v>
      </c>
      <c r="P405" s="79">
        <f t="shared" si="18"/>
        <v>0</v>
      </c>
      <c r="Q405" s="152" t="str">
        <f t="shared" si="19"/>
        <v/>
      </c>
    </row>
    <row r="406" spans="1:17" x14ac:dyDescent="0.2">
      <c r="A406" s="118" t="str">
        <f t="shared" si="17"/>
        <v/>
      </c>
      <c r="B406" s="104"/>
      <c r="C406" s="153"/>
      <c r="D406" s="105"/>
      <c r="E406" s="105"/>
      <c r="F406" s="106"/>
      <c r="G406" s="105"/>
      <c r="H406" s="105"/>
      <c r="I406" s="107"/>
      <c r="J406" s="422"/>
      <c r="K406" s="422"/>
      <c r="L406" s="531"/>
      <c r="M406" s="422"/>
      <c r="N406" s="104"/>
      <c r="O406" s="79">
        <f t="shared" si="18"/>
        <v>0</v>
      </c>
      <c r="P406" s="79">
        <f t="shared" si="18"/>
        <v>0</v>
      </c>
      <c r="Q406" s="152" t="str">
        <f t="shared" si="19"/>
        <v/>
      </c>
    </row>
    <row r="407" spans="1:17" x14ac:dyDescent="0.2">
      <c r="A407" s="118" t="str">
        <f t="shared" si="17"/>
        <v/>
      </c>
      <c r="B407" s="104"/>
      <c r="C407" s="153"/>
      <c r="D407" s="105"/>
      <c r="E407" s="105"/>
      <c r="F407" s="106"/>
      <c r="G407" s="105"/>
      <c r="H407" s="105"/>
      <c r="I407" s="107"/>
      <c r="J407" s="422"/>
      <c r="K407" s="422"/>
      <c r="L407" s="531"/>
      <c r="M407" s="422"/>
      <c r="N407" s="104"/>
      <c r="O407" s="79">
        <f t="shared" si="18"/>
        <v>0</v>
      </c>
      <c r="P407" s="79">
        <f t="shared" si="18"/>
        <v>0</v>
      </c>
      <c r="Q407" s="152" t="str">
        <f t="shared" si="19"/>
        <v/>
      </c>
    </row>
    <row r="408" spans="1:17" x14ac:dyDescent="0.2">
      <c r="A408" s="438" t="str">
        <f t="shared" si="17"/>
        <v/>
      </c>
      <c r="B408" s="104"/>
      <c r="C408" s="153"/>
      <c r="D408" s="105"/>
      <c r="E408" s="105"/>
      <c r="F408" s="106"/>
      <c r="G408" s="105"/>
      <c r="H408" s="105"/>
      <c r="I408" s="107"/>
      <c r="J408" s="422"/>
      <c r="K408" s="422"/>
      <c r="L408" s="531"/>
      <c r="M408" s="422"/>
      <c r="N408" s="104"/>
      <c r="O408" s="79">
        <f t="shared" si="18"/>
        <v>0</v>
      </c>
      <c r="P408" s="79">
        <f t="shared" si="18"/>
        <v>0</v>
      </c>
      <c r="Q408" s="152" t="str">
        <f t="shared" si="19"/>
        <v/>
      </c>
    </row>
    <row r="409" spans="1:17" x14ac:dyDescent="0.2">
      <c r="A409" s="118" t="str">
        <f t="shared" si="17"/>
        <v/>
      </c>
      <c r="B409" s="104"/>
      <c r="C409" s="153"/>
      <c r="D409" s="105"/>
      <c r="E409" s="105"/>
      <c r="F409" s="106"/>
      <c r="G409" s="105"/>
      <c r="H409" s="105"/>
      <c r="I409" s="107"/>
      <c r="J409" s="422"/>
      <c r="K409" s="422"/>
      <c r="L409" s="531"/>
      <c r="M409" s="422"/>
      <c r="N409" s="104"/>
      <c r="O409" s="79">
        <f t="shared" si="18"/>
        <v>0</v>
      </c>
      <c r="P409" s="79">
        <f t="shared" si="18"/>
        <v>0</v>
      </c>
      <c r="Q409" s="152" t="str">
        <f t="shared" si="19"/>
        <v/>
      </c>
    </row>
    <row r="410" spans="1:17" x14ac:dyDescent="0.2">
      <c r="A410" s="118" t="str">
        <f t="shared" si="17"/>
        <v/>
      </c>
      <c r="B410" s="104"/>
      <c r="C410" s="153"/>
      <c r="D410" s="105"/>
      <c r="E410" s="105"/>
      <c r="F410" s="106"/>
      <c r="G410" s="105"/>
      <c r="H410" s="105"/>
      <c r="I410" s="107"/>
      <c r="J410" s="422"/>
      <c r="K410" s="422"/>
      <c r="L410" s="531"/>
      <c r="M410" s="422"/>
      <c r="N410" s="104"/>
      <c r="O410" s="79">
        <f t="shared" si="18"/>
        <v>0</v>
      </c>
      <c r="P410" s="79">
        <f t="shared" si="18"/>
        <v>0</v>
      </c>
      <c r="Q410" s="152" t="str">
        <f t="shared" si="19"/>
        <v/>
      </c>
    </row>
    <row r="411" spans="1:17" x14ac:dyDescent="0.2">
      <c r="A411" s="118" t="str">
        <f t="shared" si="17"/>
        <v/>
      </c>
      <c r="B411" s="104"/>
      <c r="C411" s="153"/>
      <c r="D411" s="105"/>
      <c r="E411" s="105"/>
      <c r="F411" s="106"/>
      <c r="G411" s="105"/>
      <c r="H411" s="105"/>
      <c r="I411" s="107"/>
      <c r="J411" s="422"/>
      <c r="K411" s="422"/>
      <c r="L411" s="531"/>
      <c r="M411" s="422"/>
      <c r="N411" s="104"/>
      <c r="O411" s="79">
        <f t="shared" si="18"/>
        <v>0</v>
      </c>
      <c r="P411" s="79">
        <f t="shared" si="18"/>
        <v>0</v>
      </c>
      <c r="Q411" s="152" t="str">
        <f t="shared" si="19"/>
        <v/>
      </c>
    </row>
    <row r="412" spans="1:17" x14ac:dyDescent="0.2">
      <c r="A412" s="118" t="str">
        <f t="shared" si="17"/>
        <v/>
      </c>
      <c r="B412" s="104"/>
      <c r="C412" s="153"/>
      <c r="D412" s="105"/>
      <c r="E412" s="105"/>
      <c r="F412" s="106"/>
      <c r="G412" s="105"/>
      <c r="H412" s="105"/>
      <c r="I412" s="107"/>
      <c r="J412" s="422"/>
      <c r="K412" s="422"/>
      <c r="L412" s="531"/>
      <c r="M412" s="422"/>
      <c r="N412" s="104"/>
      <c r="O412" s="79">
        <f t="shared" si="18"/>
        <v>0</v>
      </c>
      <c r="P412" s="79">
        <f t="shared" si="18"/>
        <v>0</v>
      </c>
      <c r="Q412" s="152" t="str">
        <f t="shared" si="19"/>
        <v/>
      </c>
    </row>
    <row r="413" spans="1:17" x14ac:dyDescent="0.2">
      <c r="A413" s="438" t="str">
        <f t="shared" ref="A413:A476" si="20">IF(B413="","",ROW()-4)</f>
        <v/>
      </c>
      <c r="B413" s="104"/>
      <c r="C413" s="153"/>
      <c r="D413" s="105"/>
      <c r="E413" s="105"/>
      <c r="F413" s="106"/>
      <c r="G413" s="105"/>
      <c r="H413" s="105"/>
      <c r="I413" s="107"/>
      <c r="J413" s="422"/>
      <c r="K413" s="422"/>
      <c r="L413" s="531"/>
      <c r="M413" s="422"/>
      <c r="N413" s="104"/>
      <c r="O413" s="79">
        <f t="shared" si="18"/>
        <v>0</v>
      </c>
      <c r="P413" s="79">
        <f t="shared" si="18"/>
        <v>0</v>
      </c>
      <c r="Q413" s="152" t="str">
        <f t="shared" si="19"/>
        <v/>
      </c>
    </row>
    <row r="414" spans="1:17" x14ac:dyDescent="0.2">
      <c r="A414" s="118" t="str">
        <f t="shared" si="20"/>
        <v/>
      </c>
      <c r="B414" s="104"/>
      <c r="C414" s="153"/>
      <c r="D414" s="105"/>
      <c r="E414" s="105"/>
      <c r="F414" s="106"/>
      <c r="G414" s="105"/>
      <c r="H414" s="105"/>
      <c r="I414" s="107"/>
      <c r="J414" s="422"/>
      <c r="K414" s="422"/>
      <c r="L414" s="531"/>
      <c r="M414" s="422"/>
      <c r="N414" s="104"/>
      <c r="O414" s="79">
        <f t="shared" si="18"/>
        <v>0</v>
      </c>
      <c r="P414" s="79">
        <f t="shared" si="18"/>
        <v>0</v>
      </c>
      <c r="Q414" s="152" t="str">
        <f t="shared" si="19"/>
        <v/>
      </c>
    </row>
    <row r="415" spans="1:17" x14ac:dyDescent="0.2">
      <c r="A415" s="118" t="str">
        <f t="shared" si="20"/>
        <v/>
      </c>
      <c r="B415" s="104"/>
      <c r="C415" s="153"/>
      <c r="D415" s="105"/>
      <c r="E415" s="105"/>
      <c r="F415" s="106"/>
      <c r="G415" s="105"/>
      <c r="H415" s="105"/>
      <c r="I415" s="107"/>
      <c r="J415" s="422"/>
      <c r="K415" s="422"/>
      <c r="L415" s="531"/>
      <c r="M415" s="422"/>
      <c r="N415" s="104"/>
      <c r="O415" s="79">
        <f t="shared" si="18"/>
        <v>0</v>
      </c>
      <c r="P415" s="79">
        <f t="shared" si="18"/>
        <v>0</v>
      </c>
      <c r="Q415" s="152" t="str">
        <f t="shared" si="19"/>
        <v/>
      </c>
    </row>
    <row r="416" spans="1:17" x14ac:dyDescent="0.2">
      <c r="A416" s="118" t="str">
        <f t="shared" si="20"/>
        <v/>
      </c>
      <c r="B416" s="104"/>
      <c r="C416" s="153"/>
      <c r="D416" s="105"/>
      <c r="E416" s="105"/>
      <c r="F416" s="106"/>
      <c r="G416" s="105"/>
      <c r="H416" s="105"/>
      <c r="I416" s="107"/>
      <c r="J416" s="422"/>
      <c r="K416" s="422"/>
      <c r="L416" s="531"/>
      <c r="M416" s="422"/>
      <c r="N416" s="104"/>
      <c r="O416" s="79">
        <f t="shared" si="18"/>
        <v>0</v>
      </c>
      <c r="P416" s="79">
        <f t="shared" si="18"/>
        <v>0</v>
      </c>
      <c r="Q416" s="152" t="str">
        <f t="shared" si="19"/>
        <v/>
      </c>
    </row>
    <row r="417" spans="1:17" x14ac:dyDescent="0.2">
      <c r="A417" s="118" t="str">
        <f t="shared" si="20"/>
        <v/>
      </c>
      <c r="B417" s="104"/>
      <c r="C417" s="153"/>
      <c r="D417" s="105"/>
      <c r="E417" s="105"/>
      <c r="F417" s="106"/>
      <c r="G417" s="105"/>
      <c r="H417" s="105"/>
      <c r="I417" s="107"/>
      <c r="J417" s="422"/>
      <c r="K417" s="422"/>
      <c r="L417" s="531"/>
      <c r="M417" s="422"/>
      <c r="N417" s="104"/>
      <c r="O417" s="79">
        <f t="shared" si="18"/>
        <v>0</v>
      </c>
      <c r="P417" s="79">
        <f t="shared" si="18"/>
        <v>0</v>
      </c>
      <c r="Q417" s="152" t="str">
        <f t="shared" si="19"/>
        <v/>
      </c>
    </row>
    <row r="418" spans="1:17" x14ac:dyDescent="0.2">
      <c r="A418" s="438" t="str">
        <f t="shared" si="20"/>
        <v/>
      </c>
      <c r="B418" s="104"/>
      <c r="C418" s="153"/>
      <c r="D418" s="105"/>
      <c r="E418" s="105"/>
      <c r="F418" s="106"/>
      <c r="G418" s="105"/>
      <c r="H418" s="105"/>
      <c r="I418" s="107"/>
      <c r="J418" s="422"/>
      <c r="K418" s="422"/>
      <c r="L418" s="531"/>
      <c r="M418" s="422"/>
      <c r="N418" s="104"/>
      <c r="O418" s="79">
        <f t="shared" si="18"/>
        <v>0</v>
      </c>
      <c r="P418" s="79">
        <f t="shared" si="18"/>
        <v>0</v>
      </c>
      <c r="Q418" s="152" t="str">
        <f t="shared" si="19"/>
        <v/>
      </c>
    </row>
    <row r="419" spans="1:17" x14ac:dyDescent="0.2">
      <c r="A419" s="118" t="str">
        <f t="shared" si="20"/>
        <v/>
      </c>
      <c r="B419" s="104"/>
      <c r="C419" s="153"/>
      <c r="D419" s="105"/>
      <c r="E419" s="105"/>
      <c r="F419" s="106"/>
      <c r="G419" s="105"/>
      <c r="H419" s="105"/>
      <c r="I419" s="107"/>
      <c r="J419" s="422"/>
      <c r="K419" s="422"/>
      <c r="L419" s="531"/>
      <c r="M419" s="422"/>
      <c r="N419" s="104"/>
      <c r="O419" s="79">
        <f t="shared" si="18"/>
        <v>0</v>
      </c>
      <c r="P419" s="79">
        <f t="shared" si="18"/>
        <v>0</v>
      </c>
      <c r="Q419" s="152" t="str">
        <f t="shared" si="19"/>
        <v/>
      </c>
    </row>
    <row r="420" spans="1:17" x14ac:dyDescent="0.2">
      <c r="A420" s="118" t="str">
        <f t="shared" si="20"/>
        <v/>
      </c>
      <c r="B420" s="104"/>
      <c r="C420" s="153"/>
      <c r="D420" s="105"/>
      <c r="E420" s="105"/>
      <c r="F420" s="106"/>
      <c r="G420" s="105"/>
      <c r="H420" s="105"/>
      <c r="I420" s="107"/>
      <c r="J420" s="422"/>
      <c r="K420" s="422"/>
      <c r="L420" s="531"/>
      <c r="M420" s="422"/>
      <c r="N420" s="104"/>
      <c r="O420" s="79">
        <f t="shared" si="18"/>
        <v>0</v>
      </c>
      <c r="P420" s="79">
        <f t="shared" si="18"/>
        <v>0</v>
      </c>
      <c r="Q420" s="152" t="str">
        <f t="shared" si="19"/>
        <v/>
      </c>
    </row>
    <row r="421" spans="1:17" x14ac:dyDescent="0.2">
      <c r="A421" s="118" t="str">
        <f t="shared" si="20"/>
        <v/>
      </c>
      <c r="B421" s="104"/>
      <c r="C421" s="153"/>
      <c r="D421" s="105"/>
      <c r="E421" s="105"/>
      <c r="F421" s="106"/>
      <c r="G421" s="105"/>
      <c r="H421" s="105"/>
      <c r="I421" s="107"/>
      <c r="J421" s="422"/>
      <c r="K421" s="422"/>
      <c r="L421" s="531"/>
      <c r="M421" s="422"/>
      <c r="N421" s="104"/>
      <c r="O421" s="79">
        <f t="shared" si="18"/>
        <v>0</v>
      </c>
      <c r="P421" s="79">
        <f t="shared" si="18"/>
        <v>0</v>
      </c>
      <c r="Q421" s="152" t="str">
        <f t="shared" si="19"/>
        <v/>
      </c>
    </row>
    <row r="422" spans="1:17" x14ac:dyDescent="0.2">
      <c r="A422" s="118" t="str">
        <f t="shared" si="20"/>
        <v/>
      </c>
      <c r="B422" s="104"/>
      <c r="C422" s="153"/>
      <c r="D422" s="105"/>
      <c r="E422" s="105"/>
      <c r="F422" s="106"/>
      <c r="G422" s="105"/>
      <c r="H422" s="105"/>
      <c r="I422" s="107"/>
      <c r="J422" s="422"/>
      <c r="K422" s="422"/>
      <c r="L422" s="531"/>
      <c r="M422" s="422"/>
      <c r="N422" s="104"/>
      <c r="O422" s="79">
        <f t="shared" si="18"/>
        <v>0</v>
      </c>
      <c r="P422" s="79">
        <f t="shared" si="18"/>
        <v>0</v>
      </c>
      <c r="Q422" s="152" t="str">
        <f t="shared" si="19"/>
        <v/>
      </c>
    </row>
    <row r="423" spans="1:17" s="431" customFormat="1" x14ac:dyDescent="0.2">
      <c r="A423" s="438" t="str">
        <f t="shared" si="20"/>
        <v/>
      </c>
      <c r="B423" s="439"/>
      <c r="C423" s="287"/>
      <c r="D423" s="107"/>
      <c r="E423" s="107"/>
      <c r="F423" s="288"/>
      <c r="G423" s="107"/>
      <c r="H423" s="107"/>
      <c r="I423" s="107"/>
      <c r="J423" s="423"/>
      <c r="K423" s="423"/>
      <c r="L423" s="531"/>
      <c r="M423" s="423"/>
      <c r="N423" s="439"/>
      <c r="O423" s="79">
        <f t="shared" si="18"/>
        <v>0</v>
      </c>
      <c r="P423" s="79">
        <f t="shared" si="18"/>
        <v>0</v>
      </c>
      <c r="Q423" s="152" t="str">
        <f t="shared" si="19"/>
        <v/>
      </c>
    </row>
    <row r="424" spans="1:17" x14ac:dyDescent="0.2">
      <c r="A424" s="118" t="str">
        <f t="shared" si="20"/>
        <v/>
      </c>
      <c r="B424" s="104"/>
      <c r="C424" s="153"/>
      <c r="D424" s="105"/>
      <c r="E424" s="105"/>
      <c r="F424" s="106"/>
      <c r="G424" s="105"/>
      <c r="H424" s="105"/>
      <c r="I424" s="107"/>
      <c r="J424" s="422"/>
      <c r="K424" s="422"/>
      <c r="L424" s="531"/>
      <c r="M424" s="422"/>
      <c r="N424" s="104"/>
      <c r="O424" s="79">
        <f t="shared" si="18"/>
        <v>0</v>
      </c>
      <c r="P424" s="79">
        <f t="shared" si="18"/>
        <v>0</v>
      </c>
      <c r="Q424" s="152" t="str">
        <f t="shared" si="19"/>
        <v/>
      </c>
    </row>
    <row r="425" spans="1:17" x14ac:dyDescent="0.2">
      <c r="A425" s="118" t="str">
        <f t="shared" si="20"/>
        <v/>
      </c>
      <c r="B425" s="104"/>
      <c r="C425" s="153"/>
      <c r="D425" s="105"/>
      <c r="E425" s="105"/>
      <c r="F425" s="106"/>
      <c r="G425" s="105"/>
      <c r="H425" s="105"/>
      <c r="I425" s="107"/>
      <c r="J425" s="422"/>
      <c r="K425" s="422"/>
      <c r="L425" s="531"/>
      <c r="M425" s="422"/>
      <c r="N425" s="104"/>
      <c r="O425" s="79">
        <f t="shared" si="18"/>
        <v>0</v>
      </c>
      <c r="P425" s="79">
        <f t="shared" si="18"/>
        <v>0</v>
      </c>
      <c r="Q425" s="152" t="str">
        <f t="shared" si="19"/>
        <v/>
      </c>
    </row>
    <row r="426" spans="1:17" x14ac:dyDescent="0.2">
      <c r="A426" s="118" t="str">
        <f t="shared" si="20"/>
        <v/>
      </c>
      <c r="B426" s="104"/>
      <c r="C426" s="153"/>
      <c r="D426" s="105"/>
      <c r="E426" s="105"/>
      <c r="F426" s="106"/>
      <c r="G426" s="105"/>
      <c r="H426" s="105"/>
      <c r="I426" s="107"/>
      <c r="J426" s="422"/>
      <c r="K426" s="422"/>
      <c r="L426" s="531"/>
      <c r="M426" s="422"/>
      <c r="N426" s="104"/>
      <c r="O426" s="79">
        <f t="shared" si="18"/>
        <v>0</v>
      </c>
      <c r="P426" s="79">
        <f t="shared" si="18"/>
        <v>0</v>
      </c>
      <c r="Q426" s="152" t="str">
        <f t="shared" si="19"/>
        <v/>
      </c>
    </row>
    <row r="427" spans="1:17" x14ac:dyDescent="0.2">
      <c r="A427" s="118" t="str">
        <f t="shared" si="20"/>
        <v/>
      </c>
      <c r="B427" s="104"/>
      <c r="C427" s="153"/>
      <c r="D427" s="105"/>
      <c r="E427" s="105"/>
      <c r="F427" s="106"/>
      <c r="G427" s="105"/>
      <c r="H427" s="105"/>
      <c r="I427" s="107"/>
      <c r="J427" s="422"/>
      <c r="K427" s="422"/>
      <c r="L427" s="531"/>
      <c r="M427" s="422"/>
      <c r="N427" s="104"/>
      <c r="O427" s="79">
        <f t="shared" si="18"/>
        <v>0</v>
      </c>
      <c r="P427" s="79">
        <f t="shared" si="18"/>
        <v>0</v>
      </c>
      <c r="Q427" s="152" t="str">
        <f t="shared" si="19"/>
        <v/>
      </c>
    </row>
    <row r="428" spans="1:17" x14ac:dyDescent="0.2">
      <c r="A428" s="438" t="str">
        <f t="shared" si="20"/>
        <v/>
      </c>
      <c r="B428" s="104"/>
      <c r="C428" s="153"/>
      <c r="D428" s="105"/>
      <c r="E428" s="105"/>
      <c r="F428" s="106"/>
      <c r="G428" s="105"/>
      <c r="H428" s="105"/>
      <c r="I428" s="107"/>
      <c r="J428" s="422"/>
      <c r="K428" s="422"/>
      <c r="L428" s="531"/>
      <c r="M428" s="422"/>
      <c r="N428" s="104"/>
      <c r="O428" s="79">
        <f t="shared" si="18"/>
        <v>0</v>
      </c>
      <c r="P428" s="79">
        <f t="shared" si="18"/>
        <v>0</v>
      </c>
      <c r="Q428" s="152" t="str">
        <f t="shared" si="19"/>
        <v/>
      </c>
    </row>
    <row r="429" spans="1:17" x14ac:dyDescent="0.2">
      <c r="A429" s="118" t="str">
        <f t="shared" si="20"/>
        <v/>
      </c>
      <c r="B429" s="104"/>
      <c r="C429" s="153"/>
      <c r="D429" s="105"/>
      <c r="E429" s="105"/>
      <c r="F429" s="106"/>
      <c r="G429" s="105"/>
      <c r="H429" s="105"/>
      <c r="I429" s="107"/>
      <c r="J429" s="422"/>
      <c r="K429" s="422"/>
      <c r="L429" s="531"/>
      <c r="M429" s="422"/>
      <c r="N429" s="104"/>
      <c r="O429" s="79">
        <f t="shared" si="18"/>
        <v>0</v>
      </c>
      <c r="P429" s="79">
        <f t="shared" si="18"/>
        <v>0</v>
      </c>
      <c r="Q429" s="152" t="str">
        <f t="shared" si="19"/>
        <v/>
      </c>
    </row>
    <row r="430" spans="1:17" x14ac:dyDescent="0.2">
      <c r="A430" s="118" t="str">
        <f t="shared" si="20"/>
        <v/>
      </c>
      <c r="B430" s="104"/>
      <c r="C430" s="153"/>
      <c r="D430" s="105"/>
      <c r="E430" s="105"/>
      <c r="F430" s="106"/>
      <c r="G430" s="105"/>
      <c r="H430" s="105"/>
      <c r="I430" s="107"/>
      <c r="J430" s="422"/>
      <c r="K430" s="422"/>
      <c r="L430" s="531"/>
      <c r="M430" s="422"/>
      <c r="N430" s="104"/>
      <c r="O430" s="79">
        <f t="shared" ref="O430:P493" si="21">IF(B430=0,0,IF(YEAR(B430)=$P$1,MONTH(B430)-$O$1+1,(YEAR(B430)-$P$1)*12-$O$1+1+MONTH(B430)))</f>
        <v>0</v>
      </c>
      <c r="P430" s="79">
        <f t="shared" si="21"/>
        <v>0</v>
      </c>
      <c r="Q430" s="152" t="str">
        <f t="shared" si="19"/>
        <v/>
      </c>
    </row>
    <row r="431" spans="1:17" x14ac:dyDescent="0.2">
      <c r="A431" s="118" t="str">
        <f t="shared" si="20"/>
        <v/>
      </c>
      <c r="B431" s="104"/>
      <c r="C431" s="153"/>
      <c r="D431" s="105"/>
      <c r="E431" s="105"/>
      <c r="F431" s="106"/>
      <c r="G431" s="105"/>
      <c r="H431" s="105"/>
      <c r="I431" s="107"/>
      <c r="J431" s="422"/>
      <c r="K431" s="422"/>
      <c r="L431" s="531"/>
      <c r="M431" s="422"/>
      <c r="N431" s="104"/>
      <c r="O431" s="79">
        <f t="shared" si="21"/>
        <v>0</v>
      </c>
      <c r="P431" s="79">
        <f t="shared" si="21"/>
        <v>0</v>
      </c>
      <c r="Q431" s="152" t="str">
        <f t="shared" si="19"/>
        <v/>
      </c>
    </row>
    <row r="432" spans="1:17" s="430" customFormat="1" x14ac:dyDescent="0.2">
      <c r="A432" s="118" t="str">
        <f t="shared" si="20"/>
        <v/>
      </c>
      <c r="B432" s="447"/>
      <c r="C432" s="448"/>
      <c r="D432" s="446"/>
      <c r="E432" s="446"/>
      <c r="F432" s="449"/>
      <c r="G432" s="446"/>
      <c r="H432" s="446"/>
      <c r="I432" s="446"/>
      <c r="J432" s="450"/>
      <c r="K432" s="450"/>
      <c r="L432" s="532"/>
      <c r="M432" s="450"/>
      <c r="N432" s="447"/>
      <c r="O432" s="79">
        <f t="shared" si="21"/>
        <v>0</v>
      </c>
      <c r="P432" s="79">
        <f t="shared" si="21"/>
        <v>0</v>
      </c>
      <c r="Q432" s="152" t="str">
        <f t="shared" si="19"/>
        <v/>
      </c>
    </row>
    <row r="433" spans="1:17" x14ac:dyDescent="0.2">
      <c r="A433" s="438" t="str">
        <f t="shared" si="20"/>
        <v/>
      </c>
      <c r="B433" s="104"/>
      <c r="C433" s="153"/>
      <c r="D433" s="105"/>
      <c r="E433" s="105"/>
      <c r="F433" s="106"/>
      <c r="G433" s="105"/>
      <c r="H433" s="105"/>
      <c r="I433" s="107"/>
      <c r="J433" s="422"/>
      <c r="K433" s="422"/>
      <c r="L433" s="531"/>
      <c r="M433" s="422"/>
      <c r="N433" s="104"/>
      <c r="O433" s="79">
        <f t="shared" si="21"/>
        <v>0</v>
      </c>
      <c r="P433" s="79">
        <f t="shared" si="21"/>
        <v>0</v>
      </c>
      <c r="Q433" s="152" t="str">
        <f t="shared" si="19"/>
        <v/>
      </c>
    </row>
    <row r="434" spans="1:17" x14ac:dyDescent="0.2">
      <c r="A434" s="118" t="str">
        <f t="shared" si="20"/>
        <v/>
      </c>
      <c r="B434" s="104"/>
      <c r="C434" s="153"/>
      <c r="D434" s="105"/>
      <c r="E434" s="105"/>
      <c r="F434" s="106"/>
      <c r="G434" s="105"/>
      <c r="H434" s="105"/>
      <c r="I434" s="107"/>
      <c r="J434" s="422"/>
      <c r="K434" s="422"/>
      <c r="L434" s="531"/>
      <c r="M434" s="422"/>
      <c r="N434" s="104"/>
      <c r="O434" s="79">
        <f t="shared" si="21"/>
        <v>0</v>
      </c>
      <c r="P434" s="79">
        <f t="shared" si="21"/>
        <v>0</v>
      </c>
      <c r="Q434" s="152" t="str">
        <f t="shared" si="19"/>
        <v/>
      </c>
    </row>
    <row r="435" spans="1:17" x14ac:dyDescent="0.2">
      <c r="A435" s="118" t="str">
        <f t="shared" si="20"/>
        <v/>
      </c>
      <c r="B435" s="104"/>
      <c r="C435" s="153"/>
      <c r="D435" s="105"/>
      <c r="E435" s="105"/>
      <c r="F435" s="106"/>
      <c r="G435" s="105"/>
      <c r="H435" s="105"/>
      <c r="I435" s="107"/>
      <c r="J435" s="422"/>
      <c r="K435" s="422"/>
      <c r="L435" s="531"/>
      <c r="M435" s="422"/>
      <c r="N435" s="104"/>
      <c r="O435" s="79">
        <f t="shared" si="21"/>
        <v>0</v>
      </c>
      <c r="P435" s="79">
        <f t="shared" si="21"/>
        <v>0</v>
      </c>
      <c r="Q435" s="152" t="str">
        <f t="shared" ref="Q435:Q498" si="22">SUBSTITUTE(D435," ","_")</f>
        <v/>
      </c>
    </row>
    <row r="436" spans="1:17" s="429" customFormat="1" x14ac:dyDescent="0.2">
      <c r="A436" s="118" t="str">
        <f t="shared" si="20"/>
        <v/>
      </c>
      <c r="B436" s="440"/>
      <c r="C436" s="441"/>
      <c r="D436" s="442"/>
      <c r="E436" s="442"/>
      <c r="F436" s="443"/>
      <c r="G436" s="107"/>
      <c r="H436" s="442"/>
      <c r="I436" s="107"/>
      <c r="J436" s="423"/>
      <c r="K436" s="444"/>
      <c r="L436" s="530"/>
      <c r="M436" s="444"/>
      <c r="N436" s="440"/>
      <c r="O436" s="79">
        <f t="shared" si="21"/>
        <v>0</v>
      </c>
      <c r="P436" s="79">
        <f t="shared" si="21"/>
        <v>0</v>
      </c>
      <c r="Q436" s="152" t="str">
        <f t="shared" si="22"/>
        <v/>
      </c>
    </row>
    <row r="437" spans="1:17" x14ac:dyDescent="0.2">
      <c r="A437" s="118" t="str">
        <f t="shared" si="20"/>
        <v/>
      </c>
      <c r="B437" s="104"/>
      <c r="C437" s="153"/>
      <c r="D437" s="105"/>
      <c r="E437" s="105"/>
      <c r="F437" s="106"/>
      <c r="G437" s="105"/>
      <c r="H437" s="105"/>
      <c r="I437" s="107"/>
      <c r="J437" s="422"/>
      <c r="K437" s="422"/>
      <c r="L437" s="531"/>
      <c r="M437" s="422"/>
      <c r="N437" s="104"/>
      <c r="O437" s="79">
        <f t="shared" si="21"/>
        <v>0</v>
      </c>
      <c r="P437" s="79">
        <f t="shared" si="21"/>
        <v>0</v>
      </c>
      <c r="Q437" s="152" t="str">
        <f t="shared" si="22"/>
        <v/>
      </c>
    </row>
    <row r="438" spans="1:17" x14ac:dyDescent="0.2">
      <c r="A438" s="438" t="str">
        <f t="shared" si="20"/>
        <v/>
      </c>
      <c r="B438" s="104"/>
      <c r="C438" s="153"/>
      <c r="D438" s="105"/>
      <c r="E438" s="105"/>
      <c r="F438" s="106"/>
      <c r="G438" s="105"/>
      <c r="H438" s="105"/>
      <c r="I438" s="107"/>
      <c r="J438" s="422"/>
      <c r="K438" s="422"/>
      <c r="L438" s="531"/>
      <c r="M438" s="422"/>
      <c r="N438" s="104"/>
      <c r="O438" s="79">
        <f t="shared" si="21"/>
        <v>0</v>
      </c>
      <c r="P438" s="79">
        <f t="shared" si="21"/>
        <v>0</v>
      </c>
      <c r="Q438" s="152" t="str">
        <f t="shared" si="22"/>
        <v/>
      </c>
    </row>
    <row r="439" spans="1:17" x14ac:dyDescent="0.2">
      <c r="A439" s="118" t="str">
        <f t="shared" si="20"/>
        <v/>
      </c>
      <c r="B439" s="104"/>
      <c r="C439" s="153"/>
      <c r="D439" s="105"/>
      <c r="E439" s="105"/>
      <c r="F439" s="106"/>
      <c r="G439" s="105"/>
      <c r="H439" s="105"/>
      <c r="I439" s="107"/>
      <c r="J439" s="422"/>
      <c r="K439" s="422"/>
      <c r="L439" s="531"/>
      <c r="M439" s="422"/>
      <c r="N439" s="104"/>
      <c r="O439" s="79">
        <f t="shared" si="21"/>
        <v>0</v>
      </c>
      <c r="P439" s="79">
        <f t="shared" si="21"/>
        <v>0</v>
      </c>
      <c r="Q439" s="152" t="str">
        <f t="shared" si="22"/>
        <v/>
      </c>
    </row>
    <row r="440" spans="1:17" s="432" customFormat="1" x14ac:dyDescent="0.2">
      <c r="A440" s="118" t="str">
        <f t="shared" si="20"/>
        <v/>
      </c>
      <c r="B440" s="439"/>
      <c r="C440" s="287"/>
      <c r="D440" s="107"/>
      <c r="E440" s="107"/>
      <c r="F440" s="288"/>
      <c r="G440" s="107"/>
      <c r="H440" s="107"/>
      <c r="I440" s="107"/>
      <c r="J440" s="423"/>
      <c r="K440" s="423"/>
      <c r="L440" s="531"/>
      <c r="M440" s="423"/>
      <c r="N440" s="439"/>
      <c r="O440" s="79">
        <f t="shared" si="21"/>
        <v>0</v>
      </c>
      <c r="P440" s="79">
        <f t="shared" si="21"/>
        <v>0</v>
      </c>
      <c r="Q440" s="152" t="str">
        <f t="shared" si="22"/>
        <v/>
      </c>
    </row>
    <row r="441" spans="1:17" s="432" customFormat="1" x14ac:dyDescent="0.2">
      <c r="A441" s="118" t="str">
        <f t="shared" si="20"/>
        <v/>
      </c>
      <c r="B441" s="439"/>
      <c r="C441" s="287"/>
      <c r="D441" s="107"/>
      <c r="E441" s="107"/>
      <c r="F441" s="288"/>
      <c r="G441" s="107"/>
      <c r="H441" s="107"/>
      <c r="I441" s="107"/>
      <c r="J441" s="423"/>
      <c r="K441" s="423"/>
      <c r="L441" s="531"/>
      <c r="M441" s="423"/>
      <c r="N441" s="439"/>
      <c r="O441" s="79">
        <f t="shared" si="21"/>
        <v>0</v>
      </c>
      <c r="P441" s="79">
        <f t="shared" si="21"/>
        <v>0</v>
      </c>
      <c r="Q441" s="152" t="str">
        <f t="shared" si="22"/>
        <v/>
      </c>
    </row>
    <row r="442" spans="1:17" x14ac:dyDescent="0.2">
      <c r="A442" s="118" t="str">
        <f t="shared" si="20"/>
        <v/>
      </c>
      <c r="B442" s="104"/>
      <c r="C442" s="153"/>
      <c r="D442" s="105"/>
      <c r="E442" s="105"/>
      <c r="F442" s="106"/>
      <c r="G442" s="105"/>
      <c r="H442" s="105"/>
      <c r="I442" s="107"/>
      <c r="J442" s="422"/>
      <c r="K442" s="422"/>
      <c r="L442" s="531"/>
      <c r="M442" s="422"/>
      <c r="N442" s="104"/>
      <c r="O442" s="79">
        <f t="shared" si="21"/>
        <v>0</v>
      </c>
      <c r="P442" s="79">
        <f t="shared" si="21"/>
        <v>0</v>
      </c>
      <c r="Q442" s="152" t="str">
        <f t="shared" si="22"/>
        <v/>
      </c>
    </row>
    <row r="443" spans="1:17" x14ac:dyDescent="0.2">
      <c r="A443" s="438" t="str">
        <f t="shared" si="20"/>
        <v/>
      </c>
      <c r="B443" s="104"/>
      <c r="C443" s="153"/>
      <c r="D443" s="105"/>
      <c r="E443" s="105"/>
      <c r="F443" s="106"/>
      <c r="G443" s="105"/>
      <c r="H443" s="105"/>
      <c r="I443" s="107"/>
      <c r="J443" s="422"/>
      <c r="K443" s="422"/>
      <c r="L443" s="531"/>
      <c r="M443" s="422"/>
      <c r="N443" s="104"/>
      <c r="O443" s="79">
        <f t="shared" si="21"/>
        <v>0</v>
      </c>
      <c r="P443" s="79">
        <f t="shared" si="21"/>
        <v>0</v>
      </c>
      <c r="Q443" s="152" t="str">
        <f t="shared" si="22"/>
        <v/>
      </c>
    </row>
    <row r="444" spans="1:17" x14ac:dyDescent="0.2">
      <c r="A444" s="118" t="str">
        <f t="shared" si="20"/>
        <v/>
      </c>
      <c r="B444" s="104"/>
      <c r="C444" s="153"/>
      <c r="D444" s="105"/>
      <c r="E444" s="105"/>
      <c r="F444" s="106"/>
      <c r="G444" s="105"/>
      <c r="H444" s="105"/>
      <c r="I444" s="107"/>
      <c r="J444" s="422"/>
      <c r="K444" s="422"/>
      <c r="L444" s="531"/>
      <c r="M444" s="422"/>
      <c r="N444" s="104"/>
      <c r="O444" s="79">
        <f t="shared" si="21"/>
        <v>0</v>
      </c>
      <c r="P444" s="79">
        <f t="shared" si="21"/>
        <v>0</v>
      </c>
      <c r="Q444" s="152" t="str">
        <f t="shared" si="22"/>
        <v/>
      </c>
    </row>
    <row r="445" spans="1:17" x14ac:dyDescent="0.2">
      <c r="A445" s="118" t="str">
        <f t="shared" si="20"/>
        <v/>
      </c>
      <c r="B445" s="104"/>
      <c r="C445" s="153"/>
      <c r="D445" s="105"/>
      <c r="E445" s="105"/>
      <c r="F445" s="106"/>
      <c r="G445" s="105"/>
      <c r="H445" s="105"/>
      <c r="I445" s="107"/>
      <c r="J445" s="422"/>
      <c r="K445" s="422"/>
      <c r="L445" s="531"/>
      <c r="M445" s="422"/>
      <c r="N445" s="104"/>
      <c r="O445" s="79">
        <f t="shared" si="21"/>
        <v>0</v>
      </c>
      <c r="P445" s="79">
        <f t="shared" si="21"/>
        <v>0</v>
      </c>
      <c r="Q445" s="152" t="str">
        <f t="shared" si="22"/>
        <v/>
      </c>
    </row>
    <row r="446" spans="1:17" x14ac:dyDescent="0.2">
      <c r="A446" s="118" t="str">
        <f t="shared" si="20"/>
        <v/>
      </c>
      <c r="B446" s="104"/>
      <c r="C446" s="153"/>
      <c r="D446" s="105"/>
      <c r="E446" s="105"/>
      <c r="F446" s="106"/>
      <c r="G446" s="105"/>
      <c r="H446" s="105"/>
      <c r="I446" s="107"/>
      <c r="J446" s="422"/>
      <c r="K446" s="422"/>
      <c r="L446" s="531"/>
      <c r="M446" s="422"/>
      <c r="N446" s="104"/>
      <c r="O446" s="79">
        <f t="shared" si="21"/>
        <v>0</v>
      </c>
      <c r="P446" s="79">
        <f t="shared" si="21"/>
        <v>0</v>
      </c>
      <c r="Q446" s="152" t="str">
        <f t="shared" si="22"/>
        <v/>
      </c>
    </row>
    <row r="447" spans="1:17" x14ac:dyDescent="0.2">
      <c r="A447" s="118" t="str">
        <f t="shared" si="20"/>
        <v/>
      </c>
      <c r="B447" s="104"/>
      <c r="C447" s="153"/>
      <c r="D447" s="105"/>
      <c r="E447" s="105"/>
      <c r="F447" s="106"/>
      <c r="G447" s="105"/>
      <c r="H447" s="105"/>
      <c r="I447" s="107"/>
      <c r="J447" s="422"/>
      <c r="K447" s="422"/>
      <c r="L447" s="531"/>
      <c r="M447" s="422"/>
      <c r="N447" s="104"/>
      <c r="O447" s="79">
        <f t="shared" si="21"/>
        <v>0</v>
      </c>
      <c r="P447" s="79">
        <f t="shared" si="21"/>
        <v>0</v>
      </c>
      <c r="Q447" s="152" t="str">
        <f t="shared" si="22"/>
        <v/>
      </c>
    </row>
    <row r="448" spans="1:17" x14ac:dyDescent="0.2">
      <c r="A448" s="438" t="str">
        <f t="shared" si="20"/>
        <v/>
      </c>
      <c r="B448" s="104"/>
      <c r="C448" s="153"/>
      <c r="D448" s="105"/>
      <c r="E448" s="105"/>
      <c r="F448" s="106"/>
      <c r="G448" s="105"/>
      <c r="H448" s="105"/>
      <c r="I448" s="107"/>
      <c r="J448" s="422"/>
      <c r="K448" s="422"/>
      <c r="L448" s="531"/>
      <c r="M448" s="422"/>
      <c r="N448" s="104"/>
      <c r="O448" s="79">
        <f t="shared" si="21"/>
        <v>0</v>
      </c>
      <c r="P448" s="79">
        <f t="shared" si="21"/>
        <v>0</v>
      </c>
      <c r="Q448" s="152" t="str">
        <f t="shared" si="22"/>
        <v/>
      </c>
    </row>
    <row r="449" spans="1:17" x14ac:dyDescent="0.2">
      <c r="A449" s="118" t="str">
        <f t="shared" si="20"/>
        <v/>
      </c>
      <c r="B449" s="104"/>
      <c r="C449" s="153"/>
      <c r="D449" s="105"/>
      <c r="E449" s="105"/>
      <c r="F449" s="106"/>
      <c r="G449" s="105"/>
      <c r="H449" s="105"/>
      <c r="I449" s="107"/>
      <c r="J449" s="422"/>
      <c r="K449" s="422"/>
      <c r="L449" s="531"/>
      <c r="M449" s="422"/>
      <c r="N449" s="104"/>
      <c r="O449" s="79">
        <f t="shared" si="21"/>
        <v>0</v>
      </c>
      <c r="P449" s="79">
        <f t="shared" si="21"/>
        <v>0</v>
      </c>
      <c r="Q449" s="152" t="str">
        <f t="shared" si="22"/>
        <v/>
      </c>
    </row>
    <row r="450" spans="1:17" x14ac:dyDescent="0.2">
      <c r="A450" s="118" t="str">
        <f t="shared" si="20"/>
        <v/>
      </c>
      <c r="B450" s="104"/>
      <c r="C450" s="153"/>
      <c r="D450" s="105"/>
      <c r="E450" s="105"/>
      <c r="F450" s="106"/>
      <c r="G450" s="105"/>
      <c r="H450" s="105"/>
      <c r="I450" s="107"/>
      <c r="J450" s="422"/>
      <c r="K450" s="422"/>
      <c r="L450" s="531"/>
      <c r="M450" s="422"/>
      <c r="N450" s="104"/>
      <c r="O450" s="79">
        <f t="shared" si="21"/>
        <v>0</v>
      </c>
      <c r="P450" s="79">
        <f t="shared" si="21"/>
        <v>0</v>
      </c>
      <c r="Q450" s="152" t="str">
        <f t="shared" si="22"/>
        <v/>
      </c>
    </row>
    <row r="451" spans="1:17" x14ac:dyDescent="0.2">
      <c r="A451" s="118" t="str">
        <f t="shared" si="20"/>
        <v/>
      </c>
      <c r="B451" s="104"/>
      <c r="C451" s="153"/>
      <c r="D451" s="105"/>
      <c r="E451" s="105"/>
      <c r="F451" s="106"/>
      <c r="G451" s="105"/>
      <c r="H451" s="105"/>
      <c r="I451" s="107"/>
      <c r="J451" s="422"/>
      <c r="K451" s="422"/>
      <c r="L451" s="531"/>
      <c r="M451" s="422"/>
      <c r="N451" s="104"/>
      <c r="O451" s="79">
        <f t="shared" si="21"/>
        <v>0</v>
      </c>
      <c r="P451" s="79">
        <f t="shared" si="21"/>
        <v>0</v>
      </c>
      <c r="Q451" s="152" t="str">
        <f t="shared" si="22"/>
        <v/>
      </c>
    </row>
    <row r="452" spans="1:17" x14ac:dyDescent="0.2">
      <c r="A452" s="118" t="str">
        <f t="shared" si="20"/>
        <v/>
      </c>
      <c r="B452" s="104"/>
      <c r="C452" s="153"/>
      <c r="D452" s="105"/>
      <c r="E452" s="105"/>
      <c r="F452" s="106"/>
      <c r="G452" s="105"/>
      <c r="H452" s="105"/>
      <c r="I452" s="107"/>
      <c r="J452" s="422"/>
      <c r="K452" s="422"/>
      <c r="L452" s="531"/>
      <c r="M452" s="422"/>
      <c r="N452" s="104"/>
      <c r="O452" s="79">
        <f t="shared" si="21"/>
        <v>0</v>
      </c>
      <c r="P452" s="79">
        <f t="shared" si="21"/>
        <v>0</v>
      </c>
      <c r="Q452" s="152" t="str">
        <f t="shared" si="22"/>
        <v/>
      </c>
    </row>
    <row r="453" spans="1:17" x14ac:dyDescent="0.2">
      <c r="A453" s="438" t="str">
        <f t="shared" si="20"/>
        <v/>
      </c>
      <c r="B453" s="104"/>
      <c r="C453" s="153"/>
      <c r="D453" s="105"/>
      <c r="E453" s="105"/>
      <c r="F453" s="106"/>
      <c r="G453" s="105"/>
      <c r="H453" s="105"/>
      <c r="I453" s="107"/>
      <c r="J453" s="422"/>
      <c r="K453" s="422"/>
      <c r="L453" s="531"/>
      <c r="M453" s="422"/>
      <c r="N453" s="104"/>
      <c r="O453" s="79">
        <f t="shared" si="21"/>
        <v>0</v>
      </c>
      <c r="P453" s="79">
        <f t="shared" si="21"/>
        <v>0</v>
      </c>
      <c r="Q453" s="152" t="str">
        <f t="shared" si="22"/>
        <v/>
      </c>
    </row>
    <row r="454" spans="1:17" x14ac:dyDescent="0.2">
      <c r="A454" s="118" t="str">
        <f t="shared" si="20"/>
        <v/>
      </c>
      <c r="B454" s="104"/>
      <c r="C454" s="153"/>
      <c r="D454" s="105"/>
      <c r="E454" s="105"/>
      <c r="F454" s="106"/>
      <c r="G454" s="105"/>
      <c r="H454" s="105"/>
      <c r="I454" s="107"/>
      <c r="J454" s="422"/>
      <c r="K454" s="422"/>
      <c r="L454" s="531"/>
      <c r="M454" s="422"/>
      <c r="N454" s="104"/>
      <c r="O454" s="79">
        <f t="shared" si="21"/>
        <v>0</v>
      </c>
      <c r="P454" s="79">
        <f t="shared" si="21"/>
        <v>0</v>
      </c>
      <c r="Q454" s="152" t="str">
        <f t="shared" si="22"/>
        <v/>
      </c>
    </row>
    <row r="455" spans="1:17" x14ac:dyDescent="0.2">
      <c r="A455" s="118" t="str">
        <f t="shared" si="20"/>
        <v/>
      </c>
      <c r="B455" s="104"/>
      <c r="C455" s="153"/>
      <c r="D455" s="105"/>
      <c r="E455" s="105"/>
      <c r="F455" s="106"/>
      <c r="G455" s="105"/>
      <c r="H455" s="105"/>
      <c r="I455" s="107"/>
      <c r="J455" s="422"/>
      <c r="K455" s="422"/>
      <c r="L455" s="531"/>
      <c r="M455" s="422"/>
      <c r="N455" s="104"/>
      <c r="O455" s="79">
        <f t="shared" si="21"/>
        <v>0</v>
      </c>
      <c r="P455" s="79">
        <f t="shared" si="21"/>
        <v>0</v>
      </c>
      <c r="Q455" s="152" t="str">
        <f t="shared" si="22"/>
        <v/>
      </c>
    </row>
    <row r="456" spans="1:17" x14ac:dyDescent="0.2">
      <c r="A456" s="118" t="str">
        <f t="shared" si="20"/>
        <v/>
      </c>
      <c r="B456" s="104"/>
      <c r="C456" s="153"/>
      <c r="D456" s="105"/>
      <c r="E456" s="105"/>
      <c r="F456" s="106"/>
      <c r="G456" s="105"/>
      <c r="H456" s="105"/>
      <c r="I456" s="107"/>
      <c r="J456" s="422"/>
      <c r="K456" s="422"/>
      <c r="L456" s="531"/>
      <c r="M456" s="422"/>
      <c r="N456" s="104"/>
      <c r="O456" s="79">
        <f t="shared" si="21"/>
        <v>0</v>
      </c>
      <c r="P456" s="79">
        <f t="shared" si="21"/>
        <v>0</v>
      </c>
      <c r="Q456" s="152" t="str">
        <f t="shared" si="22"/>
        <v/>
      </c>
    </row>
    <row r="457" spans="1:17" x14ac:dyDescent="0.2">
      <c r="A457" s="118" t="str">
        <f t="shared" si="20"/>
        <v/>
      </c>
      <c r="B457" s="104"/>
      <c r="C457" s="153"/>
      <c r="D457" s="105"/>
      <c r="E457" s="105"/>
      <c r="F457" s="106"/>
      <c r="G457" s="105"/>
      <c r="H457" s="105"/>
      <c r="I457" s="107"/>
      <c r="J457" s="422"/>
      <c r="K457" s="422"/>
      <c r="L457" s="531"/>
      <c r="M457" s="422"/>
      <c r="N457" s="104"/>
      <c r="O457" s="79">
        <f t="shared" si="21"/>
        <v>0</v>
      </c>
      <c r="P457" s="79">
        <f t="shared" si="21"/>
        <v>0</v>
      </c>
      <c r="Q457" s="152" t="str">
        <f t="shared" si="22"/>
        <v/>
      </c>
    </row>
    <row r="458" spans="1:17" x14ac:dyDescent="0.2">
      <c r="A458" s="438" t="str">
        <f t="shared" si="20"/>
        <v/>
      </c>
      <c r="B458" s="104"/>
      <c r="C458" s="153"/>
      <c r="D458" s="105"/>
      <c r="E458" s="105"/>
      <c r="F458" s="106"/>
      <c r="G458" s="105"/>
      <c r="H458" s="105"/>
      <c r="I458" s="107"/>
      <c r="J458" s="422"/>
      <c r="K458" s="422"/>
      <c r="L458" s="531"/>
      <c r="M458" s="422"/>
      <c r="N458" s="104"/>
      <c r="O458" s="79">
        <f t="shared" si="21"/>
        <v>0</v>
      </c>
      <c r="P458" s="79">
        <f t="shared" si="21"/>
        <v>0</v>
      </c>
      <c r="Q458" s="152" t="str">
        <f t="shared" si="22"/>
        <v/>
      </c>
    </row>
    <row r="459" spans="1:17" x14ac:dyDescent="0.2">
      <c r="A459" s="118" t="str">
        <f t="shared" si="20"/>
        <v/>
      </c>
      <c r="B459" s="104"/>
      <c r="C459" s="153"/>
      <c r="D459" s="105"/>
      <c r="E459" s="105"/>
      <c r="F459" s="106"/>
      <c r="G459" s="105"/>
      <c r="H459" s="105"/>
      <c r="I459" s="107"/>
      <c r="J459" s="422"/>
      <c r="K459" s="422"/>
      <c r="L459" s="531"/>
      <c r="M459" s="422"/>
      <c r="N459" s="104"/>
      <c r="O459" s="79">
        <f t="shared" si="21"/>
        <v>0</v>
      </c>
      <c r="P459" s="79">
        <f t="shared" si="21"/>
        <v>0</v>
      </c>
      <c r="Q459" s="152" t="str">
        <f t="shared" si="22"/>
        <v/>
      </c>
    </row>
    <row r="460" spans="1:17" x14ac:dyDescent="0.2">
      <c r="A460" s="118" t="str">
        <f t="shared" si="20"/>
        <v/>
      </c>
      <c r="B460" s="104"/>
      <c r="C460" s="153"/>
      <c r="D460" s="105"/>
      <c r="E460" s="105"/>
      <c r="F460" s="106"/>
      <c r="G460" s="105"/>
      <c r="H460" s="105"/>
      <c r="I460" s="107"/>
      <c r="J460" s="422"/>
      <c r="K460" s="422"/>
      <c r="L460" s="531"/>
      <c r="M460" s="422"/>
      <c r="N460" s="104"/>
      <c r="O460" s="79">
        <f t="shared" si="21"/>
        <v>0</v>
      </c>
      <c r="P460" s="79">
        <f t="shared" si="21"/>
        <v>0</v>
      </c>
      <c r="Q460" s="152" t="str">
        <f t="shared" si="22"/>
        <v/>
      </c>
    </row>
    <row r="461" spans="1:17" x14ac:dyDescent="0.2">
      <c r="A461" s="118" t="str">
        <f t="shared" si="20"/>
        <v/>
      </c>
      <c r="B461" s="104"/>
      <c r="C461" s="153"/>
      <c r="D461" s="105"/>
      <c r="E461" s="105"/>
      <c r="F461" s="106"/>
      <c r="G461" s="105"/>
      <c r="H461" s="105"/>
      <c r="I461" s="107"/>
      <c r="J461" s="422"/>
      <c r="K461" s="422"/>
      <c r="L461" s="531"/>
      <c r="M461" s="422"/>
      <c r="N461" s="104"/>
      <c r="O461" s="79">
        <f t="shared" si="21"/>
        <v>0</v>
      </c>
      <c r="P461" s="79">
        <f t="shared" si="21"/>
        <v>0</v>
      </c>
      <c r="Q461" s="152" t="str">
        <f t="shared" si="22"/>
        <v/>
      </c>
    </row>
    <row r="462" spans="1:17" x14ac:dyDescent="0.2">
      <c r="A462" s="118" t="str">
        <f t="shared" si="20"/>
        <v/>
      </c>
      <c r="B462" s="104"/>
      <c r="C462" s="153"/>
      <c r="D462" s="105"/>
      <c r="E462" s="105"/>
      <c r="F462" s="106"/>
      <c r="G462" s="105"/>
      <c r="H462" s="105"/>
      <c r="I462" s="107"/>
      <c r="J462" s="422"/>
      <c r="K462" s="422"/>
      <c r="L462" s="531"/>
      <c r="M462" s="422"/>
      <c r="N462" s="104"/>
      <c r="O462" s="79">
        <f t="shared" si="21"/>
        <v>0</v>
      </c>
      <c r="P462" s="79">
        <f t="shared" si="21"/>
        <v>0</v>
      </c>
      <c r="Q462" s="152" t="str">
        <f t="shared" si="22"/>
        <v/>
      </c>
    </row>
    <row r="463" spans="1:17" x14ac:dyDescent="0.2">
      <c r="A463" s="438" t="str">
        <f t="shared" si="20"/>
        <v/>
      </c>
      <c r="B463" s="104"/>
      <c r="C463" s="153"/>
      <c r="D463" s="105"/>
      <c r="E463" s="105"/>
      <c r="F463" s="106"/>
      <c r="G463" s="105"/>
      <c r="H463" s="105"/>
      <c r="I463" s="107"/>
      <c r="J463" s="422"/>
      <c r="K463" s="422"/>
      <c r="L463" s="531"/>
      <c r="M463" s="422"/>
      <c r="N463" s="104"/>
      <c r="O463" s="79">
        <f t="shared" si="21"/>
        <v>0</v>
      </c>
      <c r="P463" s="79">
        <f t="shared" si="21"/>
        <v>0</v>
      </c>
      <c r="Q463" s="152" t="str">
        <f t="shared" si="22"/>
        <v/>
      </c>
    </row>
    <row r="464" spans="1:17" x14ac:dyDescent="0.2">
      <c r="A464" s="118" t="str">
        <f t="shared" si="20"/>
        <v/>
      </c>
      <c r="B464" s="104"/>
      <c r="C464" s="153"/>
      <c r="D464" s="105"/>
      <c r="E464" s="105"/>
      <c r="F464" s="106"/>
      <c r="G464" s="105"/>
      <c r="H464" s="105"/>
      <c r="I464" s="107"/>
      <c r="J464" s="422"/>
      <c r="K464" s="422"/>
      <c r="L464" s="531"/>
      <c r="M464" s="422"/>
      <c r="N464" s="104"/>
      <c r="O464" s="79">
        <f t="shared" si="21"/>
        <v>0</v>
      </c>
      <c r="P464" s="79">
        <f t="shared" si="21"/>
        <v>0</v>
      </c>
      <c r="Q464" s="152" t="str">
        <f t="shared" si="22"/>
        <v/>
      </c>
    </row>
    <row r="465" spans="1:17" x14ac:dyDescent="0.2">
      <c r="A465" s="118" t="str">
        <f t="shared" si="20"/>
        <v/>
      </c>
      <c r="B465" s="104"/>
      <c r="C465" s="153"/>
      <c r="D465" s="105"/>
      <c r="E465" s="105"/>
      <c r="F465" s="106"/>
      <c r="G465" s="105"/>
      <c r="H465" s="105"/>
      <c r="I465" s="107"/>
      <c r="J465" s="422"/>
      <c r="K465" s="422"/>
      <c r="L465" s="531"/>
      <c r="M465" s="422"/>
      <c r="N465" s="104"/>
      <c r="O465" s="79">
        <f t="shared" si="21"/>
        <v>0</v>
      </c>
      <c r="P465" s="79">
        <f t="shared" si="21"/>
        <v>0</v>
      </c>
      <c r="Q465" s="152" t="str">
        <f t="shared" si="22"/>
        <v/>
      </c>
    </row>
    <row r="466" spans="1:17" x14ac:dyDescent="0.2">
      <c r="A466" s="118" t="str">
        <f t="shared" si="20"/>
        <v/>
      </c>
      <c r="B466" s="104"/>
      <c r="C466" s="153"/>
      <c r="D466" s="105"/>
      <c r="E466" s="105"/>
      <c r="F466" s="106"/>
      <c r="G466" s="105"/>
      <c r="H466" s="105"/>
      <c r="I466" s="107"/>
      <c r="J466" s="422"/>
      <c r="K466" s="422"/>
      <c r="L466" s="531"/>
      <c r="M466" s="422"/>
      <c r="N466" s="104"/>
      <c r="O466" s="79">
        <f t="shared" si="21"/>
        <v>0</v>
      </c>
      <c r="P466" s="79">
        <f t="shared" si="21"/>
        <v>0</v>
      </c>
      <c r="Q466" s="152" t="str">
        <f t="shared" si="22"/>
        <v/>
      </c>
    </row>
    <row r="467" spans="1:17" s="432" customFormat="1" x14ac:dyDescent="0.2">
      <c r="A467" s="118" t="str">
        <f t="shared" si="20"/>
        <v/>
      </c>
      <c r="B467" s="439"/>
      <c r="C467" s="287"/>
      <c r="D467" s="107"/>
      <c r="E467" s="107"/>
      <c r="F467" s="288"/>
      <c r="G467" s="107"/>
      <c r="H467" s="107"/>
      <c r="I467" s="107"/>
      <c r="J467" s="423"/>
      <c r="K467" s="423"/>
      <c r="L467" s="531"/>
      <c r="M467" s="423"/>
      <c r="N467" s="439"/>
      <c r="O467" s="79">
        <f t="shared" si="21"/>
        <v>0</v>
      </c>
      <c r="P467" s="79">
        <f t="shared" si="21"/>
        <v>0</v>
      </c>
      <c r="Q467" s="152" t="str">
        <f t="shared" si="22"/>
        <v/>
      </c>
    </row>
    <row r="468" spans="1:17" s="432" customFormat="1" x14ac:dyDescent="0.2">
      <c r="A468" s="438" t="str">
        <f t="shared" si="20"/>
        <v/>
      </c>
      <c r="B468" s="439"/>
      <c r="C468" s="287"/>
      <c r="D468" s="107"/>
      <c r="E468" s="107"/>
      <c r="F468" s="288"/>
      <c r="G468" s="107"/>
      <c r="H468" s="107"/>
      <c r="I468" s="107"/>
      <c r="J468" s="423"/>
      <c r="K468" s="423"/>
      <c r="L468" s="531"/>
      <c r="M468" s="423"/>
      <c r="N468" s="439"/>
      <c r="O468" s="79">
        <f t="shared" si="21"/>
        <v>0</v>
      </c>
      <c r="P468" s="79">
        <f t="shared" si="21"/>
        <v>0</v>
      </c>
      <c r="Q468" s="152" t="str">
        <f t="shared" si="22"/>
        <v/>
      </c>
    </row>
    <row r="469" spans="1:17" x14ac:dyDescent="0.2">
      <c r="A469" s="118" t="str">
        <f t="shared" si="20"/>
        <v/>
      </c>
      <c r="B469" s="104"/>
      <c r="C469" s="153"/>
      <c r="D469" s="105"/>
      <c r="E469" s="105"/>
      <c r="F469" s="106"/>
      <c r="G469" s="105"/>
      <c r="H469" s="105"/>
      <c r="I469" s="107"/>
      <c r="J469" s="422"/>
      <c r="K469" s="422"/>
      <c r="L469" s="531"/>
      <c r="M469" s="422"/>
      <c r="N469" s="104"/>
      <c r="O469" s="79">
        <f t="shared" si="21"/>
        <v>0</v>
      </c>
      <c r="P469" s="79">
        <f t="shared" si="21"/>
        <v>0</v>
      </c>
      <c r="Q469" s="152" t="str">
        <f t="shared" si="22"/>
        <v/>
      </c>
    </row>
    <row r="470" spans="1:17" x14ac:dyDescent="0.2">
      <c r="A470" s="118" t="str">
        <f t="shared" si="20"/>
        <v/>
      </c>
      <c r="B470" s="104"/>
      <c r="C470" s="153"/>
      <c r="D470" s="105"/>
      <c r="E470" s="105"/>
      <c r="F470" s="106"/>
      <c r="G470" s="105"/>
      <c r="H470" s="105"/>
      <c r="I470" s="107"/>
      <c r="J470" s="422"/>
      <c r="K470" s="422"/>
      <c r="L470" s="531"/>
      <c r="M470" s="422"/>
      <c r="N470" s="104"/>
      <c r="O470" s="79">
        <f t="shared" si="21"/>
        <v>0</v>
      </c>
      <c r="P470" s="79">
        <f t="shared" si="21"/>
        <v>0</v>
      </c>
      <c r="Q470" s="152" t="str">
        <f t="shared" si="22"/>
        <v/>
      </c>
    </row>
    <row r="471" spans="1:17" x14ac:dyDescent="0.2">
      <c r="A471" s="118" t="str">
        <f t="shared" si="20"/>
        <v/>
      </c>
      <c r="B471" s="104"/>
      <c r="C471" s="153"/>
      <c r="D471" s="105"/>
      <c r="E471" s="105"/>
      <c r="F471" s="106"/>
      <c r="G471" s="105"/>
      <c r="H471" s="105"/>
      <c r="I471" s="107"/>
      <c r="J471" s="422"/>
      <c r="K471" s="422"/>
      <c r="L471" s="531"/>
      <c r="M471" s="422"/>
      <c r="N471" s="104"/>
      <c r="O471" s="79">
        <f t="shared" si="21"/>
        <v>0</v>
      </c>
      <c r="P471" s="79">
        <f t="shared" si="21"/>
        <v>0</v>
      </c>
      <c r="Q471" s="152" t="str">
        <f t="shared" si="22"/>
        <v/>
      </c>
    </row>
    <row r="472" spans="1:17" x14ac:dyDescent="0.2">
      <c r="A472" s="118" t="str">
        <f t="shared" si="20"/>
        <v/>
      </c>
      <c r="B472" s="104"/>
      <c r="C472" s="153"/>
      <c r="D472" s="105"/>
      <c r="E472" s="105"/>
      <c r="F472" s="106"/>
      <c r="G472" s="105"/>
      <c r="H472" s="105"/>
      <c r="I472" s="107"/>
      <c r="J472" s="422"/>
      <c r="K472" s="422"/>
      <c r="L472" s="531"/>
      <c r="M472" s="422"/>
      <c r="N472" s="104"/>
      <c r="O472" s="79">
        <f t="shared" si="21"/>
        <v>0</v>
      </c>
      <c r="P472" s="79">
        <f t="shared" si="21"/>
        <v>0</v>
      </c>
      <c r="Q472" s="152" t="str">
        <f t="shared" si="22"/>
        <v/>
      </c>
    </row>
    <row r="473" spans="1:17" x14ac:dyDescent="0.2">
      <c r="A473" s="438" t="str">
        <f t="shared" si="20"/>
        <v/>
      </c>
      <c r="B473" s="104"/>
      <c r="C473" s="153"/>
      <c r="D473" s="105"/>
      <c r="E473" s="105"/>
      <c r="F473" s="106"/>
      <c r="G473" s="105"/>
      <c r="H473" s="105"/>
      <c r="I473" s="107"/>
      <c r="J473" s="422"/>
      <c r="K473" s="422"/>
      <c r="L473" s="531"/>
      <c r="M473" s="422"/>
      <c r="N473" s="104"/>
      <c r="O473" s="79">
        <f t="shared" si="21"/>
        <v>0</v>
      </c>
      <c r="P473" s="79">
        <f t="shared" si="21"/>
        <v>0</v>
      </c>
      <c r="Q473" s="152" t="str">
        <f t="shared" si="22"/>
        <v/>
      </c>
    </row>
    <row r="474" spans="1:17" x14ac:dyDescent="0.2">
      <c r="A474" s="118" t="str">
        <f t="shared" si="20"/>
        <v/>
      </c>
      <c r="B474" s="104"/>
      <c r="C474" s="153"/>
      <c r="D474" s="105"/>
      <c r="E474" s="105"/>
      <c r="F474" s="106"/>
      <c r="G474" s="105"/>
      <c r="H474" s="105"/>
      <c r="I474" s="107"/>
      <c r="J474" s="422"/>
      <c r="K474" s="422"/>
      <c r="L474" s="531"/>
      <c r="M474" s="422"/>
      <c r="N474" s="104"/>
      <c r="O474" s="79">
        <f t="shared" si="21"/>
        <v>0</v>
      </c>
      <c r="P474" s="79">
        <f t="shared" si="21"/>
        <v>0</v>
      </c>
      <c r="Q474" s="152" t="str">
        <f t="shared" si="22"/>
        <v/>
      </c>
    </row>
    <row r="475" spans="1:17" x14ac:dyDescent="0.2">
      <c r="A475" s="118" t="str">
        <f t="shared" si="20"/>
        <v/>
      </c>
      <c r="B475" s="104"/>
      <c r="C475" s="153"/>
      <c r="D475" s="105"/>
      <c r="E475" s="105"/>
      <c r="F475" s="106"/>
      <c r="G475" s="105"/>
      <c r="H475" s="105"/>
      <c r="I475" s="107"/>
      <c r="J475" s="422"/>
      <c r="K475" s="422"/>
      <c r="L475" s="531"/>
      <c r="M475" s="422"/>
      <c r="N475" s="104"/>
      <c r="O475" s="79">
        <f t="shared" si="21"/>
        <v>0</v>
      </c>
      <c r="P475" s="79">
        <f t="shared" si="21"/>
        <v>0</v>
      </c>
      <c r="Q475" s="152" t="str">
        <f t="shared" si="22"/>
        <v/>
      </c>
    </row>
    <row r="476" spans="1:17" x14ac:dyDescent="0.2">
      <c r="A476" s="118" t="str">
        <f t="shared" si="20"/>
        <v/>
      </c>
      <c r="B476" s="104"/>
      <c r="C476" s="153"/>
      <c r="D476" s="105"/>
      <c r="E476" s="105"/>
      <c r="F476" s="106"/>
      <c r="G476" s="105"/>
      <c r="H476" s="105"/>
      <c r="I476" s="107"/>
      <c r="J476" s="422"/>
      <c r="K476" s="422"/>
      <c r="L476" s="531"/>
      <c r="M476" s="422"/>
      <c r="N476" s="104"/>
      <c r="O476" s="79">
        <f t="shared" si="21"/>
        <v>0</v>
      </c>
      <c r="P476" s="79">
        <f t="shared" si="21"/>
        <v>0</v>
      </c>
      <c r="Q476" s="152" t="str">
        <f t="shared" si="22"/>
        <v/>
      </c>
    </row>
    <row r="477" spans="1:17" x14ac:dyDescent="0.2">
      <c r="A477" s="118" t="str">
        <f t="shared" ref="A477:A540" si="23">IF(B477="","",ROW()-4)</f>
        <v/>
      </c>
      <c r="B477" s="104"/>
      <c r="C477" s="153"/>
      <c r="D477" s="105"/>
      <c r="E477" s="105"/>
      <c r="F477" s="106"/>
      <c r="G477" s="105"/>
      <c r="H477" s="105"/>
      <c r="I477" s="107"/>
      <c r="J477" s="422"/>
      <c r="K477" s="422"/>
      <c r="L477" s="531"/>
      <c r="M477" s="422"/>
      <c r="N477" s="104"/>
      <c r="O477" s="79">
        <f t="shared" si="21"/>
        <v>0</v>
      </c>
      <c r="P477" s="79">
        <f t="shared" si="21"/>
        <v>0</v>
      </c>
      <c r="Q477" s="152" t="str">
        <f t="shared" si="22"/>
        <v/>
      </c>
    </row>
    <row r="478" spans="1:17" x14ac:dyDescent="0.2">
      <c r="A478" s="438" t="str">
        <f t="shared" si="23"/>
        <v/>
      </c>
      <c r="B478" s="104"/>
      <c r="C478" s="153"/>
      <c r="D478" s="105"/>
      <c r="E478" s="105"/>
      <c r="F478" s="106"/>
      <c r="G478" s="105"/>
      <c r="H478" s="105"/>
      <c r="I478" s="107"/>
      <c r="J478" s="422"/>
      <c r="K478" s="422"/>
      <c r="L478" s="531"/>
      <c r="M478" s="422"/>
      <c r="N478" s="104"/>
      <c r="O478" s="79">
        <f t="shared" si="21"/>
        <v>0</v>
      </c>
      <c r="P478" s="79">
        <f t="shared" si="21"/>
        <v>0</v>
      </c>
      <c r="Q478" s="152" t="str">
        <f t="shared" si="22"/>
        <v/>
      </c>
    </row>
    <row r="479" spans="1:17" x14ac:dyDescent="0.2">
      <c r="A479" s="118" t="str">
        <f t="shared" si="23"/>
        <v/>
      </c>
      <c r="B479" s="104"/>
      <c r="C479" s="153"/>
      <c r="D479" s="105"/>
      <c r="E479" s="105"/>
      <c r="F479" s="106"/>
      <c r="G479" s="105"/>
      <c r="H479" s="105"/>
      <c r="I479" s="107"/>
      <c r="J479" s="422"/>
      <c r="K479" s="422"/>
      <c r="L479" s="531"/>
      <c r="M479" s="422"/>
      <c r="N479" s="104"/>
      <c r="O479" s="79">
        <f t="shared" si="21"/>
        <v>0</v>
      </c>
      <c r="P479" s="79">
        <f t="shared" si="21"/>
        <v>0</v>
      </c>
      <c r="Q479" s="152" t="str">
        <f t="shared" si="22"/>
        <v/>
      </c>
    </row>
    <row r="480" spans="1:17" x14ac:dyDescent="0.2">
      <c r="A480" s="118" t="str">
        <f t="shared" si="23"/>
        <v/>
      </c>
      <c r="B480" s="104"/>
      <c r="C480" s="153"/>
      <c r="D480" s="105"/>
      <c r="E480" s="105"/>
      <c r="F480" s="106"/>
      <c r="G480" s="105"/>
      <c r="H480" s="105"/>
      <c r="I480" s="107"/>
      <c r="J480" s="422"/>
      <c r="K480" s="422"/>
      <c r="L480" s="531"/>
      <c r="M480" s="422"/>
      <c r="N480" s="104"/>
      <c r="O480" s="79">
        <f t="shared" si="21"/>
        <v>0</v>
      </c>
      <c r="P480" s="79">
        <f t="shared" si="21"/>
        <v>0</v>
      </c>
      <c r="Q480" s="152" t="str">
        <f t="shared" si="22"/>
        <v/>
      </c>
    </row>
    <row r="481" spans="1:17" x14ac:dyDescent="0.2">
      <c r="A481" s="118" t="str">
        <f t="shared" si="23"/>
        <v/>
      </c>
      <c r="B481" s="104"/>
      <c r="C481" s="153"/>
      <c r="D481" s="105"/>
      <c r="E481" s="105"/>
      <c r="F481" s="106"/>
      <c r="G481" s="105"/>
      <c r="H481" s="105"/>
      <c r="I481" s="107"/>
      <c r="J481" s="422"/>
      <c r="K481" s="422"/>
      <c r="L481" s="531"/>
      <c r="M481" s="422"/>
      <c r="N481" s="104"/>
      <c r="O481" s="79">
        <f t="shared" si="21"/>
        <v>0</v>
      </c>
      <c r="P481" s="79">
        <f t="shared" si="21"/>
        <v>0</v>
      </c>
      <c r="Q481" s="152" t="str">
        <f t="shared" si="22"/>
        <v/>
      </c>
    </row>
    <row r="482" spans="1:17" x14ac:dyDescent="0.2">
      <c r="A482" s="118" t="str">
        <f t="shared" si="23"/>
        <v/>
      </c>
      <c r="B482" s="104"/>
      <c r="C482" s="153"/>
      <c r="D482" s="105"/>
      <c r="E482" s="105"/>
      <c r="F482" s="106"/>
      <c r="G482" s="105"/>
      <c r="H482" s="105"/>
      <c r="I482" s="107"/>
      <c r="J482" s="422"/>
      <c r="K482" s="422"/>
      <c r="L482" s="531"/>
      <c r="M482" s="422"/>
      <c r="N482" s="104"/>
      <c r="O482" s="79">
        <f t="shared" si="21"/>
        <v>0</v>
      </c>
      <c r="P482" s="79">
        <f t="shared" si="21"/>
        <v>0</v>
      </c>
      <c r="Q482" s="152" t="str">
        <f t="shared" si="22"/>
        <v/>
      </c>
    </row>
    <row r="483" spans="1:17" x14ac:dyDescent="0.2">
      <c r="A483" s="438" t="str">
        <f t="shared" si="23"/>
        <v/>
      </c>
      <c r="B483" s="104"/>
      <c r="C483" s="153"/>
      <c r="D483" s="105"/>
      <c r="E483" s="105"/>
      <c r="F483" s="106"/>
      <c r="G483" s="105"/>
      <c r="H483" s="105"/>
      <c r="I483" s="107"/>
      <c r="J483" s="422"/>
      <c r="K483" s="422"/>
      <c r="L483" s="531"/>
      <c r="M483" s="422"/>
      <c r="N483" s="104"/>
      <c r="O483" s="79">
        <f t="shared" si="21"/>
        <v>0</v>
      </c>
      <c r="P483" s="79">
        <f t="shared" si="21"/>
        <v>0</v>
      </c>
      <c r="Q483" s="152" t="str">
        <f t="shared" si="22"/>
        <v/>
      </c>
    </row>
    <row r="484" spans="1:17" x14ac:dyDescent="0.2">
      <c r="A484" s="118" t="str">
        <f t="shared" si="23"/>
        <v/>
      </c>
      <c r="B484" s="104"/>
      <c r="C484" s="153"/>
      <c r="D484" s="105"/>
      <c r="E484" s="105"/>
      <c r="F484" s="106"/>
      <c r="G484" s="105"/>
      <c r="H484" s="105"/>
      <c r="I484" s="107"/>
      <c r="J484" s="422"/>
      <c r="K484" s="422"/>
      <c r="L484" s="531"/>
      <c r="M484" s="422"/>
      <c r="N484" s="104"/>
      <c r="O484" s="79">
        <f t="shared" si="21"/>
        <v>0</v>
      </c>
      <c r="P484" s="79">
        <f t="shared" si="21"/>
        <v>0</v>
      </c>
      <c r="Q484" s="152" t="str">
        <f t="shared" si="22"/>
        <v/>
      </c>
    </row>
    <row r="485" spans="1:17" x14ac:dyDescent="0.2">
      <c r="A485" s="118" t="str">
        <f t="shared" si="23"/>
        <v/>
      </c>
      <c r="B485" s="104"/>
      <c r="C485" s="153"/>
      <c r="D485" s="105"/>
      <c r="E485" s="105"/>
      <c r="F485" s="106"/>
      <c r="G485" s="105"/>
      <c r="H485" s="105"/>
      <c r="I485" s="107"/>
      <c r="J485" s="422"/>
      <c r="K485" s="422"/>
      <c r="L485" s="531"/>
      <c r="M485" s="422"/>
      <c r="N485" s="104"/>
      <c r="O485" s="79">
        <f t="shared" si="21"/>
        <v>0</v>
      </c>
      <c r="P485" s="79">
        <f t="shared" si="21"/>
        <v>0</v>
      </c>
      <c r="Q485" s="152" t="str">
        <f t="shared" si="22"/>
        <v/>
      </c>
    </row>
    <row r="486" spans="1:17" x14ac:dyDescent="0.2">
      <c r="A486" s="118" t="str">
        <f t="shared" si="23"/>
        <v/>
      </c>
      <c r="B486" s="104"/>
      <c r="C486" s="153"/>
      <c r="D486" s="105"/>
      <c r="E486" s="105"/>
      <c r="F486" s="106"/>
      <c r="G486" s="105"/>
      <c r="H486" s="105"/>
      <c r="I486" s="107"/>
      <c r="J486" s="422"/>
      <c r="K486" s="422"/>
      <c r="L486" s="531"/>
      <c r="M486" s="422"/>
      <c r="N486" s="104"/>
      <c r="O486" s="79">
        <f t="shared" si="21"/>
        <v>0</v>
      </c>
      <c r="P486" s="79">
        <f t="shared" si="21"/>
        <v>0</v>
      </c>
      <c r="Q486" s="152" t="str">
        <f t="shared" si="22"/>
        <v/>
      </c>
    </row>
    <row r="487" spans="1:17" x14ac:dyDescent="0.2">
      <c r="A487" s="118" t="str">
        <f t="shared" si="23"/>
        <v/>
      </c>
      <c r="B487" s="104"/>
      <c r="C487" s="153"/>
      <c r="D487" s="105"/>
      <c r="E487" s="105"/>
      <c r="F487" s="106"/>
      <c r="G487" s="105"/>
      <c r="H487" s="105"/>
      <c r="I487" s="107"/>
      <c r="J487" s="422"/>
      <c r="K487" s="422"/>
      <c r="L487" s="531"/>
      <c r="M487" s="422"/>
      <c r="N487" s="104"/>
      <c r="O487" s="79">
        <f t="shared" si="21"/>
        <v>0</v>
      </c>
      <c r="P487" s="79">
        <f t="shared" si="21"/>
        <v>0</v>
      </c>
      <c r="Q487" s="152" t="str">
        <f t="shared" si="22"/>
        <v/>
      </c>
    </row>
    <row r="488" spans="1:17" x14ac:dyDescent="0.2">
      <c r="A488" s="438" t="str">
        <f t="shared" si="23"/>
        <v/>
      </c>
      <c r="B488" s="104"/>
      <c r="C488" s="153"/>
      <c r="D488" s="105"/>
      <c r="E488" s="105"/>
      <c r="F488" s="106"/>
      <c r="G488" s="105"/>
      <c r="H488" s="105"/>
      <c r="I488" s="107"/>
      <c r="J488" s="422"/>
      <c r="K488" s="422"/>
      <c r="L488" s="531"/>
      <c r="M488" s="422"/>
      <c r="N488" s="104"/>
      <c r="O488" s="79">
        <f t="shared" si="21"/>
        <v>0</v>
      </c>
      <c r="P488" s="79">
        <f t="shared" si="21"/>
        <v>0</v>
      </c>
      <c r="Q488" s="152" t="str">
        <f t="shared" si="22"/>
        <v/>
      </c>
    </row>
    <row r="489" spans="1:17" x14ac:dyDescent="0.2">
      <c r="A489" s="118" t="str">
        <f t="shared" si="23"/>
        <v/>
      </c>
      <c r="B489" s="104"/>
      <c r="C489" s="153"/>
      <c r="D489" s="105"/>
      <c r="E489" s="105"/>
      <c r="F489" s="106"/>
      <c r="G489" s="105"/>
      <c r="H489" s="105"/>
      <c r="I489" s="107"/>
      <c r="J489" s="422"/>
      <c r="K489" s="422"/>
      <c r="L489" s="531"/>
      <c r="M489" s="422"/>
      <c r="N489" s="104"/>
      <c r="O489" s="79">
        <f t="shared" si="21"/>
        <v>0</v>
      </c>
      <c r="P489" s="79">
        <f t="shared" si="21"/>
        <v>0</v>
      </c>
      <c r="Q489" s="152" t="str">
        <f t="shared" si="22"/>
        <v/>
      </c>
    </row>
    <row r="490" spans="1:17" x14ac:dyDescent="0.2">
      <c r="A490" s="118" t="str">
        <f t="shared" si="23"/>
        <v/>
      </c>
      <c r="B490" s="104"/>
      <c r="C490" s="153"/>
      <c r="D490" s="105"/>
      <c r="E490" s="105"/>
      <c r="F490" s="106"/>
      <c r="G490" s="105"/>
      <c r="H490" s="105"/>
      <c r="I490" s="107"/>
      <c r="J490" s="422"/>
      <c r="K490" s="422"/>
      <c r="L490" s="531"/>
      <c r="M490" s="422"/>
      <c r="N490" s="104"/>
      <c r="O490" s="79">
        <f t="shared" si="21"/>
        <v>0</v>
      </c>
      <c r="P490" s="79">
        <f t="shared" si="21"/>
        <v>0</v>
      </c>
      <c r="Q490" s="152" t="str">
        <f t="shared" si="22"/>
        <v/>
      </c>
    </row>
    <row r="491" spans="1:17" x14ac:dyDescent="0.2">
      <c r="A491" s="118" t="str">
        <f t="shared" si="23"/>
        <v/>
      </c>
      <c r="B491" s="104"/>
      <c r="C491" s="153"/>
      <c r="D491" s="105"/>
      <c r="E491" s="105"/>
      <c r="F491" s="106"/>
      <c r="G491" s="105"/>
      <c r="H491" s="105"/>
      <c r="I491" s="107"/>
      <c r="J491" s="422"/>
      <c r="K491" s="422"/>
      <c r="L491" s="531"/>
      <c r="M491" s="422"/>
      <c r="N491" s="104"/>
      <c r="O491" s="79">
        <f t="shared" si="21"/>
        <v>0</v>
      </c>
      <c r="P491" s="79">
        <f t="shared" si="21"/>
        <v>0</v>
      </c>
      <c r="Q491" s="152" t="str">
        <f t="shared" si="22"/>
        <v/>
      </c>
    </row>
    <row r="492" spans="1:17" x14ac:dyDescent="0.2">
      <c r="A492" s="118" t="str">
        <f t="shared" si="23"/>
        <v/>
      </c>
      <c r="B492" s="104"/>
      <c r="C492" s="153"/>
      <c r="D492" s="105"/>
      <c r="E492" s="105"/>
      <c r="F492" s="106"/>
      <c r="G492" s="105"/>
      <c r="H492" s="105"/>
      <c r="I492" s="107"/>
      <c r="J492" s="422"/>
      <c r="K492" s="422"/>
      <c r="L492" s="531"/>
      <c r="M492" s="422"/>
      <c r="N492" s="104"/>
      <c r="O492" s="79">
        <f t="shared" si="21"/>
        <v>0</v>
      </c>
      <c r="P492" s="79">
        <f t="shared" si="21"/>
        <v>0</v>
      </c>
      <c r="Q492" s="152" t="str">
        <f t="shared" si="22"/>
        <v/>
      </c>
    </row>
    <row r="493" spans="1:17" x14ac:dyDescent="0.2">
      <c r="A493" s="438" t="str">
        <f t="shared" si="23"/>
        <v/>
      </c>
      <c r="B493" s="104"/>
      <c r="C493" s="153"/>
      <c r="D493" s="105"/>
      <c r="E493" s="105"/>
      <c r="F493" s="106"/>
      <c r="G493" s="105"/>
      <c r="H493" s="105"/>
      <c r="I493" s="107"/>
      <c r="J493" s="422"/>
      <c r="K493" s="422"/>
      <c r="L493" s="531"/>
      <c r="M493" s="422"/>
      <c r="N493" s="104"/>
      <c r="O493" s="79">
        <f t="shared" si="21"/>
        <v>0</v>
      </c>
      <c r="P493" s="79">
        <f t="shared" si="21"/>
        <v>0</v>
      </c>
      <c r="Q493" s="152" t="str">
        <f t="shared" si="22"/>
        <v/>
      </c>
    </row>
    <row r="494" spans="1:17" x14ac:dyDescent="0.2">
      <c r="A494" s="118" t="str">
        <f t="shared" si="23"/>
        <v/>
      </c>
      <c r="B494" s="104"/>
      <c r="C494" s="153"/>
      <c r="D494" s="105"/>
      <c r="E494" s="105"/>
      <c r="F494" s="106"/>
      <c r="G494" s="105"/>
      <c r="H494" s="105"/>
      <c r="I494" s="107"/>
      <c r="J494" s="422"/>
      <c r="K494" s="422"/>
      <c r="L494" s="531"/>
      <c r="M494" s="422"/>
      <c r="N494" s="104"/>
      <c r="O494" s="79">
        <f t="shared" ref="O494:P557" si="24">IF(B494=0,0,IF(YEAR(B494)=$P$1,MONTH(B494)-$O$1+1,(YEAR(B494)-$P$1)*12-$O$1+1+MONTH(B494)))</f>
        <v>0</v>
      </c>
      <c r="P494" s="79">
        <f t="shared" si="24"/>
        <v>0</v>
      </c>
      <c r="Q494" s="152" t="str">
        <f t="shared" si="22"/>
        <v/>
      </c>
    </row>
    <row r="495" spans="1:17" x14ac:dyDescent="0.2">
      <c r="A495" s="118" t="str">
        <f t="shared" si="23"/>
        <v/>
      </c>
      <c r="B495" s="104"/>
      <c r="C495" s="153"/>
      <c r="D495" s="105"/>
      <c r="E495" s="105"/>
      <c r="F495" s="106"/>
      <c r="G495" s="105"/>
      <c r="H495" s="105"/>
      <c r="I495" s="107"/>
      <c r="J495" s="422"/>
      <c r="K495" s="422"/>
      <c r="L495" s="531"/>
      <c r="M495" s="422"/>
      <c r="N495" s="104"/>
      <c r="O495" s="79">
        <f t="shared" si="24"/>
        <v>0</v>
      </c>
      <c r="P495" s="79">
        <f t="shared" si="24"/>
        <v>0</v>
      </c>
      <c r="Q495" s="152" t="str">
        <f t="shared" si="22"/>
        <v/>
      </c>
    </row>
    <row r="496" spans="1:17" x14ac:dyDescent="0.2">
      <c r="A496" s="118" t="str">
        <f t="shared" si="23"/>
        <v/>
      </c>
      <c r="B496" s="104"/>
      <c r="C496" s="153"/>
      <c r="D496" s="105"/>
      <c r="E496" s="105"/>
      <c r="F496" s="106"/>
      <c r="G496" s="105"/>
      <c r="H496" s="105"/>
      <c r="I496" s="107"/>
      <c r="J496" s="422"/>
      <c r="K496" s="422"/>
      <c r="L496" s="531"/>
      <c r="M496" s="422"/>
      <c r="N496" s="104"/>
      <c r="O496" s="79">
        <f t="shared" si="24"/>
        <v>0</v>
      </c>
      <c r="P496" s="79">
        <f t="shared" si="24"/>
        <v>0</v>
      </c>
      <c r="Q496" s="152" t="str">
        <f t="shared" si="22"/>
        <v/>
      </c>
    </row>
    <row r="497" spans="1:17" x14ac:dyDescent="0.2">
      <c r="A497" s="118" t="str">
        <f t="shared" si="23"/>
        <v/>
      </c>
      <c r="B497" s="104"/>
      <c r="C497" s="153"/>
      <c r="D497" s="105"/>
      <c r="E497" s="105"/>
      <c r="F497" s="106"/>
      <c r="G497" s="105"/>
      <c r="H497" s="105"/>
      <c r="I497" s="107"/>
      <c r="J497" s="422"/>
      <c r="K497" s="422"/>
      <c r="L497" s="531"/>
      <c r="M497" s="422"/>
      <c r="N497" s="104"/>
      <c r="O497" s="79">
        <f t="shared" si="24"/>
        <v>0</v>
      </c>
      <c r="P497" s="79">
        <f t="shared" si="24"/>
        <v>0</v>
      </c>
      <c r="Q497" s="152" t="str">
        <f t="shared" si="22"/>
        <v/>
      </c>
    </row>
    <row r="498" spans="1:17" x14ac:dyDescent="0.2">
      <c r="A498" s="438" t="str">
        <f t="shared" si="23"/>
        <v/>
      </c>
      <c r="B498" s="104"/>
      <c r="C498" s="153"/>
      <c r="D498" s="105"/>
      <c r="E498" s="105"/>
      <c r="F498" s="106"/>
      <c r="G498" s="105"/>
      <c r="H498" s="105"/>
      <c r="I498" s="107"/>
      <c r="J498" s="422"/>
      <c r="K498" s="422"/>
      <c r="L498" s="531"/>
      <c r="M498" s="422"/>
      <c r="N498" s="104"/>
      <c r="O498" s="79">
        <f t="shared" si="24"/>
        <v>0</v>
      </c>
      <c r="P498" s="79">
        <f t="shared" si="24"/>
        <v>0</v>
      </c>
      <c r="Q498" s="152" t="str">
        <f t="shared" si="22"/>
        <v/>
      </c>
    </row>
    <row r="499" spans="1:17" x14ac:dyDescent="0.2">
      <c r="A499" s="118" t="str">
        <f t="shared" si="23"/>
        <v/>
      </c>
      <c r="B499" s="104"/>
      <c r="C499" s="153"/>
      <c r="D499" s="105"/>
      <c r="E499" s="105"/>
      <c r="F499" s="106"/>
      <c r="G499" s="105"/>
      <c r="H499" s="105"/>
      <c r="I499" s="107"/>
      <c r="J499" s="422"/>
      <c r="K499" s="422"/>
      <c r="L499" s="531"/>
      <c r="M499" s="422"/>
      <c r="N499" s="104"/>
      <c r="O499" s="79">
        <f t="shared" si="24"/>
        <v>0</v>
      </c>
      <c r="P499" s="79">
        <f t="shared" si="24"/>
        <v>0</v>
      </c>
      <c r="Q499" s="152" t="str">
        <f t="shared" ref="Q499:Q562" si="25">SUBSTITUTE(D499," ","_")</f>
        <v/>
      </c>
    </row>
    <row r="500" spans="1:17" x14ac:dyDescent="0.2">
      <c r="A500" s="118" t="str">
        <f t="shared" si="23"/>
        <v/>
      </c>
      <c r="B500" s="104"/>
      <c r="C500" s="153"/>
      <c r="D500" s="105"/>
      <c r="E500" s="105"/>
      <c r="F500" s="106"/>
      <c r="G500" s="105"/>
      <c r="H500" s="105"/>
      <c r="I500" s="107"/>
      <c r="J500" s="422"/>
      <c r="K500" s="422"/>
      <c r="L500" s="531"/>
      <c r="M500" s="422"/>
      <c r="N500" s="104"/>
      <c r="O500" s="79">
        <f t="shared" si="24"/>
        <v>0</v>
      </c>
      <c r="P500" s="79">
        <f t="shared" si="24"/>
        <v>0</v>
      </c>
      <c r="Q500" s="152" t="str">
        <f t="shared" si="25"/>
        <v/>
      </c>
    </row>
    <row r="501" spans="1:17" x14ac:dyDescent="0.2">
      <c r="A501" s="118" t="str">
        <f t="shared" si="23"/>
        <v/>
      </c>
      <c r="B501" s="104"/>
      <c r="C501" s="153"/>
      <c r="D501" s="105"/>
      <c r="E501" s="105"/>
      <c r="F501" s="106"/>
      <c r="G501" s="105"/>
      <c r="H501" s="105"/>
      <c r="I501" s="107"/>
      <c r="J501" s="422"/>
      <c r="K501" s="422"/>
      <c r="L501" s="531"/>
      <c r="M501" s="422"/>
      <c r="N501" s="104"/>
      <c r="O501" s="79">
        <f t="shared" si="24"/>
        <v>0</v>
      </c>
      <c r="P501" s="79">
        <f t="shared" si="24"/>
        <v>0</v>
      </c>
      <c r="Q501" s="152" t="str">
        <f t="shared" si="25"/>
        <v/>
      </c>
    </row>
    <row r="502" spans="1:17" x14ac:dyDescent="0.2">
      <c r="A502" s="118" t="str">
        <f t="shared" si="23"/>
        <v/>
      </c>
      <c r="B502" s="104"/>
      <c r="C502" s="153"/>
      <c r="D502" s="105"/>
      <c r="E502" s="105"/>
      <c r="F502" s="106"/>
      <c r="G502" s="105"/>
      <c r="H502" s="105"/>
      <c r="I502" s="107"/>
      <c r="J502" s="422"/>
      <c r="K502" s="422"/>
      <c r="L502" s="531"/>
      <c r="M502" s="422"/>
      <c r="N502" s="104"/>
      <c r="O502" s="79">
        <f t="shared" si="24"/>
        <v>0</v>
      </c>
      <c r="P502" s="79">
        <f t="shared" si="24"/>
        <v>0</v>
      </c>
      <c r="Q502" s="152" t="str">
        <f t="shared" si="25"/>
        <v/>
      </c>
    </row>
    <row r="503" spans="1:17" x14ac:dyDescent="0.2">
      <c r="A503" s="438" t="str">
        <f t="shared" si="23"/>
        <v/>
      </c>
      <c r="B503" s="104"/>
      <c r="C503" s="153"/>
      <c r="D503" s="105"/>
      <c r="E503" s="105"/>
      <c r="F503" s="106"/>
      <c r="G503" s="105"/>
      <c r="H503" s="105"/>
      <c r="I503" s="107"/>
      <c r="J503" s="422"/>
      <c r="K503" s="422"/>
      <c r="L503" s="531"/>
      <c r="M503" s="422"/>
      <c r="N503" s="104"/>
      <c r="O503" s="79">
        <f t="shared" si="24"/>
        <v>0</v>
      </c>
      <c r="P503" s="79">
        <f t="shared" si="24"/>
        <v>0</v>
      </c>
      <c r="Q503" s="152" t="str">
        <f t="shared" si="25"/>
        <v/>
      </c>
    </row>
    <row r="504" spans="1:17" x14ac:dyDescent="0.2">
      <c r="A504" s="118" t="str">
        <f t="shared" si="23"/>
        <v/>
      </c>
      <c r="B504" s="104"/>
      <c r="C504" s="153"/>
      <c r="D504" s="105"/>
      <c r="E504" s="105"/>
      <c r="F504" s="106"/>
      <c r="G504" s="105"/>
      <c r="H504" s="105"/>
      <c r="I504" s="107"/>
      <c r="J504" s="422"/>
      <c r="K504" s="422"/>
      <c r="L504" s="531"/>
      <c r="M504" s="422"/>
      <c r="N504" s="104"/>
      <c r="O504" s="79">
        <f t="shared" si="24"/>
        <v>0</v>
      </c>
      <c r="P504" s="79">
        <f t="shared" si="24"/>
        <v>0</v>
      </c>
      <c r="Q504" s="152" t="str">
        <f t="shared" si="25"/>
        <v/>
      </c>
    </row>
    <row r="505" spans="1:17" x14ac:dyDescent="0.2">
      <c r="A505" s="118" t="str">
        <f t="shared" si="23"/>
        <v/>
      </c>
      <c r="B505" s="104"/>
      <c r="C505" s="153"/>
      <c r="D505" s="105"/>
      <c r="E505" s="105"/>
      <c r="F505" s="106"/>
      <c r="G505" s="105"/>
      <c r="H505" s="105"/>
      <c r="I505" s="107"/>
      <c r="J505" s="422"/>
      <c r="K505" s="422"/>
      <c r="L505" s="531"/>
      <c r="M505" s="422"/>
      <c r="N505" s="104"/>
      <c r="O505" s="79">
        <f t="shared" si="24"/>
        <v>0</v>
      </c>
      <c r="P505" s="79">
        <f t="shared" si="24"/>
        <v>0</v>
      </c>
      <c r="Q505" s="152" t="str">
        <f t="shared" si="25"/>
        <v/>
      </c>
    </row>
    <row r="506" spans="1:17" x14ac:dyDescent="0.2">
      <c r="A506" s="118" t="str">
        <f t="shared" si="23"/>
        <v/>
      </c>
      <c r="B506" s="104"/>
      <c r="C506" s="153"/>
      <c r="D506" s="105"/>
      <c r="E506" s="105"/>
      <c r="F506" s="106"/>
      <c r="G506" s="105"/>
      <c r="H506" s="105"/>
      <c r="I506" s="107"/>
      <c r="J506" s="422"/>
      <c r="K506" s="422"/>
      <c r="L506" s="531"/>
      <c r="M506" s="422"/>
      <c r="N506" s="104"/>
      <c r="O506" s="79">
        <f t="shared" si="24"/>
        <v>0</v>
      </c>
      <c r="P506" s="79">
        <f t="shared" si="24"/>
        <v>0</v>
      </c>
      <c r="Q506" s="152" t="str">
        <f t="shared" si="25"/>
        <v/>
      </c>
    </row>
    <row r="507" spans="1:17" x14ac:dyDescent="0.2">
      <c r="A507" s="118" t="str">
        <f t="shared" si="23"/>
        <v/>
      </c>
      <c r="B507" s="104"/>
      <c r="C507" s="153"/>
      <c r="D507" s="105"/>
      <c r="E507" s="105"/>
      <c r="F507" s="106"/>
      <c r="G507" s="105"/>
      <c r="H507" s="105"/>
      <c r="I507" s="107"/>
      <c r="J507" s="422"/>
      <c r="K507" s="422"/>
      <c r="L507" s="531"/>
      <c r="M507" s="422"/>
      <c r="N507" s="104"/>
      <c r="O507" s="79">
        <f t="shared" si="24"/>
        <v>0</v>
      </c>
      <c r="P507" s="79">
        <f t="shared" si="24"/>
        <v>0</v>
      </c>
      <c r="Q507" s="152" t="str">
        <f t="shared" si="25"/>
        <v/>
      </c>
    </row>
    <row r="508" spans="1:17" x14ac:dyDescent="0.2">
      <c r="A508" s="438" t="str">
        <f t="shared" si="23"/>
        <v/>
      </c>
      <c r="B508" s="104"/>
      <c r="C508" s="153"/>
      <c r="D508" s="105"/>
      <c r="E508" s="105"/>
      <c r="F508" s="106"/>
      <c r="G508" s="105"/>
      <c r="H508" s="105"/>
      <c r="I508" s="107"/>
      <c r="J508" s="422"/>
      <c r="K508" s="422"/>
      <c r="L508" s="531"/>
      <c r="M508" s="422"/>
      <c r="N508" s="104"/>
      <c r="O508" s="79">
        <f t="shared" si="24"/>
        <v>0</v>
      </c>
      <c r="P508" s="79">
        <f t="shared" si="24"/>
        <v>0</v>
      </c>
      <c r="Q508" s="152" t="str">
        <f t="shared" si="25"/>
        <v/>
      </c>
    </row>
    <row r="509" spans="1:17" x14ac:dyDescent="0.2">
      <c r="A509" s="118" t="str">
        <f t="shared" si="23"/>
        <v/>
      </c>
      <c r="B509" s="104"/>
      <c r="C509" s="153"/>
      <c r="D509" s="105"/>
      <c r="E509" s="105"/>
      <c r="F509" s="106"/>
      <c r="G509" s="105"/>
      <c r="H509" s="105"/>
      <c r="I509" s="107"/>
      <c r="J509" s="422"/>
      <c r="K509" s="422"/>
      <c r="L509" s="531"/>
      <c r="M509" s="422"/>
      <c r="N509" s="104"/>
      <c r="O509" s="79">
        <f t="shared" si="24"/>
        <v>0</v>
      </c>
      <c r="P509" s="79">
        <f t="shared" si="24"/>
        <v>0</v>
      </c>
      <c r="Q509" s="152" t="str">
        <f t="shared" si="25"/>
        <v/>
      </c>
    </row>
    <row r="510" spans="1:17" x14ac:dyDescent="0.2">
      <c r="A510" s="118" t="str">
        <f t="shared" si="23"/>
        <v/>
      </c>
      <c r="B510" s="104"/>
      <c r="C510" s="153"/>
      <c r="D510" s="105"/>
      <c r="E510" s="105"/>
      <c r="F510" s="106"/>
      <c r="G510" s="105"/>
      <c r="H510" s="105"/>
      <c r="I510" s="107"/>
      <c r="J510" s="422"/>
      <c r="K510" s="422"/>
      <c r="L510" s="531"/>
      <c r="M510" s="422"/>
      <c r="N510" s="104"/>
      <c r="O510" s="79">
        <f t="shared" si="24"/>
        <v>0</v>
      </c>
      <c r="P510" s="79">
        <f t="shared" si="24"/>
        <v>0</v>
      </c>
      <c r="Q510" s="152" t="str">
        <f t="shared" si="25"/>
        <v/>
      </c>
    </row>
    <row r="511" spans="1:17" x14ac:dyDescent="0.2">
      <c r="A511" s="118" t="str">
        <f t="shared" si="23"/>
        <v/>
      </c>
      <c r="B511" s="104"/>
      <c r="C511" s="153"/>
      <c r="D511" s="105"/>
      <c r="E511" s="105"/>
      <c r="F511" s="106"/>
      <c r="G511" s="105"/>
      <c r="H511" s="105"/>
      <c r="I511" s="107"/>
      <c r="J511" s="422"/>
      <c r="K511" s="422"/>
      <c r="L511" s="531"/>
      <c r="M511" s="422"/>
      <c r="N511" s="104"/>
      <c r="O511" s="79">
        <f t="shared" si="24"/>
        <v>0</v>
      </c>
      <c r="P511" s="79">
        <f t="shared" si="24"/>
        <v>0</v>
      </c>
      <c r="Q511" s="152" t="str">
        <f t="shared" si="25"/>
        <v/>
      </c>
    </row>
    <row r="512" spans="1:17" x14ac:dyDescent="0.2">
      <c r="A512" s="118" t="str">
        <f t="shared" si="23"/>
        <v/>
      </c>
      <c r="B512" s="104"/>
      <c r="C512" s="153"/>
      <c r="D512" s="105"/>
      <c r="E512" s="105"/>
      <c r="F512" s="106"/>
      <c r="G512" s="105"/>
      <c r="H512" s="105"/>
      <c r="I512" s="107"/>
      <c r="J512" s="422"/>
      <c r="K512" s="422"/>
      <c r="L512" s="531"/>
      <c r="M512" s="422"/>
      <c r="N512" s="104"/>
      <c r="O512" s="79">
        <f t="shared" si="24"/>
        <v>0</v>
      </c>
      <c r="P512" s="79">
        <f t="shared" si="24"/>
        <v>0</v>
      </c>
      <c r="Q512" s="152" t="str">
        <f t="shared" si="25"/>
        <v/>
      </c>
    </row>
    <row r="513" spans="1:17" x14ac:dyDescent="0.2">
      <c r="A513" s="438" t="str">
        <f t="shared" si="23"/>
        <v/>
      </c>
      <c r="B513" s="104"/>
      <c r="C513" s="153"/>
      <c r="D513" s="105"/>
      <c r="E513" s="105"/>
      <c r="F513" s="106"/>
      <c r="G513" s="105"/>
      <c r="H513" s="105"/>
      <c r="I513" s="107"/>
      <c r="J513" s="422"/>
      <c r="K513" s="422"/>
      <c r="L513" s="531"/>
      <c r="M513" s="422"/>
      <c r="N513" s="104"/>
      <c r="O513" s="79">
        <f t="shared" si="24"/>
        <v>0</v>
      </c>
      <c r="P513" s="79">
        <f t="shared" si="24"/>
        <v>0</v>
      </c>
      <c r="Q513" s="152" t="str">
        <f t="shared" si="25"/>
        <v/>
      </c>
    </row>
    <row r="514" spans="1:17" x14ac:dyDescent="0.2">
      <c r="A514" s="118" t="str">
        <f t="shared" si="23"/>
        <v/>
      </c>
      <c r="B514" s="104"/>
      <c r="C514" s="153"/>
      <c r="D514" s="105"/>
      <c r="E514" s="105"/>
      <c r="F514" s="106"/>
      <c r="G514" s="105"/>
      <c r="H514" s="105"/>
      <c r="I514" s="107"/>
      <c r="J514" s="422"/>
      <c r="K514" s="422"/>
      <c r="L514" s="531"/>
      <c r="M514" s="422"/>
      <c r="N514" s="104"/>
      <c r="O514" s="79">
        <f t="shared" si="24"/>
        <v>0</v>
      </c>
      <c r="P514" s="79">
        <f t="shared" si="24"/>
        <v>0</v>
      </c>
      <c r="Q514" s="152" t="str">
        <f t="shared" si="25"/>
        <v/>
      </c>
    </row>
    <row r="515" spans="1:17" x14ac:dyDescent="0.2">
      <c r="A515" s="118" t="str">
        <f t="shared" si="23"/>
        <v/>
      </c>
      <c r="B515" s="104"/>
      <c r="C515" s="153"/>
      <c r="D515" s="105"/>
      <c r="E515" s="105"/>
      <c r="F515" s="106"/>
      <c r="G515" s="105"/>
      <c r="H515" s="105"/>
      <c r="I515" s="107"/>
      <c r="J515" s="422"/>
      <c r="K515" s="422"/>
      <c r="L515" s="531"/>
      <c r="M515" s="422"/>
      <c r="N515" s="104"/>
      <c r="O515" s="79">
        <f t="shared" si="24"/>
        <v>0</v>
      </c>
      <c r="P515" s="79">
        <f t="shared" si="24"/>
        <v>0</v>
      </c>
      <c r="Q515" s="152" t="str">
        <f t="shared" si="25"/>
        <v/>
      </c>
    </row>
    <row r="516" spans="1:17" x14ac:dyDescent="0.2">
      <c r="A516" s="118" t="str">
        <f t="shared" si="23"/>
        <v/>
      </c>
      <c r="B516" s="104"/>
      <c r="C516" s="153"/>
      <c r="D516" s="105"/>
      <c r="E516" s="105"/>
      <c r="F516" s="106"/>
      <c r="G516" s="105"/>
      <c r="H516" s="105"/>
      <c r="I516" s="107"/>
      <c r="J516" s="422"/>
      <c r="K516" s="422"/>
      <c r="L516" s="531"/>
      <c r="M516" s="422"/>
      <c r="N516" s="104"/>
      <c r="O516" s="79">
        <f t="shared" si="24"/>
        <v>0</v>
      </c>
      <c r="P516" s="79">
        <f t="shared" si="24"/>
        <v>0</v>
      </c>
      <c r="Q516" s="152" t="str">
        <f t="shared" si="25"/>
        <v/>
      </c>
    </row>
    <row r="517" spans="1:17" x14ac:dyDescent="0.2">
      <c r="A517" s="118" t="str">
        <f t="shared" si="23"/>
        <v/>
      </c>
      <c r="B517" s="104"/>
      <c r="C517" s="153"/>
      <c r="D517" s="105"/>
      <c r="E517" s="105"/>
      <c r="F517" s="106"/>
      <c r="G517" s="105"/>
      <c r="H517" s="105"/>
      <c r="I517" s="107"/>
      <c r="J517" s="422"/>
      <c r="K517" s="422"/>
      <c r="L517" s="531"/>
      <c r="M517" s="422"/>
      <c r="N517" s="104"/>
      <c r="O517" s="79">
        <f t="shared" si="24"/>
        <v>0</v>
      </c>
      <c r="P517" s="79">
        <f t="shared" si="24"/>
        <v>0</v>
      </c>
      <c r="Q517" s="152" t="str">
        <f t="shared" si="25"/>
        <v/>
      </c>
    </row>
    <row r="518" spans="1:17" x14ac:dyDescent="0.2">
      <c r="A518" s="438" t="str">
        <f t="shared" si="23"/>
        <v/>
      </c>
      <c r="B518" s="104"/>
      <c r="C518" s="153"/>
      <c r="D518" s="105"/>
      <c r="E518" s="105"/>
      <c r="F518" s="106"/>
      <c r="G518" s="105"/>
      <c r="H518" s="105"/>
      <c r="I518" s="107"/>
      <c r="J518" s="422"/>
      <c r="K518" s="422"/>
      <c r="L518" s="531"/>
      <c r="M518" s="422"/>
      <c r="N518" s="104"/>
      <c r="O518" s="79">
        <f t="shared" si="24"/>
        <v>0</v>
      </c>
      <c r="P518" s="79">
        <f t="shared" si="24"/>
        <v>0</v>
      </c>
      <c r="Q518" s="152" t="str">
        <f t="shared" si="25"/>
        <v/>
      </c>
    </row>
    <row r="519" spans="1:17" x14ac:dyDescent="0.2">
      <c r="A519" s="118" t="str">
        <f t="shared" si="23"/>
        <v/>
      </c>
      <c r="B519" s="104"/>
      <c r="C519" s="153"/>
      <c r="D519" s="105"/>
      <c r="E519" s="105"/>
      <c r="F519" s="106"/>
      <c r="G519" s="105"/>
      <c r="H519" s="105"/>
      <c r="I519" s="107"/>
      <c r="J519" s="422"/>
      <c r="K519" s="422"/>
      <c r="L519" s="531"/>
      <c r="M519" s="422"/>
      <c r="N519" s="104"/>
      <c r="O519" s="79">
        <f t="shared" si="24"/>
        <v>0</v>
      </c>
      <c r="P519" s="79">
        <f t="shared" si="24"/>
        <v>0</v>
      </c>
      <c r="Q519" s="152" t="str">
        <f t="shared" si="25"/>
        <v/>
      </c>
    </row>
    <row r="520" spans="1:17" x14ac:dyDescent="0.2">
      <c r="A520" s="118" t="str">
        <f t="shared" si="23"/>
        <v/>
      </c>
      <c r="B520" s="104"/>
      <c r="C520" s="153"/>
      <c r="D520" s="105"/>
      <c r="E520" s="105"/>
      <c r="F520" s="106"/>
      <c r="G520" s="105"/>
      <c r="H520" s="105"/>
      <c r="I520" s="107"/>
      <c r="J520" s="422"/>
      <c r="K520" s="422"/>
      <c r="L520" s="531"/>
      <c r="M520" s="422"/>
      <c r="N520" s="104"/>
      <c r="O520" s="79">
        <f t="shared" si="24"/>
        <v>0</v>
      </c>
      <c r="P520" s="79">
        <f t="shared" si="24"/>
        <v>0</v>
      </c>
      <c r="Q520" s="152" t="str">
        <f t="shared" si="25"/>
        <v/>
      </c>
    </row>
    <row r="521" spans="1:17" x14ac:dyDescent="0.2">
      <c r="A521" s="118" t="str">
        <f t="shared" si="23"/>
        <v/>
      </c>
      <c r="B521" s="104"/>
      <c r="C521" s="153"/>
      <c r="D521" s="105"/>
      <c r="E521" s="105"/>
      <c r="F521" s="106"/>
      <c r="G521" s="105"/>
      <c r="H521" s="105"/>
      <c r="I521" s="107"/>
      <c r="J521" s="422"/>
      <c r="K521" s="422"/>
      <c r="L521" s="531"/>
      <c r="M521" s="422"/>
      <c r="N521" s="104"/>
      <c r="O521" s="79">
        <f t="shared" si="24"/>
        <v>0</v>
      </c>
      <c r="P521" s="79">
        <f t="shared" si="24"/>
        <v>0</v>
      </c>
      <c r="Q521" s="152" t="str">
        <f t="shared" si="25"/>
        <v/>
      </c>
    </row>
    <row r="522" spans="1:17" x14ac:dyDescent="0.2">
      <c r="A522" s="118" t="str">
        <f t="shared" si="23"/>
        <v/>
      </c>
      <c r="B522" s="104"/>
      <c r="C522" s="153"/>
      <c r="D522" s="105"/>
      <c r="E522" s="105"/>
      <c r="F522" s="106"/>
      <c r="G522" s="105"/>
      <c r="H522" s="105"/>
      <c r="I522" s="107"/>
      <c r="J522" s="422"/>
      <c r="K522" s="422"/>
      <c r="L522" s="531"/>
      <c r="M522" s="422"/>
      <c r="N522" s="104"/>
      <c r="O522" s="79">
        <f t="shared" si="24"/>
        <v>0</v>
      </c>
      <c r="P522" s="79">
        <f t="shared" si="24"/>
        <v>0</v>
      </c>
      <c r="Q522" s="152" t="str">
        <f t="shared" si="25"/>
        <v/>
      </c>
    </row>
    <row r="523" spans="1:17" x14ac:dyDescent="0.2">
      <c r="A523" s="438" t="str">
        <f t="shared" si="23"/>
        <v/>
      </c>
      <c r="B523" s="104"/>
      <c r="C523" s="153"/>
      <c r="D523" s="105"/>
      <c r="E523" s="105"/>
      <c r="F523" s="106"/>
      <c r="G523" s="105"/>
      <c r="H523" s="105"/>
      <c r="I523" s="107"/>
      <c r="J523" s="422"/>
      <c r="K523" s="422"/>
      <c r="L523" s="531"/>
      <c r="M523" s="422"/>
      <c r="N523" s="104"/>
      <c r="O523" s="79">
        <f t="shared" si="24"/>
        <v>0</v>
      </c>
      <c r="P523" s="79">
        <f t="shared" si="24"/>
        <v>0</v>
      </c>
      <c r="Q523" s="152" t="str">
        <f t="shared" si="25"/>
        <v/>
      </c>
    </row>
    <row r="524" spans="1:17" x14ac:dyDescent="0.2">
      <c r="A524" s="118" t="str">
        <f t="shared" si="23"/>
        <v/>
      </c>
      <c r="B524" s="104"/>
      <c r="C524" s="153"/>
      <c r="D524" s="105"/>
      <c r="E524" s="105"/>
      <c r="F524" s="106"/>
      <c r="G524" s="105"/>
      <c r="H524" s="105"/>
      <c r="I524" s="107"/>
      <c r="J524" s="422"/>
      <c r="K524" s="422"/>
      <c r="L524" s="531"/>
      <c r="M524" s="422"/>
      <c r="N524" s="104"/>
      <c r="O524" s="79">
        <f t="shared" si="24"/>
        <v>0</v>
      </c>
      <c r="P524" s="79">
        <f t="shared" si="24"/>
        <v>0</v>
      </c>
      <c r="Q524" s="152" t="str">
        <f t="shared" si="25"/>
        <v/>
      </c>
    </row>
    <row r="525" spans="1:17" x14ac:dyDescent="0.2">
      <c r="A525" s="118" t="str">
        <f t="shared" si="23"/>
        <v/>
      </c>
      <c r="B525" s="104"/>
      <c r="C525" s="153"/>
      <c r="D525" s="105"/>
      <c r="E525" s="105"/>
      <c r="F525" s="106"/>
      <c r="G525" s="105"/>
      <c r="H525" s="105"/>
      <c r="I525" s="107"/>
      <c r="J525" s="422"/>
      <c r="K525" s="422"/>
      <c r="L525" s="531"/>
      <c r="M525" s="422"/>
      <c r="N525" s="104"/>
      <c r="O525" s="79">
        <f t="shared" si="24"/>
        <v>0</v>
      </c>
      <c r="P525" s="79">
        <f t="shared" si="24"/>
        <v>0</v>
      </c>
      <c r="Q525" s="152" t="str">
        <f t="shared" si="25"/>
        <v/>
      </c>
    </row>
    <row r="526" spans="1:17" x14ac:dyDescent="0.2">
      <c r="A526" s="118" t="str">
        <f t="shared" si="23"/>
        <v/>
      </c>
      <c r="B526" s="104"/>
      <c r="C526" s="153"/>
      <c r="D526" s="105"/>
      <c r="E526" s="105"/>
      <c r="F526" s="106"/>
      <c r="G526" s="105"/>
      <c r="H526" s="105"/>
      <c r="I526" s="107"/>
      <c r="J526" s="422"/>
      <c r="K526" s="422"/>
      <c r="L526" s="531"/>
      <c r="M526" s="422"/>
      <c r="N526" s="104"/>
      <c r="O526" s="79">
        <f t="shared" si="24"/>
        <v>0</v>
      </c>
      <c r="P526" s="79">
        <f t="shared" si="24"/>
        <v>0</v>
      </c>
      <c r="Q526" s="152" t="str">
        <f t="shared" si="25"/>
        <v/>
      </c>
    </row>
    <row r="527" spans="1:17" x14ac:dyDescent="0.2">
      <c r="A527" s="118" t="str">
        <f t="shared" si="23"/>
        <v/>
      </c>
      <c r="B527" s="104"/>
      <c r="C527" s="153"/>
      <c r="D527" s="105"/>
      <c r="E527" s="105"/>
      <c r="F527" s="106"/>
      <c r="G527" s="105"/>
      <c r="H527" s="105"/>
      <c r="I527" s="107"/>
      <c r="J527" s="422"/>
      <c r="K527" s="422"/>
      <c r="L527" s="531"/>
      <c r="M527" s="422"/>
      <c r="N527" s="104"/>
      <c r="O527" s="79">
        <f t="shared" si="24"/>
        <v>0</v>
      </c>
      <c r="P527" s="79">
        <f t="shared" si="24"/>
        <v>0</v>
      </c>
      <c r="Q527" s="152" t="str">
        <f t="shared" si="25"/>
        <v/>
      </c>
    </row>
    <row r="528" spans="1:17" x14ac:dyDescent="0.2">
      <c r="A528" s="438" t="str">
        <f t="shared" si="23"/>
        <v/>
      </c>
      <c r="B528" s="104"/>
      <c r="C528" s="153"/>
      <c r="D528" s="105"/>
      <c r="E528" s="105"/>
      <c r="F528" s="106"/>
      <c r="G528" s="105"/>
      <c r="H528" s="105"/>
      <c r="I528" s="107"/>
      <c r="J528" s="422"/>
      <c r="K528" s="422"/>
      <c r="L528" s="531"/>
      <c r="M528" s="422"/>
      <c r="N528" s="104"/>
      <c r="O528" s="79">
        <f t="shared" si="24"/>
        <v>0</v>
      </c>
      <c r="P528" s="79">
        <f t="shared" si="24"/>
        <v>0</v>
      </c>
      <c r="Q528" s="152" t="str">
        <f t="shared" si="25"/>
        <v/>
      </c>
    </row>
    <row r="529" spans="1:17" x14ac:dyDescent="0.2">
      <c r="A529" s="118" t="str">
        <f t="shared" si="23"/>
        <v/>
      </c>
      <c r="B529" s="104"/>
      <c r="C529" s="153"/>
      <c r="D529" s="105"/>
      <c r="E529" s="105"/>
      <c r="F529" s="106"/>
      <c r="G529" s="105"/>
      <c r="H529" s="105"/>
      <c r="I529" s="107"/>
      <c r="J529" s="422"/>
      <c r="K529" s="422"/>
      <c r="L529" s="531"/>
      <c r="M529" s="422"/>
      <c r="N529" s="104"/>
      <c r="O529" s="79">
        <f t="shared" si="24"/>
        <v>0</v>
      </c>
      <c r="P529" s="79">
        <f t="shared" si="24"/>
        <v>0</v>
      </c>
      <c r="Q529" s="152" t="str">
        <f t="shared" si="25"/>
        <v/>
      </c>
    </row>
    <row r="530" spans="1:17" x14ac:dyDescent="0.2">
      <c r="A530" s="118" t="str">
        <f t="shared" si="23"/>
        <v/>
      </c>
      <c r="B530" s="104"/>
      <c r="C530" s="153"/>
      <c r="D530" s="105"/>
      <c r="E530" s="105"/>
      <c r="F530" s="106"/>
      <c r="G530" s="105"/>
      <c r="H530" s="105"/>
      <c r="I530" s="107"/>
      <c r="J530" s="422"/>
      <c r="K530" s="422"/>
      <c r="L530" s="531"/>
      <c r="M530" s="422"/>
      <c r="N530" s="104"/>
      <c r="O530" s="79">
        <f t="shared" si="24"/>
        <v>0</v>
      </c>
      <c r="P530" s="79">
        <f t="shared" si="24"/>
        <v>0</v>
      </c>
      <c r="Q530" s="152" t="str">
        <f t="shared" si="25"/>
        <v/>
      </c>
    </row>
    <row r="531" spans="1:17" x14ac:dyDescent="0.2">
      <c r="A531" s="118" t="str">
        <f t="shared" si="23"/>
        <v/>
      </c>
      <c r="B531" s="104"/>
      <c r="C531" s="153"/>
      <c r="D531" s="105"/>
      <c r="E531" s="105"/>
      <c r="F531" s="106"/>
      <c r="G531" s="105"/>
      <c r="H531" s="105"/>
      <c r="I531" s="107"/>
      <c r="J531" s="422"/>
      <c r="K531" s="422"/>
      <c r="L531" s="531"/>
      <c r="M531" s="422"/>
      <c r="N531" s="104"/>
      <c r="O531" s="79">
        <f t="shared" si="24"/>
        <v>0</v>
      </c>
      <c r="P531" s="79">
        <f t="shared" si="24"/>
        <v>0</v>
      </c>
      <c r="Q531" s="152" t="str">
        <f t="shared" si="25"/>
        <v/>
      </c>
    </row>
    <row r="532" spans="1:17" x14ac:dyDescent="0.2">
      <c r="A532" s="118" t="str">
        <f t="shared" si="23"/>
        <v/>
      </c>
      <c r="B532" s="104"/>
      <c r="C532" s="153"/>
      <c r="D532" s="105"/>
      <c r="E532" s="105"/>
      <c r="F532" s="106"/>
      <c r="G532" s="105"/>
      <c r="H532" s="105"/>
      <c r="I532" s="107"/>
      <c r="J532" s="422"/>
      <c r="K532" s="422"/>
      <c r="L532" s="531"/>
      <c r="M532" s="422"/>
      <c r="N532" s="104"/>
      <c r="O532" s="79">
        <f t="shared" si="24"/>
        <v>0</v>
      </c>
      <c r="P532" s="79">
        <f t="shared" si="24"/>
        <v>0</v>
      </c>
      <c r="Q532" s="152" t="str">
        <f t="shared" si="25"/>
        <v/>
      </c>
    </row>
    <row r="533" spans="1:17" x14ac:dyDescent="0.2">
      <c r="A533" s="438" t="str">
        <f t="shared" si="23"/>
        <v/>
      </c>
      <c r="B533" s="104"/>
      <c r="C533" s="153"/>
      <c r="D533" s="105"/>
      <c r="E533" s="105"/>
      <c r="F533" s="106"/>
      <c r="G533" s="105"/>
      <c r="H533" s="105"/>
      <c r="I533" s="107"/>
      <c r="J533" s="422"/>
      <c r="K533" s="422"/>
      <c r="L533" s="531"/>
      <c r="M533" s="422"/>
      <c r="N533" s="104"/>
      <c r="O533" s="79">
        <f t="shared" si="24"/>
        <v>0</v>
      </c>
      <c r="P533" s="79">
        <f t="shared" si="24"/>
        <v>0</v>
      </c>
      <c r="Q533" s="152" t="str">
        <f t="shared" si="25"/>
        <v/>
      </c>
    </row>
    <row r="534" spans="1:17" x14ac:dyDescent="0.2">
      <c r="A534" s="118" t="str">
        <f t="shared" si="23"/>
        <v/>
      </c>
      <c r="B534" s="104"/>
      <c r="C534" s="153"/>
      <c r="D534" s="105"/>
      <c r="E534" s="105"/>
      <c r="F534" s="106"/>
      <c r="G534" s="105"/>
      <c r="H534" s="105"/>
      <c r="I534" s="107"/>
      <c r="J534" s="422"/>
      <c r="K534" s="422"/>
      <c r="L534" s="531"/>
      <c r="M534" s="422"/>
      <c r="N534" s="104"/>
      <c r="O534" s="79">
        <f t="shared" si="24"/>
        <v>0</v>
      </c>
      <c r="P534" s="79">
        <f t="shared" si="24"/>
        <v>0</v>
      </c>
      <c r="Q534" s="152" t="str">
        <f t="shared" si="25"/>
        <v/>
      </c>
    </row>
    <row r="535" spans="1:17" x14ac:dyDescent="0.2">
      <c r="A535" s="118" t="str">
        <f t="shared" si="23"/>
        <v/>
      </c>
      <c r="B535" s="104"/>
      <c r="C535" s="153"/>
      <c r="D535" s="105"/>
      <c r="E535" s="105"/>
      <c r="F535" s="106"/>
      <c r="G535" s="105"/>
      <c r="H535" s="105"/>
      <c r="I535" s="107"/>
      <c r="J535" s="422"/>
      <c r="K535" s="422"/>
      <c r="L535" s="531"/>
      <c r="M535" s="422"/>
      <c r="N535" s="104"/>
      <c r="O535" s="79">
        <f t="shared" si="24"/>
        <v>0</v>
      </c>
      <c r="P535" s="79">
        <f t="shared" si="24"/>
        <v>0</v>
      </c>
      <c r="Q535" s="152" t="str">
        <f t="shared" si="25"/>
        <v/>
      </c>
    </row>
    <row r="536" spans="1:17" x14ac:dyDescent="0.2">
      <c r="A536" s="118" t="str">
        <f t="shared" si="23"/>
        <v/>
      </c>
      <c r="B536" s="104"/>
      <c r="C536" s="153"/>
      <c r="D536" s="105"/>
      <c r="E536" s="105"/>
      <c r="F536" s="106"/>
      <c r="G536" s="105"/>
      <c r="H536" s="105"/>
      <c r="I536" s="107"/>
      <c r="J536" s="422"/>
      <c r="K536" s="422"/>
      <c r="L536" s="531"/>
      <c r="M536" s="422"/>
      <c r="N536" s="104"/>
      <c r="O536" s="79">
        <f t="shared" si="24"/>
        <v>0</v>
      </c>
      <c r="P536" s="79">
        <f t="shared" si="24"/>
        <v>0</v>
      </c>
      <c r="Q536" s="152" t="str">
        <f t="shared" si="25"/>
        <v/>
      </c>
    </row>
    <row r="537" spans="1:17" x14ac:dyDescent="0.2">
      <c r="A537" s="118" t="str">
        <f t="shared" si="23"/>
        <v/>
      </c>
      <c r="B537" s="104"/>
      <c r="C537" s="153"/>
      <c r="D537" s="105"/>
      <c r="E537" s="105"/>
      <c r="F537" s="106"/>
      <c r="G537" s="105"/>
      <c r="H537" s="105"/>
      <c r="I537" s="107"/>
      <c r="J537" s="422"/>
      <c r="K537" s="422"/>
      <c r="L537" s="531"/>
      <c r="M537" s="422"/>
      <c r="N537" s="104"/>
      <c r="O537" s="79">
        <f t="shared" si="24"/>
        <v>0</v>
      </c>
      <c r="P537" s="79">
        <f t="shared" si="24"/>
        <v>0</v>
      </c>
      <c r="Q537" s="152" t="str">
        <f t="shared" si="25"/>
        <v/>
      </c>
    </row>
    <row r="538" spans="1:17" x14ac:dyDescent="0.2">
      <c r="A538" s="438" t="str">
        <f t="shared" si="23"/>
        <v/>
      </c>
      <c r="B538" s="104"/>
      <c r="C538" s="153"/>
      <c r="D538" s="105"/>
      <c r="E538" s="105"/>
      <c r="F538" s="106"/>
      <c r="G538" s="105"/>
      <c r="H538" s="105"/>
      <c r="I538" s="107"/>
      <c r="J538" s="422"/>
      <c r="K538" s="422"/>
      <c r="L538" s="531"/>
      <c r="M538" s="422"/>
      <c r="N538" s="104"/>
      <c r="O538" s="79">
        <f t="shared" si="24"/>
        <v>0</v>
      </c>
      <c r="P538" s="79">
        <f t="shared" si="24"/>
        <v>0</v>
      </c>
      <c r="Q538" s="152" t="str">
        <f t="shared" si="25"/>
        <v/>
      </c>
    </row>
    <row r="539" spans="1:17" x14ac:dyDescent="0.2">
      <c r="A539" s="118" t="str">
        <f t="shared" si="23"/>
        <v/>
      </c>
      <c r="B539" s="104"/>
      <c r="C539" s="153"/>
      <c r="D539" s="105"/>
      <c r="E539" s="105"/>
      <c r="F539" s="106"/>
      <c r="G539" s="105"/>
      <c r="H539" s="105"/>
      <c r="I539" s="107"/>
      <c r="J539" s="422"/>
      <c r="K539" s="422"/>
      <c r="L539" s="531"/>
      <c r="M539" s="422"/>
      <c r="N539" s="104"/>
      <c r="O539" s="79">
        <f t="shared" si="24"/>
        <v>0</v>
      </c>
      <c r="P539" s="79">
        <f t="shared" si="24"/>
        <v>0</v>
      </c>
      <c r="Q539" s="152" t="str">
        <f t="shared" si="25"/>
        <v/>
      </c>
    </row>
    <row r="540" spans="1:17" x14ac:dyDescent="0.2">
      <c r="A540" s="118" t="str">
        <f t="shared" si="23"/>
        <v/>
      </c>
      <c r="B540" s="104"/>
      <c r="C540" s="153"/>
      <c r="D540" s="105"/>
      <c r="E540" s="105"/>
      <c r="F540" s="106"/>
      <c r="G540" s="105"/>
      <c r="H540" s="105"/>
      <c r="I540" s="107"/>
      <c r="J540" s="422"/>
      <c r="K540" s="422"/>
      <c r="L540" s="531"/>
      <c r="M540" s="422"/>
      <c r="N540" s="104"/>
      <c r="O540" s="79">
        <f t="shared" si="24"/>
        <v>0</v>
      </c>
      <c r="P540" s="79">
        <f t="shared" si="24"/>
        <v>0</v>
      </c>
      <c r="Q540" s="152" t="str">
        <f t="shared" si="25"/>
        <v/>
      </c>
    </row>
    <row r="541" spans="1:17" x14ac:dyDescent="0.2">
      <c r="A541" s="118" t="str">
        <f t="shared" ref="A541:A604" si="26">IF(B541="","",ROW()-4)</f>
        <v/>
      </c>
      <c r="B541" s="104"/>
      <c r="C541" s="153"/>
      <c r="D541" s="105"/>
      <c r="E541" s="105"/>
      <c r="F541" s="106"/>
      <c r="G541" s="105"/>
      <c r="H541" s="105"/>
      <c r="I541" s="107"/>
      <c r="J541" s="422"/>
      <c r="K541" s="422"/>
      <c r="L541" s="531"/>
      <c r="M541" s="422"/>
      <c r="N541" s="104"/>
      <c r="O541" s="79">
        <f t="shared" si="24"/>
        <v>0</v>
      </c>
      <c r="P541" s="79">
        <f t="shared" si="24"/>
        <v>0</v>
      </c>
      <c r="Q541" s="152" t="str">
        <f t="shared" si="25"/>
        <v/>
      </c>
    </row>
    <row r="542" spans="1:17" x14ac:dyDescent="0.2">
      <c r="A542" s="118" t="str">
        <f t="shared" si="26"/>
        <v/>
      </c>
      <c r="B542" s="104"/>
      <c r="C542" s="153"/>
      <c r="D542" s="105"/>
      <c r="E542" s="105"/>
      <c r="F542" s="106"/>
      <c r="G542" s="105"/>
      <c r="H542" s="105"/>
      <c r="I542" s="107"/>
      <c r="J542" s="422"/>
      <c r="K542" s="422"/>
      <c r="L542" s="531"/>
      <c r="M542" s="422"/>
      <c r="N542" s="104"/>
      <c r="O542" s="79">
        <f t="shared" si="24"/>
        <v>0</v>
      </c>
      <c r="P542" s="79">
        <f t="shared" si="24"/>
        <v>0</v>
      </c>
      <c r="Q542" s="152" t="str">
        <f t="shared" si="25"/>
        <v/>
      </c>
    </row>
    <row r="543" spans="1:17" x14ac:dyDescent="0.2">
      <c r="A543" s="438" t="str">
        <f t="shared" si="26"/>
        <v/>
      </c>
      <c r="B543" s="104"/>
      <c r="C543" s="153"/>
      <c r="D543" s="105"/>
      <c r="E543" s="105"/>
      <c r="F543" s="106"/>
      <c r="G543" s="105"/>
      <c r="H543" s="105"/>
      <c r="I543" s="107"/>
      <c r="J543" s="422"/>
      <c r="K543" s="422"/>
      <c r="L543" s="531"/>
      <c r="M543" s="422"/>
      <c r="N543" s="104"/>
      <c r="O543" s="79">
        <f t="shared" si="24"/>
        <v>0</v>
      </c>
      <c r="P543" s="79">
        <f t="shared" si="24"/>
        <v>0</v>
      </c>
      <c r="Q543" s="152" t="str">
        <f t="shared" si="25"/>
        <v/>
      </c>
    </row>
    <row r="544" spans="1:17" x14ac:dyDescent="0.2">
      <c r="A544" s="118" t="str">
        <f t="shared" si="26"/>
        <v/>
      </c>
      <c r="B544" s="104"/>
      <c r="C544" s="153"/>
      <c r="D544" s="105"/>
      <c r="E544" s="105"/>
      <c r="F544" s="106"/>
      <c r="G544" s="105"/>
      <c r="H544" s="105"/>
      <c r="I544" s="107"/>
      <c r="J544" s="422"/>
      <c r="K544" s="422"/>
      <c r="L544" s="531"/>
      <c r="M544" s="422"/>
      <c r="N544" s="104"/>
      <c r="O544" s="79">
        <f t="shared" si="24"/>
        <v>0</v>
      </c>
      <c r="P544" s="79">
        <f t="shared" si="24"/>
        <v>0</v>
      </c>
      <c r="Q544" s="152" t="str">
        <f t="shared" si="25"/>
        <v/>
      </c>
    </row>
    <row r="545" spans="1:17" x14ac:dyDescent="0.2">
      <c r="A545" s="118" t="str">
        <f t="shared" si="26"/>
        <v/>
      </c>
      <c r="B545" s="104"/>
      <c r="C545" s="153"/>
      <c r="D545" s="105"/>
      <c r="E545" s="105"/>
      <c r="F545" s="106"/>
      <c r="G545" s="105"/>
      <c r="H545" s="105"/>
      <c r="I545" s="107"/>
      <c r="J545" s="422"/>
      <c r="K545" s="422"/>
      <c r="L545" s="531"/>
      <c r="M545" s="422"/>
      <c r="N545" s="104"/>
      <c r="O545" s="79">
        <f t="shared" si="24"/>
        <v>0</v>
      </c>
      <c r="P545" s="79">
        <f t="shared" si="24"/>
        <v>0</v>
      </c>
      <c r="Q545" s="152" t="str">
        <f t="shared" si="25"/>
        <v/>
      </c>
    </row>
    <row r="546" spans="1:17" x14ac:dyDescent="0.2">
      <c r="A546" s="118" t="str">
        <f t="shared" si="26"/>
        <v/>
      </c>
      <c r="B546" s="104"/>
      <c r="C546" s="153"/>
      <c r="D546" s="105"/>
      <c r="E546" s="105"/>
      <c r="F546" s="106"/>
      <c r="G546" s="105"/>
      <c r="H546" s="105"/>
      <c r="I546" s="107"/>
      <c r="J546" s="422"/>
      <c r="K546" s="422"/>
      <c r="L546" s="531"/>
      <c r="M546" s="422"/>
      <c r="N546" s="104"/>
      <c r="O546" s="79">
        <f t="shared" si="24"/>
        <v>0</v>
      </c>
      <c r="P546" s="79">
        <f t="shared" si="24"/>
        <v>0</v>
      </c>
      <c r="Q546" s="152" t="str">
        <f t="shared" si="25"/>
        <v/>
      </c>
    </row>
    <row r="547" spans="1:17" x14ac:dyDescent="0.2">
      <c r="A547" s="118" t="str">
        <f t="shared" si="26"/>
        <v/>
      </c>
      <c r="B547" s="104"/>
      <c r="C547" s="153"/>
      <c r="D547" s="105"/>
      <c r="E547" s="105"/>
      <c r="F547" s="106"/>
      <c r="G547" s="105"/>
      <c r="H547" s="105"/>
      <c r="I547" s="107"/>
      <c r="J547" s="422"/>
      <c r="K547" s="422"/>
      <c r="L547" s="531"/>
      <c r="M547" s="422"/>
      <c r="N547" s="104"/>
      <c r="O547" s="79">
        <f t="shared" si="24"/>
        <v>0</v>
      </c>
      <c r="P547" s="79">
        <f t="shared" si="24"/>
        <v>0</v>
      </c>
      <c r="Q547" s="152" t="str">
        <f t="shared" si="25"/>
        <v/>
      </c>
    </row>
    <row r="548" spans="1:17" x14ac:dyDescent="0.2">
      <c r="A548" s="438" t="str">
        <f t="shared" si="26"/>
        <v/>
      </c>
      <c r="B548" s="104"/>
      <c r="C548" s="153"/>
      <c r="D548" s="105"/>
      <c r="E548" s="105"/>
      <c r="F548" s="106"/>
      <c r="G548" s="105"/>
      <c r="H548" s="105"/>
      <c r="I548" s="107"/>
      <c r="J548" s="422"/>
      <c r="K548" s="422"/>
      <c r="L548" s="531"/>
      <c r="M548" s="422"/>
      <c r="N548" s="104"/>
      <c r="O548" s="79">
        <f t="shared" si="24"/>
        <v>0</v>
      </c>
      <c r="P548" s="79">
        <f t="shared" si="24"/>
        <v>0</v>
      </c>
      <c r="Q548" s="152" t="str">
        <f t="shared" si="25"/>
        <v/>
      </c>
    </row>
    <row r="549" spans="1:17" x14ac:dyDescent="0.2">
      <c r="A549" s="118" t="str">
        <f t="shared" si="26"/>
        <v/>
      </c>
      <c r="B549" s="104"/>
      <c r="C549" s="153"/>
      <c r="D549" s="105"/>
      <c r="E549" s="105"/>
      <c r="F549" s="106"/>
      <c r="G549" s="105"/>
      <c r="H549" s="105"/>
      <c r="I549" s="107"/>
      <c r="J549" s="422"/>
      <c r="K549" s="422"/>
      <c r="L549" s="531"/>
      <c r="M549" s="422"/>
      <c r="N549" s="104"/>
      <c r="O549" s="79">
        <f t="shared" si="24"/>
        <v>0</v>
      </c>
      <c r="P549" s="79">
        <f t="shared" si="24"/>
        <v>0</v>
      </c>
      <c r="Q549" s="152" t="str">
        <f t="shared" si="25"/>
        <v/>
      </c>
    </row>
    <row r="550" spans="1:17" x14ac:dyDescent="0.2">
      <c r="A550" s="118" t="str">
        <f t="shared" si="26"/>
        <v/>
      </c>
      <c r="B550" s="104"/>
      <c r="C550" s="153"/>
      <c r="D550" s="105"/>
      <c r="E550" s="105"/>
      <c r="F550" s="106"/>
      <c r="G550" s="105"/>
      <c r="H550" s="105"/>
      <c r="I550" s="107"/>
      <c r="J550" s="422"/>
      <c r="K550" s="422"/>
      <c r="L550" s="531"/>
      <c r="M550" s="422"/>
      <c r="N550" s="104"/>
      <c r="O550" s="79">
        <f t="shared" si="24"/>
        <v>0</v>
      </c>
      <c r="P550" s="79">
        <f t="shared" si="24"/>
        <v>0</v>
      </c>
      <c r="Q550" s="152" t="str">
        <f t="shared" si="25"/>
        <v/>
      </c>
    </row>
    <row r="551" spans="1:17" x14ac:dyDescent="0.2">
      <c r="A551" s="118" t="str">
        <f t="shared" si="26"/>
        <v/>
      </c>
      <c r="B551" s="104"/>
      <c r="C551" s="153"/>
      <c r="D551" s="105"/>
      <c r="E551" s="105"/>
      <c r="F551" s="106"/>
      <c r="G551" s="105"/>
      <c r="H551" s="105"/>
      <c r="I551" s="107"/>
      <c r="J551" s="422"/>
      <c r="K551" s="422"/>
      <c r="L551" s="531"/>
      <c r="M551" s="422"/>
      <c r="N551" s="104"/>
      <c r="O551" s="79">
        <f t="shared" si="24"/>
        <v>0</v>
      </c>
      <c r="P551" s="79">
        <f t="shared" si="24"/>
        <v>0</v>
      </c>
      <c r="Q551" s="152" t="str">
        <f t="shared" si="25"/>
        <v/>
      </c>
    </row>
    <row r="552" spans="1:17" x14ac:dyDescent="0.2">
      <c r="A552" s="118" t="str">
        <f t="shared" si="26"/>
        <v/>
      </c>
      <c r="B552" s="104"/>
      <c r="C552" s="153"/>
      <c r="D552" s="105"/>
      <c r="E552" s="105"/>
      <c r="F552" s="106"/>
      <c r="G552" s="105"/>
      <c r="H552" s="105"/>
      <c r="I552" s="107"/>
      <c r="J552" s="422"/>
      <c r="K552" s="422"/>
      <c r="L552" s="531"/>
      <c r="M552" s="422"/>
      <c r="N552" s="104"/>
      <c r="O552" s="79">
        <f t="shared" si="24"/>
        <v>0</v>
      </c>
      <c r="P552" s="79">
        <f t="shared" si="24"/>
        <v>0</v>
      </c>
      <c r="Q552" s="152" t="str">
        <f t="shared" si="25"/>
        <v/>
      </c>
    </row>
    <row r="553" spans="1:17" x14ac:dyDescent="0.2">
      <c r="A553" s="438" t="str">
        <f t="shared" si="26"/>
        <v/>
      </c>
      <c r="B553" s="104"/>
      <c r="C553" s="153"/>
      <c r="D553" s="105"/>
      <c r="E553" s="105"/>
      <c r="F553" s="106"/>
      <c r="G553" s="105"/>
      <c r="H553" s="105"/>
      <c r="I553" s="107"/>
      <c r="J553" s="422"/>
      <c r="K553" s="422"/>
      <c r="L553" s="531"/>
      <c r="M553" s="422"/>
      <c r="N553" s="104"/>
      <c r="O553" s="79">
        <f t="shared" si="24"/>
        <v>0</v>
      </c>
      <c r="P553" s="79">
        <f t="shared" si="24"/>
        <v>0</v>
      </c>
      <c r="Q553" s="152" t="str">
        <f t="shared" si="25"/>
        <v/>
      </c>
    </row>
    <row r="554" spans="1:17" x14ac:dyDescent="0.2">
      <c r="A554" s="118" t="str">
        <f t="shared" si="26"/>
        <v/>
      </c>
      <c r="B554" s="104"/>
      <c r="C554" s="153"/>
      <c r="D554" s="105"/>
      <c r="E554" s="105"/>
      <c r="F554" s="106"/>
      <c r="G554" s="105"/>
      <c r="H554" s="105"/>
      <c r="I554" s="107"/>
      <c r="J554" s="422"/>
      <c r="K554" s="422"/>
      <c r="L554" s="531"/>
      <c r="M554" s="422"/>
      <c r="N554" s="104"/>
      <c r="O554" s="79">
        <f t="shared" si="24"/>
        <v>0</v>
      </c>
      <c r="P554" s="79">
        <f t="shared" si="24"/>
        <v>0</v>
      </c>
      <c r="Q554" s="152" t="str">
        <f t="shared" si="25"/>
        <v/>
      </c>
    </row>
    <row r="555" spans="1:17" x14ac:dyDescent="0.2">
      <c r="A555" s="118" t="str">
        <f t="shared" si="26"/>
        <v/>
      </c>
      <c r="B555" s="104"/>
      <c r="C555" s="153"/>
      <c r="D555" s="105"/>
      <c r="E555" s="105"/>
      <c r="F555" s="106"/>
      <c r="G555" s="105"/>
      <c r="H555" s="105"/>
      <c r="I555" s="107"/>
      <c r="J555" s="422"/>
      <c r="K555" s="422"/>
      <c r="L555" s="531"/>
      <c r="M555" s="422"/>
      <c r="N555" s="104"/>
      <c r="O555" s="79">
        <f t="shared" si="24"/>
        <v>0</v>
      </c>
      <c r="P555" s="79">
        <f t="shared" si="24"/>
        <v>0</v>
      </c>
      <c r="Q555" s="152" t="str">
        <f t="shared" si="25"/>
        <v/>
      </c>
    </row>
    <row r="556" spans="1:17" x14ac:dyDescent="0.2">
      <c r="A556" s="118" t="str">
        <f t="shared" si="26"/>
        <v/>
      </c>
      <c r="B556" s="104"/>
      <c r="C556" s="153"/>
      <c r="D556" s="105"/>
      <c r="E556" s="105"/>
      <c r="F556" s="106"/>
      <c r="G556" s="105"/>
      <c r="H556" s="105"/>
      <c r="I556" s="107"/>
      <c r="J556" s="422"/>
      <c r="K556" s="422"/>
      <c r="L556" s="531"/>
      <c r="M556" s="422"/>
      <c r="N556" s="104"/>
      <c r="O556" s="79">
        <f t="shared" si="24"/>
        <v>0</v>
      </c>
      <c r="P556" s="79">
        <f t="shared" si="24"/>
        <v>0</v>
      </c>
      <c r="Q556" s="152" t="str">
        <f t="shared" si="25"/>
        <v/>
      </c>
    </row>
    <row r="557" spans="1:17" x14ac:dyDescent="0.2">
      <c r="A557" s="118" t="str">
        <f t="shared" si="26"/>
        <v/>
      </c>
      <c r="B557" s="104"/>
      <c r="C557" s="153"/>
      <c r="D557" s="105"/>
      <c r="E557" s="105"/>
      <c r="F557" s="106"/>
      <c r="G557" s="105"/>
      <c r="H557" s="105"/>
      <c r="I557" s="107"/>
      <c r="J557" s="422"/>
      <c r="K557" s="422"/>
      <c r="L557" s="531"/>
      <c r="M557" s="422"/>
      <c r="N557" s="104"/>
      <c r="O557" s="79">
        <f t="shared" si="24"/>
        <v>0</v>
      </c>
      <c r="P557" s="79">
        <f t="shared" si="24"/>
        <v>0</v>
      </c>
      <c r="Q557" s="152" t="str">
        <f t="shared" si="25"/>
        <v/>
      </c>
    </row>
    <row r="558" spans="1:17" x14ac:dyDescent="0.2">
      <c r="A558" s="438" t="str">
        <f t="shared" si="26"/>
        <v/>
      </c>
      <c r="B558" s="104"/>
      <c r="C558" s="153"/>
      <c r="D558" s="105"/>
      <c r="E558" s="105"/>
      <c r="F558" s="106"/>
      <c r="G558" s="105"/>
      <c r="H558" s="105"/>
      <c r="I558" s="107"/>
      <c r="J558" s="422"/>
      <c r="K558" s="422"/>
      <c r="L558" s="531"/>
      <c r="M558" s="422"/>
      <c r="N558" s="104"/>
      <c r="O558" s="79">
        <f t="shared" ref="O558:P621" si="27">IF(B558=0,0,IF(YEAR(B558)=$P$1,MONTH(B558)-$O$1+1,(YEAR(B558)-$P$1)*12-$O$1+1+MONTH(B558)))</f>
        <v>0</v>
      </c>
      <c r="P558" s="79">
        <f t="shared" si="27"/>
        <v>0</v>
      </c>
      <c r="Q558" s="152" t="str">
        <f t="shared" si="25"/>
        <v/>
      </c>
    </row>
    <row r="559" spans="1:17" x14ac:dyDescent="0.2">
      <c r="A559" s="118" t="str">
        <f t="shared" si="26"/>
        <v/>
      </c>
      <c r="B559" s="104"/>
      <c r="C559" s="153"/>
      <c r="D559" s="105"/>
      <c r="E559" s="105"/>
      <c r="F559" s="106"/>
      <c r="G559" s="105"/>
      <c r="H559" s="105"/>
      <c r="I559" s="107"/>
      <c r="J559" s="422"/>
      <c r="K559" s="422"/>
      <c r="L559" s="531"/>
      <c r="M559" s="422"/>
      <c r="N559" s="104"/>
      <c r="O559" s="79">
        <f t="shared" si="27"/>
        <v>0</v>
      </c>
      <c r="P559" s="79">
        <f t="shared" si="27"/>
        <v>0</v>
      </c>
      <c r="Q559" s="152" t="str">
        <f t="shared" si="25"/>
        <v/>
      </c>
    </row>
    <row r="560" spans="1:17" x14ac:dyDescent="0.2">
      <c r="A560" s="118" t="str">
        <f t="shared" si="26"/>
        <v/>
      </c>
      <c r="B560" s="104"/>
      <c r="C560" s="153"/>
      <c r="D560" s="105"/>
      <c r="E560" s="105"/>
      <c r="F560" s="106"/>
      <c r="G560" s="105"/>
      <c r="H560" s="105"/>
      <c r="I560" s="107"/>
      <c r="J560" s="422"/>
      <c r="K560" s="422"/>
      <c r="L560" s="531"/>
      <c r="M560" s="422"/>
      <c r="N560" s="104"/>
      <c r="O560" s="79">
        <f t="shared" si="27"/>
        <v>0</v>
      </c>
      <c r="P560" s="79">
        <f t="shared" si="27"/>
        <v>0</v>
      </c>
      <c r="Q560" s="152" t="str">
        <f t="shared" si="25"/>
        <v/>
      </c>
    </row>
    <row r="561" spans="1:17" x14ac:dyDescent="0.2">
      <c r="A561" s="118" t="str">
        <f t="shared" si="26"/>
        <v/>
      </c>
      <c r="B561" s="104"/>
      <c r="C561" s="153"/>
      <c r="D561" s="105"/>
      <c r="E561" s="105"/>
      <c r="F561" s="106"/>
      <c r="G561" s="105"/>
      <c r="H561" s="105"/>
      <c r="I561" s="107"/>
      <c r="J561" s="422"/>
      <c r="K561" s="422"/>
      <c r="L561" s="531"/>
      <c r="M561" s="422"/>
      <c r="N561" s="104"/>
      <c r="O561" s="79">
        <f t="shared" si="27"/>
        <v>0</v>
      </c>
      <c r="P561" s="79">
        <f t="shared" si="27"/>
        <v>0</v>
      </c>
      <c r="Q561" s="152" t="str">
        <f t="shared" si="25"/>
        <v/>
      </c>
    </row>
    <row r="562" spans="1:17" x14ac:dyDescent="0.2">
      <c r="A562" s="118" t="str">
        <f t="shared" si="26"/>
        <v/>
      </c>
      <c r="B562" s="104"/>
      <c r="C562" s="153"/>
      <c r="D562" s="105"/>
      <c r="E562" s="105"/>
      <c r="F562" s="106"/>
      <c r="G562" s="105"/>
      <c r="H562" s="105"/>
      <c r="I562" s="107"/>
      <c r="J562" s="422"/>
      <c r="K562" s="422"/>
      <c r="L562" s="531"/>
      <c r="M562" s="422"/>
      <c r="N562" s="104"/>
      <c r="O562" s="79">
        <f t="shared" si="27"/>
        <v>0</v>
      </c>
      <c r="P562" s="79">
        <f t="shared" si="27"/>
        <v>0</v>
      </c>
      <c r="Q562" s="152" t="str">
        <f t="shared" si="25"/>
        <v/>
      </c>
    </row>
    <row r="563" spans="1:17" x14ac:dyDescent="0.2">
      <c r="A563" s="438" t="str">
        <f t="shared" si="26"/>
        <v/>
      </c>
      <c r="B563" s="104"/>
      <c r="C563" s="153"/>
      <c r="D563" s="105"/>
      <c r="E563" s="105"/>
      <c r="F563" s="106"/>
      <c r="G563" s="105"/>
      <c r="H563" s="105"/>
      <c r="I563" s="107"/>
      <c r="J563" s="422"/>
      <c r="K563" s="422"/>
      <c r="L563" s="531"/>
      <c r="M563" s="422"/>
      <c r="N563" s="104"/>
      <c r="O563" s="79">
        <f t="shared" si="27"/>
        <v>0</v>
      </c>
      <c r="P563" s="79">
        <f t="shared" si="27"/>
        <v>0</v>
      </c>
      <c r="Q563" s="152" t="str">
        <f t="shared" ref="Q563:Q626" si="28">SUBSTITUTE(D563," ","_")</f>
        <v/>
      </c>
    </row>
    <row r="564" spans="1:17" x14ac:dyDescent="0.2">
      <c r="A564" s="118" t="str">
        <f t="shared" si="26"/>
        <v/>
      </c>
      <c r="B564" s="104"/>
      <c r="C564" s="153"/>
      <c r="D564" s="105"/>
      <c r="E564" s="105"/>
      <c r="F564" s="106"/>
      <c r="G564" s="105"/>
      <c r="H564" s="105"/>
      <c r="I564" s="107"/>
      <c r="J564" s="422"/>
      <c r="K564" s="422"/>
      <c r="L564" s="531"/>
      <c r="M564" s="422"/>
      <c r="N564" s="104"/>
      <c r="O564" s="79">
        <f t="shared" si="27"/>
        <v>0</v>
      </c>
      <c r="P564" s="79">
        <f t="shared" si="27"/>
        <v>0</v>
      </c>
      <c r="Q564" s="152" t="str">
        <f t="shared" si="28"/>
        <v/>
      </c>
    </row>
    <row r="565" spans="1:17" x14ac:dyDescent="0.2">
      <c r="A565" s="118" t="str">
        <f t="shared" si="26"/>
        <v/>
      </c>
      <c r="B565" s="104"/>
      <c r="C565" s="153"/>
      <c r="D565" s="105"/>
      <c r="E565" s="105"/>
      <c r="F565" s="106"/>
      <c r="G565" s="105"/>
      <c r="H565" s="105"/>
      <c r="I565" s="107"/>
      <c r="J565" s="422"/>
      <c r="K565" s="422"/>
      <c r="L565" s="531"/>
      <c r="M565" s="422"/>
      <c r="N565" s="104"/>
      <c r="O565" s="79">
        <f t="shared" si="27"/>
        <v>0</v>
      </c>
      <c r="P565" s="79">
        <f t="shared" si="27"/>
        <v>0</v>
      </c>
      <c r="Q565" s="152" t="str">
        <f t="shared" si="28"/>
        <v/>
      </c>
    </row>
    <row r="566" spans="1:17" x14ac:dyDescent="0.2">
      <c r="A566" s="118" t="str">
        <f t="shared" si="26"/>
        <v/>
      </c>
      <c r="B566" s="104"/>
      <c r="C566" s="153"/>
      <c r="D566" s="105"/>
      <c r="E566" s="105"/>
      <c r="F566" s="106"/>
      <c r="G566" s="105"/>
      <c r="H566" s="105"/>
      <c r="I566" s="107"/>
      <c r="J566" s="422"/>
      <c r="K566" s="422"/>
      <c r="L566" s="531"/>
      <c r="M566" s="422"/>
      <c r="N566" s="104"/>
      <c r="O566" s="427">
        <f t="shared" si="27"/>
        <v>0</v>
      </c>
      <c r="P566" s="427">
        <f t="shared" si="27"/>
        <v>0</v>
      </c>
      <c r="Q566" s="428" t="str">
        <f t="shared" si="28"/>
        <v/>
      </c>
    </row>
    <row r="567" spans="1:17" x14ac:dyDescent="0.2">
      <c r="A567" s="118" t="str">
        <f t="shared" si="26"/>
        <v/>
      </c>
      <c r="B567" s="104"/>
      <c r="C567" s="153"/>
      <c r="D567" s="105"/>
      <c r="E567" s="105"/>
      <c r="F567" s="106"/>
      <c r="G567" s="105"/>
      <c r="H567" s="105"/>
      <c r="I567" s="107"/>
      <c r="J567" s="422"/>
      <c r="K567" s="422"/>
      <c r="L567" s="531"/>
      <c r="M567" s="422"/>
      <c r="N567" s="104"/>
      <c r="O567" s="79">
        <f t="shared" si="27"/>
        <v>0</v>
      </c>
      <c r="P567" s="79">
        <f t="shared" si="27"/>
        <v>0</v>
      </c>
      <c r="Q567" s="102" t="str">
        <f t="shared" si="28"/>
        <v/>
      </c>
    </row>
    <row r="568" spans="1:17" x14ac:dyDescent="0.2">
      <c r="A568" s="438" t="str">
        <f t="shared" si="26"/>
        <v/>
      </c>
      <c r="B568" s="104"/>
      <c r="C568" s="153"/>
      <c r="D568" s="105"/>
      <c r="E568" s="105"/>
      <c r="F568" s="106"/>
      <c r="G568" s="105"/>
      <c r="H568" s="105"/>
      <c r="I568" s="107"/>
      <c r="J568" s="422"/>
      <c r="K568" s="422"/>
      <c r="L568" s="531"/>
      <c r="M568" s="422"/>
      <c r="N568" s="104"/>
      <c r="O568" s="79">
        <f t="shared" si="27"/>
        <v>0</v>
      </c>
      <c r="P568" s="79">
        <f t="shared" si="27"/>
        <v>0</v>
      </c>
      <c r="Q568" s="102" t="str">
        <f t="shared" si="28"/>
        <v/>
      </c>
    </row>
    <row r="569" spans="1:17" x14ac:dyDescent="0.2">
      <c r="A569" s="118" t="str">
        <f t="shared" si="26"/>
        <v/>
      </c>
      <c r="B569" s="104"/>
      <c r="C569" s="153"/>
      <c r="D569" s="105"/>
      <c r="E569" s="105"/>
      <c r="F569" s="106"/>
      <c r="G569" s="105"/>
      <c r="H569" s="105"/>
      <c r="I569" s="107"/>
      <c r="J569" s="422"/>
      <c r="K569" s="422"/>
      <c r="L569" s="531"/>
      <c r="M569" s="422"/>
      <c r="N569" s="104"/>
      <c r="O569" s="79">
        <f t="shared" si="27"/>
        <v>0</v>
      </c>
      <c r="P569" s="79">
        <f t="shared" si="27"/>
        <v>0</v>
      </c>
      <c r="Q569" s="152" t="str">
        <f t="shared" si="28"/>
        <v/>
      </c>
    </row>
    <row r="570" spans="1:17" s="429" customFormat="1" x14ac:dyDescent="0.2">
      <c r="A570" s="118" t="str">
        <f t="shared" si="26"/>
        <v/>
      </c>
      <c r="B570" s="440"/>
      <c r="C570" s="441"/>
      <c r="D570" s="442"/>
      <c r="E570" s="442"/>
      <c r="F570" s="443"/>
      <c r="G570" s="107"/>
      <c r="H570" s="442"/>
      <c r="I570" s="107"/>
      <c r="J570" s="423"/>
      <c r="K570" s="444"/>
      <c r="L570" s="530"/>
      <c r="M570" s="444"/>
      <c r="N570" s="440"/>
      <c r="O570" s="427">
        <f t="shared" si="27"/>
        <v>0</v>
      </c>
      <c r="P570" s="427">
        <f t="shared" si="27"/>
        <v>0</v>
      </c>
      <c r="Q570" s="428" t="str">
        <f t="shared" si="28"/>
        <v/>
      </c>
    </row>
    <row r="571" spans="1:17" x14ac:dyDescent="0.2">
      <c r="A571" s="118" t="str">
        <f t="shared" si="26"/>
        <v/>
      </c>
      <c r="B571" s="104"/>
      <c r="C571" s="153"/>
      <c r="D571" s="105"/>
      <c r="E571" s="105"/>
      <c r="F571" s="106"/>
      <c r="G571" s="105"/>
      <c r="H571" s="105"/>
      <c r="I571" s="107"/>
      <c r="J571" s="422"/>
      <c r="K571" s="422"/>
      <c r="L571" s="531"/>
      <c r="M571" s="422"/>
      <c r="N571" s="104"/>
      <c r="O571" s="79">
        <f t="shared" si="27"/>
        <v>0</v>
      </c>
      <c r="P571" s="79">
        <f t="shared" si="27"/>
        <v>0</v>
      </c>
      <c r="Q571" s="102" t="str">
        <f t="shared" si="28"/>
        <v/>
      </c>
    </row>
    <row r="572" spans="1:17" s="433" customFormat="1" x14ac:dyDescent="0.2">
      <c r="A572" s="118" t="str">
        <f t="shared" si="26"/>
        <v/>
      </c>
      <c r="B572" s="439"/>
      <c r="C572" s="287"/>
      <c r="D572" s="107"/>
      <c r="E572" s="107"/>
      <c r="F572" s="288"/>
      <c r="G572" s="107"/>
      <c r="H572" s="107"/>
      <c r="I572" s="107"/>
      <c r="J572" s="423"/>
      <c r="K572" s="423"/>
      <c r="L572" s="531"/>
      <c r="M572" s="423"/>
      <c r="N572" s="439"/>
      <c r="O572" s="79">
        <f t="shared" si="27"/>
        <v>0</v>
      </c>
      <c r="P572" s="79">
        <f t="shared" si="27"/>
        <v>0</v>
      </c>
      <c r="Q572" s="102" t="str">
        <f t="shared" si="28"/>
        <v/>
      </c>
    </row>
    <row r="573" spans="1:17" x14ac:dyDescent="0.2">
      <c r="A573" s="438" t="str">
        <f t="shared" si="26"/>
        <v/>
      </c>
      <c r="B573" s="104"/>
      <c r="C573" s="153"/>
      <c r="D573" s="105"/>
      <c r="E573" s="105"/>
      <c r="F573" s="106"/>
      <c r="G573" s="105"/>
      <c r="H573" s="105"/>
      <c r="I573" s="107"/>
      <c r="J573" s="422"/>
      <c r="K573" s="422"/>
      <c r="L573" s="531"/>
      <c r="M573" s="422"/>
      <c r="N573" s="104"/>
      <c r="O573" s="79">
        <f t="shared" si="27"/>
        <v>0</v>
      </c>
      <c r="P573" s="79">
        <f t="shared" si="27"/>
        <v>0</v>
      </c>
      <c r="Q573" s="152" t="str">
        <f t="shared" si="28"/>
        <v/>
      </c>
    </row>
    <row r="574" spans="1:17" x14ac:dyDescent="0.2">
      <c r="A574" s="118" t="str">
        <f t="shared" si="26"/>
        <v/>
      </c>
      <c r="B574" s="104"/>
      <c r="C574" s="153"/>
      <c r="D574" s="105"/>
      <c r="E574" s="105"/>
      <c r="F574" s="106"/>
      <c r="G574" s="105"/>
      <c r="H574" s="105"/>
      <c r="I574" s="107"/>
      <c r="J574" s="422"/>
      <c r="K574" s="422"/>
      <c r="L574" s="531"/>
      <c r="M574" s="422"/>
      <c r="N574" s="104"/>
      <c r="O574" s="427">
        <f t="shared" si="27"/>
        <v>0</v>
      </c>
      <c r="P574" s="427">
        <f t="shared" si="27"/>
        <v>0</v>
      </c>
      <c r="Q574" s="428" t="str">
        <f t="shared" si="28"/>
        <v/>
      </c>
    </row>
    <row r="575" spans="1:17" x14ac:dyDescent="0.2">
      <c r="A575" s="118" t="str">
        <f t="shared" si="26"/>
        <v/>
      </c>
      <c r="B575" s="104"/>
      <c r="C575" s="153"/>
      <c r="D575" s="105"/>
      <c r="E575" s="105"/>
      <c r="F575" s="106"/>
      <c r="G575" s="105"/>
      <c r="H575" s="105"/>
      <c r="I575" s="107"/>
      <c r="J575" s="422"/>
      <c r="K575" s="422"/>
      <c r="L575" s="531"/>
      <c r="M575" s="422"/>
      <c r="N575" s="104"/>
      <c r="O575" s="79">
        <f t="shared" si="27"/>
        <v>0</v>
      </c>
      <c r="P575" s="79">
        <f t="shared" si="27"/>
        <v>0</v>
      </c>
      <c r="Q575" s="102" t="str">
        <f t="shared" si="28"/>
        <v/>
      </c>
    </row>
    <row r="576" spans="1:17" x14ac:dyDescent="0.2">
      <c r="A576" s="118" t="str">
        <f t="shared" si="26"/>
        <v/>
      </c>
      <c r="B576" s="104"/>
      <c r="C576" s="153"/>
      <c r="D576" s="105"/>
      <c r="E576" s="105"/>
      <c r="F576" s="106"/>
      <c r="G576" s="105"/>
      <c r="H576" s="105"/>
      <c r="I576" s="107"/>
      <c r="J576" s="422"/>
      <c r="K576" s="422"/>
      <c r="L576" s="531"/>
      <c r="M576" s="422"/>
      <c r="N576" s="104"/>
      <c r="O576" s="79">
        <f t="shared" si="27"/>
        <v>0</v>
      </c>
      <c r="P576" s="79">
        <f t="shared" si="27"/>
        <v>0</v>
      </c>
      <c r="Q576" s="102" t="str">
        <f t="shared" si="28"/>
        <v/>
      </c>
    </row>
    <row r="577" spans="1:17" x14ac:dyDescent="0.2">
      <c r="A577" s="118" t="str">
        <f t="shared" si="26"/>
        <v/>
      </c>
      <c r="B577" s="104"/>
      <c r="C577" s="153"/>
      <c r="D577" s="105"/>
      <c r="E577" s="105"/>
      <c r="F577" s="106"/>
      <c r="G577" s="105"/>
      <c r="H577" s="105"/>
      <c r="I577" s="107"/>
      <c r="J577" s="422"/>
      <c r="K577" s="422"/>
      <c r="L577" s="531"/>
      <c r="M577" s="422"/>
      <c r="N577" s="104"/>
      <c r="O577" s="79">
        <f t="shared" si="27"/>
        <v>0</v>
      </c>
      <c r="P577" s="79">
        <f t="shared" si="27"/>
        <v>0</v>
      </c>
      <c r="Q577" s="152" t="str">
        <f t="shared" si="28"/>
        <v/>
      </c>
    </row>
    <row r="578" spans="1:17" x14ac:dyDescent="0.2">
      <c r="A578" s="438" t="str">
        <f t="shared" si="26"/>
        <v/>
      </c>
      <c r="B578" s="104"/>
      <c r="C578" s="153"/>
      <c r="D578" s="105"/>
      <c r="E578" s="105"/>
      <c r="F578" s="106"/>
      <c r="G578" s="105"/>
      <c r="H578" s="105"/>
      <c r="I578" s="107"/>
      <c r="J578" s="422"/>
      <c r="K578" s="422"/>
      <c r="L578" s="531"/>
      <c r="M578" s="422"/>
      <c r="N578" s="104"/>
      <c r="O578" s="427">
        <f t="shared" si="27"/>
        <v>0</v>
      </c>
      <c r="P578" s="427">
        <f t="shared" si="27"/>
        <v>0</v>
      </c>
      <c r="Q578" s="428" t="str">
        <f t="shared" si="28"/>
        <v/>
      </c>
    </row>
    <row r="579" spans="1:17" x14ac:dyDescent="0.2">
      <c r="A579" s="118" t="str">
        <f t="shared" si="26"/>
        <v/>
      </c>
      <c r="B579" s="104"/>
      <c r="C579" s="153"/>
      <c r="D579" s="105"/>
      <c r="E579" s="105"/>
      <c r="F579" s="106"/>
      <c r="G579" s="105"/>
      <c r="H579" s="105"/>
      <c r="I579" s="107"/>
      <c r="J579" s="422"/>
      <c r="K579" s="422"/>
      <c r="L579" s="531"/>
      <c r="M579" s="422"/>
      <c r="N579" s="104"/>
      <c r="O579" s="79">
        <f t="shared" si="27"/>
        <v>0</v>
      </c>
      <c r="P579" s="79">
        <f t="shared" si="27"/>
        <v>0</v>
      </c>
      <c r="Q579" s="102" t="str">
        <f t="shared" si="28"/>
        <v/>
      </c>
    </row>
    <row r="580" spans="1:17" x14ac:dyDescent="0.2">
      <c r="A580" s="118" t="str">
        <f t="shared" si="26"/>
        <v/>
      </c>
      <c r="B580" s="104"/>
      <c r="C580" s="153"/>
      <c r="D580" s="105"/>
      <c r="E580" s="105"/>
      <c r="F580" s="106"/>
      <c r="G580" s="105"/>
      <c r="H580" s="105"/>
      <c r="I580" s="107"/>
      <c r="J580" s="422"/>
      <c r="K580" s="422"/>
      <c r="L580" s="531"/>
      <c r="M580" s="422"/>
      <c r="N580" s="104"/>
      <c r="O580" s="79">
        <f t="shared" si="27"/>
        <v>0</v>
      </c>
      <c r="P580" s="79">
        <f t="shared" si="27"/>
        <v>0</v>
      </c>
      <c r="Q580" s="102" t="str">
        <f t="shared" si="28"/>
        <v/>
      </c>
    </row>
    <row r="581" spans="1:17" x14ac:dyDescent="0.2">
      <c r="A581" s="118" t="str">
        <f t="shared" si="26"/>
        <v/>
      </c>
      <c r="B581" s="104"/>
      <c r="C581" s="153"/>
      <c r="D581" s="105"/>
      <c r="E581" s="105"/>
      <c r="F581" s="106"/>
      <c r="G581" s="105"/>
      <c r="H581" s="105"/>
      <c r="I581" s="107"/>
      <c r="J581" s="422"/>
      <c r="K581" s="422"/>
      <c r="L581" s="531"/>
      <c r="M581" s="422"/>
      <c r="N581" s="104"/>
      <c r="O581" s="79">
        <f t="shared" si="27"/>
        <v>0</v>
      </c>
      <c r="P581" s="79">
        <f t="shared" si="27"/>
        <v>0</v>
      </c>
      <c r="Q581" s="152" t="str">
        <f t="shared" si="28"/>
        <v/>
      </c>
    </row>
    <row r="582" spans="1:17" x14ac:dyDescent="0.2">
      <c r="A582" s="118" t="str">
        <f t="shared" si="26"/>
        <v/>
      </c>
      <c r="B582" s="104"/>
      <c r="C582" s="153"/>
      <c r="D582" s="105"/>
      <c r="E582" s="105"/>
      <c r="F582" s="106"/>
      <c r="G582" s="105"/>
      <c r="H582" s="105"/>
      <c r="I582" s="107"/>
      <c r="J582" s="422"/>
      <c r="K582" s="422"/>
      <c r="L582" s="531"/>
      <c r="M582" s="422"/>
      <c r="N582" s="104"/>
      <c r="O582" s="427">
        <f t="shared" si="27"/>
        <v>0</v>
      </c>
      <c r="P582" s="427">
        <f t="shared" si="27"/>
        <v>0</v>
      </c>
      <c r="Q582" s="428" t="str">
        <f t="shared" si="28"/>
        <v/>
      </c>
    </row>
    <row r="583" spans="1:17" x14ac:dyDescent="0.2">
      <c r="A583" s="438" t="str">
        <f t="shared" si="26"/>
        <v/>
      </c>
      <c r="B583" s="104"/>
      <c r="C583" s="153"/>
      <c r="D583" s="105"/>
      <c r="E583" s="105"/>
      <c r="F583" s="106"/>
      <c r="G583" s="105"/>
      <c r="H583" s="105"/>
      <c r="I583" s="107"/>
      <c r="J583" s="422"/>
      <c r="K583" s="422"/>
      <c r="L583" s="531"/>
      <c r="M583" s="422"/>
      <c r="N583" s="104"/>
      <c r="O583" s="79">
        <f t="shared" si="27"/>
        <v>0</v>
      </c>
      <c r="P583" s="79">
        <f t="shared" si="27"/>
        <v>0</v>
      </c>
      <c r="Q583" s="102" t="str">
        <f t="shared" si="28"/>
        <v/>
      </c>
    </row>
    <row r="584" spans="1:17" x14ac:dyDescent="0.2">
      <c r="A584" s="118" t="str">
        <f t="shared" si="26"/>
        <v/>
      </c>
      <c r="B584" s="104"/>
      <c r="C584" s="153"/>
      <c r="D584" s="105"/>
      <c r="E584" s="105"/>
      <c r="F584" s="106"/>
      <c r="G584" s="105"/>
      <c r="H584" s="105"/>
      <c r="I584" s="107"/>
      <c r="J584" s="422"/>
      <c r="K584" s="422"/>
      <c r="L584" s="531"/>
      <c r="M584" s="422"/>
      <c r="N584" s="104"/>
      <c r="O584" s="79">
        <f t="shared" si="27"/>
        <v>0</v>
      </c>
      <c r="P584" s="79">
        <f t="shared" si="27"/>
        <v>0</v>
      </c>
      <c r="Q584" s="102" t="str">
        <f t="shared" si="28"/>
        <v/>
      </c>
    </row>
    <row r="585" spans="1:17" x14ac:dyDescent="0.2">
      <c r="A585" s="118" t="str">
        <f t="shared" si="26"/>
        <v/>
      </c>
      <c r="B585" s="104"/>
      <c r="C585" s="153"/>
      <c r="D585" s="105"/>
      <c r="E585" s="105"/>
      <c r="F585" s="106"/>
      <c r="G585" s="105"/>
      <c r="H585" s="105"/>
      <c r="I585" s="107"/>
      <c r="J585" s="422"/>
      <c r="K585" s="422"/>
      <c r="L585" s="531"/>
      <c r="M585" s="422"/>
      <c r="N585" s="104"/>
      <c r="O585" s="79">
        <f t="shared" si="27"/>
        <v>0</v>
      </c>
      <c r="P585" s="79">
        <f t="shared" si="27"/>
        <v>0</v>
      </c>
      <c r="Q585" s="152" t="str">
        <f t="shared" si="28"/>
        <v/>
      </c>
    </row>
    <row r="586" spans="1:17" x14ac:dyDescent="0.2">
      <c r="A586" s="118" t="str">
        <f t="shared" si="26"/>
        <v/>
      </c>
      <c r="B586" s="104"/>
      <c r="C586" s="153"/>
      <c r="D586" s="105"/>
      <c r="E586" s="105"/>
      <c r="F586" s="106"/>
      <c r="G586" s="105"/>
      <c r="H586" s="105"/>
      <c r="I586" s="107"/>
      <c r="J586" s="422"/>
      <c r="K586" s="422"/>
      <c r="L586" s="531"/>
      <c r="M586" s="422"/>
      <c r="N586" s="104"/>
      <c r="O586" s="427">
        <f t="shared" si="27"/>
        <v>0</v>
      </c>
      <c r="P586" s="427">
        <f t="shared" si="27"/>
        <v>0</v>
      </c>
      <c r="Q586" s="428" t="str">
        <f t="shared" si="28"/>
        <v/>
      </c>
    </row>
    <row r="587" spans="1:17" x14ac:dyDescent="0.2">
      <c r="A587" s="118" t="str">
        <f t="shared" si="26"/>
        <v/>
      </c>
      <c r="B587" s="104"/>
      <c r="C587" s="153"/>
      <c r="D587" s="105"/>
      <c r="E587" s="105"/>
      <c r="F587" s="106"/>
      <c r="G587" s="105"/>
      <c r="H587" s="105"/>
      <c r="I587" s="107"/>
      <c r="J587" s="422"/>
      <c r="K587" s="422"/>
      <c r="L587" s="531"/>
      <c r="M587" s="422"/>
      <c r="N587" s="104"/>
      <c r="O587" s="79">
        <f t="shared" si="27"/>
        <v>0</v>
      </c>
      <c r="P587" s="79">
        <f t="shared" si="27"/>
        <v>0</v>
      </c>
      <c r="Q587" s="102" t="str">
        <f t="shared" si="28"/>
        <v/>
      </c>
    </row>
    <row r="588" spans="1:17" x14ac:dyDescent="0.2">
      <c r="A588" s="438" t="str">
        <f t="shared" si="26"/>
        <v/>
      </c>
      <c r="B588" s="104"/>
      <c r="C588" s="153"/>
      <c r="D588" s="105"/>
      <c r="E588" s="105"/>
      <c r="F588" s="106"/>
      <c r="G588" s="105"/>
      <c r="H588" s="105"/>
      <c r="I588" s="107"/>
      <c r="J588" s="422"/>
      <c r="K588" s="422"/>
      <c r="L588" s="531"/>
      <c r="M588" s="422"/>
      <c r="N588" s="104"/>
      <c r="O588" s="79">
        <f t="shared" si="27"/>
        <v>0</v>
      </c>
      <c r="P588" s="79">
        <f t="shared" si="27"/>
        <v>0</v>
      </c>
      <c r="Q588" s="102" t="str">
        <f t="shared" si="28"/>
        <v/>
      </c>
    </row>
    <row r="589" spans="1:17" x14ac:dyDescent="0.2">
      <c r="A589" s="118" t="str">
        <f t="shared" si="26"/>
        <v/>
      </c>
      <c r="B589" s="104"/>
      <c r="C589" s="153"/>
      <c r="D589" s="105"/>
      <c r="E589" s="105"/>
      <c r="F589" s="106"/>
      <c r="G589" s="105"/>
      <c r="H589" s="105"/>
      <c r="I589" s="107"/>
      <c r="J589" s="422"/>
      <c r="K589" s="422"/>
      <c r="L589" s="531"/>
      <c r="M589" s="422"/>
      <c r="N589" s="104"/>
      <c r="O589" s="79">
        <f t="shared" si="27"/>
        <v>0</v>
      </c>
      <c r="P589" s="79">
        <f t="shared" si="27"/>
        <v>0</v>
      </c>
      <c r="Q589" s="152" t="str">
        <f t="shared" si="28"/>
        <v/>
      </c>
    </row>
    <row r="590" spans="1:17" x14ac:dyDescent="0.2">
      <c r="A590" s="118" t="str">
        <f t="shared" si="26"/>
        <v/>
      </c>
      <c r="B590" s="104"/>
      <c r="C590" s="153"/>
      <c r="D590" s="105"/>
      <c r="E590" s="105"/>
      <c r="F590" s="106"/>
      <c r="G590" s="105"/>
      <c r="H590" s="105"/>
      <c r="I590" s="107"/>
      <c r="J590" s="422"/>
      <c r="K590" s="422"/>
      <c r="L590" s="531"/>
      <c r="M590" s="422"/>
      <c r="N590" s="104"/>
      <c r="O590" s="427">
        <f t="shared" si="27"/>
        <v>0</v>
      </c>
      <c r="P590" s="427">
        <f t="shared" si="27"/>
        <v>0</v>
      </c>
      <c r="Q590" s="428" t="str">
        <f t="shared" si="28"/>
        <v/>
      </c>
    </row>
    <row r="591" spans="1:17" x14ac:dyDescent="0.2">
      <c r="A591" s="118" t="str">
        <f t="shared" si="26"/>
        <v/>
      </c>
      <c r="B591" s="104"/>
      <c r="C591" s="153"/>
      <c r="D591" s="105"/>
      <c r="E591" s="105"/>
      <c r="F591" s="106"/>
      <c r="G591" s="105"/>
      <c r="H591" s="105"/>
      <c r="I591" s="107"/>
      <c r="J591" s="422"/>
      <c r="K591" s="422"/>
      <c r="L591" s="531"/>
      <c r="M591" s="422"/>
      <c r="N591" s="104"/>
      <c r="O591" s="79">
        <f t="shared" si="27"/>
        <v>0</v>
      </c>
      <c r="P591" s="79">
        <f t="shared" si="27"/>
        <v>0</v>
      </c>
      <c r="Q591" s="102" t="str">
        <f t="shared" si="28"/>
        <v/>
      </c>
    </row>
    <row r="592" spans="1:17" x14ac:dyDescent="0.2">
      <c r="A592" s="118" t="str">
        <f t="shared" si="26"/>
        <v/>
      </c>
      <c r="B592" s="104"/>
      <c r="C592" s="153"/>
      <c r="D592" s="105"/>
      <c r="E592" s="105"/>
      <c r="F592" s="106"/>
      <c r="G592" s="105"/>
      <c r="H592" s="105"/>
      <c r="I592" s="107"/>
      <c r="J592" s="422"/>
      <c r="K592" s="422"/>
      <c r="L592" s="531"/>
      <c r="M592" s="422"/>
      <c r="N592" s="104"/>
      <c r="O592" s="79">
        <f t="shared" si="27"/>
        <v>0</v>
      </c>
      <c r="P592" s="79">
        <f t="shared" si="27"/>
        <v>0</v>
      </c>
      <c r="Q592" s="102" t="str">
        <f t="shared" si="28"/>
        <v/>
      </c>
    </row>
    <row r="593" spans="1:17" x14ac:dyDescent="0.2">
      <c r="A593" s="438" t="str">
        <f t="shared" si="26"/>
        <v/>
      </c>
      <c r="B593" s="104"/>
      <c r="C593" s="153"/>
      <c r="D593" s="105"/>
      <c r="E593" s="105"/>
      <c r="F593" s="106"/>
      <c r="G593" s="105"/>
      <c r="H593" s="105"/>
      <c r="I593" s="107"/>
      <c r="J593" s="422"/>
      <c r="K593" s="422"/>
      <c r="L593" s="531"/>
      <c r="M593" s="422"/>
      <c r="N593" s="104"/>
      <c r="O593" s="79">
        <f t="shared" si="27"/>
        <v>0</v>
      </c>
      <c r="P593" s="79">
        <f t="shared" si="27"/>
        <v>0</v>
      </c>
      <c r="Q593" s="152" t="str">
        <f t="shared" si="28"/>
        <v/>
      </c>
    </row>
    <row r="594" spans="1:17" x14ac:dyDescent="0.2">
      <c r="A594" s="118" t="str">
        <f t="shared" si="26"/>
        <v/>
      </c>
      <c r="B594" s="104"/>
      <c r="C594" s="153"/>
      <c r="D594" s="105"/>
      <c r="E594" s="105"/>
      <c r="F594" s="106"/>
      <c r="G594" s="105"/>
      <c r="H594" s="105"/>
      <c r="I594" s="107"/>
      <c r="J594" s="422"/>
      <c r="K594" s="422"/>
      <c r="L594" s="531"/>
      <c r="M594" s="422"/>
      <c r="N594" s="104"/>
      <c r="O594" s="427">
        <f t="shared" si="27"/>
        <v>0</v>
      </c>
      <c r="P594" s="427">
        <f t="shared" si="27"/>
        <v>0</v>
      </c>
      <c r="Q594" s="428" t="str">
        <f t="shared" si="28"/>
        <v/>
      </c>
    </row>
    <row r="595" spans="1:17" x14ac:dyDescent="0.2">
      <c r="A595" s="118" t="str">
        <f t="shared" si="26"/>
        <v/>
      </c>
      <c r="B595" s="104"/>
      <c r="C595" s="153"/>
      <c r="D595" s="105"/>
      <c r="E595" s="105"/>
      <c r="F595" s="106"/>
      <c r="G595" s="105"/>
      <c r="H595" s="105"/>
      <c r="I595" s="107"/>
      <c r="J595" s="422"/>
      <c r="K595" s="422"/>
      <c r="L595" s="531"/>
      <c r="M595" s="422"/>
      <c r="N595" s="104"/>
      <c r="O595" s="79">
        <f t="shared" si="27"/>
        <v>0</v>
      </c>
      <c r="P595" s="79">
        <f t="shared" si="27"/>
        <v>0</v>
      </c>
      <c r="Q595" s="102" t="str">
        <f t="shared" si="28"/>
        <v/>
      </c>
    </row>
    <row r="596" spans="1:17" x14ac:dyDescent="0.2">
      <c r="A596" s="118" t="str">
        <f t="shared" si="26"/>
        <v/>
      </c>
      <c r="B596" s="104"/>
      <c r="C596" s="153"/>
      <c r="D596" s="105"/>
      <c r="E596" s="105"/>
      <c r="F596" s="106"/>
      <c r="G596" s="105"/>
      <c r="H596" s="105"/>
      <c r="I596" s="107"/>
      <c r="J596" s="422"/>
      <c r="K596" s="422"/>
      <c r="L596" s="531"/>
      <c r="M596" s="422"/>
      <c r="N596" s="104"/>
      <c r="O596" s="79">
        <f t="shared" si="27"/>
        <v>0</v>
      </c>
      <c r="P596" s="79">
        <f t="shared" si="27"/>
        <v>0</v>
      </c>
      <c r="Q596" s="102" t="str">
        <f t="shared" si="28"/>
        <v/>
      </c>
    </row>
    <row r="597" spans="1:17" x14ac:dyDescent="0.2">
      <c r="A597" s="118" t="str">
        <f t="shared" si="26"/>
        <v/>
      </c>
      <c r="B597" s="104"/>
      <c r="C597" s="153"/>
      <c r="D597" s="105"/>
      <c r="E597" s="105"/>
      <c r="F597" s="106"/>
      <c r="G597" s="105"/>
      <c r="H597" s="105"/>
      <c r="I597" s="107"/>
      <c r="J597" s="422"/>
      <c r="K597" s="422"/>
      <c r="L597" s="531"/>
      <c r="M597" s="422"/>
      <c r="N597" s="104"/>
      <c r="O597" s="79">
        <f t="shared" si="27"/>
        <v>0</v>
      </c>
      <c r="P597" s="79">
        <f t="shared" si="27"/>
        <v>0</v>
      </c>
      <c r="Q597" s="152" t="str">
        <f t="shared" si="28"/>
        <v/>
      </c>
    </row>
    <row r="598" spans="1:17" x14ac:dyDescent="0.2">
      <c r="A598" s="438" t="str">
        <f t="shared" si="26"/>
        <v/>
      </c>
      <c r="B598" s="104"/>
      <c r="C598" s="153"/>
      <c r="D598" s="105"/>
      <c r="E598" s="105"/>
      <c r="F598" s="106"/>
      <c r="G598" s="105"/>
      <c r="H598" s="105"/>
      <c r="I598" s="107"/>
      <c r="J598" s="422"/>
      <c r="K598" s="422"/>
      <c r="L598" s="531"/>
      <c r="M598" s="422"/>
      <c r="N598" s="104"/>
      <c r="O598" s="427">
        <f t="shared" si="27"/>
        <v>0</v>
      </c>
      <c r="P598" s="427">
        <f t="shared" si="27"/>
        <v>0</v>
      </c>
      <c r="Q598" s="428" t="str">
        <f t="shared" si="28"/>
        <v/>
      </c>
    </row>
    <row r="599" spans="1:17" x14ac:dyDescent="0.2">
      <c r="A599" s="118" t="str">
        <f t="shared" si="26"/>
        <v/>
      </c>
      <c r="B599" s="104"/>
      <c r="C599" s="153"/>
      <c r="D599" s="105"/>
      <c r="E599" s="105"/>
      <c r="F599" s="106"/>
      <c r="G599" s="105"/>
      <c r="H599" s="105"/>
      <c r="I599" s="107"/>
      <c r="J599" s="422"/>
      <c r="K599" s="422"/>
      <c r="L599" s="531"/>
      <c r="M599" s="422"/>
      <c r="N599" s="104"/>
      <c r="O599" s="79">
        <f t="shared" si="27"/>
        <v>0</v>
      </c>
      <c r="P599" s="79">
        <f t="shared" si="27"/>
        <v>0</v>
      </c>
      <c r="Q599" s="102" t="str">
        <f t="shared" si="28"/>
        <v/>
      </c>
    </row>
    <row r="600" spans="1:17" x14ac:dyDescent="0.2">
      <c r="A600" s="118" t="str">
        <f t="shared" si="26"/>
        <v/>
      </c>
      <c r="B600" s="104"/>
      <c r="C600" s="153"/>
      <c r="D600" s="105"/>
      <c r="E600" s="105"/>
      <c r="F600" s="106"/>
      <c r="G600" s="105"/>
      <c r="H600" s="105"/>
      <c r="I600" s="107"/>
      <c r="J600" s="422"/>
      <c r="K600" s="422"/>
      <c r="L600" s="531"/>
      <c r="M600" s="422"/>
      <c r="N600" s="104"/>
      <c r="O600" s="79">
        <f t="shared" si="27"/>
        <v>0</v>
      </c>
      <c r="P600" s="79">
        <f t="shared" si="27"/>
        <v>0</v>
      </c>
      <c r="Q600" s="102" t="str">
        <f t="shared" si="28"/>
        <v/>
      </c>
    </row>
    <row r="601" spans="1:17" x14ac:dyDescent="0.2">
      <c r="A601" s="118" t="str">
        <f t="shared" si="26"/>
        <v/>
      </c>
      <c r="B601" s="104"/>
      <c r="C601" s="153"/>
      <c r="D601" s="105"/>
      <c r="E601" s="105"/>
      <c r="F601" s="106"/>
      <c r="G601" s="105"/>
      <c r="H601" s="105"/>
      <c r="I601" s="107"/>
      <c r="J601" s="422"/>
      <c r="K601" s="422"/>
      <c r="L601" s="531"/>
      <c r="M601" s="422"/>
      <c r="N601" s="104"/>
      <c r="O601" s="79">
        <f t="shared" si="27"/>
        <v>0</v>
      </c>
      <c r="P601" s="79">
        <f t="shared" si="27"/>
        <v>0</v>
      </c>
      <c r="Q601" s="152" t="str">
        <f t="shared" si="28"/>
        <v/>
      </c>
    </row>
    <row r="602" spans="1:17" x14ac:dyDescent="0.2">
      <c r="A602" s="118" t="str">
        <f t="shared" si="26"/>
        <v/>
      </c>
      <c r="B602" s="104"/>
      <c r="C602" s="153"/>
      <c r="D602" s="105"/>
      <c r="E602" s="105"/>
      <c r="F602" s="106"/>
      <c r="G602" s="105"/>
      <c r="H602" s="105"/>
      <c r="I602" s="107"/>
      <c r="J602" s="422"/>
      <c r="K602" s="422"/>
      <c r="L602" s="531"/>
      <c r="M602" s="422"/>
      <c r="N602" s="104"/>
      <c r="O602" s="427">
        <f t="shared" si="27"/>
        <v>0</v>
      </c>
      <c r="P602" s="427">
        <f t="shared" si="27"/>
        <v>0</v>
      </c>
      <c r="Q602" s="428" t="str">
        <f t="shared" si="28"/>
        <v/>
      </c>
    </row>
    <row r="603" spans="1:17" x14ac:dyDescent="0.2">
      <c r="A603" s="438" t="str">
        <f t="shared" si="26"/>
        <v/>
      </c>
      <c r="B603" s="104"/>
      <c r="C603" s="153"/>
      <c r="D603" s="105"/>
      <c r="E603" s="105"/>
      <c r="F603" s="106"/>
      <c r="G603" s="105"/>
      <c r="H603" s="105"/>
      <c r="I603" s="107"/>
      <c r="J603" s="422"/>
      <c r="K603" s="422"/>
      <c r="L603" s="531"/>
      <c r="M603" s="422"/>
      <c r="N603" s="104"/>
      <c r="O603" s="79">
        <f t="shared" si="27"/>
        <v>0</v>
      </c>
      <c r="P603" s="79">
        <f t="shared" si="27"/>
        <v>0</v>
      </c>
      <c r="Q603" s="102" t="str">
        <f t="shared" si="28"/>
        <v/>
      </c>
    </row>
    <row r="604" spans="1:17" x14ac:dyDescent="0.2">
      <c r="A604" s="118" t="str">
        <f t="shared" si="26"/>
        <v/>
      </c>
      <c r="B604" s="104"/>
      <c r="C604" s="153"/>
      <c r="D604" s="105"/>
      <c r="E604" s="105"/>
      <c r="F604" s="106"/>
      <c r="G604" s="105"/>
      <c r="H604" s="105"/>
      <c r="I604" s="107"/>
      <c r="J604" s="422"/>
      <c r="K604" s="422"/>
      <c r="L604" s="531"/>
      <c r="M604" s="422"/>
      <c r="N604" s="104"/>
      <c r="O604" s="79">
        <f t="shared" si="27"/>
        <v>0</v>
      </c>
      <c r="P604" s="79">
        <f t="shared" si="27"/>
        <v>0</v>
      </c>
      <c r="Q604" s="102" t="str">
        <f t="shared" si="28"/>
        <v/>
      </c>
    </row>
    <row r="605" spans="1:17" x14ac:dyDescent="0.2">
      <c r="A605" s="118" t="str">
        <f t="shared" ref="A605:A668" si="29">IF(B605="","",ROW()-4)</f>
        <v/>
      </c>
      <c r="B605" s="104"/>
      <c r="C605" s="153"/>
      <c r="D605" s="105"/>
      <c r="E605" s="105"/>
      <c r="F605" s="106"/>
      <c r="G605" s="105"/>
      <c r="H605" s="105"/>
      <c r="I605" s="107"/>
      <c r="J605" s="422"/>
      <c r="K605" s="422"/>
      <c r="L605" s="531"/>
      <c r="M605" s="422"/>
      <c r="N605" s="104"/>
      <c r="O605" s="79">
        <f t="shared" si="27"/>
        <v>0</v>
      </c>
      <c r="P605" s="79">
        <f t="shared" si="27"/>
        <v>0</v>
      </c>
      <c r="Q605" s="152" t="str">
        <f t="shared" si="28"/>
        <v/>
      </c>
    </row>
    <row r="606" spans="1:17" x14ac:dyDescent="0.2">
      <c r="A606" s="118" t="str">
        <f t="shared" si="29"/>
        <v/>
      </c>
      <c r="B606" s="104"/>
      <c r="C606" s="153"/>
      <c r="D606" s="105"/>
      <c r="E606" s="105"/>
      <c r="F606" s="106"/>
      <c r="G606" s="105"/>
      <c r="H606" s="105"/>
      <c r="I606" s="107"/>
      <c r="J606" s="422"/>
      <c r="K606" s="422"/>
      <c r="L606" s="531"/>
      <c r="M606" s="422"/>
      <c r="N606" s="104"/>
      <c r="O606" s="427">
        <f t="shared" si="27"/>
        <v>0</v>
      </c>
      <c r="P606" s="427">
        <f t="shared" si="27"/>
        <v>0</v>
      </c>
      <c r="Q606" s="428" t="str">
        <f t="shared" si="28"/>
        <v/>
      </c>
    </row>
    <row r="607" spans="1:17" x14ac:dyDescent="0.2">
      <c r="A607" s="118" t="str">
        <f t="shared" si="29"/>
        <v/>
      </c>
      <c r="B607" s="104"/>
      <c r="C607" s="153"/>
      <c r="D607" s="105"/>
      <c r="E607" s="105"/>
      <c r="F607" s="106"/>
      <c r="G607" s="105"/>
      <c r="H607" s="105"/>
      <c r="I607" s="107"/>
      <c r="J607" s="422"/>
      <c r="K607" s="422"/>
      <c r="L607" s="531"/>
      <c r="M607" s="422"/>
      <c r="N607" s="104"/>
      <c r="O607" s="79">
        <f t="shared" si="27"/>
        <v>0</v>
      </c>
      <c r="P607" s="79">
        <f t="shared" si="27"/>
        <v>0</v>
      </c>
      <c r="Q607" s="102" t="str">
        <f t="shared" si="28"/>
        <v/>
      </c>
    </row>
    <row r="608" spans="1:17" x14ac:dyDescent="0.2">
      <c r="A608" s="438" t="str">
        <f t="shared" si="29"/>
        <v/>
      </c>
      <c r="B608" s="104"/>
      <c r="C608" s="153"/>
      <c r="D608" s="105"/>
      <c r="E608" s="105"/>
      <c r="F608" s="106"/>
      <c r="G608" s="105"/>
      <c r="H608" s="105"/>
      <c r="I608" s="107"/>
      <c r="J608" s="422"/>
      <c r="K608" s="422"/>
      <c r="L608" s="531"/>
      <c r="M608" s="422"/>
      <c r="N608" s="104"/>
      <c r="O608" s="79">
        <f t="shared" si="27"/>
        <v>0</v>
      </c>
      <c r="P608" s="79">
        <f t="shared" si="27"/>
        <v>0</v>
      </c>
      <c r="Q608" s="102" t="str">
        <f t="shared" si="28"/>
        <v/>
      </c>
    </row>
    <row r="609" spans="1:17" x14ac:dyDescent="0.2">
      <c r="A609" s="118" t="str">
        <f t="shared" si="29"/>
        <v/>
      </c>
      <c r="B609" s="104"/>
      <c r="C609" s="153"/>
      <c r="D609" s="105"/>
      <c r="E609" s="105"/>
      <c r="F609" s="106"/>
      <c r="G609" s="105"/>
      <c r="H609" s="105"/>
      <c r="I609" s="107"/>
      <c r="J609" s="422"/>
      <c r="K609" s="422"/>
      <c r="L609" s="531"/>
      <c r="M609" s="422"/>
      <c r="N609" s="104"/>
      <c r="O609" s="79">
        <f t="shared" si="27"/>
        <v>0</v>
      </c>
      <c r="P609" s="79">
        <f t="shared" si="27"/>
        <v>0</v>
      </c>
      <c r="Q609" s="152" t="str">
        <f t="shared" si="28"/>
        <v/>
      </c>
    </row>
    <row r="610" spans="1:17" x14ac:dyDescent="0.2">
      <c r="A610" s="118" t="str">
        <f t="shared" si="29"/>
        <v/>
      </c>
      <c r="B610" s="104"/>
      <c r="C610" s="153"/>
      <c r="D610" s="105"/>
      <c r="E610" s="105"/>
      <c r="F610" s="106"/>
      <c r="G610" s="105"/>
      <c r="H610" s="105"/>
      <c r="I610" s="107"/>
      <c r="J610" s="422"/>
      <c r="K610" s="422"/>
      <c r="L610" s="531"/>
      <c r="M610" s="422"/>
      <c r="N610" s="104"/>
      <c r="O610" s="427">
        <f t="shared" si="27"/>
        <v>0</v>
      </c>
      <c r="P610" s="427">
        <f t="shared" si="27"/>
        <v>0</v>
      </c>
      <c r="Q610" s="428" t="str">
        <f t="shared" si="28"/>
        <v/>
      </c>
    </row>
    <row r="611" spans="1:17" x14ac:dyDescent="0.2">
      <c r="A611" s="118" t="str">
        <f t="shared" si="29"/>
        <v/>
      </c>
      <c r="B611" s="104"/>
      <c r="C611" s="153"/>
      <c r="D611" s="105"/>
      <c r="E611" s="105"/>
      <c r="F611" s="106"/>
      <c r="G611" s="105"/>
      <c r="H611" s="105"/>
      <c r="I611" s="107"/>
      <c r="J611" s="422"/>
      <c r="K611" s="422"/>
      <c r="L611" s="531"/>
      <c r="M611" s="422"/>
      <c r="N611" s="104"/>
      <c r="O611" s="79">
        <f t="shared" si="27"/>
        <v>0</v>
      </c>
      <c r="P611" s="79">
        <f t="shared" si="27"/>
        <v>0</v>
      </c>
      <c r="Q611" s="102" t="str">
        <f t="shared" si="28"/>
        <v/>
      </c>
    </row>
    <row r="612" spans="1:17" x14ac:dyDescent="0.2">
      <c r="A612" s="118" t="str">
        <f t="shared" si="29"/>
        <v/>
      </c>
      <c r="B612" s="104"/>
      <c r="C612" s="153"/>
      <c r="D612" s="105"/>
      <c r="E612" s="105"/>
      <c r="F612" s="106"/>
      <c r="G612" s="105"/>
      <c r="H612" s="105"/>
      <c r="I612" s="107"/>
      <c r="J612" s="422"/>
      <c r="K612" s="422"/>
      <c r="L612" s="531"/>
      <c r="M612" s="422"/>
      <c r="N612" s="104"/>
      <c r="O612" s="79">
        <f t="shared" si="27"/>
        <v>0</v>
      </c>
      <c r="P612" s="79">
        <f t="shared" si="27"/>
        <v>0</v>
      </c>
      <c r="Q612" s="102" t="str">
        <f t="shared" si="28"/>
        <v/>
      </c>
    </row>
    <row r="613" spans="1:17" x14ac:dyDescent="0.2">
      <c r="A613" s="438" t="str">
        <f t="shared" si="29"/>
        <v/>
      </c>
      <c r="B613" s="104"/>
      <c r="C613" s="153"/>
      <c r="D613" s="105"/>
      <c r="E613" s="105"/>
      <c r="F613" s="106"/>
      <c r="G613" s="105"/>
      <c r="H613" s="105"/>
      <c r="I613" s="107"/>
      <c r="J613" s="422"/>
      <c r="K613" s="422"/>
      <c r="L613" s="531"/>
      <c r="M613" s="422"/>
      <c r="N613" s="104"/>
      <c r="O613" s="79">
        <f t="shared" si="27"/>
        <v>0</v>
      </c>
      <c r="P613" s="79">
        <f t="shared" si="27"/>
        <v>0</v>
      </c>
      <c r="Q613" s="152" t="str">
        <f t="shared" si="28"/>
        <v/>
      </c>
    </row>
    <row r="614" spans="1:17" x14ac:dyDescent="0.2">
      <c r="A614" s="118" t="str">
        <f t="shared" si="29"/>
        <v/>
      </c>
      <c r="B614" s="104"/>
      <c r="C614" s="153"/>
      <c r="D614" s="105"/>
      <c r="E614" s="105"/>
      <c r="F614" s="106"/>
      <c r="G614" s="105"/>
      <c r="H614" s="105"/>
      <c r="I614" s="107"/>
      <c r="J614" s="422"/>
      <c r="K614" s="422"/>
      <c r="L614" s="531"/>
      <c r="M614" s="422"/>
      <c r="N614" s="104"/>
      <c r="O614" s="427">
        <f t="shared" si="27"/>
        <v>0</v>
      </c>
      <c r="P614" s="427">
        <f t="shared" si="27"/>
        <v>0</v>
      </c>
      <c r="Q614" s="428" t="str">
        <f t="shared" si="28"/>
        <v/>
      </c>
    </row>
    <row r="615" spans="1:17" x14ac:dyDescent="0.2">
      <c r="A615" s="118" t="str">
        <f t="shared" si="29"/>
        <v/>
      </c>
      <c r="B615" s="104"/>
      <c r="C615" s="153"/>
      <c r="D615" s="105"/>
      <c r="E615" s="105"/>
      <c r="F615" s="106"/>
      <c r="G615" s="105"/>
      <c r="H615" s="105"/>
      <c r="I615" s="107"/>
      <c r="J615" s="422"/>
      <c r="K615" s="422"/>
      <c r="L615" s="531"/>
      <c r="M615" s="422"/>
      <c r="N615" s="104"/>
      <c r="O615" s="79">
        <f t="shared" si="27"/>
        <v>0</v>
      </c>
      <c r="P615" s="79">
        <f t="shared" si="27"/>
        <v>0</v>
      </c>
      <c r="Q615" s="102" t="str">
        <f t="shared" si="28"/>
        <v/>
      </c>
    </row>
    <row r="616" spans="1:17" x14ac:dyDescent="0.2">
      <c r="A616" s="118" t="str">
        <f t="shared" si="29"/>
        <v/>
      </c>
      <c r="B616" s="104"/>
      <c r="C616" s="153"/>
      <c r="D616" s="105"/>
      <c r="E616" s="105"/>
      <c r="F616" s="106"/>
      <c r="G616" s="105"/>
      <c r="H616" s="105"/>
      <c r="I616" s="107"/>
      <c r="J616" s="422"/>
      <c r="K616" s="422"/>
      <c r="L616" s="531"/>
      <c r="M616" s="422"/>
      <c r="N616" s="104"/>
      <c r="O616" s="79">
        <f t="shared" si="27"/>
        <v>0</v>
      </c>
      <c r="P616" s="79">
        <f t="shared" si="27"/>
        <v>0</v>
      </c>
      <c r="Q616" s="102" t="str">
        <f t="shared" si="28"/>
        <v/>
      </c>
    </row>
    <row r="617" spans="1:17" x14ac:dyDescent="0.2">
      <c r="A617" s="118" t="str">
        <f t="shared" si="29"/>
        <v/>
      </c>
      <c r="B617" s="104"/>
      <c r="C617" s="153"/>
      <c r="D617" s="105"/>
      <c r="E617" s="105"/>
      <c r="F617" s="106"/>
      <c r="G617" s="105"/>
      <c r="H617" s="105"/>
      <c r="I617" s="107"/>
      <c r="J617" s="422"/>
      <c r="K617" s="422"/>
      <c r="L617" s="531"/>
      <c r="M617" s="422"/>
      <c r="N617" s="104"/>
      <c r="O617" s="79">
        <f t="shared" si="27"/>
        <v>0</v>
      </c>
      <c r="P617" s="79">
        <f t="shared" si="27"/>
        <v>0</v>
      </c>
      <c r="Q617" s="152" t="str">
        <f t="shared" si="28"/>
        <v/>
      </c>
    </row>
    <row r="618" spans="1:17" x14ac:dyDescent="0.2">
      <c r="A618" s="438" t="str">
        <f t="shared" si="29"/>
        <v/>
      </c>
      <c r="B618" s="104"/>
      <c r="C618" s="153"/>
      <c r="D618" s="105"/>
      <c r="E618" s="105"/>
      <c r="F618" s="106"/>
      <c r="G618" s="105"/>
      <c r="H618" s="105"/>
      <c r="I618" s="107"/>
      <c r="J618" s="422"/>
      <c r="K618" s="422"/>
      <c r="L618" s="531"/>
      <c r="M618" s="422"/>
      <c r="N618" s="104"/>
      <c r="O618" s="427">
        <f t="shared" si="27"/>
        <v>0</v>
      </c>
      <c r="P618" s="427">
        <f t="shared" si="27"/>
        <v>0</v>
      </c>
      <c r="Q618" s="428" t="str">
        <f t="shared" si="28"/>
        <v/>
      </c>
    </row>
    <row r="619" spans="1:17" x14ac:dyDescent="0.2">
      <c r="A619" s="118" t="str">
        <f t="shared" si="29"/>
        <v/>
      </c>
      <c r="B619" s="104"/>
      <c r="C619" s="153"/>
      <c r="D619" s="105"/>
      <c r="E619" s="105"/>
      <c r="F619" s="106"/>
      <c r="G619" s="105"/>
      <c r="H619" s="105"/>
      <c r="I619" s="107"/>
      <c r="J619" s="422"/>
      <c r="K619" s="422"/>
      <c r="L619" s="531"/>
      <c r="M619" s="422"/>
      <c r="N619" s="104"/>
      <c r="O619" s="79">
        <f t="shared" si="27"/>
        <v>0</v>
      </c>
      <c r="P619" s="79">
        <f t="shared" si="27"/>
        <v>0</v>
      </c>
      <c r="Q619" s="102" t="str">
        <f t="shared" si="28"/>
        <v/>
      </c>
    </row>
    <row r="620" spans="1:17" x14ac:dyDescent="0.2">
      <c r="A620" s="118" t="str">
        <f t="shared" si="29"/>
        <v/>
      </c>
      <c r="B620" s="104"/>
      <c r="C620" s="153"/>
      <c r="D620" s="105"/>
      <c r="E620" s="105"/>
      <c r="F620" s="106"/>
      <c r="G620" s="105"/>
      <c r="H620" s="105"/>
      <c r="I620" s="107"/>
      <c r="J620" s="422"/>
      <c r="K620" s="422"/>
      <c r="L620" s="531"/>
      <c r="M620" s="422"/>
      <c r="N620" s="104"/>
      <c r="O620" s="79">
        <f t="shared" si="27"/>
        <v>0</v>
      </c>
      <c r="P620" s="79">
        <f t="shared" si="27"/>
        <v>0</v>
      </c>
      <c r="Q620" s="102" t="str">
        <f t="shared" si="28"/>
        <v/>
      </c>
    </row>
    <row r="621" spans="1:17" x14ac:dyDescent="0.2">
      <c r="A621" s="118" t="str">
        <f t="shared" si="29"/>
        <v/>
      </c>
      <c r="B621" s="104"/>
      <c r="C621" s="153"/>
      <c r="D621" s="105"/>
      <c r="E621" s="105"/>
      <c r="F621" s="106"/>
      <c r="G621" s="105"/>
      <c r="H621" s="105"/>
      <c r="I621" s="107"/>
      <c r="J621" s="422"/>
      <c r="K621" s="422"/>
      <c r="L621" s="531"/>
      <c r="M621" s="422"/>
      <c r="N621" s="104"/>
      <c r="O621" s="79">
        <f t="shared" si="27"/>
        <v>0</v>
      </c>
      <c r="P621" s="79">
        <f t="shared" si="27"/>
        <v>0</v>
      </c>
      <c r="Q621" s="152" t="str">
        <f t="shared" si="28"/>
        <v/>
      </c>
    </row>
    <row r="622" spans="1:17" x14ac:dyDescent="0.2">
      <c r="A622" s="118" t="str">
        <f t="shared" si="29"/>
        <v/>
      </c>
      <c r="B622" s="104"/>
      <c r="C622" s="153"/>
      <c r="D622" s="105"/>
      <c r="E622" s="105"/>
      <c r="F622" s="106"/>
      <c r="G622" s="105"/>
      <c r="H622" s="105"/>
      <c r="I622" s="107"/>
      <c r="J622" s="422"/>
      <c r="K622" s="422"/>
      <c r="L622" s="531"/>
      <c r="M622" s="422"/>
      <c r="N622" s="104"/>
      <c r="O622" s="427">
        <f t="shared" ref="O622:P685" si="30">IF(B622=0,0,IF(YEAR(B622)=$P$1,MONTH(B622)-$O$1+1,(YEAR(B622)-$P$1)*12-$O$1+1+MONTH(B622)))</f>
        <v>0</v>
      </c>
      <c r="P622" s="427">
        <f t="shared" si="30"/>
        <v>0</v>
      </c>
      <c r="Q622" s="428" t="str">
        <f t="shared" si="28"/>
        <v/>
      </c>
    </row>
    <row r="623" spans="1:17" x14ac:dyDescent="0.2">
      <c r="A623" s="438" t="str">
        <f t="shared" si="29"/>
        <v/>
      </c>
      <c r="B623" s="104"/>
      <c r="C623" s="153"/>
      <c r="D623" s="105"/>
      <c r="E623" s="105"/>
      <c r="F623" s="106"/>
      <c r="G623" s="105"/>
      <c r="H623" s="105"/>
      <c r="I623" s="107"/>
      <c r="J623" s="422"/>
      <c r="K623" s="422"/>
      <c r="L623" s="531"/>
      <c r="M623" s="422"/>
      <c r="N623" s="104"/>
      <c r="O623" s="79">
        <f t="shared" si="30"/>
        <v>0</v>
      </c>
      <c r="P623" s="79">
        <f t="shared" si="30"/>
        <v>0</v>
      </c>
      <c r="Q623" s="102" t="str">
        <f t="shared" si="28"/>
        <v/>
      </c>
    </row>
    <row r="624" spans="1:17" x14ac:dyDescent="0.2">
      <c r="A624" s="118" t="str">
        <f t="shared" si="29"/>
        <v/>
      </c>
      <c r="B624" s="104"/>
      <c r="C624" s="153"/>
      <c r="D624" s="105"/>
      <c r="E624" s="105"/>
      <c r="F624" s="106"/>
      <c r="G624" s="105"/>
      <c r="H624" s="105"/>
      <c r="I624" s="107"/>
      <c r="J624" s="422"/>
      <c r="K624" s="422"/>
      <c r="L624" s="531"/>
      <c r="M624" s="422"/>
      <c r="N624" s="104"/>
      <c r="O624" s="79">
        <f t="shared" si="30"/>
        <v>0</v>
      </c>
      <c r="P624" s="79">
        <f t="shared" si="30"/>
        <v>0</v>
      </c>
      <c r="Q624" s="102" t="str">
        <f t="shared" si="28"/>
        <v/>
      </c>
    </row>
    <row r="625" spans="1:17" x14ac:dyDescent="0.2">
      <c r="A625" s="118" t="str">
        <f t="shared" si="29"/>
        <v/>
      </c>
      <c r="B625" s="104"/>
      <c r="C625" s="153"/>
      <c r="D625" s="105"/>
      <c r="E625" s="105"/>
      <c r="F625" s="106"/>
      <c r="G625" s="105"/>
      <c r="H625" s="105"/>
      <c r="I625" s="107"/>
      <c r="J625" s="422"/>
      <c r="K625" s="422"/>
      <c r="L625" s="531"/>
      <c r="M625" s="422"/>
      <c r="N625" s="104"/>
      <c r="O625" s="79">
        <f t="shared" si="30"/>
        <v>0</v>
      </c>
      <c r="P625" s="79">
        <f t="shared" si="30"/>
        <v>0</v>
      </c>
      <c r="Q625" s="152" t="str">
        <f t="shared" si="28"/>
        <v/>
      </c>
    </row>
    <row r="626" spans="1:17" x14ac:dyDescent="0.2">
      <c r="A626" s="118" t="str">
        <f t="shared" si="29"/>
        <v/>
      </c>
      <c r="B626" s="104"/>
      <c r="C626" s="153"/>
      <c r="D626" s="105"/>
      <c r="E626" s="105"/>
      <c r="F626" s="106"/>
      <c r="G626" s="105"/>
      <c r="H626" s="105"/>
      <c r="I626" s="107"/>
      <c r="J626" s="422"/>
      <c r="K626" s="422"/>
      <c r="L626" s="531"/>
      <c r="M626" s="422"/>
      <c r="N626" s="104"/>
      <c r="O626" s="427">
        <f t="shared" si="30"/>
        <v>0</v>
      </c>
      <c r="P626" s="427">
        <f t="shared" si="30"/>
        <v>0</v>
      </c>
      <c r="Q626" s="428" t="str">
        <f t="shared" si="28"/>
        <v/>
      </c>
    </row>
    <row r="627" spans="1:17" x14ac:dyDescent="0.2">
      <c r="A627" s="118" t="str">
        <f t="shared" si="29"/>
        <v/>
      </c>
      <c r="B627" s="104"/>
      <c r="C627" s="153"/>
      <c r="D627" s="105"/>
      <c r="E627" s="105"/>
      <c r="F627" s="106"/>
      <c r="G627" s="105"/>
      <c r="H627" s="105"/>
      <c r="I627" s="107"/>
      <c r="J627" s="422"/>
      <c r="K627" s="422"/>
      <c r="L627" s="531"/>
      <c r="M627" s="422"/>
      <c r="N627" s="104"/>
      <c r="O627" s="79">
        <f t="shared" si="30"/>
        <v>0</v>
      </c>
      <c r="P627" s="79">
        <f t="shared" si="30"/>
        <v>0</v>
      </c>
      <c r="Q627" s="102" t="str">
        <f t="shared" ref="Q627:Q690" si="31">SUBSTITUTE(D627," ","_")</f>
        <v/>
      </c>
    </row>
    <row r="628" spans="1:17" x14ac:dyDescent="0.2">
      <c r="A628" s="438" t="str">
        <f t="shared" si="29"/>
        <v/>
      </c>
      <c r="B628" s="104"/>
      <c r="C628" s="153"/>
      <c r="D628" s="105"/>
      <c r="E628" s="105"/>
      <c r="F628" s="106"/>
      <c r="G628" s="105"/>
      <c r="H628" s="105"/>
      <c r="I628" s="107"/>
      <c r="J628" s="422"/>
      <c r="K628" s="422"/>
      <c r="L628" s="531"/>
      <c r="M628" s="422"/>
      <c r="N628" s="104"/>
      <c r="O628" s="79">
        <f t="shared" si="30"/>
        <v>0</v>
      </c>
      <c r="P628" s="79">
        <f t="shared" si="30"/>
        <v>0</v>
      </c>
      <c r="Q628" s="102" t="str">
        <f t="shared" si="31"/>
        <v/>
      </c>
    </row>
    <row r="629" spans="1:17" x14ac:dyDescent="0.2">
      <c r="A629" s="118" t="str">
        <f t="shared" si="29"/>
        <v/>
      </c>
      <c r="B629" s="104"/>
      <c r="C629" s="153"/>
      <c r="D629" s="105"/>
      <c r="E629" s="105"/>
      <c r="F629" s="106"/>
      <c r="G629" s="105"/>
      <c r="H629" s="105"/>
      <c r="I629" s="107"/>
      <c r="J629" s="422"/>
      <c r="K629" s="422"/>
      <c r="L629" s="531"/>
      <c r="M629" s="422"/>
      <c r="N629" s="104"/>
      <c r="O629" s="79">
        <f t="shared" si="30"/>
        <v>0</v>
      </c>
      <c r="P629" s="79">
        <f t="shared" si="30"/>
        <v>0</v>
      </c>
      <c r="Q629" s="152" t="str">
        <f t="shared" si="31"/>
        <v/>
      </c>
    </row>
    <row r="630" spans="1:17" x14ac:dyDescent="0.2">
      <c r="A630" s="118" t="str">
        <f t="shared" si="29"/>
        <v/>
      </c>
      <c r="B630" s="104"/>
      <c r="C630" s="153"/>
      <c r="D630" s="105"/>
      <c r="E630" s="105"/>
      <c r="F630" s="106"/>
      <c r="G630" s="105"/>
      <c r="H630" s="105"/>
      <c r="I630" s="107"/>
      <c r="J630" s="422"/>
      <c r="K630" s="422"/>
      <c r="L630" s="531"/>
      <c r="M630" s="422"/>
      <c r="N630" s="104"/>
      <c r="O630" s="427">
        <f t="shared" si="30"/>
        <v>0</v>
      </c>
      <c r="P630" s="427">
        <f t="shared" si="30"/>
        <v>0</v>
      </c>
      <c r="Q630" s="428" t="str">
        <f t="shared" si="31"/>
        <v/>
      </c>
    </row>
    <row r="631" spans="1:17" x14ac:dyDescent="0.2">
      <c r="A631" s="118" t="str">
        <f t="shared" si="29"/>
        <v/>
      </c>
      <c r="B631" s="104"/>
      <c r="C631" s="153"/>
      <c r="D631" s="105"/>
      <c r="E631" s="105"/>
      <c r="F631" s="106"/>
      <c r="G631" s="105"/>
      <c r="H631" s="105"/>
      <c r="I631" s="107"/>
      <c r="J631" s="422"/>
      <c r="K631" s="422"/>
      <c r="L631" s="531"/>
      <c r="M631" s="422"/>
      <c r="N631" s="104"/>
      <c r="O631" s="79">
        <f t="shared" si="30"/>
        <v>0</v>
      </c>
      <c r="P631" s="79">
        <f t="shared" si="30"/>
        <v>0</v>
      </c>
      <c r="Q631" s="102" t="str">
        <f t="shared" si="31"/>
        <v/>
      </c>
    </row>
    <row r="632" spans="1:17" x14ac:dyDescent="0.2">
      <c r="A632" s="118" t="str">
        <f t="shared" si="29"/>
        <v/>
      </c>
      <c r="B632" s="104"/>
      <c r="C632" s="153"/>
      <c r="D632" s="105"/>
      <c r="E632" s="105"/>
      <c r="F632" s="106"/>
      <c r="G632" s="105"/>
      <c r="H632" s="105"/>
      <c r="I632" s="107"/>
      <c r="J632" s="422"/>
      <c r="K632" s="422"/>
      <c r="L632" s="531"/>
      <c r="M632" s="422"/>
      <c r="N632" s="104"/>
      <c r="O632" s="79">
        <f t="shared" si="30"/>
        <v>0</v>
      </c>
      <c r="P632" s="79">
        <f t="shared" si="30"/>
        <v>0</v>
      </c>
      <c r="Q632" s="102" t="str">
        <f t="shared" si="31"/>
        <v/>
      </c>
    </row>
    <row r="633" spans="1:17" x14ac:dyDescent="0.2">
      <c r="A633" s="438" t="str">
        <f t="shared" si="29"/>
        <v/>
      </c>
      <c r="B633" s="104"/>
      <c r="C633" s="153"/>
      <c r="D633" s="105"/>
      <c r="E633" s="105"/>
      <c r="F633" s="106"/>
      <c r="G633" s="105"/>
      <c r="H633" s="105"/>
      <c r="I633" s="107"/>
      <c r="J633" s="422"/>
      <c r="K633" s="422"/>
      <c r="L633" s="531"/>
      <c r="M633" s="422"/>
      <c r="N633" s="104"/>
      <c r="O633" s="79">
        <f t="shared" si="30"/>
        <v>0</v>
      </c>
      <c r="P633" s="79">
        <f t="shared" si="30"/>
        <v>0</v>
      </c>
      <c r="Q633" s="152" t="str">
        <f t="shared" si="31"/>
        <v/>
      </c>
    </row>
    <row r="634" spans="1:17" x14ac:dyDescent="0.2">
      <c r="A634" s="118" t="str">
        <f t="shared" si="29"/>
        <v/>
      </c>
      <c r="B634" s="104"/>
      <c r="C634" s="153"/>
      <c r="D634" s="105"/>
      <c r="E634" s="105"/>
      <c r="F634" s="106"/>
      <c r="G634" s="105"/>
      <c r="H634" s="105"/>
      <c r="I634" s="107"/>
      <c r="J634" s="422"/>
      <c r="K634" s="422"/>
      <c r="L634" s="531"/>
      <c r="M634" s="422"/>
      <c r="N634" s="104"/>
      <c r="O634" s="427">
        <f t="shared" si="30"/>
        <v>0</v>
      </c>
      <c r="P634" s="427">
        <f t="shared" si="30"/>
        <v>0</v>
      </c>
      <c r="Q634" s="428" t="str">
        <f t="shared" si="31"/>
        <v/>
      </c>
    </row>
    <row r="635" spans="1:17" x14ac:dyDescent="0.2">
      <c r="A635" s="118" t="str">
        <f t="shared" si="29"/>
        <v/>
      </c>
      <c r="B635" s="104"/>
      <c r="C635" s="153"/>
      <c r="D635" s="105"/>
      <c r="E635" s="105"/>
      <c r="F635" s="106"/>
      <c r="G635" s="105"/>
      <c r="H635" s="105"/>
      <c r="I635" s="107"/>
      <c r="J635" s="422"/>
      <c r="K635" s="422"/>
      <c r="L635" s="531"/>
      <c r="M635" s="422"/>
      <c r="N635" s="104"/>
      <c r="O635" s="79">
        <f t="shared" si="30"/>
        <v>0</v>
      </c>
      <c r="P635" s="79">
        <f t="shared" si="30"/>
        <v>0</v>
      </c>
      <c r="Q635" s="102" t="str">
        <f t="shared" si="31"/>
        <v/>
      </c>
    </row>
    <row r="636" spans="1:17" x14ac:dyDescent="0.2">
      <c r="A636" s="118" t="str">
        <f t="shared" si="29"/>
        <v/>
      </c>
      <c r="B636" s="104"/>
      <c r="C636" s="153"/>
      <c r="D636" s="105"/>
      <c r="E636" s="105"/>
      <c r="F636" s="106"/>
      <c r="G636" s="105"/>
      <c r="H636" s="105"/>
      <c r="I636" s="107"/>
      <c r="J636" s="422"/>
      <c r="K636" s="422"/>
      <c r="L636" s="531"/>
      <c r="M636" s="422"/>
      <c r="N636" s="104"/>
      <c r="O636" s="79">
        <f t="shared" si="30"/>
        <v>0</v>
      </c>
      <c r="P636" s="79">
        <f t="shared" si="30"/>
        <v>0</v>
      </c>
      <c r="Q636" s="102" t="str">
        <f t="shared" si="31"/>
        <v/>
      </c>
    </row>
    <row r="637" spans="1:17" x14ac:dyDescent="0.2">
      <c r="A637" s="118" t="str">
        <f t="shared" si="29"/>
        <v/>
      </c>
      <c r="B637" s="104"/>
      <c r="C637" s="153"/>
      <c r="D637" s="105"/>
      <c r="E637" s="105"/>
      <c r="F637" s="106"/>
      <c r="G637" s="105"/>
      <c r="H637" s="105"/>
      <c r="I637" s="107"/>
      <c r="J637" s="422"/>
      <c r="K637" s="422"/>
      <c r="L637" s="531"/>
      <c r="M637" s="422"/>
      <c r="N637" s="104"/>
      <c r="O637" s="79">
        <f t="shared" si="30"/>
        <v>0</v>
      </c>
      <c r="P637" s="79">
        <f t="shared" si="30"/>
        <v>0</v>
      </c>
      <c r="Q637" s="152" t="str">
        <f t="shared" si="31"/>
        <v/>
      </c>
    </row>
    <row r="638" spans="1:17" x14ac:dyDescent="0.2">
      <c r="A638" s="438" t="str">
        <f t="shared" si="29"/>
        <v/>
      </c>
      <c r="B638" s="104"/>
      <c r="C638" s="153"/>
      <c r="D638" s="105"/>
      <c r="E638" s="105"/>
      <c r="F638" s="106"/>
      <c r="G638" s="105"/>
      <c r="H638" s="105"/>
      <c r="I638" s="107"/>
      <c r="J638" s="422"/>
      <c r="K638" s="422"/>
      <c r="L638" s="531"/>
      <c r="M638" s="422"/>
      <c r="N638" s="104"/>
      <c r="O638" s="427">
        <f t="shared" si="30"/>
        <v>0</v>
      </c>
      <c r="P638" s="427">
        <f t="shared" si="30"/>
        <v>0</v>
      </c>
      <c r="Q638" s="428" t="str">
        <f t="shared" si="31"/>
        <v/>
      </c>
    </row>
    <row r="639" spans="1:17" x14ac:dyDescent="0.2">
      <c r="A639" s="118" t="str">
        <f t="shared" si="29"/>
        <v/>
      </c>
      <c r="B639" s="104"/>
      <c r="C639" s="153"/>
      <c r="D639" s="105"/>
      <c r="E639" s="105"/>
      <c r="F639" s="106"/>
      <c r="G639" s="105"/>
      <c r="H639" s="105"/>
      <c r="I639" s="107"/>
      <c r="J639" s="422"/>
      <c r="K639" s="422"/>
      <c r="L639" s="531"/>
      <c r="M639" s="422"/>
      <c r="N639" s="104"/>
      <c r="O639" s="79">
        <f t="shared" si="30"/>
        <v>0</v>
      </c>
      <c r="P639" s="79">
        <f t="shared" si="30"/>
        <v>0</v>
      </c>
      <c r="Q639" s="102" t="str">
        <f t="shared" si="31"/>
        <v/>
      </c>
    </row>
    <row r="640" spans="1:17" x14ac:dyDescent="0.2">
      <c r="A640" s="118" t="str">
        <f t="shared" si="29"/>
        <v/>
      </c>
      <c r="B640" s="104"/>
      <c r="C640" s="153"/>
      <c r="D640" s="105"/>
      <c r="E640" s="105"/>
      <c r="F640" s="106"/>
      <c r="G640" s="105"/>
      <c r="H640" s="105"/>
      <c r="I640" s="107"/>
      <c r="J640" s="422"/>
      <c r="K640" s="422"/>
      <c r="L640" s="531"/>
      <c r="M640" s="422"/>
      <c r="N640" s="104"/>
      <c r="O640" s="79">
        <f t="shared" si="30"/>
        <v>0</v>
      </c>
      <c r="P640" s="79">
        <f t="shared" si="30"/>
        <v>0</v>
      </c>
      <c r="Q640" s="102" t="str">
        <f t="shared" si="31"/>
        <v/>
      </c>
    </row>
    <row r="641" spans="1:17" x14ac:dyDescent="0.2">
      <c r="A641" s="118" t="str">
        <f t="shared" si="29"/>
        <v/>
      </c>
      <c r="B641" s="104"/>
      <c r="C641" s="153"/>
      <c r="D641" s="105"/>
      <c r="E641" s="105"/>
      <c r="F641" s="106"/>
      <c r="G641" s="105"/>
      <c r="H641" s="105"/>
      <c r="I641" s="107"/>
      <c r="J641" s="422"/>
      <c r="K641" s="422"/>
      <c r="L641" s="531"/>
      <c r="M641" s="422"/>
      <c r="N641" s="104"/>
      <c r="O641" s="79">
        <f t="shared" si="30"/>
        <v>0</v>
      </c>
      <c r="P641" s="79">
        <f t="shared" si="30"/>
        <v>0</v>
      </c>
      <c r="Q641" s="152" t="str">
        <f t="shared" si="31"/>
        <v/>
      </c>
    </row>
    <row r="642" spans="1:17" x14ac:dyDescent="0.2">
      <c r="A642" s="118" t="str">
        <f t="shared" si="29"/>
        <v/>
      </c>
      <c r="B642" s="104"/>
      <c r="C642" s="153"/>
      <c r="D642" s="105"/>
      <c r="E642" s="105"/>
      <c r="F642" s="106"/>
      <c r="G642" s="105"/>
      <c r="H642" s="105"/>
      <c r="I642" s="107"/>
      <c r="J642" s="422"/>
      <c r="K642" s="422"/>
      <c r="L642" s="531"/>
      <c r="M642" s="422"/>
      <c r="N642" s="104"/>
      <c r="O642" s="427">
        <f t="shared" si="30"/>
        <v>0</v>
      </c>
      <c r="P642" s="427">
        <f t="shared" si="30"/>
        <v>0</v>
      </c>
      <c r="Q642" s="428" t="str">
        <f t="shared" si="31"/>
        <v/>
      </c>
    </row>
    <row r="643" spans="1:17" x14ac:dyDescent="0.2">
      <c r="A643" s="438" t="str">
        <f t="shared" si="29"/>
        <v/>
      </c>
      <c r="B643" s="104"/>
      <c r="C643" s="153"/>
      <c r="D643" s="105"/>
      <c r="E643" s="105"/>
      <c r="F643" s="106"/>
      <c r="G643" s="105"/>
      <c r="H643" s="105"/>
      <c r="I643" s="107"/>
      <c r="J643" s="422"/>
      <c r="K643" s="422"/>
      <c r="L643" s="531"/>
      <c r="M643" s="422"/>
      <c r="N643" s="104"/>
      <c r="O643" s="79">
        <f t="shared" si="30"/>
        <v>0</v>
      </c>
      <c r="P643" s="79">
        <f t="shared" si="30"/>
        <v>0</v>
      </c>
      <c r="Q643" s="102" t="str">
        <f t="shared" si="31"/>
        <v/>
      </c>
    </row>
    <row r="644" spans="1:17" x14ac:dyDescent="0.2">
      <c r="A644" s="118" t="str">
        <f t="shared" si="29"/>
        <v/>
      </c>
      <c r="B644" s="104"/>
      <c r="C644" s="153"/>
      <c r="D644" s="105"/>
      <c r="E644" s="105"/>
      <c r="F644" s="106"/>
      <c r="G644" s="105"/>
      <c r="H644" s="105"/>
      <c r="I644" s="107"/>
      <c r="J644" s="422"/>
      <c r="K644" s="422"/>
      <c r="L644" s="531"/>
      <c r="M644" s="422"/>
      <c r="N644" s="104"/>
      <c r="O644" s="79">
        <f t="shared" si="30"/>
        <v>0</v>
      </c>
      <c r="P644" s="79">
        <f t="shared" si="30"/>
        <v>0</v>
      </c>
      <c r="Q644" s="102" t="str">
        <f t="shared" si="31"/>
        <v/>
      </c>
    </row>
    <row r="645" spans="1:17" x14ac:dyDescent="0.2">
      <c r="A645" s="118" t="str">
        <f t="shared" si="29"/>
        <v/>
      </c>
      <c r="B645" s="104"/>
      <c r="C645" s="153"/>
      <c r="D645" s="105"/>
      <c r="E645" s="105"/>
      <c r="F645" s="106"/>
      <c r="G645" s="105"/>
      <c r="H645" s="105"/>
      <c r="I645" s="107"/>
      <c r="J645" s="422"/>
      <c r="K645" s="422"/>
      <c r="L645" s="531"/>
      <c r="M645" s="422"/>
      <c r="N645" s="104"/>
      <c r="O645" s="79">
        <f t="shared" si="30"/>
        <v>0</v>
      </c>
      <c r="P645" s="79">
        <f t="shared" si="30"/>
        <v>0</v>
      </c>
      <c r="Q645" s="152" t="str">
        <f t="shared" si="31"/>
        <v/>
      </c>
    </row>
    <row r="646" spans="1:17" x14ac:dyDescent="0.2">
      <c r="A646" s="118" t="str">
        <f t="shared" si="29"/>
        <v/>
      </c>
      <c r="B646" s="104"/>
      <c r="C646" s="153"/>
      <c r="D646" s="105"/>
      <c r="E646" s="105"/>
      <c r="F646" s="106"/>
      <c r="G646" s="105"/>
      <c r="H646" s="105"/>
      <c r="I646" s="107"/>
      <c r="J646" s="422"/>
      <c r="K646" s="422"/>
      <c r="L646" s="531"/>
      <c r="M646" s="422"/>
      <c r="N646" s="104"/>
      <c r="O646" s="427">
        <f t="shared" si="30"/>
        <v>0</v>
      </c>
      <c r="P646" s="427">
        <f t="shared" si="30"/>
        <v>0</v>
      </c>
      <c r="Q646" s="428" t="str">
        <f t="shared" si="31"/>
        <v/>
      </c>
    </row>
    <row r="647" spans="1:17" x14ac:dyDescent="0.2">
      <c r="A647" s="118" t="str">
        <f t="shared" si="29"/>
        <v/>
      </c>
      <c r="B647" s="104"/>
      <c r="C647" s="153"/>
      <c r="D647" s="105"/>
      <c r="E647" s="105"/>
      <c r="F647" s="106"/>
      <c r="G647" s="105"/>
      <c r="H647" s="105"/>
      <c r="I647" s="107"/>
      <c r="J647" s="422"/>
      <c r="K647" s="422"/>
      <c r="L647" s="531"/>
      <c r="M647" s="422"/>
      <c r="N647" s="104"/>
      <c r="O647" s="79">
        <f t="shared" si="30"/>
        <v>0</v>
      </c>
      <c r="P647" s="79">
        <f t="shared" si="30"/>
        <v>0</v>
      </c>
      <c r="Q647" s="102" t="str">
        <f t="shared" si="31"/>
        <v/>
      </c>
    </row>
    <row r="648" spans="1:17" x14ac:dyDescent="0.2">
      <c r="A648" s="438" t="str">
        <f t="shared" si="29"/>
        <v/>
      </c>
      <c r="B648" s="104"/>
      <c r="C648" s="153"/>
      <c r="D648" s="105"/>
      <c r="E648" s="105"/>
      <c r="F648" s="106"/>
      <c r="G648" s="105"/>
      <c r="H648" s="105"/>
      <c r="I648" s="107"/>
      <c r="J648" s="422"/>
      <c r="K648" s="422"/>
      <c r="L648" s="531"/>
      <c r="M648" s="422"/>
      <c r="N648" s="104"/>
      <c r="O648" s="79">
        <f t="shared" si="30"/>
        <v>0</v>
      </c>
      <c r="P648" s="79">
        <f t="shared" si="30"/>
        <v>0</v>
      </c>
      <c r="Q648" s="102" t="str">
        <f t="shared" si="31"/>
        <v/>
      </c>
    </row>
    <row r="649" spans="1:17" x14ac:dyDescent="0.2">
      <c r="A649" s="118" t="str">
        <f t="shared" si="29"/>
        <v/>
      </c>
      <c r="B649" s="104"/>
      <c r="C649" s="153"/>
      <c r="D649" s="105"/>
      <c r="E649" s="105"/>
      <c r="F649" s="106"/>
      <c r="G649" s="105"/>
      <c r="H649" s="105"/>
      <c r="I649" s="107"/>
      <c r="J649" s="422"/>
      <c r="K649" s="422"/>
      <c r="L649" s="531"/>
      <c r="M649" s="422"/>
      <c r="N649" s="104"/>
      <c r="O649" s="79">
        <f t="shared" si="30"/>
        <v>0</v>
      </c>
      <c r="P649" s="79">
        <f t="shared" si="30"/>
        <v>0</v>
      </c>
      <c r="Q649" s="152" t="str">
        <f t="shared" si="31"/>
        <v/>
      </c>
    </row>
    <row r="650" spans="1:17" x14ac:dyDescent="0.2">
      <c r="A650" s="118" t="str">
        <f t="shared" si="29"/>
        <v/>
      </c>
      <c r="B650" s="104"/>
      <c r="C650" s="153"/>
      <c r="D650" s="105"/>
      <c r="E650" s="105"/>
      <c r="F650" s="106"/>
      <c r="G650" s="105"/>
      <c r="H650" s="105"/>
      <c r="I650" s="107"/>
      <c r="J650" s="422"/>
      <c r="K650" s="422"/>
      <c r="L650" s="531"/>
      <c r="M650" s="422"/>
      <c r="N650" s="104"/>
      <c r="O650" s="427">
        <f t="shared" si="30"/>
        <v>0</v>
      </c>
      <c r="P650" s="427">
        <f t="shared" si="30"/>
        <v>0</v>
      </c>
      <c r="Q650" s="428" t="str">
        <f t="shared" si="31"/>
        <v/>
      </c>
    </row>
    <row r="651" spans="1:17" x14ac:dyDescent="0.2">
      <c r="A651" s="118" t="str">
        <f t="shared" si="29"/>
        <v/>
      </c>
      <c r="B651" s="104"/>
      <c r="C651" s="153"/>
      <c r="D651" s="105"/>
      <c r="E651" s="105"/>
      <c r="F651" s="106"/>
      <c r="G651" s="105"/>
      <c r="H651" s="105"/>
      <c r="I651" s="107"/>
      <c r="J651" s="422"/>
      <c r="K651" s="422"/>
      <c r="L651" s="531"/>
      <c r="M651" s="422"/>
      <c r="N651" s="104"/>
      <c r="O651" s="79">
        <f t="shared" si="30"/>
        <v>0</v>
      </c>
      <c r="P651" s="79">
        <f t="shared" si="30"/>
        <v>0</v>
      </c>
      <c r="Q651" s="102" t="str">
        <f t="shared" si="31"/>
        <v/>
      </c>
    </row>
    <row r="652" spans="1:17" x14ac:dyDescent="0.2">
      <c r="A652" s="118" t="str">
        <f t="shared" si="29"/>
        <v/>
      </c>
      <c r="B652" s="104"/>
      <c r="C652" s="153"/>
      <c r="D652" s="105"/>
      <c r="E652" s="105"/>
      <c r="F652" s="106"/>
      <c r="G652" s="105"/>
      <c r="H652" s="105"/>
      <c r="I652" s="107"/>
      <c r="J652" s="422"/>
      <c r="K652" s="422"/>
      <c r="L652" s="531"/>
      <c r="M652" s="422"/>
      <c r="N652" s="104"/>
      <c r="O652" s="79">
        <f t="shared" si="30"/>
        <v>0</v>
      </c>
      <c r="P652" s="79">
        <f t="shared" si="30"/>
        <v>0</v>
      </c>
      <c r="Q652" s="102" t="str">
        <f t="shared" si="31"/>
        <v/>
      </c>
    </row>
    <row r="653" spans="1:17" x14ac:dyDescent="0.2">
      <c r="A653" s="438" t="str">
        <f t="shared" si="29"/>
        <v/>
      </c>
      <c r="B653" s="104"/>
      <c r="C653" s="153"/>
      <c r="D653" s="105"/>
      <c r="E653" s="105"/>
      <c r="F653" s="106"/>
      <c r="G653" s="105"/>
      <c r="H653" s="105"/>
      <c r="I653" s="107"/>
      <c r="J653" s="422"/>
      <c r="K653" s="422"/>
      <c r="L653" s="531"/>
      <c r="M653" s="422"/>
      <c r="N653" s="104"/>
      <c r="O653" s="79">
        <f t="shared" si="30"/>
        <v>0</v>
      </c>
      <c r="P653" s="79">
        <f t="shared" si="30"/>
        <v>0</v>
      </c>
      <c r="Q653" s="152" t="str">
        <f t="shared" si="31"/>
        <v/>
      </c>
    </row>
    <row r="654" spans="1:17" x14ac:dyDescent="0.2">
      <c r="A654" s="118" t="str">
        <f t="shared" si="29"/>
        <v/>
      </c>
      <c r="B654" s="104"/>
      <c r="C654" s="153"/>
      <c r="D654" s="105"/>
      <c r="E654" s="105"/>
      <c r="F654" s="106"/>
      <c r="G654" s="105"/>
      <c r="H654" s="105"/>
      <c r="I654" s="107"/>
      <c r="J654" s="422"/>
      <c r="K654" s="422"/>
      <c r="L654" s="531"/>
      <c r="M654" s="422"/>
      <c r="N654" s="104"/>
      <c r="O654" s="427">
        <f t="shared" si="30"/>
        <v>0</v>
      </c>
      <c r="P654" s="427">
        <f t="shared" si="30"/>
        <v>0</v>
      </c>
      <c r="Q654" s="428" t="str">
        <f t="shared" si="31"/>
        <v/>
      </c>
    </row>
    <row r="655" spans="1:17" x14ac:dyDescent="0.2">
      <c r="A655" s="118" t="str">
        <f t="shared" si="29"/>
        <v/>
      </c>
      <c r="B655" s="104"/>
      <c r="C655" s="153"/>
      <c r="D655" s="105"/>
      <c r="E655" s="105"/>
      <c r="F655" s="106"/>
      <c r="G655" s="105"/>
      <c r="H655" s="105"/>
      <c r="I655" s="107"/>
      <c r="J655" s="422"/>
      <c r="K655" s="422"/>
      <c r="L655" s="531"/>
      <c r="M655" s="422"/>
      <c r="N655" s="104"/>
      <c r="O655" s="79">
        <f t="shared" si="30"/>
        <v>0</v>
      </c>
      <c r="P655" s="79">
        <f t="shared" si="30"/>
        <v>0</v>
      </c>
      <c r="Q655" s="102" t="str">
        <f t="shared" si="31"/>
        <v/>
      </c>
    </row>
    <row r="656" spans="1:17" x14ac:dyDescent="0.2">
      <c r="A656" s="118" t="str">
        <f t="shared" si="29"/>
        <v/>
      </c>
      <c r="B656" s="104"/>
      <c r="C656" s="153"/>
      <c r="D656" s="105"/>
      <c r="E656" s="105"/>
      <c r="F656" s="106"/>
      <c r="G656" s="105"/>
      <c r="H656" s="105"/>
      <c r="I656" s="107"/>
      <c r="J656" s="422"/>
      <c r="K656" s="422"/>
      <c r="L656" s="531"/>
      <c r="M656" s="422"/>
      <c r="N656" s="104"/>
      <c r="O656" s="79">
        <f t="shared" si="30"/>
        <v>0</v>
      </c>
      <c r="P656" s="79">
        <f t="shared" si="30"/>
        <v>0</v>
      </c>
      <c r="Q656" s="102" t="str">
        <f t="shared" si="31"/>
        <v/>
      </c>
    </row>
    <row r="657" spans="1:17" x14ac:dyDescent="0.2">
      <c r="A657" s="118" t="str">
        <f t="shared" si="29"/>
        <v/>
      </c>
      <c r="B657" s="104"/>
      <c r="C657" s="153"/>
      <c r="D657" s="105"/>
      <c r="E657" s="105"/>
      <c r="F657" s="106"/>
      <c r="G657" s="105"/>
      <c r="H657" s="105"/>
      <c r="I657" s="107"/>
      <c r="J657" s="422"/>
      <c r="K657" s="422"/>
      <c r="L657" s="531"/>
      <c r="M657" s="422"/>
      <c r="N657" s="104"/>
      <c r="O657" s="79">
        <f t="shared" si="30"/>
        <v>0</v>
      </c>
      <c r="P657" s="79">
        <f t="shared" si="30"/>
        <v>0</v>
      </c>
      <c r="Q657" s="152" t="str">
        <f t="shared" si="31"/>
        <v/>
      </c>
    </row>
    <row r="658" spans="1:17" x14ac:dyDescent="0.2">
      <c r="A658" s="438" t="str">
        <f t="shared" si="29"/>
        <v/>
      </c>
      <c r="B658" s="104"/>
      <c r="C658" s="153"/>
      <c r="D658" s="105"/>
      <c r="E658" s="105"/>
      <c r="F658" s="106"/>
      <c r="G658" s="105"/>
      <c r="H658" s="105"/>
      <c r="I658" s="107"/>
      <c r="J658" s="422"/>
      <c r="K658" s="422"/>
      <c r="L658" s="531"/>
      <c r="M658" s="422"/>
      <c r="N658" s="104"/>
      <c r="O658" s="427">
        <f t="shared" si="30"/>
        <v>0</v>
      </c>
      <c r="P658" s="427">
        <f t="shared" si="30"/>
        <v>0</v>
      </c>
      <c r="Q658" s="428" t="str">
        <f t="shared" si="31"/>
        <v/>
      </c>
    </row>
    <row r="659" spans="1:17" x14ac:dyDescent="0.2">
      <c r="A659" s="118" t="str">
        <f t="shared" si="29"/>
        <v/>
      </c>
      <c r="B659" s="104"/>
      <c r="C659" s="153"/>
      <c r="D659" s="105"/>
      <c r="E659" s="105"/>
      <c r="F659" s="106"/>
      <c r="G659" s="105"/>
      <c r="H659" s="105"/>
      <c r="I659" s="107"/>
      <c r="J659" s="422"/>
      <c r="K659" s="422"/>
      <c r="L659" s="531"/>
      <c r="M659" s="422"/>
      <c r="N659" s="104"/>
      <c r="O659" s="79">
        <f t="shared" si="30"/>
        <v>0</v>
      </c>
      <c r="P659" s="79">
        <f t="shared" si="30"/>
        <v>0</v>
      </c>
      <c r="Q659" s="102" t="str">
        <f t="shared" si="31"/>
        <v/>
      </c>
    </row>
    <row r="660" spans="1:17" x14ac:dyDescent="0.2">
      <c r="A660" s="118" t="str">
        <f t="shared" si="29"/>
        <v/>
      </c>
      <c r="B660" s="104"/>
      <c r="C660" s="153"/>
      <c r="D660" s="105"/>
      <c r="E660" s="105"/>
      <c r="F660" s="106"/>
      <c r="G660" s="105"/>
      <c r="H660" s="105"/>
      <c r="I660" s="107"/>
      <c r="J660" s="422"/>
      <c r="K660" s="422"/>
      <c r="L660" s="531"/>
      <c r="M660" s="422"/>
      <c r="N660" s="104"/>
      <c r="O660" s="79">
        <f t="shared" si="30"/>
        <v>0</v>
      </c>
      <c r="P660" s="79">
        <f t="shared" si="30"/>
        <v>0</v>
      </c>
      <c r="Q660" s="102" t="str">
        <f t="shared" si="31"/>
        <v/>
      </c>
    </row>
    <row r="661" spans="1:17" x14ac:dyDescent="0.2">
      <c r="A661" s="118" t="str">
        <f t="shared" si="29"/>
        <v/>
      </c>
      <c r="B661" s="104"/>
      <c r="C661" s="153"/>
      <c r="D661" s="105"/>
      <c r="E661" s="105"/>
      <c r="F661" s="106"/>
      <c r="G661" s="105"/>
      <c r="H661" s="105"/>
      <c r="I661" s="107"/>
      <c r="J661" s="422"/>
      <c r="K661" s="422"/>
      <c r="L661" s="531"/>
      <c r="M661" s="422"/>
      <c r="N661" s="104"/>
      <c r="O661" s="79">
        <f t="shared" si="30"/>
        <v>0</v>
      </c>
      <c r="P661" s="79">
        <f t="shared" si="30"/>
        <v>0</v>
      </c>
      <c r="Q661" s="152" t="str">
        <f t="shared" si="31"/>
        <v/>
      </c>
    </row>
    <row r="662" spans="1:17" x14ac:dyDescent="0.2">
      <c r="A662" s="118" t="str">
        <f t="shared" si="29"/>
        <v/>
      </c>
      <c r="B662" s="104"/>
      <c r="C662" s="153"/>
      <c r="D662" s="105"/>
      <c r="E662" s="105"/>
      <c r="F662" s="106"/>
      <c r="G662" s="105"/>
      <c r="H662" s="105"/>
      <c r="I662" s="107"/>
      <c r="J662" s="422"/>
      <c r="K662" s="422"/>
      <c r="L662" s="531"/>
      <c r="M662" s="422"/>
      <c r="N662" s="104"/>
      <c r="O662" s="427">
        <f t="shared" si="30"/>
        <v>0</v>
      </c>
      <c r="P662" s="427">
        <f t="shared" si="30"/>
        <v>0</v>
      </c>
      <c r="Q662" s="428" t="str">
        <f t="shared" si="31"/>
        <v/>
      </c>
    </row>
    <row r="663" spans="1:17" x14ac:dyDescent="0.2">
      <c r="A663" s="438" t="str">
        <f t="shared" si="29"/>
        <v/>
      </c>
      <c r="B663" s="104"/>
      <c r="C663" s="153"/>
      <c r="D663" s="105"/>
      <c r="E663" s="105"/>
      <c r="F663" s="106"/>
      <c r="G663" s="105"/>
      <c r="H663" s="105"/>
      <c r="I663" s="107"/>
      <c r="J663" s="422"/>
      <c r="K663" s="422"/>
      <c r="L663" s="531"/>
      <c r="M663" s="422"/>
      <c r="N663" s="104"/>
      <c r="O663" s="79">
        <f t="shared" si="30"/>
        <v>0</v>
      </c>
      <c r="P663" s="79">
        <f t="shared" si="30"/>
        <v>0</v>
      </c>
      <c r="Q663" s="102" t="str">
        <f t="shared" si="31"/>
        <v/>
      </c>
    </row>
    <row r="664" spans="1:17" x14ac:dyDescent="0.2">
      <c r="A664" s="118" t="str">
        <f t="shared" si="29"/>
        <v/>
      </c>
      <c r="B664" s="104"/>
      <c r="C664" s="153"/>
      <c r="D664" s="105"/>
      <c r="E664" s="105"/>
      <c r="F664" s="106"/>
      <c r="G664" s="105"/>
      <c r="H664" s="105"/>
      <c r="I664" s="107"/>
      <c r="J664" s="422"/>
      <c r="K664" s="422"/>
      <c r="L664" s="531"/>
      <c r="M664" s="422"/>
      <c r="N664" s="104"/>
      <c r="O664" s="79">
        <f t="shared" si="30"/>
        <v>0</v>
      </c>
      <c r="P664" s="79">
        <f t="shared" si="30"/>
        <v>0</v>
      </c>
      <c r="Q664" s="102" t="str">
        <f t="shared" si="31"/>
        <v/>
      </c>
    </row>
    <row r="665" spans="1:17" x14ac:dyDescent="0.2">
      <c r="A665" s="118" t="str">
        <f t="shared" si="29"/>
        <v/>
      </c>
      <c r="B665" s="104"/>
      <c r="C665" s="153"/>
      <c r="D665" s="105"/>
      <c r="E665" s="105"/>
      <c r="F665" s="106"/>
      <c r="G665" s="105"/>
      <c r="H665" s="105"/>
      <c r="I665" s="107"/>
      <c r="J665" s="422"/>
      <c r="K665" s="422"/>
      <c r="L665" s="531"/>
      <c r="M665" s="422"/>
      <c r="N665" s="104"/>
      <c r="O665" s="79">
        <f t="shared" si="30"/>
        <v>0</v>
      </c>
      <c r="P665" s="79">
        <f t="shared" si="30"/>
        <v>0</v>
      </c>
      <c r="Q665" s="152" t="str">
        <f t="shared" si="31"/>
        <v/>
      </c>
    </row>
    <row r="666" spans="1:17" x14ac:dyDescent="0.2">
      <c r="A666" s="118" t="str">
        <f t="shared" si="29"/>
        <v/>
      </c>
      <c r="B666" s="104"/>
      <c r="C666" s="153"/>
      <c r="D666" s="105"/>
      <c r="E666" s="105"/>
      <c r="F666" s="106"/>
      <c r="G666" s="105"/>
      <c r="H666" s="105"/>
      <c r="I666" s="107"/>
      <c r="J666" s="422"/>
      <c r="K666" s="422"/>
      <c r="L666" s="531"/>
      <c r="M666" s="422"/>
      <c r="N666" s="104"/>
      <c r="O666" s="427">
        <f t="shared" si="30"/>
        <v>0</v>
      </c>
      <c r="P666" s="427">
        <f t="shared" si="30"/>
        <v>0</v>
      </c>
      <c r="Q666" s="428" t="str">
        <f t="shared" si="31"/>
        <v/>
      </c>
    </row>
    <row r="667" spans="1:17" x14ac:dyDescent="0.2">
      <c r="A667" s="118" t="str">
        <f t="shared" si="29"/>
        <v/>
      </c>
      <c r="B667" s="104"/>
      <c r="C667" s="153"/>
      <c r="D667" s="105"/>
      <c r="E667" s="105"/>
      <c r="F667" s="106"/>
      <c r="G667" s="105"/>
      <c r="H667" s="105"/>
      <c r="I667" s="107"/>
      <c r="J667" s="422"/>
      <c r="K667" s="422"/>
      <c r="L667" s="531"/>
      <c r="M667" s="422"/>
      <c r="N667" s="104"/>
      <c r="O667" s="79">
        <f t="shared" si="30"/>
        <v>0</v>
      </c>
      <c r="P667" s="79">
        <f t="shared" si="30"/>
        <v>0</v>
      </c>
      <c r="Q667" s="102" t="str">
        <f t="shared" si="31"/>
        <v/>
      </c>
    </row>
    <row r="668" spans="1:17" x14ac:dyDescent="0.2">
      <c r="A668" s="438" t="str">
        <f t="shared" si="29"/>
        <v/>
      </c>
      <c r="B668" s="104"/>
      <c r="C668" s="153"/>
      <c r="D668" s="105"/>
      <c r="E668" s="105"/>
      <c r="F668" s="106"/>
      <c r="G668" s="105"/>
      <c r="H668" s="105"/>
      <c r="I668" s="107"/>
      <c r="J668" s="422"/>
      <c r="K668" s="422"/>
      <c r="L668" s="531"/>
      <c r="M668" s="422"/>
      <c r="N668" s="104"/>
      <c r="O668" s="79">
        <f t="shared" si="30"/>
        <v>0</v>
      </c>
      <c r="P668" s="79">
        <f t="shared" si="30"/>
        <v>0</v>
      </c>
      <c r="Q668" s="102" t="str">
        <f t="shared" si="31"/>
        <v/>
      </c>
    </row>
    <row r="669" spans="1:17" x14ac:dyDescent="0.2">
      <c r="A669" s="118" t="str">
        <f t="shared" ref="A669:A732" si="32">IF(B669="","",ROW()-4)</f>
        <v/>
      </c>
      <c r="B669" s="104"/>
      <c r="C669" s="153"/>
      <c r="D669" s="105"/>
      <c r="E669" s="105"/>
      <c r="F669" s="106"/>
      <c r="G669" s="105"/>
      <c r="H669" s="105"/>
      <c r="I669" s="107"/>
      <c r="J669" s="422"/>
      <c r="K669" s="422"/>
      <c r="L669" s="531"/>
      <c r="M669" s="422"/>
      <c r="N669" s="104"/>
      <c r="O669" s="79">
        <f t="shared" si="30"/>
        <v>0</v>
      </c>
      <c r="P669" s="79">
        <f t="shared" si="30"/>
        <v>0</v>
      </c>
      <c r="Q669" s="152" t="str">
        <f t="shared" si="31"/>
        <v/>
      </c>
    </row>
    <row r="670" spans="1:17" x14ac:dyDescent="0.2">
      <c r="A670" s="118" t="str">
        <f t="shared" si="32"/>
        <v/>
      </c>
      <c r="B670" s="104"/>
      <c r="C670" s="153"/>
      <c r="D670" s="105"/>
      <c r="E670" s="105"/>
      <c r="F670" s="106"/>
      <c r="G670" s="105"/>
      <c r="H670" s="105"/>
      <c r="I670" s="107"/>
      <c r="J670" s="422"/>
      <c r="K670" s="422"/>
      <c r="L670" s="531"/>
      <c r="M670" s="422"/>
      <c r="N670" s="104"/>
      <c r="O670" s="427">
        <f t="shared" si="30"/>
        <v>0</v>
      </c>
      <c r="P670" s="427">
        <f t="shared" si="30"/>
        <v>0</v>
      </c>
      <c r="Q670" s="428" t="str">
        <f t="shared" si="31"/>
        <v/>
      </c>
    </row>
    <row r="671" spans="1:17" x14ac:dyDescent="0.2">
      <c r="A671" s="118" t="str">
        <f t="shared" si="32"/>
        <v/>
      </c>
      <c r="B671" s="104"/>
      <c r="C671" s="153"/>
      <c r="D671" s="105"/>
      <c r="E671" s="105"/>
      <c r="F671" s="106"/>
      <c r="G671" s="105"/>
      <c r="H671" s="105"/>
      <c r="I671" s="107"/>
      <c r="J671" s="422"/>
      <c r="K671" s="422"/>
      <c r="L671" s="531"/>
      <c r="M671" s="422"/>
      <c r="N671" s="104"/>
      <c r="O671" s="79">
        <f t="shared" si="30"/>
        <v>0</v>
      </c>
      <c r="P671" s="79">
        <f t="shared" si="30"/>
        <v>0</v>
      </c>
      <c r="Q671" s="102" t="str">
        <f t="shared" si="31"/>
        <v/>
      </c>
    </row>
    <row r="672" spans="1:17" x14ac:dyDescent="0.2">
      <c r="A672" s="118" t="str">
        <f t="shared" si="32"/>
        <v/>
      </c>
      <c r="B672" s="104"/>
      <c r="C672" s="153"/>
      <c r="D672" s="105"/>
      <c r="E672" s="105"/>
      <c r="F672" s="106"/>
      <c r="G672" s="105"/>
      <c r="H672" s="105"/>
      <c r="I672" s="107"/>
      <c r="J672" s="422"/>
      <c r="K672" s="422"/>
      <c r="L672" s="531"/>
      <c r="M672" s="422"/>
      <c r="N672" s="104"/>
      <c r="O672" s="79">
        <f t="shared" si="30"/>
        <v>0</v>
      </c>
      <c r="P672" s="79">
        <f t="shared" si="30"/>
        <v>0</v>
      </c>
      <c r="Q672" s="102" t="str">
        <f t="shared" si="31"/>
        <v/>
      </c>
    </row>
    <row r="673" spans="1:17" x14ac:dyDescent="0.2">
      <c r="A673" s="438" t="str">
        <f t="shared" si="32"/>
        <v/>
      </c>
      <c r="B673" s="104"/>
      <c r="C673" s="153"/>
      <c r="D673" s="105"/>
      <c r="E673" s="105"/>
      <c r="F673" s="106"/>
      <c r="G673" s="105"/>
      <c r="H673" s="105"/>
      <c r="I673" s="107"/>
      <c r="J673" s="422"/>
      <c r="K673" s="422"/>
      <c r="L673" s="531"/>
      <c r="M673" s="422"/>
      <c r="N673" s="104"/>
      <c r="O673" s="79">
        <f t="shared" si="30"/>
        <v>0</v>
      </c>
      <c r="P673" s="79">
        <f t="shared" si="30"/>
        <v>0</v>
      </c>
      <c r="Q673" s="152" t="str">
        <f t="shared" si="31"/>
        <v/>
      </c>
    </row>
    <row r="674" spans="1:17" x14ac:dyDescent="0.2">
      <c r="A674" s="118" t="str">
        <f t="shared" si="32"/>
        <v/>
      </c>
      <c r="B674" s="104"/>
      <c r="C674" s="153"/>
      <c r="D674" s="105"/>
      <c r="E674" s="105"/>
      <c r="F674" s="106"/>
      <c r="G674" s="105"/>
      <c r="H674" s="105"/>
      <c r="I674" s="107"/>
      <c r="J674" s="422"/>
      <c r="K674" s="422"/>
      <c r="L674" s="531"/>
      <c r="M674" s="422"/>
      <c r="N674" s="104"/>
      <c r="O674" s="427">
        <f t="shared" si="30"/>
        <v>0</v>
      </c>
      <c r="P674" s="427">
        <f t="shared" si="30"/>
        <v>0</v>
      </c>
      <c r="Q674" s="428" t="str">
        <f t="shared" si="31"/>
        <v/>
      </c>
    </row>
    <row r="675" spans="1:17" x14ac:dyDescent="0.2">
      <c r="A675" s="118" t="str">
        <f t="shared" si="32"/>
        <v/>
      </c>
      <c r="B675" s="104"/>
      <c r="C675" s="153"/>
      <c r="D675" s="105"/>
      <c r="E675" s="105"/>
      <c r="F675" s="106"/>
      <c r="G675" s="105"/>
      <c r="H675" s="105"/>
      <c r="I675" s="107"/>
      <c r="J675" s="422"/>
      <c r="K675" s="422"/>
      <c r="L675" s="531"/>
      <c r="M675" s="422"/>
      <c r="N675" s="104"/>
      <c r="O675" s="79">
        <f t="shared" si="30"/>
        <v>0</v>
      </c>
      <c r="P675" s="79">
        <f t="shared" si="30"/>
        <v>0</v>
      </c>
      <c r="Q675" s="102" t="str">
        <f t="shared" si="31"/>
        <v/>
      </c>
    </row>
    <row r="676" spans="1:17" x14ac:dyDescent="0.2">
      <c r="A676" s="118" t="str">
        <f t="shared" si="32"/>
        <v/>
      </c>
      <c r="B676" s="104"/>
      <c r="C676" s="153"/>
      <c r="D676" s="105"/>
      <c r="E676" s="105"/>
      <c r="F676" s="106"/>
      <c r="G676" s="105"/>
      <c r="H676" s="105"/>
      <c r="I676" s="107"/>
      <c r="J676" s="422"/>
      <c r="K676" s="422"/>
      <c r="L676" s="531"/>
      <c r="M676" s="422"/>
      <c r="N676" s="104"/>
      <c r="O676" s="79">
        <f t="shared" si="30"/>
        <v>0</v>
      </c>
      <c r="P676" s="79">
        <f t="shared" si="30"/>
        <v>0</v>
      </c>
      <c r="Q676" s="102" t="str">
        <f t="shared" si="31"/>
        <v/>
      </c>
    </row>
    <row r="677" spans="1:17" x14ac:dyDescent="0.2">
      <c r="A677" s="118" t="str">
        <f t="shared" si="32"/>
        <v/>
      </c>
      <c r="B677" s="104"/>
      <c r="C677" s="153"/>
      <c r="D677" s="105"/>
      <c r="E677" s="105"/>
      <c r="F677" s="106"/>
      <c r="G677" s="105"/>
      <c r="H677" s="105"/>
      <c r="I677" s="107"/>
      <c r="J677" s="422"/>
      <c r="K677" s="422"/>
      <c r="L677" s="531"/>
      <c r="M677" s="422"/>
      <c r="N677" s="104"/>
      <c r="O677" s="79">
        <f t="shared" si="30"/>
        <v>0</v>
      </c>
      <c r="P677" s="79">
        <f t="shared" si="30"/>
        <v>0</v>
      </c>
      <c r="Q677" s="152" t="str">
        <f t="shared" si="31"/>
        <v/>
      </c>
    </row>
    <row r="678" spans="1:17" x14ac:dyDescent="0.2">
      <c r="A678" s="438" t="str">
        <f t="shared" si="32"/>
        <v/>
      </c>
      <c r="B678" s="104"/>
      <c r="C678" s="153"/>
      <c r="D678" s="105"/>
      <c r="E678" s="105"/>
      <c r="F678" s="106"/>
      <c r="G678" s="105"/>
      <c r="H678" s="105"/>
      <c r="I678" s="107"/>
      <c r="J678" s="422"/>
      <c r="K678" s="422"/>
      <c r="L678" s="531"/>
      <c r="M678" s="422"/>
      <c r="N678" s="104"/>
      <c r="O678" s="427">
        <f t="shared" si="30"/>
        <v>0</v>
      </c>
      <c r="P678" s="427">
        <f t="shared" si="30"/>
        <v>0</v>
      </c>
      <c r="Q678" s="428" t="str">
        <f t="shared" si="31"/>
        <v/>
      </c>
    </row>
    <row r="679" spans="1:17" s="433" customFormat="1" x14ac:dyDescent="0.2">
      <c r="A679" s="118" t="str">
        <f t="shared" si="32"/>
        <v/>
      </c>
      <c r="B679" s="439"/>
      <c r="C679" s="287"/>
      <c r="D679" s="107"/>
      <c r="E679" s="107"/>
      <c r="F679" s="288"/>
      <c r="G679" s="107"/>
      <c r="H679" s="107"/>
      <c r="I679" s="107"/>
      <c r="J679" s="423"/>
      <c r="K679" s="423"/>
      <c r="L679" s="531"/>
      <c r="M679" s="423"/>
      <c r="N679" s="439"/>
      <c r="O679" s="79">
        <f t="shared" si="30"/>
        <v>0</v>
      </c>
      <c r="P679" s="79">
        <f t="shared" si="30"/>
        <v>0</v>
      </c>
      <c r="Q679" s="102" t="str">
        <f t="shared" si="31"/>
        <v/>
      </c>
    </row>
    <row r="680" spans="1:17" x14ac:dyDescent="0.2">
      <c r="A680" s="118" t="str">
        <f t="shared" si="32"/>
        <v/>
      </c>
      <c r="B680" s="104"/>
      <c r="C680" s="153"/>
      <c r="D680" s="105"/>
      <c r="E680" s="105"/>
      <c r="F680" s="106"/>
      <c r="G680" s="105"/>
      <c r="H680" s="105"/>
      <c r="I680" s="107"/>
      <c r="J680" s="422"/>
      <c r="K680" s="422"/>
      <c r="L680" s="531"/>
      <c r="M680" s="422"/>
      <c r="N680" s="104"/>
      <c r="O680" s="79">
        <f t="shared" si="30"/>
        <v>0</v>
      </c>
      <c r="P680" s="79">
        <f t="shared" si="30"/>
        <v>0</v>
      </c>
      <c r="Q680" s="102" t="str">
        <f t="shared" si="31"/>
        <v/>
      </c>
    </row>
    <row r="681" spans="1:17" x14ac:dyDescent="0.2">
      <c r="A681" s="118" t="str">
        <f t="shared" si="32"/>
        <v/>
      </c>
      <c r="B681" s="104"/>
      <c r="C681" s="153"/>
      <c r="D681" s="105"/>
      <c r="E681" s="105"/>
      <c r="F681" s="106"/>
      <c r="G681" s="105"/>
      <c r="H681" s="105"/>
      <c r="I681" s="107"/>
      <c r="J681" s="422"/>
      <c r="K681" s="422"/>
      <c r="L681" s="531"/>
      <c r="M681" s="422"/>
      <c r="N681" s="104"/>
      <c r="O681" s="79">
        <f t="shared" si="30"/>
        <v>0</v>
      </c>
      <c r="P681" s="79">
        <f t="shared" si="30"/>
        <v>0</v>
      </c>
      <c r="Q681" s="152" t="str">
        <f t="shared" si="31"/>
        <v/>
      </c>
    </row>
    <row r="682" spans="1:17" x14ac:dyDescent="0.2">
      <c r="A682" s="118" t="str">
        <f t="shared" si="32"/>
        <v/>
      </c>
      <c r="B682" s="104"/>
      <c r="C682" s="153"/>
      <c r="D682" s="105"/>
      <c r="E682" s="105"/>
      <c r="F682" s="106"/>
      <c r="G682" s="105"/>
      <c r="H682" s="105"/>
      <c r="I682" s="107"/>
      <c r="J682" s="422"/>
      <c r="K682" s="422"/>
      <c r="L682" s="531"/>
      <c r="M682" s="422"/>
      <c r="N682" s="104"/>
      <c r="O682" s="427">
        <f t="shared" si="30"/>
        <v>0</v>
      </c>
      <c r="P682" s="427">
        <f t="shared" si="30"/>
        <v>0</v>
      </c>
      <c r="Q682" s="428" t="str">
        <f t="shared" si="31"/>
        <v/>
      </c>
    </row>
    <row r="683" spans="1:17" x14ac:dyDescent="0.2">
      <c r="A683" s="438" t="str">
        <f t="shared" si="32"/>
        <v/>
      </c>
      <c r="B683" s="104"/>
      <c r="C683" s="153"/>
      <c r="D683" s="105"/>
      <c r="E683" s="105"/>
      <c r="F683" s="106"/>
      <c r="G683" s="105"/>
      <c r="H683" s="105"/>
      <c r="I683" s="107"/>
      <c r="J683" s="422"/>
      <c r="K683" s="422"/>
      <c r="L683" s="531"/>
      <c r="M683" s="422"/>
      <c r="N683" s="104"/>
      <c r="O683" s="79">
        <f t="shared" si="30"/>
        <v>0</v>
      </c>
      <c r="P683" s="79">
        <f t="shared" si="30"/>
        <v>0</v>
      </c>
      <c r="Q683" s="102" t="str">
        <f t="shared" si="31"/>
        <v/>
      </c>
    </row>
    <row r="684" spans="1:17" x14ac:dyDescent="0.2">
      <c r="A684" s="118" t="str">
        <f t="shared" si="32"/>
        <v/>
      </c>
      <c r="B684" s="104"/>
      <c r="C684" s="153"/>
      <c r="D684" s="105"/>
      <c r="E684" s="105"/>
      <c r="F684" s="106"/>
      <c r="G684" s="105"/>
      <c r="H684" s="105"/>
      <c r="I684" s="107"/>
      <c r="J684" s="422"/>
      <c r="K684" s="422"/>
      <c r="L684" s="531"/>
      <c r="M684" s="422"/>
      <c r="N684" s="104"/>
      <c r="O684" s="79">
        <f t="shared" si="30"/>
        <v>0</v>
      </c>
      <c r="P684" s="79">
        <f t="shared" si="30"/>
        <v>0</v>
      </c>
      <c r="Q684" s="102" t="str">
        <f t="shared" si="31"/>
        <v/>
      </c>
    </row>
    <row r="685" spans="1:17" x14ac:dyDescent="0.2">
      <c r="A685" s="118" t="str">
        <f t="shared" si="32"/>
        <v/>
      </c>
      <c r="B685" s="104"/>
      <c r="C685" s="153"/>
      <c r="D685" s="105"/>
      <c r="E685" s="105"/>
      <c r="F685" s="106"/>
      <c r="G685" s="105"/>
      <c r="H685" s="105"/>
      <c r="I685" s="107"/>
      <c r="J685" s="422"/>
      <c r="K685" s="422"/>
      <c r="L685" s="531"/>
      <c r="M685" s="422"/>
      <c r="N685" s="104"/>
      <c r="O685" s="79">
        <f t="shared" si="30"/>
        <v>0</v>
      </c>
      <c r="P685" s="79">
        <f t="shared" si="30"/>
        <v>0</v>
      </c>
      <c r="Q685" s="152" t="str">
        <f t="shared" si="31"/>
        <v/>
      </c>
    </row>
    <row r="686" spans="1:17" x14ac:dyDescent="0.2">
      <c r="A686" s="118" t="str">
        <f t="shared" si="32"/>
        <v/>
      </c>
      <c r="B686" s="104"/>
      <c r="C686" s="153"/>
      <c r="D686" s="105"/>
      <c r="E686" s="105"/>
      <c r="F686" s="106"/>
      <c r="G686" s="105"/>
      <c r="H686" s="105"/>
      <c r="I686" s="107"/>
      <c r="J686" s="422"/>
      <c r="K686" s="422"/>
      <c r="L686" s="531"/>
      <c r="M686" s="422"/>
      <c r="N686" s="104"/>
      <c r="O686" s="427">
        <f t="shared" ref="O686:P749" si="33">IF(B686=0,0,IF(YEAR(B686)=$P$1,MONTH(B686)-$O$1+1,(YEAR(B686)-$P$1)*12-$O$1+1+MONTH(B686)))</f>
        <v>0</v>
      </c>
      <c r="P686" s="427">
        <f t="shared" si="33"/>
        <v>0</v>
      </c>
      <c r="Q686" s="428" t="str">
        <f t="shared" si="31"/>
        <v/>
      </c>
    </row>
    <row r="687" spans="1:17" x14ac:dyDescent="0.2">
      <c r="A687" s="118" t="str">
        <f t="shared" si="32"/>
        <v/>
      </c>
      <c r="B687" s="104"/>
      <c r="C687" s="153"/>
      <c r="D687" s="105"/>
      <c r="E687" s="105"/>
      <c r="F687" s="106"/>
      <c r="G687" s="105"/>
      <c r="H687" s="105"/>
      <c r="I687" s="107"/>
      <c r="J687" s="422"/>
      <c r="K687" s="422"/>
      <c r="L687" s="531"/>
      <c r="M687" s="422"/>
      <c r="N687" s="104"/>
      <c r="O687" s="79">
        <f t="shared" si="33"/>
        <v>0</v>
      </c>
      <c r="P687" s="79">
        <f t="shared" si="33"/>
        <v>0</v>
      </c>
      <c r="Q687" s="102" t="str">
        <f t="shared" si="31"/>
        <v/>
      </c>
    </row>
    <row r="688" spans="1:17" x14ac:dyDescent="0.2">
      <c r="A688" s="438" t="str">
        <f t="shared" si="32"/>
        <v/>
      </c>
      <c r="B688" s="104"/>
      <c r="C688" s="153"/>
      <c r="D688" s="105"/>
      <c r="E688" s="105"/>
      <c r="F688" s="106"/>
      <c r="G688" s="105"/>
      <c r="H688" s="105"/>
      <c r="I688" s="107"/>
      <c r="J688" s="422"/>
      <c r="K688" s="422"/>
      <c r="L688" s="531"/>
      <c r="M688" s="422"/>
      <c r="N688" s="104"/>
      <c r="O688" s="79">
        <f t="shared" si="33"/>
        <v>0</v>
      </c>
      <c r="P688" s="79">
        <f t="shared" si="33"/>
        <v>0</v>
      </c>
      <c r="Q688" s="102" t="str">
        <f t="shared" si="31"/>
        <v/>
      </c>
    </row>
    <row r="689" spans="1:17" x14ac:dyDescent="0.2">
      <c r="A689" s="118" t="str">
        <f t="shared" si="32"/>
        <v/>
      </c>
      <c r="B689" s="104"/>
      <c r="C689" s="153"/>
      <c r="D689" s="105"/>
      <c r="E689" s="105"/>
      <c r="F689" s="106"/>
      <c r="G689" s="105"/>
      <c r="H689" s="105"/>
      <c r="I689" s="107"/>
      <c r="J689" s="422"/>
      <c r="K689" s="422"/>
      <c r="L689" s="531"/>
      <c r="M689" s="422"/>
      <c r="N689" s="104"/>
      <c r="O689" s="79">
        <f t="shared" si="33"/>
        <v>0</v>
      </c>
      <c r="P689" s="79">
        <f t="shared" si="33"/>
        <v>0</v>
      </c>
      <c r="Q689" s="152" t="str">
        <f t="shared" si="31"/>
        <v/>
      </c>
    </row>
    <row r="690" spans="1:17" x14ac:dyDescent="0.2">
      <c r="A690" s="118" t="str">
        <f t="shared" si="32"/>
        <v/>
      </c>
      <c r="B690" s="104"/>
      <c r="C690" s="153"/>
      <c r="D690" s="105"/>
      <c r="E690" s="105"/>
      <c r="F690" s="106"/>
      <c r="G690" s="105"/>
      <c r="H690" s="105"/>
      <c r="I690" s="107"/>
      <c r="J690" s="422"/>
      <c r="K690" s="422"/>
      <c r="L690" s="531"/>
      <c r="M690" s="422"/>
      <c r="N690" s="104"/>
      <c r="O690" s="427">
        <f t="shared" si="33"/>
        <v>0</v>
      </c>
      <c r="P690" s="427">
        <f t="shared" si="33"/>
        <v>0</v>
      </c>
      <c r="Q690" s="428" t="str">
        <f t="shared" si="31"/>
        <v/>
      </c>
    </row>
    <row r="691" spans="1:17" x14ac:dyDescent="0.2">
      <c r="A691" s="118" t="str">
        <f t="shared" si="32"/>
        <v/>
      </c>
      <c r="B691" s="104"/>
      <c r="C691" s="153"/>
      <c r="D691" s="105"/>
      <c r="E691" s="105"/>
      <c r="F691" s="106"/>
      <c r="G691" s="105"/>
      <c r="H691" s="105"/>
      <c r="I691" s="107"/>
      <c r="J691" s="422"/>
      <c r="K691" s="422"/>
      <c r="L691" s="531"/>
      <c r="M691" s="422"/>
      <c r="N691" s="104"/>
      <c r="O691" s="79">
        <f t="shared" si="33"/>
        <v>0</v>
      </c>
      <c r="P691" s="79">
        <f t="shared" si="33"/>
        <v>0</v>
      </c>
      <c r="Q691" s="102" t="str">
        <f t="shared" ref="Q691:Q754" si="34">SUBSTITUTE(D691," ","_")</f>
        <v/>
      </c>
    </row>
    <row r="692" spans="1:17" x14ac:dyDescent="0.2">
      <c r="A692" s="118" t="str">
        <f t="shared" si="32"/>
        <v/>
      </c>
      <c r="B692" s="104"/>
      <c r="C692" s="153"/>
      <c r="D692" s="105"/>
      <c r="E692" s="105"/>
      <c r="F692" s="106"/>
      <c r="G692" s="105"/>
      <c r="H692" s="105"/>
      <c r="I692" s="107"/>
      <c r="J692" s="422"/>
      <c r="K692" s="422"/>
      <c r="L692" s="531"/>
      <c r="M692" s="422"/>
      <c r="N692" s="104"/>
      <c r="O692" s="79">
        <f t="shared" si="33"/>
        <v>0</v>
      </c>
      <c r="P692" s="79">
        <f t="shared" si="33"/>
        <v>0</v>
      </c>
      <c r="Q692" s="102" t="str">
        <f t="shared" si="34"/>
        <v/>
      </c>
    </row>
    <row r="693" spans="1:17" x14ac:dyDescent="0.2">
      <c r="A693" s="438" t="str">
        <f t="shared" si="32"/>
        <v/>
      </c>
      <c r="B693" s="104"/>
      <c r="C693" s="153"/>
      <c r="D693" s="105"/>
      <c r="E693" s="105"/>
      <c r="F693" s="106"/>
      <c r="G693" s="105"/>
      <c r="H693" s="105"/>
      <c r="I693" s="107"/>
      <c r="J693" s="422"/>
      <c r="K693" s="422"/>
      <c r="L693" s="531"/>
      <c r="M693" s="422"/>
      <c r="N693" s="104"/>
      <c r="O693" s="79">
        <f t="shared" si="33"/>
        <v>0</v>
      </c>
      <c r="P693" s="79">
        <f t="shared" si="33"/>
        <v>0</v>
      </c>
      <c r="Q693" s="152" t="str">
        <f t="shared" si="34"/>
        <v/>
      </c>
    </row>
    <row r="694" spans="1:17" x14ac:dyDescent="0.2">
      <c r="A694" s="118" t="str">
        <f t="shared" si="32"/>
        <v/>
      </c>
      <c r="B694" s="104"/>
      <c r="C694" s="153"/>
      <c r="D694" s="105"/>
      <c r="E694" s="105"/>
      <c r="F694" s="106"/>
      <c r="G694" s="105"/>
      <c r="H694" s="105"/>
      <c r="I694" s="107"/>
      <c r="J694" s="422"/>
      <c r="K694" s="422"/>
      <c r="L694" s="531"/>
      <c r="M694" s="422"/>
      <c r="N694" s="104"/>
      <c r="O694" s="427">
        <f t="shared" si="33"/>
        <v>0</v>
      </c>
      <c r="P694" s="427">
        <f t="shared" si="33"/>
        <v>0</v>
      </c>
      <c r="Q694" s="428" t="str">
        <f t="shared" si="34"/>
        <v/>
      </c>
    </row>
    <row r="695" spans="1:17" x14ac:dyDescent="0.2">
      <c r="A695" s="118" t="str">
        <f t="shared" si="32"/>
        <v/>
      </c>
      <c r="B695" s="104"/>
      <c r="C695" s="153"/>
      <c r="D695" s="105"/>
      <c r="E695" s="105"/>
      <c r="F695" s="106"/>
      <c r="G695" s="105"/>
      <c r="H695" s="105"/>
      <c r="I695" s="107"/>
      <c r="J695" s="422"/>
      <c r="K695" s="422"/>
      <c r="L695" s="531"/>
      <c r="M695" s="422"/>
      <c r="N695" s="104"/>
      <c r="O695" s="79">
        <f t="shared" si="33"/>
        <v>0</v>
      </c>
      <c r="P695" s="79">
        <f t="shared" si="33"/>
        <v>0</v>
      </c>
      <c r="Q695" s="102" t="str">
        <f t="shared" si="34"/>
        <v/>
      </c>
    </row>
    <row r="696" spans="1:17" x14ac:dyDescent="0.2">
      <c r="A696" s="118" t="str">
        <f t="shared" si="32"/>
        <v/>
      </c>
      <c r="B696" s="104"/>
      <c r="C696" s="153"/>
      <c r="D696" s="105"/>
      <c r="E696" s="105"/>
      <c r="F696" s="106"/>
      <c r="G696" s="105"/>
      <c r="H696" s="105"/>
      <c r="I696" s="107"/>
      <c r="J696" s="422"/>
      <c r="K696" s="422"/>
      <c r="L696" s="531"/>
      <c r="M696" s="422"/>
      <c r="N696" s="104"/>
      <c r="O696" s="79">
        <f t="shared" si="33"/>
        <v>0</v>
      </c>
      <c r="P696" s="79">
        <f t="shared" si="33"/>
        <v>0</v>
      </c>
      <c r="Q696" s="102" t="str">
        <f t="shared" si="34"/>
        <v/>
      </c>
    </row>
    <row r="697" spans="1:17" x14ac:dyDescent="0.2">
      <c r="A697" s="118" t="str">
        <f t="shared" si="32"/>
        <v/>
      </c>
      <c r="B697" s="104"/>
      <c r="C697" s="153"/>
      <c r="D697" s="105"/>
      <c r="E697" s="105"/>
      <c r="F697" s="106"/>
      <c r="G697" s="105"/>
      <c r="H697" s="105"/>
      <c r="I697" s="107"/>
      <c r="J697" s="422"/>
      <c r="K697" s="422"/>
      <c r="L697" s="531"/>
      <c r="M697" s="422"/>
      <c r="N697" s="104"/>
      <c r="O697" s="79">
        <f t="shared" si="33"/>
        <v>0</v>
      </c>
      <c r="P697" s="79">
        <f t="shared" si="33"/>
        <v>0</v>
      </c>
      <c r="Q697" s="152" t="str">
        <f t="shared" si="34"/>
        <v/>
      </c>
    </row>
    <row r="698" spans="1:17" x14ac:dyDescent="0.2">
      <c r="A698" s="438" t="str">
        <f t="shared" si="32"/>
        <v/>
      </c>
      <c r="B698" s="104"/>
      <c r="C698" s="153"/>
      <c r="D698" s="105"/>
      <c r="E698" s="105"/>
      <c r="F698" s="106"/>
      <c r="G698" s="105"/>
      <c r="H698" s="105"/>
      <c r="I698" s="107"/>
      <c r="J698" s="422"/>
      <c r="K698" s="422"/>
      <c r="L698" s="531"/>
      <c r="M698" s="422"/>
      <c r="N698" s="104"/>
      <c r="O698" s="427">
        <f t="shared" si="33"/>
        <v>0</v>
      </c>
      <c r="P698" s="427">
        <f t="shared" si="33"/>
        <v>0</v>
      </c>
      <c r="Q698" s="428" t="str">
        <f t="shared" si="34"/>
        <v/>
      </c>
    </row>
    <row r="699" spans="1:17" x14ac:dyDescent="0.2">
      <c r="A699" s="118" t="str">
        <f t="shared" si="32"/>
        <v/>
      </c>
      <c r="B699" s="104"/>
      <c r="C699" s="153"/>
      <c r="D699" s="105"/>
      <c r="E699" s="105"/>
      <c r="F699" s="106"/>
      <c r="G699" s="105"/>
      <c r="H699" s="105"/>
      <c r="I699" s="107"/>
      <c r="J699" s="422"/>
      <c r="K699" s="422"/>
      <c r="L699" s="531"/>
      <c r="M699" s="422"/>
      <c r="N699" s="104"/>
      <c r="O699" s="79">
        <f t="shared" si="33"/>
        <v>0</v>
      </c>
      <c r="P699" s="79">
        <f t="shared" si="33"/>
        <v>0</v>
      </c>
      <c r="Q699" s="102" t="str">
        <f t="shared" si="34"/>
        <v/>
      </c>
    </row>
    <row r="700" spans="1:17" x14ac:dyDescent="0.2">
      <c r="A700" s="118" t="str">
        <f t="shared" si="32"/>
        <v/>
      </c>
      <c r="B700" s="104"/>
      <c r="C700" s="153"/>
      <c r="D700" s="105"/>
      <c r="E700" s="105"/>
      <c r="F700" s="106"/>
      <c r="G700" s="105"/>
      <c r="H700" s="105"/>
      <c r="I700" s="107"/>
      <c r="J700" s="422"/>
      <c r="K700" s="422"/>
      <c r="L700" s="531"/>
      <c r="M700" s="422"/>
      <c r="N700" s="104"/>
      <c r="O700" s="79">
        <f t="shared" si="33"/>
        <v>0</v>
      </c>
      <c r="P700" s="79">
        <f t="shared" si="33"/>
        <v>0</v>
      </c>
      <c r="Q700" s="102" t="str">
        <f t="shared" si="34"/>
        <v/>
      </c>
    </row>
    <row r="701" spans="1:17" x14ac:dyDescent="0.2">
      <c r="A701" s="118" t="str">
        <f t="shared" si="32"/>
        <v/>
      </c>
      <c r="B701" s="104"/>
      <c r="C701" s="153"/>
      <c r="D701" s="105"/>
      <c r="E701" s="105"/>
      <c r="F701" s="106"/>
      <c r="G701" s="105"/>
      <c r="H701" s="105"/>
      <c r="I701" s="107"/>
      <c r="J701" s="422"/>
      <c r="K701" s="422"/>
      <c r="L701" s="531"/>
      <c r="M701" s="422"/>
      <c r="N701" s="104"/>
      <c r="O701" s="79">
        <f t="shared" si="33"/>
        <v>0</v>
      </c>
      <c r="P701" s="79">
        <f t="shared" si="33"/>
        <v>0</v>
      </c>
      <c r="Q701" s="152" t="str">
        <f t="shared" si="34"/>
        <v/>
      </c>
    </row>
    <row r="702" spans="1:17" x14ac:dyDescent="0.2">
      <c r="A702" s="118" t="str">
        <f t="shared" si="32"/>
        <v/>
      </c>
      <c r="B702" s="104"/>
      <c r="C702" s="153"/>
      <c r="D702" s="105"/>
      <c r="E702" s="105"/>
      <c r="F702" s="106"/>
      <c r="G702" s="105"/>
      <c r="H702" s="105"/>
      <c r="I702" s="107"/>
      <c r="J702" s="422"/>
      <c r="K702" s="422"/>
      <c r="L702" s="531"/>
      <c r="M702" s="422"/>
      <c r="N702" s="104"/>
      <c r="O702" s="427">
        <f t="shared" si="33"/>
        <v>0</v>
      </c>
      <c r="P702" s="427">
        <f t="shared" si="33"/>
        <v>0</v>
      </c>
      <c r="Q702" s="428" t="str">
        <f t="shared" si="34"/>
        <v/>
      </c>
    </row>
    <row r="703" spans="1:17" x14ac:dyDescent="0.2">
      <c r="A703" s="438" t="str">
        <f t="shared" si="32"/>
        <v/>
      </c>
      <c r="B703" s="104"/>
      <c r="C703" s="153"/>
      <c r="D703" s="105"/>
      <c r="E703" s="105"/>
      <c r="F703" s="106"/>
      <c r="G703" s="105"/>
      <c r="H703" s="105"/>
      <c r="I703" s="107"/>
      <c r="J703" s="422"/>
      <c r="K703" s="422"/>
      <c r="L703" s="531"/>
      <c r="M703" s="422"/>
      <c r="N703" s="104"/>
      <c r="O703" s="79">
        <f t="shared" si="33"/>
        <v>0</v>
      </c>
      <c r="P703" s="79">
        <f t="shared" si="33"/>
        <v>0</v>
      </c>
      <c r="Q703" s="102" t="str">
        <f t="shared" si="34"/>
        <v/>
      </c>
    </row>
    <row r="704" spans="1:17" x14ac:dyDescent="0.2">
      <c r="A704" s="118" t="str">
        <f t="shared" si="32"/>
        <v/>
      </c>
      <c r="B704" s="104"/>
      <c r="C704" s="153"/>
      <c r="D704" s="105"/>
      <c r="E704" s="105"/>
      <c r="F704" s="106"/>
      <c r="G704" s="105"/>
      <c r="H704" s="105"/>
      <c r="I704" s="107"/>
      <c r="J704" s="422"/>
      <c r="K704" s="422"/>
      <c r="L704" s="531"/>
      <c r="M704" s="422"/>
      <c r="N704" s="104"/>
      <c r="O704" s="79">
        <f t="shared" si="33"/>
        <v>0</v>
      </c>
      <c r="P704" s="79">
        <f t="shared" si="33"/>
        <v>0</v>
      </c>
      <c r="Q704" s="102" t="str">
        <f t="shared" si="34"/>
        <v/>
      </c>
    </row>
    <row r="705" spans="1:17" x14ac:dyDescent="0.2">
      <c r="A705" s="118" t="str">
        <f t="shared" si="32"/>
        <v/>
      </c>
      <c r="B705" s="104"/>
      <c r="C705" s="153"/>
      <c r="D705" s="105"/>
      <c r="E705" s="105"/>
      <c r="F705" s="106"/>
      <c r="G705" s="105"/>
      <c r="H705" s="105"/>
      <c r="I705" s="107"/>
      <c r="J705" s="422"/>
      <c r="K705" s="422"/>
      <c r="L705" s="531"/>
      <c r="M705" s="422"/>
      <c r="N705" s="104"/>
      <c r="O705" s="79">
        <f t="shared" si="33"/>
        <v>0</v>
      </c>
      <c r="P705" s="79">
        <f t="shared" si="33"/>
        <v>0</v>
      </c>
      <c r="Q705" s="152" t="str">
        <f t="shared" si="34"/>
        <v/>
      </c>
    </row>
    <row r="706" spans="1:17" x14ac:dyDescent="0.2">
      <c r="A706" s="118" t="str">
        <f t="shared" si="32"/>
        <v/>
      </c>
      <c r="B706" s="104"/>
      <c r="C706" s="153"/>
      <c r="D706" s="105"/>
      <c r="E706" s="105"/>
      <c r="F706" s="106"/>
      <c r="G706" s="105"/>
      <c r="H706" s="105"/>
      <c r="I706" s="107"/>
      <c r="J706" s="422"/>
      <c r="K706" s="422"/>
      <c r="L706" s="531"/>
      <c r="M706" s="422"/>
      <c r="N706" s="104"/>
      <c r="O706" s="427">
        <f t="shared" si="33"/>
        <v>0</v>
      </c>
      <c r="P706" s="427">
        <f t="shared" si="33"/>
        <v>0</v>
      </c>
      <c r="Q706" s="428" t="str">
        <f t="shared" si="34"/>
        <v/>
      </c>
    </row>
    <row r="707" spans="1:17" x14ac:dyDescent="0.2">
      <c r="A707" s="118" t="str">
        <f t="shared" si="32"/>
        <v/>
      </c>
      <c r="B707" s="104"/>
      <c r="C707" s="153"/>
      <c r="D707" s="105"/>
      <c r="E707" s="105"/>
      <c r="F707" s="106"/>
      <c r="G707" s="105"/>
      <c r="H707" s="105"/>
      <c r="I707" s="107"/>
      <c r="J707" s="422"/>
      <c r="K707" s="422"/>
      <c r="L707" s="531"/>
      <c r="M707" s="422"/>
      <c r="N707" s="104"/>
      <c r="O707" s="79">
        <f t="shared" si="33"/>
        <v>0</v>
      </c>
      <c r="P707" s="79">
        <f t="shared" si="33"/>
        <v>0</v>
      </c>
      <c r="Q707" s="102" t="str">
        <f t="shared" si="34"/>
        <v/>
      </c>
    </row>
    <row r="708" spans="1:17" x14ac:dyDescent="0.2">
      <c r="A708" s="438" t="str">
        <f t="shared" si="32"/>
        <v/>
      </c>
      <c r="B708" s="104"/>
      <c r="C708" s="153"/>
      <c r="D708" s="105"/>
      <c r="E708" s="105"/>
      <c r="F708" s="106"/>
      <c r="G708" s="105"/>
      <c r="H708" s="105"/>
      <c r="I708" s="107"/>
      <c r="J708" s="422"/>
      <c r="K708" s="422"/>
      <c r="L708" s="531"/>
      <c r="M708" s="422"/>
      <c r="N708" s="104"/>
      <c r="O708" s="79">
        <f t="shared" si="33"/>
        <v>0</v>
      </c>
      <c r="P708" s="79">
        <f t="shared" si="33"/>
        <v>0</v>
      </c>
      <c r="Q708" s="102" t="str">
        <f t="shared" si="34"/>
        <v/>
      </c>
    </row>
    <row r="709" spans="1:17" x14ac:dyDescent="0.2">
      <c r="A709" s="118" t="str">
        <f t="shared" si="32"/>
        <v/>
      </c>
      <c r="B709" s="104"/>
      <c r="C709" s="153"/>
      <c r="D709" s="105"/>
      <c r="E709" s="105"/>
      <c r="F709" s="106"/>
      <c r="G709" s="105"/>
      <c r="H709" s="105"/>
      <c r="I709" s="107"/>
      <c r="J709" s="422"/>
      <c r="K709" s="422"/>
      <c r="L709" s="531"/>
      <c r="M709" s="422"/>
      <c r="N709" s="104"/>
      <c r="O709" s="79">
        <f t="shared" si="33"/>
        <v>0</v>
      </c>
      <c r="P709" s="79">
        <f t="shared" si="33"/>
        <v>0</v>
      </c>
      <c r="Q709" s="152" t="str">
        <f t="shared" si="34"/>
        <v/>
      </c>
    </row>
    <row r="710" spans="1:17" x14ac:dyDescent="0.2">
      <c r="A710" s="118" t="str">
        <f t="shared" si="32"/>
        <v/>
      </c>
      <c r="B710" s="104"/>
      <c r="C710" s="153"/>
      <c r="D710" s="105"/>
      <c r="E710" s="105"/>
      <c r="F710" s="106"/>
      <c r="G710" s="105"/>
      <c r="H710" s="105"/>
      <c r="I710" s="107"/>
      <c r="J710" s="422"/>
      <c r="K710" s="422"/>
      <c r="L710" s="531"/>
      <c r="M710" s="422"/>
      <c r="N710" s="104"/>
      <c r="O710" s="427">
        <f t="shared" si="33"/>
        <v>0</v>
      </c>
      <c r="P710" s="427">
        <f t="shared" si="33"/>
        <v>0</v>
      </c>
      <c r="Q710" s="428" t="str">
        <f t="shared" si="34"/>
        <v/>
      </c>
    </row>
    <row r="711" spans="1:17" x14ac:dyDescent="0.2">
      <c r="A711" s="118" t="str">
        <f t="shared" si="32"/>
        <v/>
      </c>
      <c r="B711" s="104"/>
      <c r="C711" s="153"/>
      <c r="D711" s="105"/>
      <c r="E711" s="105"/>
      <c r="F711" s="106"/>
      <c r="G711" s="105"/>
      <c r="H711" s="105"/>
      <c r="I711" s="107"/>
      <c r="J711" s="422"/>
      <c r="K711" s="422"/>
      <c r="L711" s="531"/>
      <c r="M711" s="422"/>
      <c r="N711" s="104"/>
      <c r="O711" s="79">
        <f t="shared" si="33"/>
        <v>0</v>
      </c>
      <c r="P711" s="79">
        <f t="shared" si="33"/>
        <v>0</v>
      </c>
      <c r="Q711" s="102" t="str">
        <f t="shared" si="34"/>
        <v/>
      </c>
    </row>
    <row r="712" spans="1:17" x14ac:dyDescent="0.2">
      <c r="A712" s="118" t="str">
        <f t="shared" si="32"/>
        <v/>
      </c>
      <c r="B712" s="104"/>
      <c r="C712" s="153"/>
      <c r="D712" s="105"/>
      <c r="E712" s="105"/>
      <c r="F712" s="106"/>
      <c r="G712" s="105"/>
      <c r="H712" s="105"/>
      <c r="I712" s="107"/>
      <c r="J712" s="422"/>
      <c r="K712" s="422"/>
      <c r="L712" s="531"/>
      <c r="M712" s="422"/>
      <c r="N712" s="104"/>
      <c r="O712" s="79">
        <f t="shared" si="33"/>
        <v>0</v>
      </c>
      <c r="P712" s="79">
        <f t="shared" si="33"/>
        <v>0</v>
      </c>
      <c r="Q712" s="102" t="str">
        <f t="shared" si="34"/>
        <v/>
      </c>
    </row>
    <row r="713" spans="1:17" x14ac:dyDescent="0.2">
      <c r="A713" s="438" t="str">
        <f t="shared" si="32"/>
        <v/>
      </c>
      <c r="B713" s="104"/>
      <c r="C713" s="153"/>
      <c r="D713" s="105"/>
      <c r="E713" s="105"/>
      <c r="F713" s="106"/>
      <c r="G713" s="105"/>
      <c r="H713" s="105"/>
      <c r="I713" s="107"/>
      <c r="J713" s="422"/>
      <c r="K713" s="422"/>
      <c r="L713" s="531"/>
      <c r="M713" s="422"/>
      <c r="N713" s="104"/>
      <c r="O713" s="79">
        <f t="shared" si="33"/>
        <v>0</v>
      </c>
      <c r="P713" s="79">
        <f t="shared" si="33"/>
        <v>0</v>
      </c>
      <c r="Q713" s="152" t="str">
        <f t="shared" si="34"/>
        <v/>
      </c>
    </row>
    <row r="714" spans="1:17" x14ac:dyDescent="0.2">
      <c r="A714" s="118" t="str">
        <f t="shared" si="32"/>
        <v/>
      </c>
      <c r="B714" s="104"/>
      <c r="C714" s="153"/>
      <c r="D714" s="105"/>
      <c r="E714" s="105"/>
      <c r="F714" s="106"/>
      <c r="G714" s="105"/>
      <c r="H714" s="105"/>
      <c r="I714" s="107"/>
      <c r="J714" s="422"/>
      <c r="K714" s="422"/>
      <c r="L714" s="531"/>
      <c r="M714" s="422"/>
      <c r="N714" s="104"/>
      <c r="O714" s="427">
        <f t="shared" si="33"/>
        <v>0</v>
      </c>
      <c r="P714" s="427">
        <f t="shared" si="33"/>
        <v>0</v>
      </c>
      <c r="Q714" s="428" t="str">
        <f t="shared" si="34"/>
        <v/>
      </c>
    </row>
    <row r="715" spans="1:17" x14ac:dyDescent="0.2">
      <c r="A715" s="118" t="str">
        <f t="shared" si="32"/>
        <v/>
      </c>
      <c r="B715" s="104"/>
      <c r="C715" s="153"/>
      <c r="D715" s="105"/>
      <c r="E715" s="105"/>
      <c r="F715" s="106"/>
      <c r="G715" s="105"/>
      <c r="H715" s="105"/>
      <c r="I715" s="107"/>
      <c r="J715" s="422"/>
      <c r="K715" s="422"/>
      <c r="L715" s="531"/>
      <c r="M715" s="422"/>
      <c r="N715" s="104"/>
      <c r="O715" s="79">
        <f t="shared" si="33"/>
        <v>0</v>
      </c>
      <c r="P715" s="79">
        <f t="shared" si="33"/>
        <v>0</v>
      </c>
      <c r="Q715" s="102" t="str">
        <f t="shared" si="34"/>
        <v/>
      </c>
    </row>
    <row r="716" spans="1:17" x14ac:dyDescent="0.2">
      <c r="A716" s="118" t="str">
        <f t="shared" si="32"/>
        <v/>
      </c>
      <c r="B716" s="104"/>
      <c r="C716" s="153"/>
      <c r="D716" s="105"/>
      <c r="E716" s="105"/>
      <c r="F716" s="106"/>
      <c r="G716" s="105"/>
      <c r="H716" s="105"/>
      <c r="I716" s="107"/>
      <c r="J716" s="422"/>
      <c r="K716" s="422"/>
      <c r="L716" s="531"/>
      <c r="M716" s="422"/>
      <c r="N716" s="104"/>
      <c r="O716" s="79">
        <f t="shared" si="33"/>
        <v>0</v>
      </c>
      <c r="P716" s="79">
        <f t="shared" si="33"/>
        <v>0</v>
      </c>
      <c r="Q716" s="102" t="str">
        <f t="shared" si="34"/>
        <v/>
      </c>
    </row>
    <row r="717" spans="1:17" x14ac:dyDescent="0.2">
      <c r="A717" s="118" t="str">
        <f t="shared" si="32"/>
        <v/>
      </c>
      <c r="B717" s="104"/>
      <c r="C717" s="153"/>
      <c r="D717" s="105"/>
      <c r="E717" s="105"/>
      <c r="F717" s="106"/>
      <c r="G717" s="105"/>
      <c r="H717" s="105"/>
      <c r="I717" s="107"/>
      <c r="J717" s="422"/>
      <c r="K717" s="422"/>
      <c r="L717" s="531"/>
      <c r="M717" s="422"/>
      <c r="N717" s="104"/>
      <c r="O717" s="79">
        <f t="shared" si="33"/>
        <v>0</v>
      </c>
      <c r="P717" s="79">
        <f t="shared" si="33"/>
        <v>0</v>
      </c>
      <c r="Q717" s="152" t="str">
        <f t="shared" si="34"/>
        <v/>
      </c>
    </row>
    <row r="718" spans="1:17" x14ac:dyDescent="0.2">
      <c r="A718" s="438" t="str">
        <f t="shared" si="32"/>
        <v/>
      </c>
      <c r="B718" s="104"/>
      <c r="C718" s="153"/>
      <c r="D718" s="105"/>
      <c r="E718" s="105"/>
      <c r="F718" s="106"/>
      <c r="G718" s="105"/>
      <c r="H718" s="105"/>
      <c r="I718" s="107"/>
      <c r="J718" s="422"/>
      <c r="K718" s="422"/>
      <c r="L718" s="531"/>
      <c r="M718" s="422"/>
      <c r="N718" s="104"/>
      <c r="O718" s="427">
        <f t="shared" si="33"/>
        <v>0</v>
      </c>
      <c r="P718" s="427">
        <f t="shared" si="33"/>
        <v>0</v>
      </c>
      <c r="Q718" s="428" t="str">
        <f t="shared" si="34"/>
        <v/>
      </c>
    </row>
    <row r="719" spans="1:17" x14ac:dyDescent="0.2">
      <c r="A719" s="118" t="str">
        <f t="shared" si="32"/>
        <v/>
      </c>
      <c r="B719" s="104"/>
      <c r="C719" s="153"/>
      <c r="D719" s="105"/>
      <c r="E719" s="105"/>
      <c r="F719" s="106"/>
      <c r="G719" s="105"/>
      <c r="H719" s="105"/>
      <c r="I719" s="107"/>
      <c r="J719" s="422"/>
      <c r="K719" s="422"/>
      <c r="L719" s="531"/>
      <c r="M719" s="422"/>
      <c r="N719" s="104"/>
      <c r="O719" s="79">
        <f t="shared" si="33"/>
        <v>0</v>
      </c>
      <c r="P719" s="79">
        <f t="shared" si="33"/>
        <v>0</v>
      </c>
      <c r="Q719" s="102" t="str">
        <f t="shared" si="34"/>
        <v/>
      </c>
    </row>
    <row r="720" spans="1:17" x14ac:dyDescent="0.2">
      <c r="A720" s="118" t="str">
        <f t="shared" si="32"/>
        <v/>
      </c>
      <c r="B720" s="104"/>
      <c r="C720" s="153"/>
      <c r="D720" s="105"/>
      <c r="E720" s="105"/>
      <c r="F720" s="106"/>
      <c r="G720" s="105"/>
      <c r="H720" s="105"/>
      <c r="I720" s="107"/>
      <c r="J720" s="422"/>
      <c r="K720" s="422"/>
      <c r="L720" s="531"/>
      <c r="M720" s="422"/>
      <c r="N720" s="104"/>
      <c r="O720" s="79">
        <f t="shared" si="33"/>
        <v>0</v>
      </c>
      <c r="P720" s="79">
        <f t="shared" si="33"/>
        <v>0</v>
      </c>
      <c r="Q720" s="102" t="str">
        <f t="shared" si="34"/>
        <v/>
      </c>
    </row>
    <row r="721" spans="1:17" x14ac:dyDescent="0.2">
      <c r="A721" s="118" t="str">
        <f t="shared" si="32"/>
        <v/>
      </c>
      <c r="B721" s="104"/>
      <c r="C721" s="153"/>
      <c r="D721" s="105"/>
      <c r="E721" s="105"/>
      <c r="F721" s="106"/>
      <c r="G721" s="105"/>
      <c r="H721" s="105"/>
      <c r="I721" s="107"/>
      <c r="J721" s="422"/>
      <c r="K721" s="422"/>
      <c r="L721" s="531"/>
      <c r="M721" s="422"/>
      <c r="N721" s="104"/>
      <c r="O721" s="79">
        <f t="shared" si="33"/>
        <v>0</v>
      </c>
      <c r="P721" s="79">
        <f t="shared" si="33"/>
        <v>0</v>
      </c>
      <c r="Q721" s="152" t="str">
        <f t="shared" si="34"/>
        <v/>
      </c>
    </row>
    <row r="722" spans="1:17" x14ac:dyDescent="0.2">
      <c r="A722" s="118" t="str">
        <f t="shared" si="32"/>
        <v/>
      </c>
      <c r="B722" s="104"/>
      <c r="C722" s="153"/>
      <c r="D722" s="105"/>
      <c r="E722" s="105"/>
      <c r="F722" s="106"/>
      <c r="G722" s="105"/>
      <c r="H722" s="105"/>
      <c r="I722" s="107"/>
      <c r="J722" s="422"/>
      <c r="K722" s="422"/>
      <c r="L722" s="531"/>
      <c r="M722" s="422"/>
      <c r="N722" s="104"/>
      <c r="O722" s="427">
        <f t="shared" si="33"/>
        <v>0</v>
      </c>
      <c r="P722" s="427">
        <f t="shared" si="33"/>
        <v>0</v>
      </c>
      <c r="Q722" s="428" t="str">
        <f t="shared" si="34"/>
        <v/>
      </c>
    </row>
    <row r="723" spans="1:17" x14ac:dyDescent="0.2">
      <c r="A723" s="438" t="str">
        <f t="shared" si="32"/>
        <v/>
      </c>
      <c r="B723" s="104"/>
      <c r="C723" s="153"/>
      <c r="D723" s="105"/>
      <c r="E723" s="105"/>
      <c r="F723" s="106"/>
      <c r="G723" s="105"/>
      <c r="H723" s="105"/>
      <c r="I723" s="107"/>
      <c r="J723" s="422"/>
      <c r="K723" s="422"/>
      <c r="L723" s="531"/>
      <c r="M723" s="422"/>
      <c r="N723" s="104"/>
      <c r="O723" s="79">
        <f t="shared" si="33"/>
        <v>0</v>
      </c>
      <c r="P723" s="79">
        <f t="shared" si="33"/>
        <v>0</v>
      </c>
      <c r="Q723" s="102" t="str">
        <f t="shared" si="34"/>
        <v/>
      </c>
    </row>
    <row r="724" spans="1:17" x14ac:dyDescent="0.2">
      <c r="A724" s="118" t="str">
        <f t="shared" si="32"/>
        <v/>
      </c>
      <c r="B724" s="104"/>
      <c r="C724" s="153"/>
      <c r="D724" s="105"/>
      <c r="E724" s="105"/>
      <c r="F724" s="106"/>
      <c r="G724" s="105"/>
      <c r="H724" s="105"/>
      <c r="I724" s="107"/>
      <c r="J724" s="422"/>
      <c r="K724" s="422"/>
      <c r="L724" s="531"/>
      <c r="M724" s="422"/>
      <c r="N724" s="104"/>
      <c r="O724" s="79">
        <f t="shared" si="33"/>
        <v>0</v>
      </c>
      <c r="P724" s="79">
        <f t="shared" si="33"/>
        <v>0</v>
      </c>
      <c r="Q724" s="102" t="str">
        <f t="shared" si="34"/>
        <v/>
      </c>
    </row>
    <row r="725" spans="1:17" x14ac:dyDescent="0.2">
      <c r="A725" s="118" t="str">
        <f t="shared" si="32"/>
        <v/>
      </c>
      <c r="B725" s="104"/>
      <c r="C725" s="153"/>
      <c r="D725" s="105"/>
      <c r="E725" s="105"/>
      <c r="F725" s="106"/>
      <c r="G725" s="105"/>
      <c r="H725" s="105"/>
      <c r="I725" s="107"/>
      <c r="J725" s="422"/>
      <c r="K725" s="422"/>
      <c r="L725" s="531"/>
      <c r="M725" s="422"/>
      <c r="N725" s="104"/>
      <c r="O725" s="79">
        <f t="shared" si="33"/>
        <v>0</v>
      </c>
      <c r="P725" s="79">
        <f t="shared" si="33"/>
        <v>0</v>
      </c>
      <c r="Q725" s="152" t="str">
        <f t="shared" si="34"/>
        <v/>
      </c>
    </row>
    <row r="726" spans="1:17" x14ac:dyDescent="0.2">
      <c r="A726" s="118" t="str">
        <f t="shared" si="32"/>
        <v/>
      </c>
      <c r="B726" s="104"/>
      <c r="C726" s="153"/>
      <c r="D726" s="105"/>
      <c r="E726" s="105"/>
      <c r="F726" s="106"/>
      <c r="G726" s="105"/>
      <c r="H726" s="105"/>
      <c r="I726" s="107"/>
      <c r="J726" s="422"/>
      <c r="K726" s="422"/>
      <c r="L726" s="531"/>
      <c r="M726" s="422"/>
      <c r="N726" s="104"/>
      <c r="O726" s="427">
        <f t="shared" si="33"/>
        <v>0</v>
      </c>
      <c r="P726" s="427">
        <f t="shared" si="33"/>
        <v>0</v>
      </c>
      <c r="Q726" s="428" t="str">
        <f t="shared" si="34"/>
        <v/>
      </c>
    </row>
    <row r="727" spans="1:17" x14ac:dyDescent="0.2">
      <c r="A727" s="118" t="str">
        <f t="shared" si="32"/>
        <v/>
      </c>
      <c r="B727" s="104"/>
      <c r="C727" s="153"/>
      <c r="D727" s="105"/>
      <c r="E727" s="105"/>
      <c r="F727" s="106"/>
      <c r="G727" s="105"/>
      <c r="H727" s="105"/>
      <c r="I727" s="107"/>
      <c r="J727" s="422"/>
      <c r="K727" s="422"/>
      <c r="L727" s="531"/>
      <c r="M727" s="422"/>
      <c r="N727" s="104"/>
      <c r="O727" s="79">
        <f t="shared" si="33"/>
        <v>0</v>
      </c>
      <c r="P727" s="79">
        <f t="shared" si="33"/>
        <v>0</v>
      </c>
      <c r="Q727" s="102" t="str">
        <f t="shared" si="34"/>
        <v/>
      </c>
    </row>
    <row r="728" spans="1:17" x14ac:dyDescent="0.2">
      <c r="A728" s="438" t="str">
        <f t="shared" si="32"/>
        <v/>
      </c>
      <c r="B728" s="104"/>
      <c r="C728" s="153"/>
      <c r="D728" s="105"/>
      <c r="E728" s="105"/>
      <c r="F728" s="106"/>
      <c r="G728" s="105"/>
      <c r="H728" s="105"/>
      <c r="I728" s="107"/>
      <c r="J728" s="422"/>
      <c r="K728" s="422"/>
      <c r="L728" s="531"/>
      <c r="M728" s="422"/>
      <c r="N728" s="104"/>
      <c r="O728" s="79">
        <f t="shared" si="33"/>
        <v>0</v>
      </c>
      <c r="P728" s="79">
        <f t="shared" si="33"/>
        <v>0</v>
      </c>
      <c r="Q728" s="102" t="str">
        <f t="shared" si="34"/>
        <v/>
      </c>
    </row>
    <row r="729" spans="1:17" x14ac:dyDescent="0.2">
      <c r="A729" s="118" t="str">
        <f t="shared" si="32"/>
        <v/>
      </c>
      <c r="B729" s="104"/>
      <c r="C729" s="153"/>
      <c r="D729" s="105"/>
      <c r="E729" s="105"/>
      <c r="F729" s="106"/>
      <c r="G729" s="105"/>
      <c r="H729" s="105"/>
      <c r="I729" s="107"/>
      <c r="J729" s="422"/>
      <c r="K729" s="422"/>
      <c r="L729" s="531"/>
      <c r="M729" s="422"/>
      <c r="N729" s="104"/>
      <c r="O729" s="79">
        <f t="shared" si="33"/>
        <v>0</v>
      </c>
      <c r="P729" s="79">
        <f t="shared" si="33"/>
        <v>0</v>
      </c>
      <c r="Q729" s="152" t="str">
        <f t="shared" si="34"/>
        <v/>
      </c>
    </row>
    <row r="730" spans="1:17" x14ac:dyDescent="0.2">
      <c r="A730" s="118" t="str">
        <f t="shared" si="32"/>
        <v/>
      </c>
      <c r="B730" s="104"/>
      <c r="C730" s="153"/>
      <c r="D730" s="105"/>
      <c r="E730" s="105"/>
      <c r="F730" s="106"/>
      <c r="G730" s="105"/>
      <c r="H730" s="105"/>
      <c r="I730" s="107"/>
      <c r="J730" s="422"/>
      <c r="K730" s="422"/>
      <c r="L730" s="531"/>
      <c r="M730" s="422"/>
      <c r="N730" s="104"/>
      <c r="O730" s="427">
        <f t="shared" si="33"/>
        <v>0</v>
      </c>
      <c r="P730" s="427">
        <f t="shared" si="33"/>
        <v>0</v>
      </c>
      <c r="Q730" s="428" t="str">
        <f t="shared" si="34"/>
        <v/>
      </c>
    </row>
    <row r="731" spans="1:17" x14ac:dyDescent="0.2">
      <c r="A731" s="118" t="str">
        <f t="shared" si="32"/>
        <v/>
      </c>
      <c r="B731" s="104"/>
      <c r="C731" s="153"/>
      <c r="D731" s="105"/>
      <c r="E731" s="105"/>
      <c r="F731" s="106"/>
      <c r="G731" s="105"/>
      <c r="H731" s="105"/>
      <c r="I731" s="107"/>
      <c r="J731" s="422"/>
      <c r="K731" s="422"/>
      <c r="L731" s="531"/>
      <c r="M731" s="422"/>
      <c r="N731" s="104"/>
      <c r="O731" s="79">
        <f t="shared" si="33"/>
        <v>0</v>
      </c>
      <c r="P731" s="79">
        <f t="shared" si="33"/>
        <v>0</v>
      </c>
      <c r="Q731" s="102" t="str">
        <f t="shared" si="34"/>
        <v/>
      </c>
    </row>
    <row r="732" spans="1:17" x14ac:dyDescent="0.2">
      <c r="A732" s="118" t="str">
        <f t="shared" si="32"/>
        <v/>
      </c>
      <c r="B732" s="104"/>
      <c r="C732" s="153"/>
      <c r="D732" s="105"/>
      <c r="E732" s="105"/>
      <c r="F732" s="106"/>
      <c r="G732" s="105"/>
      <c r="H732" s="105"/>
      <c r="I732" s="107"/>
      <c r="J732" s="422"/>
      <c r="K732" s="422"/>
      <c r="L732" s="531"/>
      <c r="M732" s="422"/>
      <c r="N732" s="104"/>
      <c r="O732" s="79">
        <f t="shared" si="33"/>
        <v>0</v>
      </c>
      <c r="P732" s="79">
        <f t="shared" si="33"/>
        <v>0</v>
      </c>
      <c r="Q732" s="102" t="str">
        <f t="shared" si="34"/>
        <v/>
      </c>
    </row>
    <row r="733" spans="1:17" x14ac:dyDescent="0.2">
      <c r="A733" s="438" t="str">
        <f t="shared" ref="A733:A796" si="35">IF(B733="","",ROW()-4)</f>
        <v/>
      </c>
      <c r="B733" s="104"/>
      <c r="C733" s="153"/>
      <c r="D733" s="105"/>
      <c r="E733" s="105"/>
      <c r="F733" s="106"/>
      <c r="G733" s="105"/>
      <c r="H733" s="105"/>
      <c r="I733" s="107"/>
      <c r="J733" s="422"/>
      <c r="K733" s="422"/>
      <c r="L733" s="531"/>
      <c r="M733" s="422"/>
      <c r="N733" s="104"/>
      <c r="O733" s="79">
        <f t="shared" si="33"/>
        <v>0</v>
      </c>
      <c r="P733" s="79">
        <f t="shared" si="33"/>
        <v>0</v>
      </c>
      <c r="Q733" s="152" t="str">
        <f t="shared" si="34"/>
        <v/>
      </c>
    </row>
    <row r="734" spans="1:17" x14ac:dyDescent="0.2">
      <c r="A734" s="118" t="str">
        <f t="shared" si="35"/>
        <v/>
      </c>
      <c r="B734" s="104"/>
      <c r="C734" s="153"/>
      <c r="D734" s="105"/>
      <c r="E734" s="105"/>
      <c r="F734" s="106"/>
      <c r="G734" s="105"/>
      <c r="H734" s="105"/>
      <c r="I734" s="107"/>
      <c r="J734" s="422"/>
      <c r="K734" s="422"/>
      <c r="L734" s="531"/>
      <c r="M734" s="422"/>
      <c r="N734" s="104"/>
      <c r="O734" s="427">
        <f t="shared" si="33"/>
        <v>0</v>
      </c>
      <c r="P734" s="427">
        <f t="shared" si="33"/>
        <v>0</v>
      </c>
      <c r="Q734" s="428" t="str">
        <f t="shared" si="34"/>
        <v/>
      </c>
    </row>
    <row r="735" spans="1:17" x14ac:dyDescent="0.2">
      <c r="A735" s="118" t="str">
        <f t="shared" si="35"/>
        <v/>
      </c>
      <c r="B735" s="104"/>
      <c r="C735" s="153"/>
      <c r="D735" s="105"/>
      <c r="E735" s="105"/>
      <c r="F735" s="106"/>
      <c r="G735" s="105"/>
      <c r="H735" s="105"/>
      <c r="I735" s="107"/>
      <c r="J735" s="422"/>
      <c r="K735" s="422"/>
      <c r="L735" s="531"/>
      <c r="M735" s="422"/>
      <c r="N735" s="104"/>
      <c r="O735" s="79">
        <f t="shared" si="33"/>
        <v>0</v>
      </c>
      <c r="P735" s="79">
        <f t="shared" si="33"/>
        <v>0</v>
      </c>
      <c r="Q735" s="102" t="str">
        <f t="shared" si="34"/>
        <v/>
      </c>
    </row>
    <row r="736" spans="1:17" x14ac:dyDescent="0.2">
      <c r="A736" s="118" t="str">
        <f t="shared" si="35"/>
        <v/>
      </c>
      <c r="B736" s="104"/>
      <c r="C736" s="153"/>
      <c r="D736" s="105"/>
      <c r="E736" s="105"/>
      <c r="F736" s="106"/>
      <c r="G736" s="105"/>
      <c r="H736" s="105"/>
      <c r="I736" s="107"/>
      <c r="J736" s="422"/>
      <c r="K736" s="422"/>
      <c r="L736" s="531"/>
      <c r="M736" s="422"/>
      <c r="N736" s="104"/>
      <c r="O736" s="79">
        <f t="shared" si="33"/>
        <v>0</v>
      </c>
      <c r="P736" s="79">
        <f t="shared" si="33"/>
        <v>0</v>
      </c>
      <c r="Q736" s="102" t="str">
        <f t="shared" si="34"/>
        <v/>
      </c>
    </row>
    <row r="737" spans="1:17" x14ac:dyDescent="0.2">
      <c r="A737" s="118" t="str">
        <f t="shared" si="35"/>
        <v/>
      </c>
      <c r="B737" s="104"/>
      <c r="C737" s="153"/>
      <c r="D737" s="105"/>
      <c r="E737" s="105"/>
      <c r="F737" s="106"/>
      <c r="G737" s="105"/>
      <c r="H737" s="105"/>
      <c r="I737" s="107"/>
      <c r="J737" s="422"/>
      <c r="K737" s="422"/>
      <c r="L737" s="531"/>
      <c r="M737" s="422"/>
      <c r="N737" s="104"/>
      <c r="O737" s="79">
        <f t="shared" si="33"/>
        <v>0</v>
      </c>
      <c r="P737" s="79">
        <f t="shared" si="33"/>
        <v>0</v>
      </c>
      <c r="Q737" s="152" t="str">
        <f t="shared" si="34"/>
        <v/>
      </c>
    </row>
    <row r="738" spans="1:17" x14ac:dyDescent="0.2">
      <c r="A738" s="438" t="str">
        <f t="shared" si="35"/>
        <v/>
      </c>
      <c r="B738" s="104"/>
      <c r="C738" s="153"/>
      <c r="D738" s="105"/>
      <c r="E738" s="105"/>
      <c r="F738" s="106"/>
      <c r="G738" s="105"/>
      <c r="H738" s="105"/>
      <c r="I738" s="107"/>
      <c r="J738" s="422"/>
      <c r="K738" s="422"/>
      <c r="L738" s="531"/>
      <c r="M738" s="422"/>
      <c r="N738" s="104"/>
      <c r="O738" s="427">
        <f t="shared" si="33"/>
        <v>0</v>
      </c>
      <c r="P738" s="427">
        <f t="shared" si="33"/>
        <v>0</v>
      </c>
      <c r="Q738" s="428" t="str">
        <f t="shared" si="34"/>
        <v/>
      </c>
    </row>
    <row r="739" spans="1:17" x14ac:dyDescent="0.2">
      <c r="A739" s="118" t="str">
        <f t="shared" si="35"/>
        <v/>
      </c>
      <c r="B739" s="104"/>
      <c r="C739" s="153"/>
      <c r="D739" s="105"/>
      <c r="E739" s="105"/>
      <c r="F739" s="106"/>
      <c r="G739" s="105"/>
      <c r="H739" s="105"/>
      <c r="I739" s="107"/>
      <c r="J739" s="422"/>
      <c r="K739" s="422"/>
      <c r="L739" s="531"/>
      <c r="M739" s="422"/>
      <c r="N739" s="104"/>
      <c r="O739" s="79">
        <f t="shared" si="33"/>
        <v>0</v>
      </c>
      <c r="P739" s="79">
        <f t="shared" si="33"/>
        <v>0</v>
      </c>
      <c r="Q739" s="102" t="str">
        <f t="shared" si="34"/>
        <v/>
      </c>
    </row>
    <row r="740" spans="1:17" x14ac:dyDescent="0.2">
      <c r="A740" s="118" t="str">
        <f t="shared" si="35"/>
        <v/>
      </c>
      <c r="B740" s="104"/>
      <c r="C740" s="153"/>
      <c r="D740" s="105"/>
      <c r="E740" s="105"/>
      <c r="F740" s="106"/>
      <c r="G740" s="105"/>
      <c r="H740" s="105"/>
      <c r="I740" s="107"/>
      <c r="J740" s="422"/>
      <c r="K740" s="422"/>
      <c r="L740" s="531"/>
      <c r="M740" s="422"/>
      <c r="N740" s="104"/>
      <c r="O740" s="79">
        <f t="shared" si="33"/>
        <v>0</v>
      </c>
      <c r="P740" s="79">
        <f t="shared" si="33"/>
        <v>0</v>
      </c>
      <c r="Q740" s="102" t="str">
        <f t="shared" si="34"/>
        <v/>
      </c>
    </row>
    <row r="741" spans="1:17" x14ac:dyDescent="0.2">
      <c r="A741" s="118" t="str">
        <f t="shared" si="35"/>
        <v/>
      </c>
      <c r="B741" s="104"/>
      <c r="C741" s="153"/>
      <c r="D741" s="105"/>
      <c r="E741" s="105"/>
      <c r="F741" s="106"/>
      <c r="G741" s="105"/>
      <c r="H741" s="105"/>
      <c r="I741" s="107"/>
      <c r="J741" s="422"/>
      <c r="K741" s="422"/>
      <c r="L741" s="531"/>
      <c r="M741" s="422"/>
      <c r="N741" s="104"/>
      <c r="O741" s="79">
        <f t="shared" si="33"/>
        <v>0</v>
      </c>
      <c r="P741" s="79">
        <f t="shared" si="33"/>
        <v>0</v>
      </c>
      <c r="Q741" s="152" t="str">
        <f t="shared" si="34"/>
        <v/>
      </c>
    </row>
    <row r="742" spans="1:17" x14ac:dyDescent="0.2">
      <c r="A742" s="118" t="str">
        <f t="shared" si="35"/>
        <v/>
      </c>
      <c r="B742" s="104"/>
      <c r="C742" s="153"/>
      <c r="D742" s="105"/>
      <c r="E742" s="105"/>
      <c r="F742" s="106"/>
      <c r="G742" s="105"/>
      <c r="H742" s="105"/>
      <c r="I742" s="107"/>
      <c r="J742" s="422"/>
      <c r="K742" s="422"/>
      <c r="L742" s="531"/>
      <c r="M742" s="422"/>
      <c r="N742" s="104"/>
      <c r="O742" s="427">
        <f t="shared" si="33"/>
        <v>0</v>
      </c>
      <c r="P742" s="427">
        <f t="shared" si="33"/>
        <v>0</v>
      </c>
      <c r="Q742" s="428" t="str">
        <f t="shared" si="34"/>
        <v/>
      </c>
    </row>
    <row r="743" spans="1:17" x14ac:dyDescent="0.2">
      <c r="A743" s="438" t="str">
        <f t="shared" si="35"/>
        <v/>
      </c>
      <c r="B743" s="104"/>
      <c r="C743" s="153"/>
      <c r="D743" s="105"/>
      <c r="E743" s="105"/>
      <c r="F743" s="106"/>
      <c r="G743" s="105"/>
      <c r="H743" s="105"/>
      <c r="I743" s="107"/>
      <c r="J743" s="422"/>
      <c r="K743" s="422"/>
      <c r="L743" s="531"/>
      <c r="M743" s="422"/>
      <c r="N743" s="104"/>
      <c r="O743" s="79">
        <f t="shared" si="33"/>
        <v>0</v>
      </c>
      <c r="P743" s="79">
        <f t="shared" si="33"/>
        <v>0</v>
      </c>
      <c r="Q743" s="102" t="str">
        <f t="shared" si="34"/>
        <v/>
      </c>
    </row>
    <row r="744" spans="1:17" x14ac:dyDescent="0.2">
      <c r="A744" s="118" t="str">
        <f t="shared" si="35"/>
        <v/>
      </c>
      <c r="B744" s="104"/>
      <c r="C744" s="153"/>
      <c r="D744" s="105"/>
      <c r="E744" s="105"/>
      <c r="F744" s="106"/>
      <c r="G744" s="105"/>
      <c r="H744" s="105"/>
      <c r="I744" s="107"/>
      <c r="J744" s="422"/>
      <c r="K744" s="422"/>
      <c r="L744" s="531"/>
      <c r="M744" s="422"/>
      <c r="N744" s="104"/>
      <c r="O744" s="79">
        <f t="shared" si="33"/>
        <v>0</v>
      </c>
      <c r="P744" s="79">
        <f t="shared" si="33"/>
        <v>0</v>
      </c>
      <c r="Q744" s="102" t="str">
        <f t="shared" si="34"/>
        <v/>
      </c>
    </row>
    <row r="745" spans="1:17" x14ac:dyDescent="0.2">
      <c r="A745" s="118" t="str">
        <f t="shared" si="35"/>
        <v/>
      </c>
      <c r="B745" s="104"/>
      <c r="C745" s="153"/>
      <c r="D745" s="105"/>
      <c r="E745" s="105"/>
      <c r="F745" s="106"/>
      <c r="G745" s="105"/>
      <c r="H745" s="105"/>
      <c r="I745" s="107"/>
      <c r="J745" s="422"/>
      <c r="K745" s="422"/>
      <c r="L745" s="531"/>
      <c r="M745" s="422"/>
      <c r="N745" s="104"/>
      <c r="O745" s="79">
        <f t="shared" si="33"/>
        <v>0</v>
      </c>
      <c r="P745" s="79">
        <f t="shared" si="33"/>
        <v>0</v>
      </c>
      <c r="Q745" s="152" t="str">
        <f t="shared" si="34"/>
        <v/>
      </c>
    </row>
    <row r="746" spans="1:17" x14ac:dyDescent="0.2">
      <c r="A746" s="118" t="str">
        <f t="shared" si="35"/>
        <v/>
      </c>
      <c r="B746" s="104"/>
      <c r="C746" s="153"/>
      <c r="D746" s="105"/>
      <c r="E746" s="105"/>
      <c r="F746" s="106"/>
      <c r="G746" s="105"/>
      <c r="H746" s="105"/>
      <c r="I746" s="107"/>
      <c r="J746" s="422"/>
      <c r="K746" s="422"/>
      <c r="L746" s="531"/>
      <c r="M746" s="422"/>
      <c r="N746" s="104"/>
      <c r="O746" s="427">
        <f t="shared" si="33"/>
        <v>0</v>
      </c>
      <c r="P746" s="427">
        <f t="shared" si="33"/>
        <v>0</v>
      </c>
      <c r="Q746" s="428" t="str">
        <f t="shared" si="34"/>
        <v/>
      </c>
    </row>
    <row r="747" spans="1:17" x14ac:dyDescent="0.2">
      <c r="A747" s="118" t="str">
        <f t="shared" si="35"/>
        <v/>
      </c>
      <c r="B747" s="104"/>
      <c r="C747" s="153"/>
      <c r="D747" s="105"/>
      <c r="E747" s="105"/>
      <c r="F747" s="106"/>
      <c r="G747" s="105"/>
      <c r="H747" s="105"/>
      <c r="I747" s="107"/>
      <c r="J747" s="422"/>
      <c r="K747" s="422"/>
      <c r="L747" s="531"/>
      <c r="M747" s="422"/>
      <c r="N747" s="104"/>
      <c r="O747" s="79">
        <f t="shared" si="33"/>
        <v>0</v>
      </c>
      <c r="P747" s="79">
        <f t="shared" si="33"/>
        <v>0</v>
      </c>
      <c r="Q747" s="102" t="str">
        <f t="shared" si="34"/>
        <v/>
      </c>
    </row>
    <row r="748" spans="1:17" x14ac:dyDescent="0.2">
      <c r="A748" s="438" t="str">
        <f t="shared" si="35"/>
        <v/>
      </c>
      <c r="B748" s="104"/>
      <c r="C748" s="153"/>
      <c r="D748" s="105"/>
      <c r="E748" s="105"/>
      <c r="F748" s="106"/>
      <c r="G748" s="105"/>
      <c r="H748" s="105"/>
      <c r="I748" s="107"/>
      <c r="J748" s="422"/>
      <c r="K748" s="422"/>
      <c r="L748" s="531"/>
      <c r="M748" s="422"/>
      <c r="N748" s="104"/>
      <c r="O748" s="79">
        <f t="shared" si="33"/>
        <v>0</v>
      </c>
      <c r="P748" s="79">
        <f t="shared" si="33"/>
        <v>0</v>
      </c>
      <c r="Q748" s="102" t="str">
        <f t="shared" si="34"/>
        <v/>
      </c>
    </row>
    <row r="749" spans="1:17" x14ac:dyDescent="0.2">
      <c r="A749" s="118" t="str">
        <f t="shared" si="35"/>
        <v/>
      </c>
      <c r="B749" s="104"/>
      <c r="C749" s="153"/>
      <c r="D749" s="105"/>
      <c r="E749" s="105"/>
      <c r="F749" s="106"/>
      <c r="G749" s="105"/>
      <c r="H749" s="105"/>
      <c r="I749" s="107"/>
      <c r="J749" s="422"/>
      <c r="K749" s="422"/>
      <c r="L749" s="531"/>
      <c r="M749" s="422"/>
      <c r="N749" s="104"/>
      <c r="O749" s="79">
        <f t="shared" si="33"/>
        <v>0</v>
      </c>
      <c r="P749" s="79">
        <f t="shared" si="33"/>
        <v>0</v>
      </c>
      <c r="Q749" s="152" t="str">
        <f t="shared" si="34"/>
        <v/>
      </c>
    </row>
    <row r="750" spans="1:17" x14ac:dyDescent="0.2">
      <c r="A750" s="118" t="str">
        <f t="shared" si="35"/>
        <v/>
      </c>
      <c r="B750" s="104"/>
      <c r="C750" s="153"/>
      <c r="D750" s="105"/>
      <c r="E750" s="105"/>
      <c r="F750" s="106"/>
      <c r="G750" s="105"/>
      <c r="H750" s="105"/>
      <c r="I750" s="107"/>
      <c r="J750" s="422"/>
      <c r="K750" s="422"/>
      <c r="L750" s="531"/>
      <c r="M750" s="422"/>
      <c r="N750" s="104"/>
      <c r="O750" s="427">
        <f t="shared" ref="O750:P813" si="36">IF(B750=0,0,IF(YEAR(B750)=$P$1,MONTH(B750)-$O$1+1,(YEAR(B750)-$P$1)*12-$O$1+1+MONTH(B750)))</f>
        <v>0</v>
      </c>
      <c r="P750" s="427">
        <f t="shared" si="36"/>
        <v>0</v>
      </c>
      <c r="Q750" s="428" t="str">
        <f t="shared" si="34"/>
        <v/>
      </c>
    </row>
    <row r="751" spans="1:17" x14ac:dyDescent="0.2">
      <c r="A751" s="118" t="str">
        <f t="shared" si="35"/>
        <v/>
      </c>
      <c r="B751" s="104"/>
      <c r="C751" s="153"/>
      <c r="D751" s="105"/>
      <c r="E751" s="105"/>
      <c r="F751" s="106"/>
      <c r="G751" s="105"/>
      <c r="H751" s="105"/>
      <c r="I751" s="107"/>
      <c r="J751" s="422"/>
      <c r="K751" s="422"/>
      <c r="L751" s="531"/>
      <c r="M751" s="422"/>
      <c r="N751" s="104"/>
      <c r="O751" s="79">
        <f t="shared" si="36"/>
        <v>0</v>
      </c>
      <c r="P751" s="79">
        <f t="shared" si="36"/>
        <v>0</v>
      </c>
      <c r="Q751" s="102" t="str">
        <f t="shared" si="34"/>
        <v/>
      </c>
    </row>
    <row r="752" spans="1:17" x14ac:dyDescent="0.2">
      <c r="A752" s="118" t="str">
        <f t="shared" si="35"/>
        <v/>
      </c>
      <c r="B752" s="104"/>
      <c r="C752" s="153"/>
      <c r="D752" s="105"/>
      <c r="E752" s="105"/>
      <c r="F752" s="106"/>
      <c r="G752" s="105"/>
      <c r="H752" s="105"/>
      <c r="I752" s="107"/>
      <c r="J752" s="422"/>
      <c r="K752" s="422"/>
      <c r="L752" s="531"/>
      <c r="M752" s="422"/>
      <c r="N752" s="104"/>
      <c r="O752" s="79">
        <f t="shared" si="36"/>
        <v>0</v>
      </c>
      <c r="P752" s="79">
        <f t="shared" si="36"/>
        <v>0</v>
      </c>
      <c r="Q752" s="102" t="str">
        <f t="shared" si="34"/>
        <v/>
      </c>
    </row>
    <row r="753" spans="1:17" x14ac:dyDescent="0.2">
      <c r="A753" s="438" t="str">
        <f t="shared" si="35"/>
        <v/>
      </c>
      <c r="B753" s="104"/>
      <c r="C753" s="153"/>
      <c r="D753" s="105"/>
      <c r="E753" s="105"/>
      <c r="F753" s="106"/>
      <c r="G753" s="105"/>
      <c r="H753" s="105"/>
      <c r="I753" s="107"/>
      <c r="J753" s="422"/>
      <c r="K753" s="422"/>
      <c r="L753" s="531"/>
      <c r="M753" s="422"/>
      <c r="N753" s="104"/>
      <c r="O753" s="79">
        <f t="shared" si="36"/>
        <v>0</v>
      </c>
      <c r="P753" s="79">
        <f t="shared" si="36"/>
        <v>0</v>
      </c>
      <c r="Q753" s="152" t="str">
        <f t="shared" si="34"/>
        <v/>
      </c>
    </row>
    <row r="754" spans="1:17" x14ac:dyDescent="0.2">
      <c r="A754" s="118" t="str">
        <f t="shared" si="35"/>
        <v/>
      </c>
      <c r="B754" s="104"/>
      <c r="C754" s="153"/>
      <c r="D754" s="105"/>
      <c r="E754" s="105"/>
      <c r="F754" s="106"/>
      <c r="G754" s="105"/>
      <c r="H754" s="105"/>
      <c r="I754" s="107"/>
      <c r="J754" s="422"/>
      <c r="K754" s="422"/>
      <c r="L754" s="531"/>
      <c r="M754" s="422"/>
      <c r="N754" s="104"/>
      <c r="O754" s="427">
        <f t="shared" si="36"/>
        <v>0</v>
      </c>
      <c r="P754" s="427">
        <f t="shared" si="36"/>
        <v>0</v>
      </c>
      <c r="Q754" s="428" t="str">
        <f t="shared" si="34"/>
        <v/>
      </c>
    </row>
    <row r="755" spans="1:17" x14ac:dyDescent="0.2">
      <c r="A755" s="118" t="str">
        <f t="shared" si="35"/>
        <v/>
      </c>
      <c r="B755" s="104"/>
      <c r="C755" s="153"/>
      <c r="D755" s="105"/>
      <c r="E755" s="105"/>
      <c r="F755" s="106"/>
      <c r="G755" s="105"/>
      <c r="H755" s="105"/>
      <c r="I755" s="107"/>
      <c r="J755" s="422"/>
      <c r="K755" s="422"/>
      <c r="L755" s="531"/>
      <c r="M755" s="422"/>
      <c r="N755" s="104"/>
      <c r="O755" s="79">
        <f t="shared" si="36"/>
        <v>0</v>
      </c>
      <c r="P755" s="79">
        <f t="shared" si="36"/>
        <v>0</v>
      </c>
      <c r="Q755" s="102" t="str">
        <f t="shared" ref="Q755:Q818" si="37">SUBSTITUTE(D755," ","_")</f>
        <v/>
      </c>
    </row>
    <row r="756" spans="1:17" x14ac:dyDescent="0.2">
      <c r="A756" s="118" t="str">
        <f t="shared" si="35"/>
        <v/>
      </c>
      <c r="B756" s="104"/>
      <c r="C756" s="153"/>
      <c r="D756" s="105"/>
      <c r="E756" s="105"/>
      <c r="F756" s="106"/>
      <c r="G756" s="105"/>
      <c r="H756" s="105"/>
      <c r="I756" s="107"/>
      <c r="J756" s="422"/>
      <c r="K756" s="422"/>
      <c r="L756" s="531"/>
      <c r="M756" s="422"/>
      <c r="N756" s="104"/>
      <c r="O756" s="79">
        <f t="shared" si="36"/>
        <v>0</v>
      </c>
      <c r="P756" s="79">
        <f t="shared" si="36"/>
        <v>0</v>
      </c>
      <c r="Q756" s="102" t="str">
        <f t="shared" si="37"/>
        <v/>
      </c>
    </row>
    <row r="757" spans="1:17" x14ac:dyDescent="0.2">
      <c r="A757" s="118" t="str">
        <f t="shared" si="35"/>
        <v/>
      </c>
      <c r="B757" s="104"/>
      <c r="C757" s="153"/>
      <c r="D757" s="105"/>
      <c r="E757" s="105"/>
      <c r="F757" s="106"/>
      <c r="G757" s="105"/>
      <c r="H757" s="105"/>
      <c r="I757" s="107"/>
      <c r="J757" s="422"/>
      <c r="K757" s="422"/>
      <c r="L757" s="531"/>
      <c r="M757" s="422"/>
      <c r="N757" s="104"/>
      <c r="O757" s="79">
        <f t="shared" si="36"/>
        <v>0</v>
      </c>
      <c r="P757" s="79">
        <f t="shared" si="36"/>
        <v>0</v>
      </c>
      <c r="Q757" s="152" t="str">
        <f t="shared" si="37"/>
        <v/>
      </c>
    </row>
    <row r="758" spans="1:17" x14ac:dyDescent="0.2">
      <c r="A758" s="438" t="str">
        <f t="shared" si="35"/>
        <v/>
      </c>
      <c r="B758" s="104"/>
      <c r="C758" s="153"/>
      <c r="D758" s="105"/>
      <c r="E758" s="105"/>
      <c r="F758" s="106"/>
      <c r="G758" s="105"/>
      <c r="H758" s="105"/>
      <c r="I758" s="107"/>
      <c r="J758" s="422"/>
      <c r="K758" s="422"/>
      <c r="L758" s="531"/>
      <c r="M758" s="422"/>
      <c r="N758" s="104"/>
      <c r="O758" s="427">
        <f t="shared" si="36"/>
        <v>0</v>
      </c>
      <c r="P758" s="427">
        <f t="shared" si="36"/>
        <v>0</v>
      </c>
      <c r="Q758" s="428" t="str">
        <f t="shared" si="37"/>
        <v/>
      </c>
    </row>
    <row r="759" spans="1:17" x14ac:dyDescent="0.2">
      <c r="A759" s="118" t="str">
        <f t="shared" si="35"/>
        <v/>
      </c>
      <c r="B759" s="104"/>
      <c r="C759" s="153"/>
      <c r="D759" s="105"/>
      <c r="E759" s="105"/>
      <c r="F759" s="106"/>
      <c r="G759" s="105"/>
      <c r="H759" s="105"/>
      <c r="I759" s="107"/>
      <c r="J759" s="422"/>
      <c r="K759" s="422"/>
      <c r="L759" s="531"/>
      <c r="M759" s="422"/>
      <c r="N759" s="104"/>
      <c r="O759" s="79">
        <f t="shared" si="36"/>
        <v>0</v>
      </c>
      <c r="P759" s="79">
        <f t="shared" si="36"/>
        <v>0</v>
      </c>
      <c r="Q759" s="102" t="str">
        <f t="shared" si="37"/>
        <v/>
      </c>
    </row>
    <row r="760" spans="1:17" x14ac:dyDescent="0.2">
      <c r="A760" s="118" t="str">
        <f t="shared" si="35"/>
        <v/>
      </c>
      <c r="B760" s="104"/>
      <c r="C760" s="153"/>
      <c r="D760" s="105"/>
      <c r="E760" s="105"/>
      <c r="F760" s="106"/>
      <c r="G760" s="105"/>
      <c r="H760" s="105"/>
      <c r="I760" s="107"/>
      <c r="J760" s="422"/>
      <c r="K760" s="422"/>
      <c r="L760" s="531"/>
      <c r="M760" s="422"/>
      <c r="N760" s="104"/>
      <c r="O760" s="79">
        <f t="shared" si="36"/>
        <v>0</v>
      </c>
      <c r="P760" s="79">
        <f t="shared" si="36"/>
        <v>0</v>
      </c>
      <c r="Q760" s="102" t="str">
        <f t="shared" si="37"/>
        <v/>
      </c>
    </row>
    <row r="761" spans="1:17" x14ac:dyDescent="0.2">
      <c r="A761" s="118" t="str">
        <f t="shared" si="35"/>
        <v/>
      </c>
      <c r="B761" s="104"/>
      <c r="C761" s="153"/>
      <c r="D761" s="105"/>
      <c r="E761" s="105"/>
      <c r="F761" s="106"/>
      <c r="G761" s="105"/>
      <c r="H761" s="105"/>
      <c r="I761" s="107"/>
      <c r="J761" s="422"/>
      <c r="K761" s="422"/>
      <c r="L761" s="531"/>
      <c r="M761" s="422"/>
      <c r="N761" s="104"/>
      <c r="O761" s="79">
        <f t="shared" si="36"/>
        <v>0</v>
      </c>
      <c r="P761" s="79">
        <f t="shared" si="36"/>
        <v>0</v>
      </c>
      <c r="Q761" s="152" t="str">
        <f t="shared" si="37"/>
        <v/>
      </c>
    </row>
    <row r="762" spans="1:17" x14ac:dyDescent="0.2">
      <c r="A762" s="118" t="str">
        <f t="shared" si="35"/>
        <v/>
      </c>
      <c r="B762" s="104"/>
      <c r="C762" s="153"/>
      <c r="D762" s="105"/>
      <c r="E762" s="105"/>
      <c r="F762" s="106"/>
      <c r="G762" s="105"/>
      <c r="H762" s="105"/>
      <c r="I762" s="107"/>
      <c r="J762" s="422"/>
      <c r="K762" s="422"/>
      <c r="L762" s="531"/>
      <c r="M762" s="422"/>
      <c r="N762" s="104"/>
      <c r="O762" s="427">
        <f t="shared" si="36"/>
        <v>0</v>
      </c>
      <c r="P762" s="427">
        <f t="shared" si="36"/>
        <v>0</v>
      </c>
      <c r="Q762" s="428" t="str">
        <f t="shared" si="37"/>
        <v/>
      </c>
    </row>
    <row r="763" spans="1:17" x14ac:dyDescent="0.2">
      <c r="A763" s="438" t="str">
        <f t="shared" si="35"/>
        <v/>
      </c>
      <c r="B763" s="104"/>
      <c r="C763" s="153"/>
      <c r="D763" s="105"/>
      <c r="E763" s="105"/>
      <c r="F763" s="106"/>
      <c r="G763" s="105"/>
      <c r="H763" s="105"/>
      <c r="I763" s="107"/>
      <c r="J763" s="422"/>
      <c r="K763" s="422"/>
      <c r="L763" s="531"/>
      <c r="M763" s="422"/>
      <c r="N763" s="104"/>
      <c r="O763" s="79">
        <f t="shared" si="36"/>
        <v>0</v>
      </c>
      <c r="P763" s="79">
        <f t="shared" si="36"/>
        <v>0</v>
      </c>
      <c r="Q763" s="102" t="str">
        <f t="shared" si="37"/>
        <v/>
      </c>
    </row>
    <row r="764" spans="1:17" x14ac:dyDescent="0.2">
      <c r="A764" s="118" t="str">
        <f t="shared" si="35"/>
        <v/>
      </c>
      <c r="B764" s="104"/>
      <c r="C764" s="153"/>
      <c r="D764" s="105"/>
      <c r="E764" s="105"/>
      <c r="F764" s="106"/>
      <c r="G764" s="105"/>
      <c r="H764" s="105"/>
      <c r="I764" s="107"/>
      <c r="J764" s="422"/>
      <c r="K764" s="422"/>
      <c r="L764" s="531"/>
      <c r="M764" s="422"/>
      <c r="N764" s="104"/>
      <c r="O764" s="79">
        <f t="shared" si="36"/>
        <v>0</v>
      </c>
      <c r="P764" s="79">
        <f t="shared" si="36"/>
        <v>0</v>
      </c>
      <c r="Q764" s="102" t="str">
        <f t="shared" si="37"/>
        <v/>
      </c>
    </row>
    <row r="765" spans="1:17" x14ac:dyDescent="0.2">
      <c r="A765" s="118" t="str">
        <f t="shared" si="35"/>
        <v/>
      </c>
      <c r="B765" s="104"/>
      <c r="C765" s="153"/>
      <c r="D765" s="105"/>
      <c r="E765" s="105"/>
      <c r="F765" s="106"/>
      <c r="G765" s="105"/>
      <c r="H765" s="105"/>
      <c r="I765" s="107"/>
      <c r="J765" s="422"/>
      <c r="K765" s="422"/>
      <c r="L765" s="531"/>
      <c r="M765" s="422"/>
      <c r="N765" s="104"/>
      <c r="O765" s="79">
        <f t="shared" si="36"/>
        <v>0</v>
      </c>
      <c r="P765" s="79">
        <f t="shared" si="36"/>
        <v>0</v>
      </c>
      <c r="Q765" s="152" t="str">
        <f t="shared" si="37"/>
        <v/>
      </c>
    </row>
    <row r="766" spans="1:17" x14ac:dyDescent="0.2">
      <c r="A766" s="118" t="str">
        <f t="shared" si="35"/>
        <v/>
      </c>
      <c r="B766" s="104"/>
      <c r="C766" s="153"/>
      <c r="D766" s="105"/>
      <c r="E766" s="105"/>
      <c r="F766" s="106"/>
      <c r="G766" s="105"/>
      <c r="H766" s="105"/>
      <c r="I766" s="107"/>
      <c r="J766" s="422"/>
      <c r="K766" s="422"/>
      <c r="L766" s="531"/>
      <c r="M766" s="422"/>
      <c r="N766" s="104"/>
      <c r="O766" s="427">
        <f t="shared" si="36"/>
        <v>0</v>
      </c>
      <c r="P766" s="427">
        <f t="shared" si="36"/>
        <v>0</v>
      </c>
      <c r="Q766" s="428" t="str">
        <f t="shared" si="37"/>
        <v/>
      </c>
    </row>
    <row r="767" spans="1:17" x14ac:dyDescent="0.2">
      <c r="A767" s="118" t="str">
        <f t="shared" si="35"/>
        <v/>
      </c>
      <c r="B767" s="104"/>
      <c r="C767" s="153"/>
      <c r="D767" s="105"/>
      <c r="E767" s="105"/>
      <c r="F767" s="106"/>
      <c r="G767" s="105"/>
      <c r="H767" s="105"/>
      <c r="I767" s="107"/>
      <c r="J767" s="422"/>
      <c r="K767" s="422"/>
      <c r="L767" s="531"/>
      <c r="M767" s="422"/>
      <c r="N767" s="104"/>
      <c r="O767" s="79">
        <f t="shared" si="36"/>
        <v>0</v>
      </c>
      <c r="P767" s="79">
        <f t="shared" si="36"/>
        <v>0</v>
      </c>
      <c r="Q767" s="102" t="str">
        <f t="shared" si="37"/>
        <v/>
      </c>
    </row>
    <row r="768" spans="1:17" x14ac:dyDescent="0.2">
      <c r="A768" s="438" t="str">
        <f t="shared" si="35"/>
        <v/>
      </c>
      <c r="B768" s="104"/>
      <c r="C768" s="153"/>
      <c r="D768" s="105"/>
      <c r="E768" s="105"/>
      <c r="F768" s="106"/>
      <c r="G768" s="105"/>
      <c r="H768" s="105"/>
      <c r="I768" s="107"/>
      <c r="J768" s="422"/>
      <c r="K768" s="422"/>
      <c r="L768" s="531"/>
      <c r="M768" s="422"/>
      <c r="N768" s="104"/>
      <c r="O768" s="79">
        <f t="shared" si="36"/>
        <v>0</v>
      </c>
      <c r="P768" s="79">
        <f t="shared" si="36"/>
        <v>0</v>
      </c>
      <c r="Q768" s="102" t="str">
        <f t="shared" si="37"/>
        <v/>
      </c>
    </row>
    <row r="769" spans="1:17" x14ac:dyDescent="0.2">
      <c r="A769" s="118" t="str">
        <f t="shared" si="35"/>
        <v/>
      </c>
      <c r="B769" s="104"/>
      <c r="C769" s="153"/>
      <c r="D769" s="105"/>
      <c r="E769" s="105"/>
      <c r="F769" s="106"/>
      <c r="G769" s="105"/>
      <c r="H769" s="105"/>
      <c r="I769" s="107"/>
      <c r="J769" s="422"/>
      <c r="K769" s="422"/>
      <c r="L769" s="531"/>
      <c r="M769" s="422"/>
      <c r="N769" s="104"/>
      <c r="O769" s="79">
        <f t="shared" si="36"/>
        <v>0</v>
      </c>
      <c r="P769" s="79">
        <f t="shared" si="36"/>
        <v>0</v>
      </c>
      <c r="Q769" s="152" t="str">
        <f t="shared" si="37"/>
        <v/>
      </c>
    </row>
    <row r="770" spans="1:17" x14ac:dyDescent="0.2">
      <c r="A770" s="118" t="str">
        <f t="shared" si="35"/>
        <v/>
      </c>
      <c r="B770" s="104"/>
      <c r="C770" s="153"/>
      <c r="D770" s="105"/>
      <c r="E770" s="105"/>
      <c r="F770" s="106"/>
      <c r="G770" s="105"/>
      <c r="H770" s="105"/>
      <c r="I770" s="107"/>
      <c r="J770" s="422"/>
      <c r="K770" s="422"/>
      <c r="L770" s="531"/>
      <c r="M770" s="422"/>
      <c r="N770" s="104"/>
      <c r="O770" s="427">
        <f t="shared" si="36"/>
        <v>0</v>
      </c>
      <c r="P770" s="427">
        <f t="shared" si="36"/>
        <v>0</v>
      </c>
      <c r="Q770" s="428" t="str">
        <f t="shared" si="37"/>
        <v/>
      </c>
    </row>
    <row r="771" spans="1:17" x14ac:dyDescent="0.2">
      <c r="A771" s="118" t="str">
        <f t="shared" si="35"/>
        <v/>
      </c>
      <c r="B771" s="104"/>
      <c r="C771" s="153"/>
      <c r="D771" s="105"/>
      <c r="E771" s="105"/>
      <c r="F771" s="106"/>
      <c r="G771" s="105"/>
      <c r="H771" s="105"/>
      <c r="I771" s="107"/>
      <c r="J771" s="422"/>
      <c r="K771" s="422"/>
      <c r="L771" s="531"/>
      <c r="M771" s="422"/>
      <c r="N771" s="104"/>
      <c r="O771" s="79">
        <f t="shared" si="36"/>
        <v>0</v>
      </c>
      <c r="P771" s="79">
        <f t="shared" si="36"/>
        <v>0</v>
      </c>
      <c r="Q771" s="102" t="str">
        <f t="shared" si="37"/>
        <v/>
      </c>
    </row>
    <row r="772" spans="1:17" x14ac:dyDescent="0.2">
      <c r="A772" s="118" t="str">
        <f t="shared" si="35"/>
        <v/>
      </c>
      <c r="B772" s="104"/>
      <c r="C772" s="153"/>
      <c r="D772" s="105"/>
      <c r="E772" s="105"/>
      <c r="F772" s="106"/>
      <c r="G772" s="105"/>
      <c r="H772" s="105"/>
      <c r="I772" s="107"/>
      <c r="J772" s="422"/>
      <c r="K772" s="422"/>
      <c r="L772" s="531"/>
      <c r="M772" s="422"/>
      <c r="N772" s="104"/>
      <c r="O772" s="79">
        <f t="shared" si="36"/>
        <v>0</v>
      </c>
      <c r="P772" s="79">
        <f t="shared" si="36"/>
        <v>0</v>
      </c>
      <c r="Q772" s="102" t="str">
        <f t="shared" si="37"/>
        <v/>
      </c>
    </row>
    <row r="773" spans="1:17" x14ac:dyDescent="0.2">
      <c r="A773" s="438" t="str">
        <f t="shared" si="35"/>
        <v/>
      </c>
      <c r="B773" s="104"/>
      <c r="C773" s="153"/>
      <c r="D773" s="105"/>
      <c r="E773" s="105"/>
      <c r="F773" s="106"/>
      <c r="G773" s="105"/>
      <c r="H773" s="105"/>
      <c r="I773" s="107"/>
      <c r="J773" s="422"/>
      <c r="K773" s="422"/>
      <c r="L773" s="531"/>
      <c r="M773" s="422"/>
      <c r="N773" s="104"/>
      <c r="O773" s="79">
        <f t="shared" si="36"/>
        <v>0</v>
      </c>
      <c r="P773" s="79">
        <f t="shared" si="36"/>
        <v>0</v>
      </c>
      <c r="Q773" s="152" t="str">
        <f t="shared" si="37"/>
        <v/>
      </c>
    </row>
    <row r="774" spans="1:17" x14ac:dyDescent="0.2">
      <c r="A774" s="118" t="str">
        <f t="shared" si="35"/>
        <v/>
      </c>
      <c r="B774" s="104"/>
      <c r="C774" s="153"/>
      <c r="D774" s="105"/>
      <c r="E774" s="105"/>
      <c r="F774" s="106"/>
      <c r="G774" s="105"/>
      <c r="H774" s="105"/>
      <c r="I774" s="107"/>
      <c r="J774" s="422"/>
      <c r="K774" s="422"/>
      <c r="L774" s="531"/>
      <c r="M774" s="422"/>
      <c r="N774" s="104"/>
      <c r="O774" s="427">
        <f t="shared" si="36"/>
        <v>0</v>
      </c>
      <c r="P774" s="427">
        <f t="shared" si="36"/>
        <v>0</v>
      </c>
      <c r="Q774" s="428" t="str">
        <f t="shared" si="37"/>
        <v/>
      </c>
    </row>
    <row r="775" spans="1:17" x14ac:dyDescent="0.2">
      <c r="A775" s="118" t="str">
        <f t="shared" si="35"/>
        <v/>
      </c>
      <c r="B775" s="104"/>
      <c r="C775" s="153"/>
      <c r="D775" s="105"/>
      <c r="E775" s="105"/>
      <c r="F775" s="106"/>
      <c r="G775" s="105"/>
      <c r="H775" s="105"/>
      <c r="I775" s="107"/>
      <c r="J775" s="422"/>
      <c r="K775" s="422"/>
      <c r="L775" s="531"/>
      <c r="M775" s="422"/>
      <c r="N775" s="104"/>
      <c r="O775" s="79">
        <f t="shared" si="36"/>
        <v>0</v>
      </c>
      <c r="P775" s="79">
        <f t="shared" si="36"/>
        <v>0</v>
      </c>
      <c r="Q775" s="102" t="str">
        <f t="shared" si="37"/>
        <v/>
      </c>
    </row>
    <row r="776" spans="1:17" x14ac:dyDescent="0.2">
      <c r="A776" s="118" t="str">
        <f t="shared" si="35"/>
        <v/>
      </c>
      <c r="B776" s="104"/>
      <c r="C776" s="153"/>
      <c r="D776" s="105"/>
      <c r="E776" s="105"/>
      <c r="F776" s="106"/>
      <c r="G776" s="105"/>
      <c r="H776" s="105"/>
      <c r="I776" s="107"/>
      <c r="J776" s="422"/>
      <c r="K776" s="422"/>
      <c r="L776" s="531"/>
      <c r="M776" s="422"/>
      <c r="N776" s="104"/>
      <c r="O776" s="79">
        <f t="shared" si="36"/>
        <v>0</v>
      </c>
      <c r="P776" s="79">
        <f t="shared" si="36"/>
        <v>0</v>
      </c>
      <c r="Q776" s="102" t="str">
        <f t="shared" si="37"/>
        <v/>
      </c>
    </row>
    <row r="777" spans="1:17" x14ac:dyDescent="0.2">
      <c r="A777" s="118" t="str">
        <f t="shared" si="35"/>
        <v/>
      </c>
      <c r="B777" s="104"/>
      <c r="C777" s="153"/>
      <c r="D777" s="105"/>
      <c r="E777" s="105"/>
      <c r="F777" s="106"/>
      <c r="G777" s="105"/>
      <c r="H777" s="105"/>
      <c r="I777" s="107"/>
      <c r="J777" s="422"/>
      <c r="K777" s="422"/>
      <c r="L777" s="531"/>
      <c r="M777" s="422"/>
      <c r="N777" s="104"/>
      <c r="O777" s="79">
        <f t="shared" si="36"/>
        <v>0</v>
      </c>
      <c r="P777" s="79">
        <f t="shared" si="36"/>
        <v>0</v>
      </c>
      <c r="Q777" s="152" t="str">
        <f t="shared" si="37"/>
        <v/>
      </c>
    </row>
    <row r="778" spans="1:17" x14ac:dyDescent="0.2">
      <c r="A778" s="438" t="str">
        <f t="shared" si="35"/>
        <v/>
      </c>
      <c r="B778" s="104"/>
      <c r="C778" s="153"/>
      <c r="D778" s="105"/>
      <c r="E778" s="105"/>
      <c r="F778" s="106"/>
      <c r="G778" s="105"/>
      <c r="H778" s="105"/>
      <c r="I778" s="107"/>
      <c r="J778" s="422"/>
      <c r="K778" s="422"/>
      <c r="L778" s="531"/>
      <c r="M778" s="422"/>
      <c r="N778" s="104"/>
      <c r="O778" s="427">
        <f t="shared" si="36"/>
        <v>0</v>
      </c>
      <c r="P778" s="427">
        <f t="shared" si="36"/>
        <v>0</v>
      </c>
      <c r="Q778" s="428" t="str">
        <f t="shared" si="37"/>
        <v/>
      </c>
    </row>
    <row r="779" spans="1:17" x14ac:dyDescent="0.2">
      <c r="A779" s="118" t="str">
        <f t="shared" si="35"/>
        <v/>
      </c>
      <c r="B779" s="104"/>
      <c r="C779" s="153"/>
      <c r="D779" s="105"/>
      <c r="E779" s="105"/>
      <c r="F779" s="106"/>
      <c r="G779" s="105"/>
      <c r="H779" s="105"/>
      <c r="I779" s="107"/>
      <c r="J779" s="422"/>
      <c r="K779" s="422"/>
      <c r="L779" s="531"/>
      <c r="M779" s="422"/>
      <c r="N779" s="104"/>
      <c r="O779" s="79">
        <f t="shared" si="36"/>
        <v>0</v>
      </c>
      <c r="P779" s="79">
        <f t="shared" si="36"/>
        <v>0</v>
      </c>
      <c r="Q779" s="102" t="str">
        <f t="shared" si="37"/>
        <v/>
      </c>
    </row>
    <row r="780" spans="1:17" x14ac:dyDescent="0.2">
      <c r="A780" s="118" t="str">
        <f t="shared" si="35"/>
        <v/>
      </c>
      <c r="B780" s="104"/>
      <c r="C780" s="153"/>
      <c r="D780" s="105"/>
      <c r="E780" s="105"/>
      <c r="F780" s="106"/>
      <c r="G780" s="105"/>
      <c r="H780" s="105"/>
      <c r="I780" s="107"/>
      <c r="J780" s="422"/>
      <c r="K780" s="422"/>
      <c r="L780" s="531"/>
      <c r="M780" s="422"/>
      <c r="N780" s="104"/>
      <c r="O780" s="79">
        <f t="shared" si="36"/>
        <v>0</v>
      </c>
      <c r="P780" s="79">
        <f t="shared" si="36"/>
        <v>0</v>
      </c>
      <c r="Q780" s="102" t="str">
        <f t="shared" si="37"/>
        <v/>
      </c>
    </row>
    <row r="781" spans="1:17" x14ac:dyDescent="0.2">
      <c r="A781" s="118" t="str">
        <f t="shared" si="35"/>
        <v/>
      </c>
      <c r="B781" s="104"/>
      <c r="C781" s="153"/>
      <c r="D781" s="105"/>
      <c r="E781" s="105"/>
      <c r="F781" s="106"/>
      <c r="G781" s="105"/>
      <c r="H781" s="105"/>
      <c r="I781" s="107"/>
      <c r="J781" s="422"/>
      <c r="K781" s="422"/>
      <c r="L781" s="531"/>
      <c r="M781" s="422"/>
      <c r="N781" s="104"/>
      <c r="O781" s="79">
        <f t="shared" si="36"/>
        <v>0</v>
      </c>
      <c r="P781" s="79">
        <f t="shared" si="36"/>
        <v>0</v>
      </c>
      <c r="Q781" s="152" t="str">
        <f t="shared" si="37"/>
        <v/>
      </c>
    </row>
    <row r="782" spans="1:17" x14ac:dyDescent="0.2">
      <c r="A782" s="118" t="str">
        <f t="shared" si="35"/>
        <v/>
      </c>
      <c r="B782" s="104"/>
      <c r="C782" s="153"/>
      <c r="D782" s="105"/>
      <c r="E782" s="105"/>
      <c r="F782" s="106"/>
      <c r="G782" s="105"/>
      <c r="H782" s="105"/>
      <c r="I782" s="107"/>
      <c r="J782" s="422"/>
      <c r="K782" s="422"/>
      <c r="L782" s="531"/>
      <c r="M782" s="422"/>
      <c r="N782" s="104"/>
      <c r="O782" s="427">
        <f t="shared" si="36"/>
        <v>0</v>
      </c>
      <c r="P782" s="427">
        <f t="shared" si="36"/>
        <v>0</v>
      </c>
      <c r="Q782" s="428" t="str">
        <f t="shared" si="37"/>
        <v/>
      </c>
    </row>
    <row r="783" spans="1:17" x14ac:dyDescent="0.2">
      <c r="A783" s="438" t="str">
        <f t="shared" si="35"/>
        <v/>
      </c>
      <c r="B783" s="104"/>
      <c r="C783" s="153"/>
      <c r="D783" s="105"/>
      <c r="E783" s="105"/>
      <c r="F783" s="106"/>
      <c r="G783" s="105"/>
      <c r="H783" s="105"/>
      <c r="I783" s="107"/>
      <c r="J783" s="422"/>
      <c r="K783" s="422"/>
      <c r="L783" s="531"/>
      <c r="M783" s="422"/>
      <c r="N783" s="104"/>
      <c r="O783" s="79">
        <f t="shared" si="36"/>
        <v>0</v>
      </c>
      <c r="P783" s="79">
        <f t="shared" si="36"/>
        <v>0</v>
      </c>
      <c r="Q783" s="102" t="str">
        <f t="shared" si="37"/>
        <v/>
      </c>
    </row>
    <row r="784" spans="1:17" x14ac:dyDescent="0.2">
      <c r="A784" s="118" t="str">
        <f t="shared" si="35"/>
        <v/>
      </c>
      <c r="B784" s="104"/>
      <c r="C784" s="153"/>
      <c r="D784" s="105"/>
      <c r="E784" s="105"/>
      <c r="F784" s="106"/>
      <c r="G784" s="105"/>
      <c r="H784" s="105"/>
      <c r="I784" s="107"/>
      <c r="J784" s="422"/>
      <c r="K784" s="422"/>
      <c r="L784" s="531"/>
      <c r="M784" s="422"/>
      <c r="N784" s="104"/>
      <c r="O784" s="79">
        <f t="shared" si="36"/>
        <v>0</v>
      </c>
      <c r="P784" s="79">
        <f t="shared" si="36"/>
        <v>0</v>
      </c>
      <c r="Q784" s="102" t="str">
        <f t="shared" si="37"/>
        <v/>
      </c>
    </row>
    <row r="785" spans="1:17" x14ac:dyDescent="0.2">
      <c r="A785" s="118" t="str">
        <f t="shared" si="35"/>
        <v/>
      </c>
      <c r="B785" s="104"/>
      <c r="C785" s="153"/>
      <c r="D785" s="105"/>
      <c r="E785" s="105"/>
      <c r="F785" s="106"/>
      <c r="G785" s="105"/>
      <c r="H785" s="105"/>
      <c r="I785" s="107"/>
      <c r="J785" s="422"/>
      <c r="K785" s="422"/>
      <c r="L785" s="531"/>
      <c r="M785" s="422"/>
      <c r="N785" s="104"/>
      <c r="O785" s="79">
        <f t="shared" si="36"/>
        <v>0</v>
      </c>
      <c r="P785" s="79">
        <f t="shared" si="36"/>
        <v>0</v>
      </c>
      <c r="Q785" s="152" t="str">
        <f t="shared" si="37"/>
        <v/>
      </c>
    </row>
    <row r="786" spans="1:17" x14ac:dyDescent="0.2">
      <c r="A786" s="118" t="str">
        <f t="shared" si="35"/>
        <v/>
      </c>
      <c r="B786" s="104"/>
      <c r="C786" s="153"/>
      <c r="D786" s="105"/>
      <c r="E786" s="105"/>
      <c r="F786" s="106"/>
      <c r="G786" s="105"/>
      <c r="H786" s="105"/>
      <c r="I786" s="107"/>
      <c r="J786" s="422"/>
      <c r="K786" s="422"/>
      <c r="L786" s="531"/>
      <c r="M786" s="422"/>
      <c r="N786" s="104"/>
      <c r="O786" s="427">
        <f t="shared" si="36"/>
        <v>0</v>
      </c>
      <c r="P786" s="427">
        <f t="shared" si="36"/>
        <v>0</v>
      </c>
      <c r="Q786" s="428" t="str">
        <f t="shared" si="37"/>
        <v/>
      </c>
    </row>
    <row r="787" spans="1:17" x14ac:dyDescent="0.2">
      <c r="A787" s="118" t="str">
        <f t="shared" si="35"/>
        <v/>
      </c>
      <c r="B787" s="104"/>
      <c r="C787" s="153"/>
      <c r="D787" s="105"/>
      <c r="E787" s="105"/>
      <c r="F787" s="106"/>
      <c r="G787" s="105"/>
      <c r="H787" s="105"/>
      <c r="I787" s="107"/>
      <c r="J787" s="422"/>
      <c r="K787" s="422"/>
      <c r="L787" s="531"/>
      <c r="M787" s="422"/>
      <c r="N787" s="104"/>
      <c r="O787" s="79">
        <f t="shared" si="36"/>
        <v>0</v>
      </c>
      <c r="P787" s="79">
        <f t="shared" si="36"/>
        <v>0</v>
      </c>
      <c r="Q787" s="102" t="str">
        <f t="shared" si="37"/>
        <v/>
      </c>
    </row>
    <row r="788" spans="1:17" x14ac:dyDescent="0.2">
      <c r="A788" s="438" t="str">
        <f t="shared" si="35"/>
        <v/>
      </c>
      <c r="B788" s="104"/>
      <c r="C788" s="153"/>
      <c r="D788" s="105"/>
      <c r="E788" s="105"/>
      <c r="F788" s="106"/>
      <c r="G788" s="105"/>
      <c r="H788" s="105"/>
      <c r="I788" s="107"/>
      <c r="J788" s="422"/>
      <c r="K788" s="422"/>
      <c r="L788" s="531"/>
      <c r="M788" s="422"/>
      <c r="N788" s="104"/>
      <c r="O788" s="79">
        <f t="shared" si="36"/>
        <v>0</v>
      </c>
      <c r="P788" s="79">
        <f t="shared" si="36"/>
        <v>0</v>
      </c>
      <c r="Q788" s="102" t="str">
        <f t="shared" si="37"/>
        <v/>
      </c>
    </row>
    <row r="789" spans="1:17" x14ac:dyDescent="0.2">
      <c r="A789" s="118" t="str">
        <f t="shared" si="35"/>
        <v/>
      </c>
      <c r="B789" s="104"/>
      <c r="C789" s="153"/>
      <c r="D789" s="105"/>
      <c r="E789" s="105"/>
      <c r="F789" s="106"/>
      <c r="G789" s="105"/>
      <c r="H789" s="105"/>
      <c r="I789" s="107"/>
      <c r="J789" s="422"/>
      <c r="K789" s="422"/>
      <c r="L789" s="531"/>
      <c r="M789" s="422"/>
      <c r="N789" s="104"/>
      <c r="O789" s="79">
        <f t="shared" si="36"/>
        <v>0</v>
      </c>
      <c r="P789" s="79">
        <f t="shared" si="36"/>
        <v>0</v>
      </c>
      <c r="Q789" s="152" t="str">
        <f t="shared" si="37"/>
        <v/>
      </c>
    </row>
    <row r="790" spans="1:17" x14ac:dyDescent="0.2">
      <c r="A790" s="118" t="str">
        <f t="shared" si="35"/>
        <v/>
      </c>
      <c r="B790" s="104"/>
      <c r="C790" s="153"/>
      <c r="D790" s="105"/>
      <c r="E790" s="105"/>
      <c r="F790" s="106"/>
      <c r="G790" s="105"/>
      <c r="H790" s="105"/>
      <c r="I790" s="107"/>
      <c r="J790" s="422"/>
      <c r="K790" s="422"/>
      <c r="L790" s="531"/>
      <c r="M790" s="422"/>
      <c r="N790" s="104"/>
      <c r="O790" s="427">
        <f t="shared" si="36"/>
        <v>0</v>
      </c>
      <c r="P790" s="427">
        <f t="shared" si="36"/>
        <v>0</v>
      </c>
      <c r="Q790" s="428" t="str">
        <f t="shared" si="37"/>
        <v/>
      </c>
    </row>
    <row r="791" spans="1:17" x14ac:dyDescent="0.2">
      <c r="A791" s="118" t="str">
        <f t="shared" si="35"/>
        <v/>
      </c>
      <c r="B791" s="104"/>
      <c r="C791" s="153"/>
      <c r="D791" s="105"/>
      <c r="E791" s="105"/>
      <c r="F791" s="106"/>
      <c r="G791" s="105"/>
      <c r="H791" s="105"/>
      <c r="I791" s="107"/>
      <c r="J791" s="422"/>
      <c r="K791" s="422"/>
      <c r="L791" s="531"/>
      <c r="M791" s="422"/>
      <c r="N791" s="104"/>
      <c r="O791" s="79">
        <f t="shared" si="36"/>
        <v>0</v>
      </c>
      <c r="P791" s="79">
        <f t="shared" si="36"/>
        <v>0</v>
      </c>
      <c r="Q791" s="102" t="str">
        <f t="shared" si="37"/>
        <v/>
      </c>
    </row>
    <row r="792" spans="1:17" x14ac:dyDescent="0.2">
      <c r="A792" s="118" t="str">
        <f t="shared" si="35"/>
        <v/>
      </c>
      <c r="B792" s="104"/>
      <c r="C792" s="153"/>
      <c r="D792" s="105"/>
      <c r="E792" s="105"/>
      <c r="F792" s="106"/>
      <c r="G792" s="105"/>
      <c r="H792" s="105"/>
      <c r="I792" s="107"/>
      <c r="J792" s="422"/>
      <c r="K792" s="422"/>
      <c r="L792" s="531"/>
      <c r="M792" s="422"/>
      <c r="N792" s="104"/>
      <c r="O792" s="79">
        <f t="shared" si="36"/>
        <v>0</v>
      </c>
      <c r="P792" s="79">
        <f t="shared" si="36"/>
        <v>0</v>
      </c>
      <c r="Q792" s="102" t="str">
        <f t="shared" si="37"/>
        <v/>
      </c>
    </row>
    <row r="793" spans="1:17" x14ac:dyDescent="0.2">
      <c r="A793" s="438" t="str">
        <f t="shared" si="35"/>
        <v/>
      </c>
      <c r="B793" s="104"/>
      <c r="C793" s="153"/>
      <c r="D793" s="105"/>
      <c r="E793" s="105"/>
      <c r="F793" s="106"/>
      <c r="G793" s="105"/>
      <c r="H793" s="105"/>
      <c r="I793" s="107"/>
      <c r="J793" s="422"/>
      <c r="K793" s="422"/>
      <c r="L793" s="531"/>
      <c r="M793" s="422"/>
      <c r="N793" s="104"/>
      <c r="O793" s="79">
        <f t="shared" si="36"/>
        <v>0</v>
      </c>
      <c r="P793" s="79">
        <f t="shared" si="36"/>
        <v>0</v>
      </c>
      <c r="Q793" s="152" t="str">
        <f t="shared" si="37"/>
        <v/>
      </c>
    </row>
    <row r="794" spans="1:17" x14ac:dyDescent="0.2">
      <c r="A794" s="118" t="str">
        <f t="shared" si="35"/>
        <v/>
      </c>
      <c r="B794" s="104"/>
      <c r="C794" s="153"/>
      <c r="D794" s="105"/>
      <c r="E794" s="105"/>
      <c r="F794" s="106"/>
      <c r="G794" s="105"/>
      <c r="H794" s="105"/>
      <c r="I794" s="107"/>
      <c r="J794" s="422"/>
      <c r="K794" s="422"/>
      <c r="L794" s="531"/>
      <c r="M794" s="422"/>
      <c r="N794" s="104"/>
      <c r="O794" s="427">
        <f t="shared" si="36"/>
        <v>0</v>
      </c>
      <c r="P794" s="427">
        <f t="shared" si="36"/>
        <v>0</v>
      </c>
      <c r="Q794" s="428" t="str">
        <f t="shared" si="37"/>
        <v/>
      </c>
    </row>
    <row r="795" spans="1:17" x14ac:dyDescent="0.2">
      <c r="A795" s="118" t="str">
        <f t="shared" si="35"/>
        <v/>
      </c>
      <c r="B795" s="104"/>
      <c r="C795" s="153"/>
      <c r="D795" s="105"/>
      <c r="E795" s="105"/>
      <c r="F795" s="106"/>
      <c r="G795" s="105"/>
      <c r="H795" s="105"/>
      <c r="I795" s="107"/>
      <c r="J795" s="422"/>
      <c r="K795" s="422"/>
      <c r="L795" s="531"/>
      <c r="M795" s="422"/>
      <c r="N795" s="104"/>
      <c r="O795" s="79">
        <f t="shared" si="36"/>
        <v>0</v>
      </c>
      <c r="P795" s="79">
        <f t="shared" si="36"/>
        <v>0</v>
      </c>
      <c r="Q795" s="102" t="str">
        <f t="shared" si="37"/>
        <v/>
      </c>
    </row>
    <row r="796" spans="1:17" x14ac:dyDescent="0.2">
      <c r="A796" s="118" t="str">
        <f t="shared" si="35"/>
        <v/>
      </c>
      <c r="B796" s="104"/>
      <c r="C796" s="153"/>
      <c r="D796" s="105"/>
      <c r="E796" s="105"/>
      <c r="F796" s="106"/>
      <c r="G796" s="105"/>
      <c r="H796" s="105"/>
      <c r="I796" s="107"/>
      <c r="J796" s="422"/>
      <c r="K796" s="422"/>
      <c r="L796" s="531"/>
      <c r="M796" s="422"/>
      <c r="N796" s="104"/>
      <c r="O796" s="79">
        <f t="shared" si="36"/>
        <v>0</v>
      </c>
      <c r="P796" s="79">
        <f t="shared" si="36"/>
        <v>0</v>
      </c>
      <c r="Q796" s="102" t="str">
        <f t="shared" si="37"/>
        <v/>
      </c>
    </row>
    <row r="797" spans="1:17" x14ac:dyDescent="0.2">
      <c r="A797" s="118" t="str">
        <f t="shared" ref="A797:A860" si="38">IF(B797="","",ROW()-4)</f>
        <v/>
      </c>
      <c r="B797" s="104"/>
      <c r="C797" s="153"/>
      <c r="D797" s="105"/>
      <c r="E797" s="105"/>
      <c r="F797" s="106"/>
      <c r="G797" s="105"/>
      <c r="H797" s="105"/>
      <c r="I797" s="107"/>
      <c r="J797" s="422"/>
      <c r="K797" s="422"/>
      <c r="L797" s="531"/>
      <c r="M797" s="422"/>
      <c r="N797" s="104"/>
      <c r="O797" s="79">
        <f t="shared" si="36"/>
        <v>0</v>
      </c>
      <c r="P797" s="79">
        <f t="shared" si="36"/>
        <v>0</v>
      </c>
      <c r="Q797" s="152" t="str">
        <f t="shared" si="37"/>
        <v/>
      </c>
    </row>
    <row r="798" spans="1:17" x14ac:dyDescent="0.2">
      <c r="A798" s="438" t="str">
        <f t="shared" si="38"/>
        <v/>
      </c>
      <c r="B798" s="104"/>
      <c r="C798" s="153"/>
      <c r="D798" s="105"/>
      <c r="E798" s="105"/>
      <c r="F798" s="106"/>
      <c r="G798" s="105"/>
      <c r="H798" s="105"/>
      <c r="I798" s="107"/>
      <c r="J798" s="422"/>
      <c r="K798" s="422"/>
      <c r="L798" s="531"/>
      <c r="M798" s="422"/>
      <c r="N798" s="104"/>
      <c r="O798" s="427">
        <f t="shared" si="36"/>
        <v>0</v>
      </c>
      <c r="P798" s="427">
        <f t="shared" si="36"/>
        <v>0</v>
      </c>
      <c r="Q798" s="428" t="str">
        <f t="shared" si="37"/>
        <v/>
      </c>
    </row>
    <row r="799" spans="1:17" x14ac:dyDescent="0.2">
      <c r="A799" s="118" t="str">
        <f t="shared" si="38"/>
        <v/>
      </c>
      <c r="B799" s="104"/>
      <c r="C799" s="153"/>
      <c r="D799" s="105"/>
      <c r="E799" s="105"/>
      <c r="F799" s="106"/>
      <c r="G799" s="105"/>
      <c r="H799" s="105"/>
      <c r="I799" s="107"/>
      <c r="J799" s="422"/>
      <c r="K799" s="422"/>
      <c r="L799" s="531"/>
      <c r="M799" s="422"/>
      <c r="N799" s="104"/>
      <c r="O799" s="79">
        <f t="shared" si="36"/>
        <v>0</v>
      </c>
      <c r="P799" s="79">
        <f t="shared" si="36"/>
        <v>0</v>
      </c>
      <c r="Q799" s="102" t="str">
        <f t="shared" si="37"/>
        <v/>
      </c>
    </row>
    <row r="800" spans="1:17" x14ac:dyDescent="0.2">
      <c r="A800" s="118" t="str">
        <f t="shared" si="38"/>
        <v/>
      </c>
      <c r="B800" s="104"/>
      <c r="C800" s="153"/>
      <c r="D800" s="105"/>
      <c r="E800" s="105"/>
      <c r="F800" s="106"/>
      <c r="G800" s="105"/>
      <c r="H800" s="105"/>
      <c r="I800" s="107"/>
      <c r="J800" s="422"/>
      <c r="K800" s="422"/>
      <c r="L800" s="531"/>
      <c r="M800" s="422"/>
      <c r="N800" s="104"/>
      <c r="O800" s="79">
        <f t="shared" si="36"/>
        <v>0</v>
      </c>
      <c r="P800" s="79">
        <f t="shared" si="36"/>
        <v>0</v>
      </c>
      <c r="Q800" s="102" t="str">
        <f t="shared" si="37"/>
        <v/>
      </c>
    </row>
    <row r="801" spans="1:17" x14ac:dyDescent="0.2">
      <c r="A801" s="118" t="str">
        <f t="shared" si="38"/>
        <v/>
      </c>
      <c r="B801" s="104"/>
      <c r="C801" s="153"/>
      <c r="D801" s="105"/>
      <c r="E801" s="105"/>
      <c r="F801" s="106"/>
      <c r="G801" s="105"/>
      <c r="H801" s="105"/>
      <c r="I801" s="107"/>
      <c r="J801" s="422"/>
      <c r="K801" s="422"/>
      <c r="L801" s="531"/>
      <c r="M801" s="422"/>
      <c r="N801" s="104"/>
      <c r="O801" s="79">
        <f t="shared" si="36"/>
        <v>0</v>
      </c>
      <c r="P801" s="79">
        <f t="shared" si="36"/>
        <v>0</v>
      </c>
      <c r="Q801" s="152" t="str">
        <f t="shared" si="37"/>
        <v/>
      </c>
    </row>
    <row r="802" spans="1:17" x14ac:dyDescent="0.2">
      <c r="A802" s="118" t="str">
        <f t="shared" si="38"/>
        <v/>
      </c>
      <c r="B802" s="104"/>
      <c r="C802" s="153"/>
      <c r="D802" s="105"/>
      <c r="E802" s="105"/>
      <c r="F802" s="106"/>
      <c r="G802" s="105"/>
      <c r="H802" s="105"/>
      <c r="I802" s="107"/>
      <c r="J802" s="422"/>
      <c r="K802" s="422"/>
      <c r="L802" s="531"/>
      <c r="M802" s="422"/>
      <c r="N802" s="104"/>
      <c r="O802" s="427">
        <f t="shared" si="36"/>
        <v>0</v>
      </c>
      <c r="P802" s="427">
        <f t="shared" si="36"/>
        <v>0</v>
      </c>
      <c r="Q802" s="428" t="str">
        <f t="shared" si="37"/>
        <v/>
      </c>
    </row>
    <row r="803" spans="1:17" x14ac:dyDescent="0.2">
      <c r="A803" s="438" t="str">
        <f t="shared" si="38"/>
        <v/>
      </c>
      <c r="B803" s="104"/>
      <c r="C803" s="153"/>
      <c r="D803" s="105"/>
      <c r="E803" s="105"/>
      <c r="F803" s="106"/>
      <c r="G803" s="105"/>
      <c r="H803" s="105"/>
      <c r="I803" s="107"/>
      <c r="J803" s="422"/>
      <c r="K803" s="422"/>
      <c r="L803" s="531"/>
      <c r="M803" s="422"/>
      <c r="N803" s="104"/>
      <c r="O803" s="79">
        <f t="shared" si="36"/>
        <v>0</v>
      </c>
      <c r="P803" s="79">
        <f t="shared" si="36"/>
        <v>0</v>
      </c>
      <c r="Q803" s="102" t="str">
        <f t="shared" si="37"/>
        <v/>
      </c>
    </row>
    <row r="804" spans="1:17" x14ac:dyDescent="0.2">
      <c r="A804" s="118" t="str">
        <f t="shared" si="38"/>
        <v/>
      </c>
      <c r="B804" s="104"/>
      <c r="C804" s="153"/>
      <c r="D804" s="105"/>
      <c r="E804" s="105"/>
      <c r="F804" s="106"/>
      <c r="G804" s="105"/>
      <c r="H804" s="105"/>
      <c r="I804" s="107"/>
      <c r="J804" s="422"/>
      <c r="K804" s="422"/>
      <c r="L804" s="531"/>
      <c r="M804" s="422"/>
      <c r="N804" s="104"/>
      <c r="O804" s="79">
        <f t="shared" si="36"/>
        <v>0</v>
      </c>
      <c r="P804" s="79">
        <f t="shared" si="36"/>
        <v>0</v>
      </c>
      <c r="Q804" s="102" t="str">
        <f t="shared" si="37"/>
        <v/>
      </c>
    </row>
    <row r="805" spans="1:17" x14ac:dyDescent="0.2">
      <c r="A805" s="118" t="str">
        <f t="shared" si="38"/>
        <v/>
      </c>
      <c r="B805" s="104"/>
      <c r="C805" s="153"/>
      <c r="D805" s="105"/>
      <c r="E805" s="105"/>
      <c r="F805" s="106"/>
      <c r="G805" s="105"/>
      <c r="H805" s="105"/>
      <c r="I805" s="107"/>
      <c r="J805" s="422"/>
      <c r="K805" s="422"/>
      <c r="L805" s="531"/>
      <c r="M805" s="422"/>
      <c r="N805" s="104"/>
      <c r="O805" s="79">
        <f t="shared" si="36"/>
        <v>0</v>
      </c>
      <c r="P805" s="79">
        <f t="shared" si="36"/>
        <v>0</v>
      </c>
      <c r="Q805" s="152" t="str">
        <f t="shared" si="37"/>
        <v/>
      </c>
    </row>
    <row r="806" spans="1:17" x14ac:dyDescent="0.2">
      <c r="A806" s="118" t="str">
        <f t="shared" si="38"/>
        <v/>
      </c>
      <c r="B806" s="104"/>
      <c r="C806" s="153"/>
      <c r="D806" s="105"/>
      <c r="E806" s="105"/>
      <c r="F806" s="106"/>
      <c r="G806" s="105"/>
      <c r="H806" s="105"/>
      <c r="I806" s="107"/>
      <c r="J806" s="422"/>
      <c r="K806" s="422"/>
      <c r="L806" s="531"/>
      <c r="M806" s="422"/>
      <c r="N806" s="104"/>
      <c r="O806" s="427">
        <f t="shared" si="36"/>
        <v>0</v>
      </c>
      <c r="P806" s="427">
        <f t="shared" si="36"/>
        <v>0</v>
      </c>
      <c r="Q806" s="428" t="str">
        <f t="shared" si="37"/>
        <v/>
      </c>
    </row>
    <row r="807" spans="1:17" x14ac:dyDescent="0.2">
      <c r="A807" s="118" t="str">
        <f t="shared" si="38"/>
        <v/>
      </c>
      <c r="B807" s="104"/>
      <c r="C807" s="153"/>
      <c r="D807" s="105"/>
      <c r="E807" s="105"/>
      <c r="F807" s="106"/>
      <c r="G807" s="105"/>
      <c r="H807" s="105"/>
      <c r="I807" s="107"/>
      <c r="J807" s="422"/>
      <c r="K807" s="422"/>
      <c r="L807" s="531"/>
      <c r="M807" s="422"/>
      <c r="N807" s="104"/>
      <c r="O807" s="79">
        <f t="shared" si="36"/>
        <v>0</v>
      </c>
      <c r="P807" s="79">
        <f t="shared" si="36"/>
        <v>0</v>
      </c>
      <c r="Q807" s="102" t="str">
        <f t="shared" si="37"/>
        <v/>
      </c>
    </row>
    <row r="808" spans="1:17" x14ac:dyDescent="0.2">
      <c r="A808" s="438" t="str">
        <f t="shared" si="38"/>
        <v/>
      </c>
      <c r="B808" s="104"/>
      <c r="C808" s="153"/>
      <c r="D808" s="105"/>
      <c r="E808" s="105"/>
      <c r="F808" s="106"/>
      <c r="G808" s="105"/>
      <c r="H808" s="105"/>
      <c r="I808" s="107"/>
      <c r="J808" s="422"/>
      <c r="K808" s="422"/>
      <c r="L808" s="531"/>
      <c r="M808" s="422"/>
      <c r="N808" s="104"/>
      <c r="O808" s="79">
        <f t="shared" si="36"/>
        <v>0</v>
      </c>
      <c r="P808" s="79">
        <f t="shared" si="36"/>
        <v>0</v>
      </c>
      <c r="Q808" s="102" t="str">
        <f t="shared" si="37"/>
        <v/>
      </c>
    </row>
    <row r="809" spans="1:17" x14ac:dyDescent="0.2">
      <c r="A809" s="118" t="str">
        <f t="shared" si="38"/>
        <v/>
      </c>
      <c r="B809" s="104"/>
      <c r="C809" s="153"/>
      <c r="D809" s="105"/>
      <c r="E809" s="105"/>
      <c r="F809" s="106"/>
      <c r="G809" s="105"/>
      <c r="H809" s="105"/>
      <c r="I809" s="107"/>
      <c r="J809" s="422"/>
      <c r="K809" s="422"/>
      <c r="L809" s="531"/>
      <c r="M809" s="422"/>
      <c r="N809" s="104"/>
      <c r="O809" s="79">
        <f t="shared" si="36"/>
        <v>0</v>
      </c>
      <c r="P809" s="79">
        <f t="shared" si="36"/>
        <v>0</v>
      </c>
      <c r="Q809" s="152" t="str">
        <f t="shared" si="37"/>
        <v/>
      </c>
    </row>
    <row r="810" spans="1:17" x14ac:dyDescent="0.2">
      <c r="A810" s="118" t="str">
        <f t="shared" si="38"/>
        <v/>
      </c>
      <c r="B810" s="104"/>
      <c r="C810" s="153"/>
      <c r="D810" s="105"/>
      <c r="E810" s="105"/>
      <c r="F810" s="106"/>
      <c r="G810" s="105"/>
      <c r="H810" s="105"/>
      <c r="I810" s="107"/>
      <c r="J810" s="422"/>
      <c r="K810" s="422"/>
      <c r="L810" s="531"/>
      <c r="M810" s="422"/>
      <c r="N810" s="104"/>
      <c r="O810" s="427">
        <f t="shared" si="36"/>
        <v>0</v>
      </c>
      <c r="P810" s="427">
        <f t="shared" si="36"/>
        <v>0</v>
      </c>
      <c r="Q810" s="428" t="str">
        <f t="shared" si="37"/>
        <v/>
      </c>
    </row>
    <row r="811" spans="1:17" x14ac:dyDescent="0.2">
      <c r="A811" s="118" t="str">
        <f t="shared" si="38"/>
        <v/>
      </c>
      <c r="B811" s="104"/>
      <c r="C811" s="153"/>
      <c r="D811" s="105"/>
      <c r="E811" s="105"/>
      <c r="F811" s="106"/>
      <c r="G811" s="105"/>
      <c r="H811" s="105"/>
      <c r="I811" s="107"/>
      <c r="J811" s="422"/>
      <c r="K811" s="422"/>
      <c r="L811" s="531"/>
      <c r="M811" s="422"/>
      <c r="N811" s="104"/>
      <c r="O811" s="79">
        <f t="shared" si="36"/>
        <v>0</v>
      </c>
      <c r="P811" s="79">
        <f t="shared" si="36"/>
        <v>0</v>
      </c>
      <c r="Q811" s="102" t="str">
        <f t="shared" si="37"/>
        <v/>
      </c>
    </row>
    <row r="812" spans="1:17" x14ac:dyDescent="0.2">
      <c r="A812" s="118" t="str">
        <f t="shared" si="38"/>
        <v/>
      </c>
      <c r="B812" s="104"/>
      <c r="C812" s="153"/>
      <c r="D812" s="105"/>
      <c r="E812" s="105"/>
      <c r="F812" s="106"/>
      <c r="G812" s="105"/>
      <c r="H812" s="105"/>
      <c r="I812" s="107"/>
      <c r="J812" s="422"/>
      <c r="K812" s="422"/>
      <c r="L812" s="531"/>
      <c r="M812" s="422"/>
      <c r="N812" s="104"/>
      <c r="O812" s="79">
        <f t="shared" si="36"/>
        <v>0</v>
      </c>
      <c r="P812" s="79">
        <f t="shared" si="36"/>
        <v>0</v>
      </c>
      <c r="Q812" s="102" t="str">
        <f t="shared" si="37"/>
        <v/>
      </c>
    </row>
    <row r="813" spans="1:17" x14ac:dyDescent="0.2">
      <c r="A813" s="438" t="str">
        <f t="shared" si="38"/>
        <v/>
      </c>
      <c r="B813" s="104"/>
      <c r="C813" s="153"/>
      <c r="D813" s="105"/>
      <c r="E813" s="105"/>
      <c r="F813" s="106"/>
      <c r="G813" s="105"/>
      <c r="H813" s="105"/>
      <c r="I813" s="107"/>
      <c r="J813" s="422"/>
      <c r="K813" s="422"/>
      <c r="L813" s="531"/>
      <c r="M813" s="422"/>
      <c r="N813" s="104"/>
      <c r="O813" s="79">
        <f t="shared" si="36"/>
        <v>0</v>
      </c>
      <c r="P813" s="79">
        <f t="shared" si="36"/>
        <v>0</v>
      </c>
      <c r="Q813" s="152" t="str">
        <f t="shared" si="37"/>
        <v/>
      </c>
    </row>
    <row r="814" spans="1:17" x14ac:dyDescent="0.2">
      <c r="A814" s="118" t="str">
        <f t="shared" si="38"/>
        <v/>
      </c>
      <c r="B814" s="104"/>
      <c r="C814" s="153"/>
      <c r="D814" s="105"/>
      <c r="E814" s="105"/>
      <c r="F814" s="106"/>
      <c r="G814" s="105"/>
      <c r="H814" s="105"/>
      <c r="I814" s="107"/>
      <c r="J814" s="422"/>
      <c r="K814" s="422"/>
      <c r="L814" s="531"/>
      <c r="M814" s="422"/>
      <c r="N814" s="104"/>
      <c r="O814" s="427">
        <f t="shared" ref="O814:P877" si="39">IF(B814=0,0,IF(YEAR(B814)=$P$1,MONTH(B814)-$O$1+1,(YEAR(B814)-$P$1)*12-$O$1+1+MONTH(B814)))</f>
        <v>0</v>
      </c>
      <c r="P814" s="427">
        <f t="shared" si="39"/>
        <v>0</v>
      </c>
      <c r="Q814" s="428" t="str">
        <f t="shared" si="37"/>
        <v/>
      </c>
    </row>
    <row r="815" spans="1:17" x14ac:dyDescent="0.2">
      <c r="A815" s="118" t="str">
        <f t="shared" si="38"/>
        <v/>
      </c>
      <c r="B815" s="104"/>
      <c r="C815" s="153"/>
      <c r="D815" s="105"/>
      <c r="E815" s="105"/>
      <c r="F815" s="106"/>
      <c r="G815" s="105"/>
      <c r="H815" s="105"/>
      <c r="I815" s="107"/>
      <c r="J815" s="422"/>
      <c r="K815" s="422"/>
      <c r="L815" s="531"/>
      <c r="M815" s="422"/>
      <c r="N815" s="104"/>
      <c r="O815" s="79">
        <f t="shared" si="39"/>
        <v>0</v>
      </c>
      <c r="P815" s="79">
        <f t="shared" si="39"/>
        <v>0</v>
      </c>
      <c r="Q815" s="102" t="str">
        <f t="shared" si="37"/>
        <v/>
      </c>
    </row>
    <row r="816" spans="1:17" x14ac:dyDescent="0.2">
      <c r="A816" s="118" t="str">
        <f t="shared" si="38"/>
        <v/>
      </c>
      <c r="B816" s="104"/>
      <c r="C816" s="153"/>
      <c r="D816" s="105"/>
      <c r="E816" s="105"/>
      <c r="F816" s="106"/>
      <c r="G816" s="105"/>
      <c r="H816" s="105"/>
      <c r="I816" s="107"/>
      <c r="J816" s="422"/>
      <c r="K816" s="422"/>
      <c r="L816" s="531"/>
      <c r="M816" s="422"/>
      <c r="N816" s="104"/>
      <c r="O816" s="79">
        <f t="shared" si="39"/>
        <v>0</v>
      </c>
      <c r="P816" s="79">
        <f t="shared" si="39"/>
        <v>0</v>
      </c>
      <c r="Q816" s="102" t="str">
        <f t="shared" si="37"/>
        <v/>
      </c>
    </row>
    <row r="817" spans="1:17" x14ac:dyDescent="0.2">
      <c r="A817" s="118" t="str">
        <f t="shared" si="38"/>
        <v/>
      </c>
      <c r="B817" s="104"/>
      <c r="C817" s="153"/>
      <c r="D817" s="105"/>
      <c r="E817" s="105"/>
      <c r="F817" s="106"/>
      <c r="G817" s="105"/>
      <c r="H817" s="105"/>
      <c r="I817" s="107"/>
      <c r="J817" s="422"/>
      <c r="K817" s="422"/>
      <c r="L817" s="531"/>
      <c r="M817" s="422"/>
      <c r="N817" s="104"/>
      <c r="O817" s="79">
        <f t="shared" si="39"/>
        <v>0</v>
      </c>
      <c r="P817" s="79">
        <f t="shared" si="39"/>
        <v>0</v>
      </c>
      <c r="Q817" s="152" t="str">
        <f t="shared" si="37"/>
        <v/>
      </c>
    </row>
    <row r="818" spans="1:17" x14ac:dyDescent="0.2">
      <c r="A818" s="438" t="str">
        <f t="shared" si="38"/>
        <v/>
      </c>
      <c r="B818" s="104"/>
      <c r="C818" s="153"/>
      <c r="D818" s="105"/>
      <c r="E818" s="105"/>
      <c r="F818" s="106"/>
      <c r="G818" s="105"/>
      <c r="H818" s="105"/>
      <c r="I818" s="107"/>
      <c r="J818" s="422"/>
      <c r="K818" s="422"/>
      <c r="L818" s="531"/>
      <c r="M818" s="422"/>
      <c r="N818" s="104"/>
      <c r="O818" s="427">
        <f t="shared" si="39"/>
        <v>0</v>
      </c>
      <c r="P818" s="427">
        <f t="shared" si="39"/>
        <v>0</v>
      </c>
      <c r="Q818" s="428" t="str">
        <f t="shared" si="37"/>
        <v/>
      </c>
    </row>
    <row r="819" spans="1:17" x14ac:dyDescent="0.2">
      <c r="A819" s="118" t="str">
        <f t="shared" si="38"/>
        <v/>
      </c>
      <c r="B819" s="104"/>
      <c r="C819" s="153"/>
      <c r="D819" s="105"/>
      <c r="E819" s="105"/>
      <c r="F819" s="106"/>
      <c r="G819" s="105"/>
      <c r="H819" s="105"/>
      <c r="I819" s="107"/>
      <c r="J819" s="422"/>
      <c r="K819" s="422"/>
      <c r="L819" s="531"/>
      <c r="M819" s="422"/>
      <c r="N819" s="104"/>
      <c r="O819" s="79">
        <f t="shared" si="39"/>
        <v>0</v>
      </c>
      <c r="P819" s="79">
        <f t="shared" si="39"/>
        <v>0</v>
      </c>
      <c r="Q819" s="102" t="str">
        <f t="shared" ref="Q819:Q882" si="40">SUBSTITUTE(D819," ","_")</f>
        <v/>
      </c>
    </row>
    <row r="820" spans="1:17" x14ac:dyDescent="0.2">
      <c r="A820" s="118" t="str">
        <f t="shared" si="38"/>
        <v/>
      </c>
      <c r="B820" s="104"/>
      <c r="C820" s="153"/>
      <c r="D820" s="105"/>
      <c r="E820" s="105"/>
      <c r="F820" s="106"/>
      <c r="G820" s="105"/>
      <c r="H820" s="105"/>
      <c r="I820" s="107"/>
      <c r="J820" s="422"/>
      <c r="K820" s="422"/>
      <c r="L820" s="531"/>
      <c r="M820" s="422"/>
      <c r="N820" s="104"/>
      <c r="O820" s="79">
        <f t="shared" si="39"/>
        <v>0</v>
      </c>
      <c r="P820" s="79">
        <f t="shared" si="39"/>
        <v>0</v>
      </c>
      <c r="Q820" s="102" t="str">
        <f t="shared" si="40"/>
        <v/>
      </c>
    </row>
    <row r="821" spans="1:17" x14ac:dyDescent="0.2">
      <c r="A821" s="118" t="str">
        <f t="shared" si="38"/>
        <v/>
      </c>
      <c r="B821" s="104"/>
      <c r="C821" s="153"/>
      <c r="D821" s="105"/>
      <c r="E821" s="105"/>
      <c r="F821" s="106"/>
      <c r="G821" s="105"/>
      <c r="H821" s="105"/>
      <c r="I821" s="107"/>
      <c r="J821" s="422"/>
      <c r="K821" s="422"/>
      <c r="L821" s="531"/>
      <c r="M821" s="422"/>
      <c r="N821" s="104"/>
      <c r="O821" s="79">
        <f t="shared" si="39"/>
        <v>0</v>
      </c>
      <c r="P821" s="79">
        <f t="shared" si="39"/>
        <v>0</v>
      </c>
      <c r="Q821" s="152" t="str">
        <f t="shared" si="40"/>
        <v/>
      </c>
    </row>
    <row r="822" spans="1:17" x14ac:dyDescent="0.2">
      <c r="A822" s="118" t="str">
        <f t="shared" si="38"/>
        <v/>
      </c>
      <c r="B822" s="104"/>
      <c r="C822" s="153"/>
      <c r="D822" s="105"/>
      <c r="E822" s="105"/>
      <c r="F822" s="106"/>
      <c r="G822" s="105"/>
      <c r="H822" s="105"/>
      <c r="I822" s="107"/>
      <c r="J822" s="422"/>
      <c r="K822" s="422"/>
      <c r="L822" s="531"/>
      <c r="M822" s="422"/>
      <c r="N822" s="104"/>
      <c r="O822" s="427">
        <f t="shared" si="39"/>
        <v>0</v>
      </c>
      <c r="P822" s="427">
        <f t="shared" si="39"/>
        <v>0</v>
      </c>
      <c r="Q822" s="428" t="str">
        <f t="shared" si="40"/>
        <v/>
      </c>
    </row>
    <row r="823" spans="1:17" x14ac:dyDescent="0.2">
      <c r="A823" s="438" t="str">
        <f t="shared" si="38"/>
        <v/>
      </c>
      <c r="B823" s="104"/>
      <c r="C823" s="153"/>
      <c r="D823" s="105"/>
      <c r="E823" s="105"/>
      <c r="F823" s="106"/>
      <c r="G823" s="105"/>
      <c r="H823" s="105"/>
      <c r="I823" s="107"/>
      <c r="J823" s="422"/>
      <c r="K823" s="422"/>
      <c r="L823" s="531"/>
      <c r="M823" s="422"/>
      <c r="N823" s="104"/>
      <c r="O823" s="79">
        <f t="shared" si="39"/>
        <v>0</v>
      </c>
      <c r="P823" s="79">
        <f t="shared" si="39"/>
        <v>0</v>
      </c>
      <c r="Q823" s="102" t="str">
        <f t="shared" si="40"/>
        <v/>
      </c>
    </row>
    <row r="824" spans="1:17" x14ac:dyDescent="0.2">
      <c r="A824" s="118" t="str">
        <f t="shared" si="38"/>
        <v/>
      </c>
      <c r="B824" s="104"/>
      <c r="C824" s="153"/>
      <c r="D824" s="105"/>
      <c r="E824" s="105"/>
      <c r="F824" s="106"/>
      <c r="G824" s="105"/>
      <c r="H824" s="105"/>
      <c r="I824" s="107"/>
      <c r="J824" s="422"/>
      <c r="K824" s="422"/>
      <c r="L824" s="531"/>
      <c r="M824" s="422"/>
      <c r="N824" s="104"/>
      <c r="O824" s="79">
        <f t="shared" si="39"/>
        <v>0</v>
      </c>
      <c r="P824" s="79">
        <f t="shared" si="39"/>
        <v>0</v>
      </c>
      <c r="Q824" s="102" t="str">
        <f t="shared" si="40"/>
        <v/>
      </c>
    </row>
    <row r="825" spans="1:17" x14ac:dyDescent="0.2">
      <c r="A825" s="118" t="str">
        <f t="shared" si="38"/>
        <v/>
      </c>
      <c r="B825" s="104"/>
      <c r="C825" s="153"/>
      <c r="D825" s="105"/>
      <c r="E825" s="105"/>
      <c r="F825" s="106"/>
      <c r="G825" s="105"/>
      <c r="H825" s="105"/>
      <c r="I825" s="107"/>
      <c r="J825" s="422"/>
      <c r="K825" s="422"/>
      <c r="L825" s="531"/>
      <c r="M825" s="422"/>
      <c r="N825" s="104"/>
      <c r="O825" s="79">
        <f t="shared" si="39"/>
        <v>0</v>
      </c>
      <c r="P825" s="79">
        <f t="shared" si="39"/>
        <v>0</v>
      </c>
      <c r="Q825" s="152" t="str">
        <f t="shared" si="40"/>
        <v/>
      </c>
    </row>
    <row r="826" spans="1:17" x14ac:dyDescent="0.2">
      <c r="A826" s="118" t="str">
        <f t="shared" si="38"/>
        <v/>
      </c>
      <c r="B826" s="104"/>
      <c r="C826" s="153"/>
      <c r="D826" s="105"/>
      <c r="E826" s="105"/>
      <c r="F826" s="106"/>
      <c r="G826" s="105"/>
      <c r="H826" s="105"/>
      <c r="I826" s="107"/>
      <c r="J826" s="422"/>
      <c r="K826" s="422"/>
      <c r="L826" s="531"/>
      <c r="M826" s="422"/>
      <c r="N826" s="104"/>
      <c r="O826" s="427">
        <f t="shared" si="39"/>
        <v>0</v>
      </c>
      <c r="P826" s="427">
        <f t="shared" si="39"/>
        <v>0</v>
      </c>
      <c r="Q826" s="428" t="str">
        <f t="shared" si="40"/>
        <v/>
      </c>
    </row>
    <row r="827" spans="1:17" x14ac:dyDescent="0.2">
      <c r="A827" s="118" t="str">
        <f t="shared" si="38"/>
        <v/>
      </c>
      <c r="B827" s="104"/>
      <c r="C827" s="153"/>
      <c r="D827" s="105"/>
      <c r="E827" s="105"/>
      <c r="F827" s="106"/>
      <c r="G827" s="105"/>
      <c r="H827" s="105"/>
      <c r="I827" s="107"/>
      <c r="J827" s="422"/>
      <c r="K827" s="422"/>
      <c r="L827" s="531"/>
      <c r="M827" s="422"/>
      <c r="N827" s="104"/>
      <c r="O827" s="79">
        <f t="shared" si="39"/>
        <v>0</v>
      </c>
      <c r="P827" s="79">
        <f t="shared" si="39"/>
        <v>0</v>
      </c>
      <c r="Q827" s="102" t="str">
        <f t="shared" si="40"/>
        <v/>
      </c>
    </row>
    <row r="828" spans="1:17" x14ac:dyDescent="0.2">
      <c r="A828" s="438" t="str">
        <f t="shared" si="38"/>
        <v/>
      </c>
      <c r="B828" s="104"/>
      <c r="C828" s="153"/>
      <c r="D828" s="105"/>
      <c r="E828" s="105"/>
      <c r="F828" s="106"/>
      <c r="G828" s="105"/>
      <c r="H828" s="105"/>
      <c r="I828" s="107"/>
      <c r="J828" s="422"/>
      <c r="K828" s="422"/>
      <c r="L828" s="531"/>
      <c r="M828" s="422"/>
      <c r="N828" s="104"/>
      <c r="O828" s="79">
        <f t="shared" si="39"/>
        <v>0</v>
      </c>
      <c r="P828" s="79">
        <f t="shared" si="39"/>
        <v>0</v>
      </c>
      <c r="Q828" s="102" t="str">
        <f t="shared" si="40"/>
        <v/>
      </c>
    </row>
    <row r="829" spans="1:17" x14ac:dyDescent="0.2">
      <c r="A829" s="118" t="str">
        <f t="shared" si="38"/>
        <v/>
      </c>
      <c r="B829" s="104"/>
      <c r="C829" s="153"/>
      <c r="D829" s="105"/>
      <c r="E829" s="105"/>
      <c r="F829" s="106"/>
      <c r="G829" s="105"/>
      <c r="H829" s="105"/>
      <c r="I829" s="107"/>
      <c r="J829" s="422"/>
      <c r="K829" s="422"/>
      <c r="L829" s="531"/>
      <c r="M829" s="422"/>
      <c r="N829" s="104"/>
      <c r="O829" s="79">
        <f t="shared" si="39"/>
        <v>0</v>
      </c>
      <c r="P829" s="79">
        <f t="shared" si="39"/>
        <v>0</v>
      </c>
      <c r="Q829" s="152" t="str">
        <f t="shared" si="40"/>
        <v/>
      </c>
    </row>
    <row r="830" spans="1:17" x14ac:dyDescent="0.2">
      <c r="A830" s="118" t="str">
        <f t="shared" si="38"/>
        <v/>
      </c>
      <c r="B830" s="104"/>
      <c r="C830" s="153"/>
      <c r="D830" s="105"/>
      <c r="E830" s="105"/>
      <c r="F830" s="106"/>
      <c r="G830" s="105"/>
      <c r="H830" s="105"/>
      <c r="I830" s="107"/>
      <c r="J830" s="422"/>
      <c r="K830" s="422"/>
      <c r="L830" s="531"/>
      <c r="M830" s="422"/>
      <c r="N830" s="104"/>
      <c r="O830" s="427">
        <f t="shared" si="39"/>
        <v>0</v>
      </c>
      <c r="P830" s="427">
        <f t="shared" si="39"/>
        <v>0</v>
      </c>
      <c r="Q830" s="428" t="str">
        <f t="shared" si="40"/>
        <v/>
      </c>
    </row>
    <row r="831" spans="1:17" x14ac:dyDescent="0.2">
      <c r="A831" s="118" t="str">
        <f t="shared" si="38"/>
        <v/>
      </c>
      <c r="B831" s="104"/>
      <c r="C831" s="153"/>
      <c r="D831" s="105"/>
      <c r="E831" s="105"/>
      <c r="F831" s="106"/>
      <c r="G831" s="105"/>
      <c r="H831" s="105"/>
      <c r="I831" s="107"/>
      <c r="J831" s="422"/>
      <c r="K831" s="422"/>
      <c r="L831" s="531"/>
      <c r="M831" s="422"/>
      <c r="N831" s="104"/>
      <c r="O831" s="79">
        <f t="shared" si="39"/>
        <v>0</v>
      </c>
      <c r="P831" s="79">
        <f t="shared" si="39"/>
        <v>0</v>
      </c>
      <c r="Q831" s="102" t="str">
        <f t="shared" si="40"/>
        <v/>
      </c>
    </row>
    <row r="832" spans="1:17" x14ac:dyDescent="0.2">
      <c r="A832" s="118" t="str">
        <f t="shared" si="38"/>
        <v/>
      </c>
      <c r="B832" s="104"/>
      <c r="C832" s="153"/>
      <c r="D832" s="105"/>
      <c r="E832" s="105"/>
      <c r="F832" s="106"/>
      <c r="G832" s="105"/>
      <c r="H832" s="105"/>
      <c r="I832" s="107"/>
      <c r="J832" s="422"/>
      <c r="K832" s="422"/>
      <c r="L832" s="531"/>
      <c r="M832" s="422"/>
      <c r="N832" s="104"/>
      <c r="O832" s="79">
        <f t="shared" si="39"/>
        <v>0</v>
      </c>
      <c r="P832" s="79">
        <f t="shared" si="39"/>
        <v>0</v>
      </c>
      <c r="Q832" s="102" t="str">
        <f t="shared" si="40"/>
        <v/>
      </c>
    </row>
    <row r="833" spans="1:17" x14ac:dyDescent="0.2">
      <c r="A833" s="438" t="str">
        <f t="shared" si="38"/>
        <v/>
      </c>
      <c r="B833" s="104"/>
      <c r="C833" s="153"/>
      <c r="D833" s="105"/>
      <c r="E833" s="105"/>
      <c r="F833" s="106"/>
      <c r="G833" s="105"/>
      <c r="H833" s="105"/>
      <c r="I833" s="107"/>
      <c r="J833" s="422"/>
      <c r="K833" s="422"/>
      <c r="L833" s="531"/>
      <c r="M833" s="422"/>
      <c r="N833" s="104"/>
      <c r="O833" s="79">
        <f t="shared" si="39"/>
        <v>0</v>
      </c>
      <c r="P833" s="79">
        <f t="shared" si="39"/>
        <v>0</v>
      </c>
      <c r="Q833" s="152" t="str">
        <f t="shared" si="40"/>
        <v/>
      </c>
    </row>
    <row r="834" spans="1:17" x14ac:dyDescent="0.2">
      <c r="A834" s="118" t="str">
        <f t="shared" si="38"/>
        <v/>
      </c>
      <c r="B834" s="104"/>
      <c r="C834" s="153"/>
      <c r="D834" s="105"/>
      <c r="E834" s="105"/>
      <c r="F834" s="106"/>
      <c r="G834" s="105"/>
      <c r="H834" s="105"/>
      <c r="I834" s="107"/>
      <c r="J834" s="422"/>
      <c r="K834" s="422"/>
      <c r="L834" s="531"/>
      <c r="M834" s="422"/>
      <c r="N834" s="104"/>
      <c r="O834" s="427">
        <f t="shared" si="39"/>
        <v>0</v>
      </c>
      <c r="P834" s="427">
        <f t="shared" si="39"/>
        <v>0</v>
      </c>
      <c r="Q834" s="428" t="str">
        <f t="shared" si="40"/>
        <v/>
      </c>
    </row>
    <row r="835" spans="1:17" x14ac:dyDescent="0.2">
      <c r="A835" s="118" t="str">
        <f t="shared" si="38"/>
        <v/>
      </c>
      <c r="B835" s="104"/>
      <c r="C835" s="153"/>
      <c r="D835" s="105"/>
      <c r="E835" s="105"/>
      <c r="F835" s="106"/>
      <c r="G835" s="105"/>
      <c r="H835" s="105"/>
      <c r="I835" s="107"/>
      <c r="J835" s="422"/>
      <c r="K835" s="422"/>
      <c r="L835" s="531"/>
      <c r="M835" s="422"/>
      <c r="N835" s="104"/>
      <c r="O835" s="79">
        <f t="shared" si="39"/>
        <v>0</v>
      </c>
      <c r="P835" s="79">
        <f t="shared" si="39"/>
        <v>0</v>
      </c>
      <c r="Q835" s="102" t="str">
        <f t="shared" si="40"/>
        <v/>
      </c>
    </row>
    <row r="836" spans="1:17" x14ac:dyDescent="0.2">
      <c r="A836" s="118" t="str">
        <f t="shared" si="38"/>
        <v/>
      </c>
      <c r="B836" s="104"/>
      <c r="C836" s="153"/>
      <c r="D836" s="105"/>
      <c r="E836" s="105"/>
      <c r="F836" s="106"/>
      <c r="G836" s="105"/>
      <c r="H836" s="105"/>
      <c r="I836" s="107"/>
      <c r="J836" s="422"/>
      <c r="K836" s="422"/>
      <c r="L836" s="531"/>
      <c r="M836" s="422"/>
      <c r="N836" s="104"/>
      <c r="O836" s="79">
        <f t="shared" si="39"/>
        <v>0</v>
      </c>
      <c r="P836" s="79">
        <f t="shared" si="39"/>
        <v>0</v>
      </c>
      <c r="Q836" s="102" t="str">
        <f t="shared" si="40"/>
        <v/>
      </c>
    </row>
    <row r="837" spans="1:17" x14ac:dyDescent="0.2">
      <c r="A837" s="118" t="str">
        <f t="shared" si="38"/>
        <v/>
      </c>
      <c r="B837" s="104"/>
      <c r="C837" s="153"/>
      <c r="D837" s="105"/>
      <c r="E837" s="105"/>
      <c r="F837" s="106"/>
      <c r="G837" s="105"/>
      <c r="H837" s="105"/>
      <c r="I837" s="107"/>
      <c r="J837" s="422"/>
      <c r="K837" s="422"/>
      <c r="L837" s="531"/>
      <c r="M837" s="422"/>
      <c r="N837" s="104"/>
      <c r="O837" s="79">
        <f t="shared" si="39"/>
        <v>0</v>
      </c>
      <c r="P837" s="79">
        <f t="shared" si="39"/>
        <v>0</v>
      </c>
      <c r="Q837" s="152" t="str">
        <f t="shared" si="40"/>
        <v/>
      </c>
    </row>
    <row r="838" spans="1:17" x14ac:dyDescent="0.2">
      <c r="A838" s="438" t="str">
        <f t="shared" si="38"/>
        <v/>
      </c>
      <c r="B838" s="104"/>
      <c r="C838" s="153"/>
      <c r="D838" s="105"/>
      <c r="E838" s="105"/>
      <c r="F838" s="106"/>
      <c r="G838" s="105"/>
      <c r="H838" s="105"/>
      <c r="I838" s="107"/>
      <c r="J838" s="422"/>
      <c r="K838" s="422"/>
      <c r="L838" s="531"/>
      <c r="M838" s="422"/>
      <c r="N838" s="104"/>
      <c r="O838" s="427">
        <f t="shared" si="39"/>
        <v>0</v>
      </c>
      <c r="P838" s="427">
        <f t="shared" si="39"/>
        <v>0</v>
      </c>
      <c r="Q838" s="428" t="str">
        <f t="shared" si="40"/>
        <v/>
      </c>
    </row>
    <row r="839" spans="1:17" x14ac:dyDescent="0.2">
      <c r="A839" s="118" t="str">
        <f t="shared" si="38"/>
        <v/>
      </c>
      <c r="B839" s="104"/>
      <c r="C839" s="153"/>
      <c r="D839" s="105"/>
      <c r="E839" s="105"/>
      <c r="F839" s="106"/>
      <c r="G839" s="105"/>
      <c r="H839" s="105"/>
      <c r="I839" s="107"/>
      <c r="J839" s="422"/>
      <c r="K839" s="422"/>
      <c r="L839" s="531"/>
      <c r="M839" s="422"/>
      <c r="N839" s="104"/>
      <c r="O839" s="79">
        <f t="shared" si="39"/>
        <v>0</v>
      </c>
      <c r="P839" s="79">
        <f t="shared" si="39"/>
        <v>0</v>
      </c>
      <c r="Q839" s="102" t="str">
        <f t="shared" si="40"/>
        <v/>
      </c>
    </row>
    <row r="840" spans="1:17" x14ac:dyDescent="0.2">
      <c r="A840" s="118" t="str">
        <f t="shared" si="38"/>
        <v/>
      </c>
      <c r="B840" s="104"/>
      <c r="C840" s="153"/>
      <c r="D840" s="105"/>
      <c r="E840" s="105"/>
      <c r="F840" s="106"/>
      <c r="G840" s="105"/>
      <c r="H840" s="105"/>
      <c r="I840" s="107"/>
      <c r="J840" s="422"/>
      <c r="K840" s="422"/>
      <c r="L840" s="531"/>
      <c r="M840" s="422"/>
      <c r="N840" s="104"/>
      <c r="O840" s="79">
        <f t="shared" si="39"/>
        <v>0</v>
      </c>
      <c r="P840" s="79">
        <f t="shared" si="39"/>
        <v>0</v>
      </c>
      <c r="Q840" s="102" t="str">
        <f t="shared" si="40"/>
        <v/>
      </c>
    </row>
    <row r="841" spans="1:17" x14ac:dyDescent="0.2">
      <c r="A841" s="118" t="str">
        <f t="shared" si="38"/>
        <v/>
      </c>
      <c r="B841" s="104"/>
      <c r="C841" s="153"/>
      <c r="D841" s="105"/>
      <c r="E841" s="105"/>
      <c r="F841" s="106"/>
      <c r="G841" s="105"/>
      <c r="H841" s="105"/>
      <c r="I841" s="107"/>
      <c r="J841" s="422"/>
      <c r="K841" s="422"/>
      <c r="L841" s="531"/>
      <c r="M841" s="422"/>
      <c r="N841" s="104"/>
      <c r="O841" s="79">
        <f t="shared" si="39"/>
        <v>0</v>
      </c>
      <c r="P841" s="79">
        <f t="shared" si="39"/>
        <v>0</v>
      </c>
      <c r="Q841" s="152" t="str">
        <f t="shared" si="40"/>
        <v/>
      </c>
    </row>
    <row r="842" spans="1:17" s="429" customFormat="1" x14ac:dyDescent="0.2">
      <c r="A842" s="118" t="str">
        <f t="shared" si="38"/>
        <v/>
      </c>
      <c r="B842" s="447"/>
      <c r="C842" s="448"/>
      <c r="D842" s="446"/>
      <c r="E842" s="446"/>
      <c r="F842" s="449"/>
      <c r="G842" s="446"/>
      <c r="H842" s="446"/>
      <c r="I842" s="446"/>
      <c r="J842" s="450"/>
      <c r="K842" s="450"/>
      <c r="L842" s="532"/>
      <c r="M842" s="450"/>
      <c r="N842" s="447"/>
      <c r="O842" s="427">
        <f t="shared" si="39"/>
        <v>0</v>
      </c>
      <c r="P842" s="427">
        <f t="shared" si="39"/>
        <v>0</v>
      </c>
      <c r="Q842" s="428" t="str">
        <f t="shared" si="40"/>
        <v/>
      </c>
    </row>
    <row r="843" spans="1:17" x14ac:dyDescent="0.2">
      <c r="A843" s="438" t="str">
        <f t="shared" si="38"/>
        <v/>
      </c>
      <c r="B843" s="104"/>
      <c r="C843" s="153"/>
      <c r="D843" s="105"/>
      <c r="E843" s="105"/>
      <c r="F843" s="106"/>
      <c r="G843" s="105"/>
      <c r="H843" s="105"/>
      <c r="I843" s="107"/>
      <c r="J843" s="422"/>
      <c r="K843" s="422"/>
      <c r="L843" s="531"/>
      <c r="M843" s="422"/>
      <c r="N843" s="104"/>
      <c r="O843" s="79">
        <f t="shared" si="39"/>
        <v>0</v>
      </c>
      <c r="P843" s="79">
        <f t="shared" si="39"/>
        <v>0</v>
      </c>
      <c r="Q843" s="102" t="str">
        <f t="shared" si="40"/>
        <v/>
      </c>
    </row>
    <row r="844" spans="1:17" x14ac:dyDescent="0.2">
      <c r="A844" s="118" t="str">
        <f t="shared" si="38"/>
        <v/>
      </c>
      <c r="B844" s="104"/>
      <c r="C844" s="153"/>
      <c r="D844" s="105"/>
      <c r="E844" s="105"/>
      <c r="F844" s="106"/>
      <c r="G844" s="105"/>
      <c r="H844" s="105"/>
      <c r="I844" s="107"/>
      <c r="J844" s="422"/>
      <c r="K844" s="422"/>
      <c r="L844" s="531"/>
      <c r="M844" s="422"/>
      <c r="N844" s="104"/>
      <c r="O844" s="79">
        <f t="shared" si="39"/>
        <v>0</v>
      </c>
      <c r="P844" s="79">
        <f t="shared" si="39"/>
        <v>0</v>
      </c>
      <c r="Q844" s="102" t="str">
        <f t="shared" si="40"/>
        <v/>
      </c>
    </row>
    <row r="845" spans="1:17" x14ac:dyDescent="0.2">
      <c r="A845" s="118" t="str">
        <f t="shared" si="38"/>
        <v/>
      </c>
      <c r="B845" s="104"/>
      <c r="C845" s="153"/>
      <c r="D845" s="105"/>
      <c r="E845" s="105"/>
      <c r="F845" s="106"/>
      <c r="G845" s="105"/>
      <c r="H845" s="105"/>
      <c r="I845" s="107"/>
      <c r="J845" s="422"/>
      <c r="K845" s="422"/>
      <c r="L845" s="531"/>
      <c r="M845" s="422"/>
      <c r="N845" s="104"/>
      <c r="O845" s="79">
        <f t="shared" si="39"/>
        <v>0</v>
      </c>
      <c r="P845" s="79">
        <f t="shared" si="39"/>
        <v>0</v>
      </c>
      <c r="Q845" s="152" t="str">
        <f t="shared" si="40"/>
        <v/>
      </c>
    </row>
    <row r="846" spans="1:17" s="429" customFormat="1" x14ac:dyDescent="0.2">
      <c r="A846" s="118" t="str">
        <f t="shared" si="38"/>
        <v/>
      </c>
      <c r="B846" s="447"/>
      <c r="C846" s="448"/>
      <c r="D846" s="446"/>
      <c r="E846" s="446"/>
      <c r="F846" s="449"/>
      <c r="G846" s="446"/>
      <c r="H846" s="446"/>
      <c r="I846" s="446"/>
      <c r="J846" s="450"/>
      <c r="K846" s="450"/>
      <c r="L846" s="532"/>
      <c r="M846" s="450"/>
      <c r="N846" s="447"/>
      <c r="O846" s="427">
        <f t="shared" si="39"/>
        <v>0</v>
      </c>
      <c r="P846" s="427">
        <f t="shared" si="39"/>
        <v>0</v>
      </c>
      <c r="Q846" s="428" t="str">
        <f t="shared" si="40"/>
        <v/>
      </c>
    </row>
    <row r="847" spans="1:17" x14ac:dyDescent="0.2">
      <c r="A847" s="118" t="str">
        <f t="shared" si="38"/>
        <v/>
      </c>
      <c r="B847" s="104"/>
      <c r="C847" s="153"/>
      <c r="D847" s="105"/>
      <c r="E847" s="105"/>
      <c r="F847" s="106"/>
      <c r="G847" s="105"/>
      <c r="H847" s="105"/>
      <c r="I847" s="107"/>
      <c r="J847" s="422"/>
      <c r="K847" s="422"/>
      <c r="L847" s="531"/>
      <c r="M847" s="422"/>
      <c r="N847" s="104"/>
      <c r="O847" s="79">
        <f t="shared" si="39"/>
        <v>0</v>
      </c>
      <c r="P847" s="79">
        <f t="shared" si="39"/>
        <v>0</v>
      </c>
      <c r="Q847" s="102" t="str">
        <f t="shared" si="40"/>
        <v/>
      </c>
    </row>
    <row r="848" spans="1:17" x14ac:dyDescent="0.2">
      <c r="A848" s="438" t="str">
        <f t="shared" si="38"/>
        <v/>
      </c>
      <c r="B848" s="104"/>
      <c r="C848" s="153"/>
      <c r="D848" s="105"/>
      <c r="E848" s="105"/>
      <c r="F848" s="106"/>
      <c r="G848" s="105"/>
      <c r="H848" s="105"/>
      <c r="I848" s="107"/>
      <c r="J848" s="422"/>
      <c r="K848" s="422"/>
      <c r="L848" s="531"/>
      <c r="M848" s="422"/>
      <c r="N848" s="104"/>
      <c r="O848" s="79">
        <f t="shared" si="39"/>
        <v>0</v>
      </c>
      <c r="P848" s="79">
        <f t="shared" si="39"/>
        <v>0</v>
      </c>
      <c r="Q848" s="102" t="str">
        <f t="shared" si="40"/>
        <v/>
      </c>
    </row>
    <row r="849" spans="1:17" x14ac:dyDescent="0.2">
      <c r="A849" s="118" t="str">
        <f t="shared" si="38"/>
        <v/>
      </c>
      <c r="B849" s="104"/>
      <c r="C849" s="153"/>
      <c r="D849" s="105"/>
      <c r="E849" s="105"/>
      <c r="F849" s="106"/>
      <c r="G849" s="105"/>
      <c r="H849" s="105"/>
      <c r="I849" s="107"/>
      <c r="J849" s="422"/>
      <c r="K849" s="422"/>
      <c r="L849" s="531"/>
      <c r="M849" s="422"/>
      <c r="N849" s="104"/>
      <c r="O849" s="79">
        <f t="shared" si="39"/>
        <v>0</v>
      </c>
      <c r="P849" s="79">
        <f t="shared" si="39"/>
        <v>0</v>
      </c>
      <c r="Q849" s="152" t="str">
        <f t="shared" si="40"/>
        <v/>
      </c>
    </row>
    <row r="850" spans="1:17" x14ac:dyDescent="0.2">
      <c r="A850" s="118" t="str">
        <f t="shared" si="38"/>
        <v/>
      </c>
      <c r="B850" s="104"/>
      <c r="C850" s="153"/>
      <c r="D850" s="105"/>
      <c r="E850" s="105"/>
      <c r="F850" s="106"/>
      <c r="G850" s="105"/>
      <c r="H850" s="105"/>
      <c r="I850" s="107"/>
      <c r="J850" s="422"/>
      <c r="K850" s="422"/>
      <c r="L850" s="531"/>
      <c r="M850" s="422"/>
      <c r="N850" s="104"/>
      <c r="O850" s="427">
        <f t="shared" si="39"/>
        <v>0</v>
      </c>
      <c r="P850" s="427">
        <f t="shared" si="39"/>
        <v>0</v>
      </c>
      <c r="Q850" s="428" t="str">
        <f t="shared" si="40"/>
        <v/>
      </c>
    </row>
    <row r="851" spans="1:17" x14ac:dyDescent="0.2">
      <c r="A851" s="118" t="str">
        <f t="shared" si="38"/>
        <v/>
      </c>
      <c r="B851" s="104"/>
      <c r="C851" s="153"/>
      <c r="D851" s="105"/>
      <c r="E851" s="105"/>
      <c r="F851" s="106"/>
      <c r="G851" s="105"/>
      <c r="H851" s="105"/>
      <c r="I851" s="107"/>
      <c r="J851" s="422"/>
      <c r="K851" s="422"/>
      <c r="L851" s="531"/>
      <c r="M851" s="422"/>
      <c r="N851" s="104"/>
      <c r="O851" s="79">
        <f t="shared" si="39"/>
        <v>0</v>
      </c>
      <c r="P851" s="79">
        <f t="shared" si="39"/>
        <v>0</v>
      </c>
      <c r="Q851" s="102" t="str">
        <f t="shared" si="40"/>
        <v/>
      </c>
    </row>
    <row r="852" spans="1:17" x14ac:dyDescent="0.2">
      <c r="A852" s="118" t="str">
        <f t="shared" si="38"/>
        <v/>
      </c>
      <c r="B852" s="104"/>
      <c r="C852" s="153"/>
      <c r="D852" s="105"/>
      <c r="E852" s="105"/>
      <c r="F852" s="106"/>
      <c r="G852" s="105"/>
      <c r="H852" s="105"/>
      <c r="I852" s="107"/>
      <c r="J852" s="422"/>
      <c r="K852" s="422"/>
      <c r="L852" s="531"/>
      <c r="M852" s="422"/>
      <c r="N852" s="104"/>
      <c r="O852" s="79">
        <f t="shared" si="39"/>
        <v>0</v>
      </c>
      <c r="P852" s="79">
        <f t="shared" si="39"/>
        <v>0</v>
      </c>
      <c r="Q852" s="102" t="str">
        <f t="shared" si="40"/>
        <v/>
      </c>
    </row>
    <row r="853" spans="1:17" x14ac:dyDescent="0.2">
      <c r="A853" s="438" t="str">
        <f t="shared" si="38"/>
        <v/>
      </c>
      <c r="B853" s="104"/>
      <c r="C853" s="153"/>
      <c r="D853" s="105"/>
      <c r="E853" s="105"/>
      <c r="F853" s="106"/>
      <c r="G853" s="105"/>
      <c r="H853" s="105"/>
      <c r="I853" s="107"/>
      <c r="J853" s="422"/>
      <c r="K853" s="422"/>
      <c r="L853" s="531"/>
      <c r="M853" s="422"/>
      <c r="N853" s="104"/>
      <c r="O853" s="79">
        <f t="shared" si="39"/>
        <v>0</v>
      </c>
      <c r="P853" s="79">
        <f t="shared" si="39"/>
        <v>0</v>
      </c>
      <c r="Q853" s="152" t="str">
        <f t="shared" si="40"/>
        <v/>
      </c>
    </row>
    <row r="854" spans="1:17" x14ac:dyDescent="0.2">
      <c r="A854" s="118" t="str">
        <f t="shared" si="38"/>
        <v/>
      </c>
      <c r="B854" s="104"/>
      <c r="C854" s="153"/>
      <c r="D854" s="105"/>
      <c r="E854" s="105"/>
      <c r="F854" s="106"/>
      <c r="G854" s="105"/>
      <c r="H854" s="105"/>
      <c r="I854" s="107"/>
      <c r="J854" s="422"/>
      <c r="K854" s="422"/>
      <c r="L854" s="531"/>
      <c r="M854" s="422"/>
      <c r="N854" s="104"/>
      <c r="O854" s="427">
        <f t="shared" si="39"/>
        <v>0</v>
      </c>
      <c r="P854" s="427">
        <f t="shared" si="39"/>
        <v>0</v>
      </c>
      <c r="Q854" s="428" t="str">
        <f t="shared" si="40"/>
        <v/>
      </c>
    </row>
    <row r="855" spans="1:17" x14ac:dyDescent="0.2">
      <c r="A855" s="118" t="str">
        <f t="shared" si="38"/>
        <v/>
      </c>
      <c r="B855" s="104"/>
      <c r="C855" s="153"/>
      <c r="D855" s="105"/>
      <c r="E855" s="105"/>
      <c r="F855" s="106"/>
      <c r="G855" s="105"/>
      <c r="H855" s="105"/>
      <c r="I855" s="107"/>
      <c r="J855" s="422"/>
      <c r="K855" s="422"/>
      <c r="L855" s="531"/>
      <c r="M855" s="422"/>
      <c r="N855" s="104"/>
      <c r="O855" s="79">
        <f t="shared" si="39"/>
        <v>0</v>
      </c>
      <c r="P855" s="79">
        <f t="shared" si="39"/>
        <v>0</v>
      </c>
      <c r="Q855" s="102" t="str">
        <f t="shared" si="40"/>
        <v/>
      </c>
    </row>
    <row r="856" spans="1:17" x14ac:dyDescent="0.2">
      <c r="A856" s="118" t="str">
        <f t="shared" si="38"/>
        <v/>
      </c>
      <c r="B856" s="104"/>
      <c r="C856" s="153"/>
      <c r="D856" s="105"/>
      <c r="E856" s="105"/>
      <c r="F856" s="106"/>
      <c r="G856" s="105"/>
      <c r="H856" s="105"/>
      <c r="I856" s="107"/>
      <c r="J856" s="422"/>
      <c r="K856" s="422"/>
      <c r="L856" s="531"/>
      <c r="M856" s="422"/>
      <c r="N856" s="104"/>
      <c r="O856" s="79">
        <f t="shared" si="39"/>
        <v>0</v>
      </c>
      <c r="P856" s="79">
        <f t="shared" si="39"/>
        <v>0</v>
      </c>
      <c r="Q856" s="102" t="str">
        <f t="shared" si="40"/>
        <v/>
      </c>
    </row>
    <row r="857" spans="1:17" x14ac:dyDescent="0.2">
      <c r="A857" s="118" t="str">
        <f t="shared" si="38"/>
        <v/>
      </c>
      <c r="B857" s="104"/>
      <c r="C857" s="153"/>
      <c r="D857" s="105"/>
      <c r="E857" s="105"/>
      <c r="F857" s="106"/>
      <c r="G857" s="105"/>
      <c r="H857" s="105"/>
      <c r="I857" s="107"/>
      <c r="J857" s="422"/>
      <c r="K857" s="422"/>
      <c r="L857" s="531"/>
      <c r="M857" s="422"/>
      <c r="N857" s="104"/>
      <c r="O857" s="79">
        <f t="shared" si="39"/>
        <v>0</v>
      </c>
      <c r="P857" s="79">
        <f t="shared" si="39"/>
        <v>0</v>
      </c>
      <c r="Q857" s="152" t="str">
        <f t="shared" si="40"/>
        <v/>
      </c>
    </row>
    <row r="858" spans="1:17" x14ac:dyDescent="0.2">
      <c r="A858" s="438" t="str">
        <f t="shared" si="38"/>
        <v/>
      </c>
      <c r="B858" s="104"/>
      <c r="C858" s="153"/>
      <c r="D858" s="105"/>
      <c r="E858" s="105"/>
      <c r="F858" s="106"/>
      <c r="G858" s="105"/>
      <c r="H858" s="105"/>
      <c r="I858" s="107"/>
      <c r="J858" s="422"/>
      <c r="K858" s="422"/>
      <c r="L858" s="531"/>
      <c r="M858" s="422"/>
      <c r="N858" s="104"/>
      <c r="O858" s="427">
        <f t="shared" si="39"/>
        <v>0</v>
      </c>
      <c r="P858" s="427">
        <f t="shared" si="39"/>
        <v>0</v>
      </c>
      <c r="Q858" s="428" t="str">
        <f t="shared" si="40"/>
        <v/>
      </c>
    </row>
    <row r="859" spans="1:17" x14ac:dyDescent="0.2">
      <c r="A859" s="118" t="str">
        <f t="shared" si="38"/>
        <v/>
      </c>
      <c r="B859" s="104"/>
      <c r="C859" s="153"/>
      <c r="D859" s="105"/>
      <c r="E859" s="105"/>
      <c r="F859" s="106"/>
      <c r="G859" s="105"/>
      <c r="H859" s="105"/>
      <c r="I859" s="107"/>
      <c r="J859" s="422"/>
      <c r="K859" s="422"/>
      <c r="L859" s="531"/>
      <c r="M859" s="422"/>
      <c r="N859" s="104"/>
      <c r="O859" s="79">
        <f t="shared" si="39"/>
        <v>0</v>
      </c>
      <c r="P859" s="79">
        <f t="shared" si="39"/>
        <v>0</v>
      </c>
      <c r="Q859" s="102" t="str">
        <f t="shared" si="40"/>
        <v/>
      </c>
    </row>
    <row r="860" spans="1:17" x14ac:dyDescent="0.2">
      <c r="A860" s="118" t="str">
        <f t="shared" si="38"/>
        <v/>
      </c>
      <c r="B860" s="104"/>
      <c r="C860" s="153"/>
      <c r="D860" s="105"/>
      <c r="E860" s="105"/>
      <c r="F860" s="106"/>
      <c r="G860" s="105"/>
      <c r="H860" s="105"/>
      <c r="I860" s="107"/>
      <c r="J860" s="422"/>
      <c r="K860" s="422"/>
      <c r="L860" s="531"/>
      <c r="M860" s="422"/>
      <c r="N860" s="104"/>
      <c r="O860" s="79">
        <f t="shared" si="39"/>
        <v>0</v>
      </c>
      <c r="P860" s="79">
        <f t="shared" si="39"/>
        <v>0</v>
      </c>
      <c r="Q860" s="102" t="str">
        <f t="shared" si="40"/>
        <v/>
      </c>
    </row>
    <row r="861" spans="1:17" x14ac:dyDescent="0.2">
      <c r="A861" s="118" t="str">
        <f t="shared" ref="A861:A924" si="41">IF(B861="","",ROW()-4)</f>
        <v/>
      </c>
      <c r="B861" s="104"/>
      <c r="C861" s="153"/>
      <c r="D861" s="105"/>
      <c r="E861" s="105"/>
      <c r="F861" s="106"/>
      <c r="G861" s="105"/>
      <c r="H861" s="105"/>
      <c r="I861" s="107"/>
      <c r="J861" s="422"/>
      <c r="K861" s="422"/>
      <c r="L861" s="531"/>
      <c r="M861" s="422"/>
      <c r="N861" s="104"/>
      <c r="O861" s="79">
        <f t="shared" si="39"/>
        <v>0</v>
      </c>
      <c r="P861" s="79">
        <f t="shared" si="39"/>
        <v>0</v>
      </c>
      <c r="Q861" s="152" t="str">
        <f t="shared" si="40"/>
        <v/>
      </c>
    </row>
    <row r="862" spans="1:17" x14ac:dyDescent="0.2">
      <c r="A862" s="118" t="str">
        <f t="shared" si="41"/>
        <v/>
      </c>
      <c r="B862" s="104"/>
      <c r="C862" s="153"/>
      <c r="D862" s="105"/>
      <c r="E862" s="105"/>
      <c r="F862" s="106"/>
      <c r="G862" s="105"/>
      <c r="H862" s="105"/>
      <c r="I862" s="107"/>
      <c r="J862" s="422"/>
      <c r="K862" s="422"/>
      <c r="L862" s="531"/>
      <c r="M862" s="422"/>
      <c r="N862" s="104"/>
      <c r="O862" s="427">
        <f t="shared" si="39"/>
        <v>0</v>
      </c>
      <c r="P862" s="427">
        <f t="shared" si="39"/>
        <v>0</v>
      </c>
      <c r="Q862" s="428" t="str">
        <f t="shared" si="40"/>
        <v/>
      </c>
    </row>
    <row r="863" spans="1:17" x14ac:dyDescent="0.2">
      <c r="A863" s="438" t="str">
        <f t="shared" si="41"/>
        <v/>
      </c>
      <c r="B863" s="104"/>
      <c r="C863" s="153"/>
      <c r="D863" s="105"/>
      <c r="E863" s="105"/>
      <c r="F863" s="106"/>
      <c r="G863" s="105"/>
      <c r="H863" s="105"/>
      <c r="I863" s="107"/>
      <c r="J863" s="422"/>
      <c r="K863" s="422"/>
      <c r="L863" s="531"/>
      <c r="M863" s="422"/>
      <c r="N863" s="104"/>
      <c r="O863" s="79">
        <f t="shared" si="39"/>
        <v>0</v>
      </c>
      <c r="P863" s="79">
        <f t="shared" si="39"/>
        <v>0</v>
      </c>
      <c r="Q863" s="102" t="str">
        <f t="shared" si="40"/>
        <v/>
      </c>
    </row>
    <row r="864" spans="1:17" x14ac:dyDescent="0.2">
      <c r="A864" s="118" t="str">
        <f t="shared" si="41"/>
        <v/>
      </c>
      <c r="B864" s="104"/>
      <c r="C864" s="153"/>
      <c r="D864" s="105"/>
      <c r="E864" s="105"/>
      <c r="F864" s="106"/>
      <c r="G864" s="105"/>
      <c r="H864" s="105"/>
      <c r="I864" s="107"/>
      <c r="J864" s="422"/>
      <c r="K864" s="422"/>
      <c r="L864" s="531"/>
      <c r="M864" s="422"/>
      <c r="N864" s="104"/>
      <c r="O864" s="79">
        <f t="shared" si="39"/>
        <v>0</v>
      </c>
      <c r="P864" s="79">
        <f t="shared" si="39"/>
        <v>0</v>
      </c>
      <c r="Q864" s="102" t="str">
        <f t="shared" si="40"/>
        <v/>
      </c>
    </row>
    <row r="865" spans="1:17" x14ac:dyDescent="0.2">
      <c r="A865" s="118" t="str">
        <f t="shared" si="41"/>
        <v/>
      </c>
      <c r="B865" s="104"/>
      <c r="C865" s="153"/>
      <c r="D865" s="105"/>
      <c r="E865" s="105"/>
      <c r="F865" s="106"/>
      <c r="G865" s="105"/>
      <c r="H865" s="105"/>
      <c r="I865" s="107"/>
      <c r="J865" s="422"/>
      <c r="K865" s="422"/>
      <c r="L865" s="531"/>
      <c r="M865" s="422"/>
      <c r="N865" s="104"/>
      <c r="O865" s="79">
        <f t="shared" si="39"/>
        <v>0</v>
      </c>
      <c r="P865" s="79">
        <f t="shared" si="39"/>
        <v>0</v>
      </c>
      <c r="Q865" s="152" t="str">
        <f t="shared" si="40"/>
        <v/>
      </c>
    </row>
    <row r="866" spans="1:17" x14ac:dyDescent="0.2">
      <c r="A866" s="118" t="str">
        <f t="shared" si="41"/>
        <v/>
      </c>
      <c r="B866" s="104"/>
      <c r="C866" s="153"/>
      <c r="D866" s="105"/>
      <c r="E866" s="105"/>
      <c r="F866" s="106"/>
      <c r="G866" s="105"/>
      <c r="H866" s="105"/>
      <c r="I866" s="107"/>
      <c r="J866" s="422"/>
      <c r="K866" s="422"/>
      <c r="L866" s="531"/>
      <c r="M866" s="422"/>
      <c r="N866" s="104"/>
      <c r="O866" s="427">
        <f t="shared" si="39"/>
        <v>0</v>
      </c>
      <c r="P866" s="427">
        <f t="shared" si="39"/>
        <v>0</v>
      </c>
      <c r="Q866" s="428" t="str">
        <f t="shared" si="40"/>
        <v/>
      </c>
    </row>
    <row r="867" spans="1:17" x14ac:dyDescent="0.2">
      <c r="A867" s="118" t="str">
        <f t="shared" si="41"/>
        <v/>
      </c>
      <c r="B867" s="104"/>
      <c r="C867" s="153"/>
      <c r="D867" s="105"/>
      <c r="E867" s="105"/>
      <c r="F867" s="106"/>
      <c r="G867" s="105"/>
      <c r="H867" s="105"/>
      <c r="I867" s="107"/>
      <c r="J867" s="422"/>
      <c r="K867" s="422"/>
      <c r="L867" s="531"/>
      <c r="M867" s="422"/>
      <c r="N867" s="104"/>
      <c r="O867" s="79">
        <f t="shared" si="39"/>
        <v>0</v>
      </c>
      <c r="P867" s="79">
        <f t="shared" si="39"/>
        <v>0</v>
      </c>
      <c r="Q867" s="102" t="str">
        <f t="shared" si="40"/>
        <v/>
      </c>
    </row>
    <row r="868" spans="1:17" x14ac:dyDescent="0.2">
      <c r="A868" s="438" t="str">
        <f t="shared" si="41"/>
        <v/>
      </c>
      <c r="B868" s="104"/>
      <c r="C868" s="153"/>
      <c r="D868" s="105"/>
      <c r="E868" s="105"/>
      <c r="F868" s="106"/>
      <c r="G868" s="105"/>
      <c r="H868" s="105"/>
      <c r="I868" s="107"/>
      <c r="J868" s="422"/>
      <c r="K868" s="422"/>
      <c r="L868" s="531"/>
      <c r="M868" s="422"/>
      <c r="N868" s="104"/>
      <c r="O868" s="79">
        <f t="shared" si="39"/>
        <v>0</v>
      </c>
      <c r="P868" s="79">
        <f t="shared" si="39"/>
        <v>0</v>
      </c>
      <c r="Q868" s="102" t="str">
        <f t="shared" si="40"/>
        <v/>
      </c>
    </row>
    <row r="869" spans="1:17" x14ac:dyDescent="0.2">
      <c r="A869" s="118" t="str">
        <f t="shared" si="41"/>
        <v/>
      </c>
      <c r="B869" s="104"/>
      <c r="C869" s="153"/>
      <c r="D869" s="105"/>
      <c r="E869" s="105"/>
      <c r="F869" s="106"/>
      <c r="G869" s="105"/>
      <c r="H869" s="105"/>
      <c r="I869" s="107"/>
      <c r="J869" s="422"/>
      <c r="K869" s="422"/>
      <c r="L869" s="531"/>
      <c r="M869" s="422"/>
      <c r="N869" s="104"/>
      <c r="O869" s="79">
        <f t="shared" si="39"/>
        <v>0</v>
      </c>
      <c r="P869" s="79">
        <f t="shared" si="39"/>
        <v>0</v>
      </c>
      <c r="Q869" s="152" t="str">
        <f t="shared" si="40"/>
        <v/>
      </c>
    </row>
    <row r="870" spans="1:17" x14ac:dyDescent="0.2">
      <c r="A870" s="118" t="str">
        <f t="shared" si="41"/>
        <v/>
      </c>
      <c r="B870" s="104"/>
      <c r="C870" s="153"/>
      <c r="D870" s="105"/>
      <c r="E870" s="105"/>
      <c r="F870" s="106"/>
      <c r="G870" s="105"/>
      <c r="H870" s="105"/>
      <c r="I870" s="107"/>
      <c r="J870" s="422"/>
      <c r="K870" s="422"/>
      <c r="L870" s="531"/>
      <c r="M870" s="422"/>
      <c r="N870" s="104"/>
      <c r="O870" s="427">
        <f t="shared" si="39"/>
        <v>0</v>
      </c>
      <c r="P870" s="427">
        <f t="shared" si="39"/>
        <v>0</v>
      </c>
      <c r="Q870" s="428" t="str">
        <f t="shared" si="40"/>
        <v/>
      </c>
    </row>
    <row r="871" spans="1:17" x14ac:dyDescent="0.2">
      <c r="A871" s="118" t="str">
        <f t="shared" si="41"/>
        <v/>
      </c>
      <c r="B871" s="104"/>
      <c r="C871" s="153"/>
      <c r="D871" s="105"/>
      <c r="E871" s="105"/>
      <c r="F871" s="106"/>
      <c r="G871" s="105"/>
      <c r="H871" s="105"/>
      <c r="I871" s="107"/>
      <c r="J871" s="422"/>
      <c r="K871" s="422"/>
      <c r="L871" s="531"/>
      <c r="M871" s="422"/>
      <c r="N871" s="104"/>
      <c r="O871" s="79">
        <f t="shared" si="39"/>
        <v>0</v>
      </c>
      <c r="P871" s="79">
        <f t="shared" si="39"/>
        <v>0</v>
      </c>
      <c r="Q871" s="102" t="str">
        <f t="shared" si="40"/>
        <v/>
      </c>
    </row>
    <row r="872" spans="1:17" x14ac:dyDescent="0.2">
      <c r="A872" s="118" t="str">
        <f t="shared" si="41"/>
        <v/>
      </c>
      <c r="B872" s="104"/>
      <c r="C872" s="153"/>
      <c r="D872" s="105"/>
      <c r="E872" s="105"/>
      <c r="F872" s="106"/>
      <c r="G872" s="105"/>
      <c r="H872" s="105"/>
      <c r="I872" s="107"/>
      <c r="J872" s="422"/>
      <c r="K872" s="422"/>
      <c r="L872" s="531"/>
      <c r="M872" s="422"/>
      <c r="N872" s="104"/>
      <c r="O872" s="79">
        <f t="shared" si="39"/>
        <v>0</v>
      </c>
      <c r="P872" s="79">
        <f t="shared" si="39"/>
        <v>0</v>
      </c>
      <c r="Q872" s="102" t="str">
        <f t="shared" si="40"/>
        <v/>
      </c>
    </row>
    <row r="873" spans="1:17" x14ac:dyDescent="0.2">
      <c r="A873" s="438" t="str">
        <f t="shared" si="41"/>
        <v/>
      </c>
      <c r="B873" s="104"/>
      <c r="C873" s="153"/>
      <c r="D873" s="105"/>
      <c r="E873" s="105"/>
      <c r="F873" s="106"/>
      <c r="G873" s="105"/>
      <c r="H873" s="105"/>
      <c r="I873" s="107"/>
      <c r="J873" s="422"/>
      <c r="K873" s="422"/>
      <c r="L873" s="531"/>
      <c r="M873" s="422"/>
      <c r="N873" s="104"/>
      <c r="O873" s="79">
        <f t="shared" si="39"/>
        <v>0</v>
      </c>
      <c r="P873" s="79">
        <f t="shared" si="39"/>
        <v>0</v>
      </c>
      <c r="Q873" s="152" t="str">
        <f t="shared" si="40"/>
        <v/>
      </c>
    </row>
    <row r="874" spans="1:17" x14ac:dyDescent="0.2">
      <c r="A874" s="118" t="str">
        <f t="shared" si="41"/>
        <v/>
      </c>
      <c r="B874" s="104"/>
      <c r="C874" s="153"/>
      <c r="D874" s="105"/>
      <c r="E874" s="105"/>
      <c r="F874" s="106"/>
      <c r="G874" s="105"/>
      <c r="H874" s="105"/>
      <c r="I874" s="107"/>
      <c r="J874" s="422"/>
      <c r="K874" s="422"/>
      <c r="L874" s="531"/>
      <c r="M874" s="422"/>
      <c r="N874" s="104"/>
      <c r="O874" s="427">
        <f t="shared" si="39"/>
        <v>0</v>
      </c>
      <c r="P874" s="427">
        <f t="shared" si="39"/>
        <v>0</v>
      </c>
      <c r="Q874" s="428" t="str">
        <f t="shared" si="40"/>
        <v/>
      </c>
    </row>
    <row r="875" spans="1:17" x14ac:dyDescent="0.2">
      <c r="A875" s="118" t="str">
        <f t="shared" si="41"/>
        <v/>
      </c>
      <c r="B875" s="104"/>
      <c r="C875" s="153"/>
      <c r="D875" s="105"/>
      <c r="E875" s="105"/>
      <c r="F875" s="106"/>
      <c r="G875" s="105"/>
      <c r="H875" s="105"/>
      <c r="I875" s="107"/>
      <c r="J875" s="422"/>
      <c r="K875" s="422"/>
      <c r="L875" s="531"/>
      <c r="M875" s="422"/>
      <c r="N875" s="104"/>
      <c r="O875" s="79">
        <f t="shared" si="39"/>
        <v>0</v>
      </c>
      <c r="P875" s="79">
        <f t="shared" si="39"/>
        <v>0</v>
      </c>
      <c r="Q875" s="102" t="str">
        <f t="shared" si="40"/>
        <v/>
      </c>
    </row>
    <row r="876" spans="1:17" x14ac:dyDescent="0.2">
      <c r="A876" s="118" t="str">
        <f t="shared" si="41"/>
        <v/>
      </c>
      <c r="B876" s="104"/>
      <c r="C876" s="153"/>
      <c r="D876" s="105"/>
      <c r="E876" s="105"/>
      <c r="F876" s="106"/>
      <c r="G876" s="105"/>
      <c r="H876" s="105"/>
      <c r="I876" s="107"/>
      <c r="J876" s="422"/>
      <c r="K876" s="422"/>
      <c r="L876" s="531"/>
      <c r="M876" s="422"/>
      <c r="N876" s="104"/>
      <c r="O876" s="79">
        <f t="shared" si="39"/>
        <v>0</v>
      </c>
      <c r="P876" s="79">
        <f t="shared" si="39"/>
        <v>0</v>
      </c>
      <c r="Q876" s="102" t="str">
        <f t="shared" si="40"/>
        <v/>
      </c>
    </row>
    <row r="877" spans="1:17" x14ac:dyDescent="0.2">
      <c r="A877" s="118" t="str">
        <f t="shared" si="41"/>
        <v/>
      </c>
      <c r="B877" s="104"/>
      <c r="C877" s="153"/>
      <c r="D877" s="105"/>
      <c r="E877" s="105"/>
      <c r="F877" s="106"/>
      <c r="G877" s="105"/>
      <c r="H877" s="105"/>
      <c r="I877" s="107"/>
      <c r="J877" s="422"/>
      <c r="K877" s="422"/>
      <c r="L877" s="531"/>
      <c r="M877" s="422"/>
      <c r="N877" s="104"/>
      <c r="O877" s="79">
        <f t="shared" si="39"/>
        <v>0</v>
      </c>
      <c r="P877" s="79">
        <f t="shared" si="39"/>
        <v>0</v>
      </c>
      <c r="Q877" s="152" t="str">
        <f t="shared" si="40"/>
        <v/>
      </c>
    </row>
    <row r="878" spans="1:17" x14ac:dyDescent="0.2">
      <c r="A878" s="438" t="str">
        <f t="shared" si="41"/>
        <v/>
      </c>
      <c r="B878" s="104"/>
      <c r="C878" s="153"/>
      <c r="D878" s="105"/>
      <c r="E878" s="105"/>
      <c r="F878" s="106"/>
      <c r="G878" s="105"/>
      <c r="H878" s="105"/>
      <c r="I878" s="107"/>
      <c r="J878" s="422"/>
      <c r="K878" s="422"/>
      <c r="L878" s="531"/>
      <c r="M878" s="422"/>
      <c r="N878" s="104"/>
      <c r="O878" s="427">
        <f t="shared" ref="O878:P941" si="42">IF(B878=0,0,IF(YEAR(B878)=$P$1,MONTH(B878)-$O$1+1,(YEAR(B878)-$P$1)*12-$O$1+1+MONTH(B878)))</f>
        <v>0</v>
      </c>
      <c r="P878" s="427">
        <f t="shared" si="42"/>
        <v>0</v>
      </c>
      <c r="Q878" s="428" t="str">
        <f t="shared" si="40"/>
        <v/>
      </c>
    </row>
    <row r="879" spans="1:17" x14ac:dyDescent="0.2">
      <c r="A879" s="118" t="str">
        <f t="shared" si="41"/>
        <v/>
      </c>
      <c r="B879" s="104"/>
      <c r="C879" s="153"/>
      <c r="D879" s="105"/>
      <c r="E879" s="105"/>
      <c r="F879" s="106"/>
      <c r="G879" s="105"/>
      <c r="H879" s="105"/>
      <c r="I879" s="107"/>
      <c r="J879" s="422"/>
      <c r="K879" s="422"/>
      <c r="L879" s="531"/>
      <c r="M879" s="422"/>
      <c r="N879" s="104"/>
      <c r="O879" s="79">
        <f t="shared" si="42"/>
        <v>0</v>
      </c>
      <c r="P879" s="79">
        <f t="shared" si="42"/>
        <v>0</v>
      </c>
      <c r="Q879" s="102" t="str">
        <f t="shared" si="40"/>
        <v/>
      </c>
    </row>
    <row r="880" spans="1:17" x14ac:dyDescent="0.2">
      <c r="A880" s="118" t="str">
        <f t="shared" si="41"/>
        <v/>
      </c>
      <c r="B880" s="104"/>
      <c r="C880" s="153"/>
      <c r="D880" s="105"/>
      <c r="E880" s="105"/>
      <c r="F880" s="106"/>
      <c r="G880" s="105"/>
      <c r="H880" s="105"/>
      <c r="I880" s="107"/>
      <c r="J880" s="422"/>
      <c r="K880" s="422"/>
      <c r="L880" s="531"/>
      <c r="M880" s="422"/>
      <c r="N880" s="104"/>
      <c r="O880" s="79">
        <f t="shared" si="42"/>
        <v>0</v>
      </c>
      <c r="P880" s="79">
        <f t="shared" si="42"/>
        <v>0</v>
      </c>
      <c r="Q880" s="102" t="str">
        <f t="shared" si="40"/>
        <v/>
      </c>
    </row>
    <row r="881" spans="1:17" x14ac:dyDescent="0.2">
      <c r="A881" s="118" t="str">
        <f t="shared" si="41"/>
        <v/>
      </c>
      <c r="B881" s="104"/>
      <c r="C881" s="153"/>
      <c r="D881" s="105"/>
      <c r="E881" s="105"/>
      <c r="F881" s="106"/>
      <c r="G881" s="105"/>
      <c r="H881" s="105"/>
      <c r="I881" s="107"/>
      <c r="J881" s="422"/>
      <c r="K881" s="422"/>
      <c r="L881" s="531"/>
      <c r="M881" s="422"/>
      <c r="N881" s="104"/>
      <c r="O881" s="79">
        <f t="shared" si="42"/>
        <v>0</v>
      </c>
      <c r="P881" s="79">
        <f t="shared" si="42"/>
        <v>0</v>
      </c>
      <c r="Q881" s="152" t="str">
        <f t="shared" si="40"/>
        <v/>
      </c>
    </row>
    <row r="882" spans="1:17" x14ac:dyDescent="0.2">
      <c r="A882" s="118" t="str">
        <f t="shared" si="41"/>
        <v/>
      </c>
      <c r="B882" s="104"/>
      <c r="C882" s="153"/>
      <c r="D882" s="105"/>
      <c r="E882" s="105"/>
      <c r="F882" s="106"/>
      <c r="G882" s="105"/>
      <c r="H882" s="105"/>
      <c r="I882" s="107"/>
      <c r="J882" s="422"/>
      <c r="K882" s="422"/>
      <c r="L882" s="531"/>
      <c r="M882" s="422"/>
      <c r="N882" s="104"/>
      <c r="O882" s="427">
        <f t="shared" si="42"/>
        <v>0</v>
      </c>
      <c r="P882" s="427">
        <f t="shared" si="42"/>
        <v>0</v>
      </c>
      <c r="Q882" s="428" t="str">
        <f t="shared" si="40"/>
        <v/>
      </c>
    </row>
    <row r="883" spans="1:17" x14ac:dyDescent="0.2">
      <c r="A883" s="438" t="str">
        <f t="shared" si="41"/>
        <v/>
      </c>
      <c r="B883" s="104"/>
      <c r="C883" s="153"/>
      <c r="D883" s="105"/>
      <c r="E883" s="105"/>
      <c r="F883" s="106"/>
      <c r="G883" s="105"/>
      <c r="H883" s="105"/>
      <c r="I883" s="107"/>
      <c r="J883" s="422"/>
      <c r="K883" s="422"/>
      <c r="L883" s="531"/>
      <c r="M883" s="422"/>
      <c r="N883" s="104"/>
      <c r="O883" s="79">
        <f t="shared" si="42"/>
        <v>0</v>
      </c>
      <c r="P883" s="79">
        <f t="shared" si="42"/>
        <v>0</v>
      </c>
      <c r="Q883" s="102" t="str">
        <f t="shared" ref="Q883:Q946" si="43">SUBSTITUTE(D883," ","_")</f>
        <v/>
      </c>
    </row>
    <row r="884" spans="1:17" x14ac:dyDescent="0.2">
      <c r="A884" s="118" t="str">
        <f t="shared" si="41"/>
        <v/>
      </c>
      <c r="B884" s="104"/>
      <c r="C884" s="153"/>
      <c r="D884" s="105"/>
      <c r="E884" s="105"/>
      <c r="F884" s="106"/>
      <c r="G884" s="105"/>
      <c r="H884" s="105"/>
      <c r="I884" s="107"/>
      <c r="J884" s="422"/>
      <c r="K884" s="422"/>
      <c r="L884" s="531"/>
      <c r="M884" s="422"/>
      <c r="N884" s="104"/>
      <c r="O884" s="79">
        <f t="shared" si="42"/>
        <v>0</v>
      </c>
      <c r="P884" s="79">
        <f t="shared" si="42"/>
        <v>0</v>
      </c>
      <c r="Q884" s="102" t="str">
        <f t="shared" si="43"/>
        <v/>
      </c>
    </row>
    <row r="885" spans="1:17" x14ac:dyDescent="0.2">
      <c r="A885" s="118" t="str">
        <f t="shared" si="41"/>
        <v/>
      </c>
      <c r="B885" s="104"/>
      <c r="C885" s="153"/>
      <c r="D885" s="105"/>
      <c r="E885" s="105"/>
      <c r="F885" s="106"/>
      <c r="G885" s="105"/>
      <c r="H885" s="105"/>
      <c r="I885" s="107"/>
      <c r="J885" s="422"/>
      <c r="K885" s="422"/>
      <c r="L885" s="531"/>
      <c r="M885" s="422"/>
      <c r="N885" s="104"/>
      <c r="O885" s="79">
        <f t="shared" si="42"/>
        <v>0</v>
      </c>
      <c r="P885" s="79">
        <f t="shared" si="42"/>
        <v>0</v>
      </c>
      <c r="Q885" s="152" t="str">
        <f t="shared" si="43"/>
        <v/>
      </c>
    </row>
    <row r="886" spans="1:17" x14ac:dyDescent="0.2">
      <c r="A886" s="118" t="str">
        <f t="shared" si="41"/>
        <v/>
      </c>
      <c r="B886" s="104"/>
      <c r="C886" s="153"/>
      <c r="D886" s="105"/>
      <c r="E886" s="105"/>
      <c r="F886" s="106"/>
      <c r="G886" s="105"/>
      <c r="H886" s="105"/>
      <c r="I886" s="107"/>
      <c r="J886" s="422"/>
      <c r="K886" s="422"/>
      <c r="L886" s="531"/>
      <c r="M886" s="422"/>
      <c r="N886" s="104"/>
      <c r="O886" s="427">
        <f t="shared" si="42"/>
        <v>0</v>
      </c>
      <c r="P886" s="427">
        <f t="shared" si="42"/>
        <v>0</v>
      </c>
      <c r="Q886" s="428" t="str">
        <f t="shared" si="43"/>
        <v/>
      </c>
    </row>
    <row r="887" spans="1:17" x14ac:dyDescent="0.2">
      <c r="A887" s="118" t="str">
        <f t="shared" si="41"/>
        <v/>
      </c>
      <c r="B887" s="104"/>
      <c r="C887" s="153"/>
      <c r="D887" s="105"/>
      <c r="E887" s="105"/>
      <c r="F887" s="106"/>
      <c r="G887" s="105"/>
      <c r="H887" s="105"/>
      <c r="I887" s="107"/>
      <c r="J887" s="422"/>
      <c r="K887" s="422"/>
      <c r="L887" s="531"/>
      <c r="M887" s="422"/>
      <c r="N887" s="104"/>
      <c r="O887" s="79">
        <f t="shared" si="42"/>
        <v>0</v>
      </c>
      <c r="P887" s="79">
        <f t="shared" si="42"/>
        <v>0</v>
      </c>
      <c r="Q887" s="102" t="str">
        <f t="shared" si="43"/>
        <v/>
      </c>
    </row>
    <row r="888" spans="1:17" x14ac:dyDescent="0.2">
      <c r="A888" s="438" t="str">
        <f t="shared" si="41"/>
        <v/>
      </c>
      <c r="B888" s="104"/>
      <c r="C888" s="153"/>
      <c r="D888" s="105"/>
      <c r="E888" s="105"/>
      <c r="F888" s="106"/>
      <c r="G888" s="105"/>
      <c r="H888" s="105"/>
      <c r="I888" s="107"/>
      <c r="J888" s="422"/>
      <c r="K888" s="422"/>
      <c r="L888" s="531"/>
      <c r="M888" s="422"/>
      <c r="N888" s="104"/>
      <c r="O888" s="79">
        <f t="shared" si="42"/>
        <v>0</v>
      </c>
      <c r="P888" s="79">
        <f t="shared" si="42"/>
        <v>0</v>
      </c>
      <c r="Q888" s="102" t="str">
        <f t="shared" si="43"/>
        <v/>
      </c>
    </row>
    <row r="889" spans="1:17" x14ac:dyDescent="0.2">
      <c r="A889" s="118" t="str">
        <f t="shared" si="41"/>
        <v/>
      </c>
      <c r="B889" s="104"/>
      <c r="C889" s="153"/>
      <c r="D889" s="105"/>
      <c r="E889" s="105"/>
      <c r="F889" s="106"/>
      <c r="G889" s="105"/>
      <c r="H889" s="105"/>
      <c r="I889" s="107"/>
      <c r="J889" s="422"/>
      <c r="K889" s="422"/>
      <c r="L889" s="531"/>
      <c r="M889" s="422"/>
      <c r="N889" s="104"/>
      <c r="O889" s="79">
        <f t="shared" si="42"/>
        <v>0</v>
      </c>
      <c r="P889" s="79">
        <f t="shared" si="42"/>
        <v>0</v>
      </c>
      <c r="Q889" s="152" t="str">
        <f t="shared" si="43"/>
        <v/>
      </c>
    </row>
    <row r="890" spans="1:17" x14ac:dyDescent="0.2">
      <c r="A890" s="118" t="str">
        <f t="shared" si="41"/>
        <v/>
      </c>
      <c r="B890" s="104"/>
      <c r="C890" s="153"/>
      <c r="D890" s="105"/>
      <c r="E890" s="105"/>
      <c r="F890" s="106"/>
      <c r="G890" s="105"/>
      <c r="H890" s="105"/>
      <c r="I890" s="107"/>
      <c r="J890" s="422"/>
      <c r="K890" s="422"/>
      <c r="L890" s="531"/>
      <c r="M890" s="422"/>
      <c r="N890" s="104"/>
      <c r="O890" s="427">
        <f t="shared" si="42"/>
        <v>0</v>
      </c>
      <c r="P890" s="427">
        <f t="shared" si="42"/>
        <v>0</v>
      </c>
      <c r="Q890" s="428" t="str">
        <f t="shared" si="43"/>
        <v/>
      </c>
    </row>
    <row r="891" spans="1:17" x14ac:dyDescent="0.2">
      <c r="A891" s="118" t="str">
        <f t="shared" si="41"/>
        <v/>
      </c>
      <c r="B891" s="104"/>
      <c r="C891" s="153"/>
      <c r="D891" s="105"/>
      <c r="E891" s="105"/>
      <c r="F891" s="106"/>
      <c r="G891" s="105"/>
      <c r="H891" s="105"/>
      <c r="I891" s="107"/>
      <c r="J891" s="422"/>
      <c r="K891" s="422"/>
      <c r="L891" s="531"/>
      <c r="M891" s="422"/>
      <c r="N891" s="104"/>
      <c r="O891" s="79">
        <f t="shared" si="42"/>
        <v>0</v>
      </c>
      <c r="P891" s="79">
        <f t="shared" si="42"/>
        <v>0</v>
      </c>
      <c r="Q891" s="102" t="str">
        <f t="shared" si="43"/>
        <v/>
      </c>
    </row>
    <row r="892" spans="1:17" x14ac:dyDescent="0.2">
      <c r="A892" s="118" t="str">
        <f t="shared" si="41"/>
        <v/>
      </c>
      <c r="B892" s="104"/>
      <c r="C892" s="153"/>
      <c r="D892" s="105"/>
      <c r="E892" s="105"/>
      <c r="F892" s="106"/>
      <c r="G892" s="105"/>
      <c r="H892" s="105"/>
      <c r="I892" s="107"/>
      <c r="J892" s="422"/>
      <c r="K892" s="422"/>
      <c r="L892" s="531"/>
      <c r="M892" s="422"/>
      <c r="N892" s="104"/>
      <c r="O892" s="79">
        <f t="shared" si="42"/>
        <v>0</v>
      </c>
      <c r="P892" s="79">
        <f t="shared" si="42"/>
        <v>0</v>
      </c>
      <c r="Q892" s="102" t="str">
        <f t="shared" si="43"/>
        <v/>
      </c>
    </row>
    <row r="893" spans="1:17" x14ac:dyDescent="0.2">
      <c r="A893" s="438" t="str">
        <f t="shared" si="41"/>
        <v/>
      </c>
      <c r="B893" s="104"/>
      <c r="C893" s="153"/>
      <c r="D893" s="105"/>
      <c r="E893" s="105"/>
      <c r="F893" s="106"/>
      <c r="G893" s="105"/>
      <c r="H893" s="105"/>
      <c r="I893" s="107"/>
      <c r="J893" s="422"/>
      <c r="K893" s="422"/>
      <c r="L893" s="531"/>
      <c r="M893" s="422"/>
      <c r="N893" s="104"/>
      <c r="O893" s="79">
        <f t="shared" si="42"/>
        <v>0</v>
      </c>
      <c r="P893" s="79">
        <f t="shared" si="42"/>
        <v>0</v>
      </c>
      <c r="Q893" s="152" t="str">
        <f t="shared" si="43"/>
        <v/>
      </c>
    </row>
    <row r="894" spans="1:17" x14ac:dyDescent="0.2">
      <c r="A894" s="118" t="str">
        <f t="shared" si="41"/>
        <v/>
      </c>
      <c r="B894" s="104"/>
      <c r="C894" s="153"/>
      <c r="D894" s="105"/>
      <c r="E894" s="105"/>
      <c r="F894" s="106"/>
      <c r="G894" s="105"/>
      <c r="H894" s="105"/>
      <c r="I894" s="107"/>
      <c r="J894" s="422"/>
      <c r="K894" s="422"/>
      <c r="L894" s="531"/>
      <c r="M894" s="422"/>
      <c r="N894" s="104"/>
      <c r="O894" s="427">
        <f t="shared" si="42"/>
        <v>0</v>
      </c>
      <c r="P894" s="427">
        <f t="shared" si="42"/>
        <v>0</v>
      </c>
      <c r="Q894" s="428" t="str">
        <f t="shared" si="43"/>
        <v/>
      </c>
    </row>
    <row r="895" spans="1:17" x14ac:dyDescent="0.2">
      <c r="A895" s="118" t="str">
        <f t="shared" si="41"/>
        <v/>
      </c>
      <c r="B895" s="104"/>
      <c r="C895" s="153"/>
      <c r="D895" s="105"/>
      <c r="E895" s="105"/>
      <c r="F895" s="106"/>
      <c r="G895" s="105"/>
      <c r="H895" s="105"/>
      <c r="I895" s="107"/>
      <c r="J895" s="422"/>
      <c r="K895" s="422"/>
      <c r="L895" s="531"/>
      <c r="M895" s="422"/>
      <c r="N895" s="104"/>
      <c r="O895" s="79">
        <f t="shared" si="42"/>
        <v>0</v>
      </c>
      <c r="P895" s="79">
        <f t="shared" si="42"/>
        <v>0</v>
      </c>
      <c r="Q895" s="102" t="str">
        <f t="shared" si="43"/>
        <v/>
      </c>
    </row>
    <row r="896" spans="1:17" x14ac:dyDescent="0.2">
      <c r="A896" s="118" t="str">
        <f t="shared" si="41"/>
        <v/>
      </c>
      <c r="B896" s="104"/>
      <c r="C896" s="153"/>
      <c r="D896" s="105"/>
      <c r="E896" s="105"/>
      <c r="F896" s="106"/>
      <c r="G896" s="105"/>
      <c r="H896" s="105"/>
      <c r="I896" s="107"/>
      <c r="J896" s="422"/>
      <c r="K896" s="422"/>
      <c r="L896" s="531"/>
      <c r="M896" s="422"/>
      <c r="N896" s="104"/>
      <c r="O896" s="79">
        <f t="shared" si="42"/>
        <v>0</v>
      </c>
      <c r="P896" s="79">
        <f t="shared" si="42"/>
        <v>0</v>
      </c>
      <c r="Q896" s="102" t="str">
        <f t="shared" si="43"/>
        <v/>
      </c>
    </row>
    <row r="897" spans="1:17" x14ac:dyDescent="0.2">
      <c r="A897" s="118" t="str">
        <f t="shared" si="41"/>
        <v/>
      </c>
      <c r="B897" s="104"/>
      <c r="C897" s="153"/>
      <c r="D897" s="105"/>
      <c r="E897" s="105"/>
      <c r="F897" s="106"/>
      <c r="G897" s="105"/>
      <c r="H897" s="105"/>
      <c r="I897" s="107"/>
      <c r="J897" s="422"/>
      <c r="K897" s="422"/>
      <c r="L897" s="531"/>
      <c r="M897" s="422"/>
      <c r="N897" s="104"/>
      <c r="O897" s="79">
        <f t="shared" si="42"/>
        <v>0</v>
      </c>
      <c r="P897" s="79">
        <f t="shared" si="42"/>
        <v>0</v>
      </c>
      <c r="Q897" s="152" t="str">
        <f t="shared" si="43"/>
        <v/>
      </c>
    </row>
    <row r="898" spans="1:17" x14ac:dyDescent="0.2">
      <c r="A898" s="438" t="str">
        <f t="shared" si="41"/>
        <v/>
      </c>
      <c r="B898" s="104"/>
      <c r="C898" s="153"/>
      <c r="D898" s="105"/>
      <c r="E898" s="105"/>
      <c r="F898" s="106"/>
      <c r="G898" s="105"/>
      <c r="H898" s="105"/>
      <c r="I898" s="107"/>
      <c r="J898" s="422"/>
      <c r="K898" s="422"/>
      <c r="L898" s="531"/>
      <c r="M898" s="422"/>
      <c r="N898" s="104"/>
      <c r="O898" s="427">
        <f t="shared" si="42"/>
        <v>0</v>
      </c>
      <c r="P898" s="427">
        <f t="shared" si="42"/>
        <v>0</v>
      </c>
      <c r="Q898" s="428" t="str">
        <f t="shared" si="43"/>
        <v/>
      </c>
    </row>
    <row r="899" spans="1:17" x14ac:dyDescent="0.2">
      <c r="A899" s="118" t="str">
        <f t="shared" si="41"/>
        <v/>
      </c>
      <c r="B899" s="104"/>
      <c r="C899" s="153"/>
      <c r="D899" s="105"/>
      <c r="E899" s="105"/>
      <c r="F899" s="106"/>
      <c r="G899" s="105"/>
      <c r="H899" s="105"/>
      <c r="I899" s="107"/>
      <c r="J899" s="422"/>
      <c r="K899" s="422"/>
      <c r="L899" s="531"/>
      <c r="M899" s="422"/>
      <c r="N899" s="104"/>
      <c r="O899" s="79">
        <f t="shared" si="42"/>
        <v>0</v>
      </c>
      <c r="P899" s="79">
        <f t="shared" si="42"/>
        <v>0</v>
      </c>
      <c r="Q899" s="102" t="str">
        <f t="shared" si="43"/>
        <v/>
      </c>
    </row>
    <row r="900" spans="1:17" x14ac:dyDescent="0.2">
      <c r="A900" s="118" t="str">
        <f t="shared" si="41"/>
        <v/>
      </c>
      <c r="B900" s="104"/>
      <c r="C900" s="153"/>
      <c r="D900" s="105"/>
      <c r="E900" s="105"/>
      <c r="F900" s="106"/>
      <c r="G900" s="105"/>
      <c r="H900" s="105"/>
      <c r="I900" s="107"/>
      <c r="J900" s="422"/>
      <c r="K900" s="422"/>
      <c r="L900" s="531"/>
      <c r="M900" s="422"/>
      <c r="N900" s="104"/>
      <c r="O900" s="79">
        <f t="shared" si="42"/>
        <v>0</v>
      </c>
      <c r="P900" s="79">
        <f t="shared" si="42"/>
        <v>0</v>
      </c>
      <c r="Q900" s="102" t="str">
        <f t="shared" si="43"/>
        <v/>
      </c>
    </row>
    <row r="901" spans="1:17" x14ac:dyDescent="0.2">
      <c r="A901" s="118" t="str">
        <f t="shared" si="41"/>
        <v/>
      </c>
      <c r="B901" s="104"/>
      <c r="C901" s="153"/>
      <c r="D901" s="105"/>
      <c r="E901" s="105"/>
      <c r="F901" s="106"/>
      <c r="G901" s="105"/>
      <c r="H901" s="105"/>
      <c r="I901" s="107"/>
      <c r="J901" s="422"/>
      <c r="K901" s="422"/>
      <c r="L901" s="531"/>
      <c r="M901" s="422"/>
      <c r="N901" s="104"/>
      <c r="O901" s="79">
        <f t="shared" si="42"/>
        <v>0</v>
      </c>
      <c r="P901" s="79">
        <f t="shared" si="42"/>
        <v>0</v>
      </c>
      <c r="Q901" s="152" t="str">
        <f t="shared" si="43"/>
        <v/>
      </c>
    </row>
    <row r="902" spans="1:17" x14ac:dyDescent="0.2">
      <c r="A902" s="118" t="str">
        <f t="shared" si="41"/>
        <v/>
      </c>
      <c r="B902" s="104"/>
      <c r="C902" s="153"/>
      <c r="D902" s="105"/>
      <c r="E902" s="105"/>
      <c r="F902" s="106"/>
      <c r="G902" s="105"/>
      <c r="H902" s="105"/>
      <c r="I902" s="107"/>
      <c r="J902" s="422"/>
      <c r="K902" s="422"/>
      <c r="L902" s="531"/>
      <c r="M902" s="422"/>
      <c r="N902" s="104"/>
      <c r="O902" s="427">
        <f t="shared" si="42"/>
        <v>0</v>
      </c>
      <c r="P902" s="427">
        <f t="shared" si="42"/>
        <v>0</v>
      </c>
      <c r="Q902" s="428" t="str">
        <f t="shared" si="43"/>
        <v/>
      </c>
    </row>
    <row r="903" spans="1:17" x14ac:dyDescent="0.2">
      <c r="A903" s="438" t="str">
        <f t="shared" si="41"/>
        <v/>
      </c>
      <c r="B903" s="104"/>
      <c r="C903" s="153"/>
      <c r="D903" s="105"/>
      <c r="E903" s="105"/>
      <c r="F903" s="106"/>
      <c r="G903" s="105"/>
      <c r="H903" s="105"/>
      <c r="I903" s="107"/>
      <c r="J903" s="422"/>
      <c r="K903" s="422"/>
      <c r="L903" s="531"/>
      <c r="M903" s="422"/>
      <c r="N903" s="104"/>
      <c r="O903" s="79">
        <f t="shared" si="42"/>
        <v>0</v>
      </c>
      <c r="P903" s="79">
        <f t="shared" si="42"/>
        <v>0</v>
      </c>
      <c r="Q903" s="102" t="str">
        <f t="shared" si="43"/>
        <v/>
      </c>
    </row>
    <row r="904" spans="1:17" x14ac:dyDescent="0.2">
      <c r="A904" s="118" t="str">
        <f t="shared" si="41"/>
        <v/>
      </c>
      <c r="B904" s="104"/>
      <c r="C904" s="153"/>
      <c r="D904" s="105"/>
      <c r="E904" s="105"/>
      <c r="F904" s="106"/>
      <c r="G904" s="105"/>
      <c r="H904" s="105"/>
      <c r="I904" s="107"/>
      <c r="J904" s="422"/>
      <c r="K904" s="422"/>
      <c r="L904" s="531"/>
      <c r="M904" s="422"/>
      <c r="N904" s="104"/>
      <c r="O904" s="79">
        <f t="shared" si="42"/>
        <v>0</v>
      </c>
      <c r="P904" s="79">
        <f t="shared" si="42"/>
        <v>0</v>
      </c>
      <c r="Q904" s="102" t="str">
        <f t="shared" si="43"/>
        <v/>
      </c>
    </row>
    <row r="905" spans="1:17" x14ac:dyDescent="0.2">
      <c r="A905" s="118" t="str">
        <f t="shared" si="41"/>
        <v/>
      </c>
      <c r="B905" s="104"/>
      <c r="C905" s="153"/>
      <c r="D905" s="105"/>
      <c r="E905" s="105"/>
      <c r="F905" s="106"/>
      <c r="G905" s="105"/>
      <c r="H905" s="105"/>
      <c r="I905" s="107"/>
      <c r="J905" s="422"/>
      <c r="K905" s="422"/>
      <c r="L905" s="531"/>
      <c r="M905" s="422"/>
      <c r="N905" s="104"/>
      <c r="O905" s="79">
        <f t="shared" si="42"/>
        <v>0</v>
      </c>
      <c r="P905" s="79">
        <f t="shared" si="42"/>
        <v>0</v>
      </c>
      <c r="Q905" s="152" t="str">
        <f t="shared" si="43"/>
        <v/>
      </c>
    </row>
    <row r="906" spans="1:17" s="435" customFormat="1" x14ac:dyDescent="0.2">
      <c r="A906" s="118" t="str">
        <f t="shared" si="41"/>
        <v/>
      </c>
      <c r="B906" s="440"/>
      <c r="C906" s="441"/>
      <c r="D906" s="442"/>
      <c r="E906" s="442"/>
      <c r="F906" s="443"/>
      <c r="G906" s="107"/>
      <c r="H906" s="442"/>
      <c r="I906" s="107"/>
      <c r="J906" s="423"/>
      <c r="K906" s="444"/>
      <c r="L906" s="530"/>
      <c r="M906" s="444"/>
      <c r="N906" s="440"/>
      <c r="O906" s="427">
        <f t="shared" si="42"/>
        <v>0</v>
      </c>
      <c r="P906" s="427">
        <f t="shared" si="42"/>
        <v>0</v>
      </c>
      <c r="Q906" s="428" t="str">
        <f t="shared" si="43"/>
        <v/>
      </c>
    </row>
    <row r="907" spans="1:17" x14ac:dyDescent="0.2">
      <c r="A907" s="118" t="str">
        <f t="shared" si="41"/>
        <v/>
      </c>
      <c r="B907" s="104"/>
      <c r="C907" s="153"/>
      <c r="D907" s="105"/>
      <c r="E907" s="105"/>
      <c r="F907" s="106"/>
      <c r="G907" s="105"/>
      <c r="H907" s="105"/>
      <c r="I907" s="107"/>
      <c r="J907" s="422"/>
      <c r="K907" s="422"/>
      <c r="L907" s="531"/>
      <c r="M907" s="422"/>
      <c r="N907" s="104"/>
      <c r="O907" s="79">
        <f t="shared" si="42"/>
        <v>0</v>
      </c>
      <c r="P907" s="79">
        <f t="shared" si="42"/>
        <v>0</v>
      </c>
      <c r="Q907" s="102" t="str">
        <f t="shared" si="43"/>
        <v/>
      </c>
    </row>
    <row r="908" spans="1:17" x14ac:dyDescent="0.2">
      <c r="A908" s="438" t="str">
        <f t="shared" si="41"/>
        <v/>
      </c>
      <c r="B908" s="104"/>
      <c r="C908" s="153"/>
      <c r="D908" s="105"/>
      <c r="E908" s="105"/>
      <c r="F908" s="106"/>
      <c r="G908" s="105"/>
      <c r="H908" s="105"/>
      <c r="I908" s="107"/>
      <c r="J908" s="422"/>
      <c r="K908" s="422"/>
      <c r="L908" s="531"/>
      <c r="M908" s="422"/>
      <c r="N908" s="104"/>
      <c r="O908" s="79">
        <f t="shared" si="42"/>
        <v>0</v>
      </c>
      <c r="P908" s="79">
        <f t="shared" si="42"/>
        <v>0</v>
      </c>
      <c r="Q908" s="102" t="str">
        <f t="shared" si="43"/>
        <v/>
      </c>
    </row>
    <row r="909" spans="1:17" s="434" customFormat="1" x14ac:dyDescent="0.2">
      <c r="A909" s="118" t="str">
        <f t="shared" si="41"/>
        <v/>
      </c>
      <c r="B909" s="439"/>
      <c r="C909" s="287"/>
      <c r="D909" s="107"/>
      <c r="E909" s="107"/>
      <c r="F909" s="288"/>
      <c r="G909" s="107"/>
      <c r="H909" s="107"/>
      <c r="I909" s="107"/>
      <c r="J909" s="423"/>
      <c r="K909" s="423"/>
      <c r="L909" s="531"/>
      <c r="M909" s="423"/>
      <c r="N909" s="439"/>
      <c r="O909" s="79">
        <f t="shared" si="42"/>
        <v>0</v>
      </c>
      <c r="P909" s="79">
        <f t="shared" si="42"/>
        <v>0</v>
      </c>
      <c r="Q909" s="152" t="str">
        <f t="shared" si="43"/>
        <v/>
      </c>
    </row>
    <row r="910" spans="1:17" x14ac:dyDescent="0.2">
      <c r="A910" s="118" t="str">
        <f t="shared" si="41"/>
        <v/>
      </c>
      <c r="B910" s="104"/>
      <c r="C910" s="153"/>
      <c r="D910" s="105"/>
      <c r="E910" s="105"/>
      <c r="F910" s="106"/>
      <c r="G910" s="105"/>
      <c r="H910" s="105"/>
      <c r="I910" s="107"/>
      <c r="J910" s="422"/>
      <c r="K910" s="422"/>
      <c r="L910" s="531"/>
      <c r="M910" s="422"/>
      <c r="N910" s="104"/>
      <c r="O910" s="427">
        <f t="shared" si="42"/>
        <v>0</v>
      </c>
      <c r="P910" s="427">
        <f t="shared" si="42"/>
        <v>0</v>
      </c>
      <c r="Q910" s="428" t="str">
        <f t="shared" si="43"/>
        <v/>
      </c>
    </row>
    <row r="911" spans="1:17" x14ac:dyDescent="0.2">
      <c r="A911" s="118" t="str">
        <f t="shared" si="41"/>
        <v/>
      </c>
      <c r="B911" s="104"/>
      <c r="C911" s="153"/>
      <c r="D911" s="105"/>
      <c r="E911" s="105"/>
      <c r="F911" s="106"/>
      <c r="G911" s="105"/>
      <c r="H911" s="105"/>
      <c r="I911" s="107"/>
      <c r="J911" s="422"/>
      <c r="K911" s="422"/>
      <c r="L911" s="531"/>
      <c r="M911" s="422"/>
      <c r="N911" s="104"/>
      <c r="O911" s="79">
        <f t="shared" si="42"/>
        <v>0</v>
      </c>
      <c r="P911" s="79">
        <f t="shared" si="42"/>
        <v>0</v>
      </c>
      <c r="Q911" s="102" t="str">
        <f t="shared" si="43"/>
        <v/>
      </c>
    </row>
    <row r="912" spans="1:17" x14ac:dyDescent="0.2">
      <c r="A912" s="118" t="str">
        <f t="shared" si="41"/>
        <v/>
      </c>
      <c r="B912" s="104"/>
      <c r="C912" s="153"/>
      <c r="D912" s="105"/>
      <c r="E912" s="105"/>
      <c r="F912" s="106"/>
      <c r="G912" s="105"/>
      <c r="H912" s="105"/>
      <c r="I912" s="107"/>
      <c r="J912" s="422"/>
      <c r="K912" s="422"/>
      <c r="L912" s="531"/>
      <c r="M912" s="422"/>
      <c r="N912" s="104"/>
      <c r="O912" s="79">
        <f t="shared" si="42"/>
        <v>0</v>
      </c>
      <c r="P912" s="79">
        <f t="shared" si="42"/>
        <v>0</v>
      </c>
      <c r="Q912" s="102" t="str">
        <f t="shared" si="43"/>
        <v/>
      </c>
    </row>
    <row r="913" spans="1:17" x14ac:dyDescent="0.2">
      <c r="A913" s="438" t="str">
        <f t="shared" si="41"/>
        <v/>
      </c>
      <c r="B913" s="104"/>
      <c r="C913" s="153"/>
      <c r="D913" s="105"/>
      <c r="E913" s="105"/>
      <c r="F913" s="106"/>
      <c r="G913" s="105"/>
      <c r="H913" s="105"/>
      <c r="I913" s="107"/>
      <c r="J913" s="422"/>
      <c r="K913" s="422"/>
      <c r="L913" s="531"/>
      <c r="M913" s="422"/>
      <c r="N913" s="104"/>
      <c r="O913" s="79">
        <f t="shared" si="42"/>
        <v>0</v>
      </c>
      <c r="P913" s="79">
        <f t="shared" si="42"/>
        <v>0</v>
      </c>
      <c r="Q913" s="152" t="str">
        <f t="shared" si="43"/>
        <v/>
      </c>
    </row>
    <row r="914" spans="1:17" x14ac:dyDescent="0.2">
      <c r="A914" s="118" t="str">
        <f t="shared" si="41"/>
        <v/>
      </c>
      <c r="B914" s="104"/>
      <c r="C914" s="153"/>
      <c r="D914" s="105"/>
      <c r="E914" s="105"/>
      <c r="F914" s="106"/>
      <c r="G914" s="105"/>
      <c r="H914" s="105"/>
      <c r="I914" s="107"/>
      <c r="J914" s="422"/>
      <c r="K914" s="422"/>
      <c r="L914" s="531"/>
      <c r="M914" s="422"/>
      <c r="N914" s="104"/>
      <c r="O914" s="427">
        <f t="shared" si="42"/>
        <v>0</v>
      </c>
      <c r="P914" s="427">
        <f t="shared" si="42"/>
        <v>0</v>
      </c>
      <c r="Q914" s="428" t="str">
        <f t="shared" si="43"/>
        <v/>
      </c>
    </row>
    <row r="915" spans="1:17" x14ac:dyDescent="0.2">
      <c r="A915" s="118" t="str">
        <f t="shared" si="41"/>
        <v/>
      </c>
      <c r="B915" s="104"/>
      <c r="C915" s="153"/>
      <c r="D915" s="105"/>
      <c r="E915" s="105"/>
      <c r="F915" s="106"/>
      <c r="G915" s="105"/>
      <c r="H915" s="105"/>
      <c r="I915" s="107"/>
      <c r="J915" s="422"/>
      <c r="K915" s="422"/>
      <c r="L915" s="531"/>
      <c r="M915" s="422"/>
      <c r="N915" s="104"/>
      <c r="O915" s="79">
        <f t="shared" si="42"/>
        <v>0</v>
      </c>
      <c r="P915" s="79">
        <f t="shared" si="42"/>
        <v>0</v>
      </c>
      <c r="Q915" s="102" t="str">
        <f t="shared" si="43"/>
        <v/>
      </c>
    </row>
    <row r="916" spans="1:17" x14ac:dyDescent="0.2">
      <c r="A916" s="118" t="str">
        <f t="shared" si="41"/>
        <v/>
      </c>
      <c r="B916" s="104"/>
      <c r="C916" s="153"/>
      <c r="D916" s="105"/>
      <c r="E916" s="105"/>
      <c r="F916" s="106"/>
      <c r="G916" s="105"/>
      <c r="H916" s="105"/>
      <c r="I916" s="107"/>
      <c r="J916" s="422"/>
      <c r="K916" s="422"/>
      <c r="L916" s="531"/>
      <c r="M916" s="422"/>
      <c r="N916" s="104"/>
      <c r="O916" s="79">
        <f t="shared" si="42"/>
        <v>0</v>
      </c>
      <c r="P916" s="79">
        <f t="shared" si="42"/>
        <v>0</v>
      </c>
      <c r="Q916" s="102" t="str">
        <f t="shared" si="43"/>
        <v/>
      </c>
    </row>
    <row r="917" spans="1:17" x14ac:dyDescent="0.2">
      <c r="A917" s="118" t="str">
        <f t="shared" si="41"/>
        <v/>
      </c>
      <c r="B917" s="104"/>
      <c r="C917" s="153"/>
      <c r="D917" s="105"/>
      <c r="E917" s="105"/>
      <c r="F917" s="106"/>
      <c r="G917" s="105"/>
      <c r="H917" s="105"/>
      <c r="I917" s="107"/>
      <c r="J917" s="422"/>
      <c r="K917" s="422"/>
      <c r="L917" s="531"/>
      <c r="M917" s="422"/>
      <c r="N917" s="104"/>
      <c r="O917" s="79">
        <f t="shared" si="42"/>
        <v>0</v>
      </c>
      <c r="P917" s="79">
        <f t="shared" si="42"/>
        <v>0</v>
      </c>
      <c r="Q917" s="152" t="str">
        <f t="shared" si="43"/>
        <v/>
      </c>
    </row>
    <row r="918" spans="1:17" x14ac:dyDescent="0.2">
      <c r="A918" s="438" t="str">
        <f t="shared" si="41"/>
        <v/>
      </c>
      <c r="B918" s="104"/>
      <c r="C918" s="153"/>
      <c r="D918" s="105"/>
      <c r="E918" s="105"/>
      <c r="F918" s="106"/>
      <c r="G918" s="105"/>
      <c r="H918" s="105"/>
      <c r="I918" s="107"/>
      <c r="J918" s="422"/>
      <c r="K918" s="422"/>
      <c r="L918" s="531"/>
      <c r="M918" s="422"/>
      <c r="N918" s="104"/>
      <c r="O918" s="427">
        <f t="shared" si="42"/>
        <v>0</v>
      </c>
      <c r="P918" s="427">
        <f t="shared" si="42"/>
        <v>0</v>
      </c>
      <c r="Q918" s="428" t="str">
        <f t="shared" si="43"/>
        <v/>
      </c>
    </row>
    <row r="919" spans="1:17" x14ac:dyDescent="0.2">
      <c r="A919" s="118" t="str">
        <f t="shared" si="41"/>
        <v/>
      </c>
      <c r="B919" s="104"/>
      <c r="C919" s="153"/>
      <c r="D919" s="105"/>
      <c r="E919" s="105"/>
      <c r="F919" s="106"/>
      <c r="G919" s="105"/>
      <c r="H919" s="105"/>
      <c r="I919" s="107"/>
      <c r="J919" s="422"/>
      <c r="K919" s="422"/>
      <c r="L919" s="531"/>
      <c r="M919" s="422"/>
      <c r="N919" s="104"/>
      <c r="O919" s="79">
        <f t="shared" si="42"/>
        <v>0</v>
      </c>
      <c r="P919" s="79">
        <f t="shared" si="42"/>
        <v>0</v>
      </c>
      <c r="Q919" s="102" t="str">
        <f t="shared" si="43"/>
        <v/>
      </c>
    </row>
    <row r="920" spans="1:17" x14ac:dyDescent="0.2">
      <c r="A920" s="118" t="str">
        <f t="shared" si="41"/>
        <v/>
      </c>
      <c r="B920" s="104"/>
      <c r="C920" s="153"/>
      <c r="D920" s="105"/>
      <c r="E920" s="105"/>
      <c r="F920" s="106"/>
      <c r="G920" s="105"/>
      <c r="H920" s="105"/>
      <c r="I920" s="107"/>
      <c r="J920" s="422"/>
      <c r="K920" s="422"/>
      <c r="L920" s="531"/>
      <c r="M920" s="422"/>
      <c r="N920" s="104"/>
      <c r="O920" s="79">
        <f t="shared" si="42"/>
        <v>0</v>
      </c>
      <c r="P920" s="79">
        <f t="shared" si="42"/>
        <v>0</v>
      </c>
      <c r="Q920" s="102" t="str">
        <f t="shared" si="43"/>
        <v/>
      </c>
    </row>
    <row r="921" spans="1:17" x14ac:dyDescent="0.2">
      <c r="A921" s="118" t="str">
        <f t="shared" si="41"/>
        <v/>
      </c>
      <c r="B921" s="104"/>
      <c r="C921" s="153"/>
      <c r="D921" s="105"/>
      <c r="E921" s="105"/>
      <c r="F921" s="106"/>
      <c r="G921" s="105"/>
      <c r="H921" s="105"/>
      <c r="I921" s="107"/>
      <c r="J921" s="422"/>
      <c r="K921" s="422"/>
      <c r="L921" s="531"/>
      <c r="M921" s="422"/>
      <c r="N921" s="104"/>
      <c r="O921" s="79">
        <f t="shared" si="42"/>
        <v>0</v>
      </c>
      <c r="P921" s="79">
        <f t="shared" si="42"/>
        <v>0</v>
      </c>
      <c r="Q921" s="152" t="str">
        <f t="shared" si="43"/>
        <v/>
      </c>
    </row>
    <row r="922" spans="1:17" x14ac:dyDescent="0.2">
      <c r="A922" s="118" t="str">
        <f t="shared" si="41"/>
        <v/>
      </c>
      <c r="B922" s="104"/>
      <c r="C922" s="153"/>
      <c r="D922" s="105"/>
      <c r="E922" s="105"/>
      <c r="F922" s="106"/>
      <c r="G922" s="105"/>
      <c r="H922" s="105"/>
      <c r="I922" s="107"/>
      <c r="J922" s="422"/>
      <c r="K922" s="422"/>
      <c r="L922" s="531"/>
      <c r="M922" s="422"/>
      <c r="N922" s="104"/>
      <c r="O922" s="427">
        <f t="shared" si="42"/>
        <v>0</v>
      </c>
      <c r="P922" s="427">
        <f t="shared" si="42"/>
        <v>0</v>
      </c>
      <c r="Q922" s="428" t="str">
        <f t="shared" si="43"/>
        <v/>
      </c>
    </row>
    <row r="923" spans="1:17" x14ac:dyDescent="0.2">
      <c r="A923" s="438" t="str">
        <f t="shared" si="41"/>
        <v/>
      </c>
      <c r="B923" s="104"/>
      <c r="C923" s="153"/>
      <c r="D923" s="105"/>
      <c r="E923" s="105"/>
      <c r="F923" s="106"/>
      <c r="G923" s="105"/>
      <c r="H923" s="105"/>
      <c r="I923" s="107"/>
      <c r="J923" s="422"/>
      <c r="K923" s="422"/>
      <c r="L923" s="531"/>
      <c r="M923" s="422"/>
      <c r="N923" s="104"/>
      <c r="O923" s="79">
        <f t="shared" si="42"/>
        <v>0</v>
      </c>
      <c r="P923" s="79">
        <f t="shared" si="42"/>
        <v>0</v>
      </c>
      <c r="Q923" s="102" t="str">
        <f t="shared" si="43"/>
        <v/>
      </c>
    </row>
    <row r="924" spans="1:17" x14ac:dyDescent="0.2">
      <c r="A924" s="118" t="str">
        <f t="shared" si="41"/>
        <v/>
      </c>
      <c r="B924" s="104"/>
      <c r="C924" s="153"/>
      <c r="D924" s="105"/>
      <c r="E924" s="105"/>
      <c r="F924" s="106"/>
      <c r="G924" s="105"/>
      <c r="H924" s="105"/>
      <c r="I924" s="107"/>
      <c r="J924" s="422"/>
      <c r="K924" s="422"/>
      <c r="L924" s="531"/>
      <c r="M924" s="422"/>
      <c r="N924" s="104"/>
      <c r="O924" s="79">
        <f t="shared" si="42"/>
        <v>0</v>
      </c>
      <c r="P924" s="79">
        <f t="shared" si="42"/>
        <v>0</v>
      </c>
      <c r="Q924" s="102" t="str">
        <f t="shared" si="43"/>
        <v/>
      </c>
    </row>
    <row r="925" spans="1:17" x14ac:dyDescent="0.2">
      <c r="A925" s="118" t="str">
        <f t="shared" ref="A925:A988" si="44">IF(B925="","",ROW()-4)</f>
        <v/>
      </c>
      <c r="B925" s="104"/>
      <c r="C925" s="153"/>
      <c r="D925" s="105"/>
      <c r="E925" s="105"/>
      <c r="F925" s="106"/>
      <c r="G925" s="105"/>
      <c r="H925" s="105"/>
      <c r="I925" s="107"/>
      <c r="J925" s="422"/>
      <c r="K925" s="422"/>
      <c r="L925" s="531"/>
      <c r="M925" s="422"/>
      <c r="N925" s="104"/>
      <c r="O925" s="79">
        <f t="shared" si="42"/>
        <v>0</v>
      </c>
      <c r="P925" s="79">
        <f t="shared" si="42"/>
        <v>0</v>
      </c>
      <c r="Q925" s="152" t="str">
        <f t="shared" si="43"/>
        <v/>
      </c>
    </row>
    <row r="926" spans="1:17" x14ac:dyDescent="0.2">
      <c r="A926" s="118" t="str">
        <f t="shared" si="44"/>
        <v/>
      </c>
      <c r="B926" s="104"/>
      <c r="C926" s="153"/>
      <c r="D926" s="105"/>
      <c r="E926" s="105"/>
      <c r="F926" s="106"/>
      <c r="G926" s="105"/>
      <c r="H926" s="105"/>
      <c r="I926" s="107"/>
      <c r="J926" s="422"/>
      <c r="K926" s="422"/>
      <c r="L926" s="531"/>
      <c r="M926" s="422"/>
      <c r="N926" s="104"/>
      <c r="O926" s="427">
        <f t="shared" si="42"/>
        <v>0</v>
      </c>
      <c r="P926" s="427">
        <f t="shared" si="42"/>
        <v>0</v>
      </c>
      <c r="Q926" s="428" t="str">
        <f t="shared" si="43"/>
        <v/>
      </c>
    </row>
    <row r="927" spans="1:17" x14ac:dyDescent="0.2">
      <c r="A927" s="118" t="str">
        <f t="shared" si="44"/>
        <v/>
      </c>
      <c r="B927" s="104"/>
      <c r="C927" s="153"/>
      <c r="D927" s="105"/>
      <c r="E927" s="105"/>
      <c r="F927" s="106"/>
      <c r="G927" s="105"/>
      <c r="H927" s="105"/>
      <c r="I927" s="107"/>
      <c r="J927" s="422"/>
      <c r="K927" s="422"/>
      <c r="L927" s="531"/>
      <c r="M927" s="422"/>
      <c r="N927" s="104"/>
      <c r="O927" s="79">
        <f t="shared" si="42"/>
        <v>0</v>
      </c>
      <c r="P927" s="79">
        <f t="shared" si="42"/>
        <v>0</v>
      </c>
      <c r="Q927" s="102" t="str">
        <f t="shared" si="43"/>
        <v/>
      </c>
    </row>
    <row r="928" spans="1:17" x14ac:dyDescent="0.2">
      <c r="A928" s="438" t="str">
        <f t="shared" si="44"/>
        <v/>
      </c>
      <c r="B928" s="104"/>
      <c r="C928" s="153"/>
      <c r="D928" s="105"/>
      <c r="E928" s="105"/>
      <c r="F928" s="106"/>
      <c r="G928" s="105"/>
      <c r="H928" s="105"/>
      <c r="I928" s="107"/>
      <c r="J928" s="422"/>
      <c r="K928" s="422"/>
      <c r="L928" s="531"/>
      <c r="M928" s="422"/>
      <c r="N928" s="104"/>
      <c r="O928" s="79">
        <f t="shared" si="42"/>
        <v>0</v>
      </c>
      <c r="P928" s="79">
        <f t="shared" si="42"/>
        <v>0</v>
      </c>
      <c r="Q928" s="102" t="str">
        <f t="shared" si="43"/>
        <v/>
      </c>
    </row>
    <row r="929" spans="1:17" x14ac:dyDescent="0.2">
      <c r="A929" s="118" t="str">
        <f t="shared" si="44"/>
        <v/>
      </c>
      <c r="B929" s="104"/>
      <c r="C929" s="153"/>
      <c r="D929" s="105"/>
      <c r="E929" s="105"/>
      <c r="F929" s="106"/>
      <c r="G929" s="105"/>
      <c r="H929" s="105"/>
      <c r="I929" s="107"/>
      <c r="J929" s="422"/>
      <c r="K929" s="422"/>
      <c r="L929" s="531"/>
      <c r="M929" s="422"/>
      <c r="N929" s="104"/>
      <c r="O929" s="79">
        <f t="shared" si="42"/>
        <v>0</v>
      </c>
      <c r="P929" s="79">
        <f t="shared" si="42"/>
        <v>0</v>
      </c>
      <c r="Q929" s="152" t="str">
        <f t="shared" si="43"/>
        <v/>
      </c>
    </row>
    <row r="930" spans="1:17" x14ac:dyDescent="0.2">
      <c r="A930" s="118" t="str">
        <f t="shared" si="44"/>
        <v/>
      </c>
      <c r="B930" s="104"/>
      <c r="C930" s="153"/>
      <c r="D930" s="105"/>
      <c r="E930" s="105"/>
      <c r="F930" s="106"/>
      <c r="G930" s="105"/>
      <c r="H930" s="105"/>
      <c r="I930" s="107"/>
      <c r="J930" s="422"/>
      <c r="K930" s="422"/>
      <c r="L930" s="531"/>
      <c r="M930" s="422"/>
      <c r="N930" s="104"/>
      <c r="O930" s="427">
        <f t="shared" si="42"/>
        <v>0</v>
      </c>
      <c r="P930" s="427">
        <f t="shared" si="42"/>
        <v>0</v>
      </c>
      <c r="Q930" s="428" t="str">
        <f t="shared" si="43"/>
        <v/>
      </c>
    </row>
    <row r="931" spans="1:17" x14ac:dyDescent="0.2">
      <c r="A931" s="118" t="str">
        <f t="shared" si="44"/>
        <v/>
      </c>
      <c r="B931" s="104"/>
      <c r="C931" s="153"/>
      <c r="D931" s="105"/>
      <c r="E931" s="105"/>
      <c r="F931" s="106"/>
      <c r="G931" s="105"/>
      <c r="H931" s="105"/>
      <c r="I931" s="107"/>
      <c r="J931" s="422"/>
      <c r="K931" s="422"/>
      <c r="L931" s="531"/>
      <c r="M931" s="422"/>
      <c r="N931" s="104"/>
      <c r="O931" s="79">
        <f t="shared" si="42"/>
        <v>0</v>
      </c>
      <c r="P931" s="79">
        <f t="shared" si="42"/>
        <v>0</v>
      </c>
      <c r="Q931" s="102" t="str">
        <f t="shared" si="43"/>
        <v/>
      </c>
    </row>
    <row r="932" spans="1:17" x14ac:dyDescent="0.2">
      <c r="A932" s="118" t="str">
        <f t="shared" si="44"/>
        <v/>
      </c>
      <c r="B932" s="104"/>
      <c r="C932" s="153"/>
      <c r="D932" s="105"/>
      <c r="E932" s="105"/>
      <c r="F932" s="106"/>
      <c r="G932" s="105"/>
      <c r="H932" s="105"/>
      <c r="I932" s="107"/>
      <c r="J932" s="422"/>
      <c r="K932" s="422"/>
      <c r="L932" s="531"/>
      <c r="M932" s="422"/>
      <c r="N932" s="104"/>
      <c r="O932" s="79">
        <f t="shared" si="42"/>
        <v>0</v>
      </c>
      <c r="P932" s="79">
        <f t="shared" si="42"/>
        <v>0</v>
      </c>
      <c r="Q932" s="102" t="str">
        <f t="shared" si="43"/>
        <v/>
      </c>
    </row>
    <row r="933" spans="1:17" x14ac:dyDescent="0.2">
      <c r="A933" s="438" t="str">
        <f t="shared" si="44"/>
        <v/>
      </c>
      <c r="B933" s="104"/>
      <c r="C933" s="153"/>
      <c r="D933" s="105"/>
      <c r="E933" s="105"/>
      <c r="F933" s="106"/>
      <c r="G933" s="105"/>
      <c r="H933" s="105"/>
      <c r="I933" s="107"/>
      <c r="J933" s="422"/>
      <c r="K933" s="422"/>
      <c r="L933" s="531"/>
      <c r="M933" s="422"/>
      <c r="N933" s="104"/>
      <c r="O933" s="79">
        <f t="shared" si="42"/>
        <v>0</v>
      </c>
      <c r="P933" s="79">
        <f t="shared" si="42"/>
        <v>0</v>
      </c>
      <c r="Q933" s="152" t="str">
        <f t="shared" si="43"/>
        <v/>
      </c>
    </row>
    <row r="934" spans="1:17" x14ac:dyDescent="0.2">
      <c r="A934" s="118" t="str">
        <f t="shared" si="44"/>
        <v/>
      </c>
      <c r="B934" s="104"/>
      <c r="C934" s="153"/>
      <c r="D934" s="105"/>
      <c r="E934" s="105"/>
      <c r="F934" s="106"/>
      <c r="G934" s="105"/>
      <c r="H934" s="105"/>
      <c r="I934" s="107"/>
      <c r="J934" s="422"/>
      <c r="K934" s="422"/>
      <c r="L934" s="531"/>
      <c r="M934" s="422"/>
      <c r="N934" s="104"/>
      <c r="O934" s="427">
        <f t="shared" si="42"/>
        <v>0</v>
      </c>
      <c r="P934" s="427">
        <f t="shared" si="42"/>
        <v>0</v>
      </c>
      <c r="Q934" s="428" t="str">
        <f t="shared" si="43"/>
        <v/>
      </c>
    </row>
    <row r="935" spans="1:17" x14ac:dyDescent="0.2">
      <c r="A935" s="118" t="str">
        <f t="shared" si="44"/>
        <v/>
      </c>
      <c r="B935" s="104"/>
      <c r="C935" s="153"/>
      <c r="D935" s="105"/>
      <c r="E935" s="105"/>
      <c r="F935" s="106"/>
      <c r="G935" s="105"/>
      <c r="H935" s="105"/>
      <c r="I935" s="107"/>
      <c r="J935" s="422"/>
      <c r="K935" s="422"/>
      <c r="L935" s="531"/>
      <c r="M935" s="422"/>
      <c r="N935" s="104"/>
      <c r="O935" s="79">
        <f t="shared" si="42"/>
        <v>0</v>
      </c>
      <c r="P935" s="79">
        <f t="shared" si="42"/>
        <v>0</v>
      </c>
      <c r="Q935" s="102" t="str">
        <f t="shared" si="43"/>
        <v/>
      </c>
    </row>
    <row r="936" spans="1:17" x14ac:dyDescent="0.2">
      <c r="A936" s="118" t="str">
        <f t="shared" si="44"/>
        <v/>
      </c>
      <c r="B936" s="104"/>
      <c r="C936" s="153"/>
      <c r="D936" s="105"/>
      <c r="E936" s="105"/>
      <c r="F936" s="106"/>
      <c r="G936" s="105"/>
      <c r="H936" s="105"/>
      <c r="I936" s="107"/>
      <c r="J936" s="422"/>
      <c r="K936" s="422"/>
      <c r="L936" s="531"/>
      <c r="M936" s="422"/>
      <c r="N936" s="104"/>
      <c r="O936" s="79">
        <f t="shared" si="42"/>
        <v>0</v>
      </c>
      <c r="P936" s="79">
        <f t="shared" si="42"/>
        <v>0</v>
      </c>
      <c r="Q936" s="102" t="str">
        <f t="shared" si="43"/>
        <v/>
      </c>
    </row>
    <row r="937" spans="1:17" x14ac:dyDescent="0.2">
      <c r="A937" s="118" t="str">
        <f t="shared" si="44"/>
        <v/>
      </c>
      <c r="B937" s="104"/>
      <c r="C937" s="153"/>
      <c r="D937" s="105"/>
      <c r="E937" s="105"/>
      <c r="F937" s="106"/>
      <c r="G937" s="105"/>
      <c r="H937" s="105"/>
      <c r="I937" s="107"/>
      <c r="J937" s="422"/>
      <c r="K937" s="422"/>
      <c r="L937" s="531"/>
      <c r="M937" s="422"/>
      <c r="N937" s="104"/>
      <c r="O937" s="79">
        <f t="shared" si="42"/>
        <v>0</v>
      </c>
      <c r="P937" s="79">
        <f t="shared" si="42"/>
        <v>0</v>
      </c>
      <c r="Q937" s="152" t="str">
        <f t="shared" si="43"/>
        <v/>
      </c>
    </row>
    <row r="938" spans="1:17" s="434" customFormat="1" x14ac:dyDescent="0.2">
      <c r="A938" s="438" t="str">
        <f t="shared" si="44"/>
        <v/>
      </c>
      <c r="B938" s="439"/>
      <c r="C938" s="287"/>
      <c r="D938" s="107"/>
      <c r="E938" s="107"/>
      <c r="F938" s="288"/>
      <c r="G938" s="107"/>
      <c r="H938" s="107"/>
      <c r="I938" s="107"/>
      <c r="J938" s="423"/>
      <c r="K938" s="423"/>
      <c r="L938" s="531"/>
      <c r="M938" s="423"/>
      <c r="N938" s="439"/>
      <c r="O938" s="427">
        <f t="shared" si="42"/>
        <v>0</v>
      </c>
      <c r="P938" s="427">
        <f t="shared" si="42"/>
        <v>0</v>
      </c>
      <c r="Q938" s="428" t="str">
        <f t="shared" si="43"/>
        <v/>
      </c>
    </row>
    <row r="939" spans="1:17" x14ac:dyDescent="0.2">
      <c r="A939" s="118" t="str">
        <f t="shared" si="44"/>
        <v/>
      </c>
      <c r="B939" s="104"/>
      <c r="C939" s="153"/>
      <c r="D939" s="105"/>
      <c r="E939" s="105"/>
      <c r="F939" s="106"/>
      <c r="G939" s="105"/>
      <c r="H939" s="105"/>
      <c r="I939" s="107"/>
      <c r="J939" s="422"/>
      <c r="K939" s="422"/>
      <c r="L939" s="531"/>
      <c r="M939" s="422"/>
      <c r="N939" s="104"/>
      <c r="O939" s="79">
        <f t="shared" si="42"/>
        <v>0</v>
      </c>
      <c r="P939" s="79">
        <f t="shared" si="42"/>
        <v>0</v>
      </c>
      <c r="Q939" s="102" t="str">
        <f t="shared" si="43"/>
        <v/>
      </c>
    </row>
    <row r="940" spans="1:17" x14ac:dyDescent="0.2">
      <c r="A940" s="118" t="str">
        <f t="shared" si="44"/>
        <v/>
      </c>
      <c r="B940" s="104"/>
      <c r="C940" s="153"/>
      <c r="D940" s="105"/>
      <c r="E940" s="105"/>
      <c r="F940" s="106"/>
      <c r="G940" s="105"/>
      <c r="H940" s="105"/>
      <c r="I940" s="107"/>
      <c r="J940" s="422"/>
      <c r="K940" s="422"/>
      <c r="L940" s="531"/>
      <c r="M940" s="422"/>
      <c r="N940" s="104"/>
      <c r="O940" s="79">
        <f t="shared" si="42"/>
        <v>0</v>
      </c>
      <c r="P940" s="79">
        <f t="shared" si="42"/>
        <v>0</v>
      </c>
      <c r="Q940" s="102" t="str">
        <f t="shared" si="43"/>
        <v/>
      </c>
    </row>
    <row r="941" spans="1:17" x14ac:dyDescent="0.2">
      <c r="A941" s="118" t="str">
        <f t="shared" si="44"/>
        <v/>
      </c>
      <c r="B941" s="104"/>
      <c r="C941" s="153"/>
      <c r="D941" s="105"/>
      <c r="E941" s="105"/>
      <c r="F941" s="106"/>
      <c r="G941" s="105"/>
      <c r="H941" s="105"/>
      <c r="I941" s="107"/>
      <c r="J941" s="422"/>
      <c r="K941" s="422"/>
      <c r="L941" s="531"/>
      <c r="M941" s="422"/>
      <c r="N941" s="104"/>
      <c r="O941" s="79">
        <f t="shared" si="42"/>
        <v>0</v>
      </c>
      <c r="P941" s="79">
        <f t="shared" si="42"/>
        <v>0</v>
      </c>
      <c r="Q941" s="152" t="str">
        <f t="shared" si="43"/>
        <v/>
      </c>
    </row>
    <row r="942" spans="1:17" x14ac:dyDescent="0.2">
      <c r="A942" s="118" t="str">
        <f t="shared" si="44"/>
        <v/>
      </c>
      <c r="B942" s="104"/>
      <c r="C942" s="153"/>
      <c r="D942" s="105"/>
      <c r="E942" s="105"/>
      <c r="F942" s="106"/>
      <c r="G942" s="105"/>
      <c r="H942" s="105"/>
      <c r="I942" s="107"/>
      <c r="J942" s="422"/>
      <c r="K942" s="422"/>
      <c r="L942" s="531"/>
      <c r="M942" s="422"/>
      <c r="N942" s="104"/>
      <c r="O942" s="427">
        <f t="shared" ref="O942:P1005" si="45">IF(B942=0,0,IF(YEAR(B942)=$P$1,MONTH(B942)-$O$1+1,(YEAR(B942)-$P$1)*12-$O$1+1+MONTH(B942)))</f>
        <v>0</v>
      </c>
      <c r="P942" s="427">
        <f t="shared" si="45"/>
        <v>0</v>
      </c>
      <c r="Q942" s="428" t="str">
        <f t="shared" si="43"/>
        <v/>
      </c>
    </row>
    <row r="943" spans="1:17" s="429" customFormat="1" x14ac:dyDescent="0.2">
      <c r="A943" s="438" t="str">
        <f t="shared" si="44"/>
        <v/>
      </c>
      <c r="B943" s="439"/>
      <c r="C943" s="287"/>
      <c r="D943" s="107"/>
      <c r="E943" s="107"/>
      <c r="F943" s="288"/>
      <c r="G943" s="107"/>
      <c r="H943" s="107"/>
      <c r="I943" s="107"/>
      <c r="J943" s="423"/>
      <c r="K943" s="423"/>
      <c r="L943" s="531"/>
      <c r="M943" s="423"/>
      <c r="N943" s="439"/>
      <c r="O943" s="79">
        <f t="shared" si="45"/>
        <v>0</v>
      </c>
      <c r="P943" s="79">
        <f t="shared" si="45"/>
        <v>0</v>
      </c>
      <c r="Q943" s="102" t="str">
        <f t="shared" si="43"/>
        <v/>
      </c>
    </row>
    <row r="944" spans="1:17" x14ac:dyDescent="0.2">
      <c r="A944" s="118" t="str">
        <f t="shared" si="44"/>
        <v/>
      </c>
      <c r="B944" s="104"/>
      <c r="C944" s="153"/>
      <c r="D944" s="105"/>
      <c r="E944" s="105"/>
      <c r="F944" s="106"/>
      <c r="G944" s="105"/>
      <c r="H944" s="105"/>
      <c r="I944" s="107"/>
      <c r="J944" s="422"/>
      <c r="K944" s="422"/>
      <c r="L944" s="531"/>
      <c r="M944" s="422"/>
      <c r="N944" s="104"/>
      <c r="O944" s="79">
        <f t="shared" si="45"/>
        <v>0</v>
      </c>
      <c r="P944" s="79">
        <f t="shared" si="45"/>
        <v>0</v>
      </c>
      <c r="Q944" s="102" t="str">
        <f t="shared" si="43"/>
        <v/>
      </c>
    </row>
    <row r="945" spans="1:17" x14ac:dyDescent="0.2">
      <c r="A945" s="118" t="str">
        <f t="shared" si="44"/>
        <v/>
      </c>
      <c r="B945" s="104"/>
      <c r="C945" s="153"/>
      <c r="D945" s="105"/>
      <c r="E945" s="105"/>
      <c r="F945" s="106"/>
      <c r="G945" s="105"/>
      <c r="H945" s="105"/>
      <c r="I945" s="107"/>
      <c r="J945" s="422"/>
      <c r="K945" s="422"/>
      <c r="L945" s="531"/>
      <c r="M945" s="422"/>
      <c r="N945" s="104"/>
      <c r="O945" s="79">
        <f t="shared" si="45"/>
        <v>0</v>
      </c>
      <c r="P945" s="79">
        <f t="shared" si="45"/>
        <v>0</v>
      </c>
      <c r="Q945" s="152" t="str">
        <f t="shared" si="43"/>
        <v/>
      </c>
    </row>
    <row r="946" spans="1:17" x14ac:dyDescent="0.2">
      <c r="A946" s="118" t="str">
        <f t="shared" si="44"/>
        <v/>
      </c>
      <c r="B946" s="104"/>
      <c r="C946" s="153"/>
      <c r="D946" s="105"/>
      <c r="E946" s="105"/>
      <c r="F946" s="106"/>
      <c r="G946" s="105"/>
      <c r="H946" s="105"/>
      <c r="I946" s="107"/>
      <c r="J946" s="422"/>
      <c r="K946" s="422"/>
      <c r="L946" s="531"/>
      <c r="M946" s="422"/>
      <c r="N946" s="104"/>
      <c r="O946" s="427">
        <f t="shared" si="45"/>
        <v>0</v>
      </c>
      <c r="P946" s="427">
        <f t="shared" si="45"/>
        <v>0</v>
      </c>
      <c r="Q946" s="428" t="str">
        <f t="shared" si="43"/>
        <v/>
      </c>
    </row>
    <row r="947" spans="1:17" x14ac:dyDescent="0.2">
      <c r="A947" s="118" t="str">
        <f t="shared" si="44"/>
        <v/>
      </c>
      <c r="B947" s="104"/>
      <c r="C947" s="153"/>
      <c r="D947" s="105"/>
      <c r="E947" s="105"/>
      <c r="F947" s="106"/>
      <c r="G947" s="105"/>
      <c r="H947" s="105"/>
      <c r="I947" s="107"/>
      <c r="J947" s="422"/>
      <c r="K947" s="422"/>
      <c r="L947" s="531"/>
      <c r="M947" s="422"/>
      <c r="N947" s="104"/>
      <c r="O947" s="79">
        <f t="shared" si="45"/>
        <v>0</v>
      </c>
      <c r="P947" s="79">
        <f t="shared" si="45"/>
        <v>0</v>
      </c>
      <c r="Q947" s="102" t="str">
        <f t="shared" ref="Q947:Q1010" si="46">SUBSTITUTE(D947," ","_")</f>
        <v/>
      </c>
    </row>
    <row r="948" spans="1:17" x14ac:dyDescent="0.2">
      <c r="A948" s="438" t="str">
        <f t="shared" si="44"/>
        <v/>
      </c>
      <c r="B948" s="104"/>
      <c r="C948" s="153"/>
      <c r="D948" s="105"/>
      <c r="E948" s="105"/>
      <c r="F948" s="106"/>
      <c r="G948" s="105"/>
      <c r="H948" s="105"/>
      <c r="I948" s="107"/>
      <c r="J948" s="422"/>
      <c r="K948" s="422"/>
      <c r="L948" s="531"/>
      <c r="M948" s="422"/>
      <c r="N948" s="104"/>
      <c r="O948" s="79">
        <f t="shared" si="45"/>
        <v>0</v>
      </c>
      <c r="P948" s="79">
        <f t="shared" si="45"/>
        <v>0</v>
      </c>
      <c r="Q948" s="102" t="str">
        <f t="shared" si="46"/>
        <v/>
      </c>
    </row>
    <row r="949" spans="1:17" x14ac:dyDescent="0.2">
      <c r="A949" s="118" t="str">
        <f t="shared" si="44"/>
        <v/>
      </c>
      <c r="B949" s="104"/>
      <c r="C949" s="153"/>
      <c r="D949" s="105"/>
      <c r="E949" s="105"/>
      <c r="F949" s="106"/>
      <c r="G949" s="105"/>
      <c r="H949" s="105"/>
      <c r="I949" s="107"/>
      <c r="J949" s="422"/>
      <c r="K949" s="422"/>
      <c r="L949" s="531"/>
      <c r="M949" s="422"/>
      <c r="N949" s="104"/>
      <c r="O949" s="79">
        <f t="shared" si="45"/>
        <v>0</v>
      </c>
      <c r="P949" s="79">
        <f t="shared" si="45"/>
        <v>0</v>
      </c>
      <c r="Q949" s="152" t="str">
        <f t="shared" si="46"/>
        <v/>
      </c>
    </row>
    <row r="950" spans="1:17" x14ac:dyDescent="0.2">
      <c r="A950" s="118" t="str">
        <f t="shared" si="44"/>
        <v/>
      </c>
      <c r="B950" s="104"/>
      <c r="C950" s="153"/>
      <c r="D950" s="105"/>
      <c r="E950" s="105"/>
      <c r="F950" s="106"/>
      <c r="G950" s="105"/>
      <c r="H950" s="105"/>
      <c r="I950" s="107"/>
      <c r="J950" s="422"/>
      <c r="K950" s="422"/>
      <c r="L950" s="531"/>
      <c r="M950" s="422"/>
      <c r="N950" s="104"/>
      <c r="O950" s="427">
        <f t="shared" si="45"/>
        <v>0</v>
      </c>
      <c r="P950" s="427">
        <f t="shared" si="45"/>
        <v>0</v>
      </c>
      <c r="Q950" s="428" t="str">
        <f t="shared" si="46"/>
        <v/>
      </c>
    </row>
    <row r="951" spans="1:17" x14ac:dyDescent="0.2">
      <c r="A951" s="118" t="str">
        <f t="shared" si="44"/>
        <v/>
      </c>
      <c r="B951" s="104"/>
      <c r="C951" s="153"/>
      <c r="D951" s="105"/>
      <c r="E951" s="105"/>
      <c r="F951" s="106"/>
      <c r="G951" s="105"/>
      <c r="H951" s="105"/>
      <c r="I951" s="107"/>
      <c r="J951" s="422"/>
      <c r="K951" s="422"/>
      <c r="L951" s="531"/>
      <c r="M951" s="422"/>
      <c r="N951" s="104"/>
      <c r="O951" s="79">
        <f t="shared" si="45"/>
        <v>0</v>
      </c>
      <c r="P951" s="79">
        <f t="shared" si="45"/>
        <v>0</v>
      </c>
      <c r="Q951" s="102" t="str">
        <f t="shared" si="46"/>
        <v/>
      </c>
    </row>
    <row r="952" spans="1:17" x14ac:dyDescent="0.2">
      <c r="A952" s="118" t="str">
        <f t="shared" si="44"/>
        <v/>
      </c>
      <c r="B952" s="104"/>
      <c r="C952" s="153"/>
      <c r="D952" s="105"/>
      <c r="E952" s="105"/>
      <c r="F952" s="106"/>
      <c r="G952" s="105"/>
      <c r="H952" s="105"/>
      <c r="I952" s="107"/>
      <c r="J952" s="422"/>
      <c r="K952" s="422"/>
      <c r="L952" s="531"/>
      <c r="M952" s="422"/>
      <c r="N952" s="104"/>
      <c r="O952" s="79">
        <f t="shared" si="45"/>
        <v>0</v>
      </c>
      <c r="P952" s="79">
        <f t="shared" si="45"/>
        <v>0</v>
      </c>
      <c r="Q952" s="102" t="str">
        <f t="shared" si="46"/>
        <v/>
      </c>
    </row>
    <row r="953" spans="1:17" x14ac:dyDescent="0.2">
      <c r="A953" s="438" t="str">
        <f t="shared" si="44"/>
        <v/>
      </c>
      <c r="B953" s="104"/>
      <c r="C953" s="153"/>
      <c r="D953" s="105"/>
      <c r="E953" s="105"/>
      <c r="F953" s="106"/>
      <c r="G953" s="105"/>
      <c r="H953" s="105"/>
      <c r="I953" s="107"/>
      <c r="J953" s="422"/>
      <c r="K953" s="422"/>
      <c r="L953" s="531"/>
      <c r="M953" s="422"/>
      <c r="N953" s="104"/>
      <c r="O953" s="79">
        <f t="shared" si="45"/>
        <v>0</v>
      </c>
      <c r="P953" s="79">
        <f t="shared" si="45"/>
        <v>0</v>
      </c>
      <c r="Q953" s="152" t="str">
        <f t="shared" si="46"/>
        <v/>
      </c>
    </row>
    <row r="954" spans="1:17" x14ac:dyDescent="0.2">
      <c r="A954" s="118" t="str">
        <f t="shared" si="44"/>
        <v/>
      </c>
      <c r="B954" s="104"/>
      <c r="C954" s="153"/>
      <c r="D954" s="105"/>
      <c r="E954" s="105"/>
      <c r="F954" s="106"/>
      <c r="G954" s="105"/>
      <c r="H954" s="105"/>
      <c r="I954" s="107"/>
      <c r="J954" s="422"/>
      <c r="K954" s="422"/>
      <c r="L954" s="531"/>
      <c r="M954" s="422"/>
      <c r="N954" s="104"/>
      <c r="O954" s="427">
        <f t="shared" si="45"/>
        <v>0</v>
      </c>
      <c r="P954" s="427">
        <f t="shared" si="45"/>
        <v>0</v>
      </c>
      <c r="Q954" s="428" t="str">
        <f t="shared" si="46"/>
        <v/>
      </c>
    </row>
    <row r="955" spans="1:17" x14ac:dyDescent="0.2">
      <c r="A955" s="118" t="str">
        <f t="shared" si="44"/>
        <v/>
      </c>
      <c r="B955" s="104"/>
      <c r="C955" s="153"/>
      <c r="D955" s="105"/>
      <c r="E955" s="105"/>
      <c r="F955" s="106"/>
      <c r="G955" s="105"/>
      <c r="H955" s="105"/>
      <c r="I955" s="107"/>
      <c r="J955" s="422"/>
      <c r="K955" s="422"/>
      <c r="L955" s="531"/>
      <c r="M955" s="422"/>
      <c r="N955" s="104"/>
      <c r="O955" s="79">
        <f t="shared" si="45"/>
        <v>0</v>
      </c>
      <c r="P955" s="79">
        <f t="shared" si="45"/>
        <v>0</v>
      </c>
      <c r="Q955" s="102" t="str">
        <f t="shared" si="46"/>
        <v/>
      </c>
    </row>
    <row r="956" spans="1:17" x14ac:dyDescent="0.2">
      <c r="A956" s="118" t="str">
        <f t="shared" si="44"/>
        <v/>
      </c>
      <c r="B956" s="104"/>
      <c r="C956" s="153"/>
      <c r="D956" s="105"/>
      <c r="E956" s="105"/>
      <c r="F956" s="106"/>
      <c r="G956" s="105"/>
      <c r="H956" s="105"/>
      <c r="I956" s="107"/>
      <c r="J956" s="422"/>
      <c r="K956" s="422"/>
      <c r="L956" s="531"/>
      <c r="M956" s="422"/>
      <c r="N956" s="104"/>
      <c r="O956" s="79">
        <f t="shared" si="45"/>
        <v>0</v>
      </c>
      <c r="P956" s="79">
        <f t="shared" si="45"/>
        <v>0</v>
      </c>
      <c r="Q956" s="102" t="str">
        <f t="shared" si="46"/>
        <v/>
      </c>
    </row>
    <row r="957" spans="1:17" x14ac:dyDescent="0.2">
      <c r="A957" s="118" t="str">
        <f t="shared" si="44"/>
        <v/>
      </c>
      <c r="B957" s="104"/>
      <c r="C957" s="153"/>
      <c r="D957" s="105"/>
      <c r="E957" s="105"/>
      <c r="F957" s="106"/>
      <c r="G957" s="105"/>
      <c r="H957" s="105"/>
      <c r="I957" s="107"/>
      <c r="J957" s="422"/>
      <c r="K957" s="422"/>
      <c r="L957" s="531"/>
      <c r="M957" s="422"/>
      <c r="N957" s="104"/>
      <c r="O957" s="79">
        <f t="shared" si="45"/>
        <v>0</v>
      </c>
      <c r="P957" s="79">
        <f t="shared" si="45"/>
        <v>0</v>
      </c>
      <c r="Q957" s="152" t="str">
        <f t="shared" si="46"/>
        <v/>
      </c>
    </row>
    <row r="958" spans="1:17" x14ac:dyDescent="0.2">
      <c r="A958" s="438" t="str">
        <f t="shared" si="44"/>
        <v/>
      </c>
      <c r="B958" s="104"/>
      <c r="C958" s="153"/>
      <c r="D958" s="105"/>
      <c r="E958" s="105"/>
      <c r="F958" s="106"/>
      <c r="G958" s="105"/>
      <c r="H958" s="105"/>
      <c r="I958" s="107"/>
      <c r="J958" s="422"/>
      <c r="K958" s="422"/>
      <c r="L958" s="531"/>
      <c r="M958" s="422"/>
      <c r="N958" s="104"/>
      <c r="O958" s="427">
        <f t="shared" si="45"/>
        <v>0</v>
      </c>
      <c r="P958" s="427">
        <f t="shared" si="45"/>
        <v>0</v>
      </c>
      <c r="Q958" s="428" t="str">
        <f t="shared" si="46"/>
        <v/>
      </c>
    </row>
    <row r="959" spans="1:17" x14ac:dyDescent="0.2">
      <c r="A959" s="118" t="str">
        <f t="shared" si="44"/>
        <v/>
      </c>
      <c r="B959" s="104"/>
      <c r="C959" s="153"/>
      <c r="D959" s="105"/>
      <c r="E959" s="105"/>
      <c r="F959" s="106"/>
      <c r="G959" s="105"/>
      <c r="H959" s="105"/>
      <c r="I959" s="107"/>
      <c r="J959" s="422"/>
      <c r="K959" s="422"/>
      <c r="L959" s="531"/>
      <c r="M959" s="422"/>
      <c r="N959" s="104"/>
      <c r="O959" s="79">
        <f t="shared" si="45"/>
        <v>0</v>
      </c>
      <c r="P959" s="79">
        <f t="shared" si="45"/>
        <v>0</v>
      </c>
      <c r="Q959" s="102" t="str">
        <f t="shared" si="46"/>
        <v/>
      </c>
    </row>
    <row r="960" spans="1:17" x14ac:dyDescent="0.2">
      <c r="A960" s="118" t="str">
        <f t="shared" si="44"/>
        <v/>
      </c>
      <c r="B960" s="104"/>
      <c r="C960" s="153"/>
      <c r="D960" s="105"/>
      <c r="E960" s="105"/>
      <c r="F960" s="106"/>
      <c r="G960" s="105"/>
      <c r="H960" s="105"/>
      <c r="I960" s="107"/>
      <c r="J960" s="422"/>
      <c r="K960" s="422"/>
      <c r="L960" s="531"/>
      <c r="M960" s="422"/>
      <c r="N960" s="104"/>
      <c r="O960" s="79">
        <f t="shared" si="45"/>
        <v>0</v>
      </c>
      <c r="P960" s="79">
        <f t="shared" si="45"/>
        <v>0</v>
      </c>
      <c r="Q960" s="102" t="str">
        <f t="shared" si="46"/>
        <v/>
      </c>
    </row>
    <row r="961" spans="1:17" s="435" customFormat="1" x14ac:dyDescent="0.2">
      <c r="A961" s="118" t="str">
        <f t="shared" si="44"/>
        <v/>
      </c>
      <c r="B961" s="439"/>
      <c r="C961" s="287"/>
      <c r="D961" s="107"/>
      <c r="E961" s="107"/>
      <c r="F961" s="288"/>
      <c r="G961" s="107"/>
      <c r="H961" s="107"/>
      <c r="I961" s="107"/>
      <c r="J961" s="423"/>
      <c r="K961" s="423"/>
      <c r="L961" s="531"/>
      <c r="M961" s="423"/>
      <c r="N961" s="439"/>
      <c r="O961" s="79">
        <f t="shared" si="45"/>
        <v>0</v>
      </c>
      <c r="P961" s="79">
        <f t="shared" si="45"/>
        <v>0</v>
      </c>
      <c r="Q961" s="152" t="str">
        <f t="shared" si="46"/>
        <v/>
      </c>
    </row>
    <row r="962" spans="1:17" x14ac:dyDescent="0.2">
      <c r="A962" s="118" t="str">
        <f t="shared" si="44"/>
        <v/>
      </c>
      <c r="B962" s="104"/>
      <c r="C962" s="153"/>
      <c r="D962" s="105"/>
      <c r="E962" s="105"/>
      <c r="F962" s="106"/>
      <c r="G962" s="105"/>
      <c r="H962" s="105"/>
      <c r="I962" s="107"/>
      <c r="J962" s="422"/>
      <c r="K962" s="422"/>
      <c r="L962" s="531"/>
      <c r="M962" s="422"/>
      <c r="N962" s="104"/>
      <c r="O962" s="427">
        <f t="shared" si="45"/>
        <v>0</v>
      </c>
      <c r="P962" s="427">
        <f t="shared" si="45"/>
        <v>0</v>
      </c>
      <c r="Q962" s="428" t="str">
        <f t="shared" si="46"/>
        <v/>
      </c>
    </row>
    <row r="963" spans="1:17" x14ac:dyDescent="0.2">
      <c r="A963" s="438" t="str">
        <f t="shared" si="44"/>
        <v/>
      </c>
      <c r="B963" s="104"/>
      <c r="C963" s="153"/>
      <c r="D963" s="105"/>
      <c r="E963" s="105"/>
      <c r="F963" s="106"/>
      <c r="G963" s="105"/>
      <c r="H963" s="105"/>
      <c r="I963" s="107"/>
      <c r="J963" s="422"/>
      <c r="K963" s="422"/>
      <c r="L963" s="531"/>
      <c r="M963" s="422"/>
      <c r="N963" s="104"/>
      <c r="O963" s="79">
        <f t="shared" si="45"/>
        <v>0</v>
      </c>
      <c r="P963" s="79">
        <f t="shared" si="45"/>
        <v>0</v>
      </c>
      <c r="Q963" s="102" t="str">
        <f t="shared" si="46"/>
        <v/>
      </c>
    </row>
    <row r="964" spans="1:17" x14ac:dyDescent="0.2">
      <c r="A964" s="118" t="str">
        <f t="shared" si="44"/>
        <v/>
      </c>
      <c r="B964" s="104"/>
      <c r="C964" s="153"/>
      <c r="D964" s="105"/>
      <c r="E964" s="105"/>
      <c r="F964" s="106"/>
      <c r="G964" s="105"/>
      <c r="H964" s="105"/>
      <c r="I964" s="107"/>
      <c r="J964" s="422"/>
      <c r="K964" s="422"/>
      <c r="L964" s="531"/>
      <c r="M964" s="422"/>
      <c r="N964" s="104"/>
      <c r="O964" s="79">
        <f t="shared" si="45"/>
        <v>0</v>
      </c>
      <c r="P964" s="79">
        <f t="shared" si="45"/>
        <v>0</v>
      </c>
      <c r="Q964" s="102" t="str">
        <f t="shared" si="46"/>
        <v/>
      </c>
    </row>
    <row r="965" spans="1:17" x14ac:dyDescent="0.2">
      <c r="A965" s="118" t="str">
        <f t="shared" si="44"/>
        <v/>
      </c>
      <c r="B965" s="104"/>
      <c r="C965" s="153"/>
      <c r="D965" s="105"/>
      <c r="E965" s="105"/>
      <c r="F965" s="106"/>
      <c r="G965" s="105"/>
      <c r="H965" s="105"/>
      <c r="I965" s="107"/>
      <c r="J965" s="422"/>
      <c r="K965" s="422"/>
      <c r="L965" s="531"/>
      <c r="M965" s="422"/>
      <c r="N965" s="104"/>
      <c r="O965" s="79">
        <f t="shared" si="45"/>
        <v>0</v>
      </c>
      <c r="P965" s="79">
        <f t="shared" si="45"/>
        <v>0</v>
      </c>
      <c r="Q965" s="152" t="str">
        <f t="shared" si="46"/>
        <v/>
      </c>
    </row>
    <row r="966" spans="1:17" x14ac:dyDescent="0.2">
      <c r="A966" s="118" t="str">
        <f t="shared" si="44"/>
        <v/>
      </c>
      <c r="B966" s="104"/>
      <c r="C966" s="153"/>
      <c r="D966" s="105"/>
      <c r="E966" s="105"/>
      <c r="F966" s="106"/>
      <c r="G966" s="105"/>
      <c r="H966" s="105"/>
      <c r="I966" s="107"/>
      <c r="J966" s="422"/>
      <c r="K966" s="422"/>
      <c r="L966" s="531"/>
      <c r="M966" s="422"/>
      <c r="N966" s="104"/>
      <c r="O966" s="427">
        <f t="shared" si="45"/>
        <v>0</v>
      </c>
      <c r="P966" s="427">
        <f t="shared" si="45"/>
        <v>0</v>
      </c>
      <c r="Q966" s="428" t="str">
        <f t="shared" si="46"/>
        <v/>
      </c>
    </row>
    <row r="967" spans="1:17" x14ac:dyDescent="0.2">
      <c r="A967" s="118" t="str">
        <f t="shared" si="44"/>
        <v/>
      </c>
      <c r="B967" s="104"/>
      <c r="C967" s="153"/>
      <c r="D967" s="105"/>
      <c r="E967" s="105"/>
      <c r="F967" s="106"/>
      <c r="G967" s="105"/>
      <c r="H967" s="105"/>
      <c r="I967" s="107"/>
      <c r="J967" s="422"/>
      <c r="K967" s="422"/>
      <c r="L967" s="531"/>
      <c r="M967" s="422"/>
      <c r="N967" s="104"/>
      <c r="O967" s="79">
        <f t="shared" si="45"/>
        <v>0</v>
      </c>
      <c r="P967" s="79">
        <f t="shared" si="45"/>
        <v>0</v>
      </c>
      <c r="Q967" s="102" t="str">
        <f t="shared" si="46"/>
        <v/>
      </c>
    </row>
    <row r="968" spans="1:17" x14ac:dyDescent="0.2">
      <c r="A968" s="438" t="str">
        <f t="shared" si="44"/>
        <v/>
      </c>
      <c r="B968" s="104"/>
      <c r="C968" s="153"/>
      <c r="D968" s="105"/>
      <c r="E968" s="105"/>
      <c r="F968" s="106"/>
      <c r="G968" s="105"/>
      <c r="H968" s="105"/>
      <c r="I968" s="107"/>
      <c r="J968" s="422"/>
      <c r="K968" s="422"/>
      <c r="L968" s="531"/>
      <c r="M968" s="422"/>
      <c r="N968" s="104"/>
      <c r="O968" s="79">
        <f t="shared" si="45"/>
        <v>0</v>
      </c>
      <c r="P968" s="79">
        <f t="shared" si="45"/>
        <v>0</v>
      </c>
      <c r="Q968" s="102" t="str">
        <f t="shared" si="46"/>
        <v/>
      </c>
    </row>
    <row r="969" spans="1:17" x14ac:dyDescent="0.2">
      <c r="A969" s="118" t="str">
        <f t="shared" si="44"/>
        <v/>
      </c>
      <c r="B969" s="104"/>
      <c r="C969" s="153"/>
      <c r="D969" s="105"/>
      <c r="E969" s="105"/>
      <c r="F969" s="106"/>
      <c r="G969" s="105"/>
      <c r="H969" s="105"/>
      <c r="I969" s="107"/>
      <c r="J969" s="422"/>
      <c r="K969" s="422"/>
      <c r="L969" s="531"/>
      <c r="M969" s="422"/>
      <c r="N969" s="104"/>
      <c r="O969" s="79">
        <f t="shared" si="45"/>
        <v>0</v>
      </c>
      <c r="P969" s="79">
        <f t="shared" si="45"/>
        <v>0</v>
      </c>
      <c r="Q969" s="152" t="str">
        <f t="shared" si="46"/>
        <v/>
      </c>
    </row>
    <row r="970" spans="1:17" x14ac:dyDescent="0.2">
      <c r="A970" s="118" t="str">
        <f t="shared" si="44"/>
        <v/>
      </c>
      <c r="B970" s="104"/>
      <c r="C970" s="153"/>
      <c r="D970" s="105"/>
      <c r="E970" s="105"/>
      <c r="F970" s="106"/>
      <c r="G970" s="105"/>
      <c r="H970" s="105"/>
      <c r="I970" s="107"/>
      <c r="J970" s="422"/>
      <c r="K970" s="422"/>
      <c r="L970" s="531"/>
      <c r="M970" s="422"/>
      <c r="N970" s="104"/>
      <c r="O970" s="427">
        <f t="shared" si="45"/>
        <v>0</v>
      </c>
      <c r="P970" s="427">
        <f t="shared" si="45"/>
        <v>0</v>
      </c>
      <c r="Q970" s="428" t="str">
        <f t="shared" si="46"/>
        <v/>
      </c>
    </row>
    <row r="971" spans="1:17" x14ac:dyDescent="0.2">
      <c r="A971" s="118" t="str">
        <f t="shared" si="44"/>
        <v/>
      </c>
      <c r="B971" s="104"/>
      <c r="C971" s="153"/>
      <c r="D971" s="105"/>
      <c r="E971" s="105"/>
      <c r="F971" s="106"/>
      <c r="G971" s="105"/>
      <c r="H971" s="105"/>
      <c r="I971" s="107"/>
      <c r="J971" s="422"/>
      <c r="K971" s="422"/>
      <c r="L971" s="531"/>
      <c r="M971" s="422"/>
      <c r="N971" s="104"/>
      <c r="O971" s="79">
        <f t="shared" si="45"/>
        <v>0</v>
      </c>
      <c r="P971" s="79">
        <f t="shared" si="45"/>
        <v>0</v>
      </c>
      <c r="Q971" s="102" t="str">
        <f t="shared" si="46"/>
        <v/>
      </c>
    </row>
    <row r="972" spans="1:17" x14ac:dyDescent="0.2">
      <c r="A972" s="118" t="str">
        <f t="shared" si="44"/>
        <v/>
      </c>
      <c r="B972" s="104"/>
      <c r="C972" s="153"/>
      <c r="D972" s="105"/>
      <c r="E972" s="105"/>
      <c r="F972" s="106"/>
      <c r="G972" s="105"/>
      <c r="H972" s="105"/>
      <c r="I972" s="107"/>
      <c r="J972" s="422"/>
      <c r="K972" s="422"/>
      <c r="L972" s="531"/>
      <c r="M972" s="422"/>
      <c r="N972" s="104"/>
      <c r="O972" s="79">
        <f t="shared" si="45"/>
        <v>0</v>
      </c>
      <c r="P972" s="79">
        <f t="shared" si="45"/>
        <v>0</v>
      </c>
      <c r="Q972" s="102" t="str">
        <f t="shared" si="46"/>
        <v/>
      </c>
    </row>
    <row r="973" spans="1:17" x14ac:dyDescent="0.2">
      <c r="A973" s="438" t="str">
        <f t="shared" si="44"/>
        <v/>
      </c>
      <c r="B973" s="104"/>
      <c r="C973" s="153"/>
      <c r="D973" s="105"/>
      <c r="E973" s="105"/>
      <c r="F973" s="106"/>
      <c r="G973" s="105"/>
      <c r="H973" s="105"/>
      <c r="I973" s="107"/>
      <c r="J973" s="422"/>
      <c r="K973" s="422"/>
      <c r="L973" s="531"/>
      <c r="M973" s="422"/>
      <c r="N973" s="104"/>
      <c r="O973" s="79">
        <f t="shared" si="45"/>
        <v>0</v>
      </c>
      <c r="P973" s="79">
        <f t="shared" si="45"/>
        <v>0</v>
      </c>
      <c r="Q973" s="152" t="str">
        <f t="shared" si="46"/>
        <v/>
      </c>
    </row>
    <row r="974" spans="1:17" x14ac:dyDescent="0.2">
      <c r="A974" s="118" t="str">
        <f t="shared" si="44"/>
        <v/>
      </c>
      <c r="B974" s="104"/>
      <c r="C974" s="153"/>
      <c r="D974" s="105"/>
      <c r="E974" s="105"/>
      <c r="F974" s="106"/>
      <c r="G974" s="105"/>
      <c r="H974" s="105"/>
      <c r="I974" s="107"/>
      <c r="J974" s="422"/>
      <c r="K974" s="422"/>
      <c r="L974" s="531"/>
      <c r="M974" s="422"/>
      <c r="N974" s="104"/>
      <c r="O974" s="427">
        <f t="shared" si="45"/>
        <v>0</v>
      </c>
      <c r="P974" s="427">
        <f t="shared" si="45"/>
        <v>0</v>
      </c>
      <c r="Q974" s="428" t="str">
        <f t="shared" si="46"/>
        <v/>
      </c>
    </row>
    <row r="975" spans="1:17" x14ac:dyDescent="0.2">
      <c r="A975" s="118" t="str">
        <f t="shared" si="44"/>
        <v/>
      </c>
      <c r="B975" s="104"/>
      <c r="C975" s="153"/>
      <c r="D975" s="105"/>
      <c r="E975" s="105"/>
      <c r="F975" s="106"/>
      <c r="G975" s="105"/>
      <c r="H975" s="105"/>
      <c r="I975" s="107"/>
      <c r="J975" s="422"/>
      <c r="K975" s="422"/>
      <c r="L975" s="531"/>
      <c r="M975" s="422"/>
      <c r="N975" s="104"/>
      <c r="O975" s="79">
        <f t="shared" si="45"/>
        <v>0</v>
      </c>
      <c r="P975" s="79">
        <f t="shared" si="45"/>
        <v>0</v>
      </c>
      <c r="Q975" s="102" t="str">
        <f t="shared" si="46"/>
        <v/>
      </c>
    </row>
    <row r="976" spans="1:17" x14ac:dyDescent="0.2">
      <c r="A976" s="118" t="str">
        <f t="shared" si="44"/>
        <v/>
      </c>
      <c r="B976" s="104"/>
      <c r="C976" s="153"/>
      <c r="D976" s="105"/>
      <c r="E976" s="105"/>
      <c r="F976" s="106"/>
      <c r="G976" s="105"/>
      <c r="H976" s="105"/>
      <c r="I976" s="107"/>
      <c r="J976" s="422"/>
      <c r="K976" s="422"/>
      <c r="L976" s="531"/>
      <c r="M976" s="422"/>
      <c r="N976" s="104"/>
      <c r="O976" s="79">
        <f t="shared" si="45"/>
        <v>0</v>
      </c>
      <c r="P976" s="79">
        <f t="shared" si="45"/>
        <v>0</v>
      </c>
      <c r="Q976" s="102" t="str">
        <f t="shared" si="46"/>
        <v/>
      </c>
    </row>
    <row r="977" spans="1:17" x14ac:dyDescent="0.2">
      <c r="A977" s="118" t="str">
        <f t="shared" si="44"/>
        <v/>
      </c>
      <c r="B977" s="104"/>
      <c r="C977" s="153"/>
      <c r="D977" s="105"/>
      <c r="E977" s="105"/>
      <c r="F977" s="106"/>
      <c r="G977" s="105"/>
      <c r="H977" s="105"/>
      <c r="I977" s="107"/>
      <c r="J977" s="422"/>
      <c r="K977" s="422"/>
      <c r="L977" s="531"/>
      <c r="M977" s="422"/>
      <c r="N977" s="104"/>
      <c r="O977" s="79">
        <f t="shared" si="45"/>
        <v>0</v>
      </c>
      <c r="P977" s="79">
        <f t="shared" si="45"/>
        <v>0</v>
      </c>
      <c r="Q977" s="152" t="str">
        <f t="shared" si="46"/>
        <v/>
      </c>
    </row>
    <row r="978" spans="1:17" x14ac:dyDescent="0.2">
      <c r="A978" s="438" t="str">
        <f t="shared" si="44"/>
        <v/>
      </c>
      <c r="B978" s="104"/>
      <c r="C978" s="153"/>
      <c r="D978" s="105"/>
      <c r="E978" s="105"/>
      <c r="F978" s="106"/>
      <c r="G978" s="105"/>
      <c r="H978" s="105"/>
      <c r="I978" s="107"/>
      <c r="J978" s="422"/>
      <c r="K978" s="422"/>
      <c r="L978" s="531"/>
      <c r="M978" s="422"/>
      <c r="N978" s="104"/>
      <c r="O978" s="427">
        <f t="shared" si="45"/>
        <v>0</v>
      </c>
      <c r="P978" s="427">
        <f t="shared" si="45"/>
        <v>0</v>
      </c>
      <c r="Q978" s="428" t="str">
        <f t="shared" si="46"/>
        <v/>
      </c>
    </row>
    <row r="979" spans="1:17" x14ac:dyDescent="0.2">
      <c r="A979" s="118" t="str">
        <f t="shared" si="44"/>
        <v/>
      </c>
      <c r="B979" s="104"/>
      <c r="C979" s="153"/>
      <c r="D979" s="105"/>
      <c r="E979" s="105"/>
      <c r="F979" s="106"/>
      <c r="G979" s="105"/>
      <c r="H979" s="105"/>
      <c r="I979" s="107"/>
      <c r="J979" s="422"/>
      <c r="K979" s="422"/>
      <c r="L979" s="531"/>
      <c r="M979" s="422"/>
      <c r="N979" s="104"/>
      <c r="O979" s="79">
        <f t="shared" si="45"/>
        <v>0</v>
      </c>
      <c r="P979" s="79">
        <f t="shared" si="45"/>
        <v>0</v>
      </c>
      <c r="Q979" s="102" t="str">
        <f t="shared" si="46"/>
        <v/>
      </c>
    </row>
    <row r="980" spans="1:17" x14ac:dyDescent="0.2">
      <c r="A980" s="118" t="str">
        <f t="shared" si="44"/>
        <v/>
      </c>
      <c r="B980" s="104"/>
      <c r="C980" s="153"/>
      <c r="D980" s="105"/>
      <c r="E980" s="105"/>
      <c r="F980" s="106"/>
      <c r="G980" s="105"/>
      <c r="H980" s="105"/>
      <c r="I980" s="107"/>
      <c r="J980" s="422"/>
      <c r="K980" s="422"/>
      <c r="L980" s="531"/>
      <c r="M980" s="422"/>
      <c r="N980" s="104"/>
      <c r="O980" s="79">
        <f t="shared" si="45"/>
        <v>0</v>
      </c>
      <c r="P980" s="79">
        <f t="shared" si="45"/>
        <v>0</v>
      </c>
      <c r="Q980" s="102" t="str">
        <f t="shared" si="46"/>
        <v/>
      </c>
    </row>
    <row r="981" spans="1:17" s="430" customFormat="1" x14ac:dyDescent="0.2">
      <c r="A981" s="118" t="str">
        <f t="shared" si="44"/>
        <v/>
      </c>
      <c r="B981" s="447"/>
      <c r="C981" s="448"/>
      <c r="D981" s="446"/>
      <c r="E981" s="446"/>
      <c r="F981" s="449"/>
      <c r="G981" s="446"/>
      <c r="H981" s="446"/>
      <c r="I981" s="446"/>
      <c r="J981" s="450"/>
      <c r="K981" s="450"/>
      <c r="L981" s="532"/>
      <c r="M981" s="450"/>
      <c r="N981" s="447"/>
      <c r="O981" s="79">
        <f t="shared" si="45"/>
        <v>0</v>
      </c>
      <c r="P981" s="79">
        <f t="shared" si="45"/>
        <v>0</v>
      </c>
      <c r="Q981" s="152" t="str">
        <f t="shared" si="46"/>
        <v/>
      </c>
    </row>
    <row r="982" spans="1:17" x14ac:dyDescent="0.2">
      <c r="A982" s="118" t="str">
        <f t="shared" si="44"/>
        <v/>
      </c>
      <c r="B982" s="104"/>
      <c r="C982" s="153"/>
      <c r="D982" s="105"/>
      <c r="E982" s="105"/>
      <c r="F982" s="106"/>
      <c r="G982" s="105"/>
      <c r="H982" s="105"/>
      <c r="I982" s="107"/>
      <c r="J982" s="422"/>
      <c r="K982" s="422"/>
      <c r="L982" s="531"/>
      <c r="M982" s="422"/>
      <c r="N982" s="104"/>
      <c r="O982" s="427">
        <f t="shared" si="45"/>
        <v>0</v>
      </c>
      <c r="P982" s="427">
        <f t="shared" si="45"/>
        <v>0</v>
      </c>
      <c r="Q982" s="428" t="str">
        <f t="shared" si="46"/>
        <v/>
      </c>
    </row>
    <row r="983" spans="1:17" x14ac:dyDescent="0.2">
      <c r="A983" s="438" t="str">
        <f t="shared" si="44"/>
        <v/>
      </c>
      <c r="B983" s="104"/>
      <c r="C983" s="153"/>
      <c r="D983" s="105"/>
      <c r="E983" s="105"/>
      <c r="F983" s="106"/>
      <c r="G983" s="105"/>
      <c r="H983" s="105"/>
      <c r="I983" s="107"/>
      <c r="J983" s="422"/>
      <c r="K983" s="422"/>
      <c r="L983" s="531"/>
      <c r="M983" s="422"/>
      <c r="N983" s="104"/>
      <c r="O983" s="79">
        <f t="shared" si="45"/>
        <v>0</v>
      </c>
      <c r="P983" s="79">
        <f t="shared" si="45"/>
        <v>0</v>
      </c>
      <c r="Q983" s="102" t="str">
        <f t="shared" si="46"/>
        <v/>
      </c>
    </row>
    <row r="984" spans="1:17" x14ac:dyDescent="0.2">
      <c r="A984" s="118" t="str">
        <f t="shared" si="44"/>
        <v/>
      </c>
      <c r="B984" s="104"/>
      <c r="C984" s="153"/>
      <c r="D984" s="105"/>
      <c r="E984" s="105"/>
      <c r="F984" s="106"/>
      <c r="G984" s="105"/>
      <c r="H984" s="105"/>
      <c r="I984" s="107"/>
      <c r="J984" s="422"/>
      <c r="K984" s="422"/>
      <c r="L984" s="531"/>
      <c r="M984" s="422"/>
      <c r="N984" s="104"/>
      <c r="O984" s="79">
        <f t="shared" si="45"/>
        <v>0</v>
      </c>
      <c r="P984" s="79">
        <f t="shared" si="45"/>
        <v>0</v>
      </c>
      <c r="Q984" s="102" t="str">
        <f t="shared" si="46"/>
        <v/>
      </c>
    </row>
    <row r="985" spans="1:17" x14ac:dyDescent="0.2">
      <c r="A985" s="118" t="str">
        <f t="shared" si="44"/>
        <v/>
      </c>
      <c r="B985" s="104"/>
      <c r="C985" s="153"/>
      <c r="D985" s="105"/>
      <c r="E985" s="105"/>
      <c r="F985" s="106"/>
      <c r="G985" s="105"/>
      <c r="H985" s="105"/>
      <c r="I985" s="107"/>
      <c r="J985" s="422"/>
      <c r="K985" s="422"/>
      <c r="L985" s="531"/>
      <c r="M985" s="422"/>
      <c r="N985" s="104"/>
      <c r="O985" s="79">
        <f t="shared" si="45"/>
        <v>0</v>
      </c>
      <c r="P985" s="79">
        <f t="shared" si="45"/>
        <v>0</v>
      </c>
      <c r="Q985" s="152" t="str">
        <f t="shared" si="46"/>
        <v/>
      </c>
    </row>
    <row r="986" spans="1:17" x14ac:dyDescent="0.2">
      <c r="A986" s="118" t="str">
        <f t="shared" si="44"/>
        <v/>
      </c>
      <c r="B986" s="104"/>
      <c r="C986" s="153"/>
      <c r="D986" s="105"/>
      <c r="E986" s="105"/>
      <c r="F986" s="106"/>
      <c r="G986" s="105"/>
      <c r="H986" s="105"/>
      <c r="I986" s="107"/>
      <c r="J986" s="422"/>
      <c r="K986" s="422"/>
      <c r="L986" s="531"/>
      <c r="M986" s="422"/>
      <c r="N986" s="104"/>
      <c r="O986" s="427">
        <f t="shared" si="45"/>
        <v>0</v>
      </c>
      <c r="P986" s="427">
        <f t="shared" si="45"/>
        <v>0</v>
      </c>
      <c r="Q986" s="428" t="str">
        <f t="shared" si="46"/>
        <v/>
      </c>
    </row>
    <row r="987" spans="1:17" x14ac:dyDescent="0.2">
      <c r="A987" s="118" t="str">
        <f t="shared" si="44"/>
        <v/>
      </c>
      <c r="B987" s="104"/>
      <c r="C987" s="153"/>
      <c r="D987" s="105"/>
      <c r="E987" s="105"/>
      <c r="F987" s="106"/>
      <c r="G987" s="105"/>
      <c r="H987" s="105"/>
      <c r="I987" s="107"/>
      <c r="J987" s="422"/>
      <c r="K987" s="422"/>
      <c r="L987" s="531"/>
      <c r="M987" s="422"/>
      <c r="N987" s="104"/>
      <c r="O987" s="79">
        <f t="shared" si="45"/>
        <v>0</v>
      </c>
      <c r="P987" s="79">
        <f t="shared" si="45"/>
        <v>0</v>
      </c>
      <c r="Q987" s="102" t="str">
        <f t="shared" si="46"/>
        <v/>
      </c>
    </row>
    <row r="988" spans="1:17" x14ac:dyDescent="0.2">
      <c r="A988" s="438" t="str">
        <f t="shared" si="44"/>
        <v/>
      </c>
      <c r="B988" s="104"/>
      <c r="C988" s="153"/>
      <c r="D988" s="105"/>
      <c r="E988" s="105"/>
      <c r="F988" s="106"/>
      <c r="G988" s="105"/>
      <c r="H988" s="105"/>
      <c r="I988" s="107"/>
      <c r="J988" s="422"/>
      <c r="K988" s="422"/>
      <c r="L988" s="531"/>
      <c r="M988" s="422"/>
      <c r="N988" s="104"/>
      <c r="O988" s="79">
        <f t="shared" si="45"/>
        <v>0</v>
      </c>
      <c r="P988" s="79">
        <f t="shared" si="45"/>
        <v>0</v>
      </c>
      <c r="Q988" s="102" t="str">
        <f t="shared" si="46"/>
        <v/>
      </c>
    </row>
    <row r="989" spans="1:17" x14ac:dyDescent="0.2">
      <c r="A989" s="118" t="str">
        <f t="shared" ref="A989:A1052" si="47">IF(B989="","",ROW()-4)</f>
        <v/>
      </c>
      <c r="B989" s="104"/>
      <c r="C989" s="153"/>
      <c r="D989" s="105"/>
      <c r="E989" s="105"/>
      <c r="F989" s="106"/>
      <c r="G989" s="105"/>
      <c r="H989" s="105"/>
      <c r="I989" s="107"/>
      <c r="J989" s="422"/>
      <c r="K989" s="422"/>
      <c r="L989" s="531"/>
      <c r="M989" s="422"/>
      <c r="N989" s="104"/>
      <c r="O989" s="79">
        <f t="shared" si="45"/>
        <v>0</v>
      </c>
      <c r="P989" s="79">
        <f t="shared" si="45"/>
        <v>0</v>
      </c>
      <c r="Q989" s="152" t="str">
        <f t="shared" si="46"/>
        <v/>
      </c>
    </row>
    <row r="990" spans="1:17" x14ac:dyDescent="0.2">
      <c r="A990" s="118" t="str">
        <f t="shared" si="47"/>
        <v/>
      </c>
      <c r="B990" s="104"/>
      <c r="C990" s="153"/>
      <c r="D990" s="105"/>
      <c r="E990" s="105"/>
      <c r="F990" s="106"/>
      <c r="G990" s="105"/>
      <c r="H990" s="105"/>
      <c r="I990" s="107"/>
      <c r="J990" s="422"/>
      <c r="K990" s="422"/>
      <c r="L990" s="531"/>
      <c r="M990" s="422"/>
      <c r="N990" s="104"/>
      <c r="O990" s="427">
        <f t="shared" si="45"/>
        <v>0</v>
      </c>
      <c r="P990" s="427">
        <f t="shared" si="45"/>
        <v>0</v>
      </c>
      <c r="Q990" s="428" t="str">
        <f t="shared" si="46"/>
        <v/>
      </c>
    </row>
    <row r="991" spans="1:17" x14ac:dyDescent="0.2">
      <c r="A991" s="118" t="str">
        <f t="shared" si="47"/>
        <v/>
      </c>
      <c r="B991" s="104"/>
      <c r="C991" s="153"/>
      <c r="D991" s="105"/>
      <c r="E991" s="105"/>
      <c r="F991" s="106"/>
      <c r="G991" s="105"/>
      <c r="H991" s="105"/>
      <c r="I991" s="107"/>
      <c r="J991" s="422"/>
      <c r="K991" s="422"/>
      <c r="L991" s="531"/>
      <c r="M991" s="422"/>
      <c r="N991" s="104"/>
      <c r="O991" s="79">
        <f t="shared" si="45"/>
        <v>0</v>
      </c>
      <c r="P991" s="79">
        <f t="shared" si="45"/>
        <v>0</v>
      </c>
      <c r="Q991" s="102" t="str">
        <f t="shared" si="46"/>
        <v/>
      </c>
    </row>
    <row r="992" spans="1:17" x14ac:dyDescent="0.2">
      <c r="A992" s="118" t="str">
        <f t="shared" si="47"/>
        <v/>
      </c>
      <c r="B992" s="104"/>
      <c r="C992" s="153"/>
      <c r="D992" s="105"/>
      <c r="E992" s="105"/>
      <c r="F992" s="106"/>
      <c r="G992" s="105"/>
      <c r="H992" s="105"/>
      <c r="I992" s="107"/>
      <c r="J992" s="422"/>
      <c r="K992" s="422"/>
      <c r="L992" s="531"/>
      <c r="M992" s="422"/>
      <c r="N992" s="104"/>
      <c r="O992" s="79">
        <f t="shared" si="45"/>
        <v>0</v>
      </c>
      <c r="P992" s="79">
        <f t="shared" si="45"/>
        <v>0</v>
      </c>
      <c r="Q992" s="102" t="str">
        <f t="shared" si="46"/>
        <v/>
      </c>
    </row>
    <row r="993" spans="1:17" x14ac:dyDescent="0.2">
      <c r="A993" s="438" t="str">
        <f t="shared" si="47"/>
        <v/>
      </c>
      <c r="B993" s="104"/>
      <c r="C993" s="153"/>
      <c r="D993" s="105"/>
      <c r="E993" s="105"/>
      <c r="F993" s="106"/>
      <c r="G993" s="105"/>
      <c r="H993" s="105"/>
      <c r="I993" s="107"/>
      <c r="J993" s="422"/>
      <c r="K993" s="422"/>
      <c r="L993" s="531"/>
      <c r="M993" s="422"/>
      <c r="N993" s="104"/>
      <c r="O993" s="79">
        <f t="shared" si="45"/>
        <v>0</v>
      </c>
      <c r="P993" s="79">
        <f t="shared" si="45"/>
        <v>0</v>
      </c>
      <c r="Q993" s="152" t="str">
        <f t="shared" si="46"/>
        <v/>
      </c>
    </row>
    <row r="994" spans="1:17" x14ac:dyDescent="0.2">
      <c r="A994" s="118" t="str">
        <f t="shared" si="47"/>
        <v/>
      </c>
      <c r="B994" s="104"/>
      <c r="C994" s="153"/>
      <c r="D994" s="105"/>
      <c r="E994" s="105"/>
      <c r="F994" s="106"/>
      <c r="G994" s="105"/>
      <c r="H994" s="105"/>
      <c r="I994" s="107"/>
      <c r="J994" s="422"/>
      <c r="K994" s="422"/>
      <c r="L994" s="531"/>
      <c r="M994" s="422"/>
      <c r="N994" s="104"/>
      <c r="O994" s="427">
        <f t="shared" si="45"/>
        <v>0</v>
      </c>
      <c r="P994" s="427">
        <f t="shared" si="45"/>
        <v>0</v>
      </c>
      <c r="Q994" s="428" t="str">
        <f t="shared" si="46"/>
        <v/>
      </c>
    </row>
    <row r="995" spans="1:17" x14ac:dyDescent="0.2">
      <c r="A995" s="118" t="str">
        <f t="shared" si="47"/>
        <v/>
      </c>
      <c r="B995" s="104"/>
      <c r="C995" s="153"/>
      <c r="D995" s="105"/>
      <c r="E995" s="105"/>
      <c r="F995" s="106"/>
      <c r="G995" s="105"/>
      <c r="H995" s="105"/>
      <c r="I995" s="107"/>
      <c r="J995" s="422"/>
      <c r="K995" s="422"/>
      <c r="L995" s="531"/>
      <c r="M995" s="422"/>
      <c r="N995" s="104"/>
      <c r="O995" s="79">
        <f t="shared" si="45"/>
        <v>0</v>
      </c>
      <c r="P995" s="79">
        <f t="shared" si="45"/>
        <v>0</v>
      </c>
      <c r="Q995" s="102" t="str">
        <f t="shared" si="46"/>
        <v/>
      </c>
    </row>
    <row r="996" spans="1:17" s="429" customFormat="1" x14ac:dyDescent="0.2">
      <c r="A996" s="118" t="str">
        <f t="shared" si="47"/>
        <v/>
      </c>
      <c r="B996" s="439"/>
      <c r="C996" s="287"/>
      <c r="D996" s="107"/>
      <c r="E996" s="107"/>
      <c r="F996" s="288"/>
      <c r="G996" s="107"/>
      <c r="H996" s="107"/>
      <c r="I996" s="107"/>
      <c r="J996" s="423"/>
      <c r="K996" s="423"/>
      <c r="L996" s="531"/>
      <c r="M996" s="423"/>
      <c r="N996" s="439"/>
      <c r="O996" s="79">
        <f t="shared" si="45"/>
        <v>0</v>
      </c>
      <c r="P996" s="79">
        <f t="shared" si="45"/>
        <v>0</v>
      </c>
      <c r="Q996" s="102" t="str">
        <f t="shared" si="46"/>
        <v/>
      </c>
    </row>
    <row r="997" spans="1:17" x14ac:dyDescent="0.2">
      <c r="A997" s="118" t="str">
        <f t="shared" si="47"/>
        <v/>
      </c>
      <c r="B997" s="104"/>
      <c r="C997" s="153"/>
      <c r="D997" s="105"/>
      <c r="E997" s="105"/>
      <c r="F997" s="106"/>
      <c r="G997" s="105"/>
      <c r="H997" s="105"/>
      <c r="I997" s="107"/>
      <c r="J997" s="422"/>
      <c r="K997" s="422"/>
      <c r="L997" s="531"/>
      <c r="M997" s="422"/>
      <c r="N997" s="104"/>
      <c r="O997" s="79">
        <f t="shared" si="45"/>
        <v>0</v>
      </c>
      <c r="P997" s="79">
        <f t="shared" si="45"/>
        <v>0</v>
      </c>
      <c r="Q997" s="152" t="str">
        <f t="shared" si="46"/>
        <v/>
      </c>
    </row>
    <row r="998" spans="1:17" x14ac:dyDescent="0.2">
      <c r="A998" s="438" t="str">
        <f t="shared" si="47"/>
        <v/>
      </c>
      <c r="B998" s="104"/>
      <c r="C998" s="153"/>
      <c r="D998" s="105"/>
      <c r="E998" s="105"/>
      <c r="F998" s="106"/>
      <c r="G998" s="105"/>
      <c r="H998" s="105"/>
      <c r="I998" s="107"/>
      <c r="J998" s="422"/>
      <c r="K998" s="422"/>
      <c r="L998" s="531"/>
      <c r="M998" s="422"/>
      <c r="N998" s="104"/>
      <c r="O998" s="427">
        <f t="shared" si="45"/>
        <v>0</v>
      </c>
      <c r="P998" s="427">
        <f t="shared" si="45"/>
        <v>0</v>
      </c>
      <c r="Q998" s="428" t="str">
        <f t="shared" si="46"/>
        <v/>
      </c>
    </row>
    <row r="999" spans="1:17" x14ac:dyDescent="0.2">
      <c r="A999" s="118" t="str">
        <f t="shared" si="47"/>
        <v/>
      </c>
      <c r="B999" s="104"/>
      <c r="C999" s="153"/>
      <c r="D999" s="105"/>
      <c r="E999" s="105"/>
      <c r="F999" s="106"/>
      <c r="G999" s="105"/>
      <c r="H999" s="105"/>
      <c r="I999" s="107"/>
      <c r="J999" s="422"/>
      <c r="K999" s="422"/>
      <c r="L999" s="531"/>
      <c r="M999" s="422"/>
      <c r="N999" s="104"/>
      <c r="O999" s="79">
        <f t="shared" si="45"/>
        <v>0</v>
      </c>
      <c r="P999" s="79">
        <f t="shared" si="45"/>
        <v>0</v>
      </c>
      <c r="Q999" s="102" t="str">
        <f t="shared" si="46"/>
        <v/>
      </c>
    </row>
    <row r="1000" spans="1:17" x14ac:dyDescent="0.2">
      <c r="A1000" s="118" t="str">
        <f t="shared" si="47"/>
        <v/>
      </c>
      <c r="B1000" s="104"/>
      <c r="C1000" s="153"/>
      <c r="D1000" s="105"/>
      <c r="E1000" s="105"/>
      <c r="F1000" s="106"/>
      <c r="G1000" s="105"/>
      <c r="H1000" s="105"/>
      <c r="I1000" s="107"/>
      <c r="J1000" s="422"/>
      <c r="K1000" s="422"/>
      <c r="L1000" s="531"/>
      <c r="M1000" s="422"/>
      <c r="N1000" s="104"/>
      <c r="O1000" s="79">
        <f t="shared" si="45"/>
        <v>0</v>
      </c>
      <c r="P1000" s="79">
        <f t="shared" si="45"/>
        <v>0</v>
      </c>
      <c r="Q1000" s="102" t="str">
        <f t="shared" si="46"/>
        <v/>
      </c>
    </row>
    <row r="1001" spans="1:17" x14ac:dyDescent="0.2">
      <c r="A1001" s="118" t="str">
        <f t="shared" si="47"/>
        <v/>
      </c>
      <c r="B1001" s="104"/>
      <c r="C1001" s="153"/>
      <c r="D1001" s="105"/>
      <c r="E1001" s="105"/>
      <c r="F1001" s="106"/>
      <c r="G1001" s="105"/>
      <c r="H1001" s="105"/>
      <c r="I1001" s="107"/>
      <c r="J1001" s="422"/>
      <c r="K1001" s="422"/>
      <c r="L1001" s="531"/>
      <c r="M1001" s="422"/>
      <c r="N1001" s="104"/>
      <c r="O1001" s="79">
        <f t="shared" si="45"/>
        <v>0</v>
      </c>
      <c r="P1001" s="79">
        <f t="shared" si="45"/>
        <v>0</v>
      </c>
      <c r="Q1001" s="152" t="str">
        <f t="shared" si="46"/>
        <v/>
      </c>
    </row>
    <row r="1002" spans="1:17" x14ac:dyDescent="0.2">
      <c r="A1002" s="118" t="str">
        <f t="shared" si="47"/>
        <v/>
      </c>
      <c r="B1002" s="104"/>
      <c r="C1002" s="153"/>
      <c r="D1002" s="105"/>
      <c r="E1002" s="105"/>
      <c r="F1002" s="106"/>
      <c r="G1002" s="105"/>
      <c r="H1002" s="105"/>
      <c r="I1002" s="107"/>
      <c r="J1002" s="422"/>
      <c r="K1002" s="422"/>
      <c r="L1002" s="531"/>
      <c r="M1002" s="422"/>
      <c r="N1002" s="104"/>
      <c r="O1002" s="427">
        <f t="shared" si="45"/>
        <v>0</v>
      </c>
      <c r="P1002" s="427">
        <f t="shared" si="45"/>
        <v>0</v>
      </c>
      <c r="Q1002" s="428" t="str">
        <f t="shared" si="46"/>
        <v/>
      </c>
    </row>
    <row r="1003" spans="1:17" x14ac:dyDescent="0.2">
      <c r="A1003" s="438" t="str">
        <f t="shared" si="47"/>
        <v/>
      </c>
      <c r="B1003" s="104"/>
      <c r="C1003" s="153"/>
      <c r="D1003" s="105"/>
      <c r="E1003" s="105"/>
      <c r="F1003" s="106"/>
      <c r="G1003" s="105"/>
      <c r="H1003" s="105"/>
      <c r="I1003" s="107"/>
      <c r="J1003" s="422"/>
      <c r="K1003" s="422"/>
      <c r="L1003" s="531"/>
      <c r="M1003" s="422"/>
      <c r="N1003" s="104"/>
      <c r="O1003" s="79">
        <f t="shared" si="45"/>
        <v>0</v>
      </c>
      <c r="P1003" s="79">
        <f t="shared" si="45"/>
        <v>0</v>
      </c>
      <c r="Q1003" s="102" t="str">
        <f t="shared" si="46"/>
        <v/>
      </c>
    </row>
    <row r="1004" spans="1:17" x14ac:dyDescent="0.2">
      <c r="A1004" s="118" t="str">
        <f t="shared" si="47"/>
        <v/>
      </c>
      <c r="B1004" s="104"/>
      <c r="C1004" s="153"/>
      <c r="D1004" s="105"/>
      <c r="E1004" s="105"/>
      <c r="F1004" s="106"/>
      <c r="G1004" s="105"/>
      <c r="H1004" s="105"/>
      <c r="I1004" s="107"/>
      <c r="J1004" s="422"/>
      <c r="K1004" s="422"/>
      <c r="L1004" s="531"/>
      <c r="M1004" s="422"/>
      <c r="N1004" s="104"/>
      <c r="O1004" s="79">
        <f t="shared" si="45"/>
        <v>0</v>
      </c>
      <c r="P1004" s="79">
        <f t="shared" si="45"/>
        <v>0</v>
      </c>
      <c r="Q1004" s="102" t="str">
        <f t="shared" si="46"/>
        <v/>
      </c>
    </row>
    <row r="1005" spans="1:17" x14ac:dyDescent="0.2">
      <c r="A1005" s="118" t="str">
        <f t="shared" si="47"/>
        <v/>
      </c>
      <c r="B1005" s="104"/>
      <c r="C1005" s="153"/>
      <c r="D1005" s="105"/>
      <c r="E1005" s="105"/>
      <c r="F1005" s="106"/>
      <c r="G1005" s="105"/>
      <c r="H1005" s="105"/>
      <c r="I1005" s="107"/>
      <c r="J1005" s="422"/>
      <c r="K1005" s="422"/>
      <c r="L1005" s="531"/>
      <c r="M1005" s="422"/>
      <c r="N1005" s="104"/>
      <c r="O1005" s="79">
        <f t="shared" si="45"/>
        <v>0</v>
      </c>
      <c r="P1005" s="79">
        <f t="shared" si="45"/>
        <v>0</v>
      </c>
      <c r="Q1005" s="152" t="str">
        <f t="shared" si="46"/>
        <v/>
      </c>
    </row>
    <row r="1006" spans="1:17" x14ac:dyDescent="0.2">
      <c r="A1006" s="118" t="str">
        <f t="shared" si="47"/>
        <v/>
      </c>
      <c r="B1006" s="104"/>
      <c r="C1006" s="153"/>
      <c r="D1006" s="105"/>
      <c r="E1006" s="105"/>
      <c r="F1006" s="106"/>
      <c r="G1006" s="105"/>
      <c r="H1006" s="105"/>
      <c r="I1006" s="107"/>
      <c r="J1006" s="422"/>
      <c r="K1006" s="422"/>
      <c r="L1006" s="531"/>
      <c r="M1006" s="422"/>
      <c r="N1006" s="104"/>
      <c r="O1006" s="427">
        <f t="shared" ref="O1006:P1069" si="48">IF(B1006=0,0,IF(YEAR(B1006)=$P$1,MONTH(B1006)-$O$1+1,(YEAR(B1006)-$P$1)*12-$O$1+1+MONTH(B1006)))</f>
        <v>0</v>
      </c>
      <c r="P1006" s="427">
        <f t="shared" si="48"/>
        <v>0</v>
      </c>
      <c r="Q1006" s="428" t="str">
        <f t="shared" si="46"/>
        <v/>
      </c>
    </row>
    <row r="1007" spans="1:17" x14ac:dyDescent="0.2">
      <c r="A1007" s="118" t="str">
        <f t="shared" si="47"/>
        <v/>
      </c>
      <c r="B1007" s="104"/>
      <c r="C1007" s="153"/>
      <c r="D1007" s="105"/>
      <c r="E1007" s="105"/>
      <c r="F1007" s="106"/>
      <c r="G1007" s="105"/>
      <c r="H1007" s="105"/>
      <c r="I1007" s="107"/>
      <c r="J1007" s="422"/>
      <c r="K1007" s="422"/>
      <c r="L1007" s="531"/>
      <c r="M1007" s="422"/>
      <c r="N1007" s="104"/>
      <c r="O1007" s="79">
        <f t="shared" si="48"/>
        <v>0</v>
      </c>
      <c r="P1007" s="79">
        <f t="shared" si="48"/>
        <v>0</v>
      </c>
      <c r="Q1007" s="102" t="str">
        <f t="shared" si="46"/>
        <v/>
      </c>
    </row>
    <row r="1008" spans="1:17" x14ac:dyDescent="0.2">
      <c r="A1008" s="438" t="str">
        <f t="shared" si="47"/>
        <v/>
      </c>
      <c r="B1008" s="104"/>
      <c r="C1008" s="153"/>
      <c r="D1008" s="105"/>
      <c r="E1008" s="105"/>
      <c r="F1008" s="106"/>
      <c r="G1008" s="105"/>
      <c r="H1008" s="105"/>
      <c r="I1008" s="107"/>
      <c r="J1008" s="422"/>
      <c r="K1008" s="422"/>
      <c r="L1008" s="531"/>
      <c r="M1008" s="422"/>
      <c r="N1008" s="104"/>
      <c r="O1008" s="79">
        <f t="shared" si="48"/>
        <v>0</v>
      </c>
      <c r="P1008" s="79">
        <f t="shared" si="48"/>
        <v>0</v>
      </c>
      <c r="Q1008" s="102" t="str">
        <f t="shared" si="46"/>
        <v/>
      </c>
    </row>
    <row r="1009" spans="1:17" x14ac:dyDescent="0.2">
      <c r="A1009" s="118" t="str">
        <f t="shared" si="47"/>
        <v/>
      </c>
      <c r="B1009" s="104"/>
      <c r="C1009" s="153"/>
      <c r="D1009" s="105"/>
      <c r="E1009" s="105"/>
      <c r="F1009" s="106"/>
      <c r="G1009" s="105"/>
      <c r="H1009" s="105"/>
      <c r="I1009" s="107"/>
      <c r="J1009" s="422"/>
      <c r="K1009" s="422"/>
      <c r="L1009" s="531"/>
      <c r="M1009" s="422"/>
      <c r="N1009" s="104"/>
      <c r="O1009" s="79">
        <f t="shared" si="48"/>
        <v>0</v>
      </c>
      <c r="P1009" s="79">
        <f t="shared" si="48"/>
        <v>0</v>
      </c>
      <c r="Q1009" s="152" t="str">
        <f t="shared" si="46"/>
        <v/>
      </c>
    </row>
    <row r="1010" spans="1:17" x14ac:dyDescent="0.2">
      <c r="A1010" s="118" t="str">
        <f t="shared" si="47"/>
        <v/>
      </c>
      <c r="B1010" s="104"/>
      <c r="C1010" s="153"/>
      <c r="D1010" s="105"/>
      <c r="E1010" s="105"/>
      <c r="F1010" s="106"/>
      <c r="G1010" s="105"/>
      <c r="H1010" s="105"/>
      <c r="I1010" s="107"/>
      <c r="J1010" s="422"/>
      <c r="K1010" s="422"/>
      <c r="L1010" s="531"/>
      <c r="M1010" s="422"/>
      <c r="N1010" s="104"/>
      <c r="O1010" s="427">
        <f t="shared" si="48"/>
        <v>0</v>
      </c>
      <c r="P1010" s="427">
        <f t="shared" si="48"/>
        <v>0</v>
      </c>
      <c r="Q1010" s="428" t="str">
        <f t="shared" si="46"/>
        <v/>
      </c>
    </row>
    <row r="1011" spans="1:17" x14ac:dyDescent="0.2">
      <c r="A1011" s="118" t="str">
        <f t="shared" si="47"/>
        <v/>
      </c>
      <c r="B1011" s="104"/>
      <c r="C1011" s="153"/>
      <c r="D1011" s="105"/>
      <c r="E1011" s="105"/>
      <c r="F1011" s="106"/>
      <c r="G1011" s="105"/>
      <c r="H1011" s="105"/>
      <c r="I1011" s="107"/>
      <c r="J1011" s="422"/>
      <c r="K1011" s="422"/>
      <c r="L1011" s="531"/>
      <c r="M1011" s="422"/>
      <c r="N1011" s="104"/>
      <c r="O1011" s="79">
        <f t="shared" si="48"/>
        <v>0</v>
      </c>
      <c r="P1011" s="79">
        <f t="shared" si="48"/>
        <v>0</v>
      </c>
      <c r="Q1011" s="102" t="str">
        <f t="shared" ref="Q1011:Q1074" si="49">SUBSTITUTE(D1011," ","_")</f>
        <v/>
      </c>
    </row>
    <row r="1012" spans="1:17" x14ac:dyDescent="0.2">
      <c r="A1012" s="118" t="str">
        <f t="shared" si="47"/>
        <v/>
      </c>
      <c r="B1012" s="104"/>
      <c r="C1012" s="153"/>
      <c r="D1012" s="105"/>
      <c r="E1012" s="105"/>
      <c r="F1012" s="106"/>
      <c r="G1012" s="105"/>
      <c r="H1012" s="105"/>
      <c r="I1012" s="107"/>
      <c r="J1012" s="422"/>
      <c r="K1012" s="422"/>
      <c r="L1012" s="531"/>
      <c r="M1012" s="422"/>
      <c r="N1012" s="104"/>
      <c r="O1012" s="79">
        <f t="shared" si="48"/>
        <v>0</v>
      </c>
      <c r="P1012" s="79">
        <f t="shared" si="48"/>
        <v>0</v>
      </c>
      <c r="Q1012" s="102" t="str">
        <f t="shared" si="49"/>
        <v/>
      </c>
    </row>
    <row r="1013" spans="1:17" x14ac:dyDescent="0.2">
      <c r="A1013" s="438" t="str">
        <f t="shared" si="47"/>
        <v/>
      </c>
      <c r="B1013" s="104"/>
      <c r="C1013" s="153"/>
      <c r="D1013" s="105"/>
      <c r="E1013" s="105"/>
      <c r="F1013" s="106"/>
      <c r="G1013" s="105"/>
      <c r="H1013" s="105"/>
      <c r="I1013" s="107"/>
      <c r="J1013" s="422"/>
      <c r="K1013" s="422"/>
      <c r="L1013" s="531"/>
      <c r="M1013" s="422"/>
      <c r="N1013" s="104"/>
      <c r="O1013" s="79">
        <f t="shared" si="48"/>
        <v>0</v>
      </c>
      <c r="P1013" s="79">
        <f t="shared" si="48"/>
        <v>0</v>
      </c>
      <c r="Q1013" s="152" t="str">
        <f t="shared" si="49"/>
        <v/>
      </c>
    </row>
    <row r="1014" spans="1:17" x14ac:dyDescent="0.2">
      <c r="A1014" s="118" t="str">
        <f t="shared" si="47"/>
        <v/>
      </c>
      <c r="B1014" s="104"/>
      <c r="C1014" s="153"/>
      <c r="D1014" s="105"/>
      <c r="E1014" s="105"/>
      <c r="F1014" s="106"/>
      <c r="G1014" s="105"/>
      <c r="H1014" s="105"/>
      <c r="I1014" s="107"/>
      <c r="J1014" s="422"/>
      <c r="K1014" s="422"/>
      <c r="L1014" s="531"/>
      <c r="M1014" s="422"/>
      <c r="N1014" s="104"/>
      <c r="O1014" s="427">
        <f t="shared" si="48"/>
        <v>0</v>
      </c>
      <c r="P1014" s="427">
        <f t="shared" si="48"/>
        <v>0</v>
      </c>
      <c r="Q1014" s="428" t="str">
        <f t="shared" si="49"/>
        <v/>
      </c>
    </row>
    <row r="1015" spans="1:17" x14ac:dyDescent="0.2">
      <c r="A1015" s="118" t="str">
        <f t="shared" si="47"/>
        <v/>
      </c>
      <c r="B1015" s="104"/>
      <c r="C1015" s="153"/>
      <c r="D1015" s="105"/>
      <c r="E1015" s="105"/>
      <c r="F1015" s="106"/>
      <c r="G1015" s="105"/>
      <c r="H1015" s="105"/>
      <c r="I1015" s="107"/>
      <c r="J1015" s="422"/>
      <c r="K1015" s="422"/>
      <c r="L1015" s="531"/>
      <c r="M1015" s="422"/>
      <c r="N1015" s="104"/>
      <c r="O1015" s="79">
        <f t="shared" si="48"/>
        <v>0</v>
      </c>
      <c r="P1015" s="79">
        <f t="shared" si="48"/>
        <v>0</v>
      </c>
      <c r="Q1015" s="102" t="str">
        <f t="shared" si="49"/>
        <v/>
      </c>
    </row>
    <row r="1016" spans="1:17" x14ac:dyDescent="0.2">
      <c r="A1016" s="118" t="str">
        <f t="shared" si="47"/>
        <v/>
      </c>
      <c r="B1016" s="104"/>
      <c r="C1016" s="153"/>
      <c r="D1016" s="105"/>
      <c r="E1016" s="105"/>
      <c r="F1016" s="106"/>
      <c r="G1016" s="105"/>
      <c r="H1016" s="105"/>
      <c r="I1016" s="107"/>
      <c r="J1016" s="422"/>
      <c r="K1016" s="422"/>
      <c r="L1016" s="531"/>
      <c r="M1016" s="422"/>
      <c r="N1016" s="104"/>
      <c r="O1016" s="79">
        <f t="shared" si="48"/>
        <v>0</v>
      </c>
      <c r="P1016" s="79">
        <f t="shared" si="48"/>
        <v>0</v>
      </c>
      <c r="Q1016" s="102" t="str">
        <f t="shared" si="49"/>
        <v/>
      </c>
    </row>
    <row r="1017" spans="1:17" x14ac:dyDescent="0.2">
      <c r="A1017" s="118" t="str">
        <f t="shared" si="47"/>
        <v/>
      </c>
      <c r="B1017" s="104"/>
      <c r="C1017" s="153"/>
      <c r="D1017" s="105"/>
      <c r="E1017" s="105"/>
      <c r="F1017" s="106"/>
      <c r="G1017" s="105"/>
      <c r="H1017" s="105"/>
      <c r="I1017" s="107"/>
      <c r="J1017" s="422"/>
      <c r="K1017" s="422"/>
      <c r="L1017" s="531"/>
      <c r="M1017" s="422"/>
      <c r="N1017" s="104"/>
      <c r="O1017" s="79">
        <f t="shared" si="48"/>
        <v>0</v>
      </c>
      <c r="P1017" s="79">
        <f t="shared" si="48"/>
        <v>0</v>
      </c>
      <c r="Q1017" s="152" t="str">
        <f t="shared" si="49"/>
        <v/>
      </c>
    </row>
    <row r="1018" spans="1:17" x14ac:dyDescent="0.2">
      <c r="A1018" s="438" t="str">
        <f t="shared" si="47"/>
        <v/>
      </c>
      <c r="B1018" s="104"/>
      <c r="C1018" s="153"/>
      <c r="D1018" s="105"/>
      <c r="E1018" s="105"/>
      <c r="F1018" s="106"/>
      <c r="G1018" s="105"/>
      <c r="H1018" s="105"/>
      <c r="I1018" s="107"/>
      <c r="J1018" s="422"/>
      <c r="K1018" s="422"/>
      <c r="L1018" s="531"/>
      <c r="M1018" s="422"/>
      <c r="N1018" s="104"/>
      <c r="O1018" s="427">
        <f t="shared" si="48"/>
        <v>0</v>
      </c>
      <c r="P1018" s="427">
        <f t="shared" si="48"/>
        <v>0</v>
      </c>
      <c r="Q1018" s="428" t="str">
        <f t="shared" si="49"/>
        <v/>
      </c>
    </row>
    <row r="1019" spans="1:17" x14ac:dyDescent="0.2">
      <c r="A1019" s="118" t="str">
        <f t="shared" si="47"/>
        <v/>
      </c>
      <c r="B1019" s="104"/>
      <c r="C1019" s="153"/>
      <c r="D1019" s="105"/>
      <c r="E1019" s="105"/>
      <c r="F1019" s="106"/>
      <c r="G1019" s="105"/>
      <c r="H1019" s="105"/>
      <c r="I1019" s="107"/>
      <c r="J1019" s="422"/>
      <c r="K1019" s="422"/>
      <c r="L1019" s="531"/>
      <c r="M1019" s="422"/>
      <c r="N1019" s="104"/>
      <c r="O1019" s="79">
        <f t="shared" si="48"/>
        <v>0</v>
      </c>
      <c r="P1019" s="79">
        <f t="shared" si="48"/>
        <v>0</v>
      </c>
      <c r="Q1019" s="102" t="str">
        <f t="shared" si="49"/>
        <v/>
      </c>
    </row>
    <row r="1020" spans="1:17" x14ac:dyDescent="0.2">
      <c r="A1020" s="118" t="str">
        <f t="shared" si="47"/>
        <v/>
      </c>
      <c r="B1020" s="104"/>
      <c r="C1020" s="153"/>
      <c r="D1020" s="105"/>
      <c r="E1020" s="105"/>
      <c r="F1020" s="106"/>
      <c r="G1020" s="105"/>
      <c r="H1020" s="105"/>
      <c r="I1020" s="107"/>
      <c r="J1020" s="422"/>
      <c r="K1020" s="422"/>
      <c r="L1020" s="531"/>
      <c r="M1020" s="422"/>
      <c r="N1020" s="104"/>
      <c r="O1020" s="79">
        <f t="shared" si="48"/>
        <v>0</v>
      </c>
      <c r="P1020" s="79">
        <f t="shared" si="48"/>
        <v>0</v>
      </c>
      <c r="Q1020" s="102" t="str">
        <f t="shared" si="49"/>
        <v/>
      </c>
    </row>
    <row r="1021" spans="1:17" x14ac:dyDescent="0.2">
      <c r="A1021" s="118" t="str">
        <f t="shared" si="47"/>
        <v/>
      </c>
      <c r="B1021" s="104"/>
      <c r="C1021" s="153"/>
      <c r="D1021" s="105"/>
      <c r="E1021" s="105"/>
      <c r="F1021" s="106"/>
      <c r="G1021" s="105"/>
      <c r="H1021" s="105"/>
      <c r="I1021" s="107"/>
      <c r="J1021" s="422"/>
      <c r="K1021" s="422"/>
      <c r="L1021" s="531"/>
      <c r="M1021" s="422"/>
      <c r="N1021" s="104"/>
      <c r="O1021" s="79">
        <f t="shared" si="48"/>
        <v>0</v>
      </c>
      <c r="P1021" s="79">
        <f t="shared" si="48"/>
        <v>0</v>
      </c>
      <c r="Q1021" s="152" t="str">
        <f t="shared" si="49"/>
        <v/>
      </c>
    </row>
    <row r="1022" spans="1:17" x14ac:dyDescent="0.2">
      <c r="A1022" s="118" t="str">
        <f t="shared" si="47"/>
        <v/>
      </c>
      <c r="B1022" s="104"/>
      <c r="C1022" s="153"/>
      <c r="D1022" s="105"/>
      <c r="E1022" s="105"/>
      <c r="F1022" s="106"/>
      <c r="G1022" s="105"/>
      <c r="H1022" s="105"/>
      <c r="I1022" s="107"/>
      <c r="J1022" s="422"/>
      <c r="K1022" s="422"/>
      <c r="L1022" s="531"/>
      <c r="M1022" s="422"/>
      <c r="N1022" s="104"/>
      <c r="O1022" s="427">
        <f t="shared" si="48"/>
        <v>0</v>
      </c>
      <c r="P1022" s="427">
        <f t="shared" si="48"/>
        <v>0</v>
      </c>
      <c r="Q1022" s="428" t="str">
        <f t="shared" si="49"/>
        <v/>
      </c>
    </row>
    <row r="1023" spans="1:17" x14ac:dyDescent="0.2">
      <c r="A1023" s="438" t="str">
        <f t="shared" si="47"/>
        <v/>
      </c>
      <c r="B1023" s="104"/>
      <c r="C1023" s="153"/>
      <c r="D1023" s="105"/>
      <c r="E1023" s="105"/>
      <c r="F1023" s="106"/>
      <c r="G1023" s="105"/>
      <c r="H1023" s="105"/>
      <c r="I1023" s="107"/>
      <c r="J1023" s="422"/>
      <c r="K1023" s="422"/>
      <c r="L1023" s="531"/>
      <c r="M1023" s="422"/>
      <c r="N1023" s="104"/>
      <c r="O1023" s="79">
        <f t="shared" si="48"/>
        <v>0</v>
      </c>
      <c r="P1023" s="79">
        <f t="shared" si="48"/>
        <v>0</v>
      </c>
      <c r="Q1023" s="102" t="str">
        <f t="shared" si="49"/>
        <v/>
      </c>
    </row>
    <row r="1024" spans="1:17" x14ac:dyDescent="0.2">
      <c r="A1024" s="118" t="str">
        <f t="shared" si="47"/>
        <v/>
      </c>
      <c r="B1024" s="104"/>
      <c r="C1024" s="153"/>
      <c r="D1024" s="105"/>
      <c r="E1024" s="105"/>
      <c r="F1024" s="106"/>
      <c r="G1024" s="105"/>
      <c r="H1024" s="105"/>
      <c r="I1024" s="107"/>
      <c r="J1024" s="422"/>
      <c r="K1024" s="422"/>
      <c r="L1024" s="531"/>
      <c r="M1024" s="422"/>
      <c r="N1024" s="104"/>
      <c r="O1024" s="79">
        <f t="shared" si="48"/>
        <v>0</v>
      </c>
      <c r="P1024" s="79">
        <f t="shared" si="48"/>
        <v>0</v>
      </c>
      <c r="Q1024" s="102" t="str">
        <f t="shared" si="49"/>
        <v/>
      </c>
    </row>
    <row r="1025" spans="1:17" x14ac:dyDescent="0.2">
      <c r="A1025" s="118" t="str">
        <f t="shared" si="47"/>
        <v/>
      </c>
      <c r="B1025" s="104"/>
      <c r="C1025" s="153"/>
      <c r="D1025" s="105"/>
      <c r="E1025" s="105"/>
      <c r="F1025" s="106"/>
      <c r="G1025" s="105"/>
      <c r="H1025" s="105"/>
      <c r="I1025" s="107"/>
      <c r="J1025" s="422"/>
      <c r="K1025" s="422"/>
      <c r="L1025" s="531"/>
      <c r="M1025" s="422"/>
      <c r="N1025" s="104"/>
      <c r="O1025" s="79">
        <f t="shared" si="48"/>
        <v>0</v>
      </c>
      <c r="P1025" s="79">
        <f t="shared" si="48"/>
        <v>0</v>
      </c>
      <c r="Q1025" s="152" t="str">
        <f t="shared" si="49"/>
        <v/>
      </c>
    </row>
    <row r="1026" spans="1:17" x14ac:dyDescent="0.2">
      <c r="A1026" s="118" t="str">
        <f t="shared" si="47"/>
        <v/>
      </c>
      <c r="B1026" s="104"/>
      <c r="C1026" s="153"/>
      <c r="D1026" s="105"/>
      <c r="E1026" s="105"/>
      <c r="F1026" s="106"/>
      <c r="G1026" s="105"/>
      <c r="H1026" s="105"/>
      <c r="I1026" s="107"/>
      <c r="J1026" s="422"/>
      <c r="K1026" s="422"/>
      <c r="L1026" s="531"/>
      <c r="M1026" s="422"/>
      <c r="N1026" s="104"/>
      <c r="O1026" s="427">
        <f t="shared" si="48"/>
        <v>0</v>
      </c>
      <c r="P1026" s="427">
        <f t="shared" si="48"/>
        <v>0</v>
      </c>
      <c r="Q1026" s="428" t="str">
        <f t="shared" si="49"/>
        <v/>
      </c>
    </row>
    <row r="1027" spans="1:17" x14ac:dyDescent="0.2">
      <c r="A1027" s="118" t="str">
        <f t="shared" si="47"/>
        <v/>
      </c>
      <c r="B1027" s="104"/>
      <c r="C1027" s="153"/>
      <c r="D1027" s="105"/>
      <c r="E1027" s="105"/>
      <c r="F1027" s="106"/>
      <c r="G1027" s="105"/>
      <c r="H1027" s="105"/>
      <c r="I1027" s="107"/>
      <c r="J1027" s="422"/>
      <c r="K1027" s="422"/>
      <c r="L1027" s="531"/>
      <c r="M1027" s="422"/>
      <c r="N1027" s="104"/>
      <c r="O1027" s="79">
        <f t="shared" si="48"/>
        <v>0</v>
      </c>
      <c r="P1027" s="79">
        <f t="shared" si="48"/>
        <v>0</v>
      </c>
      <c r="Q1027" s="102" t="str">
        <f t="shared" si="49"/>
        <v/>
      </c>
    </row>
    <row r="1028" spans="1:17" x14ac:dyDescent="0.2">
      <c r="A1028" s="438" t="str">
        <f t="shared" si="47"/>
        <v/>
      </c>
      <c r="B1028" s="104"/>
      <c r="C1028" s="153"/>
      <c r="D1028" s="105"/>
      <c r="E1028" s="105"/>
      <c r="F1028" s="106"/>
      <c r="G1028" s="105"/>
      <c r="H1028" s="105"/>
      <c r="I1028" s="107"/>
      <c r="J1028" s="422"/>
      <c r="K1028" s="422"/>
      <c r="L1028" s="531"/>
      <c r="M1028" s="422"/>
      <c r="N1028" s="104"/>
      <c r="O1028" s="79">
        <f t="shared" si="48"/>
        <v>0</v>
      </c>
      <c r="P1028" s="79">
        <f t="shared" si="48"/>
        <v>0</v>
      </c>
      <c r="Q1028" s="102" t="str">
        <f t="shared" si="49"/>
        <v/>
      </c>
    </row>
    <row r="1029" spans="1:17" s="429" customFormat="1" x14ac:dyDescent="0.2">
      <c r="A1029" s="118" t="str">
        <f t="shared" si="47"/>
        <v/>
      </c>
      <c r="B1029" s="440"/>
      <c r="C1029" s="441"/>
      <c r="D1029" s="442"/>
      <c r="E1029" s="442"/>
      <c r="F1029" s="443"/>
      <c r="G1029" s="107"/>
      <c r="H1029" s="442"/>
      <c r="I1029" s="107"/>
      <c r="J1029" s="423"/>
      <c r="K1029" s="444"/>
      <c r="L1029" s="530"/>
      <c r="M1029" s="444"/>
      <c r="N1029" s="440"/>
      <c r="O1029" s="79">
        <f t="shared" si="48"/>
        <v>0</v>
      </c>
      <c r="P1029" s="79">
        <f t="shared" si="48"/>
        <v>0</v>
      </c>
      <c r="Q1029" s="152" t="str">
        <f t="shared" si="49"/>
        <v/>
      </c>
    </row>
    <row r="1030" spans="1:17" x14ac:dyDescent="0.2">
      <c r="A1030" s="118" t="str">
        <f t="shared" si="47"/>
        <v/>
      </c>
      <c r="B1030" s="104"/>
      <c r="C1030" s="153"/>
      <c r="D1030" s="105"/>
      <c r="E1030" s="105"/>
      <c r="F1030" s="106"/>
      <c r="G1030" s="105"/>
      <c r="H1030" s="105"/>
      <c r="I1030" s="107"/>
      <c r="J1030" s="422"/>
      <c r="K1030" s="422"/>
      <c r="L1030" s="531"/>
      <c r="M1030" s="422"/>
      <c r="N1030" s="104"/>
      <c r="O1030" s="427">
        <f t="shared" si="48"/>
        <v>0</v>
      </c>
      <c r="P1030" s="427">
        <f t="shared" si="48"/>
        <v>0</v>
      </c>
      <c r="Q1030" s="428" t="str">
        <f t="shared" si="49"/>
        <v/>
      </c>
    </row>
    <row r="1031" spans="1:17" x14ac:dyDescent="0.2">
      <c r="A1031" s="118" t="str">
        <f t="shared" si="47"/>
        <v/>
      </c>
      <c r="B1031" s="104"/>
      <c r="C1031" s="153"/>
      <c r="D1031" s="105"/>
      <c r="E1031" s="105"/>
      <c r="F1031" s="106"/>
      <c r="G1031" s="105"/>
      <c r="H1031" s="105"/>
      <c r="I1031" s="107"/>
      <c r="J1031" s="422"/>
      <c r="K1031" s="422"/>
      <c r="L1031" s="531"/>
      <c r="M1031" s="422"/>
      <c r="N1031" s="104"/>
      <c r="O1031" s="79">
        <f t="shared" si="48"/>
        <v>0</v>
      </c>
      <c r="P1031" s="79">
        <f t="shared" si="48"/>
        <v>0</v>
      </c>
      <c r="Q1031" s="102" t="str">
        <f t="shared" si="49"/>
        <v/>
      </c>
    </row>
    <row r="1032" spans="1:17" x14ac:dyDescent="0.2">
      <c r="A1032" s="118" t="str">
        <f t="shared" si="47"/>
        <v/>
      </c>
      <c r="B1032" s="104"/>
      <c r="C1032" s="153"/>
      <c r="D1032" s="105"/>
      <c r="E1032" s="105"/>
      <c r="F1032" s="106"/>
      <c r="G1032" s="105"/>
      <c r="H1032" s="105"/>
      <c r="I1032" s="107"/>
      <c r="J1032" s="422"/>
      <c r="K1032" s="422"/>
      <c r="L1032" s="531"/>
      <c r="M1032" s="422"/>
      <c r="N1032" s="104"/>
      <c r="O1032" s="79">
        <f t="shared" si="48"/>
        <v>0</v>
      </c>
      <c r="P1032" s="79">
        <f t="shared" si="48"/>
        <v>0</v>
      </c>
      <c r="Q1032" s="102" t="str">
        <f t="shared" si="49"/>
        <v/>
      </c>
    </row>
    <row r="1033" spans="1:17" x14ac:dyDescent="0.2">
      <c r="A1033" s="438" t="str">
        <f t="shared" si="47"/>
        <v/>
      </c>
      <c r="B1033" s="104"/>
      <c r="C1033" s="153"/>
      <c r="D1033" s="105"/>
      <c r="E1033" s="105"/>
      <c r="F1033" s="106"/>
      <c r="G1033" s="105"/>
      <c r="H1033" s="105"/>
      <c r="I1033" s="107"/>
      <c r="J1033" s="422"/>
      <c r="K1033" s="422"/>
      <c r="L1033" s="531"/>
      <c r="M1033" s="422"/>
      <c r="N1033" s="104"/>
      <c r="O1033" s="79">
        <f t="shared" si="48"/>
        <v>0</v>
      </c>
      <c r="P1033" s="79">
        <f t="shared" si="48"/>
        <v>0</v>
      </c>
      <c r="Q1033" s="152" t="str">
        <f t="shared" si="49"/>
        <v/>
      </c>
    </row>
    <row r="1034" spans="1:17" x14ac:dyDescent="0.2">
      <c r="A1034" s="118" t="str">
        <f t="shared" si="47"/>
        <v/>
      </c>
      <c r="B1034" s="104"/>
      <c r="C1034" s="153"/>
      <c r="D1034" s="105"/>
      <c r="E1034" s="105"/>
      <c r="F1034" s="106"/>
      <c r="G1034" s="105"/>
      <c r="H1034" s="105"/>
      <c r="I1034" s="107"/>
      <c r="J1034" s="422"/>
      <c r="K1034" s="422"/>
      <c r="L1034" s="531"/>
      <c r="M1034" s="422"/>
      <c r="N1034" s="104"/>
      <c r="O1034" s="427">
        <f t="shared" si="48"/>
        <v>0</v>
      </c>
      <c r="P1034" s="427">
        <f t="shared" si="48"/>
        <v>0</v>
      </c>
      <c r="Q1034" s="428" t="str">
        <f t="shared" si="49"/>
        <v/>
      </c>
    </row>
    <row r="1035" spans="1:17" x14ac:dyDescent="0.2">
      <c r="A1035" s="118" t="str">
        <f t="shared" si="47"/>
        <v/>
      </c>
      <c r="B1035" s="104"/>
      <c r="C1035" s="153"/>
      <c r="D1035" s="105"/>
      <c r="E1035" s="105"/>
      <c r="F1035" s="106"/>
      <c r="G1035" s="105"/>
      <c r="H1035" s="105"/>
      <c r="I1035" s="107"/>
      <c r="J1035" s="422"/>
      <c r="K1035" s="422"/>
      <c r="L1035" s="531"/>
      <c r="M1035" s="422"/>
      <c r="N1035" s="104"/>
      <c r="O1035" s="79">
        <f t="shared" si="48"/>
        <v>0</v>
      </c>
      <c r="P1035" s="79">
        <f t="shared" si="48"/>
        <v>0</v>
      </c>
      <c r="Q1035" s="102" t="str">
        <f t="shared" si="49"/>
        <v/>
      </c>
    </row>
    <row r="1036" spans="1:17" x14ac:dyDescent="0.2">
      <c r="A1036" s="118" t="str">
        <f t="shared" si="47"/>
        <v/>
      </c>
      <c r="B1036" s="104"/>
      <c r="C1036" s="153"/>
      <c r="D1036" s="105"/>
      <c r="E1036" s="105"/>
      <c r="F1036" s="106"/>
      <c r="G1036" s="105"/>
      <c r="H1036" s="105"/>
      <c r="I1036" s="107"/>
      <c r="J1036" s="422"/>
      <c r="K1036" s="422"/>
      <c r="L1036" s="531"/>
      <c r="M1036" s="422"/>
      <c r="N1036" s="104"/>
      <c r="O1036" s="79">
        <f t="shared" si="48"/>
        <v>0</v>
      </c>
      <c r="P1036" s="79">
        <f t="shared" si="48"/>
        <v>0</v>
      </c>
      <c r="Q1036" s="102" t="str">
        <f t="shared" si="49"/>
        <v/>
      </c>
    </row>
    <row r="1037" spans="1:17" x14ac:dyDescent="0.2">
      <c r="A1037" s="118" t="str">
        <f t="shared" si="47"/>
        <v/>
      </c>
      <c r="B1037" s="104"/>
      <c r="C1037" s="153"/>
      <c r="D1037" s="105"/>
      <c r="E1037" s="105"/>
      <c r="F1037" s="106"/>
      <c r="G1037" s="105"/>
      <c r="H1037" s="105"/>
      <c r="I1037" s="107"/>
      <c r="J1037" s="422"/>
      <c r="K1037" s="422"/>
      <c r="L1037" s="531"/>
      <c r="M1037" s="422"/>
      <c r="N1037" s="104"/>
      <c r="O1037" s="79">
        <f t="shared" si="48"/>
        <v>0</v>
      </c>
      <c r="P1037" s="79">
        <f t="shared" si="48"/>
        <v>0</v>
      </c>
      <c r="Q1037" s="152" t="str">
        <f t="shared" si="49"/>
        <v/>
      </c>
    </row>
    <row r="1038" spans="1:17" x14ac:dyDescent="0.2">
      <c r="A1038" s="438" t="str">
        <f t="shared" si="47"/>
        <v/>
      </c>
      <c r="B1038" s="104"/>
      <c r="C1038" s="153"/>
      <c r="D1038" s="105"/>
      <c r="E1038" s="105"/>
      <c r="F1038" s="106"/>
      <c r="G1038" s="105"/>
      <c r="H1038" s="105"/>
      <c r="I1038" s="107"/>
      <c r="J1038" s="422"/>
      <c r="K1038" s="422"/>
      <c r="L1038" s="531"/>
      <c r="M1038" s="422"/>
      <c r="N1038" s="104"/>
      <c r="O1038" s="427">
        <f t="shared" si="48"/>
        <v>0</v>
      </c>
      <c r="P1038" s="427">
        <f t="shared" si="48"/>
        <v>0</v>
      </c>
      <c r="Q1038" s="428" t="str">
        <f t="shared" si="49"/>
        <v/>
      </c>
    </row>
    <row r="1039" spans="1:17" x14ac:dyDescent="0.2">
      <c r="A1039" s="118" t="str">
        <f t="shared" si="47"/>
        <v/>
      </c>
      <c r="B1039" s="104"/>
      <c r="C1039" s="153"/>
      <c r="D1039" s="105"/>
      <c r="E1039" s="105"/>
      <c r="F1039" s="106"/>
      <c r="G1039" s="105"/>
      <c r="H1039" s="105"/>
      <c r="I1039" s="107"/>
      <c r="J1039" s="422"/>
      <c r="K1039" s="422"/>
      <c r="L1039" s="531"/>
      <c r="M1039" s="422"/>
      <c r="N1039" s="104"/>
      <c r="O1039" s="79">
        <f t="shared" si="48"/>
        <v>0</v>
      </c>
      <c r="P1039" s="79">
        <f t="shared" si="48"/>
        <v>0</v>
      </c>
      <c r="Q1039" s="102" t="str">
        <f t="shared" si="49"/>
        <v/>
      </c>
    </row>
    <row r="1040" spans="1:17" x14ac:dyDescent="0.2">
      <c r="A1040" s="118" t="str">
        <f t="shared" si="47"/>
        <v/>
      </c>
      <c r="B1040" s="104"/>
      <c r="C1040" s="153"/>
      <c r="D1040" s="105"/>
      <c r="E1040" s="105"/>
      <c r="F1040" s="106"/>
      <c r="G1040" s="105"/>
      <c r="H1040" s="105"/>
      <c r="I1040" s="107"/>
      <c r="J1040" s="422"/>
      <c r="K1040" s="422"/>
      <c r="L1040" s="531"/>
      <c r="M1040" s="422"/>
      <c r="N1040" s="104"/>
      <c r="O1040" s="79">
        <f t="shared" si="48"/>
        <v>0</v>
      </c>
      <c r="P1040" s="79">
        <f t="shared" si="48"/>
        <v>0</v>
      </c>
      <c r="Q1040" s="102" t="str">
        <f t="shared" si="49"/>
        <v/>
      </c>
    </row>
    <row r="1041" spans="1:17" x14ac:dyDescent="0.2">
      <c r="A1041" s="118" t="str">
        <f t="shared" si="47"/>
        <v/>
      </c>
      <c r="B1041" s="104"/>
      <c r="C1041" s="153"/>
      <c r="D1041" s="105"/>
      <c r="E1041" s="105"/>
      <c r="F1041" s="106"/>
      <c r="G1041" s="105"/>
      <c r="H1041" s="105"/>
      <c r="I1041" s="107"/>
      <c r="J1041" s="422"/>
      <c r="K1041" s="422"/>
      <c r="L1041" s="531"/>
      <c r="M1041" s="422"/>
      <c r="N1041" s="104"/>
      <c r="O1041" s="79">
        <f t="shared" si="48"/>
        <v>0</v>
      </c>
      <c r="P1041" s="79">
        <f t="shared" si="48"/>
        <v>0</v>
      </c>
      <c r="Q1041" s="152" t="str">
        <f t="shared" si="49"/>
        <v/>
      </c>
    </row>
    <row r="1042" spans="1:17" x14ac:dyDescent="0.2">
      <c r="A1042" s="118" t="str">
        <f t="shared" si="47"/>
        <v/>
      </c>
      <c r="B1042" s="104"/>
      <c r="C1042" s="153"/>
      <c r="D1042" s="105"/>
      <c r="E1042" s="105"/>
      <c r="F1042" s="106"/>
      <c r="G1042" s="105"/>
      <c r="H1042" s="105"/>
      <c r="I1042" s="107"/>
      <c r="J1042" s="422"/>
      <c r="K1042" s="422"/>
      <c r="L1042" s="531"/>
      <c r="M1042" s="422"/>
      <c r="N1042" s="104"/>
      <c r="O1042" s="427">
        <f t="shared" si="48"/>
        <v>0</v>
      </c>
      <c r="P1042" s="427">
        <f t="shared" si="48"/>
        <v>0</v>
      </c>
      <c r="Q1042" s="428" t="str">
        <f t="shared" si="49"/>
        <v/>
      </c>
    </row>
    <row r="1043" spans="1:17" x14ac:dyDescent="0.2">
      <c r="A1043" s="438" t="str">
        <f t="shared" si="47"/>
        <v/>
      </c>
      <c r="B1043" s="104"/>
      <c r="C1043" s="153"/>
      <c r="D1043" s="105"/>
      <c r="E1043" s="105"/>
      <c r="F1043" s="106"/>
      <c r="G1043" s="105"/>
      <c r="H1043" s="105"/>
      <c r="I1043" s="107"/>
      <c r="J1043" s="422"/>
      <c r="K1043" s="422"/>
      <c r="L1043" s="531"/>
      <c r="M1043" s="422"/>
      <c r="N1043" s="104"/>
      <c r="O1043" s="79">
        <f t="shared" si="48"/>
        <v>0</v>
      </c>
      <c r="P1043" s="79">
        <f t="shared" si="48"/>
        <v>0</v>
      </c>
      <c r="Q1043" s="102" t="str">
        <f t="shared" si="49"/>
        <v/>
      </c>
    </row>
    <row r="1044" spans="1:17" x14ac:dyDescent="0.2">
      <c r="A1044" s="118" t="str">
        <f t="shared" si="47"/>
        <v/>
      </c>
      <c r="B1044" s="104"/>
      <c r="C1044" s="153"/>
      <c r="D1044" s="105"/>
      <c r="E1044" s="105"/>
      <c r="F1044" s="106"/>
      <c r="G1044" s="105"/>
      <c r="H1044" s="105"/>
      <c r="I1044" s="107"/>
      <c r="J1044" s="422"/>
      <c r="K1044" s="422"/>
      <c r="L1044" s="531"/>
      <c r="M1044" s="422"/>
      <c r="N1044" s="104"/>
      <c r="O1044" s="79">
        <f t="shared" si="48"/>
        <v>0</v>
      </c>
      <c r="P1044" s="79">
        <f t="shared" si="48"/>
        <v>0</v>
      </c>
      <c r="Q1044" s="102" t="str">
        <f t="shared" si="49"/>
        <v/>
      </c>
    </row>
    <row r="1045" spans="1:17" x14ac:dyDescent="0.2">
      <c r="A1045" s="118" t="str">
        <f t="shared" si="47"/>
        <v/>
      </c>
      <c r="B1045" s="104"/>
      <c r="C1045" s="153"/>
      <c r="D1045" s="105"/>
      <c r="E1045" s="105"/>
      <c r="F1045" s="106"/>
      <c r="G1045" s="105"/>
      <c r="H1045" s="105"/>
      <c r="I1045" s="107"/>
      <c r="J1045" s="422"/>
      <c r="K1045" s="422"/>
      <c r="L1045" s="531"/>
      <c r="M1045" s="422"/>
      <c r="N1045" s="104"/>
      <c r="O1045" s="79">
        <f t="shared" si="48"/>
        <v>0</v>
      </c>
      <c r="P1045" s="79">
        <f t="shared" si="48"/>
        <v>0</v>
      </c>
      <c r="Q1045" s="152" t="str">
        <f t="shared" si="49"/>
        <v/>
      </c>
    </row>
    <row r="1046" spans="1:17" x14ac:dyDescent="0.2">
      <c r="A1046" s="118" t="str">
        <f t="shared" si="47"/>
        <v/>
      </c>
      <c r="B1046" s="104"/>
      <c r="C1046" s="153"/>
      <c r="D1046" s="105"/>
      <c r="E1046" s="105"/>
      <c r="F1046" s="106"/>
      <c r="G1046" s="105"/>
      <c r="H1046" s="105"/>
      <c r="I1046" s="107"/>
      <c r="J1046" s="422"/>
      <c r="K1046" s="422"/>
      <c r="L1046" s="531"/>
      <c r="M1046" s="422"/>
      <c r="N1046" s="104"/>
      <c r="O1046" s="427">
        <f t="shared" si="48"/>
        <v>0</v>
      </c>
      <c r="P1046" s="427">
        <f t="shared" si="48"/>
        <v>0</v>
      </c>
      <c r="Q1046" s="428" t="str">
        <f t="shared" si="49"/>
        <v/>
      </c>
    </row>
    <row r="1047" spans="1:17" x14ac:dyDescent="0.2">
      <c r="A1047" s="118" t="str">
        <f t="shared" si="47"/>
        <v/>
      </c>
      <c r="B1047" s="104"/>
      <c r="C1047" s="153"/>
      <c r="D1047" s="105"/>
      <c r="E1047" s="105"/>
      <c r="F1047" s="106"/>
      <c r="G1047" s="105"/>
      <c r="H1047" s="105"/>
      <c r="I1047" s="107"/>
      <c r="J1047" s="422"/>
      <c r="K1047" s="422"/>
      <c r="L1047" s="531"/>
      <c r="M1047" s="422"/>
      <c r="N1047" s="104"/>
      <c r="O1047" s="79">
        <f t="shared" si="48"/>
        <v>0</v>
      </c>
      <c r="P1047" s="79">
        <f t="shared" si="48"/>
        <v>0</v>
      </c>
      <c r="Q1047" s="102" t="str">
        <f t="shared" si="49"/>
        <v/>
      </c>
    </row>
    <row r="1048" spans="1:17" x14ac:dyDescent="0.2">
      <c r="A1048" s="438" t="str">
        <f t="shared" si="47"/>
        <v/>
      </c>
      <c r="B1048" s="104"/>
      <c r="C1048" s="153"/>
      <c r="D1048" s="105"/>
      <c r="E1048" s="105"/>
      <c r="F1048" s="106"/>
      <c r="G1048" s="105"/>
      <c r="H1048" s="105"/>
      <c r="I1048" s="107"/>
      <c r="J1048" s="422"/>
      <c r="K1048" s="422"/>
      <c r="L1048" s="531"/>
      <c r="M1048" s="422"/>
      <c r="N1048" s="104"/>
      <c r="O1048" s="79">
        <f t="shared" si="48"/>
        <v>0</v>
      </c>
      <c r="P1048" s="79">
        <f t="shared" si="48"/>
        <v>0</v>
      </c>
      <c r="Q1048" s="102" t="str">
        <f t="shared" si="49"/>
        <v/>
      </c>
    </row>
    <row r="1049" spans="1:17" x14ac:dyDescent="0.2">
      <c r="A1049" s="118" t="str">
        <f t="shared" si="47"/>
        <v/>
      </c>
      <c r="B1049" s="104"/>
      <c r="C1049" s="153"/>
      <c r="D1049" s="105"/>
      <c r="E1049" s="105"/>
      <c r="F1049" s="106"/>
      <c r="G1049" s="105"/>
      <c r="H1049" s="105"/>
      <c r="I1049" s="107"/>
      <c r="J1049" s="422"/>
      <c r="K1049" s="422"/>
      <c r="L1049" s="531"/>
      <c r="M1049" s="422"/>
      <c r="N1049" s="104"/>
      <c r="O1049" s="79">
        <f t="shared" si="48"/>
        <v>0</v>
      </c>
      <c r="P1049" s="79">
        <f t="shared" si="48"/>
        <v>0</v>
      </c>
      <c r="Q1049" s="152" t="str">
        <f t="shared" si="49"/>
        <v/>
      </c>
    </row>
    <row r="1050" spans="1:17" x14ac:dyDescent="0.2">
      <c r="A1050" s="118" t="str">
        <f t="shared" si="47"/>
        <v/>
      </c>
      <c r="B1050" s="104"/>
      <c r="C1050" s="153"/>
      <c r="D1050" s="105"/>
      <c r="E1050" s="105"/>
      <c r="F1050" s="106"/>
      <c r="G1050" s="105"/>
      <c r="H1050" s="105"/>
      <c r="I1050" s="107"/>
      <c r="J1050" s="422"/>
      <c r="K1050" s="422"/>
      <c r="L1050" s="531"/>
      <c r="M1050" s="422"/>
      <c r="N1050" s="104"/>
      <c r="O1050" s="427">
        <f t="shared" si="48"/>
        <v>0</v>
      </c>
      <c r="P1050" s="427">
        <f t="shared" si="48"/>
        <v>0</v>
      </c>
      <c r="Q1050" s="428" t="str">
        <f t="shared" si="49"/>
        <v/>
      </c>
    </row>
    <row r="1051" spans="1:17" x14ac:dyDescent="0.2">
      <c r="A1051" s="118" t="str">
        <f t="shared" si="47"/>
        <v/>
      </c>
      <c r="B1051" s="104"/>
      <c r="C1051" s="153"/>
      <c r="D1051" s="105"/>
      <c r="E1051" s="105"/>
      <c r="F1051" s="106"/>
      <c r="G1051" s="105"/>
      <c r="H1051" s="105"/>
      <c r="I1051" s="107"/>
      <c r="J1051" s="422"/>
      <c r="K1051" s="422"/>
      <c r="L1051" s="531"/>
      <c r="M1051" s="422"/>
      <c r="N1051" s="104"/>
      <c r="O1051" s="79">
        <f t="shared" si="48"/>
        <v>0</v>
      </c>
      <c r="P1051" s="79">
        <f t="shared" si="48"/>
        <v>0</v>
      </c>
      <c r="Q1051" s="102" t="str">
        <f t="shared" si="49"/>
        <v/>
      </c>
    </row>
    <row r="1052" spans="1:17" x14ac:dyDescent="0.2">
      <c r="A1052" s="118" t="str">
        <f t="shared" si="47"/>
        <v/>
      </c>
      <c r="B1052" s="104"/>
      <c r="C1052" s="153"/>
      <c r="D1052" s="105"/>
      <c r="E1052" s="105"/>
      <c r="F1052" s="106"/>
      <c r="G1052" s="105"/>
      <c r="H1052" s="105"/>
      <c r="I1052" s="107"/>
      <c r="J1052" s="422"/>
      <c r="K1052" s="422"/>
      <c r="L1052" s="531"/>
      <c r="M1052" s="422"/>
      <c r="N1052" s="104"/>
      <c r="O1052" s="79">
        <f t="shared" si="48"/>
        <v>0</v>
      </c>
      <c r="P1052" s="79">
        <f t="shared" si="48"/>
        <v>0</v>
      </c>
      <c r="Q1052" s="102" t="str">
        <f t="shared" si="49"/>
        <v/>
      </c>
    </row>
    <row r="1053" spans="1:17" x14ac:dyDescent="0.2">
      <c r="A1053" s="438" t="str">
        <f t="shared" ref="A1053:A1116" si="50">IF(B1053="","",ROW()-4)</f>
        <v/>
      </c>
      <c r="B1053" s="104"/>
      <c r="C1053" s="153"/>
      <c r="D1053" s="105"/>
      <c r="E1053" s="105"/>
      <c r="F1053" s="106"/>
      <c r="G1053" s="105"/>
      <c r="H1053" s="105"/>
      <c r="I1053" s="107"/>
      <c r="J1053" s="422"/>
      <c r="K1053" s="422"/>
      <c r="L1053" s="531"/>
      <c r="M1053" s="422"/>
      <c r="N1053" s="104"/>
      <c r="O1053" s="79">
        <f t="shared" si="48"/>
        <v>0</v>
      </c>
      <c r="P1053" s="79">
        <f t="shared" si="48"/>
        <v>0</v>
      </c>
      <c r="Q1053" s="152" t="str">
        <f t="shared" si="49"/>
        <v/>
      </c>
    </row>
    <row r="1054" spans="1:17" x14ac:dyDescent="0.2">
      <c r="A1054" s="118" t="str">
        <f t="shared" si="50"/>
        <v/>
      </c>
      <c r="B1054" s="104"/>
      <c r="C1054" s="153"/>
      <c r="D1054" s="105"/>
      <c r="E1054" s="105"/>
      <c r="F1054" s="106"/>
      <c r="G1054" s="105"/>
      <c r="H1054" s="105"/>
      <c r="I1054" s="107"/>
      <c r="J1054" s="422"/>
      <c r="K1054" s="422"/>
      <c r="L1054" s="531"/>
      <c r="M1054" s="422"/>
      <c r="N1054" s="104"/>
      <c r="O1054" s="427">
        <f t="shared" si="48"/>
        <v>0</v>
      </c>
      <c r="P1054" s="427">
        <f t="shared" si="48"/>
        <v>0</v>
      </c>
      <c r="Q1054" s="428" t="str">
        <f t="shared" si="49"/>
        <v/>
      </c>
    </row>
    <row r="1055" spans="1:17" x14ac:dyDescent="0.2">
      <c r="A1055" s="118" t="str">
        <f t="shared" si="50"/>
        <v/>
      </c>
      <c r="B1055" s="104"/>
      <c r="C1055" s="153"/>
      <c r="D1055" s="105"/>
      <c r="E1055" s="105"/>
      <c r="F1055" s="106"/>
      <c r="G1055" s="105"/>
      <c r="H1055" s="105"/>
      <c r="I1055" s="107"/>
      <c r="J1055" s="422"/>
      <c r="K1055" s="422"/>
      <c r="L1055" s="531"/>
      <c r="M1055" s="422"/>
      <c r="N1055" s="104"/>
      <c r="O1055" s="79">
        <f t="shared" si="48"/>
        <v>0</v>
      </c>
      <c r="P1055" s="79">
        <f t="shared" si="48"/>
        <v>0</v>
      </c>
      <c r="Q1055" s="102" t="str">
        <f t="shared" si="49"/>
        <v/>
      </c>
    </row>
    <row r="1056" spans="1:17" x14ac:dyDescent="0.2">
      <c r="A1056" s="118" t="str">
        <f t="shared" si="50"/>
        <v/>
      </c>
      <c r="B1056" s="104"/>
      <c r="C1056" s="153"/>
      <c r="D1056" s="105"/>
      <c r="E1056" s="105"/>
      <c r="F1056" s="106"/>
      <c r="G1056" s="105"/>
      <c r="H1056" s="105"/>
      <c r="I1056" s="107"/>
      <c r="J1056" s="422"/>
      <c r="K1056" s="422"/>
      <c r="L1056" s="531"/>
      <c r="M1056" s="422"/>
      <c r="N1056" s="104"/>
      <c r="O1056" s="79">
        <f t="shared" si="48"/>
        <v>0</v>
      </c>
      <c r="P1056" s="79">
        <f t="shared" si="48"/>
        <v>0</v>
      </c>
      <c r="Q1056" s="102" t="str">
        <f t="shared" si="49"/>
        <v/>
      </c>
    </row>
    <row r="1057" spans="1:17" x14ac:dyDescent="0.2">
      <c r="A1057" s="118" t="str">
        <f t="shared" si="50"/>
        <v/>
      </c>
      <c r="B1057" s="104"/>
      <c r="C1057" s="153"/>
      <c r="D1057" s="105"/>
      <c r="E1057" s="105"/>
      <c r="F1057" s="106"/>
      <c r="G1057" s="105"/>
      <c r="H1057" s="105"/>
      <c r="I1057" s="107"/>
      <c r="J1057" s="422"/>
      <c r="K1057" s="422"/>
      <c r="L1057" s="531"/>
      <c r="M1057" s="422"/>
      <c r="N1057" s="104"/>
      <c r="O1057" s="79">
        <f t="shared" si="48"/>
        <v>0</v>
      </c>
      <c r="P1057" s="79">
        <f t="shared" si="48"/>
        <v>0</v>
      </c>
      <c r="Q1057" s="152" t="str">
        <f t="shared" si="49"/>
        <v/>
      </c>
    </row>
    <row r="1058" spans="1:17" x14ac:dyDescent="0.2">
      <c r="A1058" s="438" t="str">
        <f t="shared" si="50"/>
        <v/>
      </c>
      <c r="B1058" s="104"/>
      <c r="C1058" s="153"/>
      <c r="D1058" s="105"/>
      <c r="E1058" s="105"/>
      <c r="F1058" s="106"/>
      <c r="G1058" s="105"/>
      <c r="H1058" s="105"/>
      <c r="I1058" s="107"/>
      <c r="J1058" s="422"/>
      <c r="K1058" s="422"/>
      <c r="L1058" s="531"/>
      <c r="M1058" s="422"/>
      <c r="N1058" s="104"/>
      <c r="O1058" s="427">
        <f t="shared" si="48"/>
        <v>0</v>
      </c>
      <c r="P1058" s="427">
        <f t="shared" si="48"/>
        <v>0</v>
      </c>
      <c r="Q1058" s="428" t="str">
        <f t="shared" si="49"/>
        <v/>
      </c>
    </row>
    <row r="1059" spans="1:17" x14ac:dyDescent="0.2">
      <c r="A1059" s="118" t="str">
        <f t="shared" si="50"/>
        <v/>
      </c>
      <c r="B1059" s="104"/>
      <c r="C1059" s="153"/>
      <c r="D1059" s="105"/>
      <c r="E1059" s="105"/>
      <c r="F1059" s="106"/>
      <c r="G1059" s="105"/>
      <c r="H1059" s="105"/>
      <c r="I1059" s="107"/>
      <c r="J1059" s="422"/>
      <c r="K1059" s="422"/>
      <c r="L1059" s="531"/>
      <c r="M1059" s="422"/>
      <c r="N1059" s="104"/>
      <c r="O1059" s="79">
        <f t="shared" si="48"/>
        <v>0</v>
      </c>
      <c r="P1059" s="79">
        <f t="shared" si="48"/>
        <v>0</v>
      </c>
      <c r="Q1059" s="102" t="str">
        <f t="shared" si="49"/>
        <v/>
      </c>
    </row>
    <row r="1060" spans="1:17" x14ac:dyDescent="0.2">
      <c r="A1060" s="118" t="str">
        <f t="shared" si="50"/>
        <v/>
      </c>
      <c r="B1060" s="104"/>
      <c r="C1060" s="153"/>
      <c r="D1060" s="105"/>
      <c r="E1060" s="105"/>
      <c r="F1060" s="106"/>
      <c r="G1060" s="105"/>
      <c r="H1060" s="105"/>
      <c r="I1060" s="107"/>
      <c r="J1060" s="422"/>
      <c r="K1060" s="422"/>
      <c r="L1060" s="531"/>
      <c r="M1060" s="422"/>
      <c r="N1060" s="104"/>
      <c r="O1060" s="79">
        <f t="shared" si="48"/>
        <v>0</v>
      </c>
      <c r="P1060" s="79">
        <f t="shared" si="48"/>
        <v>0</v>
      </c>
      <c r="Q1060" s="102" t="str">
        <f t="shared" si="49"/>
        <v/>
      </c>
    </row>
    <row r="1061" spans="1:17" x14ac:dyDescent="0.2">
      <c r="A1061" s="118" t="str">
        <f t="shared" si="50"/>
        <v/>
      </c>
      <c r="B1061" s="104"/>
      <c r="C1061" s="153"/>
      <c r="D1061" s="105"/>
      <c r="E1061" s="105"/>
      <c r="F1061" s="106"/>
      <c r="G1061" s="105"/>
      <c r="H1061" s="105"/>
      <c r="I1061" s="107"/>
      <c r="J1061" s="422"/>
      <c r="K1061" s="422"/>
      <c r="L1061" s="531"/>
      <c r="M1061" s="422"/>
      <c r="N1061" s="104"/>
      <c r="O1061" s="79">
        <f t="shared" si="48"/>
        <v>0</v>
      </c>
      <c r="P1061" s="79">
        <f t="shared" si="48"/>
        <v>0</v>
      </c>
      <c r="Q1061" s="152" t="str">
        <f t="shared" si="49"/>
        <v/>
      </c>
    </row>
    <row r="1062" spans="1:17" x14ac:dyDescent="0.2">
      <c r="A1062" s="118" t="str">
        <f t="shared" si="50"/>
        <v/>
      </c>
      <c r="B1062" s="104"/>
      <c r="C1062" s="153"/>
      <c r="D1062" s="105"/>
      <c r="E1062" s="105"/>
      <c r="F1062" s="106"/>
      <c r="G1062" s="105"/>
      <c r="H1062" s="105"/>
      <c r="I1062" s="107"/>
      <c r="J1062" s="422"/>
      <c r="K1062" s="422"/>
      <c r="L1062" s="531"/>
      <c r="M1062" s="422"/>
      <c r="N1062" s="104"/>
      <c r="O1062" s="427">
        <f t="shared" si="48"/>
        <v>0</v>
      </c>
      <c r="P1062" s="427">
        <f t="shared" si="48"/>
        <v>0</v>
      </c>
      <c r="Q1062" s="428" t="str">
        <f t="shared" si="49"/>
        <v/>
      </c>
    </row>
    <row r="1063" spans="1:17" x14ac:dyDescent="0.2">
      <c r="A1063" s="438" t="str">
        <f t="shared" si="50"/>
        <v/>
      </c>
      <c r="B1063" s="104"/>
      <c r="C1063" s="153"/>
      <c r="D1063" s="105"/>
      <c r="E1063" s="105"/>
      <c r="F1063" s="106"/>
      <c r="G1063" s="105"/>
      <c r="H1063" s="105"/>
      <c r="I1063" s="107"/>
      <c r="J1063" s="422"/>
      <c r="K1063" s="422"/>
      <c r="L1063" s="531"/>
      <c r="M1063" s="422"/>
      <c r="N1063" s="104"/>
      <c r="O1063" s="79">
        <f t="shared" si="48"/>
        <v>0</v>
      </c>
      <c r="P1063" s="79">
        <f t="shared" si="48"/>
        <v>0</v>
      </c>
      <c r="Q1063" s="102" t="str">
        <f t="shared" si="49"/>
        <v/>
      </c>
    </row>
    <row r="1064" spans="1:17" x14ac:dyDescent="0.2">
      <c r="A1064" s="118" t="str">
        <f t="shared" si="50"/>
        <v/>
      </c>
      <c r="B1064" s="104"/>
      <c r="C1064" s="153"/>
      <c r="D1064" s="105"/>
      <c r="E1064" s="105"/>
      <c r="F1064" s="106"/>
      <c r="G1064" s="105"/>
      <c r="H1064" s="105"/>
      <c r="I1064" s="107"/>
      <c r="J1064" s="422"/>
      <c r="K1064" s="422"/>
      <c r="L1064" s="531"/>
      <c r="M1064" s="422"/>
      <c r="N1064" s="104"/>
      <c r="O1064" s="79">
        <f t="shared" si="48"/>
        <v>0</v>
      </c>
      <c r="P1064" s="79">
        <f t="shared" si="48"/>
        <v>0</v>
      </c>
      <c r="Q1064" s="102" t="str">
        <f t="shared" si="49"/>
        <v/>
      </c>
    </row>
    <row r="1065" spans="1:17" x14ac:dyDescent="0.2">
      <c r="A1065" s="118" t="str">
        <f t="shared" si="50"/>
        <v/>
      </c>
      <c r="B1065" s="104"/>
      <c r="C1065" s="153"/>
      <c r="D1065" s="105"/>
      <c r="E1065" s="105"/>
      <c r="F1065" s="106"/>
      <c r="G1065" s="105"/>
      <c r="H1065" s="105"/>
      <c r="I1065" s="107"/>
      <c r="J1065" s="422"/>
      <c r="K1065" s="422"/>
      <c r="L1065" s="531"/>
      <c r="M1065" s="422"/>
      <c r="N1065" s="104"/>
      <c r="O1065" s="79">
        <f t="shared" si="48"/>
        <v>0</v>
      </c>
      <c r="P1065" s="79">
        <f t="shared" si="48"/>
        <v>0</v>
      </c>
      <c r="Q1065" s="152" t="str">
        <f t="shared" si="49"/>
        <v/>
      </c>
    </row>
    <row r="1066" spans="1:17" x14ac:dyDescent="0.2">
      <c r="A1066" s="118" t="str">
        <f t="shared" si="50"/>
        <v/>
      </c>
      <c r="B1066" s="104"/>
      <c r="C1066" s="153"/>
      <c r="D1066" s="105"/>
      <c r="E1066" s="105"/>
      <c r="F1066" s="106"/>
      <c r="G1066" s="105"/>
      <c r="H1066" s="105"/>
      <c r="I1066" s="107"/>
      <c r="J1066" s="422"/>
      <c r="K1066" s="422"/>
      <c r="L1066" s="531"/>
      <c r="M1066" s="422"/>
      <c r="N1066" s="104"/>
      <c r="O1066" s="427">
        <f t="shared" si="48"/>
        <v>0</v>
      </c>
      <c r="P1066" s="427">
        <f t="shared" si="48"/>
        <v>0</v>
      </c>
      <c r="Q1066" s="428" t="str">
        <f t="shared" si="49"/>
        <v/>
      </c>
    </row>
    <row r="1067" spans="1:17" x14ac:dyDescent="0.2">
      <c r="A1067" s="118" t="str">
        <f t="shared" si="50"/>
        <v/>
      </c>
      <c r="B1067" s="104"/>
      <c r="C1067" s="153"/>
      <c r="D1067" s="105"/>
      <c r="E1067" s="105"/>
      <c r="F1067" s="106"/>
      <c r="G1067" s="105"/>
      <c r="H1067" s="105"/>
      <c r="I1067" s="107"/>
      <c r="J1067" s="422"/>
      <c r="K1067" s="422"/>
      <c r="L1067" s="531"/>
      <c r="M1067" s="422"/>
      <c r="N1067" s="104"/>
      <c r="O1067" s="79">
        <f t="shared" si="48"/>
        <v>0</v>
      </c>
      <c r="P1067" s="79">
        <f t="shared" si="48"/>
        <v>0</v>
      </c>
      <c r="Q1067" s="102" t="str">
        <f t="shared" si="49"/>
        <v/>
      </c>
    </row>
    <row r="1068" spans="1:17" x14ac:dyDescent="0.2">
      <c r="A1068" s="438" t="str">
        <f t="shared" si="50"/>
        <v/>
      </c>
      <c r="B1068" s="104"/>
      <c r="C1068" s="153"/>
      <c r="D1068" s="105"/>
      <c r="E1068" s="105"/>
      <c r="F1068" s="106"/>
      <c r="G1068" s="105"/>
      <c r="H1068" s="105"/>
      <c r="I1068" s="107"/>
      <c r="J1068" s="422"/>
      <c r="K1068" s="422"/>
      <c r="L1068" s="531"/>
      <c r="M1068" s="422"/>
      <c r="N1068" s="104"/>
      <c r="O1068" s="79">
        <f t="shared" si="48"/>
        <v>0</v>
      </c>
      <c r="P1068" s="79">
        <f t="shared" si="48"/>
        <v>0</v>
      </c>
      <c r="Q1068" s="102" t="str">
        <f t="shared" si="49"/>
        <v/>
      </c>
    </row>
    <row r="1069" spans="1:17" x14ac:dyDescent="0.2">
      <c r="A1069" s="118" t="str">
        <f t="shared" si="50"/>
        <v/>
      </c>
      <c r="B1069" s="104"/>
      <c r="C1069" s="153"/>
      <c r="D1069" s="105"/>
      <c r="E1069" s="105"/>
      <c r="F1069" s="106"/>
      <c r="G1069" s="105"/>
      <c r="H1069" s="105"/>
      <c r="I1069" s="107"/>
      <c r="J1069" s="422"/>
      <c r="K1069" s="422"/>
      <c r="L1069" s="531"/>
      <c r="M1069" s="422"/>
      <c r="N1069" s="104"/>
      <c r="O1069" s="79">
        <f t="shared" si="48"/>
        <v>0</v>
      </c>
      <c r="P1069" s="79">
        <f t="shared" si="48"/>
        <v>0</v>
      </c>
      <c r="Q1069" s="152" t="str">
        <f t="shared" si="49"/>
        <v/>
      </c>
    </row>
    <row r="1070" spans="1:17" x14ac:dyDescent="0.2">
      <c r="A1070" s="118" t="str">
        <f t="shared" si="50"/>
        <v/>
      </c>
      <c r="B1070" s="104"/>
      <c r="C1070" s="153"/>
      <c r="D1070" s="105"/>
      <c r="E1070" s="105"/>
      <c r="F1070" s="106"/>
      <c r="G1070" s="105"/>
      <c r="H1070" s="105"/>
      <c r="I1070" s="107"/>
      <c r="J1070" s="422"/>
      <c r="K1070" s="422"/>
      <c r="L1070" s="531"/>
      <c r="M1070" s="422"/>
      <c r="N1070" s="104"/>
      <c r="O1070" s="427">
        <f t="shared" ref="O1070:P1133" si="51">IF(B1070=0,0,IF(YEAR(B1070)=$P$1,MONTH(B1070)-$O$1+1,(YEAR(B1070)-$P$1)*12-$O$1+1+MONTH(B1070)))</f>
        <v>0</v>
      </c>
      <c r="P1070" s="427">
        <f t="shared" si="51"/>
        <v>0</v>
      </c>
      <c r="Q1070" s="428" t="str">
        <f t="shared" si="49"/>
        <v/>
      </c>
    </row>
    <row r="1071" spans="1:17" x14ac:dyDescent="0.2">
      <c r="A1071" s="118" t="str">
        <f t="shared" si="50"/>
        <v/>
      </c>
      <c r="B1071" s="104"/>
      <c r="C1071" s="153"/>
      <c r="D1071" s="105"/>
      <c r="E1071" s="105"/>
      <c r="F1071" s="106"/>
      <c r="G1071" s="105"/>
      <c r="H1071" s="105"/>
      <c r="I1071" s="107"/>
      <c r="J1071" s="422"/>
      <c r="K1071" s="422"/>
      <c r="L1071" s="531"/>
      <c r="M1071" s="422"/>
      <c r="N1071" s="104"/>
      <c r="O1071" s="79">
        <f t="shared" si="51"/>
        <v>0</v>
      </c>
      <c r="P1071" s="79">
        <f t="shared" si="51"/>
        <v>0</v>
      </c>
      <c r="Q1071" s="102" t="str">
        <f t="shared" si="49"/>
        <v/>
      </c>
    </row>
    <row r="1072" spans="1:17" x14ac:dyDescent="0.2">
      <c r="A1072" s="118" t="str">
        <f t="shared" si="50"/>
        <v/>
      </c>
      <c r="B1072" s="104"/>
      <c r="C1072" s="153"/>
      <c r="D1072" s="105"/>
      <c r="E1072" s="105"/>
      <c r="F1072" s="106"/>
      <c r="G1072" s="105"/>
      <c r="H1072" s="105"/>
      <c r="I1072" s="107"/>
      <c r="J1072" s="422"/>
      <c r="K1072" s="422"/>
      <c r="L1072" s="531"/>
      <c r="M1072" s="422"/>
      <c r="N1072" s="104"/>
      <c r="O1072" s="79">
        <f t="shared" si="51"/>
        <v>0</v>
      </c>
      <c r="P1072" s="79">
        <f t="shared" si="51"/>
        <v>0</v>
      </c>
      <c r="Q1072" s="102" t="str">
        <f t="shared" si="49"/>
        <v/>
      </c>
    </row>
    <row r="1073" spans="1:17" x14ac:dyDescent="0.2">
      <c r="A1073" s="438" t="str">
        <f t="shared" si="50"/>
        <v/>
      </c>
      <c r="B1073" s="104"/>
      <c r="C1073" s="153"/>
      <c r="D1073" s="105"/>
      <c r="E1073" s="105"/>
      <c r="F1073" s="106"/>
      <c r="G1073" s="105"/>
      <c r="H1073" s="105"/>
      <c r="I1073" s="107"/>
      <c r="J1073" s="422"/>
      <c r="K1073" s="422"/>
      <c r="L1073" s="531"/>
      <c r="M1073" s="422"/>
      <c r="N1073" s="104"/>
      <c r="O1073" s="79">
        <f t="shared" si="51"/>
        <v>0</v>
      </c>
      <c r="P1073" s="79">
        <f t="shared" si="51"/>
        <v>0</v>
      </c>
      <c r="Q1073" s="152" t="str">
        <f t="shared" si="49"/>
        <v/>
      </c>
    </row>
    <row r="1074" spans="1:17" x14ac:dyDescent="0.2">
      <c r="A1074" s="118" t="str">
        <f t="shared" si="50"/>
        <v/>
      </c>
      <c r="B1074" s="104"/>
      <c r="C1074" s="153"/>
      <c r="D1074" s="105"/>
      <c r="E1074" s="105"/>
      <c r="F1074" s="106"/>
      <c r="G1074" s="105"/>
      <c r="H1074" s="105"/>
      <c r="I1074" s="107"/>
      <c r="J1074" s="422"/>
      <c r="K1074" s="422"/>
      <c r="L1074" s="531"/>
      <c r="M1074" s="422"/>
      <c r="N1074" s="104"/>
      <c r="O1074" s="427">
        <f t="shared" si="51"/>
        <v>0</v>
      </c>
      <c r="P1074" s="427">
        <f t="shared" si="51"/>
        <v>0</v>
      </c>
      <c r="Q1074" s="428" t="str">
        <f t="shared" si="49"/>
        <v/>
      </c>
    </row>
    <row r="1075" spans="1:17" x14ac:dyDescent="0.2">
      <c r="A1075" s="118" t="str">
        <f t="shared" si="50"/>
        <v/>
      </c>
      <c r="B1075" s="104"/>
      <c r="C1075" s="153"/>
      <c r="D1075" s="105"/>
      <c r="E1075" s="105"/>
      <c r="F1075" s="106"/>
      <c r="G1075" s="105"/>
      <c r="H1075" s="105"/>
      <c r="I1075" s="107"/>
      <c r="J1075" s="422"/>
      <c r="K1075" s="422"/>
      <c r="L1075" s="531"/>
      <c r="M1075" s="422"/>
      <c r="N1075" s="104"/>
      <c r="O1075" s="79">
        <f t="shared" si="51"/>
        <v>0</v>
      </c>
      <c r="P1075" s="79">
        <f t="shared" si="51"/>
        <v>0</v>
      </c>
      <c r="Q1075" s="102" t="str">
        <f t="shared" ref="Q1075:Q1138" si="52">SUBSTITUTE(D1075," ","_")</f>
        <v/>
      </c>
    </row>
    <row r="1076" spans="1:17" x14ac:dyDescent="0.2">
      <c r="A1076" s="118" t="str">
        <f t="shared" si="50"/>
        <v/>
      </c>
      <c r="B1076" s="104"/>
      <c r="C1076" s="153"/>
      <c r="D1076" s="105"/>
      <c r="E1076" s="105"/>
      <c r="F1076" s="106"/>
      <c r="G1076" s="105"/>
      <c r="H1076" s="105"/>
      <c r="I1076" s="107"/>
      <c r="J1076" s="422"/>
      <c r="K1076" s="422"/>
      <c r="L1076" s="531"/>
      <c r="M1076" s="422"/>
      <c r="N1076" s="104"/>
      <c r="O1076" s="79">
        <f t="shared" si="51"/>
        <v>0</v>
      </c>
      <c r="P1076" s="79">
        <f t="shared" si="51"/>
        <v>0</v>
      </c>
      <c r="Q1076" s="102" t="str">
        <f t="shared" si="52"/>
        <v/>
      </c>
    </row>
    <row r="1077" spans="1:17" x14ac:dyDescent="0.2">
      <c r="A1077" s="118" t="str">
        <f t="shared" si="50"/>
        <v/>
      </c>
      <c r="B1077" s="104"/>
      <c r="C1077" s="153"/>
      <c r="D1077" s="105"/>
      <c r="E1077" s="105"/>
      <c r="F1077" s="106"/>
      <c r="G1077" s="105"/>
      <c r="H1077" s="105"/>
      <c r="I1077" s="107"/>
      <c r="J1077" s="422"/>
      <c r="K1077" s="422"/>
      <c r="L1077" s="531"/>
      <c r="M1077" s="422"/>
      <c r="N1077" s="104"/>
      <c r="O1077" s="79">
        <f t="shared" si="51"/>
        <v>0</v>
      </c>
      <c r="P1077" s="79">
        <f t="shared" si="51"/>
        <v>0</v>
      </c>
      <c r="Q1077" s="152" t="str">
        <f t="shared" si="52"/>
        <v/>
      </c>
    </row>
    <row r="1078" spans="1:17" x14ac:dyDescent="0.2">
      <c r="A1078" s="438" t="str">
        <f t="shared" si="50"/>
        <v/>
      </c>
      <c r="B1078" s="104"/>
      <c r="C1078" s="153"/>
      <c r="D1078" s="105"/>
      <c r="E1078" s="105"/>
      <c r="F1078" s="106"/>
      <c r="G1078" s="105"/>
      <c r="H1078" s="105"/>
      <c r="I1078" s="107"/>
      <c r="J1078" s="422"/>
      <c r="K1078" s="422"/>
      <c r="L1078" s="531"/>
      <c r="M1078" s="422"/>
      <c r="N1078" s="104"/>
      <c r="O1078" s="427">
        <f t="shared" si="51"/>
        <v>0</v>
      </c>
      <c r="P1078" s="427">
        <f t="shared" si="51"/>
        <v>0</v>
      </c>
      <c r="Q1078" s="428" t="str">
        <f t="shared" si="52"/>
        <v/>
      </c>
    </row>
    <row r="1079" spans="1:17" x14ac:dyDescent="0.2">
      <c r="A1079" s="118" t="str">
        <f t="shared" si="50"/>
        <v/>
      </c>
      <c r="B1079" s="104"/>
      <c r="C1079" s="153"/>
      <c r="D1079" s="105"/>
      <c r="E1079" s="105"/>
      <c r="F1079" s="106"/>
      <c r="G1079" s="105"/>
      <c r="H1079" s="105"/>
      <c r="I1079" s="107"/>
      <c r="J1079" s="422"/>
      <c r="K1079" s="422"/>
      <c r="L1079" s="531"/>
      <c r="M1079" s="422"/>
      <c r="N1079" s="104"/>
      <c r="O1079" s="79">
        <f t="shared" si="51"/>
        <v>0</v>
      </c>
      <c r="P1079" s="79">
        <f t="shared" si="51"/>
        <v>0</v>
      </c>
      <c r="Q1079" s="102" t="str">
        <f t="shared" si="52"/>
        <v/>
      </c>
    </row>
    <row r="1080" spans="1:17" x14ac:dyDescent="0.2">
      <c r="A1080" s="118" t="str">
        <f t="shared" si="50"/>
        <v/>
      </c>
      <c r="B1080" s="104"/>
      <c r="C1080" s="153"/>
      <c r="D1080" s="105"/>
      <c r="E1080" s="105"/>
      <c r="F1080" s="106"/>
      <c r="G1080" s="105"/>
      <c r="H1080" s="105"/>
      <c r="I1080" s="107"/>
      <c r="J1080" s="422"/>
      <c r="K1080" s="422"/>
      <c r="L1080" s="531"/>
      <c r="M1080" s="422"/>
      <c r="N1080" s="104"/>
      <c r="O1080" s="79">
        <f t="shared" si="51"/>
        <v>0</v>
      </c>
      <c r="P1080" s="79">
        <f t="shared" si="51"/>
        <v>0</v>
      </c>
      <c r="Q1080" s="102" t="str">
        <f t="shared" si="52"/>
        <v/>
      </c>
    </row>
    <row r="1081" spans="1:17" x14ac:dyDescent="0.2">
      <c r="A1081" s="118" t="str">
        <f t="shared" si="50"/>
        <v/>
      </c>
      <c r="B1081" s="104"/>
      <c r="C1081" s="153"/>
      <c r="D1081" s="105"/>
      <c r="E1081" s="105"/>
      <c r="F1081" s="106"/>
      <c r="G1081" s="105"/>
      <c r="H1081" s="105"/>
      <c r="I1081" s="107"/>
      <c r="J1081" s="422"/>
      <c r="K1081" s="422"/>
      <c r="L1081" s="531"/>
      <c r="M1081" s="422"/>
      <c r="N1081" s="104"/>
      <c r="O1081" s="79">
        <f t="shared" si="51"/>
        <v>0</v>
      </c>
      <c r="P1081" s="79">
        <f t="shared" si="51"/>
        <v>0</v>
      </c>
      <c r="Q1081" s="152" t="str">
        <f t="shared" si="52"/>
        <v/>
      </c>
    </row>
    <row r="1082" spans="1:17" x14ac:dyDescent="0.2">
      <c r="A1082" s="118" t="str">
        <f t="shared" si="50"/>
        <v/>
      </c>
      <c r="B1082" s="104"/>
      <c r="C1082" s="153"/>
      <c r="D1082" s="105"/>
      <c r="E1082" s="105"/>
      <c r="F1082" s="106"/>
      <c r="G1082" s="105"/>
      <c r="H1082" s="105"/>
      <c r="I1082" s="107"/>
      <c r="J1082" s="422"/>
      <c r="K1082" s="422"/>
      <c r="L1082" s="531"/>
      <c r="M1082" s="422"/>
      <c r="N1082" s="104"/>
      <c r="O1082" s="427">
        <f t="shared" si="51"/>
        <v>0</v>
      </c>
      <c r="P1082" s="427">
        <f t="shared" si="51"/>
        <v>0</v>
      </c>
      <c r="Q1082" s="428" t="str">
        <f t="shared" si="52"/>
        <v/>
      </c>
    </row>
    <row r="1083" spans="1:17" x14ac:dyDescent="0.2">
      <c r="A1083" s="438" t="str">
        <f t="shared" si="50"/>
        <v/>
      </c>
      <c r="B1083" s="104"/>
      <c r="C1083" s="153"/>
      <c r="D1083" s="105"/>
      <c r="E1083" s="105"/>
      <c r="F1083" s="106"/>
      <c r="G1083" s="105"/>
      <c r="H1083" s="105"/>
      <c r="I1083" s="107"/>
      <c r="J1083" s="422"/>
      <c r="K1083" s="422"/>
      <c r="L1083" s="531"/>
      <c r="M1083" s="422"/>
      <c r="N1083" s="104"/>
      <c r="O1083" s="79">
        <f t="shared" si="51"/>
        <v>0</v>
      </c>
      <c r="P1083" s="79">
        <f t="shared" si="51"/>
        <v>0</v>
      </c>
      <c r="Q1083" s="102" t="str">
        <f t="shared" si="52"/>
        <v/>
      </c>
    </row>
    <row r="1084" spans="1:17" x14ac:dyDescent="0.2">
      <c r="A1084" s="118" t="str">
        <f t="shared" si="50"/>
        <v/>
      </c>
      <c r="B1084" s="104"/>
      <c r="C1084" s="153"/>
      <c r="D1084" s="105"/>
      <c r="E1084" s="105"/>
      <c r="F1084" s="106"/>
      <c r="G1084" s="105"/>
      <c r="H1084" s="105"/>
      <c r="I1084" s="107"/>
      <c r="J1084" s="422"/>
      <c r="K1084" s="422"/>
      <c r="L1084" s="531"/>
      <c r="M1084" s="422"/>
      <c r="N1084" s="104"/>
      <c r="O1084" s="79">
        <f t="shared" si="51"/>
        <v>0</v>
      </c>
      <c r="P1084" s="79">
        <f t="shared" si="51"/>
        <v>0</v>
      </c>
      <c r="Q1084" s="102" t="str">
        <f t="shared" si="52"/>
        <v/>
      </c>
    </row>
    <row r="1085" spans="1:17" x14ac:dyDescent="0.2">
      <c r="A1085" s="118" t="str">
        <f t="shared" si="50"/>
        <v/>
      </c>
      <c r="B1085" s="104"/>
      <c r="C1085" s="153"/>
      <c r="D1085" s="105"/>
      <c r="E1085" s="105"/>
      <c r="F1085" s="106"/>
      <c r="G1085" s="105"/>
      <c r="H1085" s="105"/>
      <c r="I1085" s="107"/>
      <c r="J1085" s="422"/>
      <c r="K1085" s="422"/>
      <c r="L1085" s="531"/>
      <c r="M1085" s="422"/>
      <c r="N1085" s="104"/>
      <c r="O1085" s="79">
        <f t="shared" si="51"/>
        <v>0</v>
      </c>
      <c r="P1085" s="79">
        <f t="shared" si="51"/>
        <v>0</v>
      </c>
      <c r="Q1085" s="152" t="str">
        <f t="shared" si="52"/>
        <v/>
      </c>
    </row>
    <row r="1086" spans="1:17" x14ac:dyDescent="0.2">
      <c r="A1086" s="118" t="str">
        <f t="shared" si="50"/>
        <v/>
      </c>
      <c r="B1086" s="104"/>
      <c r="C1086" s="153"/>
      <c r="D1086" s="105"/>
      <c r="E1086" s="105"/>
      <c r="F1086" s="106"/>
      <c r="G1086" s="105"/>
      <c r="H1086" s="105"/>
      <c r="I1086" s="107"/>
      <c r="J1086" s="422"/>
      <c r="K1086" s="422"/>
      <c r="L1086" s="531"/>
      <c r="M1086" s="422"/>
      <c r="N1086" s="104"/>
      <c r="O1086" s="427">
        <f t="shared" si="51"/>
        <v>0</v>
      </c>
      <c r="P1086" s="427">
        <f t="shared" si="51"/>
        <v>0</v>
      </c>
      <c r="Q1086" s="428" t="str">
        <f t="shared" si="52"/>
        <v/>
      </c>
    </row>
    <row r="1087" spans="1:17" x14ac:dyDescent="0.2">
      <c r="A1087" s="118" t="str">
        <f t="shared" si="50"/>
        <v/>
      </c>
      <c r="B1087" s="104"/>
      <c r="C1087" s="153"/>
      <c r="D1087" s="105"/>
      <c r="E1087" s="105"/>
      <c r="F1087" s="106"/>
      <c r="G1087" s="105"/>
      <c r="H1087" s="105"/>
      <c r="I1087" s="107"/>
      <c r="J1087" s="422"/>
      <c r="K1087" s="422"/>
      <c r="L1087" s="531"/>
      <c r="M1087" s="422"/>
      <c r="N1087" s="104"/>
      <c r="O1087" s="79">
        <f t="shared" si="51"/>
        <v>0</v>
      </c>
      <c r="P1087" s="79">
        <f t="shared" si="51"/>
        <v>0</v>
      </c>
      <c r="Q1087" s="102" t="str">
        <f t="shared" si="52"/>
        <v/>
      </c>
    </row>
    <row r="1088" spans="1:17" x14ac:dyDescent="0.2">
      <c r="A1088" s="438" t="str">
        <f t="shared" si="50"/>
        <v/>
      </c>
      <c r="B1088" s="104"/>
      <c r="C1088" s="153"/>
      <c r="D1088" s="105"/>
      <c r="E1088" s="105"/>
      <c r="F1088" s="106"/>
      <c r="G1088" s="105"/>
      <c r="H1088" s="105"/>
      <c r="I1088" s="107"/>
      <c r="J1088" s="422"/>
      <c r="K1088" s="422"/>
      <c r="L1088" s="531"/>
      <c r="M1088" s="422"/>
      <c r="N1088" s="104"/>
      <c r="O1088" s="79">
        <f t="shared" si="51"/>
        <v>0</v>
      </c>
      <c r="P1088" s="79">
        <f t="shared" si="51"/>
        <v>0</v>
      </c>
      <c r="Q1088" s="102" t="str">
        <f t="shared" si="52"/>
        <v/>
      </c>
    </row>
    <row r="1089" spans="1:17" x14ac:dyDescent="0.2">
      <c r="A1089" s="118" t="str">
        <f t="shared" si="50"/>
        <v/>
      </c>
      <c r="B1089" s="104"/>
      <c r="C1089" s="153"/>
      <c r="D1089" s="105"/>
      <c r="E1089" s="105"/>
      <c r="F1089" s="106"/>
      <c r="G1089" s="105"/>
      <c r="H1089" s="105"/>
      <c r="I1089" s="107"/>
      <c r="J1089" s="422"/>
      <c r="K1089" s="422"/>
      <c r="L1089" s="531"/>
      <c r="M1089" s="422"/>
      <c r="N1089" s="104"/>
      <c r="O1089" s="79">
        <f t="shared" si="51"/>
        <v>0</v>
      </c>
      <c r="P1089" s="79">
        <f t="shared" si="51"/>
        <v>0</v>
      </c>
      <c r="Q1089" s="152" t="str">
        <f t="shared" si="52"/>
        <v/>
      </c>
    </row>
    <row r="1090" spans="1:17" x14ac:dyDescent="0.2">
      <c r="A1090" s="118" t="str">
        <f t="shared" si="50"/>
        <v/>
      </c>
      <c r="B1090" s="104"/>
      <c r="C1090" s="153"/>
      <c r="D1090" s="105"/>
      <c r="E1090" s="105"/>
      <c r="F1090" s="106"/>
      <c r="G1090" s="105"/>
      <c r="H1090" s="105"/>
      <c r="I1090" s="107"/>
      <c r="J1090" s="422"/>
      <c r="K1090" s="422"/>
      <c r="L1090" s="531"/>
      <c r="M1090" s="422"/>
      <c r="N1090" s="104"/>
      <c r="O1090" s="427">
        <f t="shared" si="51"/>
        <v>0</v>
      </c>
      <c r="P1090" s="427">
        <f t="shared" si="51"/>
        <v>0</v>
      </c>
      <c r="Q1090" s="428" t="str">
        <f t="shared" si="52"/>
        <v/>
      </c>
    </row>
    <row r="1091" spans="1:17" x14ac:dyDescent="0.2">
      <c r="A1091" s="118" t="str">
        <f t="shared" si="50"/>
        <v/>
      </c>
      <c r="B1091" s="104"/>
      <c r="C1091" s="153"/>
      <c r="D1091" s="105"/>
      <c r="E1091" s="105"/>
      <c r="F1091" s="106"/>
      <c r="G1091" s="105"/>
      <c r="H1091" s="105"/>
      <c r="I1091" s="107"/>
      <c r="J1091" s="422"/>
      <c r="K1091" s="422"/>
      <c r="L1091" s="531"/>
      <c r="M1091" s="422"/>
      <c r="N1091" s="104"/>
      <c r="O1091" s="79">
        <f t="shared" si="51"/>
        <v>0</v>
      </c>
      <c r="P1091" s="79">
        <f t="shared" si="51"/>
        <v>0</v>
      </c>
      <c r="Q1091" s="102" t="str">
        <f t="shared" si="52"/>
        <v/>
      </c>
    </row>
    <row r="1092" spans="1:17" x14ac:dyDescent="0.2">
      <c r="A1092" s="118" t="str">
        <f t="shared" si="50"/>
        <v/>
      </c>
      <c r="B1092" s="104"/>
      <c r="C1092" s="153"/>
      <c r="D1092" s="105"/>
      <c r="E1092" s="105"/>
      <c r="F1092" s="106"/>
      <c r="G1092" s="105"/>
      <c r="H1092" s="105"/>
      <c r="I1092" s="107"/>
      <c r="J1092" s="422"/>
      <c r="K1092" s="422"/>
      <c r="L1092" s="531"/>
      <c r="M1092" s="422"/>
      <c r="N1092" s="104"/>
      <c r="O1092" s="79">
        <f t="shared" si="51"/>
        <v>0</v>
      </c>
      <c r="P1092" s="79">
        <f t="shared" si="51"/>
        <v>0</v>
      </c>
      <c r="Q1092" s="102" t="str">
        <f t="shared" si="52"/>
        <v/>
      </c>
    </row>
    <row r="1093" spans="1:17" x14ac:dyDescent="0.2">
      <c r="A1093" s="438" t="str">
        <f t="shared" si="50"/>
        <v/>
      </c>
      <c r="B1093" s="104"/>
      <c r="C1093" s="153"/>
      <c r="D1093" s="105"/>
      <c r="E1093" s="105"/>
      <c r="F1093" s="106"/>
      <c r="G1093" s="105"/>
      <c r="H1093" s="105"/>
      <c r="I1093" s="107"/>
      <c r="J1093" s="422"/>
      <c r="K1093" s="422"/>
      <c r="L1093" s="531"/>
      <c r="M1093" s="422"/>
      <c r="N1093" s="104"/>
      <c r="O1093" s="79">
        <f t="shared" si="51"/>
        <v>0</v>
      </c>
      <c r="P1093" s="79">
        <f t="shared" si="51"/>
        <v>0</v>
      </c>
      <c r="Q1093" s="152" t="str">
        <f t="shared" si="52"/>
        <v/>
      </c>
    </row>
    <row r="1094" spans="1:17" x14ac:dyDescent="0.2">
      <c r="A1094" s="118" t="str">
        <f t="shared" si="50"/>
        <v/>
      </c>
      <c r="B1094" s="104"/>
      <c r="C1094" s="153"/>
      <c r="D1094" s="105"/>
      <c r="E1094" s="105"/>
      <c r="F1094" s="106"/>
      <c r="G1094" s="105"/>
      <c r="H1094" s="105"/>
      <c r="I1094" s="107"/>
      <c r="J1094" s="422"/>
      <c r="K1094" s="422"/>
      <c r="L1094" s="531"/>
      <c r="M1094" s="422"/>
      <c r="N1094" s="104"/>
      <c r="O1094" s="427">
        <f t="shared" si="51"/>
        <v>0</v>
      </c>
      <c r="P1094" s="427">
        <f t="shared" si="51"/>
        <v>0</v>
      </c>
      <c r="Q1094" s="428" t="str">
        <f t="shared" si="52"/>
        <v/>
      </c>
    </row>
    <row r="1095" spans="1:17" x14ac:dyDescent="0.2">
      <c r="A1095" s="118" t="str">
        <f t="shared" si="50"/>
        <v/>
      </c>
      <c r="B1095" s="104"/>
      <c r="C1095" s="153"/>
      <c r="D1095" s="105"/>
      <c r="E1095" s="105"/>
      <c r="F1095" s="106"/>
      <c r="G1095" s="105"/>
      <c r="H1095" s="105"/>
      <c r="I1095" s="107"/>
      <c r="J1095" s="422"/>
      <c r="K1095" s="422"/>
      <c r="L1095" s="531"/>
      <c r="M1095" s="422"/>
      <c r="N1095" s="104"/>
      <c r="O1095" s="79">
        <f t="shared" si="51"/>
        <v>0</v>
      </c>
      <c r="P1095" s="79">
        <f t="shared" si="51"/>
        <v>0</v>
      </c>
      <c r="Q1095" s="102" t="str">
        <f t="shared" si="52"/>
        <v/>
      </c>
    </row>
    <row r="1096" spans="1:17" x14ac:dyDescent="0.2">
      <c r="A1096" s="118" t="str">
        <f t="shared" si="50"/>
        <v/>
      </c>
      <c r="B1096" s="104"/>
      <c r="C1096" s="153"/>
      <c r="D1096" s="105"/>
      <c r="E1096" s="105"/>
      <c r="F1096" s="106"/>
      <c r="G1096" s="105"/>
      <c r="H1096" s="105"/>
      <c r="I1096" s="107"/>
      <c r="J1096" s="422"/>
      <c r="K1096" s="422"/>
      <c r="L1096" s="531"/>
      <c r="M1096" s="422"/>
      <c r="N1096" s="104"/>
      <c r="O1096" s="79">
        <f t="shared" si="51"/>
        <v>0</v>
      </c>
      <c r="P1096" s="79">
        <f t="shared" si="51"/>
        <v>0</v>
      </c>
      <c r="Q1096" s="102" t="str">
        <f t="shared" si="52"/>
        <v/>
      </c>
    </row>
    <row r="1097" spans="1:17" x14ac:dyDescent="0.2">
      <c r="A1097" s="118" t="str">
        <f t="shared" si="50"/>
        <v/>
      </c>
      <c r="B1097" s="104"/>
      <c r="C1097" s="153"/>
      <c r="D1097" s="105"/>
      <c r="E1097" s="105"/>
      <c r="F1097" s="106"/>
      <c r="G1097" s="105"/>
      <c r="H1097" s="105"/>
      <c r="I1097" s="107"/>
      <c r="J1097" s="422"/>
      <c r="K1097" s="422"/>
      <c r="L1097" s="531"/>
      <c r="M1097" s="422"/>
      <c r="N1097" s="104"/>
      <c r="O1097" s="79">
        <f t="shared" si="51"/>
        <v>0</v>
      </c>
      <c r="P1097" s="79">
        <f t="shared" si="51"/>
        <v>0</v>
      </c>
      <c r="Q1097" s="152" t="str">
        <f t="shared" si="52"/>
        <v/>
      </c>
    </row>
    <row r="1098" spans="1:17" x14ac:dyDescent="0.2">
      <c r="A1098" s="438" t="str">
        <f t="shared" si="50"/>
        <v/>
      </c>
      <c r="B1098" s="104"/>
      <c r="C1098" s="153"/>
      <c r="D1098" s="105"/>
      <c r="E1098" s="105"/>
      <c r="F1098" s="106"/>
      <c r="G1098" s="105"/>
      <c r="H1098" s="105"/>
      <c r="I1098" s="107"/>
      <c r="J1098" s="422"/>
      <c r="K1098" s="422"/>
      <c r="L1098" s="531"/>
      <c r="M1098" s="422"/>
      <c r="N1098" s="104"/>
      <c r="O1098" s="427">
        <f t="shared" si="51"/>
        <v>0</v>
      </c>
      <c r="P1098" s="427">
        <f t="shared" si="51"/>
        <v>0</v>
      </c>
      <c r="Q1098" s="428" t="str">
        <f t="shared" si="52"/>
        <v/>
      </c>
    </row>
    <row r="1099" spans="1:17" x14ac:dyDescent="0.2">
      <c r="A1099" s="118" t="str">
        <f t="shared" si="50"/>
        <v/>
      </c>
      <c r="B1099" s="104"/>
      <c r="C1099" s="153"/>
      <c r="D1099" s="105"/>
      <c r="E1099" s="105"/>
      <c r="F1099" s="106"/>
      <c r="G1099" s="105"/>
      <c r="H1099" s="105"/>
      <c r="I1099" s="107"/>
      <c r="J1099" s="422"/>
      <c r="K1099" s="422"/>
      <c r="L1099" s="531"/>
      <c r="M1099" s="422"/>
      <c r="N1099" s="104"/>
      <c r="O1099" s="79">
        <f t="shared" si="51"/>
        <v>0</v>
      </c>
      <c r="P1099" s="79">
        <f t="shared" si="51"/>
        <v>0</v>
      </c>
      <c r="Q1099" s="102" t="str">
        <f t="shared" si="52"/>
        <v/>
      </c>
    </row>
    <row r="1100" spans="1:17" x14ac:dyDescent="0.2">
      <c r="A1100" s="118" t="str">
        <f t="shared" si="50"/>
        <v/>
      </c>
      <c r="B1100" s="104"/>
      <c r="C1100" s="153"/>
      <c r="D1100" s="105"/>
      <c r="E1100" s="105"/>
      <c r="F1100" s="106"/>
      <c r="G1100" s="105"/>
      <c r="H1100" s="105"/>
      <c r="I1100" s="107"/>
      <c r="J1100" s="422"/>
      <c r="K1100" s="422"/>
      <c r="L1100" s="531"/>
      <c r="M1100" s="422"/>
      <c r="N1100" s="104"/>
      <c r="O1100" s="79">
        <f t="shared" si="51"/>
        <v>0</v>
      </c>
      <c r="P1100" s="79">
        <f t="shared" si="51"/>
        <v>0</v>
      </c>
      <c r="Q1100" s="102" t="str">
        <f t="shared" si="52"/>
        <v/>
      </c>
    </row>
    <row r="1101" spans="1:17" x14ac:dyDescent="0.2">
      <c r="A1101" s="118" t="str">
        <f t="shared" si="50"/>
        <v/>
      </c>
      <c r="B1101" s="104"/>
      <c r="C1101" s="153"/>
      <c r="D1101" s="105"/>
      <c r="E1101" s="105"/>
      <c r="F1101" s="106"/>
      <c r="G1101" s="105"/>
      <c r="H1101" s="105"/>
      <c r="I1101" s="107"/>
      <c r="J1101" s="422"/>
      <c r="K1101" s="422"/>
      <c r="L1101" s="531"/>
      <c r="M1101" s="422"/>
      <c r="N1101" s="104"/>
      <c r="O1101" s="79">
        <f t="shared" si="51"/>
        <v>0</v>
      </c>
      <c r="P1101" s="79">
        <f t="shared" si="51"/>
        <v>0</v>
      </c>
      <c r="Q1101" s="152" t="str">
        <f t="shared" si="52"/>
        <v/>
      </c>
    </row>
    <row r="1102" spans="1:17" x14ac:dyDescent="0.2">
      <c r="A1102" s="118" t="str">
        <f t="shared" si="50"/>
        <v/>
      </c>
      <c r="B1102" s="104"/>
      <c r="C1102" s="153"/>
      <c r="D1102" s="105"/>
      <c r="E1102" s="105"/>
      <c r="F1102" s="106"/>
      <c r="G1102" s="105"/>
      <c r="H1102" s="105"/>
      <c r="I1102" s="107"/>
      <c r="J1102" s="422"/>
      <c r="K1102" s="422"/>
      <c r="L1102" s="531"/>
      <c r="M1102" s="422"/>
      <c r="N1102" s="104"/>
      <c r="O1102" s="427">
        <f t="shared" si="51"/>
        <v>0</v>
      </c>
      <c r="P1102" s="427">
        <f t="shared" si="51"/>
        <v>0</v>
      </c>
      <c r="Q1102" s="428" t="str">
        <f t="shared" si="52"/>
        <v/>
      </c>
    </row>
    <row r="1103" spans="1:17" x14ac:dyDescent="0.2">
      <c r="A1103" s="438" t="str">
        <f t="shared" si="50"/>
        <v/>
      </c>
      <c r="B1103" s="104"/>
      <c r="C1103" s="153"/>
      <c r="D1103" s="105"/>
      <c r="E1103" s="105"/>
      <c r="F1103" s="106"/>
      <c r="G1103" s="105"/>
      <c r="H1103" s="105"/>
      <c r="I1103" s="107"/>
      <c r="J1103" s="422"/>
      <c r="K1103" s="422"/>
      <c r="L1103" s="531"/>
      <c r="M1103" s="422"/>
      <c r="N1103" s="104"/>
      <c r="O1103" s="79">
        <f t="shared" si="51"/>
        <v>0</v>
      </c>
      <c r="P1103" s="79">
        <f t="shared" si="51"/>
        <v>0</v>
      </c>
      <c r="Q1103" s="102" t="str">
        <f t="shared" si="52"/>
        <v/>
      </c>
    </row>
    <row r="1104" spans="1:17" x14ac:dyDescent="0.2">
      <c r="A1104" s="118" t="str">
        <f t="shared" si="50"/>
        <v/>
      </c>
      <c r="B1104" s="104"/>
      <c r="C1104" s="153"/>
      <c r="D1104" s="105"/>
      <c r="E1104" s="105"/>
      <c r="F1104" s="106"/>
      <c r="G1104" s="105"/>
      <c r="H1104" s="105"/>
      <c r="I1104" s="107"/>
      <c r="J1104" s="422"/>
      <c r="K1104" s="422"/>
      <c r="L1104" s="531"/>
      <c r="M1104" s="422"/>
      <c r="N1104" s="104"/>
      <c r="O1104" s="79">
        <f t="shared" si="51"/>
        <v>0</v>
      </c>
      <c r="P1104" s="79">
        <f t="shared" si="51"/>
        <v>0</v>
      </c>
      <c r="Q1104" s="102" t="str">
        <f t="shared" si="52"/>
        <v/>
      </c>
    </row>
    <row r="1105" spans="1:17" x14ac:dyDescent="0.2">
      <c r="A1105" s="118" t="str">
        <f t="shared" si="50"/>
        <v/>
      </c>
      <c r="B1105" s="104"/>
      <c r="C1105" s="153"/>
      <c r="D1105" s="105"/>
      <c r="E1105" s="105"/>
      <c r="F1105" s="106"/>
      <c r="G1105" s="105"/>
      <c r="H1105" s="105"/>
      <c r="I1105" s="107"/>
      <c r="J1105" s="422"/>
      <c r="K1105" s="422"/>
      <c r="L1105" s="531"/>
      <c r="M1105" s="422"/>
      <c r="N1105" s="104"/>
      <c r="O1105" s="79">
        <f t="shared" si="51"/>
        <v>0</v>
      </c>
      <c r="P1105" s="79">
        <f t="shared" si="51"/>
        <v>0</v>
      </c>
      <c r="Q1105" s="152" t="str">
        <f t="shared" si="52"/>
        <v/>
      </c>
    </row>
    <row r="1106" spans="1:17" x14ac:dyDescent="0.2">
      <c r="A1106" s="118" t="str">
        <f t="shared" si="50"/>
        <v/>
      </c>
      <c r="B1106" s="104"/>
      <c r="C1106" s="153"/>
      <c r="D1106" s="105"/>
      <c r="E1106" s="105"/>
      <c r="F1106" s="106"/>
      <c r="G1106" s="105"/>
      <c r="H1106" s="105"/>
      <c r="I1106" s="107"/>
      <c r="J1106" s="422"/>
      <c r="K1106" s="422"/>
      <c r="L1106" s="531"/>
      <c r="M1106" s="422"/>
      <c r="N1106" s="104"/>
      <c r="O1106" s="427">
        <f t="shared" si="51"/>
        <v>0</v>
      </c>
      <c r="P1106" s="427">
        <f t="shared" si="51"/>
        <v>0</v>
      </c>
      <c r="Q1106" s="428" t="str">
        <f t="shared" si="52"/>
        <v/>
      </c>
    </row>
    <row r="1107" spans="1:17" x14ac:dyDescent="0.2">
      <c r="A1107" s="118" t="str">
        <f t="shared" si="50"/>
        <v/>
      </c>
      <c r="B1107" s="104"/>
      <c r="C1107" s="153"/>
      <c r="D1107" s="105"/>
      <c r="E1107" s="105"/>
      <c r="F1107" s="106"/>
      <c r="G1107" s="105"/>
      <c r="H1107" s="105"/>
      <c r="I1107" s="107"/>
      <c r="J1107" s="422"/>
      <c r="K1107" s="422"/>
      <c r="L1107" s="531"/>
      <c r="M1107" s="422"/>
      <c r="N1107" s="104"/>
      <c r="O1107" s="79">
        <f t="shared" si="51"/>
        <v>0</v>
      </c>
      <c r="P1107" s="79">
        <f t="shared" si="51"/>
        <v>0</v>
      </c>
      <c r="Q1107" s="102" t="str">
        <f t="shared" si="52"/>
        <v/>
      </c>
    </row>
    <row r="1108" spans="1:17" x14ac:dyDescent="0.2">
      <c r="A1108" s="438" t="str">
        <f t="shared" si="50"/>
        <v/>
      </c>
      <c r="B1108" s="104"/>
      <c r="C1108" s="153"/>
      <c r="D1108" s="105"/>
      <c r="E1108" s="105"/>
      <c r="F1108" s="106"/>
      <c r="G1108" s="105"/>
      <c r="H1108" s="105"/>
      <c r="I1108" s="107"/>
      <c r="J1108" s="422"/>
      <c r="K1108" s="422"/>
      <c r="L1108" s="531"/>
      <c r="M1108" s="422"/>
      <c r="N1108" s="104"/>
      <c r="O1108" s="79">
        <f t="shared" si="51"/>
        <v>0</v>
      </c>
      <c r="P1108" s="79">
        <f t="shared" si="51"/>
        <v>0</v>
      </c>
      <c r="Q1108" s="102" t="str">
        <f t="shared" si="52"/>
        <v/>
      </c>
    </row>
    <row r="1109" spans="1:17" x14ac:dyDescent="0.2">
      <c r="A1109" s="118" t="str">
        <f t="shared" si="50"/>
        <v/>
      </c>
      <c r="B1109" s="104"/>
      <c r="C1109" s="153"/>
      <c r="D1109" s="105"/>
      <c r="E1109" s="105"/>
      <c r="F1109" s="106"/>
      <c r="G1109" s="105"/>
      <c r="H1109" s="105"/>
      <c r="I1109" s="107"/>
      <c r="J1109" s="422"/>
      <c r="K1109" s="422"/>
      <c r="L1109" s="531"/>
      <c r="M1109" s="422"/>
      <c r="N1109" s="104"/>
      <c r="O1109" s="79">
        <f t="shared" si="51"/>
        <v>0</v>
      </c>
      <c r="P1109" s="79">
        <f t="shared" si="51"/>
        <v>0</v>
      </c>
      <c r="Q1109" s="152" t="str">
        <f t="shared" si="52"/>
        <v/>
      </c>
    </row>
    <row r="1110" spans="1:17" x14ac:dyDescent="0.2">
      <c r="A1110" s="118" t="str">
        <f t="shared" si="50"/>
        <v/>
      </c>
      <c r="B1110" s="104"/>
      <c r="C1110" s="153"/>
      <c r="D1110" s="105"/>
      <c r="E1110" s="105"/>
      <c r="F1110" s="106"/>
      <c r="G1110" s="105"/>
      <c r="H1110" s="105"/>
      <c r="I1110" s="107"/>
      <c r="J1110" s="422"/>
      <c r="K1110" s="422"/>
      <c r="L1110" s="531"/>
      <c r="M1110" s="422"/>
      <c r="N1110" s="104"/>
      <c r="O1110" s="427">
        <f t="shared" si="51"/>
        <v>0</v>
      </c>
      <c r="P1110" s="427">
        <f t="shared" si="51"/>
        <v>0</v>
      </c>
      <c r="Q1110" s="428" t="str">
        <f t="shared" si="52"/>
        <v/>
      </c>
    </row>
    <row r="1111" spans="1:17" x14ac:dyDescent="0.2">
      <c r="A1111" s="118" t="str">
        <f t="shared" si="50"/>
        <v/>
      </c>
      <c r="B1111" s="104"/>
      <c r="C1111" s="153"/>
      <c r="D1111" s="105"/>
      <c r="E1111" s="105"/>
      <c r="F1111" s="106"/>
      <c r="G1111" s="105"/>
      <c r="H1111" s="105"/>
      <c r="I1111" s="107"/>
      <c r="J1111" s="422"/>
      <c r="K1111" s="422"/>
      <c r="L1111" s="531"/>
      <c r="M1111" s="422"/>
      <c r="N1111" s="104"/>
      <c r="O1111" s="79">
        <f t="shared" si="51"/>
        <v>0</v>
      </c>
      <c r="P1111" s="79">
        <f t="shared" si="51"/>
        <v>0</v>
      </c>
      <c r="Q1111" s="102" t="str">
        <f t="shared" si="52"/>
        <v/>
      </c>
    </row>
    <row r="1112" spans="1:17" x14ac:dyDescent="0.2">
      <c r="A1112" s="118" t="str">
        <f t="shared" si="50"/>
        <v/>
      </c>
      <c r="B1112" s="104"/>
      <c r="C1112" s="153"/>
      <c r="D1112" s="105"/>
      <c r="E1112" s="105"/>
      <c r="F1112" s="106"/>
      <c r="G1112" s="105"/>
      <c r="H1112" s="105"/>
      <c r="I1112" s="107"/>
      <c r="J1112" s="422"/>
      <c r="K1112" s="422"/>
      <c r="L1112" s="531"/>
      <c r="M1112" s="422"/>
      <c r="N1112" s="104"/>
      <c r="O1112" s="79">
        <f t="shared" si="51"/>
        <v>0</v>
      </c>
      <c r="P1112" s="79">
        <f t="shared" si="51"/>
        <v>0</v>
      </c>
      <c r="Q1112" s="102" t="str">
        <f t="shared" si="52"/>
        <v/>
      </c>
    </row>
    <row r="1113" spans="1:17" x14ac:dyDescent="0.2">
      <c r="A1113" s="438" t="str">
        <f t="shared" si="50"/>
        <v/>
      </c>
      <c r="B1113" s="104"/>
      <c r="C1113" s="153"/>
      <c r="D1113" s="105"/>
      <c r="E1113" s="105"/>
      <c r="F1113" s="106"/>
      <c r="G1113" s="105"/>
      <c r="H1113" s="105"/>
      <c r="I1113" s="107"/>
      <c r="J1113" s="422"/>
      <c r="K1113" s="422"/>
      <c r="L1113" s="531"/>
      <c r="M1113" s="422"/>
      <c r="N1113" s="104"/>
      <c r="O1113" s="79">
        <f t="shared" si="51"/>
        <v>0</v>
      </c>
      <c r="P1113" s="79">
        <f t="shared" si="51"/>
        <v>0</v>
      </c>
      <c r="Q1113" s="152" t="str">
        <f t="shared" si="52"/>
        <v/>
      </c>
    </row>
    <row r="1114" spans="1:17" x14ac:dyDescent="0.2">
      <c r="A1114" s="118" t="str">
        <f t="shared" si="50"/>
        <v/>
      </c>
      <c r="B1114" s="104"/>
      <c r="C1114" s="153"/>
      <c r="D1114" s="105"/>
      <c r="E1114" s="105"/>
      <c r="F1114" s="106"/>
      <c r="G1114" s="105"/>
      <c r="H1114" s="105"/>
      <c r="I1114" s="107"/>
      <c r="J1114" s="422"/>
      <c r="K1114" s="422"/>
      <c r="L1114" s="531"/>
      <c r="M1114" s="422"/>
      <c r="N1114" s="104"/>
      <c r="O1114" s="427">
        <f t="shared" si="51"/>
        <v>0</v>
      </c>
      <c r="P1114" s="427">
        <f t="shared" si="51"/>
        <v>0</v>
      </c>
      <c r="Q1114" s="428" t="str">
        <f t="shared" si="52"/>
        <v/>
      </c>
    </row>
    <row r="1115" spans="1:17" x14ac:dyDescent="0.2">
      <c r="A1115" s="118" t="str">
        <f t="shared" si="50"/>
        <v/>
      </c>
      <c r="B1115" s="104"/>
      <c r="C1115" s="153"/>
      <c r="D1115" s="105"/>
      <c r="E1115" s="105"/>
      <c r="F1115" s="106"/>
      <c r="G1115" s="105"/>
      <c r="H1115" s="105"/>
      <c r="I1115" s="107"/>
      <c r="J1115" s="422"/>
      <c r="K1115" s="422"/>
      <c r="L1115" s="531"/>
      <c r="M1115" s="422"/>
      <c r="N1115" s="104"/>
      <c r="O1115" s="79">
        <f t="shared" si="51"/>
        <v>0</v>
      </c>
      <c r="P1115" s="79">
        <f t="shared" si="51"/>
        <v>0</v>
      </c>
      <c r="Q1115" s="102" t="str">
        <f t="shared" si="52"/>
        <v/>
      </c>
    </row>
    <row r="1116" spans="1:17" x14ac:dyDescent="0.2">
      <c r="A1116" s="118" t="str">
        <f t="shared" si="50"/>
        <v/>
      </c>
      <c r="B1116" s="104"/>
      <c r="C1116" s="153"/>
      <c r="D1116" s="105"/>
      <c r="E1116" s="105"/>
      <c r="F1116" s="106"/>
      <c r="G1116" s="105"/>
      <c r="H1116" s="105"/>
      <c r="I1116" s="107"/>
      <c r="J1116" s="422"/>
      <c r="K1116" s="422"/>
      <c r="L1116" s="531"/>
      <c r="M1116" s="422"/>
      <c r="N1116" s="104"/>
      <c r="O1116" s="79">
        <f t="shared" si="51"/>
        <v>0</v>
      </c>
      <c r="P1116" s="79">
        <f t="shared" si="51"/>
        <v>0</v>
      </c>
      <c r="Q1116" s="102" t="str">
        <f t="shared" si="52"/>
        <v/>
      </c>
    </row>
    <row r="1117" spans="1:17" x14ac:dyDescent="0.2">
      <c r="A1117" s="118" t="str">
        <f t="shared" ref="A1117:A1180" si="53">IF(B1117="","",ROW()-4)</f>
        <v/>
      </c>
      <c r="B1117" s="104"/>
      <c r="C1117" s="153"/>
      <c r="D1117" s="105"/>
      <c r="E1117" s="105"/>
      <c r="F1117" s="106"/>
      <c r="G1117" s="105"/>
      <c r="H1117" s="105"/>
      <c r="I1117" s="107"/>
      <c r="J1117" s="422"/>
      <c r="K1117" s="422"/>
      <c r="L1117" s="531"/>
      <c r="M1117" s="422"/>
      <c r="N1117" s="104"/>
      <c r="O1117" s="79">
        <f t="shared" si="51"/>
        <v>0</v>
      </c>
      <c r="P1117" s="79">
        <f t="shared" si="51"/>
        <v>0</v>
      </c>
      <c r="Q1117" s="152" t="str">
        <f t="shared" si="52"/>
        <v/>
      </c>
    </row>
    <row r="1118" spans="1:17" x14ac:dyDescent="0.2">
      <c r="A1118" s="438" t="str">
        <f t="shared" si="53"/>
        <v/>
      </c>
      <c r="B1118" s="104"/>
      <c r="C1118" s="153"/>
      <c r="D1118" s="105"/>
      <c r="E1118" s="105"/>
      <c r="F1118" s="106"/>
      <c r="G1118" s="105"/>
      <c r="H1118" s="105"/>
      <c r="I1118" s="107"/>
      <c r="J1118" s="422"/>
      <c r="K1118" s="422"/>
      <c r="L1118" s="531"/>
      <c r="M1118" s="422"/>
      <c r="N1118" s="104"/>
      <c r="O1118" s="427">
        <f t="shared" si="51"/>
        <v>0</v>
      </c>
      <c r="P1118" s="427">
        <f t="shared" si="51"/>
        <v>0</v>
      </c>
      <c r="Q1118" s="428" t="str">
        <f t="shared" si="52"/>
        <v/>
      </c>
    </row>
    <row r="1119" spans="1:17" x14ac:dyDescent="0.2">
      <c r="A1119" s="118" t="str">
        <f t="shared" si="53"/>
        <v/>
      </c>
      <c r="B1119" s="104"/>
      <c r="C1119" s="153"/>
      <c r="D1119" s="105"/>
      <c r="E1119" s="105"/>
      <c r="F1119" s="106"/>
      <c r="G1119" s="105"/>
      <c r="H1119" s="105"/>
      <c r="I1119" s="107"/>
      <c r="J1119" s="422"/>
      <c r="K1119" s="422"/>
      <c r="L1119" s="531"/>
      <c r="M1119" s="422"/>
      <c r="N1119" s="104"/>
      <c r="O1119" s="79">
        <f t="shared" si="51"/>
        <v>0</v>
      </c>
      <c r="P1119" s="79">
        <f t="shared" si="51"/>
        <v>0</v>
      </c>
      <c r="Q1119" s="102" t="str">
        <f t="shared" si="52"/>
        <v/>
      </c>
    </row>
    <row r="1120" spans="1:17" x14ac:dyDescent="0.2">
      <c r="A1120" s="118" t="str">
        <f t="shared" si="53"/>
        <v/>
      </c>
      <c r="B1120" s="104"/>
      <c r="C1120" s="153"/>
      <c r="D1120" s="105"/>
      <c r="E1120" s="105"/>
      <c r="F1120" s="106"/>
      <c r="G1120" s="105"/>
      <c r="H1120" s="105"/>
      <c r="I1120" s="107"/>
      <c r="J1120" s="422"/>
      <c r="K1120" s="422"/>
      <c r="L1120" s="531"/>
      <c r="M1120" s="422"/>
      <c r="N1120" s="104"/>
      <c r="O1120" s="79">
        <f t="shared" si="51"/>
        <v>0</v>
      </c>
      <c r="P1120" s="79">
        <f t="shared" si="51"/>
        <v>0</v>
      </c>
      <c r="Q1120" s="102" t="str">
        <f t="shared" si="52"/>
        <v/>
      </c>
    </row>
    <row r="1121" spans="1:17" x14ac:dyDescent="0.2">
      <c r="A1121" s="118" t="str">
        <f t="shared" si="53"/>
        <v/>
      </c>
      <c r="B1121" s="104"/>
      <c r="C1121" s="153"/>
      <c r="D1121" s="105"/>
      <c r="E1121" s="105"/>
      <c r="F1121" s="106"/>
      <c r="G1121" s="105"/>
      <c r="H1121" s="105"/>
      <c r="I1121" s="107"/>
      <c r="J1121" s="422"/>
      <c r="K1121" s="422"/>
      <c r="L1121" s="531"/>
      <c r="M1121" s="422"/>
      <c r="N1121" s="104"/>
      <c r="O1121" s="79">
        <f t="shared" si="51"/>
        <v>0</v>
      </c>
      <c r="P1121" s="79">
        <f t="shared" si="51"/>
        <v>0</v>
      </c>
      <c r="Q1121" s="152" t="str">
        <f t="shared" si="52"/>
        <v/>
      </c>
    </row>
    <row r="1122" spans="1:17" x14ac:dyDescent="0.2">
      <c r="A1122" s="118" t="str">
        <f t="shared" si="53"/>
        <v/>
      </c>
      <c r="B1122" s="104"/>
      <c r="C1122" s="153"/>
      <c r="D1122" s="105"/>
      <c r="E1122" s="105"/>
      <c r="F1122" s="106"/>
      <c r="G1122" s="105"/>
      <c r="H1122" s="105"/>
      <c r="I1122" s="107"/>
      <c r="J1122" s="422"/>
      <c r="K1122" s="422"/>
      <c r="L1122" s="531"/>
      <c r="M1122" s="422"/>
      <c r="N1122" s="104"/>
      <c r="O1122" s="427">
        <f t="shared" si="51"/>
        <v>0</v>
      </c>
      <c r="P1122" s="427">
        <f t="shared" si="51"/>
        <v>0</v>
      </c>
      <c r="Q1122" s="428" t="str">
        <f t="shared" si="52"/>
        <v/>
      </c>
    </row>
    <row r="1123" spans="1:17" x14ac:dyDescent="0.2">
      <c r="A1123" s="438" t="str">
        <f t="shared" si="53"/>
        <v/>
      </c>
      <c r="B1123" s="104"/>
      <c r="C1123" s="153"/>
      <c r="D1123" s="105"/>
      <c r="E1123" s="105"/>
      <c r="F1123" s="106"/>
      <c r="G1123" s="105"/>
      <c r="H1123" s="105"/>
      <c r="I1123" s="107"/>
      <c r="J1123" s="422"/>
      <c r="K1123" s="422"/>
      <c r="L1123" s="531"/>
      <c r="M1123" s="422"/>
      <c r="N1123" s="104"/>
      <c r="O1123" s="79">
        <f t="shared" si="51"/>
        <v>0</v>
      </c>
      <c r="P1123" s="79">
        <f t="shared" si="51"/>
        <v>0</v>
      </c>
      <c r="Q1123" s="102" t="str">
        <f t="shared" si="52"/>
        <v/>
      </c>
    </row>
    <row r="1124" spans="1:17" x14ac:dyDescent="0.2">
      <c r="A1124" s="118" t="str">
        <f t="shared" si="53"/>
        <v/>
      </c>
      <c r="B1124" s="104"/>
      <c r="C1124" s="153"/>
      <c r="D1124" s="105"/>
      <c r="E1124" s="105"/>
      <c r="F1124" s="106"/>
      <c r="G1124" s="105"/>
      <c r="H1124" s="105"/>
      <c r="I1124" s="107"/>
      <c r="J1124" s="422"/>
      <c r="K1124" s="422"/>
      <c r="L1124" s="531"/>
      <c r="M1124" s="422"/>
      <c r="N1124" s="104"/>
      <c r="O1124" s="79">
        <f t="shared" si="51"/>
        <v>0</v>
      </c>
      <c r="P1124" s="79">
        <f t="shared" si="51"/>
        <v>0</v>
      </c>
      <c r="Q1124" s="102" t="str">
        <f t="shared" si="52"/>
        <v/>
      </c>
    </row>
    <row r="1125" spans="1:17" x14ac:dyDescent="0.2">
      <c r="A1125" s="118" t="str">
        <f t="shared" si="53"/>
        <v/>
      </c>
      <c r="B1125" s="104"/>
      <c r="C1125" s="153"/>
      <c r="D1125" s="105"/>
      <c r="E1125" s="105"/>
      <c r="F1125" s="106"/>
      <c r="G1125" s="105"/>
      <c r="H1125" s="105"/>
      <c r="I1125" s="107"/>
      <c r="J1125" s="422"/>
      <c r="K1125" s="422"/>
      <c r="L1125" s="531"/>
      <c r="M1125" s="422"/>
      <c r="N1125" s="104"/>
      <c r="O1125" s="79">
        <f t="shared" si="51"/>
        <v>0</v>
      </c>
      <c r="P1125" s="79">
        <f t="shared" si="51"/>
        <v>0</v>
      </c>
      <c r="Q1125" s="152" t="str">
        <f t="shared" si="52"/>
        <v/>
      </c>
    </row>
    <row r="1126" spans="1:17" x14ac:dyDescent="0.2">
      <c r="A1126" s="118" t="str">
        <f t="shared" si="53"/>
        <v/>
      </c>
      <c r="B1126" s="104"/>
      <c r="C1126" s="153"/>
      <c r="D1126" s="105"/>
      <c r="E1126" s="105"/>
      <c r="F1126" s="106"/>
      <c r="G1126" s="105"/>
      <c r="H1126" s="105"/>
      <c r="I1126" s="107"/>
      <c r="J1126" s="422"/>
      <c r="K1126" s="422"/>
      <c r="L1126" s="531"/>
      <c r="M1126" s="422"/>
      <c r="N1126" s="104"/>
      <c r="O1126" s="427">
        <f t="shared" si="51"/>
        <v>0</v>
      </c>
      <c r="P1126" s="427">
        <f t="shared" si="51"/>
        <v>0</v>
      </c>
      <c r="Q1126" s="428" t="str">
        <f t="shared" si="52"/>
        <v/>
      </c>
    </row>
    <row r="1127" spans="1:17" x14ac:dyDescent="0.2">
      <c r="A1127" s="118" t="str">
        <f t="shared" si="53"/>
        <v/>
      </c>
      <c r="B1127" s="104"/>
      <c r="C1127" s="153"/>
      <c r="D1127" s="105"/>
      <c r="E1127" s="105"/>
      <c r="F1127" s="106"/>
      <c r="G1127" s="105"/>
      <c r="H1127" s="105"/>
      <c r="I1127" s="107"/>
      <c r="J1127" s="422"/>
      <c r="K1127" s="422"/>
      <c r="L1127" s="531"/>
      <c r="M1127" s="422"/>
      <c r="N1127" s="104"/>
      <c r="O1127" s="79">
        <f t="shared" si="51"/>
        <v>0</v>
      </c>
      <c r="P1127" s="79">
        <f t="shared" si="51"/>
        <v>0</v>
      </c>
      <c r="Q1127" s="102" t="str">
        <f t="shared" si="52"/>
        <v/>
      </c>
    </row>
    <row r="1128" spans="1:17" x14ac:dyDescent="0.2">
      <c r="A1128" s="438" t="str">
        <f t="shared" si="53"/>
        <v/>
      </c>
      <c r="B1128" s="104"/>
      <c r="C1128" s="153"/>
      <c r="D1128" s="105"/>
      <c r="E1128" s="105"/>
      <c r="F1128" s="106"/>
      <c r="G1128" s="105"/>
      <c r="H1128" s="105"/>
      <c r="I1128" s="107"/>
      <c r="J1128" s="422"/>
      <c r="K1128" s="422"/>
      <c r="L1128" s="531"/>
      <c r="M1128" s="422"/>
      <c r="N1128" s="104"/>
      <c r="O1128" s="79">
        <f t="shared" si="51"/>
        <v>0</v>
      </c>
      <c r="P1128" s="79">
        <f t="shared" si="51"/>
        <v>0</v>
      </c>
      <c r="Q1128" s="102" t="str">
        <f t="shared" si="52"/>
        <v/>
      </c>
    </row>
    <row r="1129" spans="1:17" x14ac:dyDescent="0.2">
      <c r="A1129" s="118" t="str">
        <f t="shared" si="53"/>
        <v/>
      </c>
      <c r="B1129" s="104"/>
      <c r="C1129" s="153"/>
      <c r="D1129" s="105"/>
      <c r="E1129" s="105"/>
      <c r="F1129" s="106"/>
      <c r="G1129" s="105"/>
      <c r="H1129" s="105"/>
      <c r="I1129" s="107"/>
      <c r="J1129" s="422"/>
      <c r="K1129" s="422"/>
      <c r="L1129" s="531"/>
      <c r="M1129" s="422"/>
      <c r="N1129" s="104"/>
      <c r="O1129" s="79">
        <f t="shared" si="51"/>
        <v>0</v>
      </c>
      <c r="P1129" s="79">
        <f t="shared" si="51"/>
        <v>0</v>
      </c>
      <c r="Q1129" s="152" t="str">
        <f t="shared" si="52"/>
        <v/>
      </c>
    </row>
    <row r="1130" spans="1:17" x14ac:dyDescent="0.2">
      <c r="A1130" s="118" t="str">
        <f t="shared" si="53"/>
        <v/>
      </c>
      <c r="B1130" s="104"/>
      <c r="C1130" s="153"/>
      <c r="D1130" s="105"/>
      <c r="E1130" s="105"/>
      <c r="F1130" s="106"/>
      <c r="G1130" s="105"/>
      <c r="H1130" s="105"/>
      <c r="I1130" s="107"/>
      <c r="J1130" s="422"/>
      <c r="K1130" s="422"/>
      <c r="L1130" s="531"/>
      <c r="M1130" s="422"/>
      <c r="N1130" s="104"/>
      <c r="O1130" s="427">
        <f t="shared" si="51"/>
        <v>0</v>
      </c>
      <c r="P1130" s="427">
        <f t="shared" si="51"/>
        <v>0</v>
      </c>
      <c r="Q1130" s="428" t="str">
        <f t="shared" si="52"/>
        <v/>
      </c>
    </row>
    <row r="1131" spans="1:17" x14ac:dyDescent="0.2">
      <c r="A1131" s="118" t="str">
        <f t="shared" si="53"/>
        <v/>
      </c>
      <c r="B1131" s="104"/>
      <c r="C1131" s="153"/>
      <c r="D1131" s="105"/>
      <c r="E1131" s="105"/>
      <c r="F1131" s="106"/>
      <c r="G1131" s="105"/>
      <c r="H1131" s="105"/>
      <c r="I1131" s="107"/>
      <c r="J1131" s="422"/>
      <c r="K1131" s="422"/>
      <c r="L1131" s="531"/>
      <c r="M1131" s="422"/>
      <c r="N1131" s="104"/>
      <c r="O1131" s="79">
        <f t="shared" si="51"/>
        <v>0</v>
      </c>
      <c r="P1131" s="79">
        <f t="shared" si="51"/>
        <v>0</v>
      </c>
      <c r="Q1131" s="102" t="str">
        <f t="shared" si="52"/>
        <v/>
      </c>
    </row>
    <row r="1132" spans="1:17" x14ac:dyDescent="0.2">
      <c r="A1132" s="118" t="str">
        <f t="shared" si="53"/>
        <v/>
      </c>
      <c r="B1132" s="104"/>
      <c r="C1132" s="153"/>
      <c r="D1132" s="105"/>
      <c r="E1132" s="105"/>
      <c r="F1132" s="106"/>
      <c r="G1132" s="105"/>
      <c r="H1132" s="105"/>
      <c r="I1132" s="107"/>
      <c r="J1132" s="422"/>
      <c r="K1132" s="422"/>
      <c r="L1132" s="531"/>
      <c r="M1132" s="422"/>
      <c r="N1132" s="104"/>
      <c r="O1132" s="79">
        <f t="shared" si="51"/>
        <v>0</v>
      </c>
      <c r="P1132" s="79">
        <f t="shared" si="51"/>
        <v>0</v>
      </c>
      <c r="Q1132" s="102" t="str">
        <f t="shared" si="52"/>
        <v/>
      </c>
    </row>
    <row r="1133" spans="1:17" x14ac:dyDescent="0.2">
      <c r="A1133" s="438" t="str">
        <f t="shared" si="53"/>
        <v/>
      </c>
      <c r="B1133" s="104"/>
      <c r="C1133" s="153"/>
      <c r="D1133" s="105"/>
      <c r="E1133" s="105"/>
      <c r="F1133" s="106"/>
      <c r="G1133" s="105"/>
      <c r="H1133" s="105"/>
      <c r="I1133" s="107"/>
      <c r="J1133" s="422"/>
      <c r="K1133" s="422"/>
      <c r="L1133" s="531"/>
      <c r="M1133" s="422"/>
      <c r="N1133" s="104"/>
      <c r="O1133" s="79">
        <f t="shared" si="51"/>
        <v>0</v>
      </c>
      <c r="P1133" s="79">
        <f t="shared" si="51"/>
        <v>0</v>
      </c>
      <c r="Q1133" s="152" t="str">
        <f t="shared" si="52"/>
        <v/>
      </c>
    </row>
    <row r="1134" spans="1:17" x14ac:dyDescent="0.2">
      <c r="A1134" s="118" t="str">
        <f t="shared" si="53"/>
        <v/>
      </c>
      <c r="B1134" s="104"/>
      <c r="C1134" s="153"/>
      <c r="D1134" s="105"/>
      <c r="E1134" s="105"/>
      <c r="F1134" s="106"/>
      <c r="G1134" s="105"/>
      <c r="H1134" s="105"/>
      <c r="I1134" s="107"/>
      <c r="J1134" s="422"/>
      <c r="K1134" s="422"/>
      <c r="L1134" s="531"/>
      <c r="M1134" s="422"/>
      <c r="N1134" s="104"/>
      <c r="O1134" s="427">
        <f t="shared" ref="O1134:P1197" si="54">IF(B1134=0,0,IF(YEAR(B1134)=$P$1,MONTH(B1134)-$O$1+1,(YEAR(B1134)-$P$1)*12-$O$1+1+MONTH(B1134)))</f>
        <v>0</v>
      </c>
      <c r="P1134" s="427">
        <f t="shared" si="54"/>
        <v>0</v>
      </c>
      <c r="Q1134" s="428" t="str">
        <f t="shared" si="52"/>
        <v/>
      </c>
    </row>
    <row r="1135" spans="1:17" x14ac:dyDescent="0.2">
      <c r="A1135" s="118" t="str">
        <f t="shared" si="53"/>
        <v/>
      </c>
      <c r="B1135" s="104"/>
      <c r="C1135" s="153"/>
      <c r="D1135" s="105"/>
      <c r="E1135" s="105"/>
      <c r="F1135" s="106"/>
      <c r="G1135" s="105"/>
      <c r="H1135" s="105"/>
      <c r="I1135" s="107"/>
      <c r="J1135" s="422"/>
      <c r="K1135" s="422"/>
      <c r="L1135" s="531"/>
      <c r="M1135" s="422"/>
      <c r="N1135" s="104"/>
      <c r="O1135" s="79">
        <f t="shared" si="54"/>
        <v>0</v>
      </c>
      <c r="P1135" s="79">
        <f t="shared" si="54"/>
        <v>0</v>
      </c>
      <c r="Q1135" s="102" t="str">
        <f t="shared" si="52"/>
        <v/>
      </c>
    </row>
    <row r="1136" spans="1:17" x14ac:dyDescent="0.2">
      <c r="A1136" s="118" t="str">
        <f t="shared" si="53"/>
        <v/>
      </c>
      <c r="B1136" s="104"/>
      <c r="C1136" s="153"/>
      <c r="D1136" s="105"/>
      <c r="E1136" s="105"/>
      <c r="F1136" s="106"/>
      <c r="G1136" s="105"/>
      <c r="H1136" s="105"/>
      <c r="I1136" s="107"/>
      <c r="J1136" s="422"/>
      <c r="K1136" s="422"/>
      <c r="L1136" s="531"/>
      <c r="M1136" s="422"/>
      <c r="N1136" s="104"/>
      <c r="O1136" s="79">
        <f t="shared" si="54"/>
        <v>0</v>
      </c>
      <c r="P1136" s="79">
        <f t="shared" si="54"/>
        <v>0</v>
      </c>
      <c r="Q1136" s="102" t="str">
        <f t="shared" si="52"/>
        <v/>
      </c>
    </row>
    <row r="1137" spans="1:17" x14ac:dyDescent="0.2">
      <c r="A1137" s="118" t="str">
        <f t="shared" si="53"/>
        <v/>
      </c>
      <c r="B1137" s="104"/>
      <c r="C1137" s="153"/>
      <c r="D1137" s="105"/>
      <c r="E1137" s="105"/>
      <c r="F1137" s="106"/>
      <c r="G1137" s="105"/>
      <c r="H1137" s="105"/>
      <c r="I1137" s="107"/>
      <c r="J1137" s="422"/>
      <c r="K1137" s="422"/>
      <c r="L1137" s="531"/>
      <c r="M1137" s="422"/>
      <c r="N1137" s="104"/>
      <c r="O1137" s="79">
        <f t="shared" si="54"/>
        <v>0</v>
      </c>
      <c r="P1137" s="79">
        <f t="shared" si="54"/>
        <v>0</v>
      </c>
      <c r="Q1137" s="152" t="str">
        <f t="shared" si="52"/>
        <v/>
      </c>
    </row>
    <row r="1138" spans="1:17" x14ac:dyDescent="0.2">
      <c r="A1138" s="438" t="str">
        <f t="shared" si="53"/>
        <v/>
      </c>
      <c r="B1138" s="104"/>
      <c r="C1138" s="153"/>
      <c r="D1138" s="105"/>
      <c r="E1138" s="105"/>
      <c r="F1138" s="106"/>
      <c r="G1138" s="105"/>
      <c r="H1138" s="105"/>
      <c r="I1138" s="107"/>
      <c r="J1138" s="422"/>
      <c r="K1138" s="422"/>
      <c r="L1138" s="531"/>
      <c r="M1138" s="422"/>
      <c r="N1138" s="104"/>
      <c r="O1138" s="427">
        <f t="shared" si="54"/>
        <v>0</v>
      </c>
      <c r="P1138" s="427">
        <f t="shared" si="54"/>
        <v>0</v>
      </c>
      <c r="Q1138" s="428" t="str">
        <f t="shared" si="52"/>
        <v/>
      </c>
    </row>
    <row r="1139" spans="1:17" x14ac:dyDescent="0.2">
      <c r="A1139" s="118" t="str">
        <f t="shared" si="53"/>
        <v/>
      </c>
      <c r="B1139" s="104"/>
      <c r="C1139" s="153"/>
      <c r="D1139" s="105"/>
      <c r="E1139" s="105"/>
      <c r="F1139" s="106"/>
      <c r="G1139" s="105"/>
      <c r="H1139" s="105"/>
      <c r="I1139" s="107"/>
      <c r="J1139" s="422"/>
      <c r="K1139" s="422"/>
      <c r="L1139" s="531"/>
      <c r="M1139" s="422"/>
      <c r="N1139" s="104"/>
      <c r="O1139" s="79">
        <f t="shared" si="54"/>
        <v>0</v>
      </c>
      <c r="P1139" s="79">
        <f t="shared" si="54"/>
        <v>0</v>
      </c>
      <c r="Q1139" s="102" t="str">
        <f t="shared" ref="Q1139:Q1202" si="55">SUBSTITUTE(D1139," ","_")</f>
        <v/>
      </c>
    </row>
    <row r="1140" spans="1:17" x14ac:dyDescent="0.2">
      <c r="A1140" s="118" t="str">
        <f t="shared" si="53"/>
        <v/>
      </c>
      <c r="B1140" s="104"/>
      <c r="C1140" s="153"/>
      <c r="D1140" s="105"/>
      <c r="E1140" s="105"/>
      <c r="F1140" s="106"/>
      <c r="G1140" s="105"/>
      <c r="H1140" s="105"/>
      <c r="I1140" s="107"/>
      <c r="J1140" s="422"/>
      <c r="K1140" s="422"/>
      <c r="L1140" s="531"/>
      <c r="M1140" s="422"/>
      <c r="N1140" s="104"/>
      <c r="O1140" s="79">
        <f t="shared" si="54"/>
        <v>0</v>
      </c>
      <c r="P1140" s="79">
        <f t="shared" si="54"/>
        <v>0</v>
      </c>
      <c r="Q1140" s="102" t="str">
        <f t="shared" si="55"/>
        <v/>
      </c>
    </row>
    <row r="1141" spans="1:17" x14ac:dyDescent="0.2">
      <c r="A1141" s="118" t="str">
        <f t="shared" si="53"/>
        <v/>
      </c>
      <c r="B1141" s="104"/>
      <c r="C1141" s="153"/>
      <c r="D1141" s="105"/>
      <c r="E1141" s="105"/>
      <c r="F1141" s="106"/>
      <c r="G1141" s="105"/>
      <c r="H1141" s="105"/>
      <c r="I1141" s="107"/>
      <c r="J1141" s="422"/>
      <c r="K1141" s="422"/>
      <c r="L1141" s="531"/>
      <c r="M1141" s="422"/>
      <c r="N1141" s="104"/>
      <c r="O1141" s="79">
        <f t="shared" si="54"/>
        <v>0</v>
      </c>
      <c r="P1141" s="79">
        <f t="shared" si="54"/>
        <v>0</v>
      </c>
      <c r="Q1141" s="152" t="str">
        <f t="shared" si="55"/>
        <v/>
      </c>
    </row>
    <row r="1142" spans="1:17" x14ac:dyDescent="0.2">
      <c r="A1142" s="118" t="str">
        <f t="shared" si="53"/>
        <v/>
      </c>
      <c r="B1142" s="104"/>
      <c r="C1142" s="153"/>
      <c r="D1142" s="105"/>
      <c r="E1142" s="105"/>
      <c r="F1142" s="106"/>
      <c r="G1142" s="105"/>
      <c r="H1142" s="105"/>
      <c r="I1142" s="107"/>
      <c r="J1142" s="422"/>
      <c r="K1142" s="422"/>
      <c r="L1142" s="531"/>
      <c r="M1142" s="422"/>
      <c r="N1142" s="104"/>
      <c r="O1142" s="427">
        <f t="shared" si="54"/>
        <v>0</v>
      </c>
      <c r="P1142" s="427">
        <f t="shared" si="54"/>
        <v>0</v>
      </c>
      <c r="Q1142" s="428" t="str">
        <f t="shared" si="55"/>
        <v/>
      </c>
    </row>
    <row r="1143" spans="1:17" x14ac:dyDescent="0.2">
      <c r="A1143" s="438" t="str">
        <f t="shared" si="53"/>
        <v/>
      </c>
      <c r="B1143" s="104"/>
      <c r="C1143" s="153"/>
      <c r="D1143" s="105"/>
      <c r="E1143" s="105"/>
      <c r="F1143" s="106"/>
      <c r="G1143" s="105"/>
      <c r="H1143" s="105"/>
      <c r="I1143" s="107"/>
      <c r="J1143" s="422"/>
      <c r="K1143" s="422"/>
      <c r="L1143" s="531"/>
      <c r="M1143" s="422"/>
      <c r="N1143" s="104"/>
      <c r="O1143" s="79">
        <f t="shared" si="54"/>
        <v>0</v>
      </c>
      <c r="P1143" s="79">
        <f t="shared" si="54"/>
        <v>0</v>
      </c>
      <c r="Q1143" s="102" t="str">
        <f t="shared" si="55"/>
        <v/>
      </c>
    </row>
    <row r="1144" spans="1:17" x14ac:dyDescent="0.2">
      <c r="A1144" s="118" t="str">
        <f t="shared" si="53"/>
        <v/>
      </c>
      <c r="B1144" s="104"/>
      <c r="C1144" s="153"/>
      <c r="D1144" s="105"/>
      <c r="E1144" s="105"/>
      <c r="F1144" s="106"/>
      <c r="G1144" s="105"/>
      <c r="H1144" s="105"/>
      <c r="I1144" s="107"/>
      <c r="J1144" s="422"/>
      <c r="K1144" s="422"/>
      <c r="L1144" s="531"/>
      <c r="M1144" s="422"/>
      <c r="N1144" s="104"/>
      <c r="O1144" s="79">
        <f t="shared" si="54"/>
        <v>0</v>
      </c>
      <c r="P1144" s="79">
        <f t="shared" si="54"/>
        <v>0</v>
      </c>
      <c r="Q1144" s="102" t="str">
        <f t="shared" si="55"/>
        <v/>
      </c>
    </row>
    <row r="1145" spans="1:17" x14ac:dyDescent="0.2">
      <c r="A1145" s="118" t="str">
        <f t="shared" si="53"/>
        <v/>
      </c>
      <c r="B1145" s="104"/>
      <c r="C1145" s="153"/>
      <c r="D1145" s="105"/>
      <c r="E1145" s="105"/>
      <c r="F1145" s="106"/>
      <c r="G1145" s="105"/>
      <c r="H1145" s="105"/>
      <c r="I1145" s="107"/>
      <c r="J1145" s="422"/>
      <c r="K1145" s="422"/>
      <c r="L1145" s="531"/>
      <c r="M1145" s="422"/>
      <c r="N1145" s="104"/>
      <c r="O1145" s="79">
        <f t="shared" si="54"/>
        <v>0</v>
      </c>
      <c r="P1145" s="79">
        <f t="shared" si="54"/>
        <v>0</v>
      </c>
      <c r="Q1145" s="152" t="str">
        <f t="shared" si="55"/>
        <v/>
      </c>
    </row>
    <row r="1146" spans="1:17" x14ac:dyDescent="0.2">
      <c r="A1146" s="118" t="str">
        <f t="shared" si="53"/>
        <v/>
      </c>
      <c r="B1146" s="104"/>
      <c r="C1146" s="153"/>
      <c r="D1146" s="105"/>
      <c r="E1146" s="105"/>
      <c r="F1146" s="106"/>
      <c r="G1146" s="105"/>
      <c r="H1146" s="105"/>
      <c r="I1146" s="107"/>
      <c r="J1146" s="422"/>
      <c r="K1146" s="422"/>
      <c r="L1146" s="531"/>
      <c r="M1146" s="422"/>
      <c r="N1146" s="104"/>
      <c r="O1146" s="427">
        <f t="shared" si="54"/>
        <v>0</v>
      </c>
      <c r="P1146" s="427">
        <f t="shared" si="54"/>
        <v>0</v>
      </c>
      <c r="Q1146" s="428" t="str">
        <f t="shared" si="55"/>
        <v/>
      </c>
    </row>
    <row r="1147" spans="1:17" x14ac:dyDescent="0.2">
      <c r="A1147" s="118" t="str">
        <f t="shared" si="53"/>
        <v/>
      </c>
      <c r="B1147" s="104"/>
      <c r="C1147" s="153"/>
      <c r="D1147" s="105"/>
      <c r="E1147" s="105"/>
      <c r="F1147" s="106"/>
      <c r="G1147" s="105"/>
      <c r="H1147" s="105"/>
      <c r="I1147" s="107"/>
      <c r="J1147" s="422"/>
      <c r="K1147" s="422"/>
      <c r="L1147" s="531"/>
      <c r="M1147" s="422"/>
      <c r="N1147" s="104"/>
      <c r="O1147" s="79">
        <f t="shared" si="54"/>
        <v>0</v>
      </c>
      <c r="P1147" s="79">
        <f t="shared" si="54"/>
        <v>0</v>
      </c>
      <c r="Q1147" s="102" t="str">
        <f t="shared" si="55"/>
        <v/>
      </c>
    </row>
    <row r="1148" spans="1:17" x14ac:dyDescent="0.2">
      <c r="A1148" s="438" t="str">
        <f t="shared" si="53"/>
        <v/>
      </c>
      <c r="B1148" s="104"/>
      <c r="C1148" s="153"/>
      <c r="D1148" s="105"/>
      <c r="E1148" s="105"/>
      <c r="F1148" s="106"/>
      <c r="G1148" s="105"/>
      <c r="H1148" s="105"/>
      <c r="I1148" s="107"/>
      <c r="J1148" s="422"/>
      <c r="K1148" s="422"/>
      <c r="L1148" s="531"/>
      <c r="M1148" s="422"/>
      <c r="N1148" s="104"/>
      <c r="O1148" s="79">
        <f t="shared" si="54"/>
        <v>0</v>
      </c>
      <c r="P1148" s="79">
        <f t="shared" si="54"/>
        <v>0</v>
      </c>
      <c r="Q1148" s="102" t="str">
        <f t="shared" si="55"/>
        <v/>
      </c>
    </row>
    <row r="1149" spans="1:17" x14ac:dyDescent="0.2">
      <c r="A1149" s="118" t="str">
        <f t="shared" si="53"/>
        <v/>
      </c>
      <c r="B1149" s="104"/>
      <c r="C1149" s="153"/>
      <c r="D1149" s="105"/>
      <c r="E1149" s="105"/>
      <c r="F1149" s="106"/>
      <c r="G1149" s="105"/>
      <c r="H1149" s="105"/>
      <c r="I1149" s="107"/>
      <c r="J1149" s="422"/>
      <c r="K1149" s="422"/>
      <c r="L1149" s="531"/>
      <c r="M1149" s="422"/>
      <c r="N1149" s="104"/>
      <c r="O1149" s="79">
        <f t="shared" si="54"/>
        <v>0</v>
      </c>
      <c r="P1149" s="79">
        <f t="shared" si="54"/>
        <v>0</v>
      </c>
      <c r="Q1149" s="152" t="str">
        <f t="shared" si="55"/>
        <v/>
      </c>
    </row>
    <row r="1150" spans="1:17" x14ac:dyDescent="0.2">
      <c r="A1150" s="118" t="str">
        <f t="shared" si="53"/>
        <v/>
      </c>
      <c r="B1150" s="104"/>
      <c r="C1150" s="153"/>
      <c r="D1150" s="105"/>
      <c r="E1150" s="105"/>
      <c r="F1150" s="106"/>
      <c r="G1150" s="105"/>
      <c r="H1150" s="105"/>
      <c r="I1150" s="107"/>
      <c r="J1150" s="422"/>
      <c r="K1150" s="422"/>
      <c r="L1150" s="531"/>
      <c r="M1150" s="422"/>
      <c r="N1150" s="104"/>
      <c r="O1150" s="427">
        <f t="shared" si="54"/>
        <v>0</v>
      </c>
      <c r="P1150" s="427">
        <f t="shared" si="54"/>
        <v>0</v>
      </c>
      <c r="Q1150" s="428" t="str">
        <f t="shared" si="55"/>
        <v/>
      </c>
    </row>
    <row r="1151" spans="1:17" x14ac:dyDescent="0.2">
      <c r="A1151" s="118" t="str">
        <f t="shared" si="53"/>
        <v/>
      </c>
      <c r="B1151" s="104"/>
      <c r="C1151" s="153"/>
      <c r="D1151" s="105"/>
      <c r="E1151" s="105"/>
      <c r="F1151" s="106"/>
      <c r="G1151" s="105"/>
      <c r="H1151" s="105"/>
      <c r="I1151" s="107"/>
      <c r="J1151" s="422"/>
      <c r="K1151" s="422"/>
      <c r="L1151" s="531"/>
      <c r="M1151" s="422"/>
      <c r="N1151" s="104"/>
      <c r="O1151" s="79">
        <f t="shared" si="54"/>
        <v>0</v>
      </c>
      <c r="P1151" s="79">
        <f t="shared" si="54"/>
        <v>0</v>
      </c>
      <c r="Q1151" s="102" t="str">
        <f t="shared" si="55"/>
        <v/>
      </c>
    </row>
    <row r="1152" spans="1:17" x14ac:dyDescent="0.2">
      <c r="A1152" s="118" t="str">
        <f t="shared" si="53"/>
        <v/>
      </c>
      <c r="B1152" s="104"/>
      <c r="C1152" s="153"/>
      <c r="D1152" s="105"/>
      <c r="E1152" s="105"/>
      <c r="F1152" s="106"/>
      <c r="G1152" s="105"/>
      <c r="H1152" s="105"/>
      <c r="I1152" s="107"/>
      <c r="J1152" s="422"/>
      <c r="K1152" s="422"/>
      <c r="L1152" s="531"/>
      <c r="M1152" s="422"/>
      <c r="N1152" s="104"/>
      <c r="O1152" s="79">
        <f t="shared" si="54"/>
        <v>0</v>
      </c>
      <c r="P1152" s="79">
        <f t="shared" si="54"/>
        <v>0</v>
      </c>
      <c r="Q1152" s="102" t="str">
        <f t="shared" si="55"/>
        <v/>
      </c>
    </row>
    <row r="1153" spans="1:17" x14ac:dyDescent="0.2">
      <c r="A1153" s="438" t="str">
        <f t="shared" si="53"/>
        <v/>
      </c>
      <c r="B1153" s="104"/>
      <c r="C1153" s="153"/>
      <c r="D1153" s="105"/>
      <c r="E1153" s="105"/>
      <c r="F1153" s="106"/>
      <c r="G1153" s="105"/>
      <c r="H1153" s="105"/>
      <c r="I1153" s="107"/>
      <c r="J1153" s="422"/>
      <c r="K1153" s="422"/>
      <c r="L1153" s="531"/>
      <c r="M1153" s="422"/>
      <c r="N1153" s="104"/>
      <c r="O1153" s="79">
        <f t="shared" si="54"/>
        <v>0</v>
      </c>
      <c r="P1153" s="79">
        <f t="shared" si="54"/>
        <v>0</v>
      </c>
      <c r="Q1153" s="152" t="str">
        <f t="shared" si="55"/>
        <v/>
      </c>
    </row>
    <row r="1154" spans="1:17" x14ac:dyDescent="0.2">
      <c r="A1154" s="118" t="str">
        <f t="shared" si="53"/>
        <v/>
      </c>
      <c r="B1154" s="104"/>
      <c r="C1154" s="153"/>
      <c r="D1154" s="105"/>
      <c r="E1154" s="105"/>
      <c r="F1154" s="106"/>
      <c r="G1154" s="105"/>
      <c r="H1154" s="105"/>
      <c r="I1154" s="107"/>
      <c r="J1154" s="422"/>
      <c r="K1154" s="422"/>
      <c r="L1154" s="531"/>
      <c r="M1154" s="422"/>
      <c r="N1154" s="104"/>
      <c r="O1154" s="427">
        <f t="shared" si="54"/>
        <v>0</v>
      </c>
      <c r="P1154" s="427">
        <f t="shared" si="54"/>
        <v>0</v>
      </c>
      <c r="Q1154" s="428" t="str">
        <f t="shared" si="55"/>
        <v/>
      </c>
    </row>
    <row r="1155" spans="1:17" x14ac:dyDescent="0.2">
      <c r="A1155" s="118" t="str">
        <f t="shared" si="53"/>
        <v/>
      </c>
      <c r="B1155" s="104"/>
      <c r="C1155" s="153"/>
      <c r="D1155" s="105"/>
      <c r="E1155" s="105"/>
      <c r="F1155" s="106"/>
      <c r="G1155" s="105"/>
      <c r="H1155" s="105"/>
      <c r="I1155" s="107"/>
      <c r="J1155" s="422"/>
      <c r="K1155" s="422"/>
      <c r="L1155" s="531"/>
      <c r="M1155" s="422"/>
      <c r="N1155" s="104"/>
      <c r="O1155" s="79">
        <f t="shared" si="54"/>
        <v>0</v>
      </c>
      <c r="P1155" s="79">
        <f t="shared" si="54"/>
        <v>0</v>
      </c>
      <c r="Q1155" s="102" t="str">
        <f t="shared" si="55"/>
        <v/>
      </c>
    </row>
    <row r="1156" spans="1:17" x14ac:dyDescent="0.2">
      <c r="A1156" s="118" t="str">
        <f t="shared" si="53"/>
        <v/>
      </c>
      <c r="B1156" s="104"/>
      <c r="C1156" s="153"/>
      <c r="D1156" s="105"/>
      <c r="E1156" s="105"/>
      <c r="F1156" s="106"/>
      <c r="G1156" s="105"/>
      <c r="H1156" s="105"/>
      <c r="I1156" s="107"/>
      <c r="J1156" s="422"/>
      <c r="K1156" s="422"/>
      <c r="L1156" s="531"/>
      <c r="M1156" s="422"/>
      <c r="N1156" s="104"/>
      <c r="O1156" s="79">
        <f t="shared" si="54"/>
        <v>0</v>
      </c>
      <c r="P1156" s="79">
        <f t="shared" si="54"/>
        <v>0</v>
      </c>
      <c r="Q1156" s="102" t="str">
        <f t="shared" si="55"/>
        <v/>
      </c>
    </row>
    <row r="1157" spans="1:17" x14ac:dyDescent="0.2">
      <c r="A1157" s="118" t="str">
        <f t="shared" si="53"/>
        <v/>
      </c>
      <c r="B1157" s="104"/>
      <c r="C1157" s="153"/>
      <c r="D1157" s="105"/>
      <c r="E1157" s="105"/>
      <c r="F1157" s="106"/>
      <c r="G1157" s="105"/>
      <c r="H1157" s="105"/>
      <c r="I1157" s="107"/>
      <c r="J1157" s="422"/>
      <c r="K1157" s="422"/>
      <c r="L1157" s="531"/>
      <c r="M1157" s="422"/>
      <c r="N1157" s="104"/>
      <c r="O1157" s="79">
        <f t="shared" si="54"/>
        <v>0</v>
      </c>
      <c r="P1157" s="79">
        <f t="shared" si="54"/>
        <v>0</v>
      </c>
      <c r="Q1157" s="152" t="str">
        <f t="shared" si="55"/>
        <v/>
      </c>
    </row>
    <row r="1158" spans="1:17" x14ac:dyDescent="0.2">
      <c r="A1158" s="438" t="str">
        <f t="shared" si="53"/>
        <v/>
      </c>
      <c r="B1158" s="104"/>
      <c r="C1158" s="153"/>
      <c r="D1158" s="105"/>
      <c r="E1158" s="105"/>
      <c r="F1158" s="106"/>
      <c r="G1158" s="105"/>
      <c r="H1158" s="105"/>
      <c r="I1158" s="107"/>
      <c r="J1158" s="422"/>
      <c r="K1158" s="422"/>
      <c r="L1158" s="531"/>
      <c r="M1158" s="422"/>
      <c r="N1158" s="104"/>
      <c r="O1158" s="427">
        <f t="shared" si="54"/>
        <v>0</v>
      </c>
      <c r="P1158" s="427">
        <f t="shared" si="54"/>
        <v>0</v>
      </c>
      <c r="Q1158" s="428" t="str">
        <f t="shared" si="55"/>
        <v/>
      </c>
    </row>
    <row r="1159" spans="1:17" x14ac:dyDescent="0.2">
      <c r="A1159" s="118" t="str">
        <f t="shared" si="53"/>
        <v/>
      </c>
      <c r="B1159" s="104"/>
      <c r="C1159" s="153"/>
      <c r="D1159" s="105"/>
      <c r="E1159" s="105"/>
      <c r="F1159" s="106"/>
      <c r="G1159" s="105"/>
      <c r="H1159" s="105"/>
      <c r="I1159" s="107"/>
      <c r="J1159" s="422"/>
      <c r="K1159" s="422"/>
      <c r="L1159" s="531"/>
      <c r="M1159" s="422"/>
      <c r="N1159" s="104"/>
      <c r="O1159" s="79">
        <f t="shared" si="54"/>
        <v>0</v>
      </c>
      <c r="P1159" s="79">
        <f t="shared" si="54"/>
        <v>0</v>
      </c>
      <c r="Q1159" s="102" t="str">
        <f t="shared" si="55"/>
        <v/>
      </c>
    </row>
    <row r="1160" spans="1:17" x14ac:dyDescent="0.2">
      <c r="A1160" s="118" t="str">
        <f t="shared" si="53"/>
        <v/>
      </c>
      <c r="B1160" s="104"/>
      <c r="C1160" s="153"/>
      <c r="D1160" s="105"/>
      <c r="E1160" s="105"/>
      <c r="F1160" s="106"/>
      <c r="G1160" s="105"/>
      <c r="H1160" s="105"/>
      <c r="I1160" s="107"/>
      <c r="J1160" s="422"/>
      <c r="K1160" s="422"/>
      <c r="L1160" s="531"/>
      <c r="M1160" s="422"/>
      <c r="N1160" s="104"/>
      <c r="O1160" s="79">
        <f t="shared" si="54"/>
        <v>0</v>
      </c>
      <c r="P1160" s="79">
        <f t="shared" si="54"/>
        <v>0</v>
      </c>
      <c r="Q1160" s="102" t="str">
        <f t="shared" si="55"/>
        <v/>
      </c>
    </row>
    <row r="1161" spans="1:17" x14ac:dyDescent="0.2">
      <c r="A1161" s="118" t="str">
        <f t="shared" si="53"/>
        <v/>
      </c>
      <c r="B1161" s="104"/>
      <c r="C1161" s="153"/>
      <c r="D1161" s="105"/>
      <c r="E1161" s="105"/>
      <c r="F1161" s="106"/>
      <c r="G1161" s="105"/>
      <c r="H1161" s="105"/>
      <c r="I1161" s="107"/>
      <c r="J1161" s="422"/>
      <c r="K1161" s="422"/>
      <c r="L1161" s="531"/>
      <c r="M1161" s="422"/>
      <c r="N1161" s="104"/>
      <c r="O1161" s="79">
        <f t="shared" si="54"/>
        <v>0</v>
      </c>
      <c r="P1161" s="79">
        <f t="shared" si="54"/>
        <v>0</v>
      </c>
      <c r="Q1161" s="152" t="str">
        <f t="shared" si="55"/>
        <v/>
      </c>
    </row>
    <row r="1162" spans="1:17" x14ac:dyDescent="0.2">
      <c r="A1162" s="118" t="str">
        <f t="shared" si="53"/>
        <v/>
      </c>
      <c r="B1162" s="104"/>
      <c r="C1162" s="153"/>
      <c r="D1162" s="105"/>
      <c r="E1162" s="105"/>
      <c r="F1162" s="106"/>
      <c r="G1162" s="105"/>
      <c r="H1162" s="105"/>
      <c r="I1162" s="107"/>
      <c r="J1162" s="422"/>
      <c r="K1162" s="422"/>
      <c r="L1162" s="531"/>
      <c r="M1162" s="422"/>
      <c r="N1162" s="104"/>
      <c r="O1162" s="427">
        <f t="shared" si="54"/>
        <v>0</v>
      </c>
      <c r="P1162" s="427">
        <f t="shared" si="54"/>
        <v>0</v>
      </c>
      <c r="Q1162" s="428" t="str">
        <f t="shared" si="55"/>
        <v/>
      </c>
    </row>
    <row r="1163" spans="1:17" x14ac:dyDescent="0.2">
      <c r="A1163" s="438" t="str">
        <f t="shared" si="53"/>
        <v/>
      </c>
      <c r="B1163" s="104"/>
      <c r="C1163" s="153"/>
      <c r="D1163" s="105"/>
      <c r="E1163" s="105"/>
      <c r="F1163" s="106"/>
      <c r="G1163" s="105"/>
      <c r="H1163" s="105"/>
      <c r="I1163" s="107"/>
      <c r="J1163" s="422"/>
      <c r="K1163" s="422"/>
      <c r="L1163" s="531"/>
      <c r="M1163" s="422"/>
      <c r="N1163" s="104"/>
      <c r="O1163" s="79">
        <f t="shared" si="54"/>
        <v>0</v>
      </c>
      <c r="P1163" s="79">
        <f t="shared" si="54"/>
        <v>0</v>
      </c>
      <c r="Q1163" s="102" t="str">
        <f t="shared" si="55"/>
        <v/>
      </c>
    </row>
    <row r="1164" spans="1:17" x14ac:dyDescent="0.2">
      <c r="A1164" s="118" t="str">
        <f t="shared" si="53"/>
        <v/>
      </c>
      <c r="B1164" s="104"/>
      <c r="C1164" s="153"/>
      <c r="D1164" s="105"/>
      <c r="E1164" s="105"/>
      <c r="F1164" s="106"/>
      <c r="G1164" s="105"/>
      <c r="H1164" s="105"/>
      <c r="I1164" s="107"/>
      <c r="J1164" s="422"/>
      <c r="K1164" s="422"/>
      <c r="L1164" s="531"/>
      <c r="M1164" s="422"/>
      <c r="N1164" s="104"/>
      <c r="O1164" s="79">
        <f t="shared" si="54"/>
        <v>0</v>
      </c>
      <c r="P1164" s="79">
        <f t="shared" si="54"/>
        <v>0</v>
      </c>
      <c r="Q1164" s="102" t="str">
        <f t="shared" si="55"/>
        <v/>
      </c>
    </row>
    <row r="1165" spans="1:17" x14ac:dyDescent="0.2">
      <c r="A1165" s="118" t="str">
        <f t="shared" si="53"/>
        <v/>
      </c>
      <c r="B1165" s="104"/>
      <c r="C1165" s="153"/>
      <c r="D1165" s="105"/>
      <c r="E1165" s="105"/>
      <c r="F1165" s="106"/>
      <c r="G1165" s="105"/>
      <c r="H1165" s="105"/>
      <c r="I1165" s="107"/>
      <c r="J1165" s="422"/>
      <c r="K1165" s="422"/>
      <c r="L1165" s="531"/>
      <c r="M1165" s="422"/>
      <c r="N1165" s="104"/>
      <c r="O1165" s="79">
        <f t="shared" si="54"/>
        <v>0</v>
      </c>
      <c r="P1165" s="79">
        <f t="shared" si="54"/>
        <v>0</v>
      </c>
      <c r="Q1165" s="152" t="str">
        <f t="shared" si="55"/>
        <v/>
      </c>
    </row>
    <row r="1166" spans="1:17" x14ac:dyDescent="0.2">
      <c r="A1166" s="118" t="str">
        <f t="shared" si="53"/>
        <v/>
      </c>
      <c r="B1166" s="104"/>
      <c r="C1166" s="153"/>
      <c r="D1166" s="105"/>
      <c r="E1166" s="105"/>
      <c r="F1166" s="106"/>
      <c r="G1166" s="105"/>
      <c r="H1166" s="105"/>
      <c r="I1166" s="107"/>
      <c r="J1166" s="422"/>
      <c r="K1166" s="422"/>
      <c r="L1166" s="531"/>
      <c r="M1166" s="422"/>
      <c r="N1166" s="104"/>
      <c r="O1166" s="427">
        <f t="shared" si="54"/>
        <v>0</v>
      </c>
      <c r="P1166" s="427">
        <f t="shared" si="54"/>
        <v>0</v>
      </c>
      <c r="Q1166" s="428" t="str">
        <f t="shared" si="55"/>
        <v/>
      </c>
    </row>
    <row r="1167" spans="1:17" x14ac:dyDescent="0.2">
      <c r="A1167" s="118" t="str">
        <f t="shared" si="53"/>
        <v/>
      </c>
      <c r="B1167" s="104"/>
      <c r="C1167" s="153"/>
      <c r="D1167" s="105"/>
      <c r="E1167" s="105"/>
      <c r="F1167" s="106"/>
      <c r="G1167" s="105"/>
      <c r="H1167" s="105"/>
      <c r="I1167" s="107"/>
      <c r="J1167" s="422"/>
      <c r="K1167" s="422"/>
      <c r="L1167" s="531"/>
      <c r="M1167" s="422"/>
      <c r="N1167" s="104"/>
      <c r="O1167" s="79">
        <f t="shared" si="54"/>
        <v>0</v>
      </c>
      <c r="P1167" s="79">
        <f t="shared" si="54"/>
        <v>0</v>
      </c>
      <c r="Q1167" s="102" t="str">
        <f t="shared" si="55"/>
        <v/>
      </c>
    </row>
    <row r="1168" spans="1:17" x14ac:dyDescent="0.2">
      <c r="A1168" s="438" t="str">
        <f t="shared" si="53"/>
        <v/>
      </c>
      <c r="B1168" s="104"/>
      <c r="C1168" s="153"/>
      <c r="D1168" s="105"/>
      <c r="E1168" s="105"/>
      <c r="F1168" s="106"/>
      <c r="G1168" s="105"/>
      <c r="H1168" s="105"/>
      <c r="I1168" s="107"/>
      <c r="J1168" s="422"/>
      <c r="K1168" s="422"/>
      <c r="L1168" s="531"/>
      <c r="M1168" s="422"/>
      <c r="N1168" s="104"/>
      <c r="O1168" s="79">
        <f t="shared" si="54"/>
        <v>0</v>
      </c>
      <c r="P1168" s="79">
        <f t="shared" si="54"/>
        <v>0</v>
      </c>
      <c r="Q1168" s="102" t="str">
        <f t="shared" si="55"/>
        <v/>
      </c>
    </row>
    <row r="1169" spans="1:17" x14ac:dyDescent="0.2">
      <c r="A1169" s="118" t="str">
        <f t="shared" si="53"/>
        <v/>
      </c>
      <c r="B1169" s="104"/>
      <c r="C1169" s="153"/>
      <c r="D1169" s="105"/>
      <c r="E1169" s="105"/>
      <c r="F1169" s="106"/>
      <c r="G1169" s="105"/>
      <c r="H1169" s="105"/>
      <c r="I1169" s="107"/>
      <c r="J1169" s="422"/>
      <c r="K1169" s="422"/>
      <c r="L1169" s="531"/>
      <c r="M1169" s="422"/>
      <c r="N1169" s="104"/>
      <c r="O1169" s="79">
        <f t="shared" si="54"/>
        <v>0</v>
      </c>
      <c r="P1169" s="79">
        <f t="shared" si="54"/>
        <v>0</v>
      </c>
      <c r="Q1169" s="152" t="str">
        <f t="shared" si="55"/>
        <v/>
      </c>
    </row>
    <row r="1170" spans="1:17" x14ac:dyDescent="0.2">
      <c r="A1170" s="118" t="str">
        <f t="shared" si="53"/>
        <v/>
      </c>
      <c r="B1170" s="104"/>
      <c r="C1170" s="153"/>
      <c r="D1170" s="105"/>
      <c r="E1170" s="105"/>
      <c r="F1170" s="106"/>
      <c r="G1170" s="105"/>
      <c r="H1170" s="105"/>
      <c r="I1170" s="107"/>
      <c r="J1170" s="422"/>
      <c r="K1170" s="422"/>
      <c r="L1170" s="531"/>
      <c r="M1170" s="422"/>
      <c r="N1170" s="104"/>
      <c r="O1170" s="427">
        <f t="shared" si="54"/>
        <v>0</v>
      </c>
      <c r="P1170" s="427">
        <f t="shared" si="54"/>
        <v>0</v>
      </c>
      <c r="Q1170" s="428" t="str">
        <f t="shared" si="55"/>
        <v/>
      </c>
    </row>
    <row r="1171" spans="1:17" x14ac:dyDescent="0.2">
      <c r="A1171" s="118" t="str">
        <f t="shared" si="53"/>
        <v/>
      </c>
      <c r="B1171" s="104"/>
      <c r="C1171" s="153"/>
      <c r="D1171" s="105"/>
      <c r="E1171" s="105"/>
      <c r="F1171" s="106"/>
      <c r="G1171" s="105"/>
      <c r="H1171" s="105"/>
      <c r="I1171" s="107"/>
      <c r="J1171" s="422"/>
      <c r="K1171" s="422"/>
      <c r="L1171" s="531"/>
      <c r="M1171" s="422"/>
      <c r="N1171" s="104"/>
      <c r="O1171" s="79">
        <f t="shared" si="54"/>
        <v>0</v>
      </c>
      <c r="P1171" s="79">
        <f t="shared" si="54"/>
        <v>0</v>
      </c>
      <c r="Q1171" s="102" t="str">
        <f t="shared" si="55"/>
        <v/>
      </c>
    </row>
    <row r="1172" spans="1:17" x14ac:dyDescent="0.2">
      <c r="A1172" s="118" t="str">
        <f t="shared" si="53"/>
        <v/>
      </c>
      <c r="B1172" s="104"/>
      <c r="C1172" s="153"/>
      <c r="D1172" s="105"/>
      <c r="E1172" s="105"/>
      <c r="F1172" s="106"/>
      <c r="G1172" s="105"/>
      <c r="H1172" s="105"/>
      <c r="I1172" s="107"/>
      <c r="J1172" s="422"/>
      <c r="K1172" s="422"/>
      <c r="L1172" s="531"/>
      <c r="M1172" s="422"/>
      <c r="N1172" s="104"/>
      <c r="O1172" s="79">
        <f t="shared" si="54"/>
        <v>0</v>
      </c>
      <c r="P1172" s="79">
        <f t="shared" si="54"/>
        <v>0</v>
      </c>
      <c r="Q1172" s="102" t="str">
        <f t="shared" si="55"/>
        <v/>
      </c>
    </row>
    <row r="1173" spans="1:17" x14ac:dyDescent="0.2">
      <c r="A1173" s="438" t="str">
        <f t="shared" si="53"/>
        <v/>
      </c>
      <c r="B1173" s="104"/>
      <c r="C1173" s="153"/>
      <c r="D1173" s="105"/>
      <c r="E1173" s="105"/>
      <c r="F1173" s="106"/>
      <c r="G1173" s="105"/>
      <c r="H1173" s="105"/>
      <c r="I1173" s="107"/>
      <c r="J1173" s="422"/>
      <c r="K1173" s="422"/>
      <c r="L1173" s="531"/>
      <c r="M1173" s="422"/>
      <c r="N1173" s="104"/>
      <c r="O1173" s="79">
        <f t="shared" si="54"/>
        <v>0</v>
      </c>
      <c r="P1173" s="79">
        <f t="shared" si="54"/>
        <v>0</v>
      </c>
      <c r="Q1173" s="152" t="str">
        <f t="shared" si="55"/>
        <v/>
      </c>
    </row>
    <row r="1174" spans="1:17" x14ac:dyDescent="0.2">
      <c r="A1174" s="118" t="str">
        <f t="shared" si="53"/>
        <v/>
      </c>
      <c r="B1174" s="104"/>
      <c r="C1174" s="153"/>
      <c r="D1174" s="105"/>
      <c r="E1174" s="105"/>
      <c r="F1174" s="106"/>
      <c r="G1174" s="105"/>
      <c r="H1174" s="105"/>
      <c r="I1174" s="107"/>
      <c r="J1174" s="422"/>
      <c r="K1174" s="422"/>
      <c r="L1174" s="531"/>
      <c r="M1174" s="422"/>
      <c r="N1174" s="104"/>
      <c r="O1174" s="427">
        <f t="shared" si="54"/>
        <v>0</v>
      </c>
      <c r="P1174" s="427">
        <f t="shared" si="54"/>
        <v>0</v>
      </c>
      <c r="Q1174" s="428" t="str">
        <f t="shared" si="55"/>
        <v/>
      </c>
    </row>
    <row r="1175" spans="1:17" x14ac:dyDescent="0.2">
      <c r="A1175" s="118" t="str">
        <f t="shared" si="53"/>
        <v/>
      </c>
      <c r="B1175" s="104"/>
      <c r="C1175" s="153"/>
      <c r="D1175" s="105"/>
      <c r="E1175" s="105"/>
      <c r="F1175" s="106"/>
      <c r="G1175" s="105"/>
      <c r="H1175" s="105"/>
      <c r="I1175" s="107"/>
      <c r="J1175" s="422"/>
      <c r="K1175" s="422"/>
      <c r="L1175" s="531"/>
      <c r="M1175" s="422"/>
      <c r="N1175" s="104"/>
      <c r="O1175" s="79">
        <f t="shared" si="54"/>
        <v>0</v>
      </c>
      <c r="P1175" s="79">
        <f t="shared" si="54"/>
        <v>0</v>
      </c>
      <c r="Q1175" s="102" t="str">
        <f t="shared" si="55"/>
        <v/>
      </c>
    </row>
    <row r="1176" spans="1:17" x14ac:dyDescent="0.2">
      <c r="A1176" s="118" t="str">
        <f t="shared" si="53"/>
        <v/>
      </c>
      <c r="B1176" s="104"/>
      <c r="C1176" s="153"/>
      <c r="D1176" s="105"/>
      <c r="E1176" s="105"/>
      <c r="F1176" s="106"/>
      <c r="G1176" s="105"/>
      <c r="H1176" s="105"/>
      <c r="I1176" s="107"/>
      <c r="J1176" s="422"/>
      <c r="K1176" s="422"/>
      <c r="L1176" s="531"/>
      <c r="M1176" s="422"/>
      <c r="N1176" s="104"/>
      <c r="O1176" s="79">
        <f t="shared" si="54"/>
        <v>0</v>
      </c>
      <c r="P1176" s="79">
        <f t="shared" si="54"/>
        <v>0</v>
      </c>
      <c r="Q1176" s="102" t="str">
        <f t="shared" si="55"/>
        <v/>
      </c>
    </row>
    <row r="1177" spans="1:17" x14ac:dyDescent="0.2">
      <c r="A1177" s="118" t="str">
        <f t="shared" si="53"/>
        <v/>
      </c>
      <c r="B1177" s="104"/>
      <c r="C1177" s="153"/>
      <c r="D1177" s="105"/>
      <c r="E1177" s="105"/>
      <c r="F1177" s="106"/>
      <c r="G1177" s="105"/>
      <c r="H1177" s="105"/>
      <c r="I1177" s="107"/>
      <c r="J1177" s="422"/>
      <c r="K1177" s="422"/>
      <c r="L1177" s="531"/>
      <c r="M1177" s="422"/>
      <c r="N1177" s="104"/>
      <c r="O1177" s="79">
        <f t="shared" si="54"/>
        <v>0</v>
      </c>
      <c r="P1177" s="79">
        <f t="shared" si="54"/>
        <v>0</v>
      </c>
      <c r="Q1177" s="152" t="str">
        <f t="shared" si="55"/>
        <v/>
      </c>
    </row>
    <row r="1178" spans="1:17" x14ac:dyDescent="0.2">
      <c r="A1178" s="438" t="str">
        <f t="shared" si="53"/>
        <v/>
      </c>
      <c r="B1178" s="104"/>
      <c r="C1178" s="153"/>
      <c r="D1178" s="105"/>
      <c r="E1178" s="105"/>
      <c r="F1178" s="106"/>
      <c r="G1178" s="105"/>
      <c r="H1178" s="105"/>
      <c r="I1178" s="107"/>
      <c r="J1178" s="422"/>
      <c r="K1178" s="422"/>
      <c r="L1178" s="531"/>
      <c r="M1178" s="422"/>
      <c r="N1178" s="104"/>
      <c r="O1178" s="427">
        <f t="shared" si="54"/>
        <v>0</v>
      </c>
      <c r="P1178" s="427">
        <f t="shared" si="54"/>
        <v>0</v>
      </c>
      <c r="Q1178" s="428" t="str">
        <f t="shared" si="55"/>
        <v/>
      </c>
    </row>
    <row r="1179" spans="1:17" x14ac:dyDescent="0.2">
      <c r="A1179" s="118" t="str">
        <f t="shared" si="53"/>
        <v/>
      </c>
      <c r="B1179" s="104"/>
      <c r="C1179" s="153"/>
      <c r="D1179" s="105"/>
      <c r="E1179" s="105"/>
      <c r="F1179" s="106"/>
      <c r="G1179" s="105"/>
      <c r="H1179" s="105"/>
      <c r="I1179" s="107"/>
      <c r="J1179" s="422"/>
      <c r="K1179" s="422"/>
      <c r="L1179" s="531"/>
      <c r="M1179" s="422"/>
      <c r="N1179" s="104"/>
      <c r="O1179" s="79">
        <f t="shared" si="54"/>
        <v>0</v>
      </c>
      <c r="P1179" s="79">
        <f t="shared" si="54"/>
        <v>0</v>
      </c>
      <c r="Q1179" s="102" t="str">
        <f t="shared" si="55"/>
        <v/>
      </c>
    </row>
    <row r="1180" spans="1:17" x14ac:dyDescent="0.2">
      <c r="A1180" s="118" t="str">
        <f t="shared" si="53"/>
        <v/>
      </c>
      <c r="B1180" s="104"/>
      <c r="C1180" s="153"/>
      <c r="D1180" s="105"/>
      <c r="E1180" s="105"/>
      <c r="F1180" s="106"/>
      <c r="G1180" s="105"/>
      <c r="H1180" s="105"/>
      <c r="I1180" s="107"/>
      <c r="J1180" s="422"/>
      <c r="K1180" s="422"/>
      <c r="L1180" s="531"/>
      <c r="M1180" s="422"/>
      <c r="N1180" s="104"/>
      <c r="O1180" s="79">
        <f t="shared" si="54"/>
        <v>0</v>
      </c>
      <c r="P1180" s="79">
        <f t="shared" si="54"/>
        <v>0</v>
      </c>
      <c r="Q1180" s="102" t="str">
        <f t="shared" si="55"/>
        <v/>
      </c>
    </row>
    <row r="1181" spans="1:17" x14ac:dyDescent="0.2">
      <c r="A1181" s="118" t="str">
        <f t="shared" ref="A1181:A1244" si="56">IF(B1181="","",ROW()-4)</f>
        <v/>
      </c>
      <c r="B1181" s="104"/>
      <c r="C1181" s="153"/>
      <c r="D1181" s="105"/>
      <c r="E1181" s="105"/>
      <c r="F1181" s="106"/>
      <c r="G1181" s="105"/>
      <c r="H1181" s="105"/>
      <c r="I1181" s="107"/>
      <c r="J1181" s="422"/>
      <c r="K1181" s="422"/>
      <c r="L1181" s="531"/>
      <c r="M1181" s="422"/>
      <c r="N1181" s="104"/>
      <c r="O1181" s="79">
        <f t="shared" si="54"/>
        <v>0</v>
      </c>
      <c r="P1181" s="79">
        <f t="shared" si="54"/>
        <v>0</v>
      </c>
      <c r="Q1181" s="152" t="str">
        <f t="shared" si="55"/>
        <v/>
      </c>
    </row>
    <row r="1182" spans="1:17" x14ac:dyDescent="0.2">
      <c r="A1182" s="118" t="str">
        <f t="shared" si="56"/>
        <v/>
      </c>
      <c r="B1182" s="104"/>
      <c r="C1182" s="153"/>
      <c r="D1182" s="105"/>
      <c r="E1182" s="105"/>
      <c r="F1182" s="106"/>
      <c r="G1182" s="105"/>
      <c r="H1182" s="105"/>
      <c r="I1182" s="107"/>
      <c r="J1182" s="422"/>
      <c r="K1182" s="422"/>
      <c r="L1182" s="531"/>
      <c r="M1182" s="422"/>
      <c r="N1182" s="104"/>
      <c r="O1182" s="427">
        <f t="shared" si="54"/>
        <v>0</v>
      </c>
      <c r="P1182" s="427">
        <f t="shared" si="54"/>
        <v>0</v>
      </c>
      <c r="Q1182" s="428" t="str">
        <f t="shared" si="55"/>
        <v/>
      </c>
    </row>
    <row r="1183" spans="1:17" x14ac:dyDescent="0.2">
      <c r="A1183" s="438" t="str">
        <f t="shared" si="56"/>
        <v/>
      </c>
      <c r="B1183" s="104"/>
      <c r="C1183" s="153"/>
      <c r="D1183" s="105"/>
      <c r="E1183" s="105"/>
      <c r="F1183" s="106"/>
      <c r="G1183" s="105"/>
      <c r="H1183" s="105"/>
      <c r="I1183" s="107"/>
      <c r="J1183" s="422"/>
      <c r="K1183" s="422"/>
      <c r="L1183" s="531"/>
      <c r="M1183" s="422"/>
      <c r="N1183" s="104"/>
      <c r="O1183" s="79">
        <f t="shared" si="54"/>
        <v>0</v>
      </c>
      <c r="P1183" s="79">
        <f t="shared" si="54"/>
        <v>0</v>
      </c>
      <c r="Q1183" s="102" t="str">
        <f t="shared" si="55"/>
        <v/>
      </c>
    </row>
    <row r="1184" spans="1:17" x14ac:dyDescent="0.2">
      <c r="A1184" s="118" t="str">
        <f t="shared" si="56"/>
        <v/>
      </c>
      <c r="B1184" s="104"/>
      <c r="C1184" s="153"/>
      <c r="D1184" s="105"/>
      <c r="E1184" s="105"/>
      <c r="F1184" s="106"/>
      <c r="G1184" s="105"/>
      <c r="H1184" s="105"/>
      <c r="I1184" s="107"/>
      <c r="J1184" s="422"/>
      <c r="K1184" s="422"/>
      <c r="L1184" s="531"/>
      <c r="M1184" s="422"/>
      <c r="N1184" s="104"/>
      <c r="O1184" s="79">
        <f t="shared" si="54"/>
        <v>0</v>
      </c>
      <c r="P1184" s="79">
        <f t="shared" si="54"/>
        <v>0</v>
      </c>
      <c r="Q1184" s="102" t="str">
        <f t="shared" si="55"/>
        <v/>
      </c>
    </row>
    <row r="1185" spans="1:17" x14ac:dyDescent="0.2">
      <c r="A1185" s="118" t="str">
        <f t="shared" si="56"/>
        <v/>
      </c>
      <c r="B1185" s="104"/>
      <c r="C1185" s="153"/>
      <c r="D1185" s="105"/>
      <c r="E1185" s="105"/>
      <c r="F1185" s="106"/>
      <c r="G1185" s="105"/>
      <c r="H1185" s="105"/>
      <c r="I1185" s="107"/>
      <c r="J1185" s="422"/>
      <c r="K1185" s="422"/>
      <c r="L1185" s="531"/>
      <c r="M1185" s="422"/>
      <c r="N1185" s="104"/>
      <c r="O1185" s="79">
        <f t="shared" si="54"/>
        <v>0</v>
      </c>
      <c r="P1185" s="79">
        <f t="shared" si="54"/>
        <v>0</v>
      </c>
      <c r="Q1185" s="152" t="str">
        <f t="shared" si="55"/>
        <v/>
      </c>
    </row>
    <row r="1186" spans="1:17" x14ac:dyDescent="0.2">
      <c r="A1186" s="118" t="str">
        <f t="shared" si="56"/>
        <v/>
      </c>
      <c r="B1186" s="104"/>
      <c r="C1186" s="153"/>
      <c r="D1186" s="105"/>
      <c r="E1186" s="105"/>
      <c r="F1186" s="106"/>
      <c r="G1186" s="105"/>
      <c r="H1186" s="105"/>
      <c r="I1186" s="107"/>
      <c r="J1186" s="422"/>
      <c r="K1186" s="422"/>
      <c r="L1186" s="531"/>
      <c r="M1186" s="422"/>
      <c r="N1186" s="104"/>
      <c r="O1186" s="427">
        <f t="shared" si="54"/>
        <v>0</v>
      </c>
      <c r="P1186" s="427">
        <f t="shared" si="54"/>
        <v>0</v>
      </c>
      <c r="Q1186" s="428" t="str">
        <f t="shared" si="55"/>
        <v/>
      </c>
    </row>
    <row r="1187" spans="1:17" x14ac:dyDescent="0.2">
      <c r="A1187" s="118" t="str">
        <f t="shared" si="56"/>
        <v/>
      </c>
      <c r="B1187" s="104"/>
      <c r="C1187" s="153"/>
      <c r="D1187" s="105"/>
      <c r="E1187" s="105"/>
      <c r="F1187" s="106"/>
      <c r="G1187" s="105"/>
      <c r="H1187" s="105"/>
      <c r="I1187" s="107"/>
      <c r="J1187" s="422"/>
      <c r="K1187" s="422"/>
      <c r="L1187" s="531"/>
      <c r="M1187" s="422"/>
      <c r="N1187" s="104"/>
      <c r="O1187" s="79">
        <f t="shared" si="54"/>
        <v>0</v>
      </c>
      <c r="P1187" s="79">
        <f t="shared" si="54"/>
        <v>0</v>
      </c>
      <c r="Q1187" s="102" t="str">
        <f t="shared" si="55"/>
        <v/>
      </c>
    </row>
    <row r="1188" spans="1:17" x14ac:dyDescent="0.2">
      <c r="A1188" s="438" t="str">
        <f t="shared" si="56"/>
        <v/>
      </c>
      <c r="B1188" s="104"/>
      <c r="C1188" s="153"/>
      <c r="D1188" s="105"/>
      <c r="E1188" s="105"/>
      <c r="F1188" s="106"/>
      <c r="G1188" s="105"/>
      <c r="H1188" s="105"/>
      <c r="I1188" s="107"/>
      <c r="J1188" s="422"/>
      <c r="K1188" s="422"/>
      <c r="L1188" s="531"/>
      <c r="M1188" s="422"/>
      <c r="N1188" s="104"/>
      <c r="O1188" s="79">
        <f t="shared" si="54"/>
        <v>0</v>
      </c>
      <c r="P1188" s="79">
        <f t="shared" si="54"/>
        <v>0</v>
      </c>
      <c r="Q1188" s="102" t="str">
        <f t="shared" si="55"/>
        <v/>
      </c>
    </row>
    <row r="1189" spans="1:17" x14ac:dyDescent="0.2">
      <c r="A1189" s="118" t="str">
        <f t="shared" si="56"/>
        <v/>
      </c>
      <c r="B1189" s="104"/>
      <c r="C1189" s="153"/>
      <c r="D1189" s="105"/>
      <c r="E1189" s="105"/>
      <c r="F1189" s="106"/>
      <c r="G1189" s="105"/>
      <c r="H1189" s="105"/>
      <c r="I1189" s="107"/>
      <c r="J1189" s="422"/>
      <c r="K1189" s="422"/>
      <c r="L1189" s="531"/>
      <c r="M1189" s="422"/>
      <c r="N1189" s="104"/>
      <c r="O1189" s="79">
        <f t="shared" si="54"/>
        <v>0</v>
      </c>
      <c r="P1189" s="79">
        <f t="shared" si="54"/>
        <v>0</v>
      </c>
      <c r="Q1189" s="152" t="str">
        <f t="shared" si="55"/>
        <v/>
      </c>
    </row>
    <row r="1190" spans="1:17" x14ac:dyDescent="0.2">
      <c r="A1190" s="118" t="str">
        <f t="shared" si="56"/>
        <v/>
      </c>
      <c r="B1190" s="104"/>
      <c r="C1190" s="153"/>
      <c r="D1190" s="105"/>
      <c r="E1190" s="105"/>
      <c r="F1190" s="106"/>
      <c r="G1190" s="105"/>
      <c r="H1190" s="105"/>
      <c r="I1190" s="107"/>
      <c r="J1190" s="422"/>
      <c r="K1190" s="422"/>
      <c r="L1190" s="531"/>
      <c r="M1190" s="422"/>
      <c r="N1190" s="104"/>
      <c r="O1190" s="427">
        <f t="shared" si="54"/>
        <v>0</v>
      </c>
      <c r="P1190" s="427">
        <f t="shared" si="54"/>
        <v>0</v>
      </c>
      <c r="Q1190" s="428" t="str">
        <f t="shared" si="55"/>
        <v/>
      </c>
    </row>
    <row r="1191" spans="1:17" x14ac:dyDescent="0.2">
      <c r="A1191" s="118" t="str">
        <f t="shared" si="56"/>
        <v/>
      </c>
      <c r="B1191" s="104"/>
      <c r="C1191" s="153"/>
      <c r="D1191" s="105"/>
      <c r="E1191" s="105"/>
      <c r="F1191" s="106"/>
      <c r="G1191" s="105"/>
      <c r="H1191" s="105"/>
      <c r="I1191" s="107"/>
      <c r="J1191" s="422"/>
      <c r="K1191" s="422"/>
      <c r="L1191" s="531"/>
      <c r="M1191" s="422"/>
      <c r="N1191" s="104"/>
      <c r="O1191" s="79">
        <f t="shared" si="54"/>
        <v>0</v>
      </c>
      <c r="P1191" s="79">
        <f t="shared" si="54"/>
        <v>0</v>
      </c>
      <c r="Q1191" s="102" t="str">
        <f t="shared" si="55"/>
        <v/>
      </c>
    </row>
    <row r="1192" spans="1:17" x14ac:dyDescent="0.2">
      <c r="A1192" s="118" t="str">
        <f t="shared" si="56"/>
        <v/>
      </c>
      <c r="B1192" s="104"/>
      <c r="C1192" s="153"/>
      <c r="D1192" s="105"/>
      <c r="E1192" s="105"/>
      <c r="F1192" s="106"/>
      <c r="G1192" s="105"/>
      <c r="H1192" s="105"/>
      <c r="I1192" s="107"/>
      <c r="J1192" s="422"/>
      <c r="K1192" s="422"/>
      <c r="L1192" s="531"/>
      <c r="M1192" s="422"/>
      <c r="N1192" s="104"/>
      <c r="O1192" s="79">
        <f t="shared" si="54"/>
        <v>0</v>
      </c>
      <c r="P1192" s="79">
        <f t="shared" si="54"/>
        <v>0</v>
      </c>
      <c r="Q1192" s="102" t="str">
        <f t="shared" si="55"/>
        <v/>
      </c>
    </row>
    <row r="1193" spans="1:17" x14ac:dyDescent="0.2">
      <c r="A1193" s="438" t="str">
        <f t="shared" si="56"/>
        <v/>
      </c>
      <c r="B1193" s="104"/>
      <c r="C1193" s="153"/>
      <c r="D1193" s="105"/>
      <c r="E1193" s="105"/>
      <c r="F1193" s="106"/>
      <c r="G1193" s="105"/>
      <c r="H1193" s="105"/>
      <c r="I1193" s="107"/>
      <c r="J1193" s="422"/>
      <c r="K1193" s="422"/>
      <c r="L1193" s="531"/>
      <c r="M1193" s="422"/>
      <c r="N1193" s="104"/>
      <c r="O1193" s="79">
        <f t="shared" si="54"/>
        <v>0</v>
      </c>
      <c r="P1193" s="79">
        <f t="shared" si="54"/>
        <v>0</v>
      </c>
      <c r="Q1193" s="152" t="str">
        <f t="shared" si="55"/>
        <v/>
      </c>
    </row>
    <row r="1194" spans="1:17" x14ac:dyDescent="0.2">
      <c r="A1194" s="118" t="str">
        <f t="shared" si="56"/>
        <v/>
      </c>
      <c r="B1194" s="104"/>
      <c r="C1194" s="153"/>
      <c r="D1194" s="105"/>
      <c r="E1194" s="105"/>
      <c r="F1194" s="106"/>
      <c r="G1194" s="105"/>
      <c r="H1194" s="105"/>
      <c r="I1194" s="107"/>
      <c r="J1194" s="422"/>
      <c r="K1194" s="422"/>
      <c r="L1194" s="531"/>
      <c r="M1194" s="422"/>
      <c r="N1194" s="104"/>
      <c r="O1194" s="427">
        <f t="shared" si="54"/>
        <v>0</v>
      </c>
      <c r="P1194" s="427">
        <f t="shared" si="54"/>
        <v>0</v>
      </c>
      <c r="Q1194" s="428" t="str">
        <f t="shared" si="55"/>
        <v/>
      </c>
    </row>
    <row r="1195" spans="1:17" x14ac:dyDescent="0.2">
      <c r="A1195" s="118" t="str">
        <f t="shared" si="56"/>
        <v/>
      </c>
      <c r="B1195" s="104"/>
      <c r="C1195" s="153"/>
      <c r="D1195" s="105"/>
      <c r="E1195" s="105"/>
      <c r="F1195" s="106"/>
      <c r="G1195" s="105"/>
      <c r="H1195" s="105"/>
      <c r="I1195" s="107"/>
      <c r="J1195" s="422"/>
      <c r="K1195" s="422"/>
      <c r="L1195" s="531"/>
      <c r="M1195" s="422"/>
      <c r="N1195" s="104"/>
      <c r="O1195" s="79">
        <f t="shared" si="54"/>
        <v>0</v>
      </c>
      <c r="P1195" s="79">
        <f t="shared" si="54"/>
        <v>0</v>
      </c>
      <c r="Q1195" s="102" t="str">
        <f t="shared" si="55"/>
        <v/>
      </c>
    </row>
    <row r="1196" spans="1:17" x14ac:dyDescent="0.2">
      <c r="A1196" s="118" t="str">
        <f t="shared" si="56"/>
        <v/>
      </c>
      <c r="B1196" s="104"/>
      <c r="C1196" s="153"/>
      <c r="D1196" s="105"/>
      <c r="E1196" s="105"/>
      <c r="F1196" s="106"/>
      <c r="G1196" s="105"/>
      <c r="H1196" s="105"/>
      <c r="I1196" s="107"/>
      <c r="J1196" s="422"/>
      <c r="K1196" s="422"/>
      <c r="L1196" s="531"/>
      <c r="M1196" s="422"/>
      <c r="N1196" s="104"/>
      <c r="O1196" s="79">
        <f t="shared" si="54"/>
        <v>0</v>
      </c>
      <c r="P1196" s="79">
        <f t="shared" si="54"/>
        <v>0</v>
      </c>
      <c r="Q1196" s="102" t="str">
        <f t="shared" si="55"/>
        <v/>
      </c>
    </row>
    <row r="1197" spans="1:17" x14ac:dyDescent="0.2">
      <c r="A1197" s="118" t="str">
        <f t="shared" si="56"/>
        <v/>
      </c>
      <c r="B1197" s="104"/>
      <c r="C1197" s="153"/>
      <c r="D1197" s="105"/>
      <c r="E1197" s="105"/>
      <c r="F1197" s="106"/>
      <c r="G1197" s="105"/>
      <c r="H1197" s="105"/>
      <c r="I1197" s="107"/>
      <c r="J1197" s="422"/>
      <c r="K1197" s="422"/>
      <c r="L1197" s="531"/>
      <c r="M1197" s="422"/>
      <c r="N1197" s="104"/>
      <c r="O1197" s="79">
        <f t="shared" si="54"/>
        <v>0</v>
      </c>
      <c r="P1197" s="79">
        <f t="shared" si="54"/>
        <v>0</v>
      </c>
      <c r="Q1197" s="152" t="str">
        <f t="shared" si="55"/>
        <v/>
      </c>
    </row>
    <row r="1198" spans="1:17" x14ac:dyDescent="0.2">
      <c r="A1198" s="438" t="str">
        <f t="shared" si="56"/>
        <v/>
      </c>
      <c r="B1198" s="104"/>
      <c r="C1198" s="153"/>
      <c r="D1198" s="105"/>
      <c r="E1198" s="105"/>
      <c r="F1198" s="106"/>
      <c r="G1198" s="105"/>
      <c r="H1198" s="105"/>
      <c r="I1198" s="107"/>
      <c r="J1198" s="422"/>
      <c r="K1198" s="422"/>
      <c r="L1198" s="531"/>
      <c r="M1198" s="422"/>
      <c r="N1198" s="104"/>
      <c r="O1198" s="427">
        <f t="shared" ref="O1198:P1261" si="57">IF(B1198=0,0,IF(YEAR(B1198)=$P$1,MONTH(B1198)-$O$1+1,(YEAR(B1198)-$P$1)*12-$O$1+1+MONTH(B1198)))</f>
        <v>0</v>
      </c>
      <c r="P1198" s="427">
        <f t="shared" si="57"/>
        <v>0</v>
      </c>
      <c r="Q1198" s="428" t="str">
        <f t="shared" si="55"/>
        <v/>
      </c>
    </row>
    <row r="1199" spans="1:17" x14ac:dyDescent="0.2">
      <c r="A1199" s="118" t="str">
        <f t="shared" si="56"/>
        <v/>
      </c>
      <c r="B1199" s="104"/>
      <c r="C1199" s="153"/>
      <c r="D1199" s="105"/>
      <c r="E1199" s="105"/>
      <c r="F1199" s="106"/>
      <c r="G1199" s="105"/>
      <c r="H1199" s="105"/>
      <c r="I1199" s="107"/>
      <c r="J1199" s="422"/>
      <c r="K1199" s="422"/>
      <c r="L1199" s="531"/>
      <c r="M1199" s="422"/>
      <c r="N1199" s="104"/>
      <c r="O1199" s="79">
        <f t="shared" si="57"/>
        <v>0</v>
      </c>
      <c r="P1199" s="79">
        <f t="shared" si="57"/>
        <v>0</v>
      </c>
      <c r="Q1199" s="102" t="str">
        <f t="shared" si="55"/>
        <v/>
      </c>
    </row>
    <row r="1200" spans="1:17" x14ac:dyDescent="0.2">
      <c r="A1200" s="118" t="str">
        <f t="shared" si="56"/>
        <v/>
      </c>
      <c r="B1200" s="104"/>
      <c r="C1200" s="153"/>
      <c r="D1200" s="105"/>
      <c r="E1200" s="105"/>
      <c r="F1200" s="106"/>
      <c r="G1200" s="105"/>
      <c r="H1200" s="105"/>
      <c r="I1200" s="107"/>
      <c r="J1200" s="422"/>
      <c r="K1200" s="422"/>
      <c r="L1200" s="531"/>
      <c r="M1200" s="422"/>
      <c r="N1200" s="104"/>
      <c r="O1200" s="79">
        <f t="shared" si="57"/>
        <v>0</v>
      </c>
      <c r="P1200" s="79">
        <f t="shared" si="57"/>
        <v>0</v>
      </c>
      <c r="Q1200" s="102" t="str">
        <f t="shared" si="55"/>
        <v/>
      </c>
    </row>
    <row r="1201" spans="1:17" x14ac:dyDescent="0.2">
      <c r="A1201" s="118" t="str">
        <f t="shared" si="56"/>
        <v/>
      </c>
      <c r="B1201" s="104"/>
      <c r="C1201" s="153"/>
      <c r="D1201" s="105"/>
      <c r="E1201" s="105"/>
      <c r="F1201" s="106"/>
      <c r="G1201" s="105"/>
      <c r="H1201" s="105"/>
      <c r="I1201" s="107"/>
      <c r="J1201" s="422"/>
      <c r="K1201" s="422"/>
      <c r="L1201" s="531"/>
      <c r="M1201" s="422"/>
      <c r="N1201" s="104"/>
      <c r="O1201" s="79">
        <f t="shared" si="57"/>
        <v>0</v>
      </c>
      <c r="P1201" s="79">
        <f t="shared" si="57"/>
        <v>0</v>
      </c>
      <c r="Q1201" s="152" t="str">
        <f t="shared" si="55"/>
        <v/>
      </c>
    </row>
    <row r="1202" spans="1:17" x14ac:dyDescent="0.2">
      <c r="A1202" s="118" t="str">
        <f t="shared" si="56"/>
        <v/>
      </c>
      <c r="B1202" s="104"/>
      <c r="C1202" s="153"/>
      <c r="D1202" s="105"/>
      <c r="E1202" s="105"/>
      <c r="F1202" s="106"/>
      <c r="G1202" s="105"/>
      <c r="H1202" s="105"/>
      <c r="I1202" s="107"/>
      <c r="J1202" s="422"/>
      <c r="K1202" s="422"/>
      <c r="L1202" s="531"/>
      <c r="M1202" s="422"/>
      <c r="N1202" s="104"/>
      <c r="O1202" s="427">
        <f t="shared" si="57"/>
        <v>0</v>
      </c>
      <c r="P1202" s="427">
        <f t="shared" si="57"/>
        <v>0</v>
      </c>
      <c r="Q1202" s="428" t="str">
        <f t="shared" si="55"/>
        <v/>
      </c>
    </row>
    <row r="1203" spans="1:17" x14ac:dyDescent="0.2">
      <c r="A1203" s="438" t="str">
        <f t="shared" si="56"/>
        <v/>
      </c>
      <c r="B1203" s="104"/>
      <c r="C1203" s="153"/>
      <c r="D1203" s="105"/>
      <c r="E1203" s="105"/>
      <c r="F1203" s="106"/>
      <c r="G1203" s="105"/>
      <c r="H1203" s="105"/>
      <c r="I1203" s="107"/>
      <c r="J1203" s="422"/>
      <c r="K1203" s="422"/>
      <c r="L1203" s="531"/>
      <c r="M1203" s="422"/>
      <c r="N1203" s="104"/>
      <c r="O1203" s="79">
        <f t="shared" si="57"/>
        <v>0</v>
      </c>
      <c r="P1203" s="79">
        <f t="shared" si="57"/>
        <v>0</v>
      </c>
      <c r="Q1203" s="102" t="str">
        <f t="shared" ref="Q1203:Q1266" si="58">SUBSTITUTE(D1203," ","_")</f>
        <v/>
      </c>
    </row>
    <row r="1204" spans="1:17" x14ac:dyDescent="0.2">
      <c r="A1204" s="118" t="str">
        <f t="shared" si="56"/>
        <v/>
      </c>
      <c r="B1204" s="104"/>
      <c r="C1204" s="153"/>
      <c r="D1204" s="105"/>
      <c r="E1204" s="105"/>
      <c r="F1204" s="106"/>
      <c r="G1204" s="105"/>
      <c r="H1204" s="105"/>
      <c r="I1204" s="107"/>
      <c r="J1204" s="422"/>
      <c r="K1204" s="422"/>
      <c r="L1204" s="531"/>
      <c r="M1204" s="422"/>
      <c r="N1204" s="104"/>
      <c r="O1204" s="79">
        <f t="shared" si="57"/>
        <v>0</v>
      </c>
      <c r="P1204" s="79">
        <f t="shared" si="57"/>
        <v>0</v>
      </c>
      <c r="Q1204" s="102" t="str">
        <f t="shared" si="58"/>
        <v/>
      </c>
    </row>
    <row r="1205" spans="1:17" x14ac:dyDescent="0.2">
      <c r="A1205" s="118" t="str">
        <f t="shared" si="56"/>
        <v/>
      </c>
      <c r="B1205" s="104"/>
      <c r="C1205" s="153"/>
      <c r="D1205" s="105"/>
      <c r="E1205" s="105"/>
      <c r="F1205" s="106"/>
      <c r="G1205" s="105"/>
      <c r="H1205" s="105"/>
      <c r="I1205" s="107"/>
      <c r="J1205" s="422"/>
      <c r="K1205" s="422"/>
      <c r="L1205" s="531"/>
      <c r="M1205" s="422"/>
      <c r="N1205" s="104"/>
      <c r="O1205" s="79">
        <f t="shared" si="57"/>
        <v>0</v>
      </c>
      <c r="P1205" s="79">
        <f t="shared" si="57"/>
        <v>0</v>
      </c>
      <c r="Q1205" s="152" t="str">
        <f t="shared" si="58"/>
        <v/>
      </c>
    </row>
    <row r="1206" spans="1:17" x14ac:dyDescent="0.2">
      <c r="A1206" s="118" t="str">
        <f t="shared" si="56"/>
        <v/>
      </c>
      <c r="B1206" s="104"/>
      <c r="C1206" s="153"/>
      <c r="D1206" s="105"/>
      <c r="E1206" s="105"/>
      <c r="F1206" s="106"/>
      <c r="G1206" s="105"/>
      <c r="H1206" s="105"/>
      <c r="I1206" s="107"/>
      <c r="J1206" s="422"/>
      <c r="K1206" s="422"/>
      <c r="L1206" s="531"/>
      <c r="M1206" s="422"/>
      <c r="N1206" s="104"/>
      <c r="O1206" s="427">
        <f t="shared" si="57"/>
        <v>0</v>
      </c>
      <c r="P1206" s="427">
        <f t="shared" si="57"/>
        <v>0</v>
      </c>
      <c r="Q1206" s="428" t="str">
        <f t="shared" si="58"/>
        <v/>
      </c>
    </row>
    <row r="1207" spans="1:17" x14ac:dyDescent="0.2">
      <c r="A1207" s="118" t="str">
        <f t="shared" si="56"/>
        <v/>
      </c>
      <c r="B1207" s="104"/>
      <c r="C1207" s="153"/>
      <c r="D1207" s="105"/>
      <c r="E1207" s="105"/>
      <c r="F1207" s="106"/>
      <c r="G1207" s="105"/>
      <c r="H1207" s="105"/>
      <c r="I1207" s="107"/>
      <c r="J1207" s="422"/>
      <c r="K1207" s="422"/>
      <c r="L1207" s="531"/>
      <c r="M1207" s="422"/>
      <c r="N1207" s="104"/>
      <c r="O1207" s="79">
        <f t="shared" si="57"/>
        <v>0</v>
      </c>
      <c r="P1207" s="79">
        <f t="shared" si="57"/>
        <v>0</v>
      </c>
      <c r="Q1207" s="102" t="str">
        <f t="shared" si="58"/>
        <v/>
      </c>
    </row>
    <row r="1208" spans="1:17" x14ac:dyDescent="0.2">
      <c r="A1208" s="438" t="str">
        <f t="shared" si="56"/>
        <v/>
      </c>
      <c r="B1208" s="104"/>
      <c r="C1208" s="153"/>
      <c r="D1208" s="105"/>
      <c r="E1208" s="105"/>
      <c r="F1208" s="106"/>
      <c r="G1208" s="105"/>
      <c r="H1208" s="105"/>
      <c r="I1208" s="107"/>
      <c r="J1208" s="422"/>
      <c r="K1208" s="422"/>
      <c r="L1208" s="531"/>
      <c r="M1208" s="422"/>
      <c r="N1208" s="104"/>
      <c r="O1208" s="79">
        <f t="shared" si="57"/>
        <v>0</v>
      </c>
      <c r="P1208" s="79">
        <f t="shared" si="57"/>
        <v>0</v>
      </c>
      <c r="Q1208" s="102" t="str">
        <f t="shared" si="58"/>
        <v/>
      </c>
    </row>
    <row r="1209" spans="1:17" x14ac:dyDescent="0.2">
      <c r="A1209" s="118" t="str">
        <f t="shared" si="56"/>
        <v/>
      </c>
      <c r="B1209" s="104"/>
      <c r="C1209" s="153"/>
      <c r="D1209" s="105"/>
      <c r="E1209" s="105"/>
      <c r="F1209" s="106"/>
      <c r="G1209" s="105"/>
      <c r="H1209" s="105"/>
      <c r="I1209" s="107"/>
      <c r="J1209" s="422"/>
      <c r="K1209" s="422"/>
      <c r="L1209" s="531"/>
      <c r="M1209" s="422"/>
      <c r="N1209" s="104"/>
      <c r="O1209" s="79">
        <f t="shared" si="57"/>
        <v>0</v>
      </c>
      <c r="P1209" s="79">
        <f t="shared" si="57"/>
        <v>0</v>
      </c>
      <c r="Q1209" s="152" t="str">
        <f t="shared" si="58"/>
        <v/>
      </c>
    </row>
    <row r="1210" spans="1:17" x14ac:dyDescent="0.2">
      <c r="A1210" s="118" t="str">
        <f t="shared" si="56"/>
        <v/>
      </c>
      <c r="B1210" s="104"/>
      <c r="C1210" s="153"/>
      <c r="D1210" s="105"/>
      <c r="E1210" s="105"/>
      <c r="F1210" s="106"/>
      <c r="G1210" s="105"/>
      <c r="H1210" s="105"/>
      <c r="I1210" s="107"/>
      <c r="J1210" s="422"/>
      <c r="K1210" s="422"/>
      <c r="L1210" s="531"/>
      <c r="M1210" s="422"/>
      <c r="N1210" s="104"/>
      <c r="O1210" s="427">
        <f t="shared" si="57"/>
        <v>0</v>
      </c>
      <c r="P1210" s="427">
        <f t="shared" si="57"/>
        <v>0</v>
      </c>
      <c r="Q1210" s="428" t="str">
        <f t="shared" si="58"/>
        <v/>
      </c>
    </row>
    <row r="1211" spans="1:17" x14ac:dyDescent="0.2">
      <c r="A1211" s="118" t="str">
        <f t="shared" si="56"/>
        <v/>
      </c>
      <c r="B1211" s="104"/>
      <c r="C1211" s="153"/>
      <c r="D1211" s="105"/>
      <c r="E1211" s="105"/>
      <c r="F1211" s="106"/>
      <c r="G1211" s="105"/>
      <c r="H1211" s="105"/>
      <c r="I1211" s="107"/>
      <c r="J1211" s="422"/>
      <c r="K1211" s="422"/>
      <c r="L1211" s="531"/>
      <c r="M1211" s="422"/>
      <c r="N1211" s="104"/>
      <c r="O1211" s="79">
        <f t="shared" si="57"/>
        <v>0</v>
      </c>
      <c r="P1211" s="79">
        <f t="shared" si="57"/>
        <v>0</v>
      </c>
      <c r="Q1211" s="102" t="str">
        <f t="shared" si="58"/>
        <v/>
      </c>
    </row>
    <row r="1212" spans="1:17" x14ac:dyDescent="0.2">
      <c r="A1212" s="118" t="str">
        <f t="shared" si="56"/>
        <v/>
      </c>
      <c r="B1212" s="104"/>
      <c r="C1212" s="153"/>
      <c r="D1212" s="105"/>
      <c r="E1212" s="105"/>
      <c r="F1212" s="106"/>
      <c r="G1212" s="105"/>
      <c r="H1212" s="105"/>
      <c r="I1212" s="107"/>
      <c r="J1212" s="422"/>
      <c r="K1212" s="422"/>
      <c r="L1212" s="531"/>
      <c r="M1212" s="422"/>
      <c r="N1212" s="104"/>
      <c r="O1212" s="79">
        <f t="shared" si="57"/>
        <v>0</v>
      </c>
      <c r="P1212" s="79">
        <f t="shared" si="57"/>
        <v>0</v>
      </c>
      <c r="Q1212" s="102" t="str">
        <f t="shared" si="58"/>
        <v/>
      </c>
    </row>
    <row r="1213" spans="1:17" x14ac:dyDescent="0.2">
      <c r="A1213" s="438" t="str">
        <f t="shared" si="56"/>
        <v/>
      </c>
      <c r="B1213" s="104"/>
      <c r="C1213" s="153"/>
      <c r="D1213" s="105"/>
      <c r="E1213" s="105"/>
      <c r="F1213" s="106"/>
      <c r="G1213" s="105"/>
      <c r="H1213" s="105"/>
      <c r="I1213" s="107"/>
      <c r="J1213" s="422"/>
      <c r="K1213" s="422"/>
      <c r="L1213" s="531"/>
      <c r="M1213" s="422"/>
      <c r="N1213" s="104"/>
      <c r="O1213" s="79">
        <f t="shared" si="57"/>
        <v>0</v>
      </c>
      <c r="P1213" s="79">
        <f t="shared" si="57"/>
        <v>0</v>
      </c>
      <c r="Q1213" s="152" t="str">
        <f t="shared" si="58"/>
        <v/>
      </c>
    </row>
    <row r="1214" spans="1:17" x14ac:dyDescent="0.2">
      <c r="A1214" s="118" t="str">
        <f t="shared" si="56"/>
        <v/>
      </c>
      <c r="B1214" s="104"/>
      <c r="C1214" s="153"/>
      <c r="D1214" s="105"/>
      <c r="E1214" s="105"/>
      <c r="F1214" s="106"/>
      <c r="G1214" s="105"/>
      <c r="H1214" s="105"/>
      <c r="I1214" s="107"/>
      <c r="J1214" s="422"/>
      <c r="K1214" s="422"/>
      <c r="L1214" s="531"/>
      <c r="M1214" s="422"/>
      <c r="N1214" s="104"/>
      <c r="O1214" s="427">
        <f t="shared" si="57"/>
        <v>0</v>
      </c>
      <c r="P1214" s="427">
        <f t="shared" si="57"/>
        <v>0</v>
      </c>
      <c r="Q1214" s="428" t="str">
        <f t="shared" si="58"/>
        <v/>
      </c>
    </row>
    <row r="1215" spans="1:17" x14ac:dyDescent="0.2">
      <c r="A1215" s="118" t="str">
        <f t="shared" si="56"/>
        <v/>
      </c>
      <c r="B1215" s="104"/>
      <c r="C1215" s="153"/>
      <c r="D1215" s="105"/>
      <c r="E1215" s="105"/>
      <c r="F1215" s="106"/>
      <c r="G1215" s="105"/>
      <c r="H1215" s="105"/>
      <c r="I1215" s="107"/>
      <c r="J1215" s="422"/>
      <c r="K1215" s="422"/>
      <c r="L1215" s="531"/>
      <c r="M1215" s="422"/>
      <c r="N1215" s="104"/>
      <c r="O1215" s="79">
        <f t="shared" si="57"/>
        <v>0</v>
      </c>
      <c r="P1215" s="79">
        <f t="shared" si="57"/>
        <v>0</v>
      </c>
      <c r="Q1215" s="102" t="str">
        <f t="shared" si="58"/>
        <v/>
      </c>
    </row>
    <row r="1216" spans="1:17" x14ac:dyDescent="0.2">
      <c r="A1216" s="118" t="str">
        <f t="shared" si="56"/>
        <v/>
      </c>
      <c r="B1216" s="104"/>
      <c r="C1216" s="153"/>
      <c r="D1216" s="105"/>
      <c r="E1216" s="105"/>
      <c r="F1216" s="106"/>
      <c r="G1216" s="105"/>
      <c r="H1216" s="105"/>
      <c r="I1216" s="107"/>
      <c r="J1216" s="422"/>
      <c r="K1216" s="422"/>
      <c r="L1216" s="531"/>
      <c r="M1216" s="422"/>
      <c r="N1216" s="104"/>
      <c r="O1216" s="79">
        <f t="shared" si="57"/>
        <v>0</v>
      </c>
      <c r="P1216" s="79">
        <f t="shared" si="57"/>
        <v>0</v>
      </c>
      <c r="Q1216" s="102" t="str">
        <f t="shared" si="58"/>
        <v/>
      </c>
    </row>
    <row r="1217" spans="1:17" x14ac:dyDescent="0.2">
      <c r="A1217" s="118" t="str">
        <f t="shared" si="56"/>
        <v/>
      </c>
      <c r="B1217" s="104"/>
      <c r="C1217" s="153"/>
      <c r="D1217" s="105"/>
      <c r="E1217" s="105"/>
      <c r="F1217" s="106"/>
      <c r="G1217" s="105"/>
      <c r="H1217" s="105"/>
      <c r="I1217" s="107"/>
      <c r="J1217" s="422"/>
      <c r="K1217" s="422"/>
      <c r="L1217" s="531"/>
      <c r="M1217" s="422"/>
      <c r="N1217" s="104"/>
      <c r="O1217" s="79">
        <f t="shared" si="57"/>
        <v>0</v>
      </c>
      <c r="P1217" s="79">
        <f t="shared" si="57"/>
        <v>0</v>
      </c>
      <c r="Q1217" s="152" t="str">
        <f t="shared" si="58"/>
        <v/>
      </c>
    </row>
    <row r="1218" spans="1:17" x14ac:dyDescent="0.2">
      <c r="A1218" s="438" t="str">
        <f t="shared" si="56"/>
        <v/>
      </c>
      <c r="B1218" s="104"/>
      <c r="C1218" s="153"/>
      <c r="D1218" s="105"/>
      <c r="E1218" s="105"/>
      <c r="F1218" s="106"/>
      <c r="G1218" s="105"/>
      <c r="H1218" s="105"/>
      <c r="I1218" s="107"/>
      <c r="J1218" s="422"/>
      <c r="K1218" s="422"/>
      <c r="L1218" s="531"/>
      <c r="M1218" s="422"/>
      <c r="N1218" s="104"/>
      <c r="O1218" s="427">
        <f t="shared" si="57"/>
        <v>0</v>
      </c>
      <c r="P1218" s="427">
        <f t="shared" si="57"/>
        <v>0</v>
      </c>
      <c r="Q1218" s="428" t="str">
        <f t="shared" si="58"/>
        <v/>
      </c>
    </row>
    <row r="1219" spans="1:17" x14ac:dyDescent="0.2">
      <c r="A1219" s="118" t="str">
        <f t="shared" si="56"/>
        <v/>
      </c>
      <c r="B1219" s="104"/>
      <c r="C1219" s="153"/>
      <c r="D1219" s="105"/>
      <c r="E1219" s="105"/>
      <c r="F1219" s="106"/>
      <c r="G1219" s="105"/>
      <c r="H1219" s="105"/>
      <c r="I1219" s="107"/>
      <c r="J1219" s="422"/>
      <c r="K1219" s="422"/>
      <c r="L1219" s="531"/>
      <c r="M1219" s="422"/>
      <c r="N1219" s="104"/>
      <c r="O1219" s="79">
        <f t="shared" si="57"/>
        <v>0</v>
      </c>
      <c r="P1219" s="79">
        <f t="shared" si="57"/>
        <v>0</v>
      </c>
      <c r="Q1219" s="102" t="str">
        <f t="shared" si="58"/>
        <v/>
      </c>
    </row>
    <row r="1220" spans="1:17" x14ac:dyDescent="0.2">
      <c r="A1220" s="118" t="str">
        <f t="shared" si="56"/>
        <v/>
      </c>
      <c r="B1220" s="104"/>
      <c r="C1220" s="153"/>
      <c r="D1220" s="105"/>
      <c r="E1220" s="105"/>
      <c r="F1220" s="106"/>
      <c r="G1220" s="105"/>
      <c r="H1220" s="105"/>
      <c r="I1220" s="107"/>
      <c r="J1220" s="422"/>
      <c r="K1220" s="422"/>
      <c r="L1220" s="531"/>
      <c r="M1220" s="422"/>
      <c r="N1220" s="104"/>
      <c r="O1220" s="79">
        <f t="shared" si="57"/>
        <v>0</v>
      </c>
      <c r="P1220" s="79">
        <f t="shared" si="57"/>
        <v>0</v>
      </c>
      <c r="Q1220" s="102" t="str">
        <f t="shared" si="58"/>
        <v/>
      </c>
    </row>
    <row r="1221" spans="1:17" x14ac:dyDescent="0.2">
      <c r="A1221" s="118" t="str">
        <f t="shared" si="56"/>
        <v/>
      </c>
      <c r="B1221" s="104"/>
      <c r="C1221" s="153"/>
      <c r="D1221" s="105"/>
      <c r="E1221" s="105"/>
      <c r="F1221" s="106"/>
      <c r="G1221" s="105"/>
      <c r="H1221" s="105"/>
      <c r="I1221" s="107"/>
      <c r="J1221" s="422"/>
      <c r="K1221" s="422"/>
      <c r="L1221" s="531"/>
      <c r="M1221" s="422"/>
      <c r="N1221" s="104"/>
      <c r="O1221" s="79">
        <f t="shared" si="57"/>
        <v>0</v>
      </c>
      <c r="P1221" s="79">
        <f t="shared" si="57"/>
        <v>0</v>
      </c>
      <c r="Q1221" s="152" t="str">
        <f t="shared" si="58"/>
        <v/>
      </c>
    </row>
    <row r="1222" spans="1:17" x14ac:dyDescent="0.2">
      <c r="A1222" s="118" t="str">
        <f t="shared" si="56"/>
        <v/>
      </c>
      <c r="B1222" s="104"/>
      <c r="C1222" s="153"/>
      <c r="D1222" s="105"/>
      <c r="E1222" s="105"/>
      <c r="F1222" s="106"/>
      <c r="G1222" s="105"/>
      <c r="H1222" s="105"/>
      <c r="I1222" s="107"/>
      <c r="J1222" s="422"/>
      <c r="K1222" s="422"/>
      <c r="L1222" s="531"/>
      <c r="M1222" s="422"/>
      <c r="N1222" s="104"/>
      <c r="O1222" s="427">
        <f t="shared" si="57"/>
        <v>0</v>
      </c>
      <c r="P1222" s="427">
        <f t="shared" si="57"/>
        <v>0</v>
      </c>
      <c r="Q1222" s="428" t="str">
        <f t="shared" si="58"/>
        <v/>
      </c>
    </row>
    <row r="1223" spans="1:17" x14ac:dyDescent="0.2">
      <c r="A1223" s="438" t="str">
        <f t="shared" si="56"/>
        <v/>
      </c>
      <c r="B1223" s="104"/>
      <c r="C1223" s="153"/>
      <c r="D1223" s="105"/>
      <c r="E1223" s="105"/>
      <c r="F1223" s="106"/>
      <c r="G1223" s="105"/>
      <c r="H1223" s="105"/>
      <c r="I1223" s="107"/>
      <c r="J1223" s="422"/>
      <c r="K1223" s="422"/>
      <c r="L1223" s="531"/>
      <c r="M1223" s="422"/>
      <c r="N1223" s="104"/>
      <c r="O1223" s="79">
        <f t="shared" si="57"/>
        <v>0</v>
      </c>
      <c r="P1223" s="79">
        <f t="shared" si="57"/>
        <v>0</v>
      </c>
      <c r="Q1223" s="102" t="str">
        <f t="shared" si="58"/>
        <v/>
      </c>
    </row>
    <row r="1224" spans="1:17" s="436" customFormat="1" x14ac:dyDescent="0.2">
      <c r="A1224" s="118" t="str">
        <f t="shared" si="56"/>
        <v/>
      </c>
      <c r="B1224" s="439"/>
      <c r="C1224" s="287"/>
      <c r="D1224" s="107"/>
      <c r="E1224" s="107"/>
      <c r="F1224" s="288"/>
      <c r="G1224" s="107"/>
      <c r="H1224" s="107"/>
      <c r="I1224" s="107"/>
      <c r="J1224" s="423"/>
      <c r="K1224" s="423"/>
      <c r="L1224" s="531"/>
      <c r="M1224" s="423"/>
      <c r="N1224" s="439"/>
      <c r="O1224" s="79">
        <f t="shared" si="57"/>
        <v>0</v>
      </c>
      <c r="P1224" s="79">
        <f t="shared" si="57"/>
        <v>0</v>
      </c>
      <c r="Q1224" s="102" t="str">
        <f t="shared" si="58"/>
        <v/>
      </c>
    </row>
    <row r="1225" spans="1:17" x14ac:dyDescent="0.2">
      <c r="A1225" s="118" t="str">
        <f t="shared" si="56"/>
        <v/>
      </c>
      <c r="B1225" s="104"/>
      <c r="C1225" s="153"/>
      <c r="D1225" s="105"/>
      <c r="E1225" s="105"/>
      <c r="F1225" s="106"/>
      <c r="G1225" s="105"/>
      <c r="H1225" s="105"/>
      <c r="I1225" s="107"/>
      <c r="J1225" s="422"/>
      <c r="K1225" s="422"/>
      <c r="L1225" s="531"/>
      <c r="M1225" s="422"/>
      <c r="N1225" s="104"/>
      <c r="O1225" s="79">
        <f t="shared" si="57"/>
        <v>0</v>
      </c>
      <c r="P1225" s="79">
        <f t="shared" si="57"/>
        <v>0</v>
      </c>
      <c r="Q1225" s="152" t="str">
        <f t="shared" si="58"/>
        <v/>
      </c>
    </row>
    <row r="1226" spans="1:17" x14ac:dyDescent="0.2">
      <c r="A1226" s="118" t="str">
        <f t="shared" si="56"/>
        <v/>
      </c>
      <c r="B1226" s="104"/>
      <c r="C1226" s="153"/>
      <c r="D1226" s="105"/>
      <c r="E1226" s="105"/>
      <c r="F1226" s="106"/>
      <c r="G1226" s="105"/>
      <c r="H1226" s="105"/>
      <c r="I1226" s="107"/>
      <c r="J1226" s="422"/>
      <c r="K1226" s="422"/>
      <c r="L1226" s="531"/>
      <c r="M1226" s="422"/>
      <c r="N1226" s="104"/>
      <c r="O1226" s="427">
        <f t="shared" si="57"/>
        <v>0</v>
      </c>
      <c r="P1226" s="427">
        <f t="shared" si="57"/>
        <v>0</v>
      </c>
      <c r="Q1226" s="428" t="str">
        <f t="shared" si="58"/>
        <v/>
      </c>
    </row>
    <row r="1227" spans="1:17" x14ac:dyDescent="0.2">
      <c r="A1227" s="118" t="str">
        <f t="shared" si="56"/>
        <v/>
      </c>
      <c r="B1227" s="104"/>
      <c r="C1227" s="153"/>
      <c r="D1227" s="105"/>
      <c r="E1227" s="105"/>
      <c r="F1227" s="106"/>
      <c r="G1227" s="105"/>
      <c r="H1227" s="105"/>
      <c r="I1227" s="107"/>
      <c r="J1227" s="422"/>
      <c r="K1227" s="422"/>
      <c r="L1227" s="531"/>
      <c r="M1227" s="422"/>
      <c r="N1227" s="104"/>
      <c r="O1227" s="79">
        <f t="shared" si="57"/>
        <v>0</v>
      </c>
      <c r="P1227" s="79">
        <f t="shared" si="57"/>
        <v>0</v>
      </c>
      <c r="Q1227" s="102" t="str">
        <f t="shared" si="58"/>
        <v/>
      </c>
    </row>
    <row r="1228" spans="1:17" x14ac:dyDescent="0.2">
      <c r="A1228" s="438" t="str">
        <f t="shared" si="56"/>
        <v/>
      </c>
      <c r="B1228" s="104"/>
      <c r="C1228" s="153"/>
      <c r="D1228" s="105"/>
      <c r="E1228" s="105"/>
      <c r="F1228" s="106"/>
      <c r="G1228" s="105"/>
      <c r="H1228" s="105"/>
      <c r="I1228" s="107"/>
      <c r="J1228" s="422"/>
      <c r="K1228" s="422"/>
      <c r="L1228" s="531"/>
      <c r="M1228" s="422"/>
      <c r="N1228" s="104"/>
      <c r="O1228" s="79">
        <f t="shared" si="57"/>
        <v>0</v>
      </c>
      <c r="P1228" s="79">
        <f t="shared" si="57"/>
        <v>0</v>
      </c>
      <c r="Q1228" s="102" t="str">
        <f t="shared" si="58"/>
        <v/>
      </c>
    </row>
    <row r="1229" spans="1:17" x14ac:dyDescent="0.2">
      <c r="A1229" s="118" t="str">
        <f t="shared" si="56"/>
        <v/>
      </c>
      <c r="B1229" s="104"/>
      <c r="C1229" s="153"/>
      <c r="D1229" s="105"/>
      <c r="E1229" s="105"/>
      <c r="F1229" s="106"/>
      <c r="G1229" s="105"/>
      <c r="H1229" s="105"/>
      <c r="I1229" s="107"/>
      <c r="J1229" s="422"/>
      <c r="K1229" s="422"/>
      <c r="L1229" s="531"/>
      <c r="M1229" s="422"/>
      <c r="N1229" s="104"/>
      <c r="O1229" s="79">
        <f t="shared" si="57"/>
        <v>0</v>
      </c>
      <c r="P1229" s="79">
        <f t="shared" si="57"/>
        <v>0</v>
      </c>
      <c r="Q1229" s="152" t="str">
        <f t="shared" si="58"/>
        <v/>
      </c>
    </row>
    <row r="1230" spans="1:17" x14ac:dyDescent="0.2">
      <c r="A1230" s="118" t="str">
        <f t="shared" si="56"/>
        <v/>
      </c>
      <c r="B1230" s="104"/>
      <c r="C1230" s="153"/>
      <c r="D1230" s="105"/>
      <c r="E1230" s="105"/>
      <c r="F1230" s="106"/>
      <c r="G1230" s="105"/>
      <c r="H1230" s="105"/>
      <c r="I1230" s="107"/>
      <c r="J1230" s="422"/>
      <c r="K1230" s="422"/>
      <c r="L1230" s="531"/>
      <c r="M1230" s="422"/>
      <c r="N1230" s="104"/>
      <c r="O1230" s="427">
        <f t="shared" si="57"/>
        <v>0</v>
      </c>
      <c r="P1230" s="427">
        <f t="shared" si="57"/>
        <v>0</v>
      </c>
      <c r="Q1230" s="428" t="str">
        <f t="shared" si="58"/>
        <v/>
      </c>
    </row>
    <row r="1231" spans="1:17" x14ac:dyDescent="0.2">
      <c r="A1231" s="118" t="str">
        <f t="shared" si="56"/>
        <v/>
      </c>
      <c r="B1231" s="104"/>
      <c r="C1231" s="153"/>
      <c r="D1231" s="105"/>
      <c r="E1231" s="105"/>
      <c r="F1231" s="106"/>
      <c r="G1231" s="105"/>
      <c r="H1231" s="105"/>
      <c r="I1231" s="107"/>
      <c r="J1231" s="422"/>
      <c r="K1231" s="422"/>
      <c r="L1231" s="531"/>
      <c r="M1231" s="422"/>
      <c r="N1231" s="104"/>
      <c r="O1231" s="79">
        <f t="shared" si="57"/>
        <v>0</v>
      </c>
      <c r="P1231" s="79">
        <f t="shared" si="57"/>
        <v>0</v>
      </c>
      <c r="Q1231" s="102" t="str">
        <f t="shared" si="58"/>
        <v/>
      </c>
    </row>
    <row r="1232" spans="1:17" x14ac:dyDescent="0.2">
      <c r="A1232" s="118" t="str">
        <f t="shared" si="56"/>
        <v/>
      </c>
      <c r="B1232" s="104"/>
      <c r="C1232" s="153"/>
      <c r="D1232" s="105"/>
      <c r="E1232" s="105"/>
      <c r="F1232" s="106"/>
      <c r="G1232" s="105"/>
      <c r="H1232" s="105"/>
      <c r="I1232" s="107"/>
      <c r="J1232" s="422"/>
      <c r="K1232" s="422"/>
      <c r="L1232" s="531"/>
      <c r="M1232" s="422"/>
      <c r="N1232" s="104"/>
      <c r="O1232" s="79">
        <f t="shared" si="57"/>
        <v>0</v>
      </c>
      <c r="P1232" s="79">
        <f t="shared" si="57"/>
        <v>0</v>
      </c>
      <c r="Q1232" s="102" t="str">
        <f t="shared" si="58"/>
        <v/>
      </c>
    </row>
    <row r="1233" spans="1:17" x14ac:dyDescent="0.2">
      <c r="A1233" s="438" t="str">
        <f t="shared" si="56"/>
        <v/>
      </c>
      <c r="B1233" s="104"/>
      <c r="C1233" s="153"/>
      <c r="D1233" s="105"/>
      <c r="E1233" s="105"/>
      <c r="F1233" s="106"/>
      <c r="G1233" s="105"/>
      <c r="H1233" s="105"/>
      <c r="I1233" s="107"/>
      <c r="J1233" s="422"/>
      <c r="K1233" s="422"/>
      <c r="L1233" s="531"/>
      <c r="M1233" s="422"/>
      <c r="N1233" s="104"/>
      <c r="O1233" s="79">
        <f t="shared" si="57"/>
        <v>0</v>
      </c>
      <c r="P1233" s="79">
        <f t="shared" si="57"/>
        <v>0</v>
      </c>
      <c r="Q1233" s="152" t="str">
        <f t="shared" si="58"/>
        <v/>
      </c>
    </row>
    <row r="1234" spans="1:17" x14ac:dyDescent="0.2">
      <c r="A1234" s="118" t="str">
        <f t="shared" si="56"/>
        <v/>
      </c>
      <c r="B1234" s="104"/>
      <c r="C1234" s="153"/>
      <c r="D1234" s="105"/>
      <c r="E1234" s="105"/>
      <c r="F1234" s="106"/>
      <c r="G1234" s="105"/>
      <c r="H1234" s="105"/>
      <c r="I1234" s="107"/>
      <c r="J1234" s="422"/>
      <c r="K1234" s="422"/>
      <c r="L1234" s="531"/>
      <c r="M1234" s="422"/>
      <c r="N1234" s="104"/>
      <c r="O1234" s="427">
        <f t="shared" si="57"/>
        <v>0</v>
      </c>
      <c r="P1234" s="427">
        <f t="shared" si="57"/>
        <v>0</v>
      </c>
      <c r="Q1234" s="428" t="str">
        <f t="shared" si="58"/>
        <v/>
      </c>
    </row>
    <row r="1235" spans="1:17" x14ac:dyDescent="0.2">
      <c r="A1235" s="118" t="str">
        <f t="shared" si="56"/>
        <v/>
      </c>
      <c r="B1235" s="104"/>
      <c r="C1235" s="153"/>
      <c r="D1235" s="105"/>
      <c r="E1235" s="105"/>
      <c r="F1235" s="106"/>
      <c r="G1235" s="105"/>
      <c r="H1235" s="105"/>
      <c r="I1235" s="107"/>
      <c r="J1235" s="422"/>
      <c r="K1235" s="422"/>
      <c r="L1235" s="531"/>
      <c r="M1235" s="422"/>
      <c r="N1235" s="104"/>
      <c r="O1235" s="79">
        <f t="shared" si="57"/>
        <v>0</v>
      </c>
      <c r="P1235" s="79">
        <f t="shared" si="57"/>
        <v>0</v>
      </c>
      <c r="Q1235" s="102" t="str">
        <f t="shared" si="58"/>
        <v/>
      </c>
    </row>
    <row r="1236" spans="1:17" x14ac:dyDescent="0.2">
      <c r="A1236" s="118" t="str">
        <f t="shared" si="56"/>
        <v/>
      </c>
      <c r="B1236" s="104"/>
      <c r="C1236" s="153"/>
      <c r="D1236" s="105"/>
      <c r="E1236" s="105"/>
      <c r="F1236" s="106"/>
      <c r="G1236" s="105"/>
      <c r="H1236" s="105"/>
      <c r="I1236" s="107"/>
      <c r="J1236" s="422"/>
      <c r="K1236" s="422"/>
      <c r="L1236" s="531"/>
      <c r="M1236" s="422"/>
      <c r="N1236" s="104"/>
      <c r="O1236" s="79">
        <f t="shared" si="57"/>
        <v>0</v>
      </c>
      <c r="P1236" s="79">
        <f t="shared" si="57"/>
        <v>0</v>
      </c>
      <c r="Q1236" s="102" t="str">
        <f t="shared" si="58"/>
        <v/>
      </c>
    </row>
    <row r="1237" spans="1:17" x14ac:dyDescent="0.2">
      <c r="A1237" s="118" t="str">
        <f t="shared" si="56"/>
        <v/>
      </c>
      <c r="B1237" s="104"/>
      <c r="C1237" s="153"/>
      <c r="D1237" s="105"/>
      <c r="E1237" s="105"/>
      <c r="F1237" s="106"/>
      <c r="G1237" s="105"/>
      <c r="H1237" s="105"/>
      <c r="I1237" s="107"/>
      <c r="J1237" s="422"/>
      <c r="K1237" s="422"/>
      <c r="L1237" s="531"/>
      <c r="M1237" s="422"/>
      <c r="N1237" s="104"/>
      <c r="O1237" s="79">
        <f t="shared" si="57"/>
        <v>0</v>
      </c>
      <c r="P1237" s="79">
        <f t="shared" si="57"/>
        <v>0</v>
      </c>
      <c r="Q1237" s="152" t="str">
        <f t="shared" si="58"/>
        <v/>
      </c>
    </row>
    <row r="1238" spans="1:17" x14ac:dyDescent="0.2">
      <c r="A1238" s="438" t="str">
        <f t="shared" si="56"/>
        <v/>
      </c>
      <c r="B1238" s="104"/>
      <c r="C1238" s="153"/>
      <c r="D1238" s="105"/>
      <c r="E1238" s="105"/>
      <c r="F1238" s="106"/>
      <c r="G1238" s="105"/>
      <c r="H1238" s="105"/>
      <c r="I1238" s="107"/>
      <c r="J1238" s="422"/>
      <c r="K1238" s="422"/>
      <c r="L1238" s="531"/>
      <c r="M1238" s="422"/>
      <c r="N1238" s="104"/>
      <c r="O1238" s="427">
        <f t="shared" si="57"/>
        <v>0</v>
      </c>
      <c r="P1238" s="427">
        <f t="shared" si="57"/>
        <v>0</v>
      </c>
      <c r="Q1238" s="428" t="str">
        <f t="shared" si="58"/>
        <v/>
      </c>
    </row>
    <row r="1239" spans="1:17" x14ac:dyDescent="0.2">
      <c r="A1239" s="118" t="str">
        <f t="shared" si="56"/>
        <v/>
      </c>
      <c r="B1239" s="104"/>
      <c r="C1239" s="153"/>
      <c r="D1239" s="105"/>
      <c r="E1239" s="105"/>
      <c r="F1239" s="106"/>
      <c r="G1239" s="105"/>
      <c r="H1239" s="105"/>
      <c r="I1239" s="107"/>
      <c r="J1239" s="422"/>
      <c r="K1239" s="422"/>
      <c r="L1239" s="531"/>
      <c r="M1239" s="422"/>
      <c r="N1239" s="104"/>
      <c r="O1239" s="79">
        <f t="shared" si="57"/>
        <v>0</v>
      </c>
      <c r="P1239" s="79">
        <f t="shared" si="57"/>
        <v>0</v>
      </c>
      <c r="Q1239" s="102" t="str">
        <f t="shared" si="58"/>
        <v/>
      </c>
    </row>
    <row r="1240" spans="1:17" x14ac:dyDescent="0.2">
      <c r="A1240" s="118" t="str">
        <f t="shared" si="56"/>
        <v/>
      </c>
      <c r="B1240" s="104"/>
      <c r="C1240" s="153"/>
      <c r="D1240" s="105"/>
      <c r="E1240" s="105"/>
      <c r="F1240" s="106"/>
      <c r="G1240" s="105"/>
      <c r="H1240" s="105"/>
      <c r="I1240" s="107"/>
      <c r="J1240" s="422"/>
      <c r="K1240" s="422"/>
      <c r="L1240" s="531"/>
      <c r="M1240" s="422"/>
      <c r="N1240" s="104"/>
      <c r="O1240" s="79">
        <f t="shared" si="57"/>
        <v>0</v>
      </c>
      <c r="P1240" s="79">
        <f t="shared" si="57"/>
        <v>0</v>
      </c>
      <c r="Q1240" s="102" t="str">
        <f t="shared" si="58"/>
        <v/>
      </c>
    </row>
    <row r="1241" spans="1:17" x14ac:dyDescent="0.2">
      <c r="A1241" s="118" t="str">
        <f t="shared" si="56"/>
        <v/>
      </c>
      <c r="B1241" s="104"/>
      <c r="C1241" s="153"/>
      <c r="D1241" s="105"/>
      <c r="E1241" s="105"/>
      <c r="F1241" s="106"/>
      <c r="G1241" s="105"/>
      <c r="H1241" s="105"/>
      <c r="I1241" s="107"/>
      <c r="J1241" s="422"/>
      <c r="K1241" s="422"/>
      <c r="L1241" s="531"/>
      <c r="M1241" s="422"/>
      <c r="N1241" s="104"/>
      <c r="O1241" s="79">
        <f t="shared" si="57"/>
        <v>0</v>
      </c>
      <c r="P1241" s="79">
        <f t="shared" si="57"/>
        <v>0</v>
      </c>
      <c r="Q1241" s="152" t="str">
        <f t="shared" si="58"/>
        <v/>
      </c>
    </row>
    <row r="1242" spans="1:17" x14ac:dyDescent="0.2">
      <c r="A1242" s="118" t="str">
        <f t="shared" si="56"/>
        <v/>
      </c>
      <c r="B1242" s="104"/>
      <c r="C1242" s="153"/>
      <c r="D1242" s="105"/>
      <c r="E1242" s="105"/>
      <c r="F1242" s="106"/>
      <c r="G1242" s="105"/>
      <c r="H1242" s="105"/>
      <c r="I1242" s="107"/>
      <c r="J1242" s="422"/>
      <c r="K1242" s="422"/>
      <c r="L1242" s="531"/>
      <c r="M1242" s="422"/>
      <c r="N1242" s="104"/>
      <c r="O1242" s="427">
        <f t="shared" si="57"/>
        <v>0</v>
      </c>
      <c r="P1242" s="427">
        <f t="shared" si="57"/>
        <v>0</v>
      </c>
      <c r="Q1242" s="428" t="str">
        <f t="shared" si="58"/>
        <v/>
      </c>
    </row>
    <row r="1243" spans="1:17" x14ac:dyDescent="0.2">
      <c r="A1243" s="438" t="str">
        <f t="shared" si="56"/>
        <v/>
      </c>
      <c r="B1243" s="104"/>
      <c r="C1243" s="153"/>
      <c r="D1243" s="105"/>
      <c r="E1243" s="105"/>
      <c r="F1243" s="106"/>
      <c r="G1243" s="105"/>
      <c r="H1243" s="105"/>
      <c r="I1243" s="107"/>
      <c r="J1243" s="422"/>
      <c r="K1243" s="422"/>
      <c r="L1243" s="531"/>
      <c r="M1243" s="422"/>
      <c r="N1243" s="104"/>
      <c r="O1243" s="79">
        <f t="shared" si="57"/>
        <v>0</v>
      </c>
      <c r="P1243" s="79">
        <f t="shared" si="57"/>
        <v>0</v>
      </c>
      <c r="Q1243" s="102" t="str">
        <f t="shared" si="58"/>
        <v/>
      </c>
    </row>
    <row r="1244" spans="1:17" x14ac:dyDescent="0.2">
      <c r="A1244" s="118" t="str">
        <f t="shared" si="56"/>
        <v/>
      </c>
      <c r="B1244" s="104"/>
      <c r="C1244" s="153"/>
      <c r="D1244" s="105"/>
      <c r="E1244" s="105"/>
      <c r="F1244" s="106"/>
      <c r="G1244" s="105"/>
      <c r="H1244" s="105"/>
      <c r="I1244" s="107"/>
      <c r="J1244" s="422"/>
      <c r="K1244" s="422"/>
      <c r="L1244" s="531"/>
      <c r="M1244" s="422"/>
      <c r="N1244" s="104"/>
      <c r="O1244" s="79">
        <f t="shared" si="57"/>
        <v>0</v>
      </c>
      <c r="P1244" s="79">
        <f t="shared" si="57"/>
        <v>0</v>
      </c>
      <c r="Q1244" s="102" t="str">
        <f t="shared" si="58"/>
        <v/>
      </c>
    </row>
    <row r="1245" spans="1:17" x14ac:dyDescent="0.2">
      <c r="A1245" s="118" t="str">
        <f t="shared" ref="A1245:A1308" si="59">IF(B1245="","",ROW()-4)</f>
        <v/>
      </c>
      <c r="B1245" s="104"/>
      <c r="C1245" s="153"/>
      <c r="D1245" s="105"/>
      <c r="E1245" s="105"/>
      <c r="F1245" s="106"/>
      <c r="G1245" s="105"/>
      <c r="H1245" s="105"/>
      <c r="I1245" s="107"/>
      <c r="J1245" s="422"/>
      <c r="K1245" s="422"/>
      <c r="L1245" s="531"/>
      <c r="M1245" s="422"/>
      <c r="N1245" s="104"/>
      <c r="O1245" s="79">
        <f t="shared" si="57"/>
        <v>0</v>
      </c>
      <c r="P1245" s="79">
        <f t="shared" si="57"/>
        <v>0</v>
      </c>
      <c r="Q1245" s="152" t="str">
        <f t="shared" si="58"/>
        <v/>
      </c>
    </row>
    <row r="1246" spans="1:17" x14ac:dyDescent="0.2">
      <c r="A1246" s="118" t="str">
        <f t="shared" si="59"/>
        <v/>
      </c>
      <c r="B1246" s="104"/>
      <c r="C1246" s="153"/>
      <c r="D1246" s="105"/>
      <c r="E1246" s="105"/>
      <c r="F1246" s="106"/>
      <c r="G1246" s="105"/>
      <c r="H1246" s="105"/>
      <c r="I1246" s="107"/>
      <c r="J1246" s="422"/>
      <c r="K1246" s="422"/>
      <c r="L1246" s="531"/>
      <c r="M1246" s="422"/>
      <c r="N1246" s="104"/>
      <c r="O1246" s="427">
        <f t="shared" si="57"/>
        <v>0</v>
      </c>
      <c r="P1246" s="427">
        <f t="shared" si="57"/>
        <v>0</v>
      </c>
      <c r="Q1246" s="428" t="str">
        <f t="shared" si="58"/>
        <v/>
      </c>
    </row>
    <row r="1247" spans="1:17" x14ac:dyDescent="0.2">
      <c r="A1247" s="118" t="str">
        <f t="shared" si="59"/>
        <v/>
      </c>
      <c r="B1247" s="104"/>
      <c r="C1247" s="153"/>
      <c r="D1247" s="105"/>
      <c r="E1247" s="105"/>
      <c r="F1247" s="106"/>
      <c r="G1247" s="105"/>
      <c r="H1247" s="105"/>
      <c r="I1247" s="107"/>
      <c r="J1247" s="422"/>
      <c r="K1247" s="422"/>
      <c r="L1247" s="531"/>
      <c r="M1247" s="422"/>
      <c r="N1247" s="104"/>
      <c r="O1247" s="79">
        <f t="shared" si="57"/>
        <v>0</v>
      </c>
      <c r="P1247" s="79">
        <f t="shared" si="57"/>
        <v>0</v>
      </c>
      <c r="Q1247" s="102" t="str">
        <f t="shared" si="58"/>
        <v/>
      </c>
    </row>
    <row r="1248" spans="1:17" x14ac:dyDescent="0.2">
      <c r="A1248" s="438" t="str">
        <f t="shared" si="59"/>
        <v/>
      </c>
      <c r="B1248" s="104"/>
      <c r="C1248" s="153"/>
      <c r="D1248" s="105"/>
      <c r="E1248" s="105"/>
      <c r="F1248" s="106"/>
      <c r="G1248" s="105"/>
      <c r="H1248" s="105"/>
      <c r="I1248" s="107"/>
      <c r="J1248" s="422"/>
      <c r="K1248" s="422"/>
      <c r="L1248" s="531"/>
      <c r="M1248" s="422"/>
      <c r="N1248" s="104"/>
      <c r="O1248" s="79">
        <f t="shared" si="57"/>
        <v>0</v>
      </c>
      <c r="P1248" s="79">
        <f t="shared" si="57"/>
        <v>0</v>
      </c>
      <c r="Q1248" s="102" t="str">
        <f t="shared" si="58"/>
        <v/>
      </c>
    </row>
    <row r="1249" spans="1:17" x14ac:dyDescent="0.2">
      <c r="A1249" s="118" t="str">
        <f t="shared" si="59"/>
        <v/>
      </c>
      <c r="B1249" s="104"/>
      <c r="C1249" s="153"/>
      <c r="D1249" s="105"/>
      <c r="E1249" s="105"/>
      <c r="F1249" s="106"/>
      <c r="G1249" s="105"/>
      <c r="H1249" s="105"/>
      <c r="I1249" s="107"/>
      <c r="J1249" s="422"/>
      <c r="K1249" s="422"/>
      <c r="L1249" s="531"/>
      <c r="M1249" s="422"/>
      <c r="N1249" s="104"/>
      <c r="O1249" s="79">
        <f t="shared" si="57"/>
        <v>0</v>
      </c>
      <c r="P1249" s="79">
        <f t="shared" si="57"/>
        <v>0</v>
      </c>
      <c r="Q1249" s="152" t="str">
        <f t="shared" si="58"/>
        <v/>
      </c>
    </row>
    <row r="1250" spans="1:17" x14ac:dyDescent="0.2">
      <c r="A1250" s="118" t="str">
        <f t="shared" si="59"/>
        <v/>
      </c>
      <c r="B1250" s="104"/>
      <c r="C1250" s="153"/>
      <c r="D1250" s="105"/>
      <c r="E1250" s="105"/>
      <c r="F1250" s="106"/>
      <c r="G1250" s="105"/>
      <c r="H1250" s="105"/>
      <c r="I1250" s="107"/>
      <c r="J1250" s="422"/>
      <c r="K1250" s="422"/>
      <c r="L1250" s="531"/>
      <c r="M1250" s="422"/>
      <c r="N1250" s="104"/>
      <c r="O1250" s="427">
        <f t="shared" si="57"/>
        <v>0</v>
      </c>
      <c r="P1250" s="427">
        <f t="shared" si="57"/>
        <v>0</v>
      </c>
      <c r="Q1250" s="428" t="str">
        <f t="shared" si="58"/>
        <v/>
      </c>
    </row>
    <row r="1251" spans="1:17" x14ac:dyDescent="0.2">
      <c r="A1251" s="118" t="str">
        <f t="shared" si="59"/>
        <v/>
      </c>
      <c r="B1251" s="104"/>
      <c r="C1251" s="153"/>
      <c r="D1251" s="105"/>
      <c r="E1251" s="105"/>
      <c r="F1251" s="106"/>
      <c r="G1251" s="105"/>
      <c r="H1251" s="105"/>
      <c r="I1251" s="107"/>
      <c r="J1251" s="422"/>
      <c r="K1251" s="422"/>
      <c r="L1251" s="531"/>
      <c r="M1251" s="422"/>
      <c r="N1251" s="104"/>
      <c r="O1251" s="79">
        <f t="shared" si="57"/>
        <v>0</v>
      </c>
      <c r="P1251" s="79">
        <f t="shared" si="57"/>
        <v>0</v>
      </c>
      <c r="Q1251" s="102" t="str">
        <f t="shared" si="58"/>
        <v/>
      </c>
    </row>
    <row r="1252" spans="1:17" x14ac:dyDescent="0.2">
      <c r="A1252" s="118" t="str">
        <f t="shared" si="59"/>
        <v/>
      </c>
      <c r="B1252" s="104"/>
      <c r="C1252" s="153"/>
      <c r="D1252" s="105"/>
      <c r="E1252" s="105"/>
      <c r="F1252" s="106"/>
      <c r="G1252" s="105"/>
      <c r="H1252" s="105"/>
      <c r="I1252" s="107"/>
      <c r="J1252" s="422"/>
      <c r="K1252" s="422"/>
      <c r="L1252" s="531"/>
      <c r="M1252" s="422"/>
      <c r="N1252" s="104"/>
      <c r="O1252" s="79">
        <f t="shared" si="57"/>
        <v>0</v>
      </c>
      <c r="P1252" s="79">
        <f t="shared" si="57"/>
        <v>0</v>
      </c>
      <c r="Q1252" s="102" t="str">
        <f t="shared" si="58"/>
        <v/>
      </c>
    </row>
    <row r="1253" spans="1:17" x14ac:dyDescent="0.2">
      <c r="A1253" s="438" t="str">
        <f t="shared" si="59"/>
        <v/>
      </c>
      <c r="B1253" s="104"/>
      <c r="C1253" s="153"/>
      <c r="D1253" s="105"/>
      <c r="E1253" s="105"/>
      <c r="F1253" s="106"/>
      <c r="G1253" s="105"/>
      <c r="H1253" s="105"/>
      <c r="I1253" s="107"/>
      <c r="J1253" s="422"/>
      <c r="K1253" s="422"/>
      <c r="L1253" s="531"/>
      <c r="M1253" s="422"/>
      <c r="N1253" s="104"/>
      <c r="O1253" s="79">
        <f t="shared" si="57"/>
        <v>0</v>
      </c>
      <c r="P1253" s="79">
        <f t="shared" si="57"/>
        <v>0</v>
      </c>
      <c r="Q1253" s="152" t="str">
        <f t="shared" si="58"/>
        <v/>
      </c>
    </row>
    <row r="1254" spans="1:17" x14ac:dyDescent="0.2">
      <c r="A1254" s="118" t="str">
        <f t="shared" si="59"/>
        <v/>
      </c>
      <c r="B1254" s="104"/>
      <c r="C1254" s="153"/>
      <c r="D1254" s="105"/>
      <c r="E1254" s="105"/>
      <c r="F1254" s="106"/>
      <c r="G1254" s="105"/>
      <c r="H1254" s="105"/>
      <c r="I1254" s="107"/>
      <c r="J1254" s="422"/>
      <c r="K1254" s="422"/>
      <c r="L1254" s="531"/>
      <c r="M1254" s="422"/>
      <c r="N1254" s="104"/>
      <c r="O1254" s="427">
        <f t="shared" si="57"/>
        <v>0</v>
      </c>
      <c r="P1254" s="427">
        <f t="shared" si="57"/>
        <v>0</v>
      </c>
      <c r="Q1254" s="428" t="str">
        <f t="shared" si="58"/>
        <v/>
      </c>
    </row>
    <row r="1255" spans="1:17" x14ac:dyDescent="0.2">
      <c r="A1255" s="118" t="str">
        <f t="shared" si="59"/>
        <v/>
      </c>
      <c r="B1255" s="104"/>
      <c r="C1255" s="153"/>
      <c r="D1255" s="105"/>
      <c r="E1255" s="105"/>
      <c r="F1255" s="106"/>
      <c r="G1255" s="105"/>
      <c r="H1255" s="105"/>
      <c r="I1255" s="107"/>
      <c r="J1255" s="422"/>
      <c r="K1255" s="422"/>
      <c r="L1255" s="531"/>
      <c r="M1255" s="422"/>
      <c r="N1255" s="104"/>
      <c r="O1255" s="79">
        <f t="shared" si="57"/>
        <v>0</v>
      </c>
      <c r="P1255" s="79">
        <f t="shared" si="57"/>
        <v>0</v>
      </c>
      <c r="Q1255" s="102" t="str">
        <f t="shared" si="58"/>
        <v/>
      </c>
    </row>
    <row r="1256" spans="1:17" x14ac:dyDescent="0.2">
      <c r="A1256" s="118" t="str">
        <f t="shared" si="59"/>
        <v/>
      </c>
      <c r="B1256" s="104"/>
      <c r="C1256" s="153"/>
      <c r="D1256" s="105"/>
      <c r="E1256" s="105"/>
      <c r="F1256" s="106"/>
      <c r="G1256" s="105"/>
      <c r="H1256" s="105"/>
      <c r="I1256" s="107"/>
      <c r="J1256" s="422"/>
      <c r="K1256" s="422"/>
      <c r="L1256" s="531"/>
      <c r="M1256" s="422"/>
      <c r="N1256" s="104"/>
      <c r="O1256" s="79">
        <f t="shared" si="57"/>
        <v>0</v>
      </c>
      <c r="P1256" s="79">
        <f t="shared" si="57"/>
        <v>0</v>
      </c>
      <c r="Q1256" s="102" t="str">
        <f t="shared" si="58"/>
        <v/>
      </c>
    </row>
    <row r="1257" spans="1:17" x14ac:dyDescent="0.2">
      <c r="A1257" s="118" t="str">
        <f t="shared" si="59"/>
        <v/>
      </c>
      <c r="B1257" s="104"/>
      <c r="C1257" s="153"/>
      <c r="D1257" s="105"/>
      <c r="E1257" s="105"/>
      <c r="F1257" s="106"/>
      <c r="G1257" s="105"/>
      <c r="H1257" s="105"/>
      <c r="I1257" s="107"/>
      <c r="J1257" s="422"/>
      <c r="K1257" s="422"/>
      <c r="L1257" s="531"/>
      <c r="M1257" s="422"/>
      <c r="N1257" s="104"/>
      <c r="O1257" s="79">
        <f t="shared" si="57"/>
        <v>0</v>
      </c>
      <c r="P1257" s="79">
        <f t="shared" si="57"/>
        <v>0</v>
      </c>
      <c r="Q1257" s="152" t="str">
        <f t="shared" si="58"/>
        <v/>
      </c>
    </row>
    <row r="1258" spans="1:17" x14ac:dyDescent="0.2">
      <c r="A1258" s="438" t="str">
        <f t="shared" si="59"/>
        <v/>
      </c>
      <c r="B1258" s="104"/>
      <c r="C1258" s="153"/>
      <c r="D1258" s="105"/>
      <c r="E1258" s="105"/>
      <c r="F1258" s="106"/>
      <c r="G1258" s="105"/>
      <c r="H1258" s="105"/>
      <c r="I1258" s="107"/>
      <c r="J1258" s="422"/>
      <c r="K1258" s="422"/>
      <c r="L1258" s="531"/>
      <c r="M1258" s="422"/>
      <c r="N1258" s="104"/>
      <c r="O1258" s="427">
        <f t="shared" si="57"/>
        <v>0</v>
      </c>
      <c r="P1258" s="427">
        <f t="shared" si="57"/>
        <v>0</v>
      </c>
      <c r="Q1258" s="428" t="str">
        <f t="shared" si="58"/>
        <v/>
      </c>
    </row>
    <row r="1259" spans="1:17" x14ac:dyDescent="0.2">
      <c r="A1259" s="118" t="str">
        <f t="shared" si="59"/>
        <v/>
      </c>
      <c r="B1259" s="104"/>
      <c r="C1259" s="153"/>
      <c r="D1259" s="105"/>
      <c r="E1259" s="105"/>
      <c r="F1259" s="106"/>
      <c r="G1259" s="105"/>
      <c r="H1259" s="105"/>
      <c r="I1259" s="107"/>
      <c r="J1259" s="422"/>
      <c r="K1259" s="422"/>
      <c r="L1259" s="531"/>
      <c r="M1259" s="422"/>
      <c r="N1259" s="104"/>
      <c r="O1259" s="79">
        <f t="shared" si="57"/>
        <v>0</v>
      </c>
      <c r="P1259" s="79">
        <f t="shared" si="57"/>
        <v>0</v>
      </c>
      <c r="Q1259" s="102" t="str">
        <f t="shared" si="58"/>
        <v/>
      </c>
    </row>
    <row r="1260" spans="1:17" x14ac:dyDescent="0.2">
      <c r="A1260" s="118" t="str">
        <f t="shared" si="59"/>
        <v/>
      </c>
      <c r="B1260" s="104"/>
      <c r="C1260" s="153"/>
      <c r="D1260" s="105"/>
      <c r="E1260" s="105"/>
      <c r="F1260" s="106"/>
      <c r="G1260" s="105"/>
      <c r="H1260" s="105"/>
      <c r="I1260" s="107"/>
      <c r="J1260" s="422"/>
      <c r="K1260" s="422"/>
      <c r="L1260" s="531"/>
      <c r="M1260" s="422"/>
      <c r="N1260" s="104"/>
      <c r="O1260" s="79">
        <f t="shared" si="57"/>
        <v>0</v>
      </c>
      <c r="P1260" s="79">
        <f t="shared" si="57"/>
        <v>0</v>
      </c>
      <c r="Q1260" s="102" t="str">
        <f t="shared" si="58"/>
        <v/>
      </c>
    </row>
    <row r="1261" spans="1:17" x14ac:dyDescent="0.2">
      <c r="A1261" s="118" t="str">
        <f t="shared" si="59"/>
        <v/>
      </c>
      <c r="B1261" s="104"/>
      <c r="C1261" s="153"/>
      <c r="D1261" s="105"/>
      <c r="E1261" s="105"/>
      <c r="F1261" s="106"/>
      <c r="G1261" s="105"/>
      <c r="H1261" s="105"/>
      <c r="I1261" s="107"/>
      <c r="J1261" s="422"/>
      <c r="K1261" s="422"/>
      <c r="L1261" s="531"/>
      <c r="M1261" s="422"/>
      <c r="N1261" s="104"/>
      <c r="O1261" s="79">
        <f t="shared" si="57"/>
        <v>0</v>
      </c>
      <c r="P1261" s="79">
        <f t="shared" si="57"/>
        <v>0</v>
      </c>
      <c r="Q1261" s="152" t="str">
        <f t="shared" si="58"/>
        <v/>
      </c>
    </row>
    <row r="1262" spans="1:17" x14ac:dyDescent="0.2">
      <c r="A1262" s="118" t="str">
        <f t="shared" si="59"/>
        <v/>
      </c>
      <c r="B1262" s="104"/>
      <c r="C1262" s="153"/>
      <c r="D1262" s="105"/>
      <c r="E1262" s="105"/>
      <c r="F1262" s="106"/>
      <c r="G1262" s="105"/>
      <c r="H1262" s="105"/>
      <c r="I1262" s="107"/>
      <c r="J1262" s="422"/>
      <c r="K1262" s="422"/>
      <c r="L1262" s="531"/>
      <c r="M1262" s="422"/>
      <c r="N1262" s="104"/>
      <c r="O1262" s="427">
        <f t="shared" ref="O1262:P1325" si="60">IF(B1262=0,0,IF(YEAR(B1262)=$P$1,MONTH(B1262)-$O$1+1,(YEAR(B1262)-$P$1)*12-$O$1+1+MONTH(B1262)))</f>
        <v>0</v>
      </c>
      <c r="P1262" s="427">
        <f t="shared" si="60"/>
        <v>0</v>
      </c>
      <c r="Q1262" s="428" t="str">
        <f t="shared" si="58"/>
        <v/>
      </c>
    </row>
    <row r="1263" spans="1:17" x14ac:dyDescent="0.2">
      <c r="A1263" s="438" t="str">
        <f t="shared" si="59"/>
        <v/>
      </c>
      <c r="B1263" s="104"/>
      <c r="C1263" s="153"/>
      <c r="D1263" s="105"/>
      <c r="E1263" s="105"/>
      <c r="F1263" s="106"/>
      <c r="G1263" s="105"/>
      <c r="H1263" s="105"/>
      <c r="I1263" s="107"/>
      <c r="J1263" s="422"/>
      <c r="K1263" s="422"/>
      <c r="L1263" s="531"/>
      <c r="M1263" s="422"/>
      <c r="N1263" s="104"/>
      <c r="O1263" s="79">
        <f t="shared" si="60"/>
        <v>0</v>
      </c>
      <c r="P1263" s="79">
        <f t="shared" si="60"/>
        <v>0</v>
      </c>
      <c r="Q1263" s="102" t="str">
        <f t="shared" si="58"/>
        <v/>
      </c>
    </row>
    <row r="1264" spans="1:17" x14ac:dyDescent="0.2">
      <c r="A1264" s="118" t="str">
        <f t="shared" si="59"/>
        <v/>
      </c>
      <c r="B1264" s="104"/>
      <c r="C1264" s="153"/>
      <c r="D1264" s="105"/>
      <c r="E1264" s="105"/>
      <c r="F1264" s="106"/>
      <c r="G1264" s="105"/>
      <c r="H1264" s="105"/>
      <c r="I1264" s="107"/>
      <c r="J1264" s="422"/>
      <c r="K1264" s="422"/>
      <c r="L1264" s="531"/>
      <c r="M1264" s="422"/>
      <c r="N1264" s="104"/>
      <c r="O1264" s="79">
        <f t="shared" si="60"/>
        <v>0</v>
      </c>
      <c r="P1264" s="79">
        <f t="shared" si="60"/>
        <v>0</v>
      </c>
      <c r="Q1264" s="102" t="str">
        <f t="shared" si="58"/>
        <v/>
      </c>
    </row>
    <row r="1265" spans="1:17" x14ac:dyDescent="0.2">
      <c r="A1265" s="118" t="str">
        <f t="shared" si="59"/>
        <v/>
      </c>
      <c r="B1265" s="104"/>
      <c r="C1265" s="153"/>
      <c r="D1265" s="105"/>
      <c r="E1265" s="105"/>
      <c r="F1265" s="106"/>
      <c r="G1265" s="105"/>
      <c r="H1265" s="105"/>
      <c r="I1265" s="107"/>
      <c r="J1265" s="422"/>
      <c r="K1265" s="422"/>
      <c r="L1265" s="531"/>
      <c r="M1265" s="422"/>
      <c r="N1265" s="104"/>
      <c r="O1265" s="79">
        <f t="shared" si="60"/>
        <v>0</v>
      </c>
      <c r="P1265" s="79">
        <f t="shared" si="60"/>
        <v>0</v>
      </c>
      <c r="Q1265" s="152" t="str">
        <f t="shared" si="58"/>
        <v/>
      </c>
    </row>
    <row r="1266" spans="1:17" x14ac:dyDescent="0.2">
      <c r="A1266" s="118" t="str">
        <f t="shared" si="59"/>
        <v/>
      </c>
      <c r="B1266" s="104"/>
      <c r="C1266" s="153"/>
      <c r="D1266" s="105"/>
      <c r="E1266" s="105"/>
      <c r="F1266" s="106"/>
      <c r="G1266" s="105"/>
      <c r="H1266" s="105"/>
      <c r="I1266" s="107"/>
      <c r="J1266" s="422"/>
      <c r="K1266" s="422"/>
      <c r="L1266" s="531"/>
      <c r="M1266" s="422"/>
      <c r="N1266" s="104"/>
      <c r="O1266" s="427">
        <f t="shared" si="60"/>
        <v>0</v>
      </c>
      <c r="P1266" s="427">
        <f t="shared" si="60"/>
        <v>0</v>
      </c>
      <c r="Q1266" s="428" t="str">
        <f t="shared" si="58"/>
        <v/>
      </c>
    </row>
    <row r="1267" spans="1:17" x14ac:dyDescent="0.2">
      <c r="A1267" s="118" t="str">
        <f t="shared" si="59"/>
        <v/>
      </c>
      <c r="B1267" s="104"/>
      <c r="C1267" s="153"/>
      <c r="D1267" s="105"/>
      <c r="E1267" s="105"/>
      <c r="F1267" s="106"/>
      <c r="G1267" s="105"/>
      <c r="H1267" s="105"/>
      <c r="I1267" s="107"/>
      <c r="J1267" s="422"/>
      <c r="K1267" s="422"/>
      <c r="L1267" s="531"/>
      <c r="M1267" s="422"/>
      <c r="N1267" s="104"/>
      <c r="O1267" s="79">
        <f t="shared" si="60"/>
        <v>0</v>
      </c>
      <c r="P1267" s="79">
        <f t="shared" si="60"/>
        <v>0</v>
      </c>
      <c r="Q1267" s="102" t="str">
        <f t="shared" ref="Q1267:Q1330" si="61">SUBSTITUTE(D1267," ","_")</f>
        <v/>
      </c>
    </row>
    <row r="1268" spans="1:17" x14ac:dyDescent="0.2">
      <c r="A1268" s="438" t="str">
        <f t="shared" si="59"/>
        <v/>
      </c>
      <c r="B1268" s="104"/>
      <c r="C1268" s="153"/>
      <c r="D1268" s="105"/>
      <c r="E1268" s="105"/>
      <c r="F1268" s="106"/>
      <c r="G1268" s="105"/>
      <c r="H1268" s="105"/>
      <c r="I1268" s="107"/>
      <c r="J1268" s="422"/>
      <c r="K1268" s="422"/>
      <c r="L1268" s="531"/>
      <c r="M1268" s="422"/>
      <c r="N1268" s="104"/>
      <c r="O1268" s="79">
        <f t="shared" si="60"/>
        <v>0</v>
      </c>
      <c r="P1268" s="79">
        <f t="shared" si="60"/>
        <v>0</v>
      </c>
      <c r="Q1268" s="102" t="str">
        <f t="shared" si="61"/>
        <v/>
      </c>
    </row>
    <row r="1269" spans="1:17" x14ac:dyDescent="0.2">
      <c r="A1269" s="118" t="str">
        <f t="shared" si="59"/>
        <v/>
      </c>
      <c r="B1269" s="104"/>
      <c r="C1269" s="153"/>
      <c r="D1269" s="105"/>
      <c r="E1269" s="105"/>
      <c r="F1269" s="106"/>
      <c r="G1269" s="105"/>
      <c r="H1269" s="105"/>
      <c r="I1269" s="107"/>
      <c r="J1269" s="422"/>
      <c r="K1269" s="422"/>
      <c r="L1269" s="531"/>
      <c r="M1269" s="422"/>
      <c r="N1269" s="104"/>
      <c r="O1269" s="79">
        <f t="shared" si="60"/>
        <v>0</v>
      </c>
      <c r="P1269" s="79">
        <f t="shared" si="60"/>
        <v>0</v>
      </c>
      <c r="Q1269" s="152" t="str">
        <f t="shared" si="61"/>
        <v/>
      </c>
    </row>
    <row r="1270" spans="1:17" x14ac:dyDescent="0.2">
      <c r="A1270" s="118" t="str">
        <f t="shared" si="59"/>
        <v/>
      </c>
      <c r="B1270" s="104"/>
      <c r="C1270" s="153"/>
      <c r="D1270" s="105"/>
      <c r="E1270" s="105"/>
      <c r="F1270" s="106"/>
      <c r="G1270" s="105"/>
      <c r="H1270" s="105"/>
      <c r="I1270" s="107"/>
      <c r="J1270" s="422"/>
      <c r="K1270" s="422"/>
      <c r="L1270" s="531"/>
      <c r="M1270" s="422"/>
      <c r="N1270" s="104"/>
      <c r="O1270" s="427">
        <f t="shared" si="60"/>
        <v>0</v>
      </c>
      <c r="P1270" s="427">
        <f t="shared" si="60"/>
        <v>0</v>
      </c>
      <c r="Q1270" s="428" t="str">
        <f t="shared" si="61"/>
        <v/>
      </c>
    </row>
    <row r="1271" spans="1:17" x14ac:dyDescent="0.2">
      <c r="A1271" s="118" t="str">
        <f t="shared" si="59"/>
        <v/>
      </c>
      <c r="B1271" s="104"/>
      <c r="C1271" s="153"/>
      <c r="D1271" s="105"/>
      <c r="E1271" s="105"/>
      <c r="F1271" s="106"/>
      <c r="G1271" s="105"/>
      <c r="H1271" s="105"/>
      <c r="I1271" s="107"/>
      <c r="J1271" s="422"/>
      <c r="K1271" s="422"/>
      <c r="L1271" s="531"/>
      <c r="M1271" s="422"/>
      <c r="N1271" s="104"/>
      <c r="O1271" s="79">
        <f t="shared" si="60"/>
        <v>0</v>
      </c>
      <c r="P1271" s="79">
        <f t="shared" si="60"/>
        <v>0</v>
      </c>
      <c r="Q1271" s="102" t="str">
        <f t="shared" si="61"/>
        <v/>
      </c>
    </row>
    <row r="1272" spans="1:17" x14ac:dyDescent="0.2">
      <c r="A1272" s="118" t="str">
        <f t="shared" si="59"/>
        <v/>
      </c>
      <c r="B1272" s="104"/>
      <c r="C1272" s="153"/>
      <c r="D1272" s="105"/>
      <c r="E1272" s="105"/>
      <c r="F1272" s="106"/>
      <c r="G1272" s="105"/>
      <c r="H1272" s="105"/>
      <c r="I1272" s="107"/>
      <c r="J1272" s="422"/>
      <c r="K1272" s="422"/>
      <c r="L1272" s="531"/>
      <c r="M1272" s="422"/>
      <c r="N1272" s="104"/>
      <c r="O1272" s="79">
        <f t="shared" si="60"/>
        <v>0</v>
      </c>
      <c r="P1272" s="79">
        <f t="shared" si="60"/>
        <v>0</v>
      </c>
      <c r="Q1272" s="102" t="str">
        <f t="shared" si="61"/>
        <v/>
      </c>
    </row>
    <row r="1273" spans="1:17" x14ac:dyDescent="0.2">
      <c r="A1273" s="438" t="str">
        <f t="shared" si="59"/>
        <v/>
      </c>
      <c r="B1273" s="104"/>
      <c r="C1273" s="153"/>
      <c r="D1273" s="105"/>
      <c r="E1273" s="105"/>
      <c r="F1273" s="106"/>
      <c r="G1273" s="105"/>
      <c r="H1273" s="105"/>
      <c r="I1273" s="107"/>
      <c r="J1273" s="422"/>
      <c r="K1273" s="422"/>
      <c r="L1273" s="531"/>
      <c r="M1273" s="422"/>
      <c r="N1273" s="104"/>
      <c r="O1273" s="79">
        <f t="shared" si="60"/>
        <v>0</v>
      </c>
      <c r="P1273" s="79">
        <f t="shared" si="60"/>
        <v>0</v>
      </c>
      <c r="Q1273" s="152" t="str">
        <f t="shared" si="61"/>
        <v/>
      </c>
    </row>
    <row r="1274" spans="1:17" x14ac:dyDescent="0.2">
      <c r="A1274" s="118" t="str">
        <f t="shared" si="59"/>
        <v/>
      </c>
      <c r="B1274" s="104"/>
      <c r="C1274" s="153"/>
      <c r="D1274" s="105"/>
      <c r="E1274" s="105"/>
      <c r="F1274" s="106"/>
      <c r="G1274" s="105"/>
      <c r="H1274" s="105"/>
      <c r="I1274" s="107"/>
      <c r="J1274" s="422"/>
      <c r="K1274" s="422"/>
      <c r="L1274" s="531"/>
      <c r="M1274" s="422"/>
      <c r="N1274" s="104"/>
      <c r="O1274" s="427">
        <f t="shared" si="60"/>
        <v>0</v>
      </c>
      <c r="P1274" s="427">
        <f t="shared" si="60"/>
        <v>0</v>
      </c>
      <c r="Q1274" s="428" t="str">
        <f t="shared" si="61"/>
        <v/>
      </c>
    </row>
    <row r="1275" spans="1:17" x14ac:dyDescent="0.2">
      <c r="A1275" s="118" t="str">
        <f t="shared" si="59"/>
        <v/>
      </c>
      <c r="B1275" s="104"/>
      <c r="C1275" s="153"/>
      <c r="D1275" s="105"/>
      <c r="E1275" s="105"/>
      <c r="F1275" s="106"/>
      <c r="G1275" s="105"/>
      <c r="H1275" s="105"/>
      <c r="I1275" s="107"/>
      <c r="J1275" s="422"/>
      <c r="K1275" s="422"/>
      <c r="L1275" s="531"/>
      <c r="M1275" s="422"/>
      <c r="N1275" s="104"/>
      <c r="O1275" s="79">
        <f t="shared" si="60"/>
        <v>0</v>
      </c>
      <c r="P1275" s="79">
        <f t="shared" si="60"/>
        <v>0</v>
      </c>
      <c r="Q1275" s="102" t="str">
        <f t="shared" si="61"/>
        <v/>
      </c>
    </row>
    <row r="1276" spans="1:17" x14ac:dyDescent="0.2">
      <c r="A1276" s="118" t="str">
        <f t="shared" si="59"/>
        <v/>
      </c>
      <c r="B1276" s="104"/>
      <c r="C1276" s="153"/>
      <c r="D1276" s="105"/>
      <c r="E1276" s="105"/>
      <c r="F1276" s="106"/>
      <c r="G1276" s="105"/>
      <c r="H1276" s="105"/>
      <c r="I1276" s="107"/>
      <c r="J1276" s="422"/>
      <c r="K1276" s="422"/>
      <c r="L1276" s="531"/>
      <c r="M1276" s="422"/>
      <c r="N1276" s="104"/>
      <c r="O1276" s="79">
        <f t="shared" si="60"/>
        <v>0</v>
      </c>
      <c r="P1276" s="79">
        <f t="shared" si="60"/>
        <v>0</v>
      </c>
      <c r="Q1276" s="102" t="str">
        <f t="shared" si="61"/>
        <v/>
      </c>
    </row>
    <row r="1277" spans="1:17" x14ac:dyDescent="0.2">
      <c r="A1277" s="118" t="str">
        <f t="shared" si="59"/>
        <v/>
      </c>
      <c r="B1277" s="104"/>
      <c r="C1277" s="153"/>
      <c r="D1277" s="105"/>
      <c r="E1277" s="105"/>
      <c r="F1277" s="106"/>
      <c r="G1277" s="105"/>
      <c r="H1277" s="105"/>
      <c r="I1277" s="107"/>
      <c r="J1277" s="422"/>
      <c r="K1277" s="422"/>
      <c r="L1277" s="531"/>
      <c r="M1277" s="422"/>
      <c r="N1277" s="104"/>
      <c r="O1277" s="79">
        <f t="shared" si="60"/>
        <v>0</v>
      </c>
      <c r="P1277" s="79">
        <f t="shared" si="60"/>
        <v>0</v>
      </c>
      <c r="Q1277" s="152" t="str">
        <f t="shared" si="61"/>
        <v/>
      </c>
    </row>
    <row r="1278" spans="1:17" x14ac:dyDescent="0.2">
      <c r="A1278" s="438" t="str">
        <f t="shared" si="59"/>
        <v/>
      </c>
      <c r="B1278" s="104"/>
      <c r="C1278" s="153"/>
      <c r="D1278" s="105"/>
      <c r="E1278" s="105"/>
      <c r="F1278" s="106"/>
      <c r="G1278" s="105"/>
      <c r="H1278" s="105"/>
      <c r="I1278" s="107"/>
      <c r="J1278" s="422"/>
      <c r="K1278" s="422"/>
      <c r="L1278" s="531"/>
      <c r="M1278" s="422"/>
      <c r="N1278" s="104"/>
      <c r="O1278" s="427">
        <f t="shared" si="60"/>
        <v>0</v>
      </c>
      <c r="P1278" s="427">
        <f t="shared" si="60"/>
        <v>0</v>
      </c>
      <c r="Q1278" s="428" t="str">
        <f t="shared" si="61"/>
        <v/>
      </c>
    </row>
    <row r="1279" spans="1:17" x14ac:dyDescent="0.2">
      <c r="A1279" s="118" t="str">
        <f t="shared" si="59"/>
        <v/>
      </c>
      <c r="B1279" s="104"/>
      <c r="C1279" s="153"/>
      <c r="D1279" s="105"/>
      <c r="E1279" s="105"/>
      <c r="F1279" s="106"/>
      <c r="G1279" s="105"/>
      <c r="H1279" s="105"/>
      <c r="I1279" s="107"/>
      <c r="J1279" s="422"/>
      <c r="K1279" s="422"/>
      <c r="L1279" s="531"/>
      <c r="M1279" s="422"/>
      <c r="N1279" s="104"/>
      <c r="O1279" s="79">
        <f t="shared" si="60"/>
        <v>0</v>
      </c>
      <c r="P1279" s="79">
        <f t="shared" si="60"/>
        <v>0</v>
      </c>
      <c r="Q1279" s="102" t="str">
        <f t="shared" si="61"/>
        <v/>
      </c>
    </row>
    <row r="1280" spans="1:17" x14ac:dyDescent="0.2">
      <c r="A1280" s="118" t="str">
        <f t="shared" si="59"/>
        <v/>
      </c>
      <c r="B1280" s="104"/>
      <c r="C1280" s="153"/>
      <c r="D1280" s="105"/>
      <c r="E1280" s="105"/>
      <c r="F1280" s="106"/>
      <c r="G1280" s="105"/>
      <c r="H1280" s="105"/>
      <c r="I1280" s="107"/>
      <c r="J1280" s="422"/>
      <c r="K1280" s="422"/>
      <c r="L1280" s="531"/>
      <c r="M1280" s="422"/>
      <c r="N1280" s="104"/>
      <c r="O1280" s="79">
        <f t="shared" si="60"/>
        <v>0</v>
      </c>
      <c r="P1280" s="79">
        <f t="shared" si="60"/>
        <v>0</v>
      </c>
      <c r="Q1280" s="102" t="str">
        <f t="shared" si="61"/>
        <v/>
      </c>
    </row>
    <row r="1281" spans="1:17" x14ac:dyDescent="0.2">
      <c r="A1281" s="118" t="str">
        <f t="shared" si="59"/>
        <v/>
      </c>
      <c r="B1281" s="104"/>
      <c r="C1281" s="153"/>
      <c r="D1281" s="105"/>
      <c r="E1281" s="105"/>
      <c r="F1281" s="106"/>
      <c r="G1281" s="105"/>
      <c r="H1281" s="105"/>
      <c r="I1281" s="107"/>
      <c r="J1281" s="422"/>
      <c r="K1281" s="422"/>
      <c r="L1281" s="531"/>
      <c r="M1281" s="422"/>
      <c r="N1281" s="104"/>
      <c r="O1281" s="79">
        <f t="shared" si="60"/>
        <v>0</v>
      </c>
      <c r="P1281" s="79">
        <f t="shared" si="60"/>
        <v>0</v>
      </c>
      <c r="Q1281" s="152" t="str">
        <f t="shared" si="61"/>
        <v/>
      </c>
    </row>
    <row r="1282" spans="1:17" x14ac:dyDescent="0.2">
      <c r="A1282" s="118" t="str">
        <f t="shared" si="59"/>
        <v/>
      </c>
      <c r="B1282" s="104"/>
      <c r="C1282" s="153"/>
      <c r="D1282" s="105"/>
      <c r="E1282" s="105"/>
      <c r="F1282" s="106"/>
      <c r="G1282" s="105"/>
      <c r="H1282" s="105"/>
      <c r="I1282" s="107"/>
      <c r="J1282" s="422"/>
      <c r="K1282" s="422"/>
      <c r="L1282" s="531"/>
      <c r="M1282" s="422"/>
      <c r="N1282" s="104"/>
      <c r="O1282" s="427">
        <f t="shared" si="60"/>
        <v>0</v>
      </c>
      <c r="P1282" s="427">
        <f t="shared" si="60"/>
        <v>0</v>
      </c>
      <c r="Q1282" s="428" t="str">
        <f t="shared" si="61"/>
        <v/>
      </c>
    </row>
    <row r="1283" spans="1:17" x14ac:dyDescent="0.2">
      <c r="A1283" s="438" t="str">
        <f t="shared" si="59"/>
        <v/>
      </c>
      <c r="B1283" s="104"/>
      <c r="C1283" s="153"/>
      <c r="D1283" s="105"/>
      <c r="E1283" s="105"/>
      <c r="F1283" s="106"/>
      <c r="G1283" s="105"/>
      <c r="H1283" s="105"/>
      <c r="I1283" s="107"/>
      <c r="J1283" s="422"/>
      <c r="K1283" s="422"/>
      <c r="L1283" s="531"/>
      <c r="M1283" s="422"/>
      <c r="N1283" s="104"/>
      <c r="O1283" s="79">
        <f t="shared" si="60"/>
        <v>0</v>
      </c>
      <c r="P1283" s="79">
        <f t="shared" si="60"/>
        <v>0</v>
      </c>
      <c r="Q1283" s="102" t="str">
        <f t="shared" si="61"/>
        <v/>
      </c>
    </row>
    <row r="1284" spans="1:17" x14ac:dyDescent="0.2">
      <c r="A1284" s="118" t="str">
        <f t="shared" si="59"/>
        <v/>
      </c>
      <c r="B1284" s="104"/>
      <c r="C1284" s="153"/>
      <c r="D1284" s="105"/>
      <c r="E1284" s="105"/>
      <c r="F1284" s="106"/>
      <c r="G1284" s="105"/>
      <c r="H1284" s="105"/>
      <c r="I1284" s="107"/>
      <c r="J1284" s="422"/>
      <c r="K1284" s="422"/>
      <c r="L1284" s="531"/>
      <c r="M1284" s="422"/>
      <c r="N1284" s="104"/>
      <c r="O1284" s="79">
        <f t="shared" si="60"/>
        <v>0</v>
      </c>
      <c r="P1284" s="79">
        <f t="shared" si="60"/>
        <v>0</v>
      </c>
      <c r="Q1284" s="102" t="str">
        <f t="shared" si="61"/>
        <v/>
      </c>
    </row>
    <row r="1285" spans="1:17" x14ac:dyDescent="0.2">
      <c r="A1285" s="118" t="str">
        <f t="shared" si="59"/>
        <v/>
      </c>
      <c r="B1285" s="104"/>
      <c r="C1285" s="153"/>
      <c r="D1285" s="105"/>
      <c r="E1285" s="105"/>
      <c r="F1285" s="106"/>
      <c r="G1285" s="105"/>
      <c r="H1285" s="105"/>
      <c r="I1285" s="107"/>
      <c r="J1285" s="422"/>
      <c r="K1285" s="422"/>
      <c r="L1285" s="531"/>
      <c r="M1285" s="422"/>
      <c r="N1285" s="104"/>
      <c r="O1285" s="79">
        <f t="shared" si="60"/>
        <v>0</v>
      </c>
      <c r="P1285" s="79">
        <f t="shared" si="60"/>
        <v>0</v>
      </c>
      <c r="Q1285" s="152" t="str">
        <f t="shared" si="61"/>
        <v/>
      </c>
    </row>
    <row r="1286" spans="1:17" x14ac:dyDescent="0.2">
      <c r="A1286" s="118" t="str">
        <f t="shared" si="59"/>
        <v/>
      </c>
      <c r="B1286" s="104"/>
      <c r="C1286" s="153"/>
      <c r="D1286" s="105"/>
      <c r="E1286" s="105"/>
      <c r="F1286" s="106"/>
      <c r="G1286" s="105"/>
      <c r="H1286" s="105"/>
      <c r="I1286" s="107"/>
      <c r="J1286" s="422"/>
      <c r="K1286" s="422"/>
      <c r="L1286" s="531"/>
      <c r="M1286" s="422"/>
      <c r="N1286" s="104"/>
      <c r="O1286" s="427">
        <f t="shared" si="60"/>
        <v>0</v>
      </c>
      <c r="P1286" s="427">
        <f t="shared" si="60"/>
        <v>0</v>
      </c>
      <c r="Q1286" s="428" t="str">
        <f t="shared" si="61"/>
        <v/>
      </c>
    </row>
    <row r="1287" spans="1:17" x14ac:dyDescent="0.2">
      <c r="A1287" s="118" t="str">
        <f t="shared" si="59"/>
        <v/>
      </c>
      <c r="B1287" s="104"/>
      <c r="C1287" s="153"/>
      <c r="D1287" s="105"/>
      <c r="E1287" s="105"/>
      <c r="F1287" s="106"/>
      <c r="G1287" s="105"/>
      <c r="H1287" s="105"/>
      <c r="I1287" s="107"/>
      <c r="J1287" s="422"/>
      <c r="K1287" s="422"/>
      <c r="L1287" s="531"/>
      <c r="M1287" s="422"/>
      <c r="N1287" s="104"/>
      <c r="O1287" s="79">
        <f t="shared" si="60"/>
        <v>0</v>
      </c>
      <c r="P1287" s="79">
        <f t="shared" si="60"/>
        <v>0</v>
      </c>
      <c r="Q1287" s="102" t="str">
        <f t="shared" si="61"/>
        <v/>
      </c>
    </row>
    <row r="1288" spans="1:17" x14ac:dyDescent="0.2">
      <c r="A1288" s="438" t="str">
        <f t="shared" si="59"/>
        <v/>
      </c>
      <c r="B1288" s="104"/>
      <c r="C1288" s="153"/>
      <c r="D1288" s="105"/>
      <c r="E1288" s="105"/>
      <c r="F1288" s="106"/>
      <c r="G1288" s="105"/>
      <c r="H1288" s="105"/>
      <c r="I1288" s="107"/>
      <c r="J1288" s="422"/>
      <c r="K1288" s="422"/>
      <c r="L1288" s="531"/>
      <c r="M1288" s="422"/>
      <c r="N1288" s="104"/>
      <c r="O1288" s="79">
        <f t="shared" si="60"/>
        <v>0</v>
      </c>
      <c r="P1288" s="79">
        <f t="shared" si="60"/>
        <v>0</v>
      </c>
      <c r="Q1288" s="102" t="str">
        <f t="shared" si="61"/>
        <v/>
      </c>
    </row>
    <row r="1289" spans="1:17" x14ac:dyDescent="0.2">
      <c r="A1289" s="118" t="str">
        <f t="shared" si="59"/>
        <v/>
      </c>
      <c r="B1289" s="104"/>
      <c r="C1289" s="153"/>
      <c r="D1289" s="105"/>
      <c r="E1289" s="105"/>
      <c r="F1289" s="106"/>
      <c r="G1289" s="105"/>
      <c r="H1289" s="105"/>
      <c r="I1289" s="107"/>
      <c r="J1289" s="422"/>
      <c r="K1289" s="422"/>
      <c r="L1289" s="531"/>
      <c r="M1289" s="422"/>
      <c r="N1289" s="104"/>
      <c r="O1289" s="79">
        <f t="shared" si="60"/>
        <v>0</v>
      </c>
      <c r="P1289" s="79">
        <f t="shared" si="60"/>
        <v>0</v>
      </c>
      <c r="Q1289" s="152" t="str">
        <f t="shared" si="61"/>
        <v/>
      </c>
    </row>
    <row r="1290" spans="1:17" x14ac:dyDescent="0.2">
      <c r="A1290" s="118" t="str">
        <f t="shared" si="59"/>
        <v/>
      </c>
      <c r="B1290" s="104"/>
      <c r="C1290" s="153"/>
      <c r="D1290" s="105"/>
      <c r="E1290" s="105"/>
      <c r="F1290" s="106"/>
      <c r="G1290" s="105"/>
      <c r="H1290" s="105"/>
      <c r="I1290" s="107"/>
      <c r="J1290" s="422"/>
      <c r="K1290" s="422"/>
      <c r="L1290" s="531"/>
      <c r="M1290" s="422"/>
      <c r="N1290" s="104"/>
      <c r="O1290" s="427">
        <f t="shared" si="60"/>
        <v>0</v>
      </c>
      <c r="P1290" s="427">
        <f t="shared" si="60"/>
        <v>0</v>
      </c>
      <c r="Q1290" s="428" t="str">
        <f t="shared" si="61"/>
        <v/>
      </c>
    </row>
    <row r="1291" spans="1:17" x14ac:dyDescent="0.2">
      <c r="A1291" s="118" t="str">
        <f t="shared" si="59"/>
        <v/>
      </c>
      <c r="B1291" s="104"/>
      <c r="C1291" s="153"/>
      <c r="D1291" s="105"/>
      <c r="E1291" s="105"/>
      <c r="F1291" s="106"/>
      <c r="G1291" s="105"/>
      <c r="H1291" s="105"/>
      <c r="I1291" s="107"/>
      <c r="J1291" s="422"/>
      <c r="K1291" s="422"/>
      <c r="L1291" s="531"/>
      <c r="M1291" s="422"/>
      <c r="N1291" s="104"/>
      <c r="O1291" s="79">
        <f t="shared" si="60"/>
        <v>0</v>
      </c>
      <c r="P1291" s="79">
        <f t="shared" si="60"/>
        <v>0</v>
      </c>
      <c r="Q1291" s="102" t="str">
        <f t="shared" si="61"/>
        <v/>
      </c>
    </row>
    <row r="1292" spans="1:17" x14ac:dyDescent="0.2">
      <c r="A1292" s="118" t="str">
        <f t="shared" si="59"/>
        <v/>
      </c>
      <c r="B1292" s="104"/>
      <c r="C1292" s="153"/>
      <c r="D1292" s="105"/>
      <c r="E1292" s="105"/>
      <c r="F1292" s="106"/>
      <c r="G1292" s="105"/>
      <c r="H1292" s="105"/>
      <c r="I1292" s="107"/>
      <c r="J1292" s="422"/>
      <c r="K1292" s="422"/>
      <c r="L1292" s="531"/>
      <c r="M1292" s="422"/>
      <c r="N1292" s="104"/>
      <c r="O1292" s="79">
        <f t="shared" si="60"/>
        <v>0</v>
      </c>
      <c r="P1292" s="79">
        <f t="shared" si="60"/>
        <v>0</v>
      </c>
      <c r="Q1292" s="102" t="str">
        <f t="shared" si="61"/>
        <v/>
      </c>
    </row>
    <row r="1293" spans="1:17" x14ac:dyDescent="0.2">
      <c r="A1293" s="438" t="str">
        <f t="shared" si="59"/>
        <v/>
      </c>
      <c r="B1293" s="104"/>
      <c r="C1293" s="153"/>
      <c r="D1293" s="105"/>
      <c r="E1293" s="105"/>
      <c r="F1293" s="106"/>
      <c r="G1293" s="105"/>
      <c r="H1293" s="105"/>
      <c r="I1293" s="107"/>
      <c r="J1293" s="422"/>
      <c r="K1293" s="422"/>
      <c r="L1293" s="531"/>
      <c r="M1293" s="422"/>
      <c r="N1293" s="104"/>
      <c r="O1293" s="79">
        <f t="shared" si="60"/>
        <v>0</v>
      </c>
      <c r="P1293" s="79">
        <f t="shared" si="60"/>
        <v>0</v>
      </c>
      <c r="Q1293" s="152" t="str">
        <f t="shared" si="61"/>
        <v/>
      </c>
    </row>
    <row r="1294" spans="1:17" x14ac:dyDescent="0.2">
      <c r="A1294" s="118" t="str">
        <f t="shared" si="59"/>
        <v/>
      </c>
      <c r="B1294" s="104"/>
      <c r="C1294" s="153"/>
      <c r="D1294" s="105"/>
      <c r="E1294" s="105"/>
      <c r="F1294" s="106"/>
      <c r="G1294" s="105"/>
      <c r="H1294" s="105"/>
      <c r="I1294" s="107"/>
      <c r="J1294" s="422"/>
      <c r="K1294" s="422"/>
      <c r="L1294" s="531"/>
      <c r="M1294" s="422"/>
      <c r="N1294" s="104"/>
      <c r="O1294" s="427">
        <f t="shared" si="60"/>
        <v>0</v>
      </c>
      <c r="P1294" s="427">
        <f t="shared" si="60"/>
        <v>0</v>
      </c>
      <c r="Q1294" s="428" t="str">
        <f t="shared" si="61"/>
        <v/>
      </c>
    </row>
    <row r="1295" spans="1:17" x14ac:dyDescent="0.2">
      <c r="A1295" s="118" t="str">
        <f t="shared" si="59"/>
        <v/>
      </c>
      <c r="B1295" s="104"/>
      <c r="C1295" s="153"/>
      <c r="D1295" s="105"/>
      <c r="E1295" s="105"/>
      <c r="F1295" s="106"/>
      <c r="G1295" s="105"/>
      <c r="H1295" s="105"/>
      <c r="I1295" s="107"/>
      <c r="J1295" s="422"/>
      <c r="K1295" s="422"/>
      <c r="L1295" s="531"/>
      <c r="M1295" s="422"/>
      <c r="N1295" s="104"/>
      <c r="O1295" s="79">
        <f t="shared" si="60"/>
        <v>0</v>
      </c>
      <c r="P1295" s="79">
        <f t="shared" si="60"/>
        <v>0</v>
      </c>
      <c r="Q1295" s="102" t="str">
        <f t="shared" si="61"/>
        <v/>
      </c>
    </row>
    <row r="1296" spans="1:17" x14ac:dyDescent="0.2">
      <c r="A1296" s="118" t="str">
        <f t="shared" si="59"/>
        <v/>
      </c>
      <c r="B1296" s="104"/>
      <c r="C1296" s="153"/>
      <c r="D1296" s="105"/>
      <c r="E1296" s="105"/>
      <c r="F1296" s="106"/>
      <c r="G1296" s="105"/>
      <c r="H1296" s="105"/>
      <c r="I1296" s="107"/>
      <c r="J1296" s="422"/>
      <c r="K1296" s="422"/>
      <c r="L1296" s="531"/>
      <c r="M1296" s="422"/>
      <c r="N1296" s="104"/>
      <c r="O1296" s="79">
        <f t="shared" si="60"/>
        <v>0</v>
      </c>
      <c r="P1296" s="79">
        <f t="shared" si="60"/>
        <v>0</v>
      </c>
      <c r="Q1296" s="102" t="str">
        <f t="shared" si="61"/>
        <v/>
      </c>
    </row>
    <row r="1297" spans="1:17" x14ac:dyDescent="0.2">
      <c r="A1297" s="118" t="str">
        <f t="shared" si="59"/>
        <v/>
      </c>
      <c r="B1297" s="104"/>
      <c r="C1297" s="153"/>
      <c r="D1297" s="105"/>
      <c r="E1297" s="105"/>
      <c r="F1297" s="106"/>
      <c r="G1297" s="105"/>
      <c r="H1297" s="105"/>
      <c r="I1297" s="107"/>
      <c r="J1297" s="422"/>
      <c r="K1297" s="422"/>
      <c r="L1297" s="531"/>
      <c r="M1297" s="422"/>
      <c r="N1297" s="104"/>
      <c r="O1297" s="79">
        <f t="shared" si="60"/>
        <v>0</v>
      </c>
      <c r="P1297" s="79">
        <f t="shared" si="60"/>
        <v>0</v>
      </c>
      <c r="Q1297" s="152" t="str">
        <f t="shared" si="61"/>
        <v/>
      </c>
    </row>
    <row r="1298" spans="1:17" x14ac:dyDescent="0.2">
      <c r="A1298" s="438" t="str">
        <f t="shared" si="59"/>
        <v/>
      </c>
      <c r="B1298" s="104"/>
      <c r="C1298" s="153"/>
      <c r="D1298" s="105"/>
      <c r="E1298" s="105"/>
      <c r="F1298" s="106"/>
      <c r="G1298" s="105"/>
      <c r="H1298" s="105"/>
      <c r="I1298" s="107"/>
      <c r="J1298" s="422"/>
      <c r="K1298" s="422"/>
      <c r="L1298" s="531"/>
      <c r="M1298" s="422"/>
      <c r="N1298" s="104"/>
      <c r="O1298" s="427">
        <f t="shared" si="60"/>
        <v>0</v>
      </c>
      <c r="P1298" s="427">
        <f t="shared" si="60"/>
        <v>0</v>
      </c>
      <c r="Q1298" s="428" t="str">
        <f t="shared" si="61"/>
        <v/>
      </c>
    </row>
    <row r="1299" spans="1:17" x14ac:dyDescent="0.2">
      <c r="A1299" s="118" t="str">
        <f t="shared" si="59"/>
        <v/>
      </c>
      <c r="B1299" s="104"/>
      <c r="C1299" s="153"/>
      <c r="D1299" s="105"/>
      <c r="E1299" s="105"/>
      <c r="F1299" s="106"/>
      <c r="G1299" s="105"/>
      <c r="H1299" s="105"/>
      <c r="I1299" s="107"/>
      <c r="J1299" s="422"/>
      <c r="K1299" s="422"/>
      <c r="L1299" s="531"/>
      <c r="M1299" s="422"/>
      <c r="N1299" s="104"/>
      <c r="O1299" s="79">
        <f t="shared" si="60"/>
        <v>0</v>
      </c>
      <c r="P1299" s="79">
        <f t="shared" si="60"/>
        <v>0</v>
      </c>
      <c r="Q1299" s="102" t="str">
        <f t="shared" si="61"/>
        <v/>
      </c>
    </row>
    <row r="1300" spans="1:17" x14ac:dyDescent="0.2">
      <c r="A1300" s="118" t="str">
        <f t="shared" si="59"/>
        <v/>
      </c>
      <c r="B1300" s="104"/>
      <c r="C1300" s="153"/>
      <c r="D1300" s="105"/>
      <c r="E1300" s="105"/>
      <c r="F1300" s="106"/>
      <c r="G1300" s="105"/>
      <c r="H1300" s="105"/>
      <c r="I1300" s="107"/>
      <c r="J1300" s="422"/>
      <c r="K1300" s="422"/>
      <c r="L1300" s="531"/>
      <c r="M1300" s="422"/>
      <c r="N1300" s="104"/>
      <c r="O1300" s="79">
        <f t="shared" si="60"/>
        <v>0</v>
      </c>
      <c r="P1300" s="79">
        <f t="shared" si="60"/>
        <v>0</v>
      </c>
      <c r="Q1300" s="102" t="str">
        <f t="shared" si="61"/>
        <v/>
      </c>
    </row>
    <row r="1301" spans="1:17" x14ac:dyDescent="0.2">
      <c r="A1301" s="118" t="str">
        <f t="shared" si="59"/>
        <v/>
      </c>
      <c r="B1301" s="104"/>
      <c r="C1301" s="153"/>
      <c r="D1301" s="105"/>
      <c r="E1301" s="105"/>
      <c r="F1301" s="106"/>
      <c r="G1301" s="105"/>
      <c r="H1301" s="105"/>
      <c r="I1301" s="107"/>
      <c r="J1301" s="422"/>
      <c r="K1301" s="422"/>
      <c r="L1301" s="531"/>
      <c r="M1301" s="422"/>
      <c r="N1301" s="104"/>
      <c r="O1301" s="79">
        <f t="shared" si="60"/>
        <v>0</v>
      </c>
      <c r="P1301" s="79">
        <f t="shared" si="60"/>
        <v>0</v>
      </c>
      <c r="Q1301" s="152" t="str">
        <f t="shared" si="61"/>
        <v/>
      </c>
    </row>
    <row r="1302" spans="1:17" x14ac:dyDescent="0.2">
      <c r="A1302" s="118" t="str">
        <f t="shared" si="59"/>
        <v/>
      </c>
      <c r="B1302" s="104"/>
      <c r="C1302" s="153"/>
      <c r="D1302" s="105"/>
      <c r="E1302" s="105"/>
      <c r="F1302" s="106"/>
      <c r="G1302" s="105"/>
      <c r="H1302" s="105"/>
      <c r="I1302" s="107"/>
      <c r="J1302" s="422"/>
      <c r="K1302" s="422"/>
      <c r="L1302" s="531"/>
      <c r="M1302" s="422"/>
      <c r="N1302" s="104"/>
      <c r="O1302" s="427">
        <f t="shared" si="60"/>
        <v>0</v>
      </c>
      <c r="P1302" s="427">
        <f t="shared" si="60"/>
        <v>0</v>
      </c>
      <c r="Q1302" s="428" t="str">
        <f t="shared" si="61"/>
        <v/>
      </c>
    </row>
    <row r="1303" spans="1:17" x14ac:dyDescent="0.2">
      <c r="A1303" s="438" t="str">
        <f t="shared" si="59"/>
        <v/>
      </c>
      <c r="B1303" s="104"/>
      <c r="C1303" s="153"/>
      <c r="D1303" s="105"/>
      <c r="E1303" s="105"/>
      <c r="F1303" s="106"/>
      <c r="G1303" s="105"/>
      <c r="H1303" s="105"/>
      <c r="I1303" s="107"/>
      <c r="J1303" s="422"/>
      <c r="K1303" s="422"/>
      <c r="L1303" s="531"/>
      <c r="M1303" s="422"/>
      <c r="N1303" s="104"/>
      <c r="O1303" s="79">
        <f t="shared" si="60"/>
        <v>0</v>
      </c>
      <c r="P1303" s="79">
        <f t="shared" si="60"/>
        <v>0</v>
      </c>
      <c r="Q1303" s="102" t="str">
        <f t="shared" si="61"/>
        <v/>
      </c>
    </row>
    <row r="1304" spans="1:17" x14ac:dyDescent="0.2">
      <c r="A1304" s="118" t="str">
        <f t="shared" si="59"/>
        <v/>
      </c>
      <c r="B1304" s="104"/>
      <c r="C1304" s="153"/>
      <c r="D1304" s="105"/>
      <c r="E1304" s="105"/>
      <c r="F1304" s="106"/>
      <c r="G1304" s="105"/>
      <c r="H1304" s="105"/>
      <c r="I1304" s="107"/>
      <c r="J1304" s="422"/>
      <c r="K1304" s="422"/>
      <c r="L1304" s="531"/>
      <c r="M1304" s="422"/>
      <c r="N1304" s="104"/>
      <c r="O1304" s="79">
        <f t="shared" si="60"/>
        <v>0</v>
      </c>
      <c r="P1304" s="79">
        <f t="shared" si="60"/>
        <v>0</v>
      </c>
      <c r="Q1304" s="102" t="str">
        <f t="shared" si="61"/>
        <v/>
      </c>
    </row>
    <row r="1305" spans="1:17" x14ac:dyDescent="0.2">
      <c r="A1305" s="118" t="str">
        <f t="shared" si="59"/>
        <v/>
      </c>
      <c r="B1305" s="104"/>
      <c r="C1305" s="153"/>
      <c r="D1305" s="105"/>
      <c r="E1305" s="105"/>
      <c r="F1305" s="106"/>
      <c r="G1305" s="105"/>
      <c r="H1305" s="105"/>
      <c r="I1305" s="107"/>
      <c r="J1305" s="422"/>
      <c r="K1305" s="422"/>
      <c r="L1305" s="531"/>
      <c r="M1305" s="422"/>
      <c r="N1305" s="104"/>
      <c r="O1305" s="79">
        <f t="shared" si="60"/>
        <v>0</v>
      </c>
      <c r="P1305" s="79">
        <f t="shared" si="60"/>
        <v>0</v>
      </c>
      <c r="Q1305" s="152" t="str">
        <f t="shared" si="61"/>
        <v/>
      </c>
    </row>
    <row r="1306" spans="1:17" x14ac:dyDescent="0.2">
      <c r="A1306" s="118" t="str">
        <f t="shared" si="59"/>
        <v/>
      </c>
      <c r="B1306" s="104"/>
      <c r="C1306" s="153"/>
      <c r="D1306" s="105"/>
      <c r="E1306" s="105"/>
      <c r="F1306" s="106"/>
      <c r="G1306" s="105"/>
      <c r="H1306" s="105"/>
      <c r="I1306" s="107"/>
      <c r="J1306" s="422"/>
      <c r="K1306" s="422"/>
      <c r="L1306" s="531"/>
      <c r="M1306" s="422"/>
      <c r="N1306" s="104"/>
      <c r="O1306" s="427">
        <f t="shared" si="60"/>
        <v>0</v>
      </c>
      <c r="P1306" s="427">
        <f t="shared" si="60"/>
        <v>0</v>
      </c>
      <c r="Q1306" s="428" t="str">
        <f t="shared" si="61"/>
        <v/>
      </c>
    </row>
    <row r="1307" spans="1:17" x14ac:dyDescent="0.2">
      <c r="A1307" s="118" t="str">
        <f t="shared" si="59"/>
        <v/>
      </c>
      <c r="B1307" s="104"/>
      <c r="C1307" s="153"/>
      <c r="D1307" s="105"/>
      <c r="E1307" s="105"/>
      <c r="F1307" s="106"/>
      <c r="G1307" s="105"/>
      <c r="H1307" s="105"/>
      <c r="I1307" s="107"/>
      <c r="J1307" s="422"/>
      <c r="K1307" s="422"/>
      <c r="L1307" s="531"/>
      <c r="M1307" s="422"/>
      <c r="N1307" s="104"/>
      <c r="O1307" s="79">
        <f t="shared" si="60"/>
        <v>0</v>
      </c>
      <c r="P1307" s="79">
        <f t="shared" si="60"/>
        <v>0</v>
      </c>
      <c r="Q1307" s="102" t="str">
        <f t="shared" si="61"/>
        <v/>
      </c>
    </row>
    <row r="1308" spans="1:17" x14ac:dyDescent="0.2">
      <c r="A1308" s="438" t="str">
        <f t="shared" si="59"/>
        <v/>
      </c>
      <c r="B1308" s="104"/>
      <c r="C1308" s="153"/>
      <c r="D1308" s="105"/>
      <c r="E1308" s="105"/>
      <c r="F1308" s="106"/>
      <c r="G1308" s="105"/>
      <c r="H1308" s="105"/>
      <c r="I1308" s="107"/>
      <c r="J1308" s="422"/>
      <c r="K1308" s="422"/>
      <c r="L1308" s="531"/>
      <c r="M1308" s="422"/>
      <c r="N1308" s="104"/>
      <c r="O1308" s="79">
        <f t="shared" si="60"/>
        <v>0</v>
      </c>
      <c r="P1308" s="79">
        <f t="shared" si="60"/>
        <v>0</v>
      </c>
      <c r="Q1308" s="102" t="str">
        <f t="shared" si="61"/>
        <v/>
      </c>
    </row>
    <row r="1309" spans="1:17" x14ac:dyDescent="0.2">
      <c r="A1309" s="118" t="str">
        <f t="shared" ref="A1309:A1372" si="62">IF(B1309="","",ROW()-4)</f>
        <v/>
      </c>
      <c r="B1309" s="104"/>
      <c r="C1309" s="153"/>
      <c r="D1309" s="105"/>
      <c r="E1309" s="105"/>
      <c r="F1309" s="106"/>
      <c r="G1309" s="105"/>
      <c r="H1309" s="105"/>
      <c r="I1309" s="107"/>
      <c r="J1309" s="422"/>
      <c r="K1309" s="422"/>
      <c r="L1309" s="531"/>
      <c r="M1309" s="422"/>
      <c r="N1309" s="104"/>
      <c r="O1309" s="79">
        <f t="shared" si="60"/>
        <v>0</v>
      </c>
      <c r="P1309" s="79">
        <f t="shared" si="60"/>
        <v>0</v>
      </c>
      <c r="Q1309" s="152" t="str">
        <f t="shared" si="61"/>
        <v/>
      </c>
    </row>
    <row r="1310" spans="1:17" x14ac:dyDescent="0.2">
      <c r="A1310" s="118" t="str">
        <f t="shared" si="62"/>
        <v/>
      </c>
      <c r="B1310" s="104"/>
      <c r="C1310" s="153"/>
      <c r="D1310" s="105"/>
      <c r="E1310" s="105"/>
      <c r="F1310" s="106"/>
      <c r="G1310" s="105"/>
      <c r="H1310" s="105"/>
      <c r="I1310" s="107"/>
      <c r="J1310" s="422"/>
      <c r="K1310" s="422"/>
      <c r="L1310" s="531"/>
      <c r="M1310" s="422"/>
      <c r="N1310" s="104"/>
      <c r="O1310" s="427">
        <f t="shared" si="60"/>
        <v>0</v>
      </c>
      <c r="P1310" s="427">
        <f t="shared" si="60"/>
        <v>0</v>
      </c>
      <c r="Q1310" s="428" t="str">
        <f t="shared" si="61"/>
        <v/>
      </c>
    </row>
    <row r="1311" spans="1:17" x14ac:dyDescent="0.2">
      <c r="A1311" s="118" t="str">
        <f t="shared" si="62"/>
        <v/>
      </c>
      <c r="B1311" s="104"/>
      <c r="C1311" s="153"/>
      <c r="D1311" s="105"/>
      <c r="E1311" s="105"/>
      <c r="F1311" s="106"/>
      <c r="G1311" s="105"/>
      <c r="H1311" s="105"/>
      <c r="I1311" s="107"/>
      <c r="J1311" s="422"/>
      <c r="K1311" s="422"/>
      <c r="L1311" s="531"/>
      <c r="M1311" s="422"/>
      <c r="N1311" s="104"/>
      <c r="O1311" s="79">
        <f t="shared" si="60"/>
        <v>0</v>
      </c>
      <c r="P1311" s="79">
        <f t="shared" si="60"/>
        <v>0</v>
      </c>
      <c r="Q1311" s="102" t="str">
        <f t="shared" si="61"/>
        <v/>
      </c>
    </row>
    <row r="1312" spans="1:17" x14ac:dyDescent="0.2">
      <c r="A1312" s="118" t="str">
        <f t="shared" si="62"/>
        <v/>
      </c>
      <c r="B1312" s="104"/>
      <c r="C1312" s="153"/>
      <c r="D1312" s="105"/>
      <c r="E1312" s="105"/>
      <c r="F1312" s="106"/>
      <c r="G1312" s="105"/>
      <c r="H1312" s="105"/>
      <c r="I1312" s="107"/>
      <c r="J1312" s="422"/>
      <c r="K1312" s="422"/>
      <c r="L1312" s="531"/>
      <c r="M1312" s="422"/>
      <c r="N1312" s="104"/>
      <c r="O1312" s="79">
        <f t="shared" si="60"/>
        <v>0</v>
      </c>
      <c r="P1312" s="79">
        <f t="shared" si="60"/>
        <v>0</v>
      </c>
      <c r="Q1312" s="102" t="str">
        <f t="shared" si="61"/>
        <v/>
      </c>
    </row>
    <row r="1313" spans="1:17" x14ac:dyDescent="0.2">
      <c r="A1313" s="438" t="str">
        <f t="shared" si="62"/>
        <v/>
      </c>
      <c r="B1313" s="104"/>
      <c r="C1313" s="153"/>
      <c r="D1313" s="105"/>
      <c r="E1313" s="105"/>
      <c r="F1313" s="106"/>
      <c r="G1313" s="105"/>
      <c r="H1313" s="105"/>
      <c r="I1313" s="107"/>
      <c r="J1313" s="422"/>
      <c r="K1313" s="422"/>
      <c r="L1313" s="531"/>
      <c r="M1313" s="422"/>
      <c r="N1313" s="104"/>
      <c r="O1313" s="79">
        <f t="shared" si="60"/>
        <v>0</v>
      </c>
      <c r="P1313" s="79">
        <f t="shared" si="60"/>
        <v>0</v>
      </c>
      <c r="Q1313" s="152" t="str">
        <f t="shared" si="61"/>
        <v/>
      </c>
    </row>
    <row r="1314" spans="1:17" x14ac:dyDescent="0.2">
      <c r="A1314" s="118" t="str">
        <f t="shared" si="62"/>
        <v/>
      </c>
      <c r="B1314" s="104"/>
      <c r="C1314" s="153"/>
      <c r="D1314" s="105"/>
      <c r="E1314" s="105"/>
      <c r="F1314" s="106"/>
      <c r="G1314" s="105"/>
      <c r="H1314" s="105"/>
      <c r="I1314" s="107"/>
      <c r="J1314" s="422"/>
      <c r="K1314" s="422"/>
      <c r="L1314" s="531"/>
      <c r="M1314" s="422"/>
      <c r="N1314" s="104"/>
      <c r="O1314" s="427">
        <f t="shared" si="60"/>
        <v>0</v>
      </c>
      <c r="P1314" s="427">
        <f t="shared" si="60"/>
        <v>0</v>
      </c>
      <c r="Q1314" s="428" t="str">
        <f t="shared" si="61"/>
        <v/>
      </c>
    </row>
    <row r="1315" spans="1:17" x14ac:dyDescent="0.2">
      <c r="A1315" s="118" t="str">
        <f t="shared" si="62"/>
        <v/>
      </c>
      <c r="B1315" s="104"/>
      <c r="C1315" s="153"/>
      <c r="D1315" s="105"/>
      <c r="E1315" s="105"/>
      <c r="F1315" s="106"/>
      <c r="G1315" s="105"/>
      <c r="H1315" s="105"/>
      <c r="I1315" s="107"/>
      <c r="J1315" s="422"/>
      <c r="K1315" s="422"/>
      <c r="L1315" s="531"/>
      <c r="M1315" s="422"/>
      <c r="N1315" s="104"/>
      <c r="O1315" s="79">
        <f t="shared" si="60"/>
        <v>0</v>
      </c>
      <c r="P1315" s="79">
        <f t="shared" si="60"/>
        <v>0</v>
      </c>
      <c r="Q1315" s="102" t="str">
        <f t="shared" si="61"/>
        <v/>
      </c>
    </row>
    <row r="1316" spans="1:17" x14ac:dyDescent="0.2">
      <c r="A1316" s="118" t="str">
        <f t="shared" si="62"/>
        <v/>
      </c>
      <c r="B1316" s="104"/>
      <c r="C1316" s="153"/>
      <c r="D1316" s="105"/>
      <c r="E1316" s="105"/>
      <c r="F1316" s="106"/>
      <c r="G1316" s="105"/>
      <c r="H1316" s="105"/>
      <c r="I1316" s="107"/>
      <c r="J1316" s="422"/>
      <c r="K1316" s="422"/>
      <c r="L1316" s="531"/>
      <c r="M1316" s="422"/>
      <c r="N1316" s="104"/>
      <c r="O1316" s="79">
        <f t="shared" si="60"/>
        <v>0</v>
      </c>
      <c r="P1316" s="79">
        <f t="shared" si="60"/>
        <v>0</v>
      </c>
      <c r="Q1316" s="102" t="str">
        <f t="shared" si="61"/>
        <v/>
      </c>
    </row>
    <row r="1317" spans="1:17" x14ac:dyDescent="0.2">
      <c r="A1317" s="118" t="str">
        <f t="shared" si="62"/>
        <v/>
      </c>
      <c r="B1317" s="104"/>
      <c r="C1317" s="153"/>
      <c r="D1317" s="105"/>
      <c r="E1317" s="105"/>
      <c r="F1317" s="106"/>
      <c r="G1317" s="105"/>
      <c r="H1317" s="105"/>
      <c r="I1317" s="107"/>
      <c r="J1317" s="422"/>
      <c r="K1317" s="422"/>
      <c r="L1317" s="531"/>
      <c r="M1317" s="422"/>
      <c r="N1317" s="104"/>
      <c r="O1317" s="79">
        <f t="shared" si="60"/>
        <v>0</v>
      </c>
      <c r="P1317" s="79">
        <f t="shared" si="60"/>
        <v>0</v>
      </c>
      <c r="Q1317" s="152" t="str">
        <f t="shared" si="61"/>
        <v/>
      </c>
    </row>
    <row r="1318" spans="1:17" x14ac:dyDescent="0.2">
      <c r="A1318" s="438" t="str">
        <f t="shared" si="62"/>
        <v/>
      </c>
      <c r="B1318" s="104"/>
      <c r="C1318" s="153"/>
      <c r="D1318" s="105"/>
      <c r="E1318" s="105"/>
      <c r="F1318" s="106"/>
      <c r="G1318" s="105"/>
      <c r="H1318" s="105"/>
      <c r="I1318" s="107"/>
      <c r="J1318" s="422"/>
      <c r="K1318" s="422"/>
      <c r="L1318" s="531"/>
      <c r="M1318" s="422"/>
      <c r="N1318" s="104"/>
      <c r="O1318" s="427">
        <f t="shared" si="60"/>
        <v>0</v>
      </c>
      <c r="P1318" s="427">
        <f t="shared" si="60"/>
        <v>0</v>
      </c>
      <c r="Q1318" s="428" t="str">
        <f t="shared" si="61"/>
        <v/>
      </c>
    </row>
    <row r="1319" spans="1:17" x14ac:dyDescent="0.2">
      <c r="A1319" s="118" t="str">
        <f t="shared" si="62"/>
        <v/>
      </c>
      <c r="B1319" s="104"/>
      <c r="C1319" s="153"/>
      <c r="D1319" s="105"/>
      <c r="E1319" s="105"/>
      <c r="F1319" s="106"/>
      <c r="G1319" s="105"/>
      <c r="H1319" s="105"/>
      <c r="I1319" s="107"/>
      <c r="J1319" s="422"/>
      <c r="K1319" s="422"/>
      <c r="L1319" s="531"/>
      <c r="M1319" s="422"/>
      <c r="N1319" s="104"/>
      <c r="O1319" s="79">
        <f t="shared" si="60"/>
        <v>0</v>
      </c>
      <c r="P1319" s="79">
        <f t="shared" si="60"/>
        <v>0</v>
      </c>
      <c r="Q1319" s="102" t="str">
        <f t="shared" si="61"/>
        <v/>
      </c>
    </row>
    <row r="1320" spans="1:17" x14ac:dyDescent="0.2">
      <c r="A1320" s="118" t="str">
        <f t="shared" si="62"/>
        <v/>
      </c>
      <c r="B1320" s="104"/>
      <c r="C1320" s="153"/>
      <c r="D1320" s="105"/>
      <c r="E1320" s="105"/>
      <c r="F1320" s="106"/>
      <c r="G1320" s="105"/>
      <c r="H1320" s="105"/>
      <c r="I1320" s="107"/>
      <c r="J1320" s="422"/>
      <c r="K1320" s="422"/>
      <c r="L1320" s="531"/>
      <c r="M1320" s="422"/>
      <c r="N1320" s="104"/>
      <c r="O1320" s="79">
        <f t="shared" si="60"/>
        <v>0</v>
      </c>
      <c r="P1320" s="79">
        <f t="shared" si="60"/>
        <v>0</v>
      </c>
      <c r="Q1320" s="102" t="str">
        <f t="shared" si="61"/>
        <v/>
      </c>
    </row>
    <row r="1321" spans="1:17" x14ac:dyDescent="0.2">
      <c r="A1321" s="118" t="str">
        <f t="shared" si="62"/>
        <v/>
      </c>
      <c r="B1321" s="104"/>
      <c r="C1321" s="153"/>
      <c r="D1321" s="105"/>
      <c r="E1321" s="105"/>
      <c r="F1321" s="106"/>
      <c r="G1321" s="105"/>
      <c r="H1321" s="105"/>
      <c r="I1321" s="107"/>
      <c r="J1321" s="422"/>
      <c r="K1321" s="422"/>
      <c r="L1321" s="531"/>
      <c r="M1321" s="422"/>
      <c r="N1321" s="104"/>
      <c r="O1321" s="79">
        <f t="shared" si="60"/>
        <v>0</v>
      </c>
      <c r="P1321" s="79">
        <f t="shared" si="60"/>
        <v>0</v>
      </c>
      <c r="Q1321" s="152" t="str">
        <f t="shared" si="61"/>
        <v/>
      </c>
    </row>
    <row r="1322" spans="1:17" x14ac:dyDescent="0.2">
      <c r="A1322" s="118" t="str">
        <f t="shared" si="62"/>
        <v/>
      </c>
      <c r="B1322" s="104"/>
      <c r="C1322" s="153"/>
      <c r="D1322" s="105"/>
      <c r="E1322" s="105"/>
      <c r="F1322" s="106"/>
      <c r="G1322" s="105"/>
      <c r="H1322" s="105"/>
      <c r="I1322" s="107"/>
      <c r="J1322" s="422"/>
      <c r="K1322" s="422"/>
      <c r="L1322" s="531"/>
      <c r="M1322" s="422"/>
      <c r="N1322" s="104"/>
      <c r="O1322" s="427">
        <f t="shared" si="60"/>
        <v>0</v>
      </c>
      <c r="P1322" s="427">
        <f t="shared" si="60"/>
        <v>0</v>
      </c>
      <c r="Q1322" s="428" t="str">
        <f t="shared" si="61"/>
        <v/>
      </c>
    </row>
    <row r="1323" spans="1:17" x14ac:dyDescent="0.2">
      <c r="A1323" s="438" t="str">
        <f t="shared" si="62"/>
        <v/>
      </c>
      <c r="B1323" s="104"/>
      <c r="C1323" s="153"/>
      <c r="D1323" s="105"/>
      <c r="E1323" s="105"/>
      <c r="F1323" s="106"/>
      <c r="G1323" s="105"/>
      <c r="H1323" s="105"/>
      <c r="I1323" s="107"/>
      <c r="J1323" s="422"/>
      <c r="K1323" s="422"/>
      <c r="L1323" s="531"/>
      <c r="M1323" s="422"/>
      <c r="N1323" s="104"/>
      <c r="O1323" s="79">
        <f t="shared" si="60"/>
        <v>0</v>
      </c>
      <c r="P1323" s="79">
        <f t="shared" si="60"/>
        <v>0</v>
      </c>
      <c r="Q1323" s="102" t="str">
        <f t="shared" si="61"/>
        <v/>
      </c>
    </row>
    <row r="1324" spans="1:17" x14ac:dyDescent="0.2">
      <c r="A1324" s="118" t="str">
        <f t="shared" si="62"/>
        <v/>
      </c>
      <c r="B1324" s="104"/>
      <c r="C1324" s="153"/>
      <c r="D1324" s="105"/>
      <c r="E1324" s="105"/>
      <c r="F1324" s="106"/>
      <c r="G1324" s="105"/>
      <c r="H1324" s="105"/>
      <c r="I1324" s="107"/>
      <c r="J1324" s="422"/>
      <c r="K1324" s="422"/>
      <c r="L1324" s="531"/>
      <c r="M1324" s="422"/>
      <c r="N1324" s="104"/>
      <c r="O1324" s="79">
        <f t="shared" si="60"/>
        <v>0</v>
      </c>
      <c r="P1324" s="79">
        <f t="shared" si="60"/>
        <v>0</v>
      </c>
      <c r="Q1324" s="102" t="str">
        <f t="shared" si="61"/>
        <v/>
      </c>
    </row>
    <row r="1325" spans="1:17" x14ac:dyDescent="0.2">
      <c r="A1325" s="118" t="str">
        <f t="shared" si="62"/>
        <v/>
      </c>
      <c r="B1325" s="104"/>
      <c r="C1325" s="153"/>
      <c r="D1325" s="105"/>
      <c r="E1325" s="105"/>
      <c r="F1325" s="106"/>
      <c r="G1325" s="105"/>
      <c r="H1325" s="105"/>
      <c r="I1325" s="107"/>
      <c r="J1325" s="422"/>
      <c r="K1325" s="422"/>
      <c r="L1325" s="531"/>
      <c r="M1325" s="422"/>
      <c r="N1325" s="104"/>
      <c r="O1325" s="79">
        <f t="shared" si="60"/>
        <v>0</v>
      </c>
      <c r="P1325" s="79">
        <f t="shared" si="60"/>
        <v>0</v>
      </c>
      <c r="Q1325" s="152" t="str">
        <f t="shared" si="61"/>
        <v/>
      </c>
    </row>
    <row r="1326" spans="1:17" x14ac:dyDescent="0.2">
      <c r="A1326" s="118" t="str">
        <f t="shared" si="62"/>
        <v/>
      </c>
      <c r="B1326" s="104"/>
      <c r="C1326" s="153"/>
      <c r="D1326" s="105"/>
      <c r="E1326" s="105"/>
      <c r="F1326" s="106"/>
      <c r="G1326" s="105"/>
      <c r="H1326" s="105"/>
      <c r="I1326" s="107"/>
      <c r="J1326" s="422"/>
      <c r="K1326" s="422"/>
      <c r="L1326" s="531"/>
      <c r="M1326" s="422"/>
      <c r="N1326" s="104"/>
      <c r="O1326" s="427">
        <f t="shared" ref="O1326:P1389" si="63">IF(B1326=0,0,IF(YEAR(B1326)=$P$1,MONTH(B1326)-$O$1+1,(YEAR(B1326)-$P$1)*12-$O$1+1+MONTH(B1326)))</f>
        <v>0</v>
      </c>
      <c r="P1326" s="427">
        <f t="shared" si="63"/>
        <v>0</v>
      </c>
      <c r="Q1326" s="428" t="str">
        <f t="shared" si="61"/>
        <v/>
      </c>
    </row>
    <row r="1327" spans="1:17" x14ac:dyDescent="0.2">
      <c r="A1327" s="118" t="str">
        <f t="shared" si="62"/>
        <v/>
      </c>
      <c r="B1327" s="104"/>
      <c r="C1327" s="153"/>
      <c r="D1327" s="105"/>
      <c r="E1327" s="105"/>
      <c r="F1327" s="106"/>
      <c r="G1327" s="105"/>
      <c r="H1327" s="105"/>
      <c r="I1327" s="107"/>
      <c r="J1327" s="422"/>
      <c r="K1327" s="422"/>
      <c r="L1327" s="531"/>
      <c r="M1327" s="422"/>
      <c r="N1327" s="104"/>
      <c r="O1327" s="79">
        <f t="shared" si="63"/>
        <v>0</v>
      </c>
      <c r="P1327" s="79">
        <f t="shared" si="63"/>
        <v>0</v>
      </c>
      <c r="Q1327" s="102" t="str">
        <f t="shared" si="61"/>
        <v/>
      </c>
    </row>
    <row r="1328" spans="1:17" x14ac:dyDescent="0.2">
      <c r="A1328" s="438" t="str">
        <f t="shared" si="62"/>
        <v/>
      </c>
      <c r="B1328" s="104"/>
      <c r="C1328" s="153"/>
      <c r="D1328" s="105"/>
      <c r="E1328" s="105"/>
      <c r="F1328" s="106"/>
      <c r="G1328" s="105"/>
      <c r="H1328" s="105"/>
      <c r="I1328" s="107"/>
      <c r="J1328" s="422"/>
      <c r="K1328" s="422"/>
      <c r="L1328" s="531"/>
      <c r="M1328" s="422"/>
      <c r="N1328" s="104"/>
      <c r="O1328" s="79">
        <f t="shared" si="63"/>
        <v>0</v>
      </c>
      <c r="P1328" s="79">
        <f t="shared" si="63"/>
        <v>0</v>
      </c>
      <c r="Q1328" s="102" t="str">
        <f t="shared" si="61"/>
        <v/>
      </c>
    </row>
    <row r="1329" spans="1:17" x14ac:dyDescent="0.2">
      <c r="A1329" s="118" t="str">
        <f t="shared" si="62"/>
        <v/>
      </c>
      <c r="B1329" s="104"/>
      <c r="C1329" s="153"/>
      <c r="D1329" s="105"/>
      <c r="E1329" s="105"/>
      <c r="F1329" s="106"/>
      <c r="G1329" s="105"/>
      <c r="H1329" s="105"/>
      <c r="I1329" s="107"/>
      <c r="J1329" s="422"/>
      <c r="K1329" s="422"/>
      <c r="L1329" s="531"/>
      <c r="M1329" s="422"/>
      <c r="N1329" s="104"/>
      <c r="O1329" s="79">
        <f t="shared" si="63"/>
        <v>0</v>
      </c>
      <c r="P1329" s="79">
        <f t="shared" si="63"/>
        <v>0</v>
      </c>
      <c r="Q1329" s="152" t="str">
        <f t="shared" si="61"/>
        <v/>
      </c>
    </row>
    <row r="1330" spans="1:17" x14ac:dyDescent="0.2">
      <c r="A1330" s="118" t="str">
        <f t="shared" si="62"/>
        <v/>
      </c>
      <c r="B1330" s="104"/>
      <c r="C1330" s="153"/>
      <c r="D1330" s="105"/>
      <c r="E1330" s="105"/>
      <c r="F1330" s="106"/>
      <c r="G1330" s="105"/>
      <c r="H1330" s="105"/>
      <c r="I1330" s="107"/>
      <c r="J1330" s="422"/>
      <c r="K1330" s="422"/>
      <c r="L1330" s="531"/>
      <c r="M1330" s="422"/>
      <c r="N1330" s="104"/>
      <c r="O1330" s="427">
        <f t="shared" si="63"/>
        <v>0</v>
      </c>
      <c r="P1330" s="427">
        <f t="shared" si="63"/>
        <v>0</v>
      </c>
      <c r="Q1330" s="428" t="str">
        <f t="shared" si="61"/>
        <v/>
      </c>
    </row>
    <row r="1331" spans="1:17" x14ac:dyDescent="0.2">
      <c r="A1331" s="118" t="str">
        <f t="shared" si="62"/>
        <v/>
      </c>
      <c r="B1331" s="104"/>
      <c r="C1331" s="153"/>
      <c r="D1331" s="105"/>
      <c r="E1331" s="105"/>
      <c r="F1331" s="106"/>
      <c r="G1331" s="105"/>
      <c r="H1331" s="105"/>
      <c r="I1331" s="107"/>
      <c r="J1331" s="422"/>
      <c r="K1331" s="422"/>
      <c r="L1331" s="531"/>
      <c r="M1331" s="422"/>
      <c r="N1331" s="104"/>
      <c r="O1331" s="79">
        <f t="shared" si="63"/>
        <v>0</v>
      </c>
      <c r="P1331" s="79">
        <f t="shared" si="63"/>
        <v>0</v>
      </c>
      <c r="Q1331" s="102" t="str">
        <f t="shared" ref="Q1331:Q1394" si="64">SUBSTITUTE(D1331," ","_")</f>
        <v/>
      </c>
    </row>
    <row r="1332" spans="1:17" x14ac:dyDescent="0.2">
      <c r="A1332" s="118" t="str">
        <f t="shared" si="62"/>
        <v/>
      </c>
      <c r="B1332" s="104"/>
      <c r="C1332" s="153"/>
      <c r="D1332" s="105"/>
      <c r="E1332" s="105"/>
      <c r="F1332" s="106"/>
      <c r="G1332" s="105"/>
      <c r="H1332" s="105"/>
      <c r="I1332" s="107"/>
      <c r="J1332" s="422"/>
      <c r="K1332" s="422"/>
      <c r="L1332" s="531"/>
      <c r="M1332" s="422"/>
      <c r="N1332" s="104"/>
      <c r="O1332" s="79">
        <f t="shared" si="63"/>
        <v>0</v>
      </c>
      <c r="P1332" s="79">
        <f t="shared" si="63"/>
        <v>0</v>
      </c>
      <c r="Q1332" s="102" t="str">
        <f t="shared" si="64"/>
        <v/>
      </c>
    </row>
    <row r="1333" spans="1:17" x14ac:dyDescent="0.2">
      <c r="A1333" s="438" t="str">
        <f t="shared" si="62"/>
        <v/>
      </c>
      <c r="B1333" s="104"/>
      <c r="C1333" s="153"/>
      <c r="D1333" s="105"/>
      <c r="E1333" s="105"/>
      <c r="F1333" s="106"/>
      <c r="G1333" s="105"/>
      <c r="H1333" s="105"/>
      <c r="I1333" s="107"/>
      <c r="J1333" s="422"/>
      <c r="K1333" s="422"/>
      <c r="L1333" s="531"/>
      <c r="M1333" s="422"/>
      <c r="N1333" s="104"/>
      <c r="O1333" s="79">
        <f t="shared" si="63"/>
        <v>0</v>
      </c>
      <c r="P1333" s="79">
        <f t="shared" si="63"/>
        <v>0</v>
      </c>
      <c r="Q1333" s="152" t="str">
        <f t="shared" si="64"/>
        <v/>
      </c>
    </row>
    <row r="1334" spans="1:17" x14ac:dyDescent="0.2">
      <c r="A1334" s="118" t="str">
        <f t="shared" si="62"/>
        <v/>
      </c>
      <c r="B1334" s="104"/>
      <c r="C1334" s="153"/>
      <c r="D1334" s="105"/>
      <c r="E1334" s="105"/>
      <c r="F1334" s="106"/>
      <c r="G1334" s="105"/>
      <c r="H1334" s="105"/>
      <c r="I1334" s="107"/>
      <c r="J1334" s="422"/>
      <c r="K1334" s="422"/>
      <c r="L1334" s="531"/>
      <c r="M1334" s="422"/>
      <c r="N1334" s="104"/>
      <c r="O1334" s="427">
        <f t="shared" si="63"/>
        <v>0</v>
      </c>
      <c r="P1334" s="427">
        <f t="shared" si="63"/>
        <v>0</v>
      </c>
      <c r="Q1334" s="428" t="str">
        <f t="shared" si="64"/>
        <v/>
      </c>
    </row>
    <row r="1335" spans="1:17" x14ac:dyDescent="0.2">
      <c r="A1335" s="118" t="str">
        <f t="shared" si="62"/>
        <v/>
      </c>
      <c r="B1335" s="104"/>
      <c r="C1335" s="153"/>
      <c r="D1335" s="105"/>
      <c r="E1335" s="105"/>
      <c r="F1335" s="106"/>
      <c r="G1335" s="105"/>
      <c r="H1335" s="105"/>
      <c r="I1335" s="107"/>
      <c r="J1335" s="422"/>
      <c r="K1335" s="422"/>
      <c r="L1335" s="531"/>
      <c r="M1335" s="422"/>
      <c r="N1335" s="104"/>
      <c r="O1335" s="79">
        <f t="shared" si="63"/>
        <v>0</v>
      </c>
      <c r="P1335" s="79">
        <f t="shared" si="63"/>
        <v>0</v>
      </c>
      <c r="Q1335" s="102" t="str">
        <f t="shared" si="64"/>
        <v/>
      </c>
    </row>
    <row r="1336" spans="1:17" x14ac:dyDescent="0.2">
      <c r="A1336" s="118" t="str">
        <f t="shared" si="62"/>
        <v/>
      </c>
      <c r="B1336" s="104"/>
      <c r="C1336" s="153"/>
      <c r="D1336" s="105"/>
      <c r="E1336" s="105"/>
      <c r="F1336" s="106"/>
      <c r="G1336" s="105"/>
      <c r="H1336" s="105"/>
      <c r="I1336" s="107"/>
      <c r="J1336" s="422"/>
      <c r="K1336" s="422"/>
      <c r="L1336" s="531"/>
      <c r="M1336" s="422"/>
      <c r="N1336" s="104"/>
      <c r="O1336" s="79">
        <f t="shared" si="63"/>
        <v>0</v>
      </c>
      <c r="P1336" s="79">
        <f t="shared" si="63"/>
        <v>0</v>
      </c>
      <c r="Q1336" s="102" t="str">
        <f t="shared" si="64"/>
        <v/>
      </c>
    </row>
    <row r="1337" spans="1:17" x14ac:dyDescent="0.2">
      <c r="A1337" s="118" t="str">
        <f t="shared" si="62"/>
        <v/>
      </c>
      <c r="B1337" s="104"/>
      <c r="C1337" s="153"/>
      <c r="D1337" s="105"/>
      <c r="E1337" s="105"/>
      <c r="F1337" s="106"/>
      <c r="G1337" s="105"/>
      <c r="H1337" s="105"/>
      <c r="I1337" s="107"/>
      <c r="J1337" s="422"/>
      <c r="K1337" s="422"/>
      <c r="L1337" s="531"/>
      <c r="M1337" s="422"/>
      <c r="N1337" s="104"/>
      <c r="O1337" s="79">
        <f t="shared" si="63"/>
        <v>0</v>
      </c>
      <c r="P1337" s="79">
        <f t="shared" si="63"/>
        <v>0</v>
      </c>
      <c r="Q1337" s="152" t="str">
        <f t="shared" si="64"/>
        <v/>
      </c>
    </row>
    <row r="1338" spans="1:17" x14ac:dyDescent="0.2">
      <c r="A1338" s="438" t="str">
        <f t="shared" si="62"/>
        <v/>
      </c>
      <c r="B1338" s="104"/>
      <c r="C1338" s="153"/>
      <c r="D1338" s="105"/>
      <c r="E1338" s="105"/>
      <c r="F1338" s="106"/>
      <c r="G1338" s="105"/>
      <c r="H1338" s="105"/>
      <c r="I1338" s="107"/>
      <c r="J1338" s="422"/>
      <c r="K1338" s="422"/>
      <c r="L1338" s="531"/>
      <c r="M1338" s="422"/>
      <c r="N1338" s="104"/>
      <c r="O1338" s="427">
        <f t="shared" si="63"/>
        <v>0</v>
      </c>
      <c r="P1338" s="427">
        <f t="shared" si="63"/>
        <v>0</v>
      </c>
      <c r="Q1338" s="428" t="str">
        <f t="shared" si="64"/>
        <v/>
      </c>
    </row>
    <row r="1339" spans="1:17" x14ac:dyDescent="0.2">
      <c r="A1339" s="118" t="str">
        <f t="shared" si="62"/>
        <v/>
      </c>
      <c r="B1339" s="104"/>
      <c r="C1339" s="153"/>
      <c r="D1339" s="105"/>
      <c r="E1339" s="105"/>
      <c r="F1339" s="106"/>
      <c r="G1339" s="105"/>
      <c r="H1339" s="105"/>
      <c r="I1339" s="107"/>
      <c r="J1339" s="422"/>
      <c r="K1339" s="422"/>
      <c r="L1339" s="531"/>
      <c r="M1339" s="422"/>
      <c r="N1339" s="104"/>
      <c r="O1339" s="79">
        <f t="shared" si="63"/>
        <v>0</v>
      </c>
      <c r="P1339" s="79">
        <f t="shared" si="63"/>
        <v>0</v>
      </c>
      <c r="Q1339" s="102" t="str">
        <f t="shared" si="64"/>
        <v/>
      </c>
    </row>
    <row r="1340" spans="1:17" x14ac:dyDescent="0.2">
      <c r="A1340" s="118" t="str">
        <f t="shared" si="62"/>
        <v/>
      </c>
      <c r="B1340" s="104"/>
      <c r="C1340" s="153"/>
      <c r="D1340" s="105"/>
      <c r="E1340" s="105"/>
      <c r="F1340" s="106"/>
      <c r="G1340" s="105"/>
      <c r="H1340" s="105"/>
      <c r="I1340" s="107"/>
      <c r="J1340" s="422"/>
      <c r="K1340" s="422"/>
      <c r="L1340" s="531"/>
      <c r="M1340" s="422"/>
      <c r="N1340" s="104"/>
      <c r="O1340" s="79">
        <f t="shared" si="63"/>
        <v>0</v>
      </c>
      <c r="P1340" s="79">
        <f t="shared" si="63"/>
        <v>0</v>
      </c>
      <c r="Q1340" s="102" t="str">
        <f t="shared" si="64"/>
        <v/>
      </c>
    </row>
    <row r="1341" spans="1:17" x14ac:dyDescent="0.2">
      <c r="A1341" s="118" t="str">
        <f t="shared" si="62"/>
        <v/>
      </c>
      <c r="B1341" s="104"/>
      <c r="C1341" s="153"/>
      <c r="D1341" s="105"/>
      <c r="E1341" s="105"/>
      <c r="F1341" s="106"/>
      <c r="G1341" s="105"/>
      <c r="H1341" s="105"/>
      <c r="I1341" s="107"/>
      <c r="J1341" s="422"/>
      <c r="K1341" s="422"/>
      <c r="L1341" s="531"/>
      <c r="M1341" s="422"/>
      <c r="N1341" s="104"/>
      <c r="O1341" s="79">
        <f t="shared" si="63"/>
        <v>0</v>
      </c>
      <c r="P1341" s="79">
        <f t="shared" si="63"/>
        <v>0</v>
      </c>
      <c r="Q1341" s="152" t="str">
        <f t="shared" si="64"/>
        <v/>
      </c>
    </row>
    <row r="1342" spans="1:17" x14ac:dyDescent="0.2">
      <c r="A1342" s="118" t="str">
        <f t="shared" si="62"/>
        <v/>
      </c>
      <c r="B1342" s="104"/>
      <c r="C1342" s="153"/>
      <c r="D1342" s="105"/>
      <c r="E1342" s="105"/>
      <c r="F1342" s="106"/>
      <c r="G1342" s="105"/>
      <c r="H1342" s="105"/>
      <c r="I1342" s="107"/>
      <c r="J1342" s="422"/>
      <c r="K1342" s="422"/>
      <c r="L1342" s="531"/>
      <c r="M1342" s="422"/>
      <c r="N1342" s="104"/>
      <c r="O1342" s="427">
        <f t="shared" si="63"/>
        <v>0</v>
      </c>
      <c r="P1342" s="427">
        <f t="shared" si="63"/>
        <v>0</v>
      </c>
      <c r="Q1342" s="428" t="str">
        <f t="shared" si="64"/>
        <v/>
      </c>
    </row>
    <row r="1343" spans="1:17" x14ac:dyDescent="0.2">
      <c r="A1343" s="438" t="str">
        <f t="shared" si="62"/>
        <v/>
      </c>
      <c r="B1343" s="104"/>
      <c r="C1343" s="153"/>
      <c r="D1343" s="105"/>
      <c r="E1343" s="105"/>
      <c r="F1343" s="106"/>
      <c r="G1343" s="105"/>
      <c r="H1343" s="105"/>
      <c r="I1343" s="107"/>
      <c r="J1343" s="422"/>
      <c r="K1343" s="422"/>
      <c r="L1343" s="531"/>
      <c r="M1343" s="422"/>
      <c r="N1343" s="104"/>
      <c r="O1343" s="79">
        <f t="shared" si="63"/>
        <v>0</v>
      </c>
      <c r="P1343" s="79">
        <f t="shared" si="63"/>
        <v>0</v>
      </c>
      <c r="Q1343" s="102" t="str">
        <f t="shared" si="64"/>
        <v/>
      </c>
    </row>
    <row r="1344" spans="1:17" x14ac:dyDescent="0.2">
      <c r="A1344" s="118" t="str">
        <f t="shared" si="62"/>
        <v/>
      </c>
      <c r="B1344" s="104"/>
      <c r="C1344" s="153"/>
      <c r="D1344" s="105"/>
      <c r="E1344" s="105"/>
      <c r="F1344" s="106"/>
      <c r="G1344" s="105"/>
      <c r="H1344" s="105"/>
      <c r="I1344" s="107"/>
      <c r="J1344" s="422"/>
      <c r="K1344" s="422"/>
      <c r="L1344" s="531"/>
      <c r="M1344" s="422"/>
      <c r="N1344" s="104"/>
      <c r="O1344" s="79">
        <f t="shared" si="63"/>
        <v>0</v>
      </c>
      <c r="P1344" s="79">
        <f t="shared" si="63"/>
        <v>0</v>
      </c>
      <c r="Q1344" s="102" t="str">
        <f t="shared" si="64"/>
        <v/>
      </c>
    </row>
    <row r="1345" spans="1:17" x14ac:dyDescent="0.2">
      <c r="A1345" s="118" t="str">
        <f t="shared" si="62"/>
        <v/>
      </c>
      <c r="B1345" s="104"/>
      <c r="C1345" s="153"/>
      <c r="D1345" s="105"/>
      <c r="E1345" s="105"/>
      <c r="F1345" s="106"/>
      <c r="G1345" s="105"/>
      <c r="H1345" s="105"/>
      <c r="I1345" s="107"/>
      <c r="J1345" s="422"/>
      <c r="K1345" s="422"/>
      <c r="L1345" s="531"/>
      <c r="M1345" s="422"/>
      <c r="N1345" s="104"/>
      <c r="O1345" s="79">
        <f t="shared" si="63"/>
        <v>0</v>
      </c>
      <c r="P1345" s="79">
        <f t="shared" si="63"/>
        <v>0</v>
      </c>
      <c r="Q1345" s="152" t="str">
        <f t="shared" si="64"/>
        <v/>
      </c>
    </row>
    <row r="1346" spans="1:17" x14ac:dyDescent="0.2">
      <c r="A1346" s="118" t="str">
        <f t="shared" si="62"/>
        <v/>
      </c>
      <c r="B1346" s="104"/>
      <c r="C1346" s="153"/>
      <c r="D1346" s="105"/>
      <c r="E1346" s="105"/>
      <c r="F1346" s="106"/>
      <c r="G1346" s="105"/>
      <c r="H1346" s="105"/>
      <c r="I1346" s="107"/>
      <c r="J1346" s="422"/>
      <c r="K1346" s="422"/>
      <c r="L1346" s="531"/>
      <c r="M1346" s="422"/>
      <c r="N1346" s="104"/>
      <c r="O1346" s="427">
        <f t="shared" si="63"/>
        <v>0</v>
      </c>
      <c r="P1346" s="427">
        <f t="shared" si="63"/>
        <v>0</v>
      </c>
      <c r="Q1346" s="428" t="str">
        <f t="shared" si="64"/>
        <v/>
      </c>
    </row>
    <row r="1347" spans="1:17" x14ac:dyDescent="0.2">
      <c r="A1347" s="118" t="str">
        <f t="shared" si="62"/>
        <v/>
      </c>
      <c r="B1347" s="104"/>
      <c r="C1347" s="153"/>
      <c r="D1347" s="105"/>
      <c r="E1347" s="105"/>
      <c r="F1347" s="106"/>
      <c r="G1347" s="105"/>
      <c r="H1347" s="105"/>
      <c r="I1347" s="107"/>
      <c r="J1347" s="422"/>
      <c r="K1347" s="422"/>
      <c r="L1347" s="531"/>
      <c r="M1347" s="422"/>
      <c r="N1347" s="104"/>
      <c r="O1347" s="79">
        <f t="shared" si="63"/>
        <v>0</v>
      </c>
      <c r="P1347" s="79">
        <f t="shared" si="63"/>
        <v>0</v>
      </c>
      <c r="Q1347" s="102" t="str">
        <f t="shared" si="64"/>
        <v/>
      </c>
    </row>
    <row r="1348" spans="1:17" x14ac:dyDescent="0.2">
      <c r="A1348" s="438" t="str">
        <f t="shared" si="62"/>
        <v/>
      </c>
      <c r="B1348" s="104"/>
      <c r="C1348" s="153"/>
      <c r="D1348" s="105"/>
      <c r="E1348" s="105"/>
      <c r="F1348" s="106"/>
      <c r="G1348" s="105"/>
      <c r="H1348" s="105"/>
      <c r="I1348" s="107"/>
      <c r="J1348" s="422"/>
      <c r="K1348" s="422"/>
      <c r="L1348" s="531"/>
      <c r="M1348" s="422"/>
      <c r="N1348" s="104"/>
      <c r="O1348" s="79">
        <f t="shared" si="63"/>
        <v>0</v>
      </c>
      <c r="P1348" s="79">
        <f t="shared" si="63"/>
        <v>0</v>
      </c>
      <c r="Q1348" s="102" t="str">
        <f t="shared" si="64"/>
        <v/>
      </c>
    </row>
    <row r="1349" spans="1:17" x14ac:dyDescent="0.2">
      <c r="A1349" s="118" t="str">
        <f t="shared" si="62"/>
        <v/>
      </c>
      <c r="B1349" s="104"/>
      <c r="C1349" s="153"/>
      <c r="D1349" s="105"/>
      <c r="E1349" s="105"/>
      <c r="F1349" s="106"/>
      <c r="G1349" s="105"/>
      <c r="H1349" s="105"/>
      <c r="I1349" s="107"/>
      <c r="J1349" s="422"/>
      <c r="K1349" s="422"/>
      <c r="L1349" s="531"/>
      <c r="M1349" s="422"/>
      <c r="N1349" s="104"/>
      <c r="O1349" s="79">
        <f t="shared" si="63"/>
        <v>0</v>
      </c>
      <c r="P1349" s="79">
        <f t="shared" si="63"/>
        <v>0</v>
      </c>
      <c r="Q1349" s="152" t="str">
        <f t="shared" si="64"/>
        <v/>
      </c>
    </row>
    <row r="1350" spans="1:17" x14ac:dyDescent="0.2">
      <c r="A1350" s="118" t="str">
        <f t="shared" si="62"/>
        <v/>
      </c>
      <c r="B1350" s="104"/>
      <c r="C1350" s="153"/>
      <c r="D1350" s="105"/>
      <c r="E1350" s="105"/>
      <c r="F1350" s="106"/>
      <c r="G1350" s="105"/>
      <c r="H1350" s="105"/>
      <c r="I1350" s="107"/>
      <c r="J1350" s="422"/>
      <c r="K1350" s="422"/>
      <c r="L1350" s="531"/>
      <c r="M1350" s="422"/>
      <c r="N1350" s="104"/>
      <c r="O1350" s="427">
        <f t="shared" si="63"/>
        <v>0</v>
      </c>
      <c r="P1350" s="427">
        <f t="shared" si="63"/>
        <v>0</v>
      </c>
      <c r="Q1350" s="428" t="str">
        <f t="shared" si="64"/>
        <v/>
      </c>
    </row>
    <row r="1351" spans="1:17" x14ac:dyDescent="0.2">
      <c r="A1351" s="118" t="str">
        <f t="shared" si="62"/>
        <v/>
      </c>
      <c r="B1351" s="104"/>
      <c r="C1351" s="153"/>
      <c r="D1351" s="105"/>
      <c r="E1351" s="105"/>
      <c r="F1351" s="106"/>
      <c r="G1351" s="105"/>
      <c r="H1351" s="105"/>
      <c r="I1351" s="107"/>
      <c r="J1351" s="422"/>
      <c r="K1351" s="422"/>
      <c r="L1351" s="531"/>
      <c r="M1351" s="422"/>
      <c r="N1351" s="104"/>
      <c r="O1351" s="79">
        <f t="shared" si="63"/>
        <v>0</v>
      </c>
      <c r="P1351" s="79">
        <f t="shared" si="63"/>
        <v>0</v>
      </c>
      <c r="Q1351" s="102" t="str">
        <f t="shared" si="64"/>
        <v/>
      </c>
    </row>
    <row r="1352" spans="1:17" x14ac:dyDescent="0.2">
      <c r="A1352" s="118" t="str">
        <f t="shared" si="62"/>
        <v/>
      </c>
      <c r="B1352" s="104"/>
      <c r="C1352" s="153"/>
      <c r="D1352" s="105"/>
      <c r="E1352" s="105"/>
      <c r="F1352" s="106"/>
      <c r="G1352" s="105"/>
      <c r="H1352" s="105"/>
      <c r="I1352" s="107"/>
      <c r="J1352" s="422"/>
      <c r="K1352" s="422"/>
      <c r="L1352" s="531"/>
      <c r="M1352" s="422"/>
      <c r="N1352" s="104"/>
      <c r="O1352" s="79">
        <f t="shared" si="63"/>
        <v>0</v>
      </c>
      <c r="P1352" s="79">
        <f t="shared" si="63"/>
        <v>0</v>
      </c>
      <c r="Q1352" s="102" t="str">
        <f t="shared" si="64"/>
        <v/>
      </c>
    </row>
    <row r="1353" spans="1:17" x14ac:dyDescent="0.2">
      <c r="A1353" s="438" t="str">
        <f t="shared" si="62"/>
        <v/>
      </c>
      <c r="B1353" s="104"/>
      <c r="C1353" s="153"/>
      <c r="D1353" s="105"/>
      <c r="E1353" s="105"/>
      <c r="F1353" s="106"/>
      <c r="G1353" s="105"/>
      <c r="H1353" s="105"/>
      <c r="I1353" s="107"/>
      <c r="J1353" s="422"/>
      <c r="K1353" s="422"/>
      <c r="L1353" s="531"/>
      <c r="M1353" s="422"/>
      <c r="N1353" s="104"/>
      <c r="O1353" s="79">
        <f t="shared" si="63"/>
        <v>0</v>
      </c>
      <c r="P1353" s="79">
        <f t="shared" si="63"/>
        <v>0</v>
      </c>
      <c r="Q1353" s="152" t="str">
        <f t="shared" si="64"/>
        <v/>
      </c>
    </row>
    <row r="1354" spans="1:17" x14ac:dyDescent="0.2">
      <c r="A1354" s="118" t="str">
        <f t="shared" si="62"/>
        <v/>
      </c>
      <c r="B1354" s="104"/>
      <c r="C1354" s="153"/>
      <c r="D1354" s="105"/>
      <c r="E1354" s="105"/>
      <c r="F1354" s="106"/>
      <c r="G1354" s="105"/>
      <c r="H1354" s="105"/>
      <c r="I1354" s="107"/>
      <c r="J1354" s="422"/>
      <c r="K1354" s="422"/>
      <c r="L1354" s="531"/>
      <c r="M1354" s="422"/>
      <c r="N1354" s="104"/>
      <c r="O1354" s="427">
        <f t="shared" si="63"/>
        <v>0</v>
      </c>
      <c r="P1354" s="427">
        <f t="shared" si="63"/>
        <v>0</v>
      </c>
      <c r="Q1354" s="428" t="str">
        <f t="shared" si="64"/>
        <v/>
      </c>
    </row>
    <row r="1355" spans="1:17" x14ac:dyDescent="0.2">
      <c r="A1355" s="118" t="str">
        <f t="shared" si="62"/>
        <v/>
      </c>
      <c r="B1355" s="104"/>
      <c r="C1355" s="153"/>
      <c r="D1355" s="105"/>
      <c r="E1355" s="105"/>
      <c r="F1355" s="106"/>
      <c r="G1355" s="105"/>
      <c r="H1355" s="105"/>
      <c r="I1355" s="107"/>
      <c r="J1355" s="422"/>
      <c r="K1355" s="422"/>
      <c r="L1355" s="531"/>
      <c r="M1355" s="422"/>
      <c r="N1355" s="104"/>
      <c r="O1355" s="79">
        <f t="shared" si="63"/>
        <v>0</v>
      </c>
      <c r="P1355" s="79">
        <f t="shared" si="63"/>
        <v>0</v>
      </c>
      <c r="Q1355" s="102" t="str">
        <f t="shared" si="64"/>
        <v/>
      </c>
    </row>
    <row r="1356" spans="1:17" x14ac:dyDescent="0.2">
      <c r="A1356" s="118" t="str">
        <f t="shared" si="62"/>
        <v/>
      </c>
      <c r="B1356" s="104"/>
      <c r="C1356" s="153"/>
      <c r="D1356" s="105"/>
      <c r="E1356" s="105"/>
      <c r="F1356" s="106"/>
      <c r="G1356" s="105"/>
      <c r="H1356" s="105"/>
      <c r="I1356" s="107"/>
      <c r="J1356" s="422"/>
      <c r="K1356" s="422"/>
      <c r="L1356" s="531"/>
      <c r="M1356" s="422"/>
      <c r="N1356" s="104"/>
      <c r="O1356" s="79">
        <f t="shared" si="63"/>
        <v>0</v>
      </c>
      <c r="P1356" s="79">
        <f t="shared" si="63"/>
        <v>0</v>
      </c>
      <c r="Q1356" s="102" t="str">
        <f t="shared" si="64"/>
        <v/>
      </c>
    </row>
    <row r="1357" spans="1:17" x14ac:dyDescent="0.2">
      <c r="A1357" s="118" t="str">
        <f t="shared" si="62"/>
        <v/>
      </c>
      <c r="B1357" s="104"/>
      <c r="C1357" s="153"/>
      <c r="D1357" s="105"/>
      <c r="E1357" s="105"/>
      <c r="F1357" s="106"/>
      <c r="G1357" s="105"/>
      <c r="H1357" s="105"/>
      <c r="I1357" s="107"/>
      <c r="J1357" s="422"/>
      <c r="K1357" s="422"/>
      <c r="L1357" s="531"/>
      <c r="M1357" s="422"/>
      <c r="N1357" s="104"/>
      <c r="O1357" s="79">
        <f t="shared" si="63"/>
        <v>0</v>
      </c>
      <c r="P1357" s="79">
        <f t="shared" si="63"/>
        <v>0</v>
      </c>
      <c r="Q1357" s="152" t="str">
        <f t="shared" si="64"/>
        <v/>
      </c>
    </row>
    <row r="1358" spans="1:17" x14ac:dyDescent="0.2">
      <c r="A1358" s="438" t="str">
        <f t="shared" si="62"/>
        <v/>
      </c>
      <c r="B1358" s="104"/>
      <c r="C1358" s="153"/>
      <c r="D1358" s="105"/>
      <c r="E1358" s="105"/>
      <c r="F1358" s="106"/>
      <c r="G1358" s="105"/>
      <c r="H1358" s="105"/>
      <c r="I1358" s="107"/>
      <c r="J1358" s="422"/>
      <c r="K1358" s="422"/>
      <c r="L1358" s="531"/>
      <c r="M1358" s="422"/>
      <c r="N1358" s="104"/>
      <c r="O1358" s="427">
        <f t="shared" si="63"/>
        <v>0</v>
      </c>
      <c r="P1358" s="427">
        <f t="shared" si="63"/>
        <v>0</v>
      </c>
      <c r="Q1358" s="428" t="str">
        <f t="shared" si="64"/>
        <v/>
      </c>
    </row>
    <row r="1359" spans="1:17" x14ac:dyDescent="0.2">
      <c r="A1359" s="118" t="str">
        <f t="shared" si="62"/>
        <v/>
      </c>
      <c r="B1359" s="104"/>
      <c r="C1359" s="153"/>
      <c r="D1359" s="105"/>
      <c r="E1359" s="105"/>
      <c r="F1359" s="106"/>
      <c r="G1359" s="105"/>
      <c r="H1359" s="105"/>
      <c r="I1359" s="107"/>
      <c r="J1359" s="422"/>
      <c r="K1359" s="422"/>
      <c r="L1359" s="531"/>
      <c r="M1359" s="422"/>
      <c r="N1359" s="104"/>
      <c r="O1359" s="79">
        <f t="shared" si="63"/>
        <v>0</v>
      </c>
      <c r="P1359" s="79">
        <f t="shared" si="63"/>
        <v>0</v>
      </c>
      <c r="Q1359" s="102" t="str">
        <f t="shared" si="64"/>
        <v/>
      </c>
    </row>
    <row r="1360" spans="1:17" x14ac:dyDescent="0.2">
      <c r="A1360" s="118" t="str">
        <f t="shared" si="62"/>
        <v/>
      </c>
      <c r="B1360" s="104"/>
      <c r="C1360" s="153"/>
      <c r="D1360" s="105"/>
      <c r="E1360" s="105"/>
      <c r="F1360" s="106"/>
      <c r="G1360" s="105"/>
      <c r="H1360" s="105"/>
      <c r="I1360" s="107"/>
      <c r="J1360" s="422"/>
      <c r="K1360" s="422"/>
      <c r="L1360" s="531"/>
      <c r="M1360" s="422"/>
      <c r="N1360" s="104"/>
      <c r="O1360" s="79">
        <f t="shared" si="63"/>
        <v>0</v>
      </c>
      <c r="P1360" s="79">
        <f t="shared" si="63"/>
        <v>0</v>
      </c>
      <c r="Q1360" s="102" t="str">
        <f t="shared" si="64"/>
        <v/>
      </c>
    </row>
    <row r="1361" spans="1:17" x14ac:dyDescent="0.2">
      <c r="A1361" s="118" t="str">
        <f t="shared" si="62"/>
        <v/>
      </c>
      <c r="B1361" s="104"/>
      <c r="C1361" s="153"/>
      <c r="D1361" s="105"/>
      <c r="E1361" s="105"/>
      <c r="F1361" s="106"/>
      <c r="G1361" s="105"/>
      <c r="H1361" s="105"/>
      <c r="I1361" s="107"/>
      <c r="J1361" s="422"/>
      <c r="K1361" s="422"/>
      <c r="L1361" s="531"/>
      <c r="M1361" s="422"/>
      <c r="N1361" s="104"/>
      <c r="O1361" s="79">
        <f t="shared" si="63"/>
        <v>0</v>
      </c>
      <c r="P1361" s="79">
        <f t="shared" si="63"/>
        <v>0</v>
      </c>
      <c r="Q1361" s="152" t="str">
        <f t="shared" si="64"/>
        <v/>
      </c>
    </row>
    <row r="1362" spans="1:17" x14ac:dyDescent="0.2">
      <c r="A1362" s="118" t="str">
        <f t="shared" si="62"/>
        <v/>
      </c>
      <c r="B1362" s="104"/>
      <c r="C1362" s="153"/>
      <c r="D1362" s="105"/>
      <c r="E1362" s="105"/>
      <c r="F1362" s="106"/>
      <c r="G1362" s="105"/>
      <c r="H1362" s="105"/>
      <c r="I1362" s="107"/>
      <c r="J1362" s="422"/>
      <c r="K1362" s="422"/>
      <c r="L1362" s="531"/>
      <c r="M1362" s="422"/>
      <c r="N1362" s="104"/>
      <c r="O1362" s="427">
        <f t="shared" si="63"/>
        <v>0</v>
      </c>
      <c r="P1362" s="427">
        <f t="shared" si="63"/>
        <v>0</v>
      </c>
      <c r="Q1362" s="428" t="str">
        <f t="shared" si="64"/>
        <v/>
      </c>
    </row>
    <row r="1363" spans="1:17" x14ac:dyDescent="0.2">
      <c r="A1363" s="438" t="str">
        <f t="shared" si="62"/>
        <v/>
      </c>
      <c r="B1363" s="104"/>
      <c r="C1363" s="153"/>
      <c r="D1363" s="105"/>
      <c r="E1363" s="105"/>
      <c r="F1363" s="106"/>
      <c r="G1363" s="105"/>
      <c r="H1363" s="105"/>
      <c r="I1363" s="107"/>
      <c r="J1363" s="422"/>
      <c r="K1363" s="422"/>
      <c r="L1363" s="531"/>
      <c r="M1363" s="422"/>
      <c r="N1363" s="104"/>
      <c r="O1363" s="79">
        <f t="shared" si="63"/>
        <v>0</v>
      </c>
      <c r="P1363" s="79">
        <f t="shared" si="63"/>
        <v>0</v>
      </c>
      <c r="Q1363" s="102" t="str">
        <f t="shared" si="64"/>
        <v/>
      </c>
    </row>
    <row r="1364" spans="1:17" s="436" customFormat="1" x14ac:dyDescent="0.2">
      <c r="A1364" s="118" t="str">
        <f t="shared" si="62"/>
        <v/>
      </c>
      <c r="B1364" s="447"/>
      <c r="C1364" s="448"/>
      <c r="D1364" s="446"/>
      <c r="E1364" s="446"/>
      <c r="F1364" s="449"/>
      <c r="G1364" s="446"/>
      <c r="H1364" s="446"/>
      <c r="I1364" s="446"/>
      <c r="J1364" s="450"/>
      <c r="K1364" s="450"/>
      <c r="L1364" s="532"/>
      <c r="M1364" s="450"/>
      <c r="N1364" s="447"/>
      <c r="O1364" s="79">
        <f t="shared" si="63"/>
        <v>0</v>
      </c>
      <c r="P1364" s="79">
        <f t="shared" si="63"/>
        <v>0</v>
      </c>
      <c r="Q1364" s="102" t="str">
        <f t="shared" si="64"/>
        <v/>
      </c>
    </row>
    <row r="1365" spans="1:17" x14ac:dyDescent="0.2">
      <c r="A1365" s="118" t="str">
        <f t="shared" si="62"/>
        <v/>
      </c>
      <c r="B1365" s="104"/>
      <c r="C1365" s="153"/>
      <c r="D1365" s="105"/>
      <c r="E1365" s="105"/>
      <c r="F1365" s="106"/>
      <c r="G1365" s="105"/>
      <c r="H1365" s="105"/>
      <c r="I1365" s="107"/>
      <c r="J1365" s="422"/>
      <c r="K1365" s="422"/>
      <c r="L1365" s="531"/>
      <c r="M1365" s="422"/>
      <c r="N1365" s="104"/>
      <c r="O1365" s="79">
        <f t="shared" si="63"/>
        <v>0</v>
      </c>
      <c r="P1365" s="79">
        <f t="shared" si="63"/>
        <v>0</v>
      </c>
      <c r="Q1365" s="152" t="str">
        <f t="shared" si="64"/>
        <v/>
      </c>
    </row>
    <row r="1366" spans="1:17" x14ac:dyDescent="0.2">
      <c r="A1366" s="118" t="str">
        <f t="shared" si="62"/>
        <v/>
      </c>
      <c r="B1366" s="104"/>
      <c r="C1366" s="153"/>
      <c r="D1366" s="105"/>
      <c r="E1366" s="105"/>
      <c r="F1366" s="106"/>
      <c r="G1366" s="105"/>
      <c r="H1366" s="105"/>
      <c r="I1366" s="107"/>
      <c r="J1366" s="422"/>
      <c r="K1366" s="422"/>
      <c r="L1366" s="531"/>
      <c r="M1366" s="422"/>
      <c r="N1366" s="104"/>
      <c r="O1366" s="427">
        <f t="shared" si="63"/>
        <v>0</v>
      </c>
      <c r="P1366" s="427">
        <f t="shared" si="63"/>
        <v>0</v>
      </c>
      <c r="Q1366" s="428" t="str">
        <f t="shared" si="64"/>
        <v/>
      </c>
    </row>
    <row r="1367" spans="1:17" x14ac:dyDescent="0.2">
      <c r="A1367" s="118" t="str">
        <f t="shared" si="62"/>
        <v/>
      </c>
      <c r="B1367" s="104"/>
      <c r="C1367" s="153"/>
      <c r="D1367" s="105"/>
      <c r="E1367" s="105"/>
      <c r="F1367" s="106"/>
      <c r="G1367" s="105"/>
      <c r="H1367" s="105"/>
      <c r="I1367" s="107"/>
      <c r="J1367" s="422"/>
      <c r="K1367" s="422"/>
      <c r="L1367" s="531"/>
      <c r="M1367" s="422"/>
      <c r="N1367" s="104"/>
      <c r="O1367" s="79">
        <f t="shared" si="63"/>
        <v>0</v>
      </c>
      <c r="P1367" s="79">
        <f t="shared" si="63"/>
        <v>0</v>
      </c>
      <c r="Q1367" s="102" t="str">
        <f t="shared" si="64"/>
        <v/>
      </c>
    </row>
    <row r="1368" spans="1:17" x14ac:dyDescent="0.2">
      <c r="A1368" s="438" t="str">
        <f t="shared" si="62"/>
        <v/>
      </c>
      <c r="B1368" s="104"/>
      <c r="C1368" s="153"/>
      <c r="D1368" s="105"/>
      <c r="E1368" s="105"/>
      <c r="F1368" s="106"/>
      <c r="G1368" s="105"/>
      <c r="H1368" s="105"/>
      <c r="I1368" s="107"/>
      <c r="J1368" s="422"/>
      <c r="K1368" s="422"/>
      <c r="L1368" s="531"/>
      <c r="M1368" s="422"/>
      <c r="N1368" s="104"/>
      <c r="O1368" s="79">
        <f t="shared" si="63"/>
        <v>0</v>
      </c>
      <c r="P1368" s="79">
        <f t="shared" si="63"/>
        <v>0</v>
      </c>
      <c r="Q1368" s="102" t="str">
        <f t="shared" si="64"/>
        <v/>
      </c>
    </row>
    <row r="1369" spans="1:17" x14ac:dyDescent="0.2">
      <c r="A1369" s="118" t="str">
        <f t="shared" si="62"/>
        <v/>
      </c>
      <c r="B1369" s="104"/>
      <c r="C1369" s="153"/>
      <c r="D1369" s="105"/>
      <c r="E1369" s="105"/>
      <c r="F1369" s="106"/>
      <c r="G1369" s="105"/>
      <c r="H1369" s="105"/>
      <c r="I1369" s="107"/>
      <c r="J1369" s="422"/>
      <c r="K1369" s="422"/>
      <c r="L1369" s="531"/>
      <c r="M1369" s="422"/>
      <c r="N1369" s="104"/>
      <c r="O1369" s="79">
        <f t="shared" si="63"/>
        <v>0</v>
      </c>
      <c r="P1369" s="79">
        <f t="shared" si="63"/>
        <v>0</v>
      </c>
      <c r="Q1369" s="152" t="str">
        <f t="shared" si="64"/>
        <v/>
      </c>
    </row>
    <row r="1370" spans="1:17" x14ac:dyDescent="0.2">
      <c r="A1370" s="118" t="str">
        <f t="shared" si="62"/>
        <v/>
      </c>
      <c r="B1370" s="104"/>
      <c r="C1370" s="153"/>
      <c r="D1370" s="105"/>
      <c r="E1370" s="105"/>
      <c r="F1370" s="106"/>
      <c r="G1370" s="105"/>
      <c r="H1370" s="105"/>
      <c r="I1370" s="107"/>
      <c r="J1370" s="422"/>
      <c r="K1370" s="422"/>
      <c r="L1370" s="531"/>
      <c r="M1370" s="422"/>
      <c r="N1370" s="104"/>
      <c r="O1370" s="427">
        <f t="shared" si="63"/>
        <v>0</v>
      </c>
      <c r="P1370" s="427">
        <f t="shared" si="63"/>
        <v>0</v>
      </c>
      <c r="Q1370" s="428" t="str">
        <f t="shared" si="64"/>
        <v/>
      </c>
    </row>
    <row r="1371" spans="1:17" x14ac:dyDescent="0.2">
      <c r="A1371" s="118" t="str">
        <f t="shared" si="62"/>
        <v/>
      </c>
      <c r="B1371" s="104"/>
      <c r="C1371" s="153"/>
      <c r="D1371" s="105"/>
      <c r="E1371" s="105"/>
      <c r="F1371" s="106"/>
      <c r="G1371" s="105"/>
      <c r="H1371" s="105"/>
      <c r="I1371" s="107"/>
      <c r="J1371" s="422"/>
      <c r="K1371" s="422"/>
      <c r="L1371" s="531"/>
      <c r="M1371" s="422"/>
      <c r="N1371" s="104"/>
      <c r="O1371" s="79">
        <f t="shared" si="63"/>
        <v>0</v>
      </c>
      <c r="P1371" s="79">
        <f t="shared" si="63"/>
        <v>0</v>
      </c>
      <c r="Q1371" s="102" t="str">
        <f t="shared" si="64"/>
        <v/>
      </c>
    </row>
    <row r="1372" spans="1:17" x14ac:dyDescent="0.2">
      <c r="A1372" s="118" t="str">
        <f t="shared" si="62"/>
        <v/>
      </c>
      <c r="B1372" s="104"/>
      <c r="C1372" s="153"/>
      <c r="D1372" s="105"/>
      <c r="E1372" s="105"/>
      <c r="F1372" s="106"/>
      <c r="G1372" s="105"/>
      <c r="H1372" s="105"/>
      <c r="I1372" s="107"/>
      <c r="J1372" s="422"/>
      <c r="K1372" s="422"/>
      <c r="L1372" s="531"/>
      <c r="M1372" s="422"/>
      <c r="N1372" s="104"/>
      <c r="O1372" s="79">
        <f t="shared" si="63"/>
        <v>0</v>
      </c>
      <c r="P1372" s="79">
        <f t="shared" si="63"/>
        <v>0</v>
      </c>
      <c r="Q1372" s="102" t="str">
        <f t="shared" si="64"/>
        <v/>
      </c>
    </row>
    <row r="1373" spans="1:17" x14ac:dyDescent="0.2">
      <c r="A1373" s="438" t="str">
        <f t="shared" ref="A1373:A1436" si="65">IF(B1373="","",ROW()-4)</f>
        <v/>
      </c>
      <c r="B1373" s="104"/>
      <c r="C1373" s="153"/>
      <c r="D1373" s="105"/>
      <c r="E1373" s="105"/>
      <c r="F1373" s="106"/>
      <c r="G1373" s="105"/>
      <c r="H1373" s="105"/>
      <c r="I1373" s="107"/>
      <c r="J1373" s="422"/>
      <c r="K1373" s="422"/>
      <c r="L1373" s="531"/>
      <c r="M1373" s="422"/>
      <c r="N1373" s="104"/>
      <c r="O1373" s="79">
        <f t="shared" si="63"/>
        <v>0</v>
      </c>
      <c r="P1373" s="79">
        <f t="shared" si="63"/>
        <v>0</v>
      </c>
      <c r="Q1373" s="152" t="str">
        <f t="shared" si="64"/>
        <v/>
      </c>
    </row>
    <row r="1374" spans="1:17" x14ac:dyDescent="0.2">
      <c r="A1374" s="118" t="str">
        <f t="shared" si="65"/>
        <v/>
      </c>
      <c r="B1374" s="104"/>
      <c r="C1374" s="153"/>
      <c r="D1374" s="105"/>
      <c r="E1374" s="105"/>
      <c r="F1374" s="106"/>
      <c r="G1374" s="105"/>
      <c r="H1374" s="105"/>
      <c r="I1374" s="107"/>
      <c r="J1374" s="422"/>
      <c r="K1374" s="422"/>
      <c r="L1374" s="531"/>
      <c r="M1374" s="422"/>
      <c r="N1374" s="104"/>
      <c r="O1374" s="427">
        <f t="shared" si="63"/>
        <v>0</v>
      </c>
      <c r="P1374" s="427">
        <f t="shared" si="63"/>
        <v>0</v>
      </c>
      <c r="Q1374" s="428" t="str">
        <f t="shared" si="64"/>
        <v/>
      </c>
    </row>
    <row r="1375" spans="1:17" x14ac:dyDescent="0.2">
      <c r="A1375" s="118" t="str">
        <f t="shared" si="65"/>
        <v/>
      </c>
      <c r="B1375" s="104"/>
      <c r="C1375" s="153"/>
      <c r="D1375" s="105"/>
      <c r="E1375" s="105"/>
      <c r="F1375" s="106"/>
      <c r="G1375" s="105"/>
      <c r="H1375" s="105"/>
      <c r="I1375" s="107"/>
      <c r="J1375" s="422"/>
      <c r="K1375" s="422"/>
      <c r="L1375" s="531"/>
      <c r="M1375" s="422"/>
      <c r="N1375" s="104"/>
      <c r="O1375" s="79">
        <f t="shared" si="63"/>
        <v>0</v>
      </c>
      <c r="P1375" s="79">
        <f t="shared" si="63"/>
        <v>0</v>
      </c>
      <c r="Q1375" s="102" t="str">
        <f t="shared" si="64"/>
        <v/>
      </c>
    </row>
    <row r="1376" spans="1:17" x14ac:dyDescent="0.2">
      <c r="A1376" s="118" t="str">
        <f t="shared" si="65"/>
        <v/>
      </c>
      <c r="B1376" s="104"/>
      <c r="C1376" s="153"/>
      <c r="D1376" s="105"/>
      <c r="E1376" s="105"/>
      <c r="F1376" s="106"/>
      <c r="G1376" s="105"/>
      <c r="H1376" s="105"/>
      <c r="I1376" s="107"/>
      <c r="J1376" s="422"/>
      <c r="K1376" s="422"/>
      <c r="L1376" s="531"/>
      <c r="M1376" s="422"/>
      <c r="N1376" s="104"/>
      <c r="O1376" s="79">
        <f t="shared" si="63"/>
        <v>0</v>
      </c>
      <c r="P1376" s="79">
        <f t="shared" si="63"/>
        <v>0</v>
      </c>
      <c r="Q1376" s="102" t="str">
        <f t="shared" si="64"/>
        <v/>
      </c>
    </row>
    <row r="1377" spans="1:17" x14ac:dyDescent="0.2">
      <c r="A1377" s="118" t="str">
        <f t="shared" si="65"/>
        <v/>
      </c>
      <c r="B1377" s="104"/>
      <c r="C1377" s="153"/>
      <c r="D1377" s="105"/>
      <c r="E1377" s="105"/>
      <c r="F1377" s="106"/>
      <c r="G1377" s="105"/>
      <c r="H1377" s="105"/>
      <c r="I1377" s="107"/>
      <c r="J1377" s="422"/>
      <c r="K1377" s="422"/>
      <c r="L1377" s="531"/>
      <c r="M1377" s="422"/>
      <c r="N1377" s="104"/>
      <c r="O1377" s="79">
        <f t="shared" si="63"/>
        <v>0</v>
      </c>
      <c r="P1377" s="79">
        <f t="shared" si="63"/>
        <v>0</v>
      </c>
      <c r="Q1377" s="152" t="str">
        <f t="shared" si="64"/>
        <v/>
      </c>
    </row>
    <row r="1378" spans="1:17" x14ac:dyDescent="0.2">
      <c r="A1378" s="438" t="str">
        <f t="shared" si="65"/>
        <v/>
      </c>
      <c r="B1378" s="104"/>
      <c r="C1378" s="153"/>
      <c r="D1378" s="105"/>
      <c r="E1378" s="105"/>
      <c r="F1378" s="106"/>
      <c r="G1378" s="105"/>
      <c r="H1378" s="105"/>
      <c r="I1378" s="107"/>
      <c r="J1378" s="422"/>
      <c r="K1378" s="422"/>
      <c r="L1378" s="531"/>
      <c r="M1378" s="422"/>
      <c r="N1378" s="104"/>
      <c r="O1378" s="427">
        <f t="shared" si="63"/>
        <v>0</v>
      </c>
      <c r="P1378" s="427">
        <f t="shared" si="63"/>
        <v>0</v>
      </c>
      <c r="Q1378" s="428" t="str">
        <f t="shared" si="64"/>
        <v/>
      </c>
    </row>
    <row r="1379" spans="1:17" x14ac:dyDescent="0.2">
      <c r="A1379" s="118" t="str">
        <f t="shared" si="65"/>
        <v/>
      </c>
      <c r="B1379" s="104"/>
      <c r="C1379" s="153"/>
      <c r="D1379" s="105"/>
      <c r="E1379" s="105"/>
      <c r="F1379" s="106"/>
      <c r="G1379" s="105"/>
      <c r="H1379" s="105"/>
      <c r="I1379" s="107"/>
      <c r="J1379" s="422"/>
      <c r="K1379" s="422"/>
      <c r="L1379" s="531"/>
      <c r="M1379" s="422"/>
      <c r="N1379" s="104"/>
      <c r="O1379" s="79">
        <f t="shared" si="63"/>
        <v>0</v>
      </c>
      <c r="P1379" s="79">
        <f t="shared" si="63"/>
        <v>0</v>
      </c>
      <c r="Q1379" s="102" t="str">
        <f t="shared" si="64"/>
        <v/>
      </c>
    </row>
    <row r="1380" spans="1:17" x14ac:dyDescent="0.2">
      <c r="A1380" s="118" t="str">
        <f t="shared" si="65"/>
        <v/>
      </c>
      <c r="B1380" s="104"/>
      <c r="C1380" s="153"/>
      <c r="D1380" s="105"/>
      <c r="E1380" s="105"/>
      <c r="F1380" s="106"/>
      <c r="G1380" s="105"/>
      <c r="H1380" s="105"/>
      <c r="I1380" s="107"/>
      <c r="J1380" s="422"/>
      <c r="K1380" s="422"/>
      <c r="L1380" s="531"/>
      <c r="M1380" s="422"/>
      <c r="N1380" s="104"/>
      <c r="O1380" s="79">
        <f t="shared" si="63"/>
        <v>0</v>
      </c>
      <c r="P1380" s="79">
        <f t="shared" si="63"/>
        <v>0</v>
      </c>
      <c r="Q1380" s="102" t="str">
        <f t="shared" si="64"/>
        <v/>
      </c>
    </row>
    <row r="1381" spans="1:17" x14ac:dyDescent="0.2">
      <c r="A1381" s="118" t="str">
        <f t="shared" si="65"/>
        <v/>
      </c>
      <c r="B1381" s="104"/>
      <c r="C1381" s="153"/>
      <c r="D1381" s="105"/>
      <c r="E1381" s="105"/>
      <c r="F1381" s="106"/>
      <c r="G1381" s="105"/>
      <c r="H1381" s="105"/>
      <c r="I1381" s="107"/>
      <c r="J1381" s="422"/>
      <c r="K1381" s="422"/>
      <c r="L1381" s="531"/>
      <c r="M1381" s="422"/>
      <c r="N1381" s="104"/>
      <c r="O1381" s="79">
        <f t="shared" si="63"/>
        <v>0</v>
      </c>
      <c r="P1381" s="79">
        <f t="shared" si="63"/>
        <v>0</v>
      </c>
      <c r="Q1381" s="152" t="str">
        <f t="shared" si="64"/>
        <v/>
      </c>
    </row>
    <row r="1382" spans="1:17" s="429" customFormat="1" x14ac:dyDescent="0.2">
      <c r="A1382" s="118" t="str">
        <f t="shared" si="65"/>
        <v/>
      </c>
      <c r="B1382" s="447"/>
      <c r="C1382" s="448"/>
      <c r="D1382" s="446"/>
      <c r="E1382" s="446"/>
      <c r="F1382" s="449"/>
      <c r="G1382" s="446"/>
      <c r="H1382" s="446"/>
      <c r="I1382" s="446"/>
      <c r="J1382" s="450"/>
      <c r="K1382" s="450"/>
      <c r="L1382" s="532"/>
      <c r="M1382" s="450"/>
      <c r="N1382" s="447"/>
      <c r="O1382" s="427">
        <f t="shared" si="63"/>
        <v>0</v>
      </c>
      <c r="P1382" s="427">
        <f t="shared" si="63"/>
        <v>0</v>
      </c>
      <c r="Q1382" s="428" t="str">
        <f t="shared" si="64"/>
        <v/>
      </c>
    </row>
    <row r="1383" spans="1:17" x14ac:dyDescent="0.2">
      <c r="A1383" s="438" t="str">
        <f t="shared" si="65"/>
        <v/>
      </c>
      <c r="B1383" s="104"/>
      <c r="C1383" s="153"/>
      <c r="D1383" s="105"/>
      <c r="E1383" s="105"/>
      <c r="F1383" s="106"/>
      <c r="G1383" s="105"/>
      <c r="H1383" s="105"/>
      <c r="I1383" s="107"/>
      <c r="J1383" s="422"/>
      <c r="K1383" s="422"/>
      <c r="L1383" s="531"/>
      <c r="M1383" s="422"/>
      <c r="N1383" s="104"/>
      <c r="O1383" s="79">
        <f t="shared" si="63"/>
        <v>0</v>
      </c>
      <c r="P1383" s="79">
        <f t="shared" si="63"/>
        <v>0</v>
      </c>
      <c r="Q1383" s="102" t="str">
        <f t="shared" si="64"/>
        <v/>
      </c>
    </row>
    <row r="1384" spans="1:17" s="429" customFormat="1" x14ac:dyDescent="0.2">
      <c r="A1384" s="118" t="str">
        <f t="shared" si="65"/>
        <v/>
      </c>
      <c r="B1384" s="447"/>
      <c r="C1384" s="448"/>
      <c r="D1384" s="446"/>
      <c r="E1384" s="446"/>
      <c r="F1384" s="449"/>
      <c r="G1384" s="446"/>
      <c r="H1384" s="446"/>
      <c r="I1384" s="446"/>
      <c r="J1384" s="450"/>
      <c r="K1384" s="450"/>
      <c r="L1384" s="532"/>
      <c r="M1384" s="450"/>
      <c r="N1384" s="447"/>
      <c r="O1384" s="79">
        <f t="shared" si="63"/>
        <v>0</v>
      </c>
      <c r="P1384" s="79">
        <f t="shared" si="63"/>
        <v>0</v>
      </c>
      <c r="Q1384" s="102" t="str">
        <f t="shared" si="64"/>
        <v/>
      </c>
    </row>
    <row r="1385" spans="1:17" x14ac:dyDescent="0.2">
      <c r="A1385" s="118" t="str">
        <f t="shared" si="65"/>
        <v/>
      </c>
      <c r="B1385" s="104"/>
      <c r="C1385" s="153"/>
      <c r="D1385" s="105"/>
      <c r="E1385" s="105"/>
      <c r="F1385" s="106"/>
      <c r="G1385" s="105"/>
      <c r="H1385" s="105"/>
      <c r="I1385" s="107"/>
      <c r="J1385" s="422"/>
      <c r="K1385" s="422"/>
      <c r="L1385" s="531"/>
      <c r="M1385" s="422"/>
      <c r="N1385" s="104"/>
      <c r="O1385" s="79">
        <f t="shared" si="63"/>
        <v>0</v>
      </c>
      <c r="P1385" s="79">
        <f t="shared" si="63"/>
        <v>0</v>
      </c>
      <c r="Q1385" s="152" t="str">
        <f t="shared" si="64"/>
        <v/>
      </c>
    </row>
    <row r="1386" spans="1:17" x14ac:dyDescent="0.2">
      <c r="A1386" s="118" t="str">
        <f t="shared" si="65"/>
        <v/>
      </c>
      <c r="B1386" s="104"/>
      <c r="C1386" s="153"/>
      <c r="D1386" s="105"/>
      <c r="E1386" s="105"/>
      <c r="F1386" s="106"/>
      <c r="G1386" s="105"/>
      <c r="H1386" s="105"/>
      <c r="I1386" s="107"/>
      <c r="J1386" s="422"/>
      <c r="K1386" s="422"/>
      <c r="L1386" s="531"/>
      <c r="M1386" s="422"/>
      <c r="N1386" s="104"/>
      <c r="O1386" s="427">
        <f t="shared" si="63"/>
        <v>0</v>
      </c>
      <c r="P1386" s="427">
        <f t="shared" si="63"/>
        <v>0</v>
      </c>
      <c r="Q1386" s="428" t="str">
        <f t="shared" si="64"/>
        <v/>
      </c>
    </row>
    <row r="1387" spans="1:17" x14ac:dyDescent="0.2">
      <c r="A1387" s="118" t="str">
        <f t="shared" si="65"/>
        <v/>
      </c>
      <c r="B1387" s="104"/>
      <c r="C1387" s="153"/>
      <c r="D1387" s="105"/>
      <c r="E1387" s="105"/>
      <c r="F1387" s="106"/>
      <c r="G1387" s="105"/>
      <c r="H1387" s="105"/>
      <c r="I1387" s="107"/>
      <c r="J1387" s="422"/>
      <c r="K1387" s="422"/>
      <c r="L1387" s="531"/>
      <c r="M1387" s="422"/>
      <c r="N1387" s="104"/>
      <c r="O1387" s="79">
        <f t="shared" si="63"/>
        <v>0</v>
      </c>
      <c r="P1387" s="79">
        <f t="shared" si="63"/>
        <v>0</v>
      </c>
      <c r="Q1387" s="102" t="str">
        <f t="shared" si="64"/>
        <v/>
      </c>
    </row>
    <row r="1388" spans="1:17" x14ac:dyDescent="0.2">
      <c r="A1388" s="438" t="str">
        <f t="shared" si="65"/>
        <v/>
      </c>
      <c r="B1388" s="104"/>
      <c r="C1388" s="153"/>
      <c r="D1388" s="105"/>
      <c r="E1388" s="105"/>
      <c r="F1388" s="106"/>
      <c r="G1388" s="105"/>
      <c r="H1388" s="105"/>
      <c r="I1388" s="107"/>
      <c r="J1388" s="422"/>
      <c r="K1388" s="422"/>
      <c r="L1388" s="531"/>
      <c r="M1388" s="422"/>
      <c r="N1388" s="104"/>
      <c r="O1388" s="79">
        <f t="shared" si="63"/>
        <v>0</v>
      </c>
      <c r="P1388" s="79">
        <f t="shared" si="63"/>
        <v>0</v>
      </c>
      <c r="Q1388" s="102" t="str">
        <f t="shared" si="64"/>
        <v/>
      </c>
    </row>
    <row r="1389" spans="1:17" x14ac:dyDescent="0.2">
      <c r="A1389" s="118" t="str">
        <f t="shared" si="65"/>
        <v/>
      </c>
      <c r="B1389" s="104"/>
      <c r="C1389" s="153"/>
      <c r="D1389" s="105"/>
      <c r="E1389" s="105"/>
      <c r="F1389" s="106"/>
      <c r="G1389" s="105"/>
      <c r="H1389" s="105"/>
      <c r="I1389" s="107"/>
      <c r="J1389" s="422"/>
      <c r="K1389" s="422"/>
      <c r="L1389" s="531"/>
      <c r="M1389" s="422"/>
      <c r="N1389" s="104"/>
      <c r="O1389" s="79">
        <f t="shared" si="63"/>
        <v>0</v>
      </c>
      <c r="P1389" s="79">
        <f t="shared" si="63"/>
        <v>0</v>
      </c>
      <c r="Q1389" s="152" t="str">
        <f t="shared" si="64"/>
        <v/>
      </c>
    </row>
    <row r="1390" spans="1:17" x14ac:dyDescent="0.2">
      <c r="A1390" s="118" t="str">
        <f t="shared" si="65"/>
        <v/>
      </c>
      <c r="B1390" s="104"/>
      <c r="C1390" s="153"/>
      <c r="D1390" s="105"/>
      <c r="E1390" s="105"/>
      <c r="F1390" s="106"/>
      <c r="G1390" s="105"/>
      <c r="H1390" s="105"/>
      <c r="I1390" s="107"/>
      <c r="J1390" s="422"/>
      <c r="K1390" s="422"/>
      <c r="L1390" s="531"/>
      <c r="M1390" s="422"/>
      <c r="N1390" s="104"/>
      <c r="O1390" s="427">
        <f t="shared" ref="O1390:P1453" si="66">IF(B1390=0,0,IF(YEAR(B1390)=$P$1,MONTH(B1390)-$O$1+1,(YEAR(B1390)-$P$1)*12-$O$1+1+MONTH(B1390)))</f>
        <v>0</v>
      </c>
      <c r="P1390" s="427">
        <f t="shared" si="66"/>
        <v>0</v>
      </c>
      <c r="Q1390" s="428" t="str">
        <f t="shared" si="64"/>
        <v/>
      </c>
    </row>
    <row r="1391" spans="1:17" x14ac:dyDescent="0.2">
      <c r="A1391" s="118" t="str">
        <f t="shared" si="65"/>
        <v/>
      </c>
      <c r="B1391" s="104"/>
      <c r="C1391" s="153"/>
      <c r="D1391" s="105"/>
      <c r="E1391" s="105"/>
      <c r="F1391" s="106"/>
      <c r="G1391" s="105"/>
      <c r="H1391" s="105"/>
      <c r="I1391" s="107"/>
      <c r="J1391" s="422"/>
      <c r="K1391" s="422"/>
      <c r="L1391" s="531"/>
      <c r="M1391" s="422"/>
      <c r="N1391" s="104"/>
      <c r="O1391" s="79">
        <f t="shared" si="66"/>
        <v>0</v>
      </c>
      <c r="P1391" s="79">
        <f t="shared" si="66"/>
        <v>0</v>
      </c>
      <c r="Q1391" s="102" t="str">
        <f t="shared" si="64"/>
        <v/>
      </c>
    </row>
    <row r="1392" spans="1:17" x14ac:dyDescent="0.2">
      <c r="A1392" s="118" t="str">
        <f t="shared" si="65"/>
        <v/>
      </c>
      <c r="B1392" s="104"/>
      <c r="C1392" s="153"/>
      <c r="D1392" s="105"/>
      <c r="E1392" s="105"/>
      <c r="F1392" s="106"/>
      <c r="G1392" s="105"/>
      <c r="H1392" s="105"/>
      <c r="I1392" s="107"/>
      <c r="J1392" s="422"/>
      <c r="K1392" s="422"/>
      <c r="L1392" s="531"/>
      <c r="M1392" s="422"/>
      <c r="N1392" s="104"/>
      <c r="O1392" s="79">
        <f t="shared" si="66"/>
        <v>0</v>
      </c>
      <c r="P1392" s="79">
        <f t="shared" si="66"/>
        <v>0</v>
      </c>
      <c r="Q1392" s="102" t="str">
        <f t="shared" si="64"/>
        <v/>
      </c>
    </row>
    <row r="1393" spans="1:17" x14ac:dyDescent="0.2">
      <c r="A1393" s="438" t="str">
        <f t="shared" si="65"/>
        <v/>
      </c>
      <c r="B1393" s="104"/>
      <c r="C1393" s="153"/>
      <c r="D1393" s="105"/>
      <c r="E1393" s="105"/>
      <c r="F1393" s="106"/>
      <c r="G1393" s="105"/>
      <c r="H1393" s="105"/>
      <c r="I1393" s="107"/>
      <c r="J1393" s="422"/>
      <c r="K1393" s="422"/>
      <c r="L1393" s="531"/>
      <c r="M1393" s="422"/>
      <c r="N1393" s="104"/>
      <c r="O1393" s="79">
        <f t="shared" si="66"/>
        <v>0</v>
      </c>
      <c r="P1393" s="79">
        <f t="shared" si="66"/>
        <v>0</v>
      </c>
      <c r="Q1393" s="152" t="str">
        <f t="shared" si="64"/>
        <v/>
      </c>
    </row>
    <row r="1394" spans="1:17" x14ac:dyDescent="0.2">
      <c r="A1394" s="118" t="str">
        <f t="shared" si="65"/>
        <v/>
      </c>
      <c r="B1394" s="104"/>
      <c r="C1394" s="153"/>
      <c r="D1394" s="105"/>
      <c r="E1394" s="105"/>
      <c r="F1394" s="106"/>
      <c r="G1394" s="105"/>
      <c r="H1394" s="105"/>
      <c r="I1394" s="107"/>
      <c r="J1394" s="422"/>
      <c r="K1394" s="422"/>
      <c r="L1394" s="531"/>
      <c r="M1394" s="422"/>
      <c r="N1394" s="104"/>
      <c r="O1394" s="427">
        <f t="shared" si="66"/>
        <v>0</v>
      </c>
      <c r="P1394" s="427">
        <f t="shared" si="66"/>
        <v>0</v>
      </c>
      <c r="Q1394" s="428" t="str">
        <f t="shared" si="64"/>
        <v/>
      </c>
    </row>
    <row r="1395" spans="1:17" x14ac:dyDescent="0.2">
      <c r="A1395" s="118" t="str">
        <f t="shared" si="65"/>
        <v/>
      </c>
      <c r="B1395" s="104"/>
      <c r="C1395" s="153"/>
      <c r="D1395" s="105"/>
      <c r="E1395" s="105"/>
      <c r="F1395" s="106"/>
      <c r="G1395" s="105"/>
      <c r="H1395" s="105"/>
      <c r="I1395" s="107"/>
      <c r="J1395" s="422"/>
      <c r="K1395" s="422"/>
      <c r="L1395" s="531"/>
      <c r="M1395" s="422"/>
      <c r="N1395" s="104"/>
      <c r="O1395" s="79">
        <f t="shared" si="66"/>
        <v>0</v>
      </c>
      <c r="P1395" s="79">
        <f t="shared" si="66"/>
        <v>0</v>
      </c>
      <c r="Q1395" s="102" t="str">
        <f t="shared" ref="Q1395:Q1458" si="67">SUBSTITUTE(D1395," ","_")</f>
        <v/>
      </c>
    </row>
    <row r="1396" spans="1:17" x14ac:dyDescent="0.2">
      <c r="A1396" s="118" t="str">
        <f t="shared" si="65"/>
        <v/>
      </c>
      <c r="B1396" s="104"/>
      <c r="C1396" s="153"/>
      <c r="D1396" s="105"/>
      <c r="E1396" s="105"/>
      <c r="F1396" s="106"/>
      <c r="G1396" s="105"/>
      <c r="H1396" s="105"/>
      <c r="I1396" s="107"/>
      <c r="J1396" s="422"/>
      <c r="K1396" s="422"/>
      <c r="L1396" s="531"/>
      <c r="M1396" s="422"/>
      <c r="N1396" s="104"/>
      <c r="O1396" s="79">
        <f t="shared" si="66"/>
        <v>0</v>
      </c>
      <c r="P1396" s="79">
        <f t="shared" si="66"/>
        <v>0</v>
      </c>
      <c r="Q1396" s="102" t="str">
        <f t="shared" si="67"/>
        <v/>
      </c>
    </row>
    <row r="1397" spans="1:17" x14ac:dyDescent="0.2">
      <c r="A1397" s="118" t="str">
        <f t="shared" si="65"/>
        <v/>
      </c>
      <c r="B1397" s="104"/>
      <c r="C1397" s="153"/>
      <c r="D1397" s="105"/>
      <c r="E1397" s="105"/>
      <c r="F1397" s="106"/>
      <c r="G1397" s="105"/>
      <c r="H1397" s="105"/>
      <c r="I1397" s="107"/>
      <c r="J1397" s="422"/>
      <c r="K1397" s="422"/>
      <c r="L1397" s="531"/>
      <c r="M1397" s="422"/>
      <c r="N1397" s="104"/>
      <c r="O1397" s="79">
        <f t="shared" si="66"/>
        <v>0</v>
      </c>
      <c r="P1397" s="79">
        <f t="shared" si="66"/>
        <v>0</v>
      </c>
      <c r="Q1397" s="152" t="str">
        <f t="shared" si="67"/>
        <v/>
      </c>
    </row>
    <row r="1398" spans="1:17" x14ac:dyDescent="0.2">
      <c r="A1398" s="438" t="str">
        <f t="shared" si="65"/>
        <v/>
      </c>
      <c r="B1398" s="104"/>
      <c r="C1398" s="153"/>
      <c r="D1398" s="105"/>
      <c r="E1398" s="105"/>
      <c r="F1398" s="106"/>
      <c r="G1398" s="105"/>
      <c r="H1398" s="105"/>
      <c r="I1398" s="107"/>
      <c r="J1398" s="422"/>
      <c r="K1398" s="422"/>
      <c r="L1398" s="531"/>
      <c r="M1398" s="422"/>
      <c r="N1398" s="104"/>
      <c r="O1398" s="427">
        <f t="shared" si="66"/>
        <v>0</v>
      </c>
      <c r="P1398" s="427">
        <f t="shared" si="66"/>
        <v>0</v>
      </c>
      <c r="Q1398" s="428" t="str">
        <f t="shared" si="67"/>
        <v/>
      </c>
    </row>
    <row r="1399" spans="1:17" x14ac:dyDescent="0.2">
      <c r="A1399" s="118" t="str">
        <f t="shared" si="65"/>
        <v/>
      </c>
      <c r="B1399" s="104"/>
      <c r="C1399" s="153"/>
      <c r="D1399" s="105"/>
      <c r="E1399" s="105"/>
      <c r="F1399" s="106"/>
      <c r="G1399" s="105"/>
      <c r="H1399" s="105"/>
      <c r="I1399" s="107"/>
      <c r="J1399" s="422"/>
      <c r="K1399" s="422"/>
      <c r="L1399" s="531"/>
      <c r="M1399" s="422"/>
      <c r="N1399" s="104"/>
      <c r="O1399" s="79">
        <f t="shared" si="66"/>
        <v>0</v>
      </c>
      <c r="P1399" s="79">
        <f t="shared" si="66"/>
        <v>0</v>
      </c>
      <c r="Q1399" s="102" t="str">
        <f t="shared" si="67"/>
        <v/>
      </c>
    </row>
    <row r="1400" spans="1:17" x14ac:dyDescent="0.2">
      <c r="A1400" s="118" t="str">
        <f t="shared" si="65"/>
        <v/>
      </c>
      <c r="B1400" s="104"/>
      <c r="C1400" s="153"/>
      <c r="D1400" s="105"/>
      <c r="E1400" s="105"/>
      <c r="F1400" s="106"/>
      <c r="G1400" s="105"/>
      <c r="H1400" s="105"/>
      <c r="I1400" s="107"/>
      <c r="J1400" s="422"/>
      <c r="K1400" s="422"/>
      <c r="L1400" s="531"/>
      <c r="M1400" s="422"/>
      <c r="N1400" s="104"/>
      <c r="O1400" s="79">
        <f t="shared" si="66"/>
        <v>0</v>
      </c>
      <c r="P1400" s="79">
        <f t="shared" si="66"/>
        <v>0</v>
      </c>
      <c r="Q1400" s="102" t="str">
        <f t="shared" si="67"/>
        <v/>
      </c>
    </row>
    <row r="1401" spans="1:17" x14ac:dyDescent="0.2">
      <c r="A1401" s="118" t="str">
        <f t="shared" si="65"/>
        <v/>
      </c>
      <c r="B1401" s="104"/>
      <c r="C1401" s="153"/>
      <c r="D1401" s="105"/>
      <c r="E1401" s="105"/>
      <c r="F1401" s="106"/>
      <c r="G1401" s="105"/>
      <c r="H1401" s="105"/>
      <c r="I1401" s="107"/>
      <c r="J1401" s="422"/>
      <c r="K1401" s="422"/>
      <c r="L1401" s="531"/>
      <c r="M1401" s="422"/>
      <c r="N1401" s="104"/>
      <c r="O1401" s="79">
        <f t="shared" si="66"/>
        <v>0</v>
      </c>
      <c r="P1401" s="79">
        <f t="shared" si="66"/>
        <v>0</v>
      </c>
      <c r="Q1401" s="152" t="str">
        <f t="shared" si="67"/>
        <v/>
      </c>
    </row>
    <row r="1402" spans="1:17" x14ac:dyDescent="0.2">
      <c r="A1402" s="118" t="str">
        <f t="shared" si="65"/>
        <v/>
      </c>
      <c r="B1402" s="104"/>
      <c r="C1402" s="153"/>
      <c r="D1402" s="105"/>
      <c r="E1402" s="105"/>
      <c r="F1402" s="106"/>
      <c r="G1402" s="105"/>
      <c r="H1402" s="105"/>
      <c r="I1402" s="107"/>
      <c r="J1402" s="422"/>
      <c r="K1402" s="422"/>
      <c r="L1402" s="531"/>
      <c r="M1402" s="422"/>
      <c r="N1402" s="104"/>
      <c r="O1402" s="427">
        <f t="shared" si="66"/>
        <v>0</v>
      </c>
      <c r="P1402" s="427">
        <f t="shared" si="66"/>
        <v>0</v>
      </c>
      <c r="Q1402" s="428" t="str">
        <f t="shared" si="67"/>
        <v/>
      </c>
    </row>
    <row r="1403" spans="1:17" x14ac:dyDescent="0.2">
      <c r="A1403" s="438" t="str">
        <f t="shared" si="65"/>
        <v/>
      </c>
      <c r="B1403" s="104"/>
      <c r="C1403" s="153"/>
      <c r="D1403" s="105"/>
      <c r="E1403" s="105"/>
      <c r="F1403" s="106"/>
      <c r="G1403" s="105"/>
      <c r="H1403" s="105"/>
      <c r="I1403" s="107"/>
      <c r="J1403" s="422"/>
      <c r="K1403" s="422"/>
      <c r="L1403" s="531"/>
      <c r="M1403" s="422"/>
      <c r="N1403" s="104"/>
      <c r="O1403" s="79">
        <f t="shared" si="66"/>
        <v>0</v>
      </c>
      <c r="P1403" s="79">
        <f t="shared" si="66"/>
        <v>0</v>
      </c>
      <c r="Q1403" s="102" t="str">
        <f t="shared" si="67"/>
        <v/>
      </c>
    </row>
    <row r="1404" spans="1:17" x14ac:dyDescent="0.2">
      <c r="A1404" s="118" t="str">
        <f t="shared" si="65"/>
        <v/>
      </c>
      <c r="B1404" s="104"/>
      <c r="C1404" s="153"/>
      <c r="D1404" s="105"/>
      <c r="E1404" s="105"/>
      <c r="F1404" s="106"/>
      <c r="G1404" s="105"/>
      <c r="H1404" s="105"/>
      <c r="I1404" s="107"/>
      <c r="J1404" s="422"/>
      <c r="K1404" s="422"/>
      <c r="L1404" s="531"/>
      <c r="M1404" s="422"/>
      <c r="N1404" s="104"/>
      <c r="O1404" s="79">
        <f t="shared" si="66"/>
        <v>0</v>
      </c>
      <c r="P1404" s="79">
        <f t="shared" si="66"/>
        <v>0</v>
      </c>
      <c r="Q1404" s="102" t="str">
        <f t="shared" si="67"/>
        <v/>
      </c>
    </row>
    <row r="1405" spans="1:17" x14ac:dyDescent="0.2">
      <c r="A1405" s="118" t="str">
        <f t="shared" si="65"/>
        <v/>
      </c>
      <c r="B1405" s="104"/>
      <c r="C1405" s="153"/>
      <c r="D1405" s="105"/>
      <c r="E1405" s="105"/>
      <c r="F1405" s="106"/>
      <c r="G1405" s="105"/>
      <c r="H1405" s="105"/>
      <c r="I1405" s="107"/>
      <c r="J1405" s="422"/>
      <c r="K1405" s="422"/>
      <c r="L1405" s="531"/>
      <c r="M1405" s="422"/>
      <c r="N1405" s="104"/>
      <c r="O1405" s="79">
        <f t="shared" si="66"/>
        <v>0</v>
      </c>
      <c r="P1405" s="79">
        <f t="shared" si="66"/>
        <v>0</v>
      </c>
      <c r="Q1405" s="152" t="str">
        <f t="shared" si="67"/>
        <v/>
      </c>
    </row>
    <row r="1406" spans="1:17" x14ac:dyDescent="0.2">
      <c r="A1406" s="118" t="str">
        <f t="shared" si="65"/>
        <v/>
      </c>
      <c r="B1406" s="104"/>
      <c r="C1406" s="153"/>
      <c r="D1406" s="105"/>
      <c r="E1406" s="105"/>
      <c r="F1406" s="106"/>
      <c r="G1406" s="105"/>
      <c r="H1406" s="105"/>
      <c r="I1406" s="107"/>
      <c r="J1406" s="422"/>
      <c r="K1406" s="422"/>
      <c r="L1406" s="531"/>
      <c r="M1406" s="422"/>
      <c r="N1406" s="104"/>
      <c r="O1406" s="427">
        <f t="shared" si="66"/>
        <v>0</v>
      </c>
      <c r="P1406" s="427">
        <f t="shared" si="66"/>
        <v>0</v>
      </c>
      <c r="Q1406" s="428" t="str">
        <f t="shared" si="67"/>
        <v/>
      </c>
    </row>
    <row r="1407" spans="1:17" x14ac:dyDescent="0.2">
      <c r="A1407" s="118" t="str">
        <f t="shared" si="65"/>
        <v/>
      </c>
      <c r="B1407" s="104"/>
      <c r="C1407" s="153"/>
      <c r="D1407" s="105"/>
      <c r="E1407" s="105"/>
      <c r="F1407" s="106"/>
      <c r="G1407" s="105"/>
      <c r="H1407" s="105"/>
      <c r="I1407" s="107"/>
      <c r="J1407" s="422"/>
      <c r="K1407" s="422"/>
      <c r="L1407" s="531"/>
      <c r="M1407" s="422"/>
      <c r="N1407" s="104"/>
      <c r="O1407" s="79">
        <f t="shared" si="66"/>
        <v>0</v>
      </c>
      <c r="P1407" s="79">
        <f t="shared" si="66"/>
        <v>0</v>
      </c>
      <c r="Q1407" s="102" t="str">
        <f t="shared" si="67"/>
        <v/>
      </c>
    </row>
    <row r="1408" spans="1:17" s="437" customFormat="1" x14ac:dyDescent="0.2">
      <c r="A1408" s="438" t="str">
        <f t="shared" si="65"/>
        <v/>
      </c>
      <c r="B1408" s="439"/>
      <c r="C1408" s="287"/>
      <c r="D1408" s="107"/>
      <c r="E1408" s="107"/>
      <c r="F1408" s="288"/>
      <c r="G1408" s="107"/>
      <c r="H1408" s="107"/>
      <c r="I1408" s="107"/>
      <c r="J1408" s="423"/>
      <c r="K1408" s="423"/>
      <c r="L1408" s="531"/>
      <c r="M1408" s="423"/>
      <c r="N1408" s="439"/>
      <c r="O1408" s="79">
        <f t="shared" si="66"/>
        <v>0</v>
      </c>
      <c r="P1408" s="79">
        <f t="shared" si="66"/>
        <v>0</v>
      </c>
      <c r="Q1408" s="102" t="str">
        <f t="shared" si="67"/>
        <v/>
      </c>
    </row>
    <row r="1409" spans="1:17" s="437" customFormat="1" x14ac:dyDescent="0.2">
      <c r="A1409" s="118" t="str">
        <f t="shared" si="65"/>
        <v/>
      </c>
      <c r="B1409" s="447"/>
      <c r="C1409" s="448"/>
      <c r="D1409" s="446"/>
      <c r="E1409" s="446"/>
      <c r="F1409" s="449"/>
      <c r="G1409" s="446"/>
      <c r="H1409" s="446"/>
      <c r="I1409" s="446"/>
      <c r="J1409" s="450"/>
      <c r="K1409" s="450"/>
      <c r="L1409" s="532"/>
      <c r="M1409" s="451"/>
      <c r="N1409" s="447"/>
      <c r="O1409" s="79">
        <f t="shared" si="66"/>
        <v>0</v>
      </c>
      <c r="P1409" s="79">
        <f t="shared" si="66"/>
        <v>0</v>
      </c>
      <c r="Q1409" s="152" t="str">
        <f t="shared" si="67"/>
        <v/>
      </c>
    </row>
    <row r="1410" spans="1:17" x14ac:dyDescent="0.2">
      <c r="A1410" s="118" t="str">
        <f t="shared" si="65"/>
        <v/>
      </c>
      <c r="B1410" s="104"/>
      <c r="C1410" s="153"/>
      <c r="D1410" s="105"/>
      <c r="E1410" s="105"/>
      <c r="F1410" s="106"/>
      <c r="G1410" s="105"/>
      <c r="H1410" s="105"/>
      <c r="I1410" s="107"/>
      <c r="J1410" s="422"/>
      <c r="K1410" s="422"/>
      <c r="L1410" s="531"/>
      <c r="M1410" s="422"/>
      <c r="N1410" s="104"/>
      <c r="O1410" s="427">
        <f t="shared" si="66"/>
        <v>0</v>
      </c>
      <c r="P1410" s="427">
        <f t="shared" si="66"/>
        <v>0</v>
      </c>
      <c r="Q1410" s="428" t="str">
        <f t="shared" si="67"/>
        <v/>
      </c>
    </row>
    <row r="1411" spans="1:17" x14ac:dyDescent="0.2">
      <c r="A1411" s="118" t="str">
        <f t="shared" si="65"/>
        <v/>
      </c>
      <c r="B1411" s="104"/>
      <c r="C1411" s="153"/>
      <c r="D1411" s="105"/>
      <c r="E1411" s="105"/>
      <c r="F1411" s="106"/>
      <c r="G1411" s="105"/>
      <c r="H1411" s="105"/>
      <c r="I1411" s="107"/>
      <c r="J1411" s="422"/>
      <c r="K1411" s="422"/>
      <c r="L1411" s="531"/>
      <c r="M1411" s="422"/>
      <c r="N1411" s="104"/>
      <c r="O1411" s="79">
        <f t="shared" si="66"/>
        <v>0</v>
      </c>
      <c r="P1411" s="79">
        <f t="shared" si="66"/>
        <v>0</v>
      </c>
      <c r="Q1411" s="102" t="str">
        <f t="shared" si="67"/>
        <v/>
      </c>
    </row>
    <row r="1412" spans="1:17" s="429" customFormat="1" x14ac:dyDescent="0.2">
      <c r="A1412" s="118" t="str">
        <f t="shared" si="65"/>
        <v/>
      </c>
      <c r="B1412" s="440"/>
      <c r="C1412" s="441"/>
      <c r="D1412" s="442"/>
      <c r="E1412" s="442"/>
      <c r="F1412" s="443"/>
      <c r="G1412" s="107"/>
      <c r="H1412" s="442"/>
      <c r="I1412" s="107"/>
      <c r="J1412" s="423"/>
      <c r="K1412" s="444"/>
      <c r="L1412" s="530"/>
      <c r="M1412" s="444"/>
      <c r="N1412" s="440"/>
      <c r="O1412" s="79">
        <f t="shared" si="66"/>
        <v>0</v>
      </c>
      <c r="P1412" s="79">
        <f t="shared" si="66"/>
        <v>0</v>
      </c>
      <c r="Q1412" s="102" t="str">
        <f t="shared" si="67"/>
        <v/>
      </c>
    </row>
    <row r="1413" spans="1:17" x14ac:dyDescent="0.2">
      <c r="A1413" s="438" t="str">
        <f t="shared" si="65"/>
        <v/>
      </c>
      <c r="B1413" s="104"/>
      <c r="C1413" s="153"/>
      <c r="D1413" s="105"/>
      <c r="E1413" s="105"/>
      <c r="F1413" s="106"/>
      <c r="G1413" s="105"/>
      <c r="H1413" s="105"/>
      <c r="I1413" s="107"/>
      <c r="J1413" s="422"/>
      <c r="K1413" s="422"/>
      <c r="L1413" s="531"/>
      <c r="M1413" s="422"/>
      <c r="N1413" s="104"/>
      <c r="O1413" s="79">
        <f t="shared" si="66"/>
        <v>0</v>
      </c>
      <c r="P1413" s="79">
        <f t="shared" si="66"/>
        <v>0</v>
      </c>
      <c r="Q1413" s="152" t="str">
        <f t="shared" si="67"/>
        <v/>
      </c>
    </row>
    <row r="1414" spans="1:17" x14ac:dyDescent="0.2">
      <c r="A1414" s="118" t="str">
        <f t="shared" si="65"/>
        <v/>
      </c>
      <c r="B1414" s="104"/>
      <c r="C1414" s="153"/>
      <c r="D1414" s="105"/>
      <c r="E1414" s="105"/>
      <c r="F1414" s="106"/>
      <c r="G1414" s="105"/>
      <c r="H1414" s="105"/>
      <c r="I1414" s="107"/>
      <c r="J1414" s="422"/>
      <c r="K1414" s="422"/>
      <c r="L1414" s="531"/>
      <c r="M1414" s="422"/>
      <c r="N1414" s="104"/>
      <c r="O1414" s="427">
        <f t="shared" si="66"/>
        <v>0</v>
      </c>
      <c r="P1414" s="427">
        <f t="shared" si="66"/>
        <v>0</v>
      </c>
      <c r="Q1414" s="428" t="str">
        <f t="shared" si="67"/>
        <v/>
      </c>
    </row>
    <row r="1415" spans="1:17" x14ac:dyDescent="0.2">
      <c r="A1415" s="118" t="str">
        <f t="shared" si="65"/>
        <v/>
      </c>
      <c r="B1415" s="104"/>
      <c r="C1415" s="153"/>
      <c r="D1415" s="105"/>
      <c r="E1415" s="105"/>
      <c r="F1415" s="106"/>
      <c r="G1415" s="105"/>
      <c r="H1415" s="105"/>
      <c r="I1415" s="107"/>
      <c r="J1415" s="422"/>
      <c r="K1415" s="422"/>
      <c r="L1415" s="531"/>
      <c r="M1415" s="422"/>
      <c r="N1415" s="104"/>
      <c r="O1415" s="79">
        <f t="shared" si="66"/>
        <v>0</v>
      </c>
      <c r="P1415" s="79">
        <f t="shared" si="66"/>
        <v>0</v>
      </c>
      <c r="Q1415" s="102" t="str">
        <f t="shared" si="67"/>
        <v/>
      </c>
    </row>
    <row r="1416" spans="1:17" x14ac:dyDescent="0.2">
      <c r="A1416" s="118" t="str">
        <f t="shared" si="65"/>
        <v/>
      </c>
      <c r="B1416" s="104"/>
      <c r="C1416" s="153"/>
      <c r="D1416" s="105"/>
      <c r="E1416" s="105"/>
      <c r="F1416" s="106"/>
      <c r="G1416" s="105"/>
      <c r="H1416" s="105"/>
      <c r="I1416" s="107"/>
      <c r="J1416" s="422"/>
      <c r="K1416" s="422"/>
      <c r="L1416" s="531"/>
      <c r="M1416" s="422"/>
      <c r="N1416" s="104"/>
      <c r="O1416" s="79">
        <f t="shared" si="66"/>
        <v>0</v>
      </c>
      <c r="P1416" s="79">
        <f t="shared" si="66"/>
        <v>0</v>
      </c>
      <c r="Q1416" s="102" t="str">
        <f t="shared" si="67"/>
        <v/>
      </c>
    </row>
    <row r="1417" spans="1:17" x14ac:dyDescent="0.2">
      <c r="A1417" s="118" t="str">
        <f t="shared" si="65"/>
        <v/>
      </c>
      <c r="B1417" s="104"/>
      <c r="C1417" s="153"/>
      <c r="D1417" s="105"/>
      <c r="E1417" s="105"/>
      <c r="F1417" s="106"/>
      <c r="G1417" s="105"/>
      <c r="H1417" s="105"/>
      <c r="I1417" s="107"/>
      <c r="J1417" s="422"/>
      <c r="K1417" s="422"/>
      <c r="L1417" s="531"/>
      <c r="M1417" s="422"/>
      <c r="N1417" s="104"/>
      <c r="O1417" s="79">
        <f t="shared" si="66"/>
        <v>0</v>
      </c>
      <c r="P1417" s="79">
        <f t="shared" si="66"/>
        <v>0</v>
      </c>
      <c r="Q1417" s="152" t="str">
        <f t="shared" si="67"/>
        <v/>
      </c>
    </row>
    <row r="1418" spans="1:17" x14ac:dyDescent="0.2">
      <c r="A1418" s="438" t="str">
        <f t="shared" si="65"/>
        <v/>
      </c>
      <c r="B1418" s="104"/>
      <c r="C1418" s="153"/>
      <c r="D1418" s="105"/>
      <c r="E1418" s="105"/>
      <c r="F1418" s="106"/>
      <c r="G1418" s="105"/>
      <c r="H1418" s="105"/>
      <c r="I1418" s="107"/>
      <c r="J1418" s="422"/>
      <c r="K1418" s="422"/>
      <c r="L1418" s="531"/>
      <c r="M1418" s="422"/>
      <c r="N1418" s="104"/>
      <c r="O1418" s="427">
        <f t="shared" si="66"/>
        <v>0</v>
      </c>
      <c r="P1418" s="427">
        <f t="shared" si="66"/>
        <v>0</v>
      </c>
      <c r="Q1418" s="428" t="str">
        <f t="shared" si="67"/>
        <v/>
      </c>
    </row>
    <row r="1419" spans="1:17" x14ac:dyDescent="0.2">
      <c r="A1419" s="118" t="str">
        <f t="shared" si="65"/>
        <v/>
      </c>
      <c r="B1419" s="104"/>
      <c r="C1419" s="153"/>
      <c r="D1419" s="105"/>
      <c r="E1419" s="105"/>
      <c r="F1419" s="106"/>
      <c r="G1419" s="105"/>
      <c r="H1419" s="105"/>
      <c r="I1419" s="107"/>
      <c r="J1419" s="422"/>
      <c r="K1419" s="422"/>
      <c r="L1419" s="531"/>
      <c r="M1419" s="422"/>
      <c r="N1419" s="104"/>
      <c r="O1419" s="79">
        <f t="shared" si="66"/>
        <v>0</v>
      </c>
      <c r="P1419" s="79">
        <f t="shared" si="66"/>
        <v>0</v>
      </c>
      <c r="Q1419" s="102" t="str">
        <f t="shared" si="67"/>
        <v/>
      </c>
    </row>
    <row r="1420" spans="1:17" x14ac:dyDescent="0.2">
      <c r="A1420" s="118" t="str">
        <f t="shared" si="65"/>
        <v/>
      </c>
      <c r="B1420" s="104"/>
      <c r="C1420" s="153"/>
      <c r="D1420" s="105"/>
      <c r="E1420" s="105"/>
      <c r="F1420" s="106"/>
      <c r="G1420" s="105"/>
      <c r="H1420" s="105"/>
      <c r="I1420" s="107"/>
      <c r="J1420" s="422"/>
      <c r="K1420" s="422"/>
      <c r="L1420" s="531"/>
      <c r="M1420" s="422"/>
      <c r="N1420" s="104"/>
      <c r="O1420" s="79">
        <f t="shared" si="66"/>
        <v>0</v>
      </c>
      <c r="P1420" s="79">
        <f t="shared" si="66"/>
        <v>0</v>
      </c>
      <c r="Q1420" s="102" t="str">
        <f t="shared" si="67"/>
        <v/>
      </c>
    </row>
    <row r="1421" spans="1:17" x14ac:dyDescent="0.2">
      <c r="A1421" s="118" t="str">
        <f t="shared" si="65"/>
        <v/>
      </c>
      <c r="B1421" s="104"/>
      <c r="C1421" s="153"/>
      <c r="D1421" s="105"/>
      <c r="E1421" s="105"/>
      <c r="F1421" s="106"/>
      <c r="G1421" s="105"/>
      <c r="H1421" s="105"/>
      <c r="I1421" s="107"/>
      <c r="J1421" s="422"/>
      <c r="K1421" s="422"/>
      <c r="L1421" s="531"/>
      <c r="M1421" s="422"/>
      <c r="N1421" s="104"/>
      <c r="O1421" s="79">
        <f t="shared" si="66"/>
        <v>0</v>
      </c>
      <c r="P1421" s="79">
        <f t="shared" si="66"/>
        <v>0</v>
      </c>
      <c r="Q1421" s="152" t="str">
        <f t="shared" si="67"/>
        <v/>
      </c>
    </row>
    <row r="1422" spans="1:17" x14ac:dyDescent="0.2">
      <c r="A1422" s="118" t="str">
        <f t="shared" si="65"/>
        <v/>
      </c>
      <c r="B1422" s="104"/>
      <c r="C1422" s="153"/>
      <c r="D1422" s="105"/>
      <c r="E1422" s="105"/>
      <c r="F1422" s="106"/>
      <c r="G1422" s="105"/>
      <c r="H1422" s="105"/>
      <c r="I1422" s="107"/>
      <c r="J1422" s="422"/>
      <c r="K1422" s="422"/>
      <c r="L1422" s="531"/>
      <c r="M1422" s="422"/>
      <c r="N1422" s="104"/>
      <c r="O1422" s="427">
        <f t="shared" si="66"/>
        <v>0</v>
      </c>
      <c r="P1422" s="427">
        <f t="shared" si="66"/>
        <v>0</v>
      </c>
      <c r="Q1422" s="428" t="str">
        <f t="shared" si="67"/>
        <v/>
      </c>
    </row>
    <row r="1423" spans="1:17" x14ac:dyDescent="0.2">
      <c r="A1423" s="438" t="str">
        <f t="shared" si="65"/>
        <v/>
      </c>
      <c r="B1423" s="104"/>
      <c r="C1423" s="153"/>
      <c r="D1423" s="105"/>
      <c r="E1423" s="105"/>
      <c r="F1423" s="106"/>
      <c r="G1423" s="105"/>
      <c r="H1423" s="105"/>
      <c r="I1423" s="107"/>
      <c r="J1423" s="422"/>
      <c r="K1423" s="422"/>
      <c r="L1423" s="531"/>
      <c r="M1423" s="422"/>
      <c r="N1423" s="104"/>
      <c r="O1423" s="79">
        <f t="shared" si="66"/>
        <v>0</v>
      </c>
      <c r="P1423" s="79">
        <f t="shared" si="66"/>
        <v>0</v>
      </c>
      <c r="Q1423" s="102" t="str">
        <f t="shared" si="67"/>
        <v/>
      </c>
    </row>
    <row r="1424" spans="1:17" x14ac:dyDescent="0.2">
      <c r="A1424" s="118" t="str">
        <f t="shared" si="65"/>
        <v/>
      </c>
      <c r="B1424" s="104"/>
      <c r="C1424" s="153"/>
      <c r="D1424" s="105"/>
      <c r="E1424" s="105"/>
      <c r="F1424" s="106"/>
      <c r="G1424" s="105"/>
      <c r="H1424" s="105"/>
      <c r="I1424" s="107"/>
      <c r="J1424" s="422"/>
      <c r="K1424" s="422"/>
      <c r="L1424" s="531"/>
      <c r="M1424" s="422"/>
      <c r="N1424" s="104"/>
      <c r="O1424" s="79">
        <f t="shared" si="66"/>
        <v>0</v>
      </c>
      <c r="P1424" s="79">
        <f t="shared" si="66"/>
        <v>0</v>
      </c>
      <c r="Q1424" s="102" t="str">
        <f t="shared" si="67"/>
        <v/>
      </c>
    </row>
    <row r="1425" spans="1:17" x14ac:dyDescent="0.2">
      <c r="A1425" s="118" t="str">
        <f t="shared" si="65"/>
        <v/>
      </c>
      <c r="B1425" s="104"/>
      <c r="C1425" s="153"/>
      <c r="D1425" s="105"/>
      <c r="E1425" s="105"/>
      <c r="F1425" s="106"/>
      <c r="G1425" s="105"/>
      <c r="H1425" s="105"/>
      <c r="I1425" s="107"/>
      <c r="J1425" s="422"/>
      <c r="K1425" s="422"/>
      <c r="L1425" s="531"/>
      <c r="M1425" s="422"/>
      <c r="N1425" s="104"/>
      <c r="O1425" s="79">
        <f t="shared" si="66"/>
        <v>0</v>
      </c>
      <c r="P1425" s="79">
        <f t="shared" si="66"/>
        <v>0</v>
      </c>
      <c r="Q1425" s="152" t="str">
        <f t="shared" si="67"/>
        <v/>
      </c>
    </row>
    <row r="1426" spans="1:17" x14ac:dyDescent="0.2">
      <c r="A1426" s="118" t="str">
        <f t="shared" si="65"/>
        <v/>
      </c>
      <c r="B1426" s="104"/>
      <c r="C1426" s="153"/>
      <c r="D1426" s="105"/>
      <c r="E1426" s="105"/>
      <c r="F1426" s="106"/>
      <c r="G1426" s="105"/>
      <c r="H1426" s="105"/>
      <c r="I1426" s="107"/>
      <c r="J1426" s="422"/>
      <c r="K1426" s="422"/>
      <c r="L1426" s="531"/>
      <c r="M1426" s="422"/>
      <c r="N1426" s="104"/>
      <c r="O1426" s="427">
        <f t="shared" si="66"/>
        <v>0</v>
      </c>
      <c r="P1426" s="427">
        <f t="shared" si="66"/>
        <v>0</v>
      </c>
      <c r="Q1426" s="428" t="str">
        <f t="shared" si="67"/>
        <v/>
      </c>
    </row>
    <row r="1427" spans="1:17" s="437" customFormat="1" x14ac:dyDescent="0.2">
      <c r="A1427" s="118" t="str">
        <f t="shared" si="65"/>
        <v/>
      </c>
      <c r="B1427" s="439"/>
      <c r="C1427" s="287"/>
      <c r="D1427" s="107"/>
      <c r="E1427" s="107"/>
      <c r="F1427" s="288"/>
      <c r="G1427" s="107"/>
      <c r="H1427" s="107"/>
      <c r="I1427" s="107"/>
      <c r="J1427" s="423"/>
      <c r="K1427" s="423"/>
      <c r="L1427" s="531"/>
      <c r="M1427" s="423"/>
      <c r="N1427" s="439"/>
      <c r="O1427" s="79">
        <f t="shared" si="66"/>
        <v>0</v>
      </c>
      <c r="P1427" s="79">
        <f t="shared" si="66"/>
        <v>0</v>
      </c>
      <c r="Q1427" s="102" t="str">
        <f t="shared" si="67"/>
        <v/>
      </c>
    </row>
    <row r="1428" spans="1:17" x14ac:dyDescent="0.2">
      <c r="A1428" s="438" t="str">
        <f t="shared" si="65"/>
        <v/>
      </c>
      <c r="B1428" s="104"/>
      <c r="C1428" s="153"/>
      <c r="D1428" s="105"/>
      <c r="E1428" s="105"/>
      <c r="F1428" s="106"/>
      <c r="G1428" s="105"/>
      <c r="H1428" s="105"/>
      <c r="I1428" s="107"/>
      <c r="J1428" s="422"/>
      <c r="K1428" s="422"/>
      <c r="L1428" s="531"/>
      <c r="M1428" s="422"/>
      <c r="N1428" s="104"/>
      <c r="O1428" s="79">
        <f t="shared" si="66"/>
        <v>0</v>
      </c>
      <c r="P1428" s="79">
        <f t="shared" si="66"/>
        <v>0</v>
      </c>
      <c r="Q1428" s="102" t="str">
        <f t="shared" si="67"/>
        <v/>
      </c>
    </row>
    <row r="1429" spans="1:17" x14ac:dyDescent="0.2">
      <c r="A1429" s="118" t="str">
        <f t="shared" si="65"/>
        <v/>
      </c>
      <c r="B1429" s="104"/>
      <c r="C1429" s="153"/>
      <c r="D1429" s="105"/>
      <c r="E1429" s="105"/>
      <c r="F1429" s="106"/>
      <c r="G1429" s="105"/>
      <c r="H1429" s="105"/>
      <c r="I1429" s="107"/>
      <c r="J1429" s="422"/>
      <c r="K1429" s="422"/>
      <c r="L1429" s="531"/>
      <c r="M1429" s="422"/>
      <c r="N1429" s="104"/>
      <c r="O1429" s="79">
        <f t="shared" si="66"/>
        <v>0</v>
      </c>
      <c r="P1429" s="79">
        <f t="shared" si="66"/>
        <v>0</v>
      </c>
      <c r="Q1429" s="152" t="str">
        <f t="shared" si="67"/>
        <v/>
      </c>
    </row>
    <row r="1430" spans="1:17" x14ac:dyDescent="0.2">
      <c r="A1430" s="118" t="str">
        <f t="shared" si="65"/>
        <v/>
      </c>
      <c r="B1430" s="104"/>
      <c r="C1430" s="153"/>
      <c r="D1430" s="105"/>
      <c r="E1430" s="105"/>
      <c r="F1430" s="106"/>
      <c r="G1430" s="105"/>
      <c r="H1430" s="105"/>
      <c r="I1430" s="107"/>
      <c r="J1430" s="422"/>
      <c r="K1430" s="422"/>
      <c r="L1430" s="531"/>
      <c r="M1430" s="422"/>
      <c r="N1430" s="104"/>
      <c r="O1430" s="427">
        <f t="shared" si="66"/>
        <v>0</v>
      </c>
      <c r="P1430" s="427">
        <f t="shared" si="66"/>
        <v>0</v>
      </c>
      <c r="Q1430" s="428" t="str">
        <f t="shared" si="67"/>
        <v/>
      </c>
    </row>
    <row r="1431" spans="1:17" x14ac:dyDescent="0.2">
      <c r="A1431" s="118" t="str">
        <f t="shared" si="65"/>
        <v/>
      </c>
      <c r="B1431" s="104"/>
      <c r="C1431" s="153"/>
      <c r="D1431" s="105"/>
      <c r="E1431" s="105"/>
      <c r="F1431" s="106"/>
      <c r="G1431" s="105"/>
      <c r="H1431" s="105"/>
      <c r="I1431" s="107"/>
      <c r="J1431" s="422"/>
      <c r="K1431" s="422"/>
      <c r="L1431" s="531"/>
      <c r="M1431" s="422"/>
      <c r="N1431" s="104"/>
      <c r="O1431" s="79">
        <f t="shared" si="66"/>
        <v>0</v>
      </c>
      <c r="P1431" s="79">
        <f t="shared" si="66"/>
        <v>0</v>
      </c>
      <c r="Q1431" s="102" t="str">
        <f t="shared" si="67"/>
        <v/>
      </c>
    </row>
    <row r="1432" spans="1:17" x14ac:dyDescent="0.2">
      <c r="A1432" s="118" t="str">
        <f t="shared" si="65"/>
        <v/>
      </c>
      <c r="B1432" s="104"/>
      <c r="C1432" s="153"/>
      <c r="D1432" s="105"/>
      <c r="E1432" s="105"/>
      <c r="F1432" s="106"/>
      <c r="G1432" s="105"/>
      <c r="H1432" s="105"/>
      <c r="I1432" s="107"/>
      <c r="J1432" s="422"/>
      <c r="K1432" s="422"/>
      <c r="L1432" s="531"/>
      <c r="M1432" s="422"/>
      <c r="N1432" s="104"/>
      <c r="O1432" s="79">
        <f t="shared" si="66"/>
        <v>0</v>
      </c>
      <c r="P1432" s="79">
        <f t="shared" si="66"/>
        <v>0</v>
      </c>
      <c r="Q1432" s="102" t="str">
        <f t="shared" si="67"/>
        <v/>
      </c>
    </row>
    <row r="1433" spans="1:17" x14ac:dyDescent="0.2">
      <c r="A1433" s="438" t="str">
        <f t="shared" si="65"/>
        <v/>
      </c>
      <c r="B1433" s="104"/>
      <c r="C1433" s="153"/>
      <c r="D1433" s="105"/>
      <c r="E1433" s="105"/>
      <c r="F1433" s="106"/>
      <c r="G1433" s="105"/>
      <c r="H1433" s="105"/>
      <c r="I1433" s="107"/>
      <c r="J1433" s="422"/>
      <c r="K1433" s="422"/>
      <c r="L1433" s="531"/>
      <c r="M1433" s="422"/>
      <c r="N1433" s="104"/>
      <c r="O1433" s="79">
        <f t="shared" si="66"/>
        <v>0</v>
      </c>
      <c r="P1433" s="79">
        <f t="shared" si="66"/>
        <v>0</v>
      </c>
      <c r="Q1433" s="152" t="str">
        <f t="shared" si="67"/>
        <v/>
      </c>
    </row>
    <row r="1434" spans="1:17" x14ac:dyDescent="0.2">
      <c r="A1434" s="118" t="str">
        <f t="shared" si="65"/>
        <v/>
      </c>
      <c r="B1434" s="104"/>
      <c r="C1434" s="153"/>
      <c r="D1434" s="105"/>
      <c r="E1434" s="105"/>
      <c r="F1434" s="106"/>
      <c r="G1434" s="105"/>
      <c r="H1434" s="105"/>
      <c r="I1434" s="107"/>
      <c r="J1434" s="422"/>
      <c r="K1434" s="422"/>
      <c r="L1434" s="531"/>
      <c r="M1434" s="422"/>
      <c r="N1434" s="104"/>
      <c r="O1434" s="427">
        <f t="shared" si="66"/>
        <v>0</v>
      </c>
      <c r="P1434" s="427">
        <f t="shared" si="66"/>
        <v>0</v>
      </c>
      <c r="Q1434" s="428" t="str">
        <f t="shared" si="67"/>
        <v/>
      </c>
    </row>
    <row r="1435" spans="1:17" x14ac:dyDescent="0.2">
      <c r="A1435" s="118" t="str">
        <f t="shared" si="65"/>
        <v/>
      </c>
      <c r="B1435" s="104"/>
      <c r="C1435" s="153"/>
      <c r="D1435" s="105"/>
      <c r="E1435" s="105"/>
      <c r="F1435" s="106"/>
      <c r="G1435" s="105"/>
      <c r="H1435" s="105"/>
      <c r="I1435" s="107"/>
      <c r="J1435" s="422"/>
      <c r="K1435" s="422"/>
      <c r="L1435" s="531"/>
      <c r="M1435" s="422"/>
      <c r="N1435" s="104"/>
      <c r="O1435" s="79">
        <f t="shared" si="66"/>
        <v>0</v>
      </c>
      <c r="P1435" s="79">
        <f t="shared" si="66"/>
        <v>0</v>
      </c>
      <c r="Q1435" s="102" t="str">
        <f t="shared" si="67"/>
        <v/>
      </c>
    </row>
    <row r="1436" spans="1:17" x14ac:dyDescent="0.2">
      <c r="A1436" s="118" t="str">
        <f t="shared" si="65"/>
        <v/>
      </c>
      <c r="B1436" s="104"/>
      <c r="C1436" s="153"/>
      <c r="D1436" s="105"/>
      <c r="E1436" s="105"/>
      <c r="F1436" s="106"/>
      <c r="G1436" s="105"/>
      <c r="H1436" s="105"/>
      <c r="I1436" s="107"/>
      <c r="J1436" s="422"/>
      <c r="K1436" s="422"/>
      <c r="L1436" s="531"/>
      <c r="M1436" s="422"/>
      <c r="N1436" s="104"/>
      <c r="O1436" s="79">
        <f t="shared" si="66"/>
        <v>0</v>
      </c>
      <c r="P1436" s="79">
        <f t="shared" si="66"/>
        <v>0</v>
      </c>
      <c r="Q1436" s="102" t="str">
        <f t="shared" si="67"/>
        <v/>
      </c>
    </row>
    <row r="1437" spans="1:17" x14ac:dyDescent="0.2">
      <c r="A1437" s="118" t="str">
        <f t="shared" ref="A1437:A1500" si="68">IF(B1437="","",ROW()-4)</f>
        <v/>
      </c>
      <c r="B1437" s="104"/>
      <c r="C1437" s="153"/>
      <c r="D1437" s="105"/>
      <c r="E1437" s="105"/>
      <c r="F1437" s="445"/>
      <c r="G1437" s="105"/>
      <c r="H1437" s="105"/>
      <c r="I1437" s="107"/>
      <c r="J1437" s="423"/>
      <c r="K1437" s="423"/>
      <c r="L1437" s="531"/>
      <c r="M1437" s="423"/>
      <c r="N1437" s="439"/>
      <c r="O1437" s="79">
        <f t="shared" si="66"/>
        <v>0</v>
      </c>
      <c r="P1437" s="79">
        <f t="shared" si="66"/>
        <v>0</v>
      </c>
      <c r="Q1437" s="152" t="str">
        <f t="shared" si="67"/>
        <v/>
      </c>
    </row>
    <row r="1438" spans="1:17" x14ac:dyDescent="0.2">
      <c r="A1438" s="118" t="str">
        <f t="shared" si="68"/>
        <v/>
      </c>
      <c r="B1438" s="104"/>
      <c r="C1438" s="153"/>
      <c r="D1438" s="105"/>
      <c r="E1438" s="105"/>
      <c r="F1438" s="106"/>
      <c r="G1438" s="105"/>
      <c r="H1438" s="105"/>
      <c r="I1438" s="107"/>
      <c r="J1438" s="422"/>
      <c r="K1438" s="422"/>
      <c r="L1438" s="531"/>
      <c r="M1438" s="422"/>
      <c r="N1438" s="104"/>
      <c r="O1438" s="427">
        <f t="shared" si="66"/>
        <v>0</v>
      </c>
      <c r="P1438" s="427">
        <f t="shared" si="66"/>
        <v>0</v>
      </c>
      <c r="Q1438" s="428" t="str">
        <f t="shared" si="67"/>
        <v/>
      </c>
    </row>
    <row r="1439" spans="1:17" x14ac:dyDescent="0.2">
      <c r="A1439" s="438" t="str">
        <f t="shared" si="68"/>
        <v/>
      </c>
      <c r="B1439" s="104"/>
      <c r="C1439" s="153"/>
      <c r="D1439" s="105"/>
      <c r="E1439" s="105"/>
      <c r="F1439" s="106"/>
      <c r="G1439" s="105"/>
      <c r="H1439" s="105"/>
      <c r="I1439" s="107"/>
      <c r="J1439" s="422"/>
      <c r="K1439" s="422"/>
      <c r="L1439" s="531"/>
      <c r="M1439" s="422"/>
      <c r="N1439" s="104"/>
      <c r="O1439" s="79">
        <f t="shared" si="66"/>
        <v>0</v>
      </c>
      <c r="P1439" s="79">
        <f t="shared" si="66"/>
        <v>0</v>
      </c>
      <c r="Q1439" s="102" t="str">
        <f t="shared" si="67"/>
        <v/>
      </c>
    </row>
    <row r="1440" spans="1:17" x14ac:dyDescent="0.2">
      <c r="A1440" s="118" t="str">
        <f t="shared" si="68"/>
        <v/>
      </c>
      <c r="B1440" s="104"/>
      <c r="C1440" s="153"/>
      <c r="D1440" s="105"/>
      <c r="E1440" s="105"/>
      <c r="F1440" s="106"/>
      <c r="G1440" s="105"/>
      <c r="H1440" s="105"/>
      <c r="I1440" s="107"/>
      <c r="J1440" s="422"/>
      <c r="K1440" s="422"/>
      <c r="L1440" s="531"/>
      <c r="M1440" s="422"/>
      <c r="N1440" s="104"/>
      <c r="O1440" s="79">
        <f t="shared" si="66"/>
        <v>0</v>
      </c>
      <c r="P1440" s="79">
        <f t="shared" si="66"/>
        <v>0</v>
      </c>
      <c r="Q1440" s="102" t="str">
        <f t="shared" si="67"/>
        <v/>
      </c>
    </row>
    <row r="1441" spans="1:17" x14ac:dyDescent="0.2">
      <c r="A1441" s="118" t="str">
        <f t="shared" si="68"/>
        <v/>
      </c>
      <c r="B1441" s="104"/>
      <c r="C1441" s="153"/>
      <c r="D1441" s="105"/>
      <c r="E1441" s="105"/>
      <c r="F1441" s="106"/>
      <c r="G1441" s="105"/>
      <c r="H1441" s="105"/>
      <c r="I1441" s="107"/>
      <c r="J1441" s="422"/>
      <c r="K1441" s="422"/>
      <c r="L1441" s="531"/>
      <c r="M1441" s="422"/>
      <c r="N1441" s="104"/>
      <c r="O1441" s="79">
        <f t="shared" si="66"/>
        <v>0</v>
      </c>
      <c r="P1441" s="79">
        <f t="shared" si="66"/>
        <v>0</v>
      </c>
      <c r="Q1441" s="152" t="str">
        <f t="shared" si="67"/>
        <v/>
      </c>
    </row>
    <row r="1442" spans="1:17" x14ac:dyDescent="0.2">
      <c r="A1442" s="118" t="str">
        <f t="shared" si="68"/>
        <v/>
      </c>
      <c r="B1442" s="104"/>
      <c r="C1442" s="153"/>
      <c r="D1442" s="105"/>
      <c r="E1442" s="105"/>
      <c r="F1442" s="106"/>
      <c r="G1442" s="105"/>
      <c r="H1442" s="105"/>
      <c r="I1442" s="107"/>
      <c r="J1442" s="422"/>
      <c r="K1442" s="422"/>
      <c r="L1442" s="531"/>
      <c r="M1442" s="422"/>
      <c r="N1442" s="104"/>
      <c r="O1442" s="427">
        <f t="shared" si="66"/>
        <v>0</v>
      </c>
      <c r="P1442" s="427">
        <f t="shared" si="66"/>
        <v>0</v>
      </c>
      <c r="Q1442" s="428" t="str">
        <f t="shared" si="67"/>
        <v/>
      </c>
    </row>
    <row r="1443" spans="1:17" x14ac:dyDescent="0.2">
      <c r="A1443" s="118" t="str">
        <f t="shared" si="68"/>
        <v/>
      </c>
      <c r="B1443" s="104"/>
      <c r="C1443" s="153"/>
      <c r="D1443" s="105"/>
      <c r="E1443" s="105"/>
      <c r="F1443" s="106"/>
      <c r="G1443" s="105"/>
      <c r="H1443" s="105"/>
      <c r="I1443" s="107"/>
      <c r="J1443" s="422"/>
      <c r="K1443" s="422"/>
      <c r="L1443" s="531"/>
      <c r="M1443" s="422"/>
      <c r="N1443" s="104"/>
      <c r="O1443" s="79">
        <f t="shared" si="66"/>
        <v>0</v>
      </c>
      <c r="P1443" s="79">
        <f t="shared" si="66"/>
        <v>0</v>
      </c>
      <c r="Q1443" s="102" t="str">
        <f t="shared" si="67"/>
        <v/>
      </c>
    </row>
    <row r="1444" spans="1:17" x14ac:dyDescent="0.2">
      <c r="A1444" s="438" t="str">
        <f t="shared" si="68"/>
        <v/>
      </c>
      <c r="B1444" s="104"/>
      <c r="C1444" s="153"/>
      <c r="D1444" s="105"/>
      <c r="E1444" s="105"/>
      <c r="F1444" s="106"/>
      <c r="G1444" s="105"/>
      <c r="H1444" s="105"/>
      <c r="I1444" s="107"/>
      <c r="J1444" s="422"/>
      <c r="K1444" s="422"/>
      <c r="L1444" s="531"/>
      <c r="M1444" s="422"/>
      <c r="N1444" s="104"/>
      <c r="O1444" s="79">
        <f t="shared" si="66"/>
        <v>0</v>
      </c>
      <c r="P1444" s="79">
        <f t="shared" si="66"/>
        <v>0</v>
      </c>
      <c r="Q1444" s="102" t="str">
        <f t="shared" si="67"/>
        <v/>
      </c>
    </row>
    <row r="1445" spans="1:17" x14ac:dyDescent="0.2">
      <c r="A1445" s="118" t="str">
        <f t="shared" si="68"/>
        <v/>
      </c>
      <c r="B1445" s="104"/>
      <c r="C1445" s="153"/>
      <c r="D1445" s="105"/>
      <c r="E1445" s="105"/>
      <c r="F1445" s="106"/>
      <c r="G1445" s="105"/>
      <c r="H1445" s="105"/>
      <c r="I1445" s="107"/>
      <c r="J1445" s="422"/>
      <c r="K1445" s="422"/>
      <c r="L1445" s="531"/>
      <c r="M1445" s="422"/>
      <c r="N1445" s="104"/>
      <c r="O1445" s="79">
        <f t="shared" si="66"/>
        <v>0</v>
      </c>
      <c r="P1445" s="79">
        <f t="shared" si="66"/>
        <v>0</v>
      </c>
      <c r="Q1445" s="152" t="str">
        <f t="shared" si="67"/>
        <v/>
      </c>
    </row>
    <row r="1446" spans="1:17" x14ac:dyDescent="0.2">
      <c r="A1446" s="118" t="str">
        <f t="shared" si="68"/>
        <v/>
      </c>
      <c r="B1446" s="104"/>
      <c r="C1446" s="153"/>
      <c r="D1446" s="105"/>
      <c r="E1446" s="105"/>
      <c r="F1446" s="106"/>
      <c r="G1446" s="105"/>
      <c r="H1446" s="105"/>
      <c r="I1446" s="107"/>
      <c r="J1446" s="422"/>
      <c r="K1446" s="422"/>
      <c r="L1446" s="531"/>
      <c r="M1446" s="422"/>
      <c r="N1446" s="104"/>
      <c r="O1446" s="427">
        <f t="shared" si="66"/>
        <v>0</v>
      </c>
      <c r="P1446" s="427">
        <f t="shared" si="66"/>
        <v>0</v>
      </c>
      <c r="Q1446" s="428" t="str">
        <f t="shared" si="67"/>
        <v/>
      </c>
    </row>
    <row r="1447" spans="1:17" x14ac:dyDescent="0.2">
      <c r="A1447" s="118" t="str">
        <f t="shared" si="68"/>
        <v/>
      </c>
      <c r="B1447" s="104"/>
      <c r="C1447" s="153"/>
      <c r="D1447" s="105"/>
      <c r="E1447" s="105"/>
      <c r="F1447" s="106"/>
      <c r="G1447" s="105"/>
      <c r="H1447" s="105"/>
      <c r="I1447" s="107"/>
      <c r="J1447" s="422"/>
      <c r="K1447" s="422"/>
      <c r="L1447" s="531"/>
      <c r="M1447" s="422"/>
      <c r="N1447" s="104"/>
      <c r="O1447" s="79">
        <f t="shared" si="66"/>
        <v>0</v>
      </c>
      <c r="P1447" s="79">
        <f t="shared" si="66"/>
        <v>0</v>
      </c>
      <c r="Q1447" s="102" t="str">
        <f t="shared" si="67"/>
        <v/>
      </c>
    </row>
    <row r="1448" spans="1:17" x14ac:dyDescent="0.2">
      <c r="A1448" s="118" t="str">
        <f t="shared" si="68"/>
        <v/>
      </c>
      <c r="B1448" s="104"/>
      <c r="C1448" s="153"/>
      <c r="D1448" s="105"/>
      <c r="E1448" s="105"/>
      <c r="F1448" s="106"/>
      <c r="G1448" s="105"/>
      <c r="H1448" s="105"/>
      <c r="I1448" s="107"/>
      <c r="J1448" s="422"/>
      <c r="K1448" s="422"/>
      <c r="L1448" s="531"/>
      <c r="M1448" s="422"/>
      <c r="N1448" s="104"/>
      <c r="O1448" s="79">
        <f t="shared" si="66"/>
        <v>0</v>
      </c>
      <c r="P1448" s="79">
        <f t="shared" si="66"/>
        <v>0</v>
      </c>
      <c r="Q1448" s="102" t="str">
        <f t="shared" si="67"/>
        <v/>
      </c>
    </row>
    <row r="1449" spans="1:17" x14ac:dyDescent="0.2">
      <c r="A1449" s="438" t="str">
        <f t="shared" si="68"/>
        <v/>
      </c>
      <c r="B1449" s="104"/>
      <c r="C1449" s="153"/>
      <c r="D1449" s="105"/>
      <c r="E1449" s="105"/>
      <c r="F1449" s="106"/>
      <c r="G1449" s="105"/>
      <c r="H1449" s="105"/>
      <c r="I1449" s="107"/>
      <c r="J1449" s="422"/>
      <c r="K1449" s="422"/>
      <c r="L1449" s="531"/>
      <c r="M1449" s="422"/>
      <c r="N1449" s="104"/>
      <c r="O1449" s="79">
        <f t="shared" si="66"/>
        <v>0</v>
      </c>
      <c r="P1449" s="79">
        <f t="shared" si="66"/>
        <v>0</v>
      </c>
      <c r="Q1449" s="152" t="str">
        <f t="shared" si="67"/>
        <v/>
      </c>
    </row>
    <row r="1450" spans="1:17" x14ac:dyDescent="0.2">
      <c r="A1450" s="118" t="str">
        <f t="shared" si="68"/>
        <v/>
      </c>
      <c r="B1450" s="104"/>
      <c r="C1450" s="153"/>
      <c r="D1450" s="105"/>
      <c r="E1450" s="105"/>
      <c r="F1450" s="106"/>
      <c r="G1450" s="105"/>
      <c r="H1450" s="105"/>
      <c r="I1450" s="107"/>
      <c r="J1450" s="422"/>
      <c r="K1450" s="422"/>
      <c r="L1450" s="531"/>
      <c r="M1450" s="422"/>
      <c r="N1450" s="104"/>
      <c r="O1450" s="427">
        <f t="shared" si="66"/>
        <v>0</v>
      </c>
      <c r="P1450" s="427">
        <f t="shared" si="66"/>
        <v>0</v>
      </c>
      <c r="Q1450" s="428" t="str">
        <f t="shared" si="67"/>
        <v/>
      </c>
    </row>
    <row r="1451" spans="1:17" x14ac:dyDescent="0.2">
      <c r="A1451" s="118" t="str">
        <f t="shared" si="68"/>
        <v/>
      </c>
      <c r="B1451" s="104"/>
      <c r="C1451" s="153"/>
      <c r="D1451" s="105"/>
      <c r="E1451" s="105"/>
      <c r="F1451" s="106"/>
      <c r="G1451" s="105"/>
      <c r="H1451" s="105"/>
      <c r="I1451" s="107"/>
      <c r="J1451" s="422"/>
      <c r="K1451" s="422"/>
      <c r="L1451" s="531"/>
      <c r="M1451" s="422"/>
      <c r="N1451" s="104"/>
      <c r="O1451" s="79">
        <f t="shared" si="66"/>
        <v>0</v>
      </c>
      <c r="P1451" s="79">
        <f t="shared" si="66"/>
        <v>0</v>
      </c>
      <c r="Q1451" s="102" t="str">
        <f t="shared" si="67"/>
        <v/>
      </c>
    </row>
    <row r="1452" spans="1:17" x14ac:dyDescent="0.2">
      <c r="A1452" s="118" t="str">
        <f t="shared" si="68"/>
        <v/>
      </c>
      <c r="B1452" s="104"/>
      <c r="C1452" s="153"/>
      <c r="D1452" s="105"/>
      <c r="E1452" s="105"/>
      <c r="F1452" s="106"/>
      <c r="G1452" s="105"/>
      <c r="H1452" s="105"/>
      <c r="I1452" s="107"/>
      <c r="J1452" s="422"/>
      <c r="K1452" s="422"/>
      <c r="L1452" s="531"/>
      <c r="M1452" s="422"/>
      <c r="N1452" s="104"/>
      <c r="O1452" s="79">
        <f t="shared" si="66"/>
        <v>0</v>
      </c>
      <c r="P1452" s="79">
        <f t="shared" si="66"/>
        <v>0</v>
      </c>
      <c r="Q1452" s="102" t="str">
        <f t="shared" si="67"/>
        <v/>
      </c>
    </row>
    <row r="1453" spans="1:17" x14ac:dyDescent="0.2">
      <c r="A1453" s="118" t="str">
        <f t="shared" si="68"/>
        <v/>
      </c>
      <c r="B1453" s="104"/>
      <c r="C1453" s="153"/>
      <c r="D1453" s="105"/>
      <c r="E1453" s="105"/>
      <c r="F1453" s="106"/>
      <c r="G1453" s="105"/>
      <c r="H1453" s="105"/>
      <c r="I1453" s="107"/>
      <c r="J1453" s="422"/>
      <c r="K1453" s="422"/>
      <c r="L1453" s="531"/>
      <c r="M1453" s="422"/>
      <c r="N1453" s="104"/>
      <c r="O1453" s="79">
        <f t="shared" si="66"/>
        <v>0</v>
      </c>
      <c r="P1453" s="79">
        <f t="shared" si="66"/>
        <v>0</v>
      </c>
      <c r="Q1453" s="152" t="str">
        <f t="shared" si="67"/>
        <v/>
      </c>
    </row>
    <row r="1454" spans="1:17" x14ac:dyDescent="0.2">
      <c r="A1454" s="438" t="str">
        <f t="shared" si="68"/>
        <v/>
      </c>
      <c r="B1454" s="104"/>
      <c r="C1454" s="153"/>
      <c r="D1454" s="105"/>
      <c r="E1454" s="105"/>
      <c r="F1454" s="106"/>
      <c r="G1454" s="105"/>
      <c r="H1454" s="105"/>
      <c r="I1454" s="107"/>
      <c r="J1454" s="422"/>
      <c r="K1454" s="422"/>
      <c r="L1454" s="531"/>
      <c r="M1454" s="422"/>
      <c r="N1454" s="104"/>
      <c r="O1454" s="427">
        <f t="shared" ref="O1454:P1517" si="69">IF(B1454=0,0,IF(YEAR(B1454)=$P$1,MONTH(B1454)-$O$1+1,(YEAR(B1454)-$P$1)*12-$O$1+1+MONTH(B1454)))</f>
        <v>0</v>
      </c>
      <c r="P1454" s="427">
        <f t="shared" si="69"/>
        <v>0</v>
      </c>
      <c r="Q1454" s="428" t="str">
        <f t="shared" si="67"/>
        <v/>
      </c>
    </row>
    <row r="1455" spans="1:17" x14ac:dyDescent="0.2">
      <c r="A1455" s="118" t="str">
        <f t="shared" si="68"/>
        <v/>
      </c>
      <c r="B1455" s="104"/>
      <c r="C1455" s="153"/>
      <c r="D1455" s="105"/>
      <c r="E1455" s="105"/>
      <c r="F1455" s="106"/>
      <c r="G1455" s="105"/>
      <c r="H1455" s="105"/>
      <c r="I1455" s="107"/>
      <c r="J1455" s="422"/>
      <c r="K1455" s="422"/>
      <c r="L1455" s="531"/>
      <c r="M1455" s="422"/>
      <c r="N1455" s="104"/>
      <c r="O1455" s="79">
        <f t="shared" si="69"/>
        <v>0</v>
      </c>
      <c r="P1455" s="79">
        <f t="shared" si="69"/>
        <v>0</v>
      </c>
      <c r="Q1455" s="102" t="str">
        <f t="shared" si="67"/>
        <v/>
      </c>
    </row>
    <row r="1456" spans="1:17" x14ac:dyDescent="0.2">
      <c r="A1456" s="118" t="str">
        <f t="shared" si="68"/>
        <v/>
      </c>
      <c r="B1456" s="104"/>
      <c r="C1456" s="153"/>
      <c r="D1456" s="105"/>
      <c r="E1456" s="105"/>
      <c r="F1456" s="106"/>
      <c r="G1456" s="105"/>
      <c r="H1456" s="105"/>
      <c r="I1456" s="107"/>
      <c r="J1456" s="422"/>
      <c r="K1456" s="422"/>
      <c r="L1456" s="531"/>
      <c r="M1456" s="422"/>
      <c r="N1456" s="104"/>
      <c r="O1456" s="79">
        <f t="shared" si="69"/>
        <v>0</v>
      </c>
      <c r="P1456" s="79">
        <f t="shared" si="69"/>
        <v>0</v>
      </c>
      <c r="Q1456" s="102" t="str">
        <f t="shared" si="67"/>
        <v/>
      </c>
    </row>
    <row r="1457" spans="1:17" x14ac:dyDescent="0.2">
      <c r="A1457" s="118" t="str">
        <f t="shared" si="68"/>
        <v/>
      </c>
      <c r="B1457" s="104"/>
      <c r="C1457" s="153"/>
      <c r="D1457" s="105"/>
      <c r="E1457" s="105"/>
      <c r="F1457" s="106"/>
      <c r="G1457" s="105"/>
      <c r="H1457" s="105"/>
      <c r="I1457" s="107"/>
      <c r="J1457" s="422"/>
      <c r="K1457" s="422"/>
      <c r="L1457" s="531"/>
      <c r="M1457" s="422"/>
      <c r="N1457" s="104"/>
      <c r="O1457" s="79">
        <f t="shared" si="69"/>
        <v>0</v>
      </c>
      <c r="P1457" s="79">
        <f t="shared" si="69"/>
        <v>0</v>
      </c>
      <c r="Q1457" s="152" t="str">
        <f t="shared" si="67"/>
        <v/>
      </c>
    </row>
    <row r="1458" spans="1:17" s="429" customFormat="1" x14ac:dyDescent="0.2">
      <c r="A1458" s="118" t="str">
        <f t="shared" si="68"/>
        <v/>
      </c>
      <c r="B1458" s="440"/>
      <c r="C1458" s="441"/>
      <c r="D1458" s="442"/>
      <c r="E1458" s="442"/>
      <c r="F1458" s="443"/>
      <c r="G1458" s="107"/>
      <c r="H1458" s="442"/>
      <c r="I1458" s="107"/>
      <c r="J1458" s="423"/>
      <c r="K1458" s="444"/>
      <c r="L1458" s="530"/>
      <c r="M1458" s="444"/>
      <c r="N1458" s="440"/>
      <c r="O1458" s="427">
        <f t="shared" si="69"/>
        <v>0</v>
      </c>
      <c r="P1458" s="427">
        <f t="shared" si="69"/>
        <v>0</v>
      </c>
      <c r="Q1458" s="428" t="str">
        <f t="shared" si="67"/>
        <v/>
      </c>
    </row>
    <row r="1459" spans="1:17" x14ac:dyDescent="0.2">
      <c r="A1459" s="438" t="str">
        <f t="shared" si="68"/>
        <v/>
      </c>
      <c r="B1459" s="104"/>
      <c r="C1459" s="153"/>
      <c r="D1459" s="105"/>
      <c r="E1459" s="105"/>
      <c r="F1459" s="106"/>
      <c r="G1459" s="105"/>
      <c r="H1459" s="105"/>
      <c r="I1459" s="107"/>
      <c r="J1459" s="422"/>
      <c r="K1459" s="422"/>
      <c r="L1459" s="531"/>
      <c r="M1459" s="422"/>
      <c r="N1459" s="104"/>
      <c r="O1459" s="79">
        <f t="shared" si="69"/>
        <v>0</v>
      </c>
      <c r="P1459" s="79">
        <f t="shared" si="69"/>
        <v>0</v>
      </c>
      <c r="Q1459" s="102" t="str">
        <f t="shared" ref="Q1459:Q1522" si="70">SUBSTITUTE(D1459," ","_")</f>
        <v/>
      </c>
    </row>
    <row r="1460" spans="1:17" x14ac:dyDescent="0.2">
      <c r="A1460" s="118" t="str">
        <f t="shared" si="68"/>
        <v/>
      </c>
      <c r="B1460" s="104"/>
      <c r="C1460" s="153"/>
      <c r="D1460" s="105"/>
      <c r="E1460" s="105"/>
      <c r="F1460" s="106"/>
      <c r="G1460" s="105"/>
      <c r="H1460" s="105"/>
      <c r="I1460" s="107"/>
      <c r="J1460" s="422"/>
      <c r="K1460" s="422"/>
      <c r="L1460" s="531"/>
      <c r="M1460" s="422"/>
      <c r="N1460" s="104"/>
      <c r="O1460" s="79">
        <f t="shared" si="69"/>
        <v>0</v>
      </c>
      <c r="P1460" s="79">
        <f t="shared" si="69"/>
        <v>0</v>
      </c>
      <c r="Q1460" s="102" t="str">
        <f t="shared" si="70"/>
        <v/>
      </c>
    </row>
    <row r="1461" spans="1:17" x14ac:dyDescent="0.2">
      <c r="A1461" s="118" t="str">
        <f t="shared" si="68"/>
        <v/>
      </c>
      <c r="B1461" s="104"/>
      <c r="C1461" s="153"/>
      <c r="D1461" s="105"/>
      <c r="E1461" s="105"/>
      <c r="F1461" s="106"/>
      <c r="G1461" s="105"/>
      <c r="H1461" s="105"/>
      <c r="I1461" s="107"/>
      <c r="J1461" s="422"/>
      <c r="K1461" s="422"/>
      <c r="L1461" s="531"/>
      <c r="M1461" s="422"/>
      <c r="N1461" s="104"/>
      <c r="O1461" s="79">
        <f t="shared" si="69"/>
        <v>0</v>
      </c>
      <c r="P1461" s="79">
        <f t="shared" si="69"/>
        <v>0</v>
      </c>
      <c r="Q1461" s="152" t="str">
        <f t="shared" si="70"/>
        <v/>
      </c>
    </row>
    <row r="1462" spans="1:17" x14ac:dyDescent="0.2">
      <c r="A1462" s="118" t="str">
        <f t="shared" si="68"/>
        <v/>
      </c>
      <c r="B1462" s="104"/>
      <c r="C1462" s="153"/>
      <c r="D1462" s="105"/>
      <c r="E1462" s="105"/>
      <c r="F1462" s="106"/>
      <c r="G1462" s="105"/>
      <c r="H1462" s="105"/>
      <c r="I1462" s="107"/>
      <c r="J1462" s="422"/>
      <c r="K1462" s="422"/>
      <c r="L1462" s="531"/>
      <c r="M1462" s="422"/>
      <c r="N1462" s="104"/>
      <c r="O1462" s="427">
        <f t="shared" si="69"/>
        <v>0</v>
      </c>
      <c r="P1462" s="427">
        <f t="shared" si="69"/>
        <v>0</v>
      </c>
      <c r="Q1462" s="428" t="str">
        <f t="shared" si="70"/>
        <v/>
      </c>
    </row>
    <row r="1463" spans="1:17" x14ac:dyDescent="0.2">
      <c r="A1463" s="118" t="str">
        <f t="shared" si="68"/>
        <v/>
      </c>
      <c r="B1463" s="104"/>
      <c r="C1463" s="153"/>
      <c r="D1463" s="105"/>
      <c r="E1463" s="105"/>
      <c r="F1463" s="106"/>
      <c r="G1463" s="105"/>
      <c r="H1463" s="105"/>
      <c r="I1463" s="107"/>
      <c r="J1463" s="422"/>
      <c r="K1463" s="422"/>
      <c r="L1463" s="531"/>
      <c r="M1463" s="422"/>
      <c r="N1463" s="104"/>
      <c r="O1463" s="79">
        <f t="shared" si="69"/>
        <v>0</v>
      </c>
      <c r="P1463" s="79">
        <f t="shared" si="69"/>
        <v>0</v>
      </c>
      <c r="Q1463" s="102" t="str">
        <f t="shared" si="70"/>
        <v/>
      </c>
    </row>
    <row r="1464" spans="1:17" x14ac:dyDescent="0.2">
      <c r="A1464" s="438" t="str">
        <f t="shared" si="68"/>
        <v/>
      </c>
      <c r="B1464" s="104"/>
      <c r="C1464" s="153"/>
      <c r="D1464" s="105"/>
      <c r="E1464" s="105"/>
      <c r="F1464" s="106"/>
      <c r="G1464" s="105"/>
      <c r="H1464" s="105"/>
      <c r="I1464" s="107"/>
      <c r="J1464" s="422"/>
      <c r="K1464" s="422"/>
      <c r="L1464" s="531"/>
      <c r="M1464" s="422"/>
      <c r="N1464" s="104"/>
      <c r="O1464" s="79">
        <f t="shared" si="69"/>
        <v>0</v>
      </c>
      <c r="P1464" s="79">
        <f t="shared" si="69"/>
        <v>0</v>
      </c>
      <c r="Q1464" s="102" t="str">
        <f t="shared" si="70"/>
        <v/>
      </c>
    </row>
    <row r="1465" spans="1:17" x14ac:dyDescent="0.2">
      <c r="A1465" s="118" t="str">
        <f t="shared" si="68"/>
        <v/>
      </c>
      <c r="B1465" s="104"/>
      <c r="C1465" s="153"/>
      <c r="D1465" s="105"/>
      <c r="E1465" s="105"/>
      <c r="F1465" s="106"/>
      <c r="G1465" s="105"/>
      <c r="H1465" s="105"/>
      <c r="I1465" s="107"/>
      <c r="J1465" s="422"/>
      <c r="K1465" s="422"/>
      <c r="L1465" s="531"/>
      <c r="M1465" s="422"/>
      <c r="N1465" s="104"/>
      <c r="O1465" s="79">
        <f t="shared" si="69"/>
        <v>0</v>
      </c>
      <c r="P1465" s="79">
        <f t="shared" si="69"/>
        <v>0</v>
      </c>
      <c r="Q1465" s="152" t="str">
        <f t="shared" si="70"/>
        <v/>
      </c>
    </row>
    <row r="1466" spans="1:17" x14ac:dyDescent="0.2">
      <c r="A1466" s="118" t="str">
        <f t="shared" si="68"/>
        <v/>
      </c>
      <c r="B1466" s="104"/>
      <c r="C1466" s="153"/>
      <c r="D1466" s="105"/>
      <c r="E1466" s="105"/>
      <c r="F1466" s="106"/>
      <c r="G1466" s="105"/>
      <c r="H1466" s="105"/>
      <c r="I1466" s="107"/>
      <c r="J1466" s="422"/>
      <c r="K1466" s="422"/>
      <c r="L1466" s="531"/>
      <c r="M1466" s="422"/>
      <c r="N1466" s="104"/>
      <c r="O1466" s="427">
        <f t="shared" si="69"/>
        <v>0</v>
      </c>
      <c r="P1466" s="427">
        <f t="shared" si="69"/>
        <v>0</v>
      </c>
      <c r="Q1466" s="428" t="str">
        <f t="shared" si="70"/>
        <v/>
      </c>
    </row>
    <row r="1467" spans="1:17" x14ac:dyDescent="0.2">
      <c r="A1467" s="118" t="str">
        <f t="shared" si="68"/>
        <v/>
      </c>
      <c r="B1467" s="104"/>
      <c r="C1467" s="153"/>
      <c r="D1467" s="105"/>
      <c r="E1467" s="105"/>
      <c r="F1467" s="106"/>
      <c r="G1467" s="105"/>
      <c r="H1467" s="105"/>
      <c r="I1467" s="107"/>
      <c r="J1467" s="422"/>
      <c r="K1467" s="422"/>
      <c r="L1467" s="531"/>
      <c r="M1467" s="422"/>
      <c r="N1467" s="104"/>
      <c r="O1467" s="79">
        <f t="shared" si="69"/>
        <v>0</v>
      </c>
      <c r="P1467" s="79">
        <f t="shared" si="69"/>
        <v>0</v>
      </c>
      <c r="Q1467" s="102" t="str">
        <f t="shared" si="70"/>
        <v/>
      </c>
    </row>
    <row r="1468" spans="1:17" x14ac:dyDescent="0.2">
      <c r="A1468" s="118" t="str">
        <f t="shared" si="68"/>
        <v/>
      </c>
      <c r="B1468" s="104"/>
      <c r="C1468" s="153"/>
      <c r="D1468" s="105"/>
      <c r="E1468" s="105"/>
      <c r="F1468" s="106"/>
      <c r="G1468" s="105"/>
      <c r="H1468" s="105"/>
      <c r="I1468" s="107"/>
      <c r="J1468" s="422"/>
      <c r="K1468" s="422"/>
      <c r="L1468" s="531"/>
      <c r="M1468" s="422"/>
      <c r="N1468" s="104"/>
      <c r="O1468" s="79">
        <f t="shared" si="69"/>
        <v>0</v>
      </c>
      <c r="P1468" s="79">
        <f t="shared" si="69"/>
        <v>0</v>
      </c>
      <c r="Q1468" s="102" t="str">
        <f t="shared" si="70"/>
        <v/>
      </c>
    </row>
    <row r="1469" spans="1:17" x14ac:dyDescent="0.2">
      <c r="A1469" s="438" t="str">
        <f t="shared" si="68"/>
        <v/>
      </c>
      <c r="B1469" s="104"/>
      <c r="C1469" s="153"/>
      <c r="D1469" s="105"/>
      <c r="E1469" s="105"/>
      <c r="F1469" s="106"/>
      <c r="G1469" s="105"/>
      <c r="H1469" s="105"/>
      <c r="I1469" s="107"/>
      <c r="J1469" s="422"/>
      <c r="K1469" s="422"/>
      <c r="L1469" s="531"/>
      <c r="M1469" s="422"/>
      <c r="N1469" s="104"/>
      <c r="O1469" s="79">
        <f t="shared" si="69"/>
        <v>0</v>
      </c>
      <c r="P1469" s="79">
        <f t="shared" si="69"/>
        <v>0</v>
      </c>
      <c r="Q1469" s="152" t="str">
        <f t="shared" si="70"/>
        <v/>
      </c>
    </row>
    <row r="1470" spans="1:17" x14ac:dyDescent="0.2">
      <c r="A1470" s="118" t="str">
        <f t="shared" si="68"/>
        <v/>
      </c>
      <c r="B1470" s="104"/>
      <c r="C1470" s="153"/>
      <c r="D1470" s="105"/>
      <c r="E1470" s="105"/>
      <c r="F1470" s="106"/>
      <c r="G1470" s="105"/>
      <c r="H1470" s="105"/>
      <c r="I1470" s="107"/>
      <c r="J1470" s="422"/>
      <c r="K1470" s="422"/>
      <c r="L1470" s="531"/>
      <c r="M1470" s="422"/>
      <c r="N1470" s="104"/>
      <c r="O1470" s="427">
        <f t="shared" si="69"/>
        <v>0</v>
      </c>
      <c r="P1470" s="427">
        <f t="shared" si="69"/>
        <v>0</v>
      </c>
      <c r="Q1470" s="428" t="str">
        <f t="shared" si="70"/>
        <v/>
      </c>
    </row>
    <row r="1471" spans="1:17" x14ac:dyDescent="0.2">
      <c r="A1471" s="118" t="str">
        <f t="shared" si="68"/>
        <v/>
      </c>
      <c r="B1471" s="104"/>
      <c r="C1471" s="153"/>
      <c r="D1471" s="105"/>
      <c r="E1471" s="105"/>
      <c r="F1471" s="106"/>
      <c r="G1471" s="105"/>
      <c r="H1471" s="105"/>
      <c r="I1471" s="107"/>
      <c r="J1471" s="422"/>
      <c r="K1471" s="422"/>
      <c r="L1471" s="531"/>
      <c r="M1471" s="422"/>
      <c r="N1471" s="104"/>
      <c r="O1471" s="79">
        <f t="shared" si="69"/>
        <v>0</v>
      </c>
      <c r="P1471" s="79">
        <f t="shared" si="69"/>
        <v>0</v>
      </c>
      <c r="Q1471" s="102" t="str">
        <f t="shared" si="70"/>
        <v/>
      </c>
    </row>
    <row r="1472" spans="1:17" x14ac:dyDescent="0.2">
      <c r="A1472" s="118" t="str">
        <f t="shared" si="68"/>
        <v/>
      </c>
      <c r="B1472" s="104"/>
      <c r="C1472" s="153"/>
      <c r="D1472" s="105"/>
      <c r="E1472" s="105"/>
      <c r="F1472" s="106"/>
      <c r="G1472" s="105"/>
      <c r="H1472" s="105"/>
      <c r="I1472" s="107"/>
      <c r="J1472" s="422"/>
      <c r="K1472" s="422"/>
      <c r="L1472" s="531"/>
      <c r="M1472" s="422"/>
      <c r="N1472" s="104"/>
      <c r="O1472" s="79">
        <f t="shared" si="69"/>
        <v>0</v>
      </c>
      <c r="P1472" s="79">
        <f t="shared" si="69"/>
        <v>0</v>
      </c>
      <c r="Q1472" s="102" t="str">
        <f t="shared" si="70"/>
        <v/>
      </c>
    </row>
    <row r="1473" spans="1:17" x14ac:dyDescent="0.2">
      <c r="A1473" s="118" t="str">
        <f t="shared" si="68"/>
        <v/>
      </c>
      <c r="B1473" s="104"/>
      <c r="C1473" s="153"/>
      <c r="D1473" s="105"/>
      <c r="E1473" s="105"/>
      <c r="F1473" s="106"/>
      <c r="G1473" s="105"/>
      <c r="H1473" s="105"/>
      <c r="I1473" s="107"/>
      <c r="J1473" s="422"/>
      <c r="K1473" s="422"/>
      <c r="L1473" s="531"/>
      <c r="M1473" s="422"/>
      <c r="N1473" s="104"/>
      <c r="O1473" s="79">
        <f t="shared" si="69"/>
        <v>0</v>
      </c>
      <c r="P1473" s="79">
        <f t="shared" si="69"/>
        <v>0</v>
      </c>
      <c r="Q1473" s="152" t="str">
        <f t="shared" si="70"/>
        <v/>
      </c>
    </row>
    <row r="1474" spans="1:17" x14ac:dyDescent="0.2">
      <c r="A1474" s="438" t="str">
        <f t="shared" si="68"/>
        <v/>
      </c>
      <c r="B1474" s="104"/>
      <c r="C1474" s="153"/>
      <c r="D1474" s="105"/>
      <c r="E1474" s="105"/>
      <c r="F1474" s="106"/>
      <c r="G1474" s="105"/>
      <c r="H1474" s="105"/>
      <c r="I1474" s="107"/>
      <c r="J1474" s="422"/>
      <c r="K1474" s="422"/>
      <c r="L1474" s="531"/>
      <c r="M1474" s="422"/>
      <c r="N1474" s="104"/>
      <c r="O1474" s="427">
        <f t="shared" si="69"/>
        <v>0</v>
      </c>
      <c r="P1474" s="427">
        <f t="shared" si="69"/>
        <v>0</v>
      </c>
      <c r="Q1474" s="428" t="str">
        <f t="shared" si="70"/>
        <v/>
      </c>
    </row>
    <row r="1475" spans="1:17" x14ac:dyDescent="0.2">
      <c r="A1475" s="118" t="str">
        <f t="shared" si="68"/>
        <v/>
      </c>
      <c r="B1475" s="104"/>
      <c r="C1475" s="153"/>
      <c r="D1475" s="105"/>
      <c r="E1475" s="105"/>
      <c r="F1475" s="106"/>
      <c r="G1475" s="105"/>
      <c r="H1475" s="105"/>
      <c r="I1475" s="107"/>
      <c r="J1475" s="422"/>
      <c r="K1475" s="422"/>
      <c r="L1475" s="531"/>
      <c r="M1475" s="422"/>
      <c r="N1475" s="104"/>
      <c r="O1475" s="79">
        <f t="shared" si="69"/>
        <v>0</v>
      </c>
      <c r="P1475" s="79">
        <f t="shared" si="69"/>
        <v>0</v>
      </c>
      <c r="Q1475" s="102" t="str">
        <f t="shared" si="70"/>
        <v/>
      </c>
    </row>
    <row r="1476" spans="1:17" x14ac:dyDescent="0.2">
      <c r="A1476" s="118" t="str">
        <f t="shared" si="68"/>
        <v/>
      </c>
      <c r="B1476" s="104"/>
      <c r="C1476" s="153"/>
      <c r="D1476" s="105"/>
      <c r="E1476" s="105"/>
      <c r="F1476" s="106"/>
      <c r="G1476" s="105"/>
      <c r="H1476" s="105"/>
      <c r="I1476" s="107"/>
      <c r="J1476" s="422"/>
      <c r="K1476" s="422"/>
      <c r="L1476" s="531"/>
      <c r="M1476" s="422"/>
      <c r="N1476" s="104"/>
      <c r="O1476" s="79">
        <f t="shared" si="69"/>
        <v>0</v>
      </c>
      <c r="P1476" s="79">
        <f t="shared" si="69"/>
        <v>0</v>
      </c>
      <c r="Q1476" s="102" t="str">
        <f t="shared" si="70"/>
        <v/>
      </c>
    </row>
    <row r="1477" spans="1:17" x14ac:dyDescent="0.2">
      <c r="A1477" s="118" t="str">
        <f t="shared" si="68"/>
        <v/>
      </c>
      <c r="B1477" s="104"/>
      <c r="C1477" s="153"/>
      <c r="D1477" s="105"/>
      <c r="E1477" s="105"/>
      <c r="F1477" s="106"/>
      <c r="G1477" s="105"/>
      <c r="H1477" s="105"/>
      <c r="I1477" s="107"/>
      <c r="J1477" s="422"/>
      <c r="K1477" s="422"/>
      <c r="L1477" s="531"/>
      <c r="M1477" s="422"/>
      <c r="N1477" s="104"/>
      <c r="O1477" s="79">
        <f t="shared" si="69"/>
        <v>0</v>
      </c>
      <c r="P1477" s="79">
        <f t="shared" si="69"/>
        <v>0</v>
      </c>
      <c r="Q1477" s="152" t="str">
        <f t="shared" si="70"/>
        <v/>
      </c>
    </row>
    <row r="1478" spans="1:17" x14ac:dyDescent="0.2">
      <c r="A1478" s="118" t="str">
        <f t="shared" si="68"/>
        <v/>
      </c>
      <c r="B1478" s="104"/>
      <c r="C1478" s="153"/>
      <c r="D1478" s="105"/>
      <c r="E1478" s="105"/>
      <c r="F1478" s="106"/>
      <c r="G1478" s="105"/>
      <c r="H1478" s="105"/>
      <c r="I1478" s="107"/>
      <c r="J1478" s="422"/>
      <c r="K1478" s="422"/>
      <c r="L1478" s="531"/>
      <c r="M1478" s="422"/>
      <c r="N1478" s="104"/>
      <c r="O1478" s="427">
        <f t="shared" si="69"/>
        <v>0</v>
      </c>
      <c r="P1478" s="427">
        <f t="shared" si="69"/>
        <v>0</v>
      </c>
      <c r="Q1478" s="428" t="str">
        <f t="shared" si="70"/>
        <v/>
      </c>
    </row>
    <row r="1479" spans="1:17" x14ac:dyDescent="0.2">
      <c r="A1479" s="438" t="str">
        <f t="shared" si="68"/>
        <v/>
      </c>
      <c r="B1479" s="104"/>
      <c r="C1479" s="153"/>
      <c r="D1479" s="105"/>
      <c r="E1479" s="105"/>
      <c r="F1479" s="106"/>
      <c r="G1479" s="105"/>
      <c r="H1479" s="105"/>
      <c r="I1479" s="107"/>
      <c r="J1479" s="422"/>
      <c r="K1479" s="422"/>
      <c r="L1479" s="531"/>
      <c r="M1479" s="422"/>
      <c r="N1479" s="104"/>
      <c r="O1479" s="79">
        <f t="shared" si="69"/>
        <v>0</v>
      </c>
      <c r="P1479" s="79">
        <f t="shared" si="69"/>
        <v>0</v>
      </c>
      <c r="Q1479" s="102" t="str">
        <f t="shared" si="70"/>
        <v/>
      </c>
    </row>
    <row r="1480" spans="1:17" x14ac:dyDescent="0.2">
      <c r="A1480" s="118" t="str">
        <f t="shared" si="68"/>
        <v/>
      </c>
      <c r="B1480" s="104"/>
      <c r="C1480" s="153"/>
      <c r="D1480" s="105"/>
      <c r="E1480" s="105"/>
      <c r="F1480" s="106"/>
      <c r="G1480" s="105"/>
      <c r="H1480" s="105"/>
      <c r="I1480" s="107"/>
      <c r="J1480" s="422"/>
      <c r="K1480" s="422"/>
      <c r="L1480" s="531"/>
      <c r="M1480" s="422"/>
      <c r="N1480" s="104"/>
      <c r="O1480" s="79">
        <f t="shared" si="69"/>
        <v>0</v>
      </c>
      <c r="P1480" s="79">
        <f t="shared" si="69"/>
        <v>0</v>
      </c>
      <c r="Q1480" s="102" t="str">
        <f t="shared" si="70"/>
        <v/>
      </c>
    </row>
    <row r="1481" spans="1:17" x14ac:dyDescent="0.2">
      <c r="A1481" s="118" t="str">
        <f t="shared" si="68"/>
        <v/>
      </c>
      <c r="B1481" s="104"/>
      <c r="C1481" s="153"/>
      <c r="D1481" s="105"/>
      <c r="E1481" s="105"/>
      <c r="F1481" s="106"/>
      <c r="G1481" s="105"/>
      <c r="H1481" s="105"/>
      <c r="I1481" s="107"/>
      <c r="J1481" s="422"/>
      <c r="K1481" s="422"/>
      <c r="L1481" s="531"/>
      <c r="M1481" s="422"/>
      <c r="N1481" s="104"/>
      <c r="O1481" s="79">
        <f t="shared" si="69"/>
        <v>0</v>
      </c>
      <c r="P1481" s="79">
        <f t="shared" si="69"/>
        <v>0</v>
      </c>
      <c r="Q1481" s="152" t="str">
        <f t="shared" si="70"/>
        <v/>
      </c>
    </row>
    <row r="1482" spans="1:17" x14ac:dyDescent="0.2">
      <c r="A1482" s="118" t="str">
        <f t="shared" si="68"/>
        <v/>
      </c>
      <c r="B1482" s="104"/>
      <c r="C1482" s="153"/>
      <c r="D1482" s="105"/>
      <c r="E1482" s="105"/>
      <c r="F1482" s="106"/>
      <c r="G1482" s="105"/>
      <c r="H1482" s="105"/>
      <c r="I1482" s="107"/>
      <c r="J1482" s="422"/>
      <c r="K1482" s="422"/>
      <c r="L1482" s="531"/>
      <c r="M1482" s="422"/>
      <c r="N1482" s="104"/>
      <c r="O1482" s="427">
        <f t="shared" si="69"/>
        <v>0</v>
      </c>
      <c r="P1482" s="427">
        <f t="shared" si="69"/>
        <v>0</v>
      </c>
      <c r="Q1482" s="428" t="str">
        <f t="shared" si="70"/>
        <v/>
      </c>
    </row>
    <row r="1483" spans="1:17" x14ac:dyDescent="0.2">
      <c r="A1483" s="118" t="str">
        <f t="shared" si="68"/>
        <v/>
      </c>
      <c r="B1483" s="104"/>
      <c r="C1483" s="153"/>
      <c r="D1483" s="105"/>
      <c r="E1483" s="105"/>
      <c r="F1483" s="106"/>
      <c r="G1483" s="105"/>
      <c r="H1483" s="105"/>
      <c r="I1483" s="107"/>
      <c r="J1483" s="422"/>
      <c r="K1483" s="422"/>
      <c r="L1483" s="531"/>
      <c r="M1483" s="422"/>
      <c r="N1483" s="104"/>
      <c r="O1483" s="79">
        <f t="shared" si="69"/>
        <v>0</v>
      </c>
      <c r="P1483" s="79">
        <f t="shared" si="69"/>
        <v>0</v>
      </c>
      <c r="Q1483" s="102" t="str">
        <f t="shared" si="70"/>
        <v/>
      </c>
    </row>
    <row r="1484" spans="1:17" x14ac:dyDescent="0.2">
      <c r="A1484" s="438" t="str">
        <f t="shared" si="68"/>
        <v/>
      </c>
      <c r="B1484" s="104"/>
      <c r="C1484" s="153"/>
      <c r="D1484" s="105"/>
      <c r="E1484" s="105"/>
      <c r="F1484" s="106"/>
      <c r="G1484" s="105"/>
      <c r="H1484" s="105"/>
      <c r="I1484" s="107"/>
      <c r="J1484" s="422"/>
      <c r="K1484" s="422"/>
      <c r="L1484" s="531"/>
      <c r="M1484" s="422"/>
      <c r="N1484" s="104"/>
      <c r="O1484" s="79">
        <f t="shared" si="69"/>
        <v>0</v>
      </c>
      <c r="P1484" s="79">
        <f t="shared" si="69"/>
        <v>0</v>
      </c>
      <c r="Q1484" s="102" t="str">
        <f t="shared" si="70"/>
        <v/>
      </c>
    </row>
    <row r="1485" spans="1:17" x14ac:dyDescent="0.2">
      <c r="A1485" s="118" t="str">
        <f t="shared" si="68"/>
        <v/>
      </c>
      <c r="B1485" s="104"/>
      <c r="C1485" s="153"/>
      <c r="D1485" s="105"/>
      <c r="E1485" s="105"/>
      <c r="F1485" s="106"/>
      <c r="G1485" s="105"/>
      <c r="H1485" s="105"/>
      <c r="I1485" s="107"/>
      <c r="J1485" s="422"/>
      <c r="K1485" s="422"/>
      <c r="L1485" s="531"/>
      <c r="M1485" s="422"/>
      <c r="N1485" s="104"/>
      <c r="O1485" s="79">
        <f t="shared" si="69"/>
        <v>0</v>
      </c>
      <c r="P1485" s="79">
        <f t="shared" si="69"/>
        <v>0</v>
      </c>
      <c r="Q1485" s="152" t="str">
        <f t="shared" si="70"/>
        <v/>
      </c>
    </row>
    <row r="1486" spans="1:17" x14ac:dyDescent="0.2">
      <c r="A1486" s="118" t="str">
        <f t="shared" si="68"/>
        <v/>
      </c>
      <c r="B1486" s="104"/>
      <c r="C1486" s="153"/>
      <c r="D1486" s="105"/>
      <c r="E1486" s="105"/>
      <c r="F1486" s="106"/>
      <c r="G1486" s="105"/>
      <c r="H1486" s="105"/>
      <c r="I1486" s="107"/>
      <c r="J1486" s="422"/>
      <c r="K1486" s="422"/>
      <c r="L1486" s="531"/>
      <c r="M1486" s="422"/>
      <c r="N1486" s="104"/>
      <c r="O1486" s="427">
        <f t="shared" si="69"/>
        <v>0</v>
      </c>
      <c r="P1486" s="427">
        <f t="shared" si="69"/>
        <v>0</v>
      </c>
      <c r="Q1486" s="428" t="str">
        <f t="shared" si="70"/>
        <v/>
      </c>
    </row>
    <row r="1487" spans="1:17" x14ac:dyDescent="0.2">
      <c r="A1487" s="118" t="str">
        <f t="shared" si="68"/>
        <v/>
      </c>
      <c r="B1487" s="104"/>
      <c r="C1487" s="153"/>
      <c r="D1487" s="105"/>
      <c r="E1487" s="105"/>
      <c r="F1487" s="106"/>
      <c r="G1487" s="105"/>
      <c r="H1487" s="105"/>
      <c r="I1487" s="107"/>
      <c r="J1487" s="422"/>
      <c r="K1487" s="422"/>
      <c r="L1487" s="531"/>
      <c r="M1487" s="422"/>
      <c r="N1487" s="104"/>
      <c r="O1487" s="79">
        <f t="shared" si="69"/>
        <v>0</v>
      </c>
      <c r="P1487" s="79">
        <f t="shared" si="69"/>
        <v>0</v>
      </c>
      <c r="Q1487" s="102" t="str">
        <f t="shared" si="70"/>
        <v/>
      </c>
    </row>
    <row r="1488" spans="1:17" x14ac:dyDescent="0.2">
      <c r="A1488" s="118" t="str">
        <f t="shared" si="68"/>
        <v/>
      </c>
      <c r="B1488" s="104"/>
      <c r="C1488" s="153"/>
      <c r="D1488" s="105"/>
      <c r="E1488" s="105"/>
      <c r="F1488" s="106"/>
      <c r="G1488" s="105"/>
      <c r="H1488" s="105"/>
      <c r="I1488" s="107"/>
      <c r="J1488" s="422"/>
      <c r="K1488" s="422"/>
      <c r="L1488" s="531"/>
      <c r="M1488" s="422"/>
      <c r="N1488" s="104"/>
      <c r="O1488" s="79">
        <f t="shared" si="69"/>
        <v>0</v>
      </c>
      <c r="P1488" s="79">
        <f t="shared" si="69"/>
        <v>0</v>
      </c>
      <c r="Q1488" s="102" t="str">
        <f t="shared" si="70"/>
        <v/>
      </c>
    </row>
    <row r="1489" spans="1:17" x14ac:dyDescent="0.2">
      <c r="A1489" s="438" t="str">
        <f t="shared" si="68"/>
        <v/>
      </c>
      <c r="B1489" s="104"/>
      <c r="C1489" s="153"/>
      <c r="D1489" s="105"/>
      <c r="E1489" s="105"/>
      <c r="F1489" s="106"/>
      <c r="G1489" s="105"/>
      <c r="H1489" s="105"/>
      <c r="I1489" s="107"/>
      <c r="J1489" s="422"/>
      <c r="K1489" s="422"/>
      <c r="L1489" s="531"/>
      <c r="M1489" s="422"/>
      <c r="N1489" s="104"/>
      <c r="O1489" s="79">
        <f t="shared" si="69"/>
        <v>0</v>
      </c>
      <c r="P1489" s="79">
        <f t="shared" si="69"/>
        <v>0</v>
      </c>
      <c r="Q1489" s="152" t="str">
        <f t="shared" si="70"/>
        <v/>
      </c>
    </row>
    <row r="1490" spans="1:17" x14ac:dyDescent="0.2">
      <c r="A1490" s="118" t="str">
        <f t="shared" si="68"/>
        <v/>
      </c>
      <c r="B1490" s="104"/>
      <c r="C1490" s="153"/>
      <c r="D1490" s="105"/>
      <c r="E1490" s="105"/>
      <c r="F1490" s="106"/>
      <c r="G1490" s="105"/>
      <c r="H1490" s="105"/>
      <c r="I1490" s="107"/>
      <c r="J1490" s="422"/>
      <c r="K1490" s="422"/>
      <c r="L1490" s="531"/>
      <c r="M1490" s="422"/>
      <c r="N1490" s="104"/>
      <c r="O1490" s="427">
        <f t="shared" si="69"/>
        <v>0</v>
      </c>
      <c r="P1490" s="427">
        <f t="shared" si="69"/>
        <v>0</v>
      </c>
      <c r="Q1490" s="428" t="str">
        <f t="shared" si="70"/>
        <v/>
      </c>
    </row>
    <row r="1491" spans="1:17" x14ac:dyDescent="0.2">
      <c r="A1491" s="118" t="str">
        <f t="shared" si="68"/>
        <v/>
      </c>
      <c r="B1491" s="104"/>
      <c r="C1491" s="153"/>
      <c r="D1491" s="105"/>
      <c r="E1491" s="105"/>
      <c r="F1491" s="106"/>
      <c r="G1491" s="105"/>
      <c r="H1491" s="105"/>
      <c r="I1491" s="107"/>
      <c r="J1491" s="422"/>
      <c r="K1491" s="422"/>
      <c r="L1491" s="531"/>
      <c r="M1491" s="422"/>
      <c r="N1491" s="104"/>
      <c r="O1491" s="79">
        <f t="shared" si="69"/>
        <v>0</v>
      </c>
      <c r="P1491" s="79">
        <f t="shared" si="69"/>
        <v>0</v>
      </c>
      <c r="Q1491" s="102" t="str">
        <f t="shared" si="70"/>
        <v/>
      </c>
    </row>
    <row r="1492" spans="1:17" x14ac:dyDescent="0.2">
      <c r="A1492" s="118" t="str">
        <f t="shared" si="68"/>
        <v/>
      </c>
      <c r="B1492" s="104"/>
      <c r="C1492" s="153"/>
      <c r="D1492" s="105"/>
      <c r="E1492" s="105"/>
      <c r="F1492" s="106"/>
      <c r="G1492" s="105"/>
      <c r="H1492" s="105"/>
      <c r="I1492" s="107"/>
      <c r="J1492" s="422"/>
      <c r="K1492" s="422"/>
      <c r="L1492" s="531"/>
      <c r="M1492" s="422"/>
      <c r="N1492" s="104"/>
      <c r="O1492" s="79">
        <f t="shared" si="69"/>
        <v>0</v>
      </c>
      <c r="P1492" s="79">
        <f t="shared" si="69"/>
        <v>0</v>
      </c>
      <c r="Q1492" s="102" t="str">
        <f t="shared" si="70"/>
        <v/>
      </c>
    </row>
    <row r="1493" spans="1:17" x14ac:dyDescent="0.2">
      <c r="A1493" s="118" t="str">
        <f t="shared" si="68"/>
        <v/>
      </c>
      <c r="B1493" s="104"/>
      <c r="C1493" s="153"/>
      <c r="D1493" s="105"/>
      <c r="E1493" s="105"/>
      <c r="F1493" s="106"/>
      <c r="G1493" s="105"/>
      <c r="H1493" s="105"/>
      <c r="I1493" s="107"/>
      <c r="J1493" s="422"/>
      <c r="K1493" s="422"/>
      <c r="L1493" s="531"/>
      <c r="M1493" s="422"/>
      <c r="N1493" s="104"/>
      <c r="O1493" s="79">
        <f t="shared" si="69"/>
        <v>0</v>
      </c>
      <c r="P1493" s="79">
        <f t="shared" si="69"/>
        <v>0</v>
      </c>
      <c r="Q1493" s="152" t="str">
        <f t="shared" si="70"/>
        <v/>
      </c>
    </row>
    <row r="1494" spans="1:17" x14ac:dyDescent="0.2">
      <c r="A1494" s="438" t="str">
        <f t="shared" si="68"/>
        <v/>
      </c>
      <c r="B1494" s="104"/>
      <c r="C1494" s="153"/>
      <c r="D1494" s="105"/>
      <c r="E1494" s="105"/>
      <c r="F1494" s="106"/>
      <c r="G1494" s="105"/>
      <c r="H1494" s="105"/>
      <c r="I1494" s="107"/>
      <c r="J1494" s="422"/>
      <c r="K1494" s="422"/>
      <c r="L1494" s="531"/>
      <c r="M1494" s="422"/>
      <c r="N1494" s="104"/>
      <c r="O1494" s="427">
        <f t="shared" si="69"/>
        <v>0</v>
      </c>
      <c r="P1494" s="427">
        <f t="shared" si="69"/>
        <v>0</v>
      </c>
      <c r="Q1494" s="428" t="str">
        <f t="shared" si="70"/>
        <v/>
      </c>
    </row>
    <row r="1495" spans="1:17" x14ac:dyDescent="0.2">
      <c r="A1495" s="118" t="str">
        <f t="shared" si="68"/>
        <v/>
      </c>
      <c r="B1495" s="104"/>
      <c r="C1495" s="153"/>
      <c r="D1495" s="105"/>
      <c r="E1495" s="105"/>
      <c r="F1495" s="106"/>
      <c r="G1495" s="105"/>
      <c r="H1495" s="105"/>
      <c r="I1495" s="107"/>
      <c r="J1495" s="422"/>
      <c r="K1495" s="422"/>
      <c r="L1495" s="531"/>
      <c r="M1495" s="422"/>
      <c r="N1495" s="104"/>
      <c r="O1495" s="79">
        <f t="shared" si="69"/>
        <v>0</v>
      </c>
      <c r="P1495" s="79">
        <f t="shared" si="69"/>
        <v>0</v>
      </c>
      <c r="Q1495" s="102" t="str">
        <f t="shared" si="70"/>
        <v/>
      </c>
    </row>
    <row r="1496" spans="1:17" x14ac:dyDescent="0.2">
      <c r="A1496" s="118" t="str">
        <f t="shared" si="68"/>
        <v/>
      </c>
      <c r="B1496" s="104"/>
      <c r="C1496" s="153"/>
      <c r="D1496" s="105"/>
      <c r="E1496" s="105"/>
      <c r="F1496" s="106"/>
      <c r="G1496" s="105"/>
      <c r="H1496" s="105"/>
      <c r="I1496" s="107"/>
      <c r="J1496" s="422"/>
      <c r="K1496" s="422"/>
      <c r="L1496" s="531"/>
      <c r="M1496" s="422"/>
      <c r="N1496" s="104"/>
      <c r="O1496" s="79">
        <f t="shared" si="69"/>
        <v>0</v>
      </c>
      <c r="P1496" s="79">
        <f t="shared" si="69"/>
        <v>0</v>
      </c>
      <c r="Q1496" s="102" t="str">
        <f t="shared" si="70"/>
        <v/>
      </c>
    </row>
    <row r="1497" spans="1:17" x14ac:dyDescent="0.2">
      <c r="A1497" s="118" t="str">
        <f t="shared" si="68"/>
        <v/>
      </c>
      <c r="B1497" s="104"/>
      <c r="C1497" s="153"/>
      <c r="D1497" s="105"/>
      <c r="E1497" s="105"/>
      <c r="F1497" s="106"/>
      <c r="G1497" s="105"/>
      <c r="H1497" s="105"/>
      <c r="I1497" s="107"/>
      <c r="J1497" s="422"/>
      <c r="K1497" s="422"/>
      <c r="L1497" s="531"/>
      <c r="M1497" s="422"/>
      <c r="N1497" s="104"/>
      <c r="O1497" s="79">
        <f t="shared" si="69"/>
        <v>0</v>
      </c>
      <c r="P1497" s="79">
        <f t="shared" si="69"/>
        <v>0</v>
      </c>
      <c r="Q1497" s="152" t="str">
        <f t="shared" si="70"/>
        <v/>
      </c>
    </row>
    <row r="1498" spans="1:17" x14ac:dyDescent="0.2">
      <c r="A1498" s="118" t="str">
        <f t="shared" si="68"/>
        <v/>
      </c>
      <c r="B1498" s="104"/>
      <c r="C1498" s="153"/>
      <c r="D1498" s="105"/>
      <c r="E1498" s="105"/>
      <c r="F1498" s="106"/>
      <c r="G1498" s="105"/>
      <c r="H1498" s="105"/>
      <c r="I1498" s="107"/>
      <c r="J1498" s="422"/>
      <c r="K1498" s="422"/>
      <c r="L1498" s="531"/>
      <c r="M1498" s="422"/>
      <c r="N1498" s="104"/>
      <c r="O1498" s="427">
        <f t="shared" si="69"/>
        <v>0</v>
      </c>
      <c r="P1498" s="427">
        <f t="shared" si="69"/>
        <v>0</v>
      </c>
      <c r="Q1498" s="428" t="str">
        <f t="shared" si="70"/>
        <v/>
      </c>
    </row>
    <row r="1499" spans="1:17" x14ac:dyDescent="0.2">
      <c r="A1499" s="438" t="str">
        <f t="shared" si="68"/>
        <v/>
      </c>
      <c r="B1499" s="104"/>
      <c r="C1499" s="153"/>
      <c r="D1499" s="105"/>
      <c r="E1499" s="105"/>
      <c r="F1499" s="106"/>
      <c r="G1499" s="105"/>
      <c r="H1499" s="105"/>
      <c r="I1499" s="107"/>
      <c r="J1499" s="422"/>
      <c r="K1499" s="422"/>
      <c r="L1499" s="531"/>
      <c r="M1499" s="422"/>
      <c r="N1499" s="104"/>
      <c r="O1499" s="79">
        <f t="shared" si="69"/>
        <v>0</v>
      </c>
      <c r="P1499" s="79">
        <f t="shared" si="69"/>
        <v>0</v>
      </c>
      <c r="Q1499" s="102" t="str">
        <f t="shared" si="70"/>
        <v/>
      </c>
    </row>
    <row r="1500" spans="1:17" x14ac:dyDescent="0.2">
      <c r="A1500" s="118" t="str">
        <f t="shared" si="68"/>
        <v/>
      </c>
      <c r="B1500" s="104"/>
      <c r="C1500" s="153"/>
      <c r="D1500" s="105"/>
      <c r="E1500" s="105"/>
      <c r="F1500" s="106"/>
      <c r="G1500" s="105"/>
      <c r="H1500" s="105"/>
      <c r="I1500" s="107"/>
      <c r="J1500" s="422"/>
      <c r="K1500" s="422"/>
      <c r="L1500" s="531"/>
      <c r="M1500" s="422"/>
      <c r="N1500" s="104"/>
      <c r="O1500" s="79">
        <f t="shared" si="69"/>
        <v>0</v>
      </c>
      <c r="P1500" s="79">
        <f t="shared" si="69"/>
        <v>0</v>
      </c>
      <c r="Q1500" s="102" t="str">
        <f t="shared" si="70"/>
        <v/>
      </c>
    </row>
    <row r="1501" spans="1:17" x14ac:dyDescent="0.2">
      <c r="A1501" s="417" t="str">
        <f t="shared" ref="A1501:A1564" si="71">IF(B1501="","",ROW()-4)</f>
        <v/>
      </c>
      <c r="B1501" s="147"/>
      <c r="C1501" s="283"/>
      <c r="D1501" s="148"/>
      <c r="E1501" s="148"/>
      <c r="F1501" s="149"/>
      <c r="G1501" s="148"/>
      <c r="H1501" s="148"/>
      <c r="I1501" s="150"/>
      <c r="J1501" s="424"/>
      <c r="K1501" s="424"/>
      <c r="L1501" s="534"/>
      <c r="M1501" s="424"/>
      <c r="N1501" s="147"/>
      <c r="O1501" s="79">
        <f t="shared" si="69"/>
        <v>0</v>
      </c>
      <c r="P1501" s="79">
        <f t="shared" si="69"/>
        <v>0</v>
      </c>
      <c r="Q1501" s="152" t="str">
        <f t="shared" si="70"/>
        <v/>
      </c>
    </row>
    <row r="1502" spans="1:17" x14ac:dyDescent="0.2">
      <c r="A1502" s="118" t="str">
        <f t="shared" si="71"/>
        <v/>
      </c>
      <c r="B1502" s="104"/>
      <c r="C1502" s="153"/>
      <c r="D1502" s="105"/>
      <c r="E1502" s="105"/>
      <c r="F1502" s="106"/>
      <c r="G1502" s="105"/>
      <c r="H1502" s="105"/>
      <c r="I1502" s="107"/>
      <c r="J1502" s="422"/>
      <c r="K1502" s="422"/>
      <c r="L1502" s="531"/>
      <c r="M1502" s="422"/>
      <c r="N1502" s="104"/>
      <c r="O1502" s="427">
        <f t="shared" si="69"/>
        <v>0</v>
      </c>
      <c r="P1502" s="427">
        <f t="shared" si="69"/>
        <v>0</v>
      </c>
      <c r="Q1502" s="428" t="str">
        <f t="shared" si="70"/>
        <v/>
      </c>
    </row>
    <row r="1503" spans="1:17" x14ac:dyDescent="0.2">
      <c r="A1503" s="118" t="str">
        <f t="shared" si="71"/>
        <v/>
      </c>
      <c r="B1503" s="104"/>
      <c r="C1503" s="153"/>
      <c r="D1503" s="105"/>
      <c r="E1503" s="105"/>
      <c r="F1503" s="106"/>
      <c r="G1503" s="105"/>
      <c r="H1503" s="105"/>
      <c r="I1503" s="107"/>
      <c r="J1503" s="422"/>
      <c r="K1503" s="422"/>
      <c r="L1503" s="531"/>
      <c r="M1503" s="422"/>
      <c r="N1503" s="104"/>
      <c r="O1503" s="79">
        <f t="shared" si="69"/>
        <v>0</v>
      </c>
      <c r="P1503" s="79">
        <f t="shared" si="69"/>
        <v>0</v>
      </c>
      <c r="Q1503" s="102" t="str">
        <f t="shared" si="70"/>
        <v/>
      </c>
    </row>
    <row r="1504" spans="1:17" x14ac:dyDescent="0.2">
      <c r="A1504" s="438" t="str">
        <f t="shared" si="71"/>
        <v/>
      </c>
      <c r="B1504" s="104"/>
      <c r="C1504" s="153"/>
      <c r="D1504" s="105"/>
      <c r="E1504" s="105"/>
      <c r="F1504" s="106"/>
      <c r="G1504" s="105"/>
      <c r="H1504" s="105"/>
      <c r="I1504" s="107"/>
      <c r="J1504" s="422"/>
      <c r="K1504" s="422"/>
      <c r="L1504" s="531"/>
      <c r="M1504" s="422"/>
      <c r="N1504" s="104"/>
      <c r="O1504" s="79">
        <f t="shared" si="69"/>
        <v>0</v>
      </c>
      <c r="P1504" s="79">
        <f t="shared" si="69"/>
        <v>0</v>
      </c>
      <c r="Q1504" s="102" t="str">
        <f t="shared" si="70"/>
        <v/>
      </c>
    </row>
    <row r="1505" spans="1:17" x14ac:dyDescent="0.2">
      <c r="A1505" s="118" t="str">
        <f t="shared" si="71"/>
        <v/>
      </c>
      <c r="B1505" s="104"/>
      <c r="C1505" s="153"/>
      <c r="D1505" s="105"/>
      <c r="E1505" s="105"/>
      <c r="F1505" s="106"/>
      <c r="G1505" s="105"/>
      <c r="H1505" s="105"/>
      <c r="I1505" s="107"/>
      <c r="J1505" s="422"/>
      <c r="K1505" s="422"/>
      <c r="L1505" s="531"/>
      <c r="M1505" s="422"/>
      <c r="N1505" s="104"/>
      <c r="O1505" s="79">
        <f t="shared" si="69"/>
        <v>0</v>
      </c>
      <c r="P1505" s="79">
        <f t="shared" si="69"/>
        <v>0</v>
      </c>
      <c r="Q1505" s="152" t="str">
        <f t="shared" si="70"/>
        <v/>
      </c>
    </row>
    <row r="1506" spans="1:17" x14ac:dyDescent="0.2">
      <c r="A1506" s="118" t="str">
        <f t="shared" si="71"/>
        <v/>
      </c>
      <c r="B1506" s="104"/>
      <c r="C1506" s="153"/>
      <c r="D1506" s="105"/>
      <c r="E1506" s="105"/>
      <c r="F1506" s="106"/>
      <c r="G1506" s="105"/>
      <c r="H1506" s="105"/>
      <c r="I1506" s="107"/>
      <c r="J1506" s="422"/>
      <c r="K1506" s="422"/>
      <c r="L1506" s="531"/>
      <c r="M1506" s="422"/>
      <c r="N1506" s="104"/>
      <c r="O1506" s="427">
        <f t="shared" si="69"/>
        <v>0</v>
      </c>
      <c r="P1506" s="427">
        <f t="shared" si="69"/>
        <v>0</v>
      </c>
      <c r="Q1506" s="428" t="str">
        <f t="shared" si="70"/>
        <v/>
      </c>
    </row>
    <row r="1507" spans="1:17" x14ac:dyDescent="0.2">
      <c r="A1507" s="118" t="str">
        <f t="shared" si="71"/>
        <v/>
      </c>
      <c r="B1507" s="104"/>
      <c r="C1507" s="153"/>
      <c r="D1507" s="105"/>
      <c r="E1507" s="105"/>
      <c r="F1507" s="106"/>
      <c r="G1507" s="105"/>
      <c r="H1507" s="105"/>
      <c r="I1507" s="107"/>
      <c r="J1507" s="422"/>
      <c r="K1507" s="422"/>
      <c r="L1507" s="531"/>
      <c r="M1507" s="422"/>
      <c r="N1507" s="104"/>
      <c r="O1507" s="79">
        <f t="shared" si="69"/>
        <v>0</v>
      </c>
      <c r="P1507" s="79">
        <f t="shared" si="69"/>
        <v>0</v>
      </c>
      <c r="Q1507" s="102" t="str">
        <f t="shared" si="70"/>
        <v/>
      </c>
    </row>
    <row r="1508" spans="1:17" x14ac:dyDescent="0.2">
      <c r="A1508" s="118" t="str">
        <f t="shared" si="71"/>
        <v/>
      </c>
      <c r="B1508" s="104"/>
      <c r="C1508" s="153"/>
      <c r="D1508" s="105"/>
      <c r="E1508" s="105"/>
      <c r="F1508" s="106"/>
      <c r="G1508" s="105"/>
      <c r="H1508" s="105"/>
      <c r="I1508" s="107"/>
      <c r="J1508" s="422"/>
      <c r="K1508" s="422"/>
      <c r="L1508" s="531"/>
      <c r="M1508" s="422"/>
      <c r="N1508" s="104"/>
      <c r="O1508" s="79">
        <f t="shared" si="69"/>
        <v>0</v>
      </c>
      <c r="P1508" s="79">
        <f t="shared" si="69"/>
        <v>0</v>
      </c>
      <c r="Q1508" s="102" t="str">
        <f t="shared" si="70"/>
        <v/>
      </c>
    </row>
    <row r="1509" spans="1:17" x14ac:dyDescent="0.2">
      <c r="A1509" s="438" t="str">
        <f t="shared" si="71"/>
        <v/>
      </c>
      <c r="B1509" s="104"/>
      <c r="C1509" s="153"/>
      <c r="D1509" s="105"/>
      <c r="E1509" s="105"/>
      <c r="F1509" s="106"/>
      <c r="G1509" s="105"/>
      <c r="H1509" s="105"/>
      <c r="I1509" s="107"/>
      <c r="J1509" s="422"/>
      <c r="K1509" s="422"/>
      <c r="L1509" s="531"/>
      <c r="M1509" s="422"/>
      <c r="N1509" s="104"/>
      <c r="O1509" s="79">
        <f t="shared" si="69"/>
        <v>0</v>
      </c>
      <c r="P1509" s="79">
        <f t="shared" si="69"/>
        <v>0</v>
      </c>
      <c r="Q1509" s="152" t="str">
        <f t="shared" si="70"/>
        <v/>
      </c>
    </row>
    <row r="1510" spans="1:17" x14ac:dyDescent="0.2">
      <c r="A1510" s="118" t="str">
        <f t="shared" si="71"/>
        <v/>
      </c>
      <c r="B1510" s="104"/>
      <c r="C1510" s="153"/>
      <c r="D1510" s="105"/>
      <c r="E1510" s="105"/>
      <c r="F1510" s="106"/>
      <c r="G1510" s="105"/>
      <c r="H1510" s="105"/>
      <c r="I1510" s="107"/>
      <c r="J1510" s="422"/>
      <c r="K1510" s="422"/>
      <c r="L1510" s="531"/>
      <c r="M1510" s="422"/>
      <c r="N1510" s="104"/>
      <c r="O1510" s="427">
        <f t="shared" si="69"/>
        <v>0</v>
      </c>
      <c r="P1510" s="427">
        <f t="shared" si="69"/>
        <v>0</v>
      </c>
      <c r="Q1510" s="428" t="str">
        <f t="shared" si="70"/>
        <v/>
      </c>
    </row>
    <row r="1511" spans="1:17" x14ac:dyDescent="0.2">
      <c r="A1511" s="118" t="str">
        <f t="shared" si="71"/>
        <v/>
      </c>
      <c r="B1511" s="104"/>
      <c r="C1511" s="153"/>
      <c r="D1511" s="105"/>
      <c r="E1511" s="105"/>
      <c r="F1511" s="106"/>
      <c r="G1511" s="105"/>
      <c r="H1511" s="105"/>
      <c r="I1511" s="107"/>
      <c r="J1511" s="422"/>
      <c r="K1511" s="422"/>
      <c r="L1511" s="531"/>
      <c r="M1511" s="422"/>
      <c r="N1511" s="104"/>
      <c r="O1511" s="79">
        <f t="shared" si="69"/>
        <v>0</v>
      </c>
      <c r="P1511" s="79">
        <f t="shared" si="69"/>
        <v>0</v>
      </c>
      <c r="Q1511" s="102" t="str">
        <f t="shared" si="70"/>
        <v/>
      </c>
    </row>
    <row r="1512" spans="1:17" x14ac:dyDescent="0.2">
      <c r="A1512" s="118" t="str">
        <f t="shared" si="71"/>
        <v/>
      </c>
      <c r="B1512" s="104"/>
      <c r="C1512" s="153"/>
      <c r="D1512" s="105"/>
      <c r="E1512" s="105"/>
      <c r="F1512" s="106"/>
      <c r="G1512" s="105"/>
      <c r="H1512" s="105"/>
      <c r="I1512" s="107"/>
      <c r="J1512" s="422"/>
      <c r="K1512" s="422"/>
      <c r="L1512" s="531"/>
      <c r="M1512" s="422"/>
      <c r="N1512" s="104"/>
      <c r="O1512" s="79">
        <f t="shared" si="69"/>
        <v>0</v>
      </c>
      <c r="P1512" s="79">
        <f t="shared" si="69"/>
        <v>0</v>
      </c>
      <c r="Q1512" s="102" t="str">
        <f t="shared" si="70"/>
        <v/>
      </c>
    </row>
    <row r="1513" spans="1:17" x14ac:dyDescent="0.2">
      <c r="A1513" s="118" t="str">
        <f t="shared" si="71"/>
        <v/>
      </c>
      <c r="B1513" s="104"/>
      <c r="C1513" s="153"/>
      <c r="D1513" s="105"/>
      <c r="E1513" s="105"/>
      <c r="F1513" s="106"/>
      <c r="G1513" s="105"/>
      <c r="H1513" s="105"/>
      <c r="I1513" s="107"/>
      <c r="J1513" s="422"/>
      <c r="K1513" s="422"/>
      <c r="L1513" s="531"/>
      <c r="M1513" s="422"/>
      <c r="N1513" s="104"/>
      <c r="O1513" s="79">
        <f t="shared" si="69"/>
        <v>0</v>
      </c>
      <c r="P1513" s="79">
        <f t="shared" si="69"/>
        <v>0</v>
      </c>
      <c r="Q1513" s="152" t="str">
        <f t="shared" si="70"/>
        <v/>
      </c>
    </row>
    <row r="1514" spans="1:17" x14ac:dyDescent="0.2">
      <c r="A1514" s="438" t="str">
        <f t="shared" si="71"/>
        <v/>
      </c>
      <c r="B1514" s="104"/>
      <c r="C1514" s="153"/>
      <c r="D1514" s="105"/>
      <c r="E1514" s="105"/>
      <c r="F1514" s="106"/>
      <c r="G1514" s="105"/>
      <c r="H1514" s="105"/>
      <c r="I1514" s="107"/>
      <c r="J1514" s="422"/>
      <c r="K1514" s="422"/>
      <c r="L1514" s="531"/>
      <c r="M1514" s="422"/>
      <c r="N1514" s="104"/>
      <c r="O1514" s="427">
        <f t="shared" si="69"/>
        <v>0</v>
      </c>
      <c r="P1514" s="427">
        <f t="shared" si="69"/>
        <v>0</v>
      </c>
      <c r="Q1514" s="428" t="str">
        <f t="shared" si="70"/>
        <v/>
      </c>
    </row>
    <row r="1515" spans="1:17" x14ac:dyDescent="0.2">
      <c r="A1515" s="118" t="str">
        <f t="shared" si="71"/>
        <v/>
      </c>
      <c r="B1515" s="104"/>
      <c r="C1515" s="153"/>
      <c r="D1515" s="105"/>
      <c r="E1515" s="105"/>
      <c r="F1515" s="106"/>
      <c r="G1515" s="105"/>
      <c r="H1515" s="105"/>
      <c r="I1515" s="107"/>
      <c r="J1515" s="422"/>
      <c r="K1515" s="422"/>
      <c r="L1515" s="531"/>
      <c r="M1515" s="422"/>
      <c r="N1515" s="104"/>
      <c r="O1515" s="79">
        <f t="shared" si="69"/>
        <v>0</v>
      </c>
      <c r="P1515" s="79">
        <f t="shared" si="69"/>
        <v>0</v>
      </c>
      <c r="Q1515" s="102" t="str">
        <f t="shared" si="70"/>
        <v/>
      </c>
    </row>
    <row r="1516" spans="1:17" x14ac:dyDescent="0.2">
      <c r="A1516" s="118" t="str">
        <f t="shared" si="71"/>
        <v/>
      </c>
      <c r="B1516" s="104"/>
      <c r="C1516" s="153"/>
      <c r="D1516" s="105"/>
      <c r="E1516" s="105"/>
      <c r="F1516" s="106"/>
      <c r="G1516" s="105"/>
      <c r="H1516" s="105"/>
      <c r="I1516" s="107"/>
      <c r="J1516" s="422"/>
      <c r="K1516" s="422"/>
      <c r="L1516" s="531"/>
      <c r="M1516" s="422"/>
      <c r="N1516" s="104"/>
      <c r="O1516" s="79">
        <f t="shared" si="69"/>
        <v>0</v>
      </c>
      <c r="P1516" s="79">
        <f t="shared" si="69"/>
        <v>0</v>
      </c>
      <c r="Q1516" s="102" t="str">
        <f t="shared" si="70"/>
        <v/>
      </c>
    </row>
    <row r="1517" spans="1:17" x14ac:dyDescent="0.2">
      <c r="A1517" s="118" t="str">
        <f t="shared" si="71"/>
        <v/>
      </c>
      <c r="B1517" s="104"/>
      <c r="C1517" s="153"/>
      <c r="D1517" s="105"/>
      <c r="E1517" s="105"/>
      <c r="F1517" s="106"/>
      <c r="G1517" s="105"/>
      <c r="H1517" s="105"/>
      <c r="I1517" s="107"/>
      <c r="J1517" s="422"/>
      <c r="K1517" s="422"/>
      <c r="L1517" s="531"/>
      <c r="M1517" s="422"/>
      <c r="N1517" s="104"/>
      <c r="O1517" s="79">
        <f t="shared" si="69"/>
        <v>0</v>
      </c>
      <c r="P1517" s="79">
        <f t="shared" si="69"/>
        <v>0</v>
      </c>
      <c r="Q1517" s="152" t="str">
        <f t="shared" si="70"/>
        <v/>
      </c>
    </row>
    <row r="1518" spans="1:17" x14ac:dyDescent="0.2">
      <c r="A1518" s="118" t="str">
        <f t="shared" si="71"/>
        <v/>
      </c>
      <c r="B1518" s="104"/>
      <c r="C1518" s="153"/>
      <c r="D1518" s="105"/>
      <c r="E1518" s="105"/>
      <c r="F1518" s="106"/>
      <c r="G1518" s="105"/>
      <c r="H1518" s="105"/>
      <c r="I1518" s="107"/>
      <c r="J1518" s="422"/>
      <c r="K1518" s="422"/>
      <c r="L1518" s="531"/>
      <c r="M1518" s="422"/>
      <c r="N1518" s="104"/>
      <c r="O1518" s="427">
        <f t="shared" ref="O1518:P1581" si="72">IF(B1518=0,0,IF(YEAR(B1518)=$P$1,MONTH(B1518)-$O$1+1,(YEAR(B1518)-$P$1)*12-$O$1+1+MONTH(B1518)))</f>
        <v>0</v>
      </c>
      <c r="P1518" s="427">
        <f t="shared" si="72"/>
        <v>0</v>
      </c>
      <c r="Q1518" s="428" t="str">
        <f t="shared" si="70"/>
        <v/>
      </c>
    </row>
    <row r="1519" spans="1:17" x14ac:dyDescent="0.2">
      <c r="A1519" s="438" t="str">
        <f t="shared" si="71"/>
        <v/>
      </c>
      <c r="B1519" s="104"/>
      <c r="C1519" s="153"/>
      <c r="D1519" s="105"/>
      <c r="E1519" s="105"/>
      <c r="F1519" s="106"/>
      <c r="G1519" s="105"/>
      <c r="H1519" s="105"/>
      <c r="I1519" s="107"/>
      <c r="J1519" s="422"/>
      <c r="K1519" s="422"/>
      <c r="L1519" s="531"/>
      <c r="M1519" s="422"/>
      <c r="N1519" s="104"/>
      <c r="O1519" s="79">
        <f t="shared" si="72"/>
        <v>0</v>
      </c>
      <c r="P1519" s="79">
        <f t="shared" si="72"/>
        <v>0</v>
      </c>
      <c r="Q1519" s="102" t="str">
        <f t="shared" si="70"/>
        <v/>
      </c>
    </row>
    <row r="1520" spans="1:17" x14ac:dyDescent="0.2">
      <c r="A1520" s="118" t="str">
        <f t="shared" si="71"/>
        <v/>
      </c>
      <c r="B1520" s="104"/>
      <c r="C1520" s="153"/>
      <c r="D1520" s="105"/>
      <c r="E1520" s="105"/>
      <c r="F1520" s="106"/>
      <c r="G1520" s="105"/>
      <c r="H1520" s="105"/>
      <c r="I1520" s="107"/>
      <c r="J1520" s="422"/>
      <c r="K1520" s="422"/>
      <c r="L1520" s="531"/>
      <c r="M1520" s="422"/>
      <c r="N1520" s="104"/>
      <c r="O1520" s="79">
        <f t="shared" si="72"/>
        <v>0</v>
      </c>
      <c r="P1520" s="79">
        <f t="shared" si="72"/>
        <v>0</v>
      </c>
      <c r="Q1520" s="102" t="str">
        <f t="shared" si="70"/>
        <v/>
      </c>
    </row>
    <row r="1521" spans="1:17" x14ac:dyDescent="0.2">
      <c r="A1521" s="118" t="str">
        <f t="shared" si="71"/>
        <v/>
      </c>
      <c r="B1521" s="104"/>
      <c r="C1521" s="153"/>
      <c r="D1521" s="105"/>
      <c r="E1521" s="105"/>
      <c r="F1521" s="106"/>
      <c r="G1521" s="105"/>
      <c r="H1521" s="105"/>
      <c r="I1521" s="107"/>
      <c r="J1521" s="422"/>
      <c r="K1521" s="422"/>
      <c r="L1521" s="531"/>
      <c r="M1521" s="422"/>
      <c r="N1521" s="104"/>
      <c r="O1521" s="79">
        <f t="shared" si="72"/>
        <v>0</v>
      </c>
      <c r="P1521" s="79">
        <f t="shared" si="72"/>
        <v>0</v>
      </c>
      <c r="Q1521" s="152" t="str">
        <f t="shared" si="70"/>
        <v/>
      </c>
    </row>
    <row r="1522" spans="1:17" x14ac:dyDescent="0.2">
      <c r="A1522" s="118" t="str">
        <f t="shared" si="71"/>
        <v/>
      </c>
      <c r="B1522" s="104"/>
      <c r="C1522" s="153"/>
      <c r="D1522" s="105"/>
      <c r="E1522" s="105"/>
      <c r="F1522" s="106"/>
      <c r="G1522" s="105"/>
      <c r="H1522" s="105"/>
      <c r="I1522" s="107"/>
      <c r="J1522" s="422"/>
      <c r="K1522" s="422"/>
      <c r="L1522" s="531"/>
      <c r="M1522" s="422"/>
      <c r="N1522" s="104"/>
      <c r="O1522" s="427">
        <f t="shared" si="72"/>
        <v>0</v>
      </c>
      <c r="P1522" s="427">
        <f t="shared" si="72"/>
        <v>0</v>
      </c>
      <c r="Q1522" s="428" t="str">
        <f t="shared" si="70"/>
        <v/>
      </c>
    </row>
    <row r="1523" spans="1:17" x14ac:dyDescent="0.2">
      <c r="A1523" s="118" t="str">
        <f t="shared" si="71"/>
        <v/>
      </c>
      <c r="B1523" s="104"/>
      <c r="C1523" s="153"/>
      <c r="D1523" s="105"/>
      <c r="E1523" s="105"/>
      <c r="F1523" s="106"/>
      <c r="G1523" s="105"/>
      <c r="H1523" s="105"/>
      <c r="I1523" s="107"/>
      <c r="J1523" s="422"/>
      <c r="K1523" s="422"/>
      <c r="L1523" s="531"/>
      <c r="M1523" s="422"/>
      <c r="N1523" s="104"/>
      <c r="O1523" s="79">
        <f t="shared" si="72"/>
        <v>0</v>
      </c>
      <c r="P1523" s="79">
        <f t="shared" si="72"/>
        <v>0</v>
      </c>
      <c r="Q1523" s="102" t="str">
        <f t="shared" ref="Q1523:Q1586" si="73">SUBSTITUTE(D1523," ","_")</f>
        <v/>
      </c>
    </row>
    <row r="1524" spans="1:17" x14ac:dyDescent="0.2">
      <c r="A1524" s="438" t="str">
        <f t="shared" si="71"/>
        <v/>
      </c>
      <c r="B1524" s="104"/>
      <c r="C1524" s="153"/>
      <c r="D1524" s="105"/>
      <c r="E1524" s="105"/>
      <c r="F1524" s="106"/>
      <c r="G1524" s="105"/>
      <c r="H1524" s="105"/>
      <c r="I1524" s="107"/>
      <c r="J1524" s="422"/>
      <c r="K1524" s="422"/>
      <c r="L1524" s="531"/>
      <c r="M1524" s="422"/>
      <c r="N1524" s="104"/>
      <c r="O1524" s="79">
        <f t="shared" si="72"/>
        <v>0</v>
      </c>
      <c r="P1524" s="79">
        <f t="shared" si="72"/>
        <v>0</v>
      </c>
      <c r="Q1524" s="102" t="str">
        <f t="shared" si="73"/>
        <v/>
      </c>
    </row>
    <row r="1525" spans="1:17" x14ac:dyDescent="0.2">
      <c r="A1525" s="118" t="str">
        <f t="shared" si="71"/>
        <v/>
      </c>
      <c r="B1525" s="104"/>
      <c r="C1525" s="153"/>
      <c r="D1525" s="105"/>
      <c r="E1525" s="105"/>
      <c r="F1525" s="106"/>
      <c r="G1525" s="105"/>
      <c r="H1525" s="105"/>
      <c r="I1525" s="107"/>
      <c r="J1525" s="422"/>
      <c r="K1525" s="422"/>
      <c r="L1525" s="531"/>
      <c r="M1525" s="422"/>
      <c r="N1525" s="104"/>
      <c r="O1525" s="79">
        <f t="shared" si="72"/>
        <v>0</v>
      </c>
      <c r="P1525" s="79">
        <f t="shared" si="72"/>
        <v>0</v>
      </c>
      <c r="Q1525" s="152" t="str">
        <f t="shared" si="73"/>
        <v/>
      </c>
    </row>
    <row r="1526" spans="1:17" x14ac:dyDescent="0.2">
      <c r="A1526" s="118" t="str">
        <f t="shared" si="71"/>
        <v/>
      </c>
      <c r="B1526" s="104"/>
      <c r="C1526" s="153"/>
      <c r="D1526" s="105"/>
      <c r="E1526" s="105"/>
      <c r="F1526" s="106"/>
      <c r="G1526" s="105"/>
      <c r="H1526" s="105"/>
      <c r="I1526" s="107"/>
      <c r="J1526" s="422"/>
      <c r="K1526" s="422"/>
      <c r="L1526" s="531"/>
      <c r="M1526" s="422"/>
      <c r="N1526" s="104"/>
      <c r="O1526" s="427">
        <f t="shared" si="72"/>
        <v>0</v>
      </c>
      <c r="P1526" s="427">
        <f t="shared" si="72"/>
        <v>0</v>
      </c>
      <c r="Q1526" s="428" t="str">
        <f t="shared" si="73"/>
        <v/>
      </c>
    </row>
    <row r="1527" spans="1:17" x14ac:dyDescent="0.2">
      <c r="A1527" s="118" t="str">
        <f t="shared" si="71"/>
        <v/>
      </c>
      <c r="B1527" s="104"/>
      <c r="C1527" s="153"/>
      <c r="D1527" s="105"/>
      <c r="E1527" s="105"/>
      <c r="F1527" s="106"/>
      <c r="G1527" s="105"/>
      <c r="H1527" s="105"/>
      <c r="I1527" s="107"/>
      <c r="J1527" s="422"/>
      <c r="K1527" s="422"/>
      <c r="L1527" s="531"/>
      <c r="M1527" s="422"/>
      <c r="N1527" s="104"/>
      <c r="O1527" s="79">
        <f t="shared" si="72"/>
        <v>0</v>
      </c>
      <c r="P1527" s="79">
        <f t="shared" si="72"/>
        <v>0</v>
      </c>
      <c r="Q1527" s="102" t="str">
        <f t="shared" si="73"/>
        <v/>
      </c>
    </row>
    <row r="1528" spans="1:17" x14ac:dyDescent="0.2">
      <c r="A1528" s="118" t="str">
        <f t="shared" si="71"/>
        <v/>
      </c>
      <c r="B1528" s="104"/>
      <c r="C1528" s="153"/>
      <c r="D1528" s="105"/>
      <c r="E1528" s="105"/>
      <c r="F1528" s="106"/>
      <c r="G1528" s="105"/>
      <c r="H1528" s="105"/>
      <c r="I1528" s="107"/>
      <c r="J1528" s="422"/>
      <c r="K1528" s="422"/>
      <c r="L1528" s="531"/>
      <c r="M1528" s="422"/>
      <c r="N1528" s="104"/>
      <c r="O1528" s="79">
        <f t="shared" si="72"/>
        <v>0</v>
      </c>
      <c r="P1528" s="79">
        <f t="shared" si="72"/>
        <v>0</v>
      </c>
      <c r="Q1528" s="102" t="str">
        <f t="shared" si="73"/>
        <v/>
      </c>
    </row>
    <row r="1529" spans="1:17" x14ac:dyDescent="0.2">
      <c r="A1529" s="438" t="str">
        <f t="shared" si="71"/>
        <v/>
      </c>
      <c r="B1529" s="104"/>
      <c r="C1529" s="153"/>
      <c r="D1529" s="105"/>
      <c r="E1529" s="105"/>
      <c r="F1529" s="106"/>
      <c r="G1529" s="105"/>
      <c r="H1529" s="105"/>
      <c r="I1529" s="107"/>
      <c r="J1529" s="422"/>
      <c r="K1529" s="422"/>
      <c r="L1529" s="531"/>
      <c r="M1529" s="422"/>
      <c r="N1529" s="104"/>
      <c r="O1529" s="79">
        <f t="shared" si="72"/>
        <v>0</v>
      </c>
      <c r="P1529" s="79">
        <f t="shared" si="72"/>
        <v>0</v>
      </c>
      <c r="Q1529" s="152" t="str">
        <f t="shared" si="73"/>
        <v/>
      </c>
    </row>
    <row r="1530" spans="1:17" x14ac:dyDescent="0.2">
      <c r="A1530" s="118" t="str">
        <f t="shared" si="71"/>
        <v/>
      </c>
      <c r="B1530" s="104"/>
      <c r="C1530" s="153"/>
      <c r="D1530" s="105"/>
      <c r="E1530" s="105"/>
      <c r="F1530" s="106"/>
      <c r="G1530" s="105"/>
      <c r="H1530" s="105"/>
      <c r="I1530" s="107"/>
      <c r="J1530" s="422"/>
      <c r="K1530" s="422"/>
      <c r="L1530" s="531"/>
      <c r="M1530" s="422"/>
      <c r="N1530" s="104"/>
      <c r="O1530" s="427">
        <f t="shared" si="72"/>
        <v>0</v>
      </c>
      <c r="P1530" s="427">
        <f t="shared" si="72"/>
        <v>0</v>
      </c>
      <c r="Q1530" s="428" t="str">
        <f t="shared" si="73"/>
        <v/>
      </c>
    </row>
    <row r="1531" spans="1:17" x14ac:dyDescent="0.2">
      <c r="A1531" s="118" t="str">
        <f t="shared" si="71"/>
        <v/>
      </c>
      <c r="B1531" s="104"/>
      <c r="C1531" s="153"/>
      <c r="D1531" s="105"/>
      <c r="E1531" s="105"/>
      <c r="F1531" s="106"/>
      <c r="G1531" s="105"/>
      <c r="H1531" s="105"/>
      <c r="I1531" s="107"/>
      <c r="J1531" s="422"/>
      <c r="K1531" s="422"/>
      <c r="L1531" s="531"/>
      <c r="M1531" s="422"/>
      <c r="N1531" s="104"/>
      <c r="O1531" s="79">
        <f t="shared" si="72"/>
        <v>0</v>
      </c>
      <c r="P1531" s="79">
        <f t="shared" si="72"/>
        <v>0</v>
      </c>
      <c r="Q1531" s="102" t="str">
        <f t="shared" si="73"/>
        <v/>
      </c>
    </row>
    <row r="1532" spans="1:17" x14ac:dyDescent="0.2">
      <c r="A1532" s="118" t="str">
        <f t="shared" si="71"/>
        <v/>
      </c>
      <c r="B1532" s="104"/>
      <c r="C1532" s="153"/>
      <c r="D1532" s="105"/>
      <c r="E1532" s="105"/>
      <c r="F1532" s="106"/>
      <c r="G1532" s="105"/>
      <c r="H1532" s="105"/>
      <c r="I1532" s="107"/>
      <c r="J1532" s="422"/>
      <c r="K1532" s="422"/>
      <c r="L1532" s="531"/>
      <c r="M1532" s="422"/>
      <c r="N1532" s="104"/>
      <c r="O1532" s="79">
        <f t="shared" si="72"/>
        <v>0</v>
      </c>
      <c r="P1532" s="79">
        <f t="shared" si="72"/>
        <v>0</v>
      </c>
      <c r="Q1532" s="102" t="str">
        <f t="shared" si="73"/>
        <v/>
      </c>
    </row>
    <row r="1533" spans="1:17" x14ac:dyDescent="0.2">
      <c r="A1533" s="118" t="str">
        <f t="shared" si="71"/>
        <v/>
      </c>
      <c r="B1533" s="104"/>
      <c r="C1533" s="153"/>
      <c r="D1533" s="105"/>
      <c r="E1533" s="105"/>
      <c r="F1533" s="106"/>
      <c r="G1533" s="105"/>
      <c r="H1533" s="105"/>
      <c r="I1533" s="107"/>
      <c r="J1533" s="422"/>
      <c r="K1533" s="422"/>
      <c r="L1533" s="531"/>
      <c r="M1533" s="422"/>
      <c r="N1533" s="104"/>
      <c r="O1533" s="79">
        <f t="shared" si="72"/>
        <v>0</v>
      </c>
      <c r="P1533" s="79">
        <f t="shared" si="72"/>
        <v>0</v>
      </c>
      <c r="Q1533" s="152" t="str">
        <f t="shared" si="73"/>
        <v/>
      </c>
    </row>
    <row r="1534" spans="1:17" x14ac:dyDescent="0.2">
      <c r="A1534" s="438" t="str">
        <f t="shared" si="71"/>
        <v/>
      </c>
      <c r="B1534" s="104"/>
      <c r="C1534" s="153"/>
      <c r="D1534" s="105"/>
      <c r="E1534" s="105"/>
      <c r="F1534" s="106"/>
      <c r="G1534" s="105"/>
      <c r="H1534" s="105"/>
      <c r="I1534" s="107"/>
      <c r="J1534" s="422"/>
      <c r="K1534" s="422"/>
      <c r="L1534" s="531"/>
      <c r="M1534" s="422"/>
      <c r="N1534" s="104"/>
      <c r="O1534" s="427">
        <f t="shared" si="72"/>
        <v>0</v>
      </c>
      <c r="P1534" s="427">
        <f t="shared" si="72"/>
        <v>0</v>
      </c>
      <c r="Q1534" s="428" t="str">
        <f t="shared" si="73"/>
        <v/>
      </c>
    </row>
    <row r="1535" spans="1:17" x14ac:dyDescent="0.2">
      <c r="A1535" s="118" t="str">
        <f t="shared" si="71"/>
        <v/>
      </c>
      <c r="B1535" s="104"/>
      <c r="C1535" s="153"/>
      <c r="D1535" s="105"/>
      <c r="E1535" s="105"/>
      <c r="F1535" s="106"/>
      <c r="G1535" s="105"/>
      <c r="H1535" s="105"/>
      <c r="I1535" s="107"/>
      <c r="J1535" s="422"/>
      <c r="K1535" s="422"/>
      <c r="L1535" s="531"/>
      <c r="M1535" s="422"/>
      <c r="N1535" s="104"/>
      <c r="O1535" s="79">
        <f t="shared" si="72"/>
        <v>0</v>
      </c>
      <c r="P1535" s="79">
        <f t="shared" si="72"/>
        <v>0</v>
      </c>
      <c r="Q1535" s="102" t="str">
        <f t="shared" si="73"/>
        <v/>
      </c>
    </row>
    <row r="1536" spans="1:17" x14ac:dyDescent="0.2">
      <c r="A1536" s="118" t="str">
        <f t="shared" si="71"/>
        <v/>
      </c>
      <c r="B1536" s="104"/>
      <c r="C1536" s="153"/>
      <c r="D1536" s="105"/>
      <c r="E1536" s="105"/>
      <c r="F1536" s="106"/>
      <c r="G1536" s="105"/>
      <c r="H1536" s="105"/>
      <c r="I1536" s="107"/>
      <c r="J1536" s="422"/>
      <c r="K1536" s="422"/>
      <c r="L1536" s="531"/>
      <c r="M1536" s="422"/>
      <c r="N1536" s="104"/>
      <c r="O1536" s="79">
        <f t="shared" si="72"/>
        <v>0</v>
      </c>
      <c r="P1536" s="79">
        <f t="shared" si="72"/>
        <v>0</v>
      </c>
      <c r="Q1536" s="102" t="str">
        <f t="shared" si="73"/>
        <v/>
      </c>
    </row>
    <row r="1537" spans="1:17" x14ac:dyDescent="0.2">
      <c r="A1537" s="118" t="str">
        <f t="shared" si="71"/>
        <v/>
      </c>
      <c r="B1537" s="104"/>
      <c r="C1537" s="153"/>
      <c r="D1537" s="105"/>
      <c r="E1537" s="105"/>
      <c r="F1537" s="106"/>
      <c r="G1537" s="105"/>
      <c r="H1537" s="105"/>
      <c r="I1537" s="107"/>
      <c r="J1537" s="422"/>
      <c r="K1537" s="422"/>
      <c r="L1537" s="531"/>
      <c r="M1537" s="422"/>
      <c r="N1537" s="104"/>
      <c r="O1537" s="79">
        <f t="shared" si="72"/>
        <v>0</v>
      </c>
      <c r="P1537" s="79">
        <f t="shared" si="72"/>
        <v>0</v>
      </c>
      <c r="Q1537" s="152" t="str">
        <f t="shared" si="73"/>
        <v/>
      </c>
    </row>
    <row r="1538" spans="1:17" x14ac:dyDescent="0.2">
      <c r="A1538" s="118" t="str">
        <f t="shared" si="71"/>
        <v/>
      </c>
      <c r="B1538" s="104"/>
      <c r="C1538" s="153"/>
      <c r="D1538" s="105"/>
      <c r="E1538" s="105"/>
      <c r="F1538" s="106"/>
      <c r="G1538" s="105"/>
      <c r="H1538" s="105"/>
      <c r="I1538" s="107"/>
      <c r="J1538" s="422"/>
      <c r="K1538" s="422"/>
      <c r="L1538" s="531"/>
      <c r="M1538" s="422"/>
      <c r="N1538" s="104"/>
      <c r="O1538" s="427">
        <f t="shared" si="72"/>
        <v>0</v>
      </c>
      <c r="P1538" s="427">
        <f t="shared" si="72"/>
        <v>0</v>
      </c>
      <c r="Q1538" s="428" t="str">
        <f t="shared" si="73"/>
        <v/>
      </c>
    </row>
    <row r="1539" spans="1:17" x14ac:dyDescent="0.2">
      <c r="A1539" s="438" t="str">
        <f t="shared" si="71"/>
        <v/>
      </c>
      <c r="B1539" s="104"/>
      <c r="C1539" s="153"/>
      <c r="D1539" s="105"/>
      <c r="E1539" s="105"/>
      <c r="F1539" s="106"/>
      <c r="G1539" s="105"/>
      <c r="H1539" s="105"/>
      <c r="I1539" s="107"/>
      <c r="J1539" s="422"/>
      <c r="K1539" s="422"/>
      <c r="L1539" s="531"/>
      <c r="M1539" s="422"/>
      <c r="N1539" s="104"/>
      <c r="O1539" s="79">
        <f t="shared" si="72"/>
        <v>0</v>
      </c>
      <c r="P1539" s="79">
        <f t="shared" si="72"/>
        <v>0</v>
      </c>
      <c r="Q1539" s="102" t="str">
        <f t="shared" si="73"/>
        <v/>
      </c>
    </row>
    <row r="1540" spans="1:17" x14ac:dyDescent="0.2">
      <c r="A1540" s="118" t="str">
        <f t="shared" si="71"/>
        <v/>
      </c>
      <c r="B1540" s="104"/>
      <c r="C1540" s="153"/>
      <c r="D1540" s="105"/>
      <c r="E1540" s="105"/>
      <c r="F1540" s="106"/>
      <c r="G1540" s="105"/>
      <c r="H1540" s="105"/>
      <c r="I1540" s="107"/>
      <c r="J1540" s="422"/>
      <c r="K1540" s="422"/>
      <c r="L1540" s="531"/>
      <c r="M1540" s="422"/>
      <c r="N1540" s="104"/>
      <c r="O1540" s="79">
        <f t="shared" si="72"/>
        <v>0</v>
      </c>
      <c r="P1540" s="79">
        <f t="shared" si="72"/>
        <v>0</v>
      </c>
      <c r="Q1540" s="102" t="str">
        <f t="shared" si="73"/>
        <v/>
      </c>
    </row>
    <row r="1541" spans="1:17" x14ac:dyDescent="0.2">
      <c r="A1541" s="118" t="str">
        <f t="shared" si="71"/>
        <v/>
      </c>
      <c r="B1541" s="104"/>
      <c r="C1541" s="153"/>
      <c r="D1541" s="105"/>
      <c r="E1541" s="105"/>
      <c r="F1541" s="106"/>
      <c r="G1541" s="105"/>
      <c r="H1541" s="105"/>
      <c r="I1541" s="107"/>
      <c r="J1541" s="422"/>
      <c r="K1541" s="422"/>
      <c r="L1541" s="531"/>
      <c r="M1541" s="422"/>
      <c r="N1541" s="104"/>
      <c r="O1541" s="79">
        <f t="shared" si="72"/>
        <v>0</v>
      </c>
      <c r="P1541" s="79">
        <f t="shared" si="72"/>
        <v>0</v>
      </c>
      <c r="Q1541" s="152" t="str">
        <f t="shared" si="73"/>
        <v/>
      </c>
    </row>
    <row r="1542" spans="1:17" x14ac:dyDescent="0.2">
      <c r="A1542" s="118" t="str">
        <f t="shared" si="71"/>
        <v/>
      </c>
      <c r="B1542" s="104"/>
      <c r="C1542" s="153"/>
      <c r="D1542" s="105"/>
      <c r="E1542" s="105"/>
      <c r="F1542" s="106"/>
      <c r="G1542" s="105"/>
      <c r="H1542" s="105"/>
      <c r="I1542" s="107"/>
      <c r="J1542" s="422"/>
      <c r="K1542" s="422"/>
      <c r="L1542" s="531"/>
      <c r="M1542" s="422"/>
      <c r="N1542" s="104"/>
      <c r="O1542" s="427">
        <f t="shared" si="72"/>
        <v>0</v>
      </c>
      <c r="P1542" s="427">
        <f t="shared" si="72"/>
        <v>0</v>
      </c>
      <c r="Q1542" s="428" t="str">
        <f t="shared" si="73"/>
        <v/>
      </c>
    </row>
    <row r="1543" spans="1:17" x14ac:dyDescent="0.2">
      <c r="A1543" s="118" t="str">
        <f t="shared" si="71"/>
        <v/>
      </c>
      <c r="B1543" s="104"/>
      <c r="C1543" s="153"/>
      <c r="D1543" s="105"/>
      <c r="E1543" s="105"/>
      <c r="F1543" s="106"/>
      <c r="G1543" s="105"/>
      <c r="H1543" s="105"/>
      <c r="I1543" s="107"/>
      <c r="J1543" s="422"/>
      <c r="K1543" s="422"/>
      <c r="L1543" s="531"/>
      <c r="M1543" s="422"/>
      <c r="N1543" s="104"/>
      <c r="O1543" s="79">
        <f t="shared" si="72"/>
        <v>0</v>
      </c>
      <c r="P1543" s="79">
        <f t="shared" si="72"/>
        <v>0</v>
      </c>
      <c r="Q1543" s="102" t="str">
        <f t="shared" si="73"/>
        <v/>
      </c>
    </row>
    <row r="1544" spans="1:17" x14ac:dyDescent="0.2">
      <c r="A1544" s="438" t="str">
        <f t="shared" si="71"/>
        <v/>
      </c>
      <c r="B1544" s="104"/>
      <c r="C1544" s="153"/>
      <c r="D1544" s="105"/>
      <c r="E1544" s="105"/>
      <c r="F1544" s="106"/>
      <c r="G1544" s="105"/>
      <c r="H1544" s="105"/>
      <c r="I1544" s="107"/>
      <c r="J1544" s="422"/>
      <c r="K1544" s="422"/>
      <c r="L1544" s="531"/>
      <c r="M1544" s="422"/>
      <c r="N1544" s="104"/>
      <c r="O1544" s="79">
        <f t="shared" si="72"/>
        <v>0</v>
      </c>
      <c r="P1544" s="79">
        <f t="shared" si="72"/>
        <v>0</v>
      </c>
      <c r="Q1544" s="102" t="str">
        <f t="shared" si="73"/>
        <v/>
      </c>
    </row>
    <row r="1545" spans="1:17" x14ac:dyDescent="0.2">
      <c r="A1545" s="118" t="str">
        <f t="shared" si="71"/>
        <v/>
      </c>
      <c r="B1545" s="104"/>
      <c r="C1545" s="153"/>
      <c r="D1545" s="105"/>
      <c r="E1545" s="105"/>
      <c r="F1545" s="106"/>
      <c r="G1545" s="105"/>
      <c r="H1545" s="105"/>
      <c r="I1545" s="107"/>
      <c r="J1545" s="422"/>
      <c r="K1545" s="422"/>
      <c r="L1545" s="531"/>
      <c r="M1545" s="422"/>
      <c r="N1545" s="104"/>
      <c r="O1545" s="79">
        <f t="shared" si="72"/>
        <v>0</v>
      </c>
      <c r="P1545" s="79">
        <f t="shared" si="72"/>
        <v>0</v>
      </c>
      <c r="Q1545" s="152" t="str">
        <f t="shared" si="73"/>
        <v/>
      </c>
    </row>
    <row r="1546" spans="1:17" x14ac:dyDescent="0.2">
      <c r="A1546" s="118" t="str">
        <f t="shared" si="71"/>
        <v/>
      </c>
      <c r="B1546" s="104"/>
      <c r="C1546" s="153"/>
      <c r="D1546" s="105"/>
      <c r="E1546" s="105"/>
      <c r="F1546" s="106"/>
      <c r="G1546" s="105"/>
      <c r="H1546" s="105"/>
      <c r="I1546" s="107"/>
      <c r="J1546" s="422"/>
      <c r="K1546" s="422"/>
      <c r="L1546" s="531"/>
      <c r="M1546" s="422"/>
      <c r="N1546" s="104"/>
      <c r="O1546" s="427">
        <f t="shared" si="72"/>
        <v>0</v>
      </c>
      <c r="P1546" s="427">
        <f t="shared" si="72"/>
        <v>0</v>
      </c>
      <c r="Q1546" s="428" t="str">
        <f t="shared" si="73"/>
        <v/>
      </c>
    </row>
    <row r="1547" spans="1:17" x14ac:dyDescent="0.2">
      <c r="A1547" s="118" t="str">
        <f t="shared" si="71"/>
        <v/>
      </c>
      <c r="B1547" s="104"/>
      <c r="C1547" s="153"/>
      <c r="D1547" s="105"/>
      <c r="E1547" s="105"/>
      <c r="F1547" s="106"/>
      <c r="G1547" s="105"/>
      <c r="H1547" s="105"/>
      <c r="I1547" s="107"/>
      <c r="J1547" s="422"/>
      <c r="K1547" s="422"/>
      <c r="L1547" s="531"/>
      <c r="M1547" s="422"/>
      <c r="N1547" s="104"/>
      <c r="O1547" s="79">
        <f t="shared" si="72"/>
        <v>0</v>
      </c>
      <c r="P1547" s="79">
        <f t="shared" si="72"/>
        <v>0</v>
      </c>
      <c r="Q1547" s="102" t="str">
        <f t="shared" si="73"/>
        <v/>
      </c>
    </row>
    <row r="1548" spans="1:17" x14ac:dyDescent="0.2">
      <c r="A1548" s="118" t="str">
        <f t="shared" si="71"/>
        <v/>
      </c>
      <c r="B1548" s="104"/>
      <c r="C1548" s="153"/>
      <c r="D1548" s="105"/>
      <c r="E1548" s="105"/>
      <c r="F1548" s="106"/>
      <c r="G1548" s="105"/>
      <c r="H1548" s="105"/>
      <c r="I1548" s="107"/>
      <c r="J1548" s="422"/>
      <c r="K1548" s="422"/>
      <c r="L1548" s="531"/>
      <c r="M1548" s="422"/>
      <c r="N1548" s="104"/>
      <c r="O1548" s="79">
        <f t="shared" si="72"/>
        <v>0</v>
      </c>
      <c r="P1548" s="79">
        <f t="shared" si="72"/>
        <v>0</v>
      </c>
      <c r="Q1548" s="102" t="str">
        <f t="shared" si="73"/>
        <v/>
      </c>
    </row>
    <row r="1549" spans="1:17" x14ac:dyDescent="0.2">
      <c r="A1549" s="438" t="str">
        <f t="shared" si="71"/>
        <v/>
      </c>
      <c r="B1549" s="104"/>
      <c r="C1549" s="153"/>
      <c r="D1549" s="105"/>
      <c r="E1549" s="105"/>
      <c r="F1549" s="106"/>
      <c r="G1549" s="105"/>
      <c r="H1549" s="105"/>
      <c r="I1549" s="107"/>
      <c r="J1549" s="422"/>
      <c r="K1549" s="422"/>
      <c r="L1549" s="531"/>
      <c r="M1549" s="422"/>
      <c r="N1549" s="104"/>
      <c r="O1549" s="79">
        <f t="shared" si="72"/>
        <v>0</v>
      </c>
      <c r="P1549" s="79">
        <f t="shared" si="72"/>
        <v>0</v>
      </c>
      <c r="Q1549" s="152" t="str">
        <f t="shared" si="73"/>
        <v/>
      </c>
    </row>
    <row r="1550" spans="1:17" x14ac:dyDescent="0.2">
      <c r="A1550" s="118" t="str">
        <f t="shared" si="71"/>
        <v/>
      </c>
      <c r="B1550" s="104"/>
      <c r="C1550" s="153"/>
      <c r="D1550" s="105"/>
      <c r="E1550" s="105"/>
      <c r="F1550" s="106"/>
      <c r="G1550" s="105"/>
      <c r="H1550" s="105"/>
      <c r="I1550" s="107"/>
      <c r="J1550" s="422"/>
      <c r="K1550" s="422"/>
      <c r="L1550" s="531"/>
      <c r="M1550" s="422"/>
      <c r="N1550" s="104"/>
      <c r="O1550" s="427">
        <f t="shared" si="72"/>
        <v>0</v>
      </c>
      <c r="P1550" s="427">
        <f t="shared" si="72"/>
        <v>0</v>
      </c>
      <c r="Q1550" s="428" t="str">
        <f t="shared" si="73"/>
        <v/>
      </c>
    </row>
    <row r="1551" spans="1:17" x14ac:dyDescent="0.2">
      <c r="A1551" s="118" t="str">
        <f t="shared" si="71"/>
        <v/>
      </c>
      <c r="B1551" s="104"/>
      <c r="C1551" s="153"/>
      <c r="D1551" s="105"/>
      <c r="E1551" s="105"/>
      <c r="F1551" s="106"/>
      <c r="G1551" s="105"/>
      <c r="H1551" s="105"/>
      <c r="I1551" s="107"/>
      <c r="J1551" s="422"/>
      <c r="K1551" s="422"/>
      <c r="L1551" s="531"/>
      <c r="M1551" s="422"/>
      <c r="N1551" s="104"/>
      <c r="O1551" s="79">
        <f t="shared" si="72"/>
        <v>0</v>
      </c>
      <c r="P1551" s="79">
        <f t="shared" si="72"/>
        <v>0</v>
      </c>
      <c r="Q1551" s="102" t="str">
        <f t="shared" si="73"/>
        <v/>
      </c>
    </row>
    <row r="1552" spans="1:17" x14ac:dyDescent="0.2">
      <c r="A1552" s="118" t="str">
        <f t="shared" si="71"/>
        <v/>
      </c>
      <c r="B1552" s="104"/>
      <c r="C1552" s="153"/>
      <c r="D1552" s="105"/>
      <c r="E1552" s="105"/>
      <c r="F1552" s="106"/>
      <c r="G1552" s="105"/>
      <c r="H1552" s="105"/>
      <c r="I1552" s="107"/>
      <c r="J1552" s="422"/>
      <c r="K1552" s="422"/>
      <c r="L1552" s="531"/>
      <c r="M1552" s="422"/>
      <c r="N1552" s="104"/>
      <c r="O1552" s="79">
        <f t="shared" si="72"/>
        <v>0</v>
      </c>
      <c r="P1552" s="79">
        <f t="shared" si="72"/>
        <v>0</v>
      </c>
      <c r="Q1552" s="102" t="str">
        <f t="shared" si="73"/>
        <v/>
      </c>
    </row>
    <row r="1553" spans="1:17" x14ac:dyDescent="0.2">
      <c r="A1553" s="118" t="str">
        <f t="shared" si="71"/>
        <v/>
      </c>
      <c r="B1553" s="104"/>
      <c r="C1553" s="153"/>
      <c r="D1553" s="105"/>
      <c r="E1553" s="105"/>
      <c r="F1553" s="106"/>
      <c r="G1553" s="105"/>
      <c r="H1553" s="105"/>
      <c r="I1553" s="107"/>
      <c r="J1553" s="422"/>
      <c r="K1553" s="422"/>
      <c r="L1553" s="531"/>
      <c r="M1553" s="422"/>
      <c r="N1553" s="104"/>
      <c r="O1553" s="79">
        <f t="shared" si="72"/>
        <v>0</v>
      </c>
      <c r="P1553" s="79">
        <f t="shared" si="72"/>
        <v>0</v>
      </c>
      <c r="Q1553" s="152" t="str">
        <f t="shared" si="73"/>
        <v/>
      </c>
    </row>
    <row r="1554" spans="1:17" x14ac:dyDescent="0.2">
      <c r="A1554" s="438" t="str">
        <f t="shared" si="71"/>
        <v/>
      </c>
      <c r="B1554" s="104"/>
      <c r="C1554" s="153"/>
      <c r="D1554" s="105"/>
      <c r="E1554" s="105"/>
      <c r="F1554" s="106"/>
      <c r="G1554" s="105"/>
      <c r="H1554" s="105"/>
      <c r="I1554" s="107"/>
      <c r="J1554" s="422"/>
      <c r="K1554" s="422"/>
      <c r="L1554" s="531"/>
      <c r="M1554" s="422"/>
      <c r="N1554" s="104"/>
      <c r="O1554" s="427">
        <f t="shared" si="72"/>
        <v>0</v>
      </c>
      <c r="P1554" s="427">
        <f t="shared" si="72"/>
        <v>0</v>
      </c>
      <c r="Q1554" s="428" t="str">
        <f t="shared" si="73"/>
        <v/>
      </c>
    </row>
    <row r="1555" spans="1:17" x14ac:dyDescent="0.2">
      <c r="A1555" s="118" t="str">
        <f t="shared" si="71"/>
        <v/>
      </c>
      <c r="B1555" s="104"/>
      <c r="C1555" s="153"/>
      <c r="D1555" s="105"/>
      <c r="E1555" s="105"/>
      <c r="F1555" s="106"/>
      <c r="G1555" s="105"/>
      <c r="H1555" s="105"/>
      <c r="I1555" s="107"/>
      <c r="J1555" s="422"/>
      <c r="K1555" s="422"/>
      <c r="L1555" s="531"/>
      <c r="M1555" s="422"/>
      <c r="N1555" s="104"/>
      <c r="O1555" s="79">
        <f t="shared" si="72"/>
        <v>0</v>
      </c>
      <c r="P1555" s="79">
        <f t="shared" si="72"/>
        <v>0</v>
      </c>
      <c r="Q1555" s="102" t="str">
        <f t="shared" si="73"/>
        <v/>
      </c>
    </row>
    <row r="1556" spans="1:17" x14ac:dyDescent="0.2">
      <c r="A1556" s="118" t="str">
        <f t="shared" si="71"/>
        <v/>
      </c>
      <c r="B1556" s="104"/>
      <c r="C1556" s="153"/>
      <c r="D1556" s="105"/>
      <c r="E1556" s="105"/>
      <c r="F1556" s="106"/>
      <c r="G1556" s="105"/>
      <c r="H1556" s="105"/>
      <c r="I1556" s="107"/>
      <c r="J1556" s="422"/>
      <c r="K1556" s="422"/>
      <c r="L1556" s="531"/>
      <c r="M1556" s="422"/>
      <c r="N1556" s="104"/>
      <c r="O1556" s="79">
        <f t="shared" si="72"/>
        <v>0</v>
      </c>
      <c r="P1556" s="79">
        <f t="shared" si="72"/>
        <v>0</v>
      </c>
      <c r="Q1556" s="102" t="str">
        <f t="shared" si="73"/>
        <v/>
      </c>
    </row>
    <row r="1557" spans="1:17" x14ac:dyDescent="0.2">
      <c r="A1557" s="118" t="str">
        <f t="shared" si="71"/>
        <v/>
      </c>
      <c r="B1557" s="104"/>
      <c r="C1557" s="153"/>
      <c r="D1557" s="105"/>
      <c r="E1557" s="105"/>
      <c r="F1557" s="106"/>
      <c r="G1557" s="105"/>
      <c r="H1557" s="105"/>
      <c r="I1557" s="107"/>
      <c r="J1557" s="422"/>
      <c r="K1557" s="422"/>
      <c r="L1557" s="531"/>
      <c r="M1557" s="422"/>
      <c r="N1557" s="104"/>
      <c r="O1557" s="79">
        <f t="shared" si="72"/>
        <v>0</v>
      </c>
      <c r="P1557" s="79">
        <f t="shared" si="72"/>
        <v>0</v>
      </c>
      <c r="Q1557" s="152" t="str">
        <f t="shared" si="73"/>
        <v/>
      </c>
    </row>
    <row r="1558" spans="1:17" x14ac:dyDescent="0.2">
      <c r="A1558" s="118" t="str">
        <f t="shared" si="71"/>
        <v/>
      </c>
      <c r="B1558" s="104"/>
      <c r="C1558" s="153"/>
      <c r="D1558" s="105"/>
      <c r="E1558" s="105"/>
      <c r="F1558" s="106"/>
      <c r="G1558" s="105"/>
      <c r="H1558" s="105"/>
      <c r="I1558" s="107"/>
      <c r="J1558" s="422"/>
      <c r="K1558" s="422"/>
      <c r="L1558" s="531"/>
      <c r="M1558" s="422"/>
      <c r="N1558" s="104"/>
      <c r="O1558" s="427">
        <f t="shared" si="72"/>
        <v>0</v>
      </c>
      <c r="P1558" s="427">
        <f t="shared" si="72"/>
        <v>0</v>
      </c>
      <c r="Q1558" s="428" t="str">
        <f t="shared" si="73"/>
        <v/>
      </c>
    </row>
    <row r="1559" spans="1:17" x14ac:dyDescent="0.2">
      <c r="A1559" s="438" t="str">
        <f t="shared" si="71"/>
        <v/>
      </c>
      <c r="B1559" s="104"/>
      <c r="C1559" s="153"/>
      <c r="D1559" s="105"/>
      <c r="E1559" s="105"/>
      <c r="F1559" s="106"/>
      <c r="G1559" s="105"/>
      <c r="H1559" s="105"/>
      <c r="I1559" s="107"/>
      <c r="J1559" s="422"/>
      <c r="K1559" s="422"/>
      <c r="L1559" s="531"/>
      <c r="M1559" s="422"/>
      <c r="N1559" s="104"/>
      <c r="O1559" s="79">
        <f t="shared" si="72"/>
        <v>0</v>
      </c>
      <c r="P1559" s="79">
        <f t="shared" si="72"/>
        <v>0</v>
      </c>
      <c r="Q1559" s="102" t="str">
        <f t="shared" si="73"/>
        <v/>
      </c>
    </row>
    <row r="1560" spans="1:17" x14ac:dyDescent="0.2">
      <c r="A1560" s="118" t="str">
        <f t="shared" si="71"/>
        <v/>
      </c>
      <c r="B1560" s="104"/>
      <c r="C1560" s="153"/>
      <c r="D1560" s="105"/>
      <c r="E1560" s="105"/>
      <c r="F1560" s="106"/>
      <c r="G1560" s="105"/>
      <c r="H1560" s="105"/>
      <c r="I1560" s="107"/>
      <c r="J1560" s="422"/>
      <c r="K1560" s="422"/>
      <c r="L1560" s="531"/>
      <c r="M1560" s="422"/>
      <c r="N1560" s="104"/>
      <c r="O1560" s="79">
        <f t="shared" si="72"/>
        <v>0</v>
      </c>
      <c r="P1560" s="79">
        <f t="shared" si="72"/>
        <v>0</v>
      </c>
      <c r="Q1560" s="102" t="str">
        <f t="shared" si="73"/>
        <v/>
      </c>
    </row>
    <row r="1561" spans="1:17" x14ac:dyDescent="0.2">
      <c r="A1561" s="118" t="str">
        <f t="shared" si="71"/>
        <v/>
      </c>
      <c r="B1561" s="104"/>
      <c r="C1561" s="153"/>
      <c r="D1561" s="105"/>
      <c r="E1561" s="105"/>
      <c r="F1561" s="106"/>
      <c r="G1561" s="105"/>
      <c r="H1561" s="105"/>
      <c r="I1561" s="107"/>
      <c r="J1561" s="422"/>
      <c r="K1561" s="422"/>
      <c r="L1561" s="531"/>
      <c r="M1561" s="422"/>
      <c r="N1561" s="104"/>
      <c r="O1561" s="79">
        <f t="shared" si="72"/>
        <v>0</v>
      </c>
      <c r="P1561" s="79">
        <f t="shared" si="72"/>
        <v>0</v>
      </c>
      <c r="Q1561" s="152" t="str">
        <f t="shared" si="73"/>
        <v/>
      </c>
    </row>
    <row r="1562" spans="1:17" x14ac:dyDescent="0.2">
      <c r="A1562" s="118" t="str">
        <f t="shared" si="71"/>
        <v/>
      </c>
      <c r="B1562" s="104"/>
      <c r="C1562" s="153"/>
      <c r="D1562" s="105"/>
      <c r="E1562" s="105"/>
      <c r="F1562" s="106"/>
      <c r="G1562" s="105"/>
      <c r="H1562" s="105"/>
      <c r="I1562" s="107"/>
      <c r="J1562" s="422"/>
      <c r="K1562" s="422"/>
      <c r="L1562" s="531"/>
      <c r="M1562" s="422"/>
      <c r="N1562" s="104"/>
      <c r="O1562" s="427">
        <f t="shared" si="72"/>
        <v>0</v>
      </c>
      <c r="P1562" s="427">
        <f t="shared" si="72"/>
        <v>0</v>
      </c>
      <c r="Q1562" s="428" t="str">
        <f t="shared" si="73"/>
        <v/>
      </c>
    </row>
    <row r="1563" spans="1:17" x14ac:dyDescent="0.2">
      <c r="A1563" s="118" t="str">
        <f t="shared" si="71"/>
        <v/>
      </c>
      <c r="B1563" s="104"/>
      <c r="C1563" s="153"/>
      <c r="D1563" s="105"/>
      <c r="E1563" s="105"/>
      <c r="F1563" s="106"/>
      <c r="G1563" s="105"/>
      <c r="H1563" s="105"/>
      <c r="I1563" s="107"/>
      <c r="J1563" s="422"/>
      <c r="K1563" s="422"/>
      <c r="L1563" s="531"/>
      <c r="M1563" s="422"/>
      <c r="N1563" s="104"/>
      <c r="O1563" s="79">
        <f t="shared" si="72"/>
        <v>0</v>
      </c>
      <c r="P1563" s="79">
        <f t="shared" si="72"/>
        <v>0</v>
      </c>
      <c r="Q1563" s="102" t="str">
        <f t="shared" si="73"/>
        <v/>
      </c>
    </row>
    <row r="1564" spans="1:17" x14ac:dyDescent="0.2">
      <c r="A1564" s="438" t="str">
        <f t="shared" si="71"/>
        <v/>
      </c>
      <c r="B1564" s="104"/>
      <c r="C1564" s="153"/>
      <c r="D1564" s="105"/>
      <c r="E1564" s="105"/>
      <c r="F1564" s="106"/>
      <c r="G1564" s="105"/>
      <c r="H1564" s="105"/>
      <c r="I1564" s="107"/>
      <c r="J1564" s="422"/>
      <c r="K1564" s="422"/>
      <c r="L1564" s="531"/>
      <c r="M1564" s="422"/>
      <c r="N1564" s="104"/>
      <c r="O1564" s="79">
        <f t="shared" si="72"/>
        <v>0</v>
      </c>
      <c r="P1564" s="79">
        <f t="shared" si="72"/>
        <v>0</v>
      </c>
      <c r="Q1564" s="102" t="str">
        <f t="shared" si="73"/>
        <v/>
      </c>
    </row>
    <row r="1565" spans="1:17" x14ac:dyDescent="0.2">
      <c r="A1565" s="118" t="str">
        <f t="shared" ref="A1565:A1628" si="74">IF(B1565="","",ROW()-4)</f>
        <v/>
      </c>
      <c r="B1565" s="104"/>
      <c r="C1565" s="153"/>
      <c r="D1565" s="105"/>
      <c r="E1565" s="105"/>
      <c r="F1565" s="106"/>
      <c r="G1565" s="105"/>
      <c r="H1565" s="105"/>
      <c r="I1565" s="107"/>
      <c r="J1565" s="422"/>
      <c r="K1565" s="422"/>
      <c r="L1565" s="531"/>
      <c r="M1565" s="422"/>
      <c r="N1565" s="104"/>
      <c r="O1565" s="79">
        <f t="shared" si="72"/>
        <v>0</v>
      </c>
      <c r="P1565" s="79">
        <f t="shared" si="72"/>
        <v>0</v>
      </c>
      <c r="Q1565" s="152" t="str">
        <f t="shared" si="73"/>
        <v/>
      </c>
    </row>
    <row r="1566" spans="1:17" x14ac:dyDescent="0.2">
      <c r="A1566" s="118" t="str">
        <f t="shared" si="74"/>
        <v/>
      </c>
      <c r="B1566" s="104"/>
      <c r="C1566" s="153"/>
      <c r="D1566" s="105"/>
      <c r="E1566" s="105"/>
      <c r="F1566" s="106"/>
      <c r="G1566" s="105"/>
      <c r="H1566" s="105"/>
      <c r="I1566" s="107"/>
      <c r="J1566" s="422"/>
      <c r="K1566" s="422"/>
      <c r="L1566" s="531"/>
      <c r="M1566" s="422"/>
      <c r="N1566" s="104"/>
      <c r="O1566" s="427">
        <f t="shared" si="72"/>
        <v>0</v>
      </c>
      <c r="P1566" s="427">
        <f t="shared" si="72"/>
        <v>0</v>
      </c>
      <c r="Q1566" s="428" t="str">
        <f t="shared" si="73"/>
        <v/>
      </c>
    </row>
    <row r="1567" spans="1:17" x14ac:dyDescent="0.2">
      <c r="A1567" s="118" t="str">
        <f t="shared" si="74"/>
        <v/>
      </c>
      <c r="B1567" s="104"/>
      <c r="C1567" s="153"/>
      <c r="D1567" s="105"/>
      <c r="E1567" s="105"/>
      <c r="F1567" s="106"/>
      <c r="G1567" s="105"/>
      <c r="H1567" s="105"/>
      <c r="I1567" s="107"/>
      <c r="J1567" s="422"/>
      <c r="K1567" s="422"/>
      <c r="L1567" s="531"/>
      <c r="M1567" s="422"/>
      <c r="N1567" s="104"/>
      <c r="O1567" s="79">
        <f t="shared" si="72"/>
        <v>0</v>
      </c>
      <c r="P1567" s="79">
        <f t="shared" si="72"/>
        <v>0</v>
      </c>
      <c r="Q1567" s="102" t="str">
        <f t="shared" si="73"/>
        <v/>
      </c>
    </row>
    <row r="1568" spans="1:17" x14ac:dyDescent="0.2">
      <c r="A1568" s="118" t="str">
        <f t="shared" si="74"/>
        <v/>
      </c>
      <c r="B1568" s="104"/>
      <c r="C1568" s="153"/>
      <c r="D1568" s="105"/>
      <c r="E1568" s="105"/>
      <c r="F1568" s="106"/>
      <c r="G1568" s="105"/>
      <c r="H1568" s="105"/>
      <c r="I1568" s="107"/>
      <c r="J1568" s="422"/>
      <c r="K1568" s="422"/>
      <c r="L1568" s="531"/>
      <c r="M1568" s="422"/>
      <c r="N1568" s="104"/>
      <c r="O1568" s="79">
        <f t="shared" si="72"/>
        <v>0</v>
      </c>
      <c r="P1568" s="79">
        <f t="shared" si="72"/>
        <v>0</v>
      </c>
      <c r="Q1568" s="102" t="str">
        <f t="shared" si="73"/>
        <v/>
      </c>
    </row>
    <row r="1569" spans="1:17" x14ac:dyDescent="0.2">
      <c r="A1569" s="438" t="str">
        <f t="shared" si="74"/>
        <v/>
      </c>
      <c r="B1569" s="104"/>
      <c r="C1569" s="153"/>
      <c r="D1569" s="105"/>
      <c r="E1569" s="105"/>
      <c r="F1569" s="106"/>
      <c r="G1569" s="105"/>
      <c r="H1569" s="105"/>
      <c r="I1569" s="107"/>
      <c r="J1569" s="422"/>
      <c r="K1569" s="422"/>
      <c r="L1569" s="531"/>
      <c r="M1569" s="422"/>
      <c r="N1569" s="104"/>
      <c r="O1569" s="79">
        <f t="shared" si="72"/>
        <v>0</v>
      </c>
      <c r="P1569" s="79">
        <f t="shared" si="72"/>
        <v>0</v>
      </c>
      <c r="Q1569" s="152" t="str">
        <f t="shared" si="73"/>
        <v/>
      </c>
    </row>
    <row r="1570" spans="1:17" x14ac:dyDescent="0.2">
      <c r="A1570" s="118" t="str">
        <f t="shared" si="74"/>
        <v/>
      </c>
      <c r="B1570" s="104"/>
      <c r="C1570" s="153"/>
      <c r="D1570" s="105"/>
      <c r="E1570" s="105"/>
      <c r="F1570" s="106"/>
      <c r="G1570" s="105"/>
      <c r="H1570" s="105"/>
      <c r="I1570" s="107"/>
      <c r="J1570" s="422"/>
      <c r="K1570" s="422"/>
      <c r="L1570" s="531"/>
      <c r="M1570" s="422"/>
      <c r="N1570" s="104"/>
      <c r="O1570" s="427">
        <f t="shared" si="72"/>
        <v>0</v>
      </c>
      <c r="P1570" s="427">
        <f t="shared" si="72"/>
        <v>0</v>
      </c>
      <c r="Q1570" s="428" t="str">
        <f t="shared" si="73"/>
        <v/>
      </c>
    </row>
    <row r="1571" spans="1:17" x14ac:dyDescent="0.2">
      <c r="A1571" s="118" t="str">
        <f t="shared" si="74"/>
        <v/>
      </c>
      <c r="B1571" s="104"/>
      <c r="C1571" s="153"/>
      <c r="D1571" s="105"/>
      <c r="E1571" s="105"/>
      <c r="F1571" s="106"/>
      <c r="G1571" s="105"/>
      <c r="H1571" s="105"/>
      <c r="I1571" s="107"/>
      <c r="J1571" s="422"/>
      <c r="K1571" s="422"/>
      <c r="L1571" s="531"/>
      <c r="M1571" s="422"/>
      <c r="N1571" s="104"/>
      <c r="O1571" s="79">
        <f t="shared" si="72"/>
        <v>0</v>
      </c>
      <c r="P1571" s="79">
        <f t="shared" si="72"/>
        <v>0</v>
      </c>
      <c r="Q1571" s="102" t="str">
        <f t="shared" si="73"/>
        <v/>
      </c>
    </row>
    <row r="1572" spans="1:17" x14ac:dyDescent="0.2">
      <c r="A1572" s="118" t="str">
        <f t="shared" si="74"/>
        <v/>
      </c>
      <c r="B1572" s="104"/>
      <c r="C1572" s="153"/>
      <c r="D1572" s="105"/>
      <c r="E1572" s="105"/>
      <c r="F1572" s="106"/>
      <c r="G1572" s="105"/>
      <c r="H1572" s="105"/>
      <c r="I1572" s="107"/>
      <c r="J1572" s="422"/>
      <c r="K1572" s="422"/>
      <c r="L1572" s="531"/>
      <c r="M1572" s="422"/>
      <c r="N1572" s="104"/>
      <c r="O1572" s="79">
        <f t="shared" si="72"/>
        <v>0</v>
      </c>
      <c r="P1572" s="79">
        <f t="shared" si="72"/>
        <v>0</v>
      </c>
      <c r="Q1572" s="102" t="str">
        <f t="shared" si="73"/>
        <v/>
      </c>
    </row>
    <row r="1573" spans="1:17" x14ac:dyDescent="0.2">
      <c r="A1573" s="118" t="str">
        <f t="shared" si="74"/>
        <v/>
      </c>
      <c r="B1573" s="104"/>
      <c r="C1573" s="153"/>
      <c r="D1573" s="105"/>
      <c r="E1573" s="105"/>
      <c r="F1573" s="106"/>
      <c r="G1573" s="105"/>
      <c r="H1573" s="105"/>
      <c r="I1573" s="107"/>
      <c r="J1573" s="422"/>
      <c r="K1573" s="422"/>
      <c r="L1573" s="531"/>
      <c r="M1573" s="422"/>
      <c r="N1573" s="104"/>
      <c r="O1573" s="79">
        <f t="shared" si="72"/>
        <v>0</v>
      </c>
      <c r="P1573" s="79">
        <f t="shared" si="72"/>
        <v>0</v>
      </c>
      <c r="Q1573" s="152" t="str">
        <f t="shared" si="73"/>
        <v/>
      </c>
    </row>
    <row r="1574" spans="1:17" x14ac:dyDescent="0.2">
      <c r="A1574" s="438" t="str">
        <f t="shared" si="74"/>
        <v/>
      </c>
      <c r="B1574" s="104"/>
      <c r="C1574" s="153"/>
      <c r="D1574" s="105"/>
      <c r="E1574" s="105"/>
      <c r="F1574" s="106"/>
      <c r="G1574" s="105"/>
      <c r="H1574" s="105"/>
      <c r="I1574" s="107"/>
      <c r="J1574" s="422"/>
      <c r="K1574" s="422"/>
      <c r="L1574" s="531"/>
      <c r="M1574" s="422"/>
      <c r="N1574" s="104"/>
      <c r="O1574" s="427">
        <f t="shared" si="72"/>
        <v>0</v>
      </c>
      <c r="P1574" s="427">
        <f t="shared" si="72"/>
        <v>0</v>
      </c>
      <c r="Q1574" s="428" t="str">
        <f t="shared" si="73"/>
        <v/>
      </c>
    </row>
    <row r="1575" spans="1:17" x14ac:dyDescent="0.2">
      <c r="A1575" s="118" t="str">
        <f t="shared" si="74"/>
        <v/>
      </c>
      <c r="B1575" s="104"/>
      <c r="C1575" s="153"/>
      <c r="D1575" s="105"/>
      <c r="E1575" s="105"/>
      <c r="F1575" s="106"/>
      <c r="G1575" s="105"/>
      <c r="H1575" s="105"/>
      <c r="I1575" s="107"/>
      <c r="J1575" s="422"/>
      <c r="K1575" s="422"/>
      <c r="L1575" s="531"/>
      <c r="M1575" s="422"/>
      <c r="N1575" s="104"/>
      <c r="O1575" s="79">
        <f t="shared" si="72"/>
        <v>0</v>
      </c>
      <c r="P1575" s="79">
        <f t="shared" si="72"/>
        <v>0</v>
      </c>
      <c r="Q1575" s="102" t="str">
        <f t="shared" si="73"/>
        <v/>
      </c>
    </row>
    <row r="1576" spans="1:17" x14ac:dyDescent="0.2">
      <c r="A1576" s="118" t="str">
        <f t="shared" si="74"/>
        <v/>
      </c>
      <c r="B1576" s="104"/>
      <c r="C1576" s="153"/>
      <c r="D1576" s="105"/>
      <c r="E1576" s="105"/>
      <c r="F1576" s="106"/>
      <c r="G1576" s="105"/>
      <c r="H1576" s="105"/>
      <c r="I1576" s="107"/>
      <c r="J1576" s="422"/>
      <c r="K1576" s="422"/>
      <c r="L1576" s="531"/>
      <c r="M1576" s="422"/>
      <c r="N1576" s="104"/>
      <c r="O1576" s="79">
        <f t="shared" si="72"/>
        <v>0</v>
      </c>
      <c r="P1576" s="79">
        <f t="shared" si="72"/>
        <v>0</v>
      </c>
      <c r="Q1576" s="102" t="str">
        <f t="shared" si="73"/>
        <v/>
      </c>
    </row>
    <row r="1577" spans="1:17" x14ac:dyDescent="0.2">
      <c r="A1577" s="118" t="str">
        <f t="shared" si="74"/>
        <v/>
      </c>
      <c r="B1577" s="104"/>
      <c r="C1577" s="153"/>
      <c r="D1577" s="105"/>
      <c r="E1577" s="105"/>
      <c r="F1577" s="106"/>
      <c r="G1577" s="105"/>
      <c r="H1577" s="105"/>
      <c r="I1577" s="107"/>
      <c r="J1577" s="422"/>
      <c r="K1577" s="422"/>
      <c r="L1577" s="531"/>
      <c r="M1577" s="422"/>
      <c r="N1577" s="104"/>
      <c r="O1577" s="79">
        <f t="shared" si="72"/>
        <v>0</v>
      </c>
      <c r="P1577" s="79">
        <f t="shared" si="72"/>
        <v>0</v>
      </c>
      <c r="Q1577" s="152" t="str">
        <f t="shared" si="73"/>
        <v/>
      </c>
    </row>
    <row r="1578" spans="1:17" x14ac:dyDescent="0.2">
      <c r="A1578" s="118" t="str">
        <f t="shared" si="74"/>
        <v/>
      </c>
      <c r="B1578" s="104"/>
      <c r="C1578" s="153"/>
      <c r="D1578" s="105"/>
      <c r="E1578" s="105"/>
      <c r="F1578" s="106"/>
      <c r="G1578" s="105"/>
      <c r="H1578" s="105"/>
      <c r="I1578" s="107"/>
      <c r="J1578" s="422"/>
      <c r="K1578" s="422"/>
      <c r="L1578" s="531"/>
      <c r="M1578" s="422"/>
      <c r="N1578" s="104"/>
      <c r="O1578" s="427">
        <f t="shared" si="72"/>
        <v>0</v>
      </c>
      <c r="P1578" s="427">
        <f t="shared" si="72"/>
        <v>0</v>
      </c>
      <c r="Q1578" s="428" t="str">
        <f t="shared" si="73"/>
        <v/>
      </c>
    </row>
    <row r="1579" spans="1:17" x14ac:dyDescent="0.2">
      <c r="A1579" s="438" t="str">
        <f t="shared" si="74"/>
        <v/>
      </c>
      <c r="B1579" s="104"/>
      <c r="C1579" s="153"/>
      <c r="D1579" s="105"/>
      <c r="E1579" s="105"/>
      <c r="F1579" s="106"/>
      <c r="G1579" s="105"/>
      <c r="H1579" s="105"/>
      <c r="I1579" s="107"/>
      <c r="J1579" s="422"/>
      <c r="K1579" s="422"/>
      <c r="L1579" s="531"/>
      <c r="M1579" s="422"/>
      <c r="N1579" s="104"/>
      <c r="O1579" s="79">
        <f t="shared" si="72"/>
        <v>0</v>
      </c>
      <c r="P1579" s="79">
        <f t="shared" si="72"/>
        <v>0</v>
      </c>
      <c r="Q1579" s="102" t="str">
        <f t="shared" si="73"/>
        <v/>
      </c>
    </row>
    <row r="1580" spans="1:17" x14ac:dyDescent="0.2">
      <c r="A1580" s="118" t="str">
        <f t="shared" si="74"/>
        <v/>
      </c>
      <c r="B1580" s="104"/>
      <c r="C1580" s="153"/>
      <c r="D1580" s="105"/>
      <c r="E1580" s="105"/>
      <c r="F1580" s="106"/>
      <c r="G1580" s="105"/>
      <c r="H1580" s="105"/>
      <c r="I1580" s="107"/>
      <c r="J1580" s="422"/>
      <c r="K1580" s="422"/>
      <c r="L1580" s="531"/>
      <c r="M1580" s="422"/>
      <c r="N1580" s="104"/>
      <c r="O1580" s="79">
        <f t="shared" si="72"/>
        <v>0</v>
      </c>
      <c r="P1580" s="79">
        <f t="shared" si="72"/>
        <v>0</v>
      </c>
      <c r="Q1580" s="102" t="str">
        <f t="shared" si="73"/>
        <v/>
      </c>
    </row>
    <row r="1581" spans="1:17" x14ac:dyDescent="0.2">
      <c r="A1581" s="118" t="str">
        <f t="shared" si="74"/>
        <v/>
      </c>
      <c r="B1581" s="104"/>
      <c r="C1581" s="153"/>
      <c r="D1581" s="105"/>
      <c r="E1581" s="105"/>
      <c r="F1581" s="106"/>
      <c r="G1581" s="105"/>
      <c r="H1581" s="105"/>
      <c r="I1581" s="107"/>
      <c r="J1581" s="422"/>
      <c r="K1581" s="422"/>
      <c r="L1581" s="531"/>
      <c r="M1581" s="422"/>
      <c r="N1581" s="104"/>
      <c r="O1581" s="79">
        <f t="shared" si="72"/>
        <v>0</v>
      </c>
      <c r="P1581" s="79">
        <f t="shared" si="72"/>
        <v>0</v>
      </c>
      <c r="Q1581" s="152" t="str">
        <f t="shared" si="73"/>
        <v/>
      </c>
    </row>
    <row r="1582" spans="1:17" x14ac:dyDescent="0.2">
      <c r="A1582" s="118" t="str">
        <f t="shared" si="74"/>
        <v/>
      </c>
      <c r="B1582" s="104"/>
      <c r="C1582" s="153"/>
      <c r="D1582" s="105"/>
      <c r="E1582" s="105"/>
      <c r="F1582" s="106"/>
      <c r="G1582" s="105"/>
      <c r="H1582" s="105"/>
      <c r="I1582" s="107"/>
      <c r="J1582" s="422"/>
      <c r="K1582" s="422"/>
      <c r="L1582" s="531"/>
      <c r="M1582" s="422"/>
      <c r="N1582" s="104"/>
      <c r="O1582" s="427">
        <f t="shared" ref="O1582:P1645" si="75">IF(B1582=0,0,IF(YEAR(B1582)=$P$1,MONTH(B1582)-$O$1+1,(YEAR(B1582)-$P$1)*12-$O$1+1+MONTH(B1582)))</f>
        <v>0</v>
      </c>
      <c r="P1582" s="427">
        <f t="shared" si="75"/>
        <v>0</v>
      </c>
      <c r="Q1582" s="428" t="str">
        <f t="shared" si="73"/>
        <v/>
      </c>
    </row>
    <row r="1583" spans="1:17" x14ac:dyDescent="0.2">
      <c r="A1583" s="118" t="str">
        <f t="shared" si="74"/>
        <v/>
      </c>
      <c r="B1583" s="104"/>
      <c r="C1583" s="153"/>
      <c r="D1583" s="105"/>
      <c r="E1583" s="105"/>
      <c r="F1583" s="106"/>
      <c r="G1583" s="105"/>
      <c r="H1583" s="105"/>
      <c r="I1583" s="107"/>
      <c r="J1583" s="422"/>
      <c r="K1583" s="422"/>
      <c r="L1583" s="531"/>
      <c r="M1583" s="422"/>
      <c r="N1583" s="104"/>
      <c r="O1583" s="79">
        <f t="shared" si="75"/>
        <v>0</v>
      </c>
      <c r="P1583" s="79">
        <f t="shared" si="75"/>
        <v>0</v>
      </c>
      <c r="Q1583" s="102" t="str">
        <f t="shared" si="73"/>
        <v/>
      </c>
    </row>
    <row r="1584" spans="1:17" x14ac:dyDescent="0.2">
      <c r="A1584" s="438" t="str">
        <f t="shared" si="74"/>
        <v/>
      </c>
      <c r="B1584" s="104"/>
      <c r="C1584" s="153"/>
      <c r="D1584" s="105"/>
      <c r="E1584" s="105"/>
      <c r="F1584" s="106"/>
      <c r="G1584" s="105"/>
      <c r="H1584" s="105"/>
      <c r="I1584" s="107"/>
      <c r="J1584" s="422"/>
      <c r="K1584" s="422"/>
      <c r="L1584" s="531"/>
      <c r="M1584" s="422"/>
      <c r="N1584" s="104"/>
      <c r="O1584" s="79">
        <f t="shared" si="75"/>
        <v>0</v>
      </c>
      <c r="P1584" s="79">
        <f t="shared" si="75"/>
        <v>0</v>
      </c>
      <c r="Q1584" s="102" t="str">
        <f t="shared" si="73"/>
        <v/>
      </c>
    </row>
    <row r="1585" spans="1:17" x14ac:dyDescent="0.2">
      <c r="A1585" s="118" t="str">
        <f t="shared" si="74"/>
        <v/>
      </c>
      <c r="B1585" s="104"/>
      <c r="C1585" s="153"/>
      <c r="D1585" s="105"/>
      <c r="E1585" s="105"/>
      <c r="F1585" s="106"/>
      <c r="G1585" s="105"/>
      <c r="H1585" s="105"/>
      <c r="I1585" s="107"/>
      <c r="J1585" s="422"/>
      <c r="K1585" s="422"/>
      <c r="L1585" s="531"/>
      <c r="M1585" s="422"/>
      <c r="N1585" s="104"/>
      <c r="O1585" s="79">
        <f t="shared" si="75"/>
        <v>0</v>
      </c>
      <c r="P1585" s="79">
        <f t="shared" si="75"/>
        <v>0</v>
      </c>
      <c r="Q1585" s="152" t="str">
        <f t="shared" si="73"/>
        <v/>
      </c>
    </row>
    <row r="1586" spans="1:17" x14ac:dyDescent="0.2">
      <c r="A1586" s="118" t="str">
        <f t="shared" si="74"/>
        <v/>
      </c>
      <c r="B1586" s="104"/>
      <c r="C1586" s="153"/>
      <c r="D1586" s="105"/>
      <c r="E1586" s="105"/>
      <c r="F1586" s="106"/>
      <c r="G1586" s="105"/>
      <c r="H1586" s="105"/>
      <c r="I1586" s="107"/>
      <c r="J1586" s="422"/>
      <c r="K1586" s="422"/>
      <c r="L1586" s="531"/>
      <c r="M1586" s="422"/>
      <c r="N1586" s="104"/>
      <c r="O1586" s="427">
        <f t="shared" si="75"/>
        <v>0</v>
      </c>
      <c r="P1586" s="427">
        <f t="shared" si="75"/>
        <v>0</v>
      </c>
      <c r="Q1586" s="428" t="str">
        <f t="shared" si="73"/>
        <v/>
      </c>
    </row>
    <row r="1587" spans="1:17" x14ac:dyDescent="0.2">
      <c r="A1587" s="118" t="str">
        <f t="shared" si="74"/>
        <v/>
      </c>
      <c r="B1587" s="104"/>
      <c r="C1587" s="153"/>
      <c r="D1587" s="105"/>
      <c r="E1587" s="105"/>
      <c r="F1587" s="106"/>
      <c r="G1587" s="105"/>
      <c r="H1587" s="105"/>
      <c r="I1587" s="107"/>
      <c r="J1587" s="422"/>
      <c r="K1587" s="422"/>
      <c r="L1587" s="531"/>
      <c r="M1587" s="422"/>
      <c r="N1587" s="104"/>
      <c r="O1587" s="79">
        <f t="shared" si="75"/>
        <v>0</v>
      </c>
      <c r="P1587" s="79">
        <f t="shared" si="75"/>
        <v>0</v>
      </c>
      <c r="Q1587" s="102" t="str">
        <f t="shared" ref="Q1587:Q1650" si="76">SUBSTITUTE(D1587," ","_")</f>
        <v/>
      </c>
    </row>
    <row r="1588" spans="1:17" x14ac:dyDescent="0.2">
      <c r="A1588" s="118" t="str">
        <f t="shared" si="74"/>
        <v/>
      </c>
      <c r="B1588" s="104"/>
      <c r="C1588" s="153"/>
      <c r="D1588" s="105"/>
      <c r="E1588" s="105"/>
      <c r="F1588" s="106"/>
      <c r="G1588" s="105"/>
      <c r="H1588" s="105"/>
      <c r="I1588" s="107"/>
      <c r="J1588" s="422"/>
      <c r="K1588" s="422"/>
      <c r="L1588" s="531"/>
      <c r="M1588" s="422"/>
      <c r="N1588" s="104"/>
      <c r="O1588" s="79">
        <f t="shared" si="75"/>
        <v>0</v>
      </c>
      <c r="P1588" s="79">
        <f t="shared" si="75"/>
        <v>0</v>
      </c>
      <c r="Q1588" s="102" t="str">
        <f t="shared" si="76"/>
        <v/>
      </c>
    </row>
    <row r="1589" spans="1:17" x14ac:dyDescent="0.2">
      <c r="A1589" s="438" t="str">
        <f t="shared" si="74"/>
        <v/>
      </c>
      <c r="B1589" s="104"/>
      <c r="C1589" s="153"/>
      <c r="D1589" s="105"/>
      <c r="E1589" s="105"/>
      <c r="F1589" s="106"/>
      <c r="G1589" s="105"/>
      <c r="H1589" s="105"/>
      <c r="I1589" s="107"/>
      <c r="J1589" s="422"/>
      <c r="K1589" s="422"/>
      <c r="L1589" s="531"/>
      <c r="M1589" s="422"/>
      <c r="N1589" s="104"/>
      <c r="O1589" s="79">
        <f t="shared" si="75"/>
        <v>0</v>
      </c>
      <c r="P1589" s="79">
        <f t="shared" si="75"/>
        <v>0</v>
      </c>
      <c r="Q1589" s="152" t="str">
        <f t="shared" si="76"/>
        <v/>
      </c>
    </row>
    <row r="1590" spans="1:17" x14ac:dyDescent="0.2">
      <c r="A1590" s="118" t="str">
        <f t="shared" si="74"/>
        <v/>
      </c>
      <c r="B1590" s="104"/>
      <c r="C1590" s="153"/>
      <c r="D1590" s="105"/>
      <c r="E1590" s="105"/>
      <c r="F1590" s="106"/>
      <c r="G1590" s="105"/>
      <c r="H1590" s="105"/>
      <c r="I1590" s="107"/>
      <c r="J1590" s="422"/>
      <c r="K1590" s="422"/>
      <c r="L1590" s="531"/>
      <c r="M1590" s="422"/>
      <c r="N1590" s="104"/>
      <c r="O1590" s="427">
        <f t="shared" si="75"/>
        <v>0</v>
      </c>
      <c r="P1590" s="427">
        <f t="shared" si="75"/>
        <v>0</v>
      </c>
      <c r="Q1590" s="428" t="str">
        <f t="shared" si="76"/>
        <v/>
      </c>
    </row>
    <row r="1591" spans="1:17" x14ac:dyDescent="0.2">
      <c r="A1591" s="118" t="str">
        <f t="shared" si="74"/>
        <v/>
      </c>
      <c r="B1591" s="104"/>
      <c r="C1591" s="153"/>
      <c r="D1591" s="105"/>
      <c r="E1591" s="105"/>
      <c r="F1591" s="106"/>
      <c r="G1591" s="105"/>
      <c r="H1591" s="105"/>
      <c r="I1591" s="107"/>
      <c r="J1591" s="422"/>
      <c r="K1591" s="422"/>
      <c r="L1591" s="531"/>
      <c r="M1591" s="422"/>
      <c r="N1591" s="104"/>
      <c r="O1591" s="79">
        <f t="shared" si="75"/>
        <v>0</v>
      </c>
      <c r="P1591" s="79">
        <f t="shared" si="75"/>
        <v>0</v>
      </c>
      <c r="Q1591" s="102" t="str">
        <f t="shared" si="76"/>
        <v/>
      </c>
    </row>
    <row r="1592" spans="1:17" x14ac:dyDescent="0.2">
      <c r="A1592" s="118" t="str">
        <f t="shared" si="74"/>
        <v/>
      </c>
      <c r="B1592" s="104"/>
      <c r="C1592" s="153"/>
      <c r="D1592" s="105"/>
      <c r="E1592" s="105"/>
      <c r="F1592" s="106"/>
      <c r="G1592" s="105"/>
      <c r="H1592" s="105"/>
      <c r="I1592" s="107"/>
      <c r="J1592" s="422"/>
      <c r="K1592" s="422"/>
      <c r="L1592" s="531"/>
      <c r="M1592" s="422"/>
      <c r="N1592" s="104"/>
      <c r="O1592" s="79">
        <f t="shared" si="75"/>
        <v>0</v>
      </c>
      <c r="P1592" s="79">
        <f t="shared" si="75"/>
        <v>0</v>
      </c>
      <c r="Q1592" s="102" t="str">
        <f t="shared" si="76"/>
        <v/>
      </c>
    </row>
    <row r="1593" spans="1:17" x14ac:dyDescent="0.2">
      <c r="A1593" s="118" t="str">
        <f t="shared" si="74"/>
        <v/>
      </c>
      <c r="B1593" s="104"/>
      <c r="C1593" s="153"/>
      <c r="D1593" s="105"/>
      <c r="E1593" s="105"/>
      <c r="F1593" s="106"/>
      <c r="G1593" s="105"/>
      <c r="H1593" s="105"/>
      <c r="I1593" s="107"/>
      <c r="J1593" s="422"/>
      <c r="K1593" s="422"/>
      <c r="L1593" s="531"/>
      <c r="M1593" s="422"/>
      <c r="N1593" s="104"/>
      <c r="O1593" s="79">
        <f t="shared" si="75"/>
        <v>0</v>
      </c>
      <c r="P1593" s="79">
        <f t="shared" si="75"/>
        <v>0</v>
      </c>
      <c r="Q1593" s="152" t="str">
        <f t="shared" si="76"/>
        <v/>
      </c>
    </row>
    <row r="1594" spans="1:17" x14ac:dyDescent="0.2">
      <c r="A1594" s="438" t="str">
        <f t="shared" si="74"/>
        <v/>
      </c>
      <c r="B1594" s="104"/>
      <c r="C1594" s="153"/>
      <c r="D1594" s="105"/>
      <c r="E1594" s="105"/>
      <c r="F1594" s="106"/>
      <c r="G1594" s="105"/>
      <c r="H1594" s="105"/>
      <c r="I1594" s="107"/>
      <c r="J1594" s="422"/>
      <c r="K1594" s="422"/>
      <c r="L1594" s="531"/>
      <c r="M1594" s="422"/>
      <c r="N1594" s="104"/>
      <c r="O1594" s="427">
        <f t="shared" si="75"/>
        <v>0</v>
      </c>
      <c r="P1594" s="427">
        <f t="shared" si="75"/>
        <v>0</v>
      </c>
      <c r="Q1594" s="428" t="str">
        <f t="shared" si="76"/>
        <v/>
      </c>
    </row>
    <row r="1595" spans="1:17" x14ac:dyDescent="0.2">
      <c r="A1595" s="118" t="str">
        <f t="shared" si="74"/>
        <v/>
      </c>
      <c r="B1595" s="104"/>
      <c r="C1595" s="153"/>
      <c r="D1595" s="105"/>
      <c r="E1595" s="105"/>
      <c r="F1595" s="106"/>
      <c r="G1595" s="105"/>
      <c r="H1595" s="105"/>
      <c r="I1595" s="107"/>
      <c r="J1595" s="422"/>
      <c r="K1595" s="422"/>
      <c r="L1595" s="531"/>
      <c r="M1595" s="422"/>
      <c r="N1595" s="104"/>
      <c r="O1595" s="79">
        <f t="shared" si="75"/>
        <v>0</v>
      </c>
      <c r="P1595" s="79">
        <f t="shared" si="75"/>
        <v>0</v>
      </c>
      <c r="Q1595" s="102" t="str">
        <f t="shared" si="76"/>
        <v/>
      </c>
    </row>
    <row r="1596" spans="1:17" x14ac:dyDescent="0.2">
      <c r="A1596" s="118" t="str">
        <f t="shared" si="74"/>
        <v/>
      </c>
      <c r="B1596" s="104"/>
      <c r="C1596" s="153"/>
      <c r="D1596" s="105"/>
      <c r="E1596" s="105"/>
      <c r="F1596" s="106"/>
      <c r="G1596" s="105"/>
      <c r="H1596" s="105"/>
      <c r="I1596" s="107"/>
      <c r="J1596" s="422"/>
      <c r="K1596" s="422"/>
      <c r="L1596" s="531"/>
      <c r="M1596" s="422"/>
      <c r="N1596" s="104"/>
      <c r="O1596" s="79">
        <f t="shared" si="75"/>
        <v>0</v>
      </c>
      <c r="P1596" s="79">
        <f t="shared" si="75"/>
        <v>0</v>
      </c>
      <c r="Q1596" s="102" t="str">
        <f t="shared" si="76"/>
        <v/>
      </c>
    </row>
    <row r="1597" spans="1:17" x14ac:dyDescent="0.2">
      <c r="A1597" s="118" t="str">
        <f t="shared" si="74"/>
        <v/>
      </c>
      <c r="B1597" s="104"/>
      <c r="C1597" s="153"/>
      <c r="D1597" s="105"/>
      <c r="E1597" s="105"/>
      <c r="F1597" s="106"/>
      <c r="G1597" s="105"/>
      <c r="H1597" s="105"/>
      <c r="I1597" s="107"/>
      <c r="J1597" s="422"/>
      <c r="K1597" s="422"/>
      <c r="L1597" s="531"/>
      <c r="M1597" s="422"/>
      <c r="N1597" s="104"/>
      <c r="O1597" s="79">
        <f t="shared" si="75"/>
        <v>0</v>
      </c>
      <c r="P1597" s="79">
        <f t="shared" si="75"/>
        <v>0</v>
      </c>
      <c r="Q1597" s="152" t="str">
        <f t="shared" si="76"/>
        <v/>
      </c>
    </row>
    <row r="1598" spans="1:17" x14ac:dyDescent="0.2">
      <c r="A1598" s="118" t="str">
        <f t="shared" si="74"/>
        <v/>
      </c>
      <c r="B1598" s="104"/>
      <c r="C1598" s="153"/>
      <c r="D1598" s="105"/>
      <c r="E1598" s="105"/>
      <c r="F1598" s="106"/>
      <c r="G1598" s="105"/>
      <c r="H1598" s="105"/>
      <c r="I1598" s="107"/>
      <c r="J1598" s="422"/>
      <c r="K1598" s="422"/>
      <c r="L1598" s="531"/>
      <c r="M1598" s="422"/>
      <c r="N1598" s="104"/>
      <c r="O1598" s="427">
        <f t="shared" si="75"/>
        <v>0</v>
      </c>
      <c r="P1598" s="427">
        <f t="shared" si="75"/>
        <v>0</v>
      </c>
      <c r="Q1598" s="428" t="str">
        <f t="shared" si="76"/>
        <v/>
      </c>
    </row>
    <row r="1599" spans="1:17" x14ac:dyDescent="0.2">
      <c r="A1599" s="438" t="str">
        <f t="shared" si="74"/>
        <v/>
      </c>
      <c r="B1599" s="104"/>
      <c r="C1599" s="153"/>
      <c r="D1599" s="105"/>
      <c r="E1599" s="105"/>
      <c r="F1599" s="106"/>
      <c r="G1599" s="105"/>
      <c r="H1599" s="105"/>
      <c r="I1599" s="107"/>
      <c r="J1599" s="422"/>
      <c r="K1599" s="422"/>
      <c r="L1599" s="531"/>
      <c r="M1599" s="422"/>
      <c r="N1599" s="104"/>
      <c r="O1599" s="79">
        <f t="shared" si="75"/>
        <v>0</v>
      </c>
      <c r="P1599" s="79">
        <f t="shared" si="75"/>
        <v>0</v>
      </c>
      <c r="Q1599" s="102" t="str">
        <f t="shared" si="76"/>
        <v/>
      </c>
    </row>
    <row r="1600" spans="1:17" x14ac:dyDescent="0.2">
      <c r="A1600" s="118" t="str">
        <f t="shared" si="74"/>
        <v/>
      </c>
      <c r="B1600" s="104"/>
      <c r="C1600" s="153"/>
      <c r="D1600" s="105"/>
      <c r="E1600" s="105"/>
      <c r="F1600" s="106"/>
      <c r="G1600" s="105"/>
      <c r="H1600" s="105"/>
      <c r="I1600" s="107"/>
      <c r="J1600" s="422"/>
      <c r="K1600" s="422"/>
      <c r="L1600" s="531"/>
      <c r="M1600" s="422"/>
      <c r="N1600" s="104"/>
      <c r="O1600" s="79">
        <f t="shared" si="75"/>
        <v>0</v>
      </c>
      <c r="P1600" s="79">
        <f t="shared" si="75"/>
        <v>0</v>
      </c>
      <c r="Q1600" s="102" t="str">
        <f t="shared" si="76"/>
        <v/>
      </c>
    </row>
    <row r="1601" spans="1:17" x14ac:dyDescent="0.2">
      <c r="A1601" s="118" t="str">
        <f t="shared" si="74"/>
        <v/>
      </c>
      <c r="B1601" s="104"/>
      <c r="C1601" s="153"/>
      <c r="D1601" s="105"/>
      <c r="E1601" s="105"/>
      <c r="F1601" s="106"/>
      <c r="G1601" s="105"/>
      <c r="H1601" s="105"/>
      <c r="I1601" s="107"/>
      <c r="J1601" s="422"/>
      <c r="K1601" s="422"/>
      <c r="L1601" s="531"/>
      <c r="M1601" s="422"/>
      <c r="N1601" s="104"/>
      <c r="O1601" s="79">
        <f t="shared" si="75"/>
        <v>0</v>
      </c>
      <c r="P1601" s="79">
        <f t="shared" si="75"/>
        <v>0</v>
      </c>
      <c r="Q1601" s="152" t="str">
        <f t="shared" si="76"/>
        <v/>
      </c>
    </row>
    <row r="1602" spans="1:17" x14ac:dyDescent="0.2">
      <c r="A1602" s="118" t="str">
        <f t="shared" si="74"/>
        <v/>
      </c>
      <c r="B1602" s="104"/>
      <c r="C1602" s="153"/>
      <c r="D1602" s="105"/>
      <c r="E1602" s="105"/>
      <c r="F1602" s="106"/>
      <c r="G1602" s="105"/>
      <c r="H1602" s="105"/>
      <c r="I1602" s="107"/>
      <c r="J1602" s="422"/>
      <c r="K1602" s="422"/>
      <c r="L1602" s="531"/>
      <c r="M1602" s="422"/>
      <c r="N1602" s="104"/>
      <c r="O1602" s="427">
        <f t="shared" si="75"/>
        <v>0</v>
      </c>
      <c r="P1602" s="427">
        <f t="shared" si="75"/>
        <v>0</v>
      </c>
      <c r="Q1602" s="428" t="str">
        <f t="shared" si="76"/>
        <v/>
      </c>
    </row>
    <row r="1603" spans="1:17" x14ac:dyDescent="0.2">
      <c r="A1603" s="118" t="str">
        <f t="shared" si="74"/>
        <v/>
      </c>
      <c r="B1603" s="104"/>
      <c r="C1603" s="153"/>
      <c r="D1603" s="105"/>
      <c r="E1603" s="105"/>
      <c r="F1603" s="106"/>
      <c r="G1603" s="105"/>
      <c r="H1603" s="105"/>
      <c r="I1603" s="107"/>
      <c r="J1603" s="422"/>
      <c r="K1603" s="422"/>
      <c r="L1603" s="531"/>
      <c r="M1603" s="422"/>
      <c r="N1603" s="104"/>
      <c r="O1603" s="79">
        <f t="shared" si="75"/>
        <v>0</v>
      </c>
      <c r="P1603" s="79">
        <f t="shared" si="75"/>
        <v>0</v>
      </c>
      <c r="Q1603" s="102" t="str">
        <f t="shared" si="76"/>
        <v/>
      </c>
    </row>
    <row r="1604" spans="1:17" x14ac:dyDescent="0.2">
      <c r="A1604" s="438" t="str">
        <f t="shared" si="74"/>
        <v/>
      </c>
      <c r="B1604" s="104"/>
      <c r="C1604" s="153"/>
      <c r="D1604" s="105"/>
      <c r="E1604" s="105"/>
      <c r="F1604" s="106"/>
      <c r="G1604" s="105"/>
      <c r="H1604" s="105"/>
      <c r="I1604" s="107"/>
      <c r="J1604" s="422"/>
      <c r="K1604" s="422"/>
      <c r="L1604" s="531"/>
      <c r="M1604" s="422"/>
      <c r="N1604" s="104"/>
      <c r="O1604" s="79">
        <f t="shared" si="75"/>
        <v>0</v>
      </c>
      <c r="P1604" s="79">
        <f t="shared" si="75"/>
        <v>0</v>
      </c>
      <c r="Q1604" s="102" t="str">
        <f t="shared" si="76"/>
        <v/>
      </c>
    </row>
    <row r="1605" spans="1:17" x14ac:dyDescent="0.2">
      <c r="A1605" s="118" t="str">
        <f t="shared" si="74"/>
        <v/>
      </c>
      <c r="B1605" s="104"/>
      <c r="C1605" s="153"/>
      <c r="D1605" s="105"/>
      <c r="E1605" s="105"/>
      <c r="F1605" s="106"/>
      <c r="G1605" s="105"/>
      <c r="H1605" s="105"/>
      <c r="I1605" s="107"/>
      <c r="J1605" s="422"/>
      <c r="K1605" s="422"/>
      <c r="L1605" s="531"/>
      <c r="M1605" s="422"/>
      <c r="N1605" s="104"/>
      <c r="O1605" s="79">
        <f t="shared" si="75"/>
        <v>0</v>
      </c>
      <c r="P1605" s="79">
        <f t="shared" si="75"/>
        <v>0</v>
      </c>
      <c r="Q1605" s="152" t="str">
        <f t="shared" si="76"/>
        <v/>
      </c>
    </row>
    <row r="1606" spans="1:17" x14ac:dyDescent="0.2">
      <c r="A1606" s="118" t="str">
        <f t="shared" si="74"/>
        <v/>
      </c>
      <c r="B1606" s="104"/>
      <c r="C1606" s="153"/>
      <c r="D1606" s="105"/>
      <c r="E1606" s="105"/>
      <c r="F1606" s="106"/>
      <c r="G1606" s="105"/>
      <c r="H1606" s="105"/>
      <c r="I1606" s="107"/>
      <c r="J1606" s="422"/>
      <c r="K1606" s="422"/>
      <c r="L1606" s="531"/>
      <c r="M1606" s="422"/>
      <c r="N1606" s="104"/>
      <c r="O1606" s="427">
        <f t="shared" si="75"/>
        <v>0</v>
      </c>
      <c r="P1606" s="427">
        <f t="shared" si="75"/>
        <v>0</v>
      </c>
      <c r="Q1606" s="428" t="str">
        <f t="shared" si="76"/>
        <v/>
      </c>
    </row>
    <row r="1607" spans="1:17" x14ac:dyDescent="0.2">
      <c r="A1607" s="118" t="str">
        <f t="shared" si="74"/>
        <v/>
      </c>
      <c r="B1607" s="104"/>
      <c r="C1607" s="153"/>
      <c r="D1607" s="105"/>
      <c r="E1607" s="105"/>
      <c r="F1607" s="106"/>
      <c r="G1607" s="105"/>
      <c r="H1607" s="105"/>
      <c r="I1607" s="107"/>
      <c r="J1607" s="422"/>
      <c r="K1607" s="422"/>
      <c r="L1607" s="531"/>
      <c r="M1607" s="422"/>
      <c r="N1607" s="104"/>
      <c r="O1607" s="79">
        <f t="shared" si="75"/>
        <v>0</v>
      </c>
      <c r="P1607" s="79">
        <f t="shared" si="75"/>
        <v>0</v>
      </c>
      <c r="Q1607" s="102" t="str">
        <f t="shared" si="76"/>
        <v/>
      </c>
    </row>
    <row r="1608" spans="1:17" x14ac:dyDescent="0.2">
      <c r="A1608" s="118" t="str">
        <f t="shared" si="74"/>
        <v/>
      </c>
      <c r="B1608" s="104"/>
      <c r="C1608" s="153"/>
      <c r="D1608" s="105"/>
      <c r="E1608" s="105"/>
      <c r="F1608" s="106"/>
      <c r="G1608" s="105"/>
      <c r="H1608" s="105"/>
      <c r="I1608" s="107"/>
      <c r="J1608" s="422"/>
      <c r="K1608" s="422"/>
      <c r="L1608" s="531"/>
      <c r="M1608" s="422"/>
      <c r="N1608" s="104"/>
      <c r="O1608" s="79">
        <f t="shared" si="75"/>
        <v>0</v>
      </c>
      <c r="P1608" s="79">
        <f t="shared" si="75"/>
        <v>0</v>
      </c>
      <c r="Q1608" s="102" t="str">
        <f t="shared" si="76"/>
        <v/>
      </c>
    </row>
    <row r="1609" spans="1:17" x14ac:dyDescent="0.2">
      <c r="A1609" s="438" t="str">
        <f t="shared" si="74"/>
        <v/>
      </c>
      <c r="B1609" s="104"/>
      <c r="C1609" s="153"/>
      <c r="D1609" s="105"/>
      <c r="E1609" s="105"/>
      <c r="F1609" s="106"/>
      <c r="G1609" s="105"/>
      <c r="H1609" s="105"/>
      <c r="I1609" s="107"/>
      <c r="J1609" s="422"/>
      <c r="K1609" s="422"/>
      <c r="L1609" s="531"/>
      <c r="M1609" s="422"/>
      <c r="N1609" s="104"/>
      <c r="O1609" s="79">
        <f t="shared" si="75"/>
        <v>0</v>
      </c>
      <c r="P1609" s="79">
        <f t="shared" si="75"/>
        <v>0</v>
      </c>
      <c r="Q1609" s="152" t="str">
        <f t="shared" si="76"/>
        <v/>
      </c>
    </row>
    <row r="1610" spans="1:17" x14ac:dyDescent="0.2">
      <c r="A1610" s="118" t="str">
        <f t="shared" si="74"/>
        <v/>
      </c>
      <c r="B1610" s="104"/>
      <c r="C1610" s="153"/>
      <c r="D1610" s="105"/>
      <c r="E1610" s="105"/>
      <c r="F1610" s="106"/>
      <c r="G1610" s="105"/>
      <c r="H1610" s="105"/>
      <c r="I1610" s="107"/>
      <c r="J1610" s="422"/>
      <c r="K1610" s="422"/>
      <c r="L1610" s="531"/>
      <c r="M1610" s="422"/>
      <c r="N1610" s="104"/>
      <c r="O1610" s="427">
        <f t="shared" si="75"/>
        <v>0</v>
      </c>
      <c r="P1610" s="427">
        <f t="shared" si="75"/>
        <v>0</v>
      </c>
      <c r="Q1610" s="428" t="str">
        <f t="shared" si="76"/>
        <v/>
      </c>
    </row>
    <row r="1611" spans="1:17" x14ac:dyDescent="0.2">
      <c r="A1611" s="118" t="str">
        <f t="shared" si="74"/>
        <v/>
      </c>
      <c r="B1611" s="104"/>
      <c r="C1611" s="153"/>
      <c r="D1611" s="105"/>
      <c r="E1611" s="105"/>
      <c r="F1611" s="106"/>
      <c r="G1611" s="105"/>
      <c r="H1611" s="105"/>
      <c r="I1611" s="107"/>
      <c r="J1611" s="422"/>
      <c r="K1611" s="422"/>
      <c r="L1611" s="531"/>
      <c r="M1611" s="422"/>
      <c r="N1611" s="104"/>
      <c r="O1611" s="79">
        <f t="shared" si="75"/>
        <v>0</v>
      </c>
      <c r="P1611" s="79">
        <f t="shared" si="75"/>
        <v>0</v>
      </c>
      <c r="Q1611" s="102" t="str">
        <f t="shared" si="76"/>
        <v/>
      </c>
    </row>
    <row r="1612" spans="1:17" x14ac:dyDescent="0.2">
      <c r="A1612" s="118" t="str">
        <f t="shared" si="74"/>
        <v/>
      </c>
      <c r="B1612" s="104"/>
      <c r="C1612" s="153"/>
      <c r="D1612" s="105"/>
      <c r="E1612" s="105"/>
      <c r="F1612" s="106"/>
      <c r="G1612" s="105"/>
      <c r="H1612" s="105"/>
      <c r="I1612" s="107"/>
      <c r="J1612" s="422"/>
      <c r="K1612" s="422"/>
      <c r="L1612" s="531"/>
      <c r="M1612" s="422"/>
      <c r="N1612" s="104"/>
      <c r="O1612" s="79">
        <f t="shared" si="75"/>
        <v>0</v>
      </c>
      <c r="P1612" s="79">
        <f t="shared" si="75"/>
        <v>0</v>
      </c>
      <c r="Q1612" s="102" t="str">
        <f t="shared" si="76"/>
        <v/>
      </c>
    </row>
    <row r="1613" spans="1:17" x14ac:dyDescent="0.2">
      <c r="A1613" s="118" t="str">
        <f t="shared" si="74"/>
        <v/>
      </c>
      <c r="B1613" s="104"/>
      <c r="C1613" s="153"/>
      <c r="D1613" s="105"/>
      <c r="E1613" s="105"/>
      <c r="F1613" s="106"/>
      <c r="G1613" s="105"/>
      <c r="H1613" s="105"/>
      <c r="I1613" s="107"/>
      <c r="J1613" s="422"/>
      <c r="K1613" s="422"/>
      <c r="L1613" s="531"/>
      <c r="M1613" s="422"/>
      <c r="N1613" s="104"/>
      <c r="O1613" s="79">
        <f t="shared" si="75"/>
        <v>0</v>
      </c>
      <c r="P1613" s="79">
        <f t="shared" si="75"/>
        <v>0</v>
      </c>
      <c r="Q1613" s="152" t="str">
        <f t="shared" si="76"/>
        <v/>
      </c>
    </row>
    <row r="1614" spans="1:17" x14ac:dyDescent="0.2">
      <c r="A1614" s="438" t="str">
        <f t="shared" si="74"/>
        <v/>
      </c>
      <c r="B1614" s="104"/>
      <c r="C1614" s="153"/>
      <c r="D1614" s="105"/>
      <c r="E1614" s="105"/>
      <c r="F1614" s="106"/>
      <c r="G1614" s="105"/>
      <c r="H1614" s="105"/>
      <c r="I1614" s="107"/>
      <c r="J1614" s="422"/>
      <c r="K1614" s="422"/>
      <c r="L1614" s="531"/>
      <c r="M1614" s="422"/>
      <c r="N1614" s="104"/>
      <c r="O1614" s="427">
        <f t="shared" si="75"/>
        <v>0</v>
      </c>
      <c r="P1614" s="427">
        <f t="shared" si="75"/>
        <v>0</v>
      </c>
      <c r="Q1614" s="428" t="str">
        <f t="shared" si="76"/>
        <v/>
      </c>
    </row>
    <row r="1615" spans="1:17" x14ac:dyDescent="0.2">
      <c r="A1615" s="118" t="str">
        <f t="shared" si="74"/>
        <v/>
      </c>
      <c r="B1615" s="104"/>
      <c r="C1615" s="153"/>
      <c r="D1615" s="105"/>
      <c r="E1615" s="105"/>
      <c r="F1615" s="106"/>
      <c r="G1615" s="105"/>
      <c r="H1615" s="105"/>
      <c r="I1615" s="107"/>
      <c r="J1615" s="422"/>
      <c r="K1615" s="422"/>
      <c r="L1615" s="531"/>
      <c r="M1615" s="422"/>
      <c r="N1615" s="104"/>
      <c r="O1615" s="79">
        <f t="shared" si="75"/>
        <v>0</v>
      </c>
      <c r="P1615" s="79">
        <f t="shared" si="75"/>
        <v>0</v>
      </c>
      <c r="Q1615" s="102" t="str">
        <f t="shared" si="76"/>
        <v/>
      </c>
    </row>
    <row r="1616" spans="1:17" x14ac:dyDescent="0.2">
      <c r="A1616" s="118" t="str">
        <f t="shared" si="74"/>
        <v/>
      </c>
      <c r="B1616" s="104"/>
      <c r="C1616" s="153"/>
      <c r="D1616" s="105"/>
      <c r="E1616" s="105"/>
      <c r="F1616" s="106"/>
      <c r="G1616" s="105"/>
      <c r="H1616" s="105"/>
      <c r="I1616" s="107"/>
      <c r="J1616" s="422"/>
      <c r="K1616" s="422"/>
      <c r="L1616" s="531"/>
      <c r="M1616" s="422"/>
      <c r="N1616" s="104"/>
      <c r="O1616" s="79">
        <f t="shared" si="75"/>
        <v>0</v>
      </c>
      <c r="P1616" s="79">
        <f t="shared" si="75"/>
        <v>0</v>
      </c>
      <c r="Q1616" s="102" t="str">
        <f t="shared" si="76"/>
        <v/>
      </c>
    </row>
    <row r="1617" spans="1:17" x14ac:dyDescent="0.2">
      <c r="A1617" s="118" t="str">
        <f t="shared" si="74"/>
        <v/>
      </c>
      <c r="B1617" s="104"/>
      <c r="C1617" s="153"/>
      <c r="D1617" s="105"/>
      <c r="E1617" s="105"/>
      <c r="F1617" s="106"/>
      <c r="G1617" s="105"/>
      <c r="H1617" s="105"/>
      <c r="I1617" s="107"/>
      <c r="J1617" s="422"/>
      <c r="K1617" s="422"/>
      <c r="L1617" s="531"/>
      <c r="M1617" s="422"/>
      <c r="N1617" s="104"/>
      <c r="O1617" s="79">
        <f t="shared" si="75"/>
        <v>0</v>
      </c>
      <c r="P1617" s="79">
        <f t="shared" si="75"/>
        <v>0</v>
      </c>
      <c r="Q1617" s="152" t="str">
        <f t="shared" si="76"/>
        <v/>
      </c>
    </row>
    <row r="1618" spans="1:17" x14ac:dyDescent="0.2">
      <c r="A1618" s="118" t="str">
        <f t="shared" si="74"/>
        <v/>
      </c>
      <c r="B1618" s="104"/>
      <c r="C1618" s="153"/>
      <c r="D1618" s="105"/>
      <c r="E1618" s="105"/>
      <c r="F1618" s="106"/>
      <c r="G1618" s="105"/>
      <c r="H1618" s="105"/>
      <c r="I1618" s="107"/>
      <c r="J1618" s="422"/>
      <c r="K1618" s="422"/>
      <c r="L1618" s="531"/>
      <c r="M1618" s="422"/>
      <c r="N1618" s="104"/>
      <c r="O1618" s="427">
        <f t="shared" si="75"/>
        <v>0</v>
      </c>
      <c r="P1618" s="427">
        <f t="shared" si="75"/>
        <v>0</v>
      </c>
      <c r="Q1618" s="428" t="str">
        <f t="shared" si="76"/>
        <v/>
      </c>
    </row>
    <row r="1619" spans="1:17" x14ac:dyDescent="0.2">
      <c r="A1619" s="438" t="str">
        <f t="shared" si="74"/>
        <v/>
      </c>
      <c r="B1619" s="104"/>
      <c r="C1619" s="153"/>
      <c r="D1619" s="105"/>
      <c r="E1619" s="105"/>
      <c r="F1619" s="106"/>
      <c r="G1619" s="105"/>
      <c r="H1619" s="105"/>
      <c r="I1619" s="107"/>
      <c r="J1619" s="422"/>
      <c r="K1619" s="422"/>
      <c r="L1619" s="531"/>
      <c r="M1619" s="422"/>
      <c r="N1619" s="104"/>
      <c r="O1619" s="79">
        <f t="shared" si="75"/>
        <v>0</v>
      </c>
      <c r="P1619" s="79">
        <f t="shared" si="75"/>
        <v>0</v>
      </c>
      <c r="Q1619" s="102" t="str">
        <f t="shared" si="76"/>
        <v/>
      </c>
    </row>
    <row r="1620" spans="1:17" x14ac:dyDescent="0.2">
      <c r="A1620" s="118" t="str">
        <f t="shared" si="74"/>
        <v/>
      </c>
      <c r="B1620" s="104"/>
      <c r="C1620" s="153"/>
      <c r="D1620" s="105"/>
      <c r="E1620" s="105"/>
      <c r="F1620" s="106"/>
      <c r="G1620" s="105"/>
      <c r="H1620" s="105"/>
      <c r="I1620" s="107"/>
      <c r="J1620" s="422"/>
      <c r="K1620" s="422"/>
      <c r="L1620" s="531"/>
      <c r="M1620" s="422"/>
      <c r="N1620" s="104"/>
      <c r="O1620" s="79">
        <f t="shared" si="75"/>
        <v>0</v>
      </c>
      <c r="P1620" s="79">
        <f t="shared" si="75"/>
        <v>0</v>
      </c>
      <c r="Q1620" s="102" t="str">
        <f t="shared" si="76"/>
        <v/>
      </c>
    </row>
    <row r="1621" spans="1:17" x14ac:dyDescent="0.2">
      <c r="A1621" s="118" t="str">
        <f t="shared" si="74"/>
        <v/>
      </c>
      <c r="B1621" s="104"/>
      <c r="C1621" s="153"/>
      <c r="D1621" s="105"/>
      <c r="E1621" s="105"/>
      <c r="F1621" s="106"/>
      <c r="G1621" s="105"/>
      <c r="H1621" s="105"/>
      <c r="I1621" s="107"/>
      <c r="J1621" s="422"/>
      <c r="K1621" s="422"/>
      <c r="L1621" s="531"/>
      <c r="M1621" s="422"/>
      <c r="N1621" s="104"/>
      <c r="O1621" s="79">
        <f t="shared" si="75"/>
        <v>0</v>
      </c>
      <c r="P1621" s="79">
        <f t="shared" si="75"/>
        <v>0</v>
      </c>
      <c r="Q1621" s="152" t="str">
        <f t="shared" si="76"/>
        <v/>
      </c>
    </row>
    <row r="1622" spans="1:17" x14ac:dyDescent="0.2">
      <c r="A1622" s="118" t="str">
        <f t="shared" si="74"/>
        <v/>
      </c>
      <c r="B1622" s="104"/>
      <c r="C1622" s="153"/>
      <c r="D1622" s="105"/>
      <c r="E1622" s="105"/>
      <c r="F1622" s="106"/>
      <c r="G1622" s="105"/>
      <c r="H1622" s="105"/>
      <c r="I1622" s="107"/>
      <c r="J1622" s="422"/>
      <c r="K1622" s="422"/>
      <c r="L1622" s="531"/>
      <c r="M1622" s="422"/>
      <c r="N1622" s="104"/>
      <c r="O1622" s="427">
        <f t="shared" si="75"/>
        <v>0</v>
      </c>
      <c r="P1622" s="427">
        <f t="shared" si="75"/>
        <v>0</v>
      </c>
      <c r="Q1622" s="428" t="str">
        <f t="shared" si="76"/>
        <v/>
      </c>
    </row>
    <row r="1623" spans="1:17" x14ac:dyDescent="0.2">
      <c r="A1623" s="118" t="str">
        <f t="shared" si="74"/>
        <v/>
      </c>
      <c r="B1623" s="104"/>
      <c r="C1623" s="153"/>
      <c r="D1623" s="105"/>
      <c r="E1623" s="105"/>
      <c r="F1623" s="106"/>
      <c r="G1623" s="105"/>
      <c r="H1623" s="105"/>
      <c r="I1623" s="107"/>
      <c r="J1623" s="422"/>
      <c r="K1623" s="422"/>
      <c r="L1623" s="531"/>
      <c r="M1623" s="422"/>
      <c r="N1623" s="104"/>
      <c r="O1623" s="79">
        <f t="shared" si="75"/>
        <v>0</v>
      </c>
      <c r="P1623" s="79">
        <f t="shared" si="75"/>
        <v>0</v>
      </c>
      <c r="Q1623" s="102" t="str">
        <f t="shared" si="76"/>
        <v/>
      </c>
    </row>
    <row r="1624" spans="1:17" x14ac:dyDescent="0.2">
      <c r="A1624" s="438" t="str">
        <f t="shared" si="74"/>
        <v/>
      </c>
      <c r="B1624" s="104"/>
      <c r="C1624" s="153"/>
      <c r="D1624" s="105"/>
      <c r="E1624" s="105"/>
      <c r="F1624" s="106"/>
      <c r="G1624" s="105"/>
      <c r="H1624" s="105"/>
      <c r="I1624" s="107"/>
      <c r="J1624" s="422"/>
      <c r="K1624" s="422"/>
      <c r="L1624" s="531"/>
      <c r="M1624" s="422"/>
      <c r="N1624" s="104"/>
      <c r="O1624" s="79">
        <f t="shared" si="75"/>
        <v>0</v>
      </c>
      <c r="P1624" s="79">
        <f t="shared" si="75"/>
        <v>0</v>
      </c>
      <c r="Q1624" s="102" t="str">
        <f t="shared" si="76"/>
        <v/>
      </c>
    </row>
    <row r="1625" spans="1:17" x14ac:dyDescent="0.2">
      <c r="A1625" s="118" t="str">
        <f t="shared" si="74"/>
        <v/>
      </c>
      <c r="B1625" s="104"/>
      <c r="C1625" s="153"/>
      <c r="D1625" s="105"/>
      <c r="E1625" s="105"/>
      <c r="F1625" s="106"/>
      <c r="G1625" s="105"/>
      <c r="H1625" s="105"/>
      <c r="I1625" s="107"/>
      <c r="J1625" s="422"/>
      <c r="K1625" s="422"/>
      <c r="L1625" s="531"/>
      <c r="M1625" s="422"/>
      <c r="N1625" s="104"/>
      <c r="O1625" s="79">
        <f t="shared" si="75"/>
        <v>0</v>
      </c>
      <c r="P1625" s="79">
        <f t="shared" si="75"/>
        <v>0</v>
      </c>
      <c r="Q1625" s="152" t="str">
        <f t="shared" si="76"/>
        <v/>
      </c>
    </row>
    <row r="1626" spans="1:17" x14ac:dyDescent="0.2">
      <c r="A1626" s="118" t="str">
        <f t="shared" si="74"/>
        <v/>
      </c>
      <c r="B1626" s="104"/>
      <c r="C1626" s="153"/>
      <c r="D1626" s="105"/>
      <c r="E1626" s="105"/>
      <c r="F1626" s="106"/>
      <c r="G1626" s="105"/>
      <c r="H1626" s="105"/>
      <c r="I1626" s="107"/>
      <c r="J1626" s="422"/>
      <c r="K1626" s="422"/>
      <c r="L1626" s="531"/>
      <c r="M1626" s="422"/>
      <c r="N1626" s="104"/>
      <c r="O1626" s="427">
        <f t="shared" si="75"/>
        <v>0</v>
      </c>
      <c r="P1626" s="427">
        <f t="shared" si="75"/>
        <v>0</v>
      </c>
      <c r="Q1626" s="428" t="str">
        <f t="shared" si="76"/>
        <v/>
      </c>
    </row>
    <row r="1627" spans="1:17" x14ac:dyDescent="0.2">
      <c r="A1627" s="118" t="str">
        <f t="shared" si="74"/>
        <v/>
      </c>
      <c r="B1627" s="104"/>
      <c r="C1627" s="153"/>
      <c r="D1627" s="105"/>
      <c r="E1627" s="105"/>
      <c r="F1627" s="106"/>
      <c r="G1627" s="105"/>
      <c r="H1627" s="105"/>
      <c r="I1627" s="107"/>
      <c r="J1627" s="422"/>
      <c r="K1627" s="422"/>
      <c r="L1627" s="531"/>
      <c r="M1627" s="422"/>
      <c r="N1627" s="104"/>
      <c r="O1627" s="79">
        <f t="shared" si="75"/>
        <v>0</v>
      </c>
      <c r="P1627" s="79">
        <f t="shared" si="75"/>
        <v>0</v>
      </c>
      <c r="Q1627" s="102" t="str">
        <f t="shared" si="76"/>
        <v/>
      </c>
    </row>
    <row r="1628" spans="1:17" x14ac:dyDescent="0.2">
      <c r="A1628" s="118" t="str">
        <f t="shared" si="74"/>
        <v/>
      </c>
      <c r="B1628" s="104"/>
      <c r="C1628" s="153"/>
      <c r="D1628" s="105"/>
      <c r="E1628" s="105"/>
      <c r="F1628" s="106"/>
      <c r="G1628" s="105"/>
      <c r="H1628" s="105"/>
      <c r="I1628" s="107"/>
      <c r="J1628" s="422"/>
      <c r="K1628" s="422"/>
      <c r="L1628" s="531"/>
      <c r="M1628" s="422"/>
      <c r="N1628" s="104"/>
      <c r="O1628" s="79">
        <f t="shared" si="75"/>
        <v>0</v>
      </c>
      <c r="P1628" s="79">
        <f t="shared" si="75"/>
        <v>0</v>
      </c>
      <c r="Q1628" s="102" t="str">
        <f t="shared" si="76"/>
        <v/>
      </c>
    </row>
    <row r="1629" spans="1:17" x14ac:dyDescent="0.2">
      <c r="A1629" s="438" t="str">
        <f t="shared" ref="A1629:A1692" si="77">IF(B1629="","",ROW()-4)</f>
        <v/>
      </c>
      <c r="B1629" s="104"/>
      <c r="C1629" s="153"/>
      <c r="D1629" s="105"/>
      <c r="E1629" s="105"/>
      <c r="F1629" s="106"/>
      <c r="G1629" s="105"/>
      <c r="H1629" s="105"/>
      <c r="I1629" s="107"/>
      <c r="J1629" s="422"/>
      <c r="K1629" s="422"/>
      <c r="L1629" s="531"/>
      <c r="M1629" s="422"/>
      <c r="N1629" s="104"/>
      <c r="O1629" s="79">
        <f t="shared" si="75"/>
        <v>0</v>
      </c>
      <c r="P1629" s="79">
        <f t="shared" si="75"/>
        <v>0</v>
      </c>
      <c r="Q1629" s="152" t="str">
        <f t="shared" si="76"/>
        <v/>
      </c>
    </row>
    <row r="1630" spans="1:17" x14ac:dyDescent="0.2">
      <c r="A1630" s="118" t="str">
        <f t="shared" si="77"/>
        <v/>
      </c>
      <c r="B1630" s="104"/>
      <c r="C1630" s="153"/>
      <c r="D1630" s="105"/>
      <c r="E1630" s="105"/>
      <c r="F1630" s="106"/>
      <c r="G1630" s="105"/>
      <c r="H1630" s="105"/>
      <c r="I1630" s="107"/>
      <c r="J1630" s="422"/>
      <c r="K1630" s="422"/>
      <c r="L1630" s="531"/>
      <c r="M1630" s="422"/>
      <c r="N1630" s="104"/>
      <c r="O1630" s="427">
        <f t="shared" si="75"/>
        <v>0</v>
      </c>
      <c r="P1630" s="427">
        <f t="shared" si="75"/>
        <v>0</v>
      </c>
      <c r="Q1630" s="428" t="str">
        <f t="shared" si="76"/>
        <v/>
      </c>
    </row>
    <row r="1631" spans="1:17" x14ac:dyDescent="0.2">
      <c r="A1631" s="118" t="str">
        <f t="shared" si="77"/>
        <v/>
      </c>
      <c r="B1631" s="104"/>
      <c r="C1631" s="153"/>
      <c r="D1631" s="105"/>
      <c r="E1631" s="105"/>
      <c r="F1631" s="106"/>
      <c r="G1631" s="105"/>
      <c r="H1631" s="105"/>
      <c r="I1631" s="107"/>
      <c r="J1631" s="422"/>
      <c r="K1631" s="422"/>
      <c r="L1631" s="531"/>
      <c r="M1631" s="422"/>
      <c r="N1631" s="104"/>
      <c r="O1631" s="79">
        <f t="shared" si="75"/>
        <v>0</v>
      </c>
      <c r="P1631" s="79">
        <f t="shared" si="75"/>
        <v>0</v>
      </c>
      <c r="Q1631" s="102" t="str">
        <f t="shared" si="76"/>
        <v/>
      </c>
    </row>
    <row r="1632" spans="1:17" x14ac:dyDescent="0.2">
      <c r="A1632" s="118" t="str">
        <f t="shared" si="77"/>
        <v/>
      </c>
      <c r="B1632" s="104"/>
      <c r="C1632" s="153"/>
      <c r="D1632" s="105"/>
      <c r="E1632" s="105"/>
      <c r="F1632" s="106"/>
      <c r="G1632" s="105"/>
      <c r="H1632" s="105"/>
      <c r="I1632" s="107"/>
      <c r="J1632" s="422"/>
      <c r="K1632" s="422"/>
      <c r="L1632" s="531"/>
      <c r="M1632" s="422"/>
      <c r="N1632" s="104"/>
      <c r="O1632" s="79">
        <f t="shared" si="75"/>
        <v>0</v>
      </c>
      <c r="P1632" s="79">
        <f t="shared" si="75"/>
        <v>0</v>
      </c>
      <c r="Q1632" s="102" t="str">
        <f t="shared" si="76"/>
        <v/>
      </c>
    </row>
    <row r="1633" spans="1:17" x14ac:dyDescent="0.2">
      <c r="A1633" s="118" t="str">
        <f t="shared" si="77"/>
        <v/>
      </c>
      <c r="B1633" s="104"/>
      <c r="C1633" s="153"/>
      <c r="D1633" s="105"/>
      <c r="E1633" s="105"/>
      <c r="F1633" s="106"/>
      <c r="G1633" s="105"/>
      <c r="H1633" s="105"/>
      <c r="I1633" s="107"/>
      <c r="J1633" s="422"/>
      <c r="K1633" s="422"/>
      <c r="L1633" s="531"/>
      <c r="M1633" s="422"/>
      <c r="N1633" s="104"/>
      <c r="O1633" s="79">
        <f t="shared" si="75"/>
        <v>0</v>
      </c>
      <c r="P1633" s="79">
        <f t="shared" si="75"/>
        <v>0</v>
      </c>
      <c r="Q1633" s="152" t="str">
        <f t="shared" si="76"/>
        <v/>
      </c>
    </row>
    <row r="1634" spans="1:17" x14ac:dyDescent="0.2">
      <c r="A1634" s="438" t="str">
        <f t="shared" si="77"/>
        <v/>
      </c>
      <c r="B1634" s="104"/>
      <c r="C1634" s="153"/>
      <c r="D1634" s="105"/>
      <c r="E1634" s="105"/>
      <c r="F1634" s="106"/>
      <c r="G1634" s="105"/>
      <c r="H1634" s="105"/>
      <c r="I1634" s="107"/>
      <c r="J1634" s="422"/>
      <c r="K1634" s="422"/>
      <c r="L1634" s="531"/>
      <c r="M1634" s="422"/>
      <c r="N1634" s="104"/>
      <c r="O1634" s="427">
        <f t="shared" si="75"/>
        <v>0</v>
      </c>
      <c r="P1634" s="427">
        <f t="shared" si="75"/>
        <v>0</v>
      </c>
      <c r="Q1634" s="428" t="str">
        <f t="shared" si="76"/>
        <v/>
      </c>
    </row>
    <row r="1635" spans="1:17" x14ac:dyDescent="0.2">
      <c r="A1635" s="118" t="str">
        <f t="shared" si="77"/>
        <v/>
      </c>
      <c r="B1635" s="104"/>
      <c r="C1635" s="153"/>
      <c r="D1635" s="105"/>
      <c r="E1635" s="105"/>
      <c r="F1635" s="106"/>
      <c r="G1635" s="105"/>
      <c r="H1635" s="105"/>
      <c r="I1635" s="107"/>
      <c r="J1635" s="422"/>
      <c r="K1635" s="422"/>
      <c r="L1635" s="531"/>
      <c r="M1635" s="422"/>
      <c r="N1635" s="104"/>
      <c r="O1635" s="79">
        <f t="shared" si="75"/>
        <v>0</v>
      </c>
      <c r="P1635" s="79">
        <f t="shared" si="75"/>
        <v>0</v>
      </c>
      <c r="Q1635" s="102" t="str">
        <f t="shared" si="76"/>
        <v/>
      </c>
    </row>
    <row r="1636" spans="1:17" x14ac:dyDescent="0.2">
      <c r="A1636" s="118" t="str">
        <f t="shared" si="77"/>
        <v/>
      </c>
      <c r="B1636" s="104"/>
      <c r="C1636" s="153"/>
      <c r="D1636" s="105"/>
      <c r="E1636" s="105"/>
      <c r="F1636" s="106"/>
      <c r="G1636" s="105"/>
      <c r="H1636" s="105"/>
      <c r="I1636" s="107"/>
      <c r="J1636" s="422"/>
      <c r="K1636" s="422"/>
      <c r="L1636" s="531"/>
      <c r="M1636" s="422"/>
      <c r="N1636" s="104"/>
      <c r="O1636" s="79">
        <f t="shared" si="75"/>
        <v>0</v>
      </c>
      <c r="P1636" s="79">
        <f t="shared" si="75"/>
        <v>0</v>
      </c>
      <c r="Q1636" s="102" t="str">
        <f t="shared" si="76"/>
        <v/>
      </c>
    </row>
    <row r="1637" spans="1:17" x14ac:dyDescent="0.2">
      <c r="A1637" s="118" t="str">
        <f t="shared" si="77"/>
        <v/>
      </c>
      <c r="B1637" s="104"/>
      <c r="C1637" s="153"/>
      <c r="D1637" s="105"/>
      <c r="E1637" s="105"/>
      <c r="F1637" s="106"/>
      <c r="G1637" s="105"/>
      <c r="H1637" s="105"/>
      <c r="I1637" s="107"/>
      <c r="J1637" s="422"/>
      <c r="K1637" s="422"/>
      <c r="L1637" s="531"/>
      <c r="M1637" s="422"/>
      <c r="N1637" s="104"/>
      <c r="O1637" s="79">
        <f t="shared" si="75"/>
        <v>0</v>
      </c>
      <c r="P1637" s="79">
        <f t="shared" si="75"/>
        <v>0</v>
      </c>
      <c r="Q1637" s="152" t="str">
        <f t="shared" si="76"/>
        <v/>
      </c>
    </row>
    <row r="1638" spans="1:17" x14ac:dyDescent="0.2">
      <c r="A1638" s="118" t="str">
        <f t="shared" si="77"/>
        <v/>
      </c>
      <c r="B1638" s="104"/>
      <c r="C1638" s="153"/>
      <c r="D1638" s="105"/>
      <c r="E1638" s="105"/>
      <c r="F1638" s="106"/>
      <c r="G1638" s="105"/>
      <c r="H1638" s="105"/>
      <c r="I1638" s="107"/>
      <c r="J1638" s="422"/>
      <c r="K1638" s="422"/>
      <c r="L1638" s="531"/>
      <c r="M1638" s="422"/>
      <c r="N1638" s="104"/>
      <c r="O1638" s="427">
        <f t="shared" si="75"/>
        <v>0</v>
      </c>
      <c r="P1638" s="427">
        <f t="shared" si="75"/>
        <v>0</v>
      </c>
      <c r="Q1638" s="428" t="str">
        <f t="shared" si="76"/>
        <v/>
      </c>
    </row>
    <row r="1639" spans="1:17" x14ac:dyDescent="0.2">
      <c r="A1639" s="438" t="str">
        <f t="shared" si="77"/>
        <v/>
      </c>
      <c r="B1639" s="104"/>
      <c r="C1639" s="153"/>
      <c r="D1639" s="105"/>
      <c r="E1639" s="105"/>
      <c r="F1639" s="106"/>
      <c r="G1639" s="105"/>
      <c r="H1639" s="105"/>
      <c r="I1639" s="107"/>
      <c r="J1639" s="422"/>
      <c r="K1639" s="422"/>
      <c r="L1639" s="531"/>
      <c r="M1639" s="422"/>
      <c r="N1639" s="104"/>
      <c r="O1639" s="79">
        <f t="shared" si="75"/>
        <v>0</v>
      </c>
      <c r="P1639" s="79">
        <f t="shared" si="75"/>
        <v>0</v>
      </c>
      <c r="Q1639" s="102" t="str">
        <f t="shared" si="76"/>
        <v/>
      </c>
    </row>
    <row r="1640" spans="1:17" x14ac:dyDescent="0.2">
      <c r="A1640" s="118" t="str">
        <f t="shared" si="77"/>
        <v/>
      </c>
      <c r="B1640" s="104"/>
      <c r="C1640" s="153"/>
      <c r="D1640" s="105"/>
      <c r="E1640" s="105"/>
      <c r="F1640" s="106"/>
      <c r="G1640" s="105"/>
      <c r="H1640" s="105"/>
      <c r="I1640" s="107"/>
      <c r="J1640" s="422"/>
      <c r="K1640" s="422"/>
      <c r="L1640" s="531"/>
      <c r="M1640" s="422"/>
      <c r="N1640" s="104"/>
      <c r="O1640" s="79">
        <f t="shared" si="75"/>
        <v>0</v>
      </c>
      <c r="P1640" s="79">
        <f t="shared" si="75"/>
        <v>0</v>
      </c>
      <c r="Q1640" s="102" t="str">
        <f t="shared" si="76"/>
        <v/>
      </c>
    </row>
    <row r="1641" spans="1:17" x14ac:dyDescent="0.2">
      <c r="A1641" s="118" t="str">
        <f t="shared" si="77"/>
        <v/>
      </c>
      <c r="B1641" s="104"/>
      <c r="C1641" s="153"/>
      <c r="D1641" s="105"/>
      <c r="E1641" s="105"/>
      <c r="F1641" s="106"/>
      <c r="G1641" s="105"/>
      <c r="H1641" s="105"/>
      <c r="I1641" s="107"/>
      <c r="J1641" s="422"/>
      <c r="K1641" s="422"/>
      <c r="L1641" s="531"/>
      <c r="M1641" s="422"/>
      <c r="N1641" s="104"/>
      <c r="O1641" s="79">
        <f t="shared" si="75"/>
        <v>0</v>
      </c>
      <c r="P1641" s="79">
        <f t="shared" si="75"/>
        <v>0</v>
      </c>
      <c r="Q1641" s="152" t="str">
        <f t="shared" si="76"/>
        <v/>
      </c>
    </row>
    <row r="1642" spans="1:17" x14ac:dyDescent="0.2">
      <c r="A1642" s="118" t="str">
        <f t="shared" si="77"/>
        <v/>
      </c>
      <c r="B1642" s="104"/>
      <c r="C1642" s="153"/>
      <c r="D1642" s="105"/>
      <c r="E1642" s="105"/>
      <c r="F1642" s="106"/>
      <c r="G1642" s="105"/>
      <c r="H1642" s="105"/>
      <c r="I1642" s="107"/>
      <c r="J1642" s="422"/>
      <c r="K1642" s="422"/>
      <c r="L1642" s="531"/>
      <c r="M1642" s="422"/>
      <c r="N1642" s="104"/>
      <c r="O1642" s="427">
        <f t="shared" si="75"/>
        <v>0</v>
      </c>
      <c r="P1642" s="427">
        <f t="shared" si="75"/>
        <v>0</v>
      </c>
      <c r="Q1642" s="428" t="str">
        <f t="shared" si="76"/>
        <v/>
      </c>
    </row>
    <row r="1643" spans="1:17" x14ac:dyDescent="0.2">
      <c r="A1643" s="118" t="str">
        <f t="shared" si="77"/>
        <v/>
      </c>
      <c r="B1643" s="104"/>
      <c r="C1643" s="153"/>
      <c r="D1643" s="105"/>
      <c r="E1643" s="105"/>
      <c r="F1643" s="106"/>
      <c r="G1643" s="105"/>
      <c r="H1643" s="105"/>
      <c r="I1643" s="107"/>
      <c r="J1643" s="422"/>
      <c r="K1643" s="422"/>
      <c r="L1643" s="531"/>
      <c r="M1643" s="422"/>
      <c r="N1643" s="104"/>
      <c r="O1643" s="79">
        <f t="shared" si="75"/>
        <v>0</v>
      </c>
      <c r="P1643" s="79">
        <f t="shared" si="75"/>
        <v>0</v>
      </c>
      <c r="Q1643" s="102" t="str">
        <f t="shared" si="76"/>
        <v/>
      </c>
    </row>
    <row r="1644" spans="1:17" x14ac:dyDescent="0.2">
      <c r="A1644" s="438" t="str">
        <f t="shared" si="77"/>
        <v/>
      </c>
      <c r="B1644" s="104"/>
      <c r="C1644" s="153"/>
      <c r="D1644" s="105"/>
      <c r="E1644" s="105"/>
      <c r="F1644" s="106"/>
      <c r="G1644" s="105"/>
      <c r="H1644" s="105"/>
      <c r="I1644" s="107"/>
      <c r="J1644" s="422"/>
      <c r="K1644" s="422"/>
      <c r="L1644" s="531"/>
      <c r="M1644" s="422"/>
      <c r="N1644" s="104"/>
      <c r="O1644" s="79">
        <f t="shared" si="75"/>
        <v>0</v>
      </c>
      <c r="P1644" s="79">
        <f t="shared" si="75"/>
        <v>0</v>
      </c>
      <c r="Q1644" s="102" t="str">
        <f t="shared" si="76"/>
        <v/>
      </c>
    </row>
    <row r="1645" spans="1:17" x14ac:dyDescent="0.2">
      <c r="A1645" s="118" t="str">
        <f t="shared" si="77"/>
        <v/>
      </c>
      <c r="B1645" s="104"/>
      <c r="C1645" s="153"/>
      <c r="D1645" s="105"/>
      <c r="E1645" s="105"/>
      <c r="F1645" s="106"/>
      <c r="G1645" s="105"/>
      <c r="H1645" s="105"/>
      <c r="I1645" s="107"/>
      <c r="J1645" s="422"/>
      <c r="K1645" s="422"/>
      <c r="L1645" s="531"/>
      <c r="M1645" s="422"/>
      <c r="N1645" s="104"/>
      <c r="O1645" s="79">
        <f t="shared" si="75"/>
        <v>0</v>
      </c>
      <c r="P1645" s="79">
        <f t="shared" si="75"/>
        <v>0</v>
      </c>
      <c r="Q1645" s="152" t="str">
        <f t="shared" si="76"/>
        <v/>
      </c>
    </row>
    <row r="1646" spans="1:17" x14ac:dyDescent="0.2">
      <c r="A1646" s="118" t="str">
        <f t="shared" si="77"/>
        <v/>
      </c>
      <c r="B1646" s="104"/>
      <c r="C1646" s="153"/>
      <c r="D1646" s="105"/>
      <c r="E1646" s="105"/>
      <c r="F1646" s="106"/>
      <c r="G1646" s="105"/>
      <c r="H1646" s="105"/>
      <c r="I1646" s="107"/>
      <c r="J1646" s="422"/>
      <c r="K1646" s="422"/>
      <c r="L1646" s="531"/>
      <c r="M1646" s="422"/>
      <c r="N1646" s="104"/>
      <c r="O1646" s="427">
        <f t="shared" ref="O1646:P1709" si="78">IF(B1646=0,0,IF(YEAR(B1646)=$P$1,MONTH(B1646)-$O$1+1,(YEAR(B1646)-$P$1)*12-$O$1+1+MONTH(B1646)))</f>
        <v>0</v>
      </c>
      <c r="P1646" s="427">
        <f t="shared" si="78"/>
        <v>0</v>
      </c>
      <c r="Q1646" s="428" t="str">
        <f t="shared" si="76"/>
        <v/>
      </c>
    </row>
    <row r="1647" spans="1:17" x14ac:dyDescent="0.2">
      <c r="A1647" s="118" t="str">
        <f t="shared" si="77"/>
        <v/>
      </c>
      <c r="B1647" s="104"/>
      <c r="C1647" s="153"/>
      <c r="D1647" s="105"/>
      <c r="E1647" s="105"/>
      <c r="F1647" s="106"/>
      <c r="G1647" s="105"/>
      <c r="H1647" s="105"/>
      <c r="I1647" s="107"/>
      <c r="J1647" s="422"/>
      <c r="K1647" s="422"/>
      <c r="L1647" s="531"/>
      <c r="M1647" s="422"/>
      <c r="N1647" s="104"/>
      <c r="O1647" s="79">
        <f t="shared" si="78"/>
        <v>0</v>
      </c>
      <c r="P1647" s="79">
        <f t="shared" si="78"/>
        <v>0</v>
      </c>
      <c r="Q1647" s="102" t="str">
        <f t="shared" si="76"/>
        <v/>
      </c>
    </row>
    <row r="1648" spans="1:17" x14ac:dyDescent="0.2">
      <c r="A1648" s="118" t="str">
        <f t="shared" si="77"/>
        <v/>
      </c>
      <c r="B1648" s="104"/>
      <c r="C1648" s="153"/>
      <c r="D1648" s="105"/>
      <c r="E1648" s="105"/>
      <c r="F1648" s="106"/>
      <c r="G1648" s="105"/>
      <c r="H1648" s="105"/>
      <c r="I1648" s="107"/>
      <c r="J1648" s="422"/>
      <c r="K1648" s="422"/>
      <c r="L1648" s="531"/>
      <c r="M1648" s="422"/>
      <c r="N1648" s="104"/>
      <c r="O1648" s="79">
        <f t="shared" si="78"/>
        <v>0</v>
      </c>
      <c r="P1648" s="79">
        <f t="shared" si="78"/>
        <v>0</v>
      </c>
      <c r="Q1648" s="102" t="str">
        <f t="shared" si="76"/>
        <v/>
      </c>
    </row>
    <row r="1649" spans="1:17" x14ac:dyDescent="0.2">
      <c r="A1649" s="438" t="str">
        <f t="shared" si="77"/>
        <v/>
      </c>
      <c r="B1649" s="104"/>
      <c r="C1649" s="153"/>
      <c r="D1649" s="105"/>
      <c r="E1649" s="105"/>
      <c r="F1649" s="106"/>
      <c r="G1649" s="105"/>
      <c r="H1649" s="105"/>
      <c r="I1649" s="107"/>
      <c r="J1649" s="422"/>
      <c r="K1649" s="422"/>
      <c r="L1649" s="531"/>
      <c r="M1649" s="422"/>
      <c r="N1649" s="104"/>
      <c r="O1649" s="79">
        <f t="shared" si="78"/>
        <v>0</v>
      </c>
      <c r="P1649" s="79">
        <f t="shared" si="78"/>
        <v>0</v>
      </c>
      <c r="Q1649" s="152" t="str">
        <f t="shared" si="76"/>
        <v/>
      </c>
    </row>
    <row r="1650" spans="1:17" x14ac:dyDescent="0.2">
      <c r="A1650" s="118" t="str">
        <f t="shared" si="77"/>
        <v/>
      </c>
      <c r="B1650" s="104"/>
      <c r="C1650" s="153"/>
      <c r="D1650" s="105"/>
      <c r="E1650" s="105"/>
      <c r="F1650" s="106"/>
      <c r="G1650" s="105"/>
      <c r="H1650" s="105"/>
      <c r="I1650" s="107"/>
      <c r="J1650" s="422"/>
      <c r="K1650" s="422"/>
      <c r="L1650" s="531"/>
      <c r="M1650" s="422"/>
      <c r="N1650" s="104"/>
      <c r="O1650" s="427">
        <f t="shared" si="78"/>
        <v>0</v>
      </c>
      <c r="P1650" s="427">
        <f t="shared" si="78"/>
        <v>0</v>
      </c>
      <c r="Q1650" s="428" t="str">
        <f t="shared" si="76"/>
        <v/>
      </c>
    </row>
    <row r="1651" spans="1:17" x14ac:dyDescent="0.2">
      <c r="A1651" s="118" t="str">
        <f t="shared" si="77"/>
        <v/>
      </c>
      <c r="B1651" s="104"/>
      <c r="C1651" s="153"/>
      <c r="D1651" s="105"/>
      <c r="E1651" s="105"/>
      <c r="F1651" s="106"/>
      <c r="G1651" s="105"/>
      <c r="H1651" s="105"/>
      <c r="I1651" s="107"/>
      <c r="J1651" s="422"/>
      <c r="K1651" s="422"/>
      <c r="L1651" s="531"/>
      <c r="M1651" s="422"/>
      <c r="N1651" s="104"/>
      <c r="O1651" s="79">
        <f t="shared" si="78"/>
        <v>0</v>
      </c>
      <c r="P1651" s="79">
        <f t="shared" si="78"/>
        <v>0</v>
      </c>
      <c r="Q1651" s="102" t="str">
        <f t="shared" ref="Q1651:Q1714" si="79">SUBSTITUTE(D1651," ","_")</f>
        <v/>
      </c>
    </row>
    <row r="1652" spans="1:17" x14ac:dyDescent="0.2">
      <c r="A1652" s="118" t="str">
        <f t="shared" si="77"/>
        <v/>
      </c>
      <c r="B1652" s="104"/>
      <c r="C1652" s="153"/>
      <c r="D1652" s="105"/>
      <c r="E1652" s="105"/>
      <c r="F1652" s="106"/>
      <c r="G1652" s="105"/>
      <c r="H1652" s="105"/>
      <c r="I1652" s="107"/>
      <c r="J1652" s="422"/>
      <c r="K1652" s="422"/>
      <c r="L1652" s="531"/>
      <c r="M1652" s="422"/>
      <c r="N1652" s="104"/>
      <c r="O1652" s="79">
        <f t="shared" si="78"/>
        <v>0</v>
      </c>
      <c r="P1652" s="79">
        <f t="shared" si="78"/>
        <v>0</v>
      </c>
      <c r="Q1652" s="102" t="str">
        <f t="shared" si="79"/>
        <v/>
      </c>
    </row>
    <row r="1653" spans="1:17" x14ac:dyDescent="0.2">
      <c r="A1653" s="118" t="str">
        <f t="shared" si="77"/>
        <v/>
      </c>
      <c r="B1653" s="104"/>
      <c r="C1653" s="153"/>
      <c r="D1653" s="105"/>
      <c r="E1653" s="105"/>
      <c r="F1653" s="106"/>
      <c r="G1653" s="105"/>
      <c r="H1653" s="105"/>
      <c r="I1653" s="107"/>
      <c r="J1653" s="422"/>
      <c r="K1653" s="422"/>
      <c r="L1653" s="531"/>
      <c r="M1653" s="422"/>
      <c r="N1653" s="104"/>
      <c r="O1653" s="79">
        <f t="shared" si="78"/>
        <v>0</v>
      </c>
      <c r="P1653" s="79">
        <f t="shared" si="78"/>
        <v>0</v>
      </c>
      <c r="Q1653" s="152" t="str">
        <f t="shared" si="79"/>
        <v/>
      </c>
    </row>
    <row r="1654" spans="1:17" x14ac:dyDescent="0.2">
      <c r="A1654" s="438" t="str">
        <f t="shared" si="77"/>
        <v/>
      </c>
      <c r="B1654" s="104"/>
      <c r="C1654" s="153"/>
      <c r="D1654" s="105"/>
      <c r="E1654" s="105"/>
      <c r="F1654" s="106"/>
      <c r="G1654" s="105"/>
      <c r="H1654" s="105"/>
      <c r="I1654" s="107"/>
      <c r="J1654" s="422"/>
      <c r="K1654" s="422"/>
      <c r="L1654" s="531"/>
      <c r="M1654" s="422"/>
      <c r="N1654" s="104"/>
      <c r="O1654" s="427">
        <f t="shared" si="78"/>
        <v>0</v>
      </c>
      <c r="P1654" s="427">
        <f t="shared" si="78"/>
        <v>0</v>
      </c>
      <c r="Q1654" s="428" t="str">
        <f t="shared" si="79"/>
        <v/>
      </c>
    </row>
    <row r="1655" spans="1:17" x14ac:dyDescent="0.2">
      <c r="A1655" s="118" t="str">
        <f t="shared" si="77"/>
        <v/>
      </c>
      <c r="B1655" s="104"/>
      <c r="C1655" s="153"/>
      <c r="D1655" s="105"/>
      <c r="E1655" s="105"/>
      <c r="F1655" s="106"/>
      <c r="G1655" s="105"/>
      <c r="H1655" s="105"/>
      <c r="I1655" s="107"/>
      <c r="J1655" s="422"/>
      <c r="K1655" s="422"/>
      <c r="L1655" s="531"/>
      <c r="M1655" s="422"/>
      <c r="N1655" s="104"/>
      <c r="O1655" s="79">
        <f t="shared" si="78"/>
        <v>0</v>
      </c>
      <c r="P1655" s="79">
        <f t="shared" si="78"/>
        <v>0</v>
      </c>
      <c r="Q1655" s="102" t="str">
        <f t="shared" si="79"/>
        <v/>
      </c>
    </row>
    <row r="1656" spans="1:17" x14ac:dyDescent="0.2">
      <c r="A1656" s="118" t="str">
        <f t="shared" si="77"/>
        <v/>
      </c>
      <c r="B1656" s="104"/>
      <c r="C1656" s="153"/>
      <c r="D1656" s="105"/>
      <c r="E1656" s="105"/>
      <c r="F1656" s="106"/>
      <c r="G1656" s="105"/>
      <c r="H1656" s="105"/>
      <c r="I1656" s="107"/>
      <c r="J1656" s="422"/>
      <c r="K1656" s="422"/>
      <c r="L1656" s="531"/>
      <c r="M1656" s="422"/>
      <c r="N1656" s="104"/>
      <c r="O1656" s="79">
        <f t="shared" si="78"/>
        <v>0</v>
      </c>
      <c r="P1656" s="79">
        <f t="shared" si="78"/>
        <v>0</v>
      </c>
      <c r="Q1656" s="102" t="str">
        <f t="shared" si="79"/>
        <v/>
      </c>
    </row>
    <row r="1657" spans="1:17" x14ac:dyDescent="0.2">
      <c r="A1657" s="118" t="str">
        <f t="shared" si="77"/>
        <v/>
      </c>
      <c r="B1657" s="104"/>
      <c r="C1657" s="153"/>
      <c r="D1657" s="105"/>
      <c r="E1657" s="105"/>
      <c r="F1657" s="106"/>
      <c r="G1657" s="105"/>
      <c r="H1657" s="105"/>
      <c r="I1657" s="107"/>
      <c r="J1657" s="422"/>
      <c r="K1657" s="422"/>
      <c r="L1657" s="531"/>
      <c r="M1657" s="422"/>
      <c r="N1657" s="104"/>
      <c r="O1657" s="79">
        <f t="shared" si="78"/>
        <v>0</v>
      </c>
      <c r="P1657" s="79">
        <f t="shared" si="78"/>
        <v>0</v>
      </c>
      <c r="Q1657" s="152" t="str">
        <f t="shared" si="79"/>
        <v/>
      </c>
    </row>
    <row r="1658" spans="1:17" x14ac:dyDescent="0.2">
      <c r="A1658" s="118" t="str">
        <f t="shared" si="77"/>
        <v/>
      </c>
      <c r="B1658" s="104"/>
      <c r="C1658" s="153"/>
      <c r="D1658" s="105"/>
      <c r="E1658" s="105"/>
      <c r="F1658" s="106"/>
      <c r="G1658" s="105"/>
      <c r="H1658" s="105"/>
      <c r="I1658" s="107"/>
      <c r="J1658" s="422"/>
      <c r="K1658" s="422"/>
      <c r="L1658" s="531"/>
      <c r="M1658" s="422"/>
      <c r="N1658" s="104"/>
      <c r="O1658" s="427">
        <f t="shared" si="78"/>
        <v>0</v>
      </c>
      <c r="P1658" s="427">
        <f t="shared" si="78"/>
        <v>0</v>
      </c>
      <c r="Q1658" s="428" t="str">
        <f t="shared" si="79"/>
        <v/>
      </c>
    </row>
    <row r="1659" spans="1:17" x14ac:dyDescent="0.2">
      <c r="A1659" s="438" t="str">
        <f t="shared" si="77"/>
        <v/>
      </c>
      <c r="B1659" s="104"/>
      <c r="C1659" s="153"/>
      <c r="D1659" s="105"/>
      <c r="E1659" s="105"/>
      <c r="F1659" s="106"/>
      <c r="G1659" s="105"/>
      <c r="H1659" s="105"/>
      <c r="I1659" s="107"/>
      <c r="J1659" s="422"/>
      <c r="K1659" s="422"/>
      <c r="L1659" s="531"/>
      <c r="M1659" s="422"/>
      <c r="N1659" s="104"/>
      <c r="O1659" s="79">
        <f t="shared" si="78"/>
        <v>0</v>
      </c>
      <c r="P1659" s="79">
        <f t="shared" si="78"/>
        <v>0</v>
      </c>
      <c r="Q1659" s="102" t="str">
        <f t="shared" si="79"/>
        <v/>
      </c>
    </row>
    <row r="1660" spans="1:17" x14ac:dyDescent="0.2">
      <c r="A1660" s="118" t="str">
        <f t="shared" si="77"/>
        <v/>
      </c>
      <c r="B1660" s="104"/>
      <c r="C1660" s="153"/>
      <c r="D1660" s="105"/>
      <c r="E1660" s="105"/>
      <c r="F1660" s="106"/>
      <c r="G1660" s="105"/>
      <c r="H1660" s="105"/>
      <c r="I1660" s="107"/>
      <c r="J1660" s="422"/>
      <c r="K1660" s="422"/>
      <c r="L1660" s="531"/>
      <c r="M1660" s="422"/>
      <c r="N1660" s="104"/>
      <c r="O1660" s="79">
        <f t="shared" si="78"/>
        <v>0</v>
      </c>
      <c r="P1660" s="79">
        <f t="shared" si="78"/>
        <v>0</v>
      </c>
      <c r="Q1660" s="102" t="str">
        <f t="shared" si="79"/>
        <v/>
      </c>
    </row>
    <row r="1661" spans="1:17" x14ac:dyDescent="0.2">
      <c r="A1661" s="118" t="str">
        <f t="shared" si="77"/>
        <v/>
      </c>
      <c r="B1661" s="104"/>
      <c r="C1661" s="153"/>
      <c r="D1661" s="105"/>
      <c r="E1661" s="105"/>
      <c r="F1661" s="106"/>
      <c r="G1661" s="105"/>
      <c r="H1661" s="105"/>
      <c r="I1661" s="107"/>
      <c r="J1661" s="422"/>
      <c r="K1661" s="422"/>
      <c r="L1661" s="531"/>
      <c r="M1661" s="422"/>
      <c r="N1661" s="104"/>
      <c r="O1661" s="79">
        <f t="shared" si="78"/>
        <v>0</v>
      </c>
      <c r="P1661" s="79">
        <f t="shared" si="78"/>
        <v>0</v>
      </c>
      <c r="Q1661" s="152" t="str">
        <f t="shared" si="79"/>
        <v/>
      </c>
    </row>
    <row r="1662" spans="1:17" x14ac:dyDescent="0.2">
      <c r="A1662" s="118" t="str">
        <f t="shared" si="77"/>
        <v/>
      </c>
      <c r="B1662" s="104"/>
      <c r="C1662" s="153"/>
      <c r="D1662" s="105"/>
      <c r="E1662" s="105"/>
      <c r="F1662" s="106"/>
      <c r="G1662" s="105"/>
      <c r="H1662" s="105"/>
      <c r="I1662" s="107"/>
      <c r="J1662" s="422"/>
      <c r="K1662" s="422"/>
      <c r="L1662" s="531"/>
      <c r="M1662" s="422"/>
      <c r="N1662" s="104"/>
      <c r="O1662" s="427">
        <f t="shared" si="78"/>
        <v>0</v>
      </c>
      <c r="P1662" s="427">
        <f t="shared" si="78"/>
        <v>0</v>
      </c>
      <c r="Q1662" s="428" t="str">
        <f t="shared" si="79"/>
        <v/>
      </c>
    </row>
    <row r="1663" spans="1:17" x14ac:dyDescent="0.2">
      <c r="A1663" s="118" t="str">
        <f t="shared" si="77"/>
        <v/>
      </c>
      <c r="B1663" s="104"/>
      <c r="C1663" s="153"/>
      <c r="D1663" s="105"/>
      <c r="E1663" s="105"/>
      <c r="F1663" s="106"/>
      <c r="G1663" s="105"/>
      <c r="H1663" s="105"/>
      <c r="I1663" s="107"/>
      <c r="J1663" s="422"/>
      <c r="K1663" s="422"/>
      <c r="L1663" s="531"/>
      <c r="M1663" s="422"/>
      <c r="N1663" s="104"/>
      <c r="O1663" s="79">
        <f t="shared" si="78"/>
        <v>0</v>
      </c>
      <c r="P1663" s="79">
        <f t="shared" si="78"/>
        <v>0</v>
      </c>
      <c r="Q1663" s="102" t="str">
        <f t="shared" si="79"/>
        <v/>
      </c>
    </row>
    <row r="1664" spans="1:17" x14ac:dyDescent="0.2">
      <c r="A1664" s="438" t="str">
        <f t="shared" si="77"/>
        <v/>
      </c>
      <c r="B1664" s="104"/>
      <c r="C1664" s="153"/>
      <c r="D1664" s="105"/>
      <c r="E1664" s="105"/>
      <c r="F1664" s="106"/>
      <c r="G1664" s="105"/>
      <c r="H1664" s="105"/>
      <c r="I1664" s="107"/>
      <c r="J1664" s="422"/>
      <c r="K1664" s="422"/>
      <c r="L1664" s="531"/>
      <c r="M1664" s="422"/>
      <c r="N1664" s="104"/>
      <c r="O1664" s="79">
        <f t="shared" si="78"/>
        <v>0</v>
      </c>
      <c r="P1664" s="79">
        <f t="shared" si="78"/>
        <v>0</v>
      </c>
      <c r="Q1664" s="102" t="str">
        <f t="shared" si="79"/>
        <v/>
      </c>
    </row>
    <row r="1665" spans="1:17" x14ac:dyDescent="0.2">
      <c r="A1665" s="118" t="str">
        <f t="shared" si="77"/>
        <v/>
      </c>
      <c r="B1665" s="104"/>
      <c r="C1665" s="153"/>
      <c r="D1665" s="105"/>
      <c r="E1665" s="105"/>
      <c r="F1665" s="106"/>
      <c r="G1665" s="105"/>
      <c r="H1665" s="105"/>
      <c r="I1665" s="107"/>
      <c r="J1665" s="422"/>
      <c r="K1665" s="422"/>
      <c r="L1665" s="531"/>
      <c r="M1665" s="422"/>
      <c r="N1665" s="104"/>
      <c r="O1665" s="79">
        <f t="shared" si="78"/>
        <v>0</v>
      </c>
      <c r="P1665" s="79">
        <f t="shared" si="78"/>
        <v>0</v>
      </c>
      <c r="Q1665" s="152" t="str">
        <f t="shared" si="79"/>
        <v/>
      </c>
    </row>
    <row r="1666" spans="1:17" x14ac:dyDescent="0.2">
      <c r="A1666" s="118" t="str">
        <f t="shared" si="77"/>
        <v/>
      </c>
      <c r="B1666" s="104"/>
      <c r="C1666" s="153"/>
      <c r="D1666" s="105"/>
      <c r="E1666" s="105"/>
      <c r="F1666" s="106"/>
      <c r="G1666" s="105"/>
      <c r="H1666" s="105"/>
      <c r="I1666" s="107"/>
      <c r="J1666" s="422"/>
      <c r="K1666" s="422"/>
      <c r="L1666" s="531"/>
      <c r="M1666" s="422"/>
      <c r="N1666" s="104"/>
      <c r="O1666" s="427">
        <f t="shared" si="78"/>
        <v>0</v>
      </c>
      <c r="P1666" s="427">
        <f t="shared" si="78"/>
        <v>0</v>
      </c>
      <c r="Q1666" s="428" t="str">
        <f t="shared" si="79"/>
        <v/>
      </c>
    </row>
    <row r="1667" spans="1:17" x14ac:dyDescent="0.2">
      <c r="A1667" s="118" t="str">
        <f t="shared" si="77"/>
        <v/>
      </c>
      <c r="B1667" s="104"/>
      <c r="C1667" s="153"/>
      <c r="D1667" s="105"/>
      <c r="E1667" s="105"/>
      <c r="F1667" s="106"/>
      <c r="G1667" s="105"/>
      <c r="H1667" s="105"/>
      <c r="I1667" s="107"/>
      <c r="J1667" s="422"/>
      <c r="K1667" s="422"/>
      <c r="L1667" s="531"/>
      <c r="M1667" s="422"/>
      <c r="N1667" s="104"/>
      <c r="O1667" s="79">
        <f t="shared" si="78"/>
        <v>0</v>
      </c>
      <c r="P1667" s="79">
        <f t="shared" si="78"/>
        <v>0</v>
      </c>
      <c r="Q1667" s="102" t="str">
        <f t="shared" si="79"/>
        <v/>
      </c>
    </row>
    <row r="1668" spans="1:17" x14ac:dyDescent="0.2">
      <c r="A1668" s="118" t="str">
        <f t="shared" si="77"/>
        <v/>
      </c>
      <c r="B1668" s="104"/>
      <c r="C1668" s="153"/>
      <c r="D1668" s="105"/>
      <c r="E1668" s="105"/>
      <c r="F1668" s="106"/>
      <c r="G1668" s="105"/>
      <c r="H1668" s="105"/>
      <c r="I1668" s="107"/>
      <c r="J1668" s="422"/>
      <c r="K1668" s="422"/>
      <c r="L1668" s="531"/>
      <c r="M1668" s="422"/>
      <c r="N1668" s="104"/>
      <c r="O1668" s="79">
        <f t="shared" si="78"/>
        <v>0</v>
      </c>
      <c r="P1668" s="79">
        <f t="shared" si="78"/>
        <v>0</v>
      </c>
      <c r="Q1668" s="102" t="str">
        <f t="shared" si="79"/>
        <v/>
      </c>
    </row>
    <row r="1669" spans="1:17" x14ac:dyDescent="0.2">
      <c r="A1669" s="438" t="str">
        <f t="shared" si="77"/>
        <v/>
      </c>
      <c r="B1669" s="104"/>
      <c r="C1669" s="153"/>
      <c r="D1669" s="105"/>
      <c r="E1669" s="105"/>
      <c r="F1669" s="106"/>
      <c r="G1669" s="105"/>
      <c r="H1669" s="105"/>
      <c r="I1669" s="107"/>
      <c r="J1669" s="422"/>
      <c r="K1669" s="422"/>
      <c r="L1669" s="531"/>
      <c r="M1669" s="422"/>
      <c r="N1669" s="104"/>
      <c r="O1669" s="79">
        <f t="shared" si="78"/>
        <v>0</v>
      </c>
      <c r="P1669" s="79">
        <f t="shared" si="78"/>
        <v>0</v>
      </c>
      <c r="Q1669" s="152" t="str">
        <f t="shared" si="79"/>
        <v/>
      </c>
    </row>
    <row r="1670" spans="1:17" x14ac:dyDescent="0.2">
      <c r="A1670" s="118" t="str">
        <f t="shared" si="77"/>
        <v/>
      </c>
      <c r="B1670" s="104"/>
      <c r="C1670" s="153"/>
      <c r="D1670" s="105"/>
      <c r="E1670" s="105"/>
      <c r="F1670" s="106"/>
      <c r="G1670" s="105"/>
      <c r="H1670" s="105"/>
      <c r="I1670" s="107"/>
      <c r="J1670" s="422"/>
      <c r="K1670" s="422"/>
      <c r="L1670" s="531"/>
      <c r="M1670" s="422"/>
      <c r="N1670" s="104"/>
      <c r="O1670" s="427">
        <f t="shared" si="78"/>
        <v>0</v>
      </c>
      <c r="P1670" s="427">
        <f t="shared" si="78"/>
        <v>0</v>
      </c>
      <c r="Q1670" s="428" t="str">
        <f t="shared" si="79"/>
        <v/>
      </c>
    </row>
    <row r="1671" spans="1:17" x14ac:dyDescent="0.2">
      <c r="A1671" s="118" t="str">
        <f t="shared" si="77"/>
        <v/>
      </c>
      <c r="B1671" s="104"/>
      <c r="C1671" s="153"/>
      <c r="D1671" s="105"/>
      <c r="E1671" s="105"/>
      <c r="F1671" s="106"/>
      <c r="G1671" s="105"/>
      <c r="H1671" s="105"/>
      <c r="I1671" s="107"/>
      <c r="J1671" s="422"/>
      <c r="K1671" s="422"/>
      <c r="L1671" s="531"/>
      <c r="M1671" s="422"/>
      <c r="N1671" s="104"/>
      <c r="O1671" s="79">
        <f t="shared" si="78"/>
        <v>0</v>
      </c>
      <c r="P1671" s="79">
        <f t="shared" si="78"/>
        <v>0</v>
      </c>
      <c r="Q1671" s="102" t="str">
        <f t="shared" si="79"/>
        <v/>
      </c>
    </row>
    <row r="1672" spans="1:17" x14ac:dyDescent="0.2">
      <c r="A1672" s="118" t="str">
        <f t="shared" si="77"/>
        <v/>
      </c>
      <c r="B1672" s="104"/>
      <c r="C1672" s="153"/>
      <c r="D1672" s="105"/>
      <c r="E1672" s="105"/>
      <c r="F1672" s="106"/>
      <c r="G1672" s="105"/>
      <c r="H1672" s="105"/>
      <c r="I1672" s="107"/>
      <c r="J1672" s="422"/>
      <c r="K1672" s="422"/>
      <c r="L1672" s="531"/>
      <c r="M1672" s="422"/>
      <c r="N1672" s="104"/>
      <c r="O1672" s="79">
        <f t="shared" si="78"/>
        <v>0</v>
      </c>
      <c r="P1672" s="79">
        <f t="shared" si="78"/>
        <v>0</v>
      </c>
      <c r="Q1672" s="102" t="str">
        <f t="shared" si="79"/>
        <v/>
      </c>
    </row>
    <row r="1673" spans="1:17" x14ac:dyDescent="0.2">
      <c r="A1673" s="118" t="str">
        <f t="shared" si="77"/>
        <v/>
      </c>
      <c r="B1673" s="104"/>
      <c r="C1673" s="153"/>
      <c r="D1673" s="105"/>
      <c r="E1673" s="105"/>
      <c r="F1673" s="106"/>
      <c r="G1673" s="105"/>
      <c r="H1673" s="105"/>
      <c r="I1673" s="107"/>
      <c r="J1673" s="422"/>
      <c r="K1673" s="422"/>
      <c r="L1673" s="531"/>
      <c r="M1673" s="422"/>
      <c r="N1673" s="104"/>
      <c r="O1673" s="79">
        <f t="shared" si="78"/>
        <v>0</v>
      </c>
      <c r="P1673" s="79">
        <f t="shared" si="78"/>
        <v>0</v>
      </c>
      <c r="Q1673" s="152" t="str">
        <f t="shared" si="79"/>
        <v/>
      </c>
    </row>
    <row r="1674" spans="1:17" x14ac:dyDescent="0.2">
      <c r="A1674" s="438" t="str">
        <f t="shared" si="77"/>
        <v/>
      </c>
      <c r="B1674" s="104"/>
      <c r="C1674" s="153"/>
      <c r="D1674" s="105"/>
      <c r="E1674" s="105"/>
      <c r="F1674" s="106"/>
      <c r="G1674" s="105"/>
      <c r="H1674" s="105"/>
      <c r="I1674" s="107"/>
      <c r="J1674" s="422"/>
      <c r="K1674" s="422"/>
      <c r="L1674" s="531"/>
      <c r="M1674" s="422"/>
      <c r="N1674" s="104"/>
      <c r="O1674" s="427">
        <f t="shared" si="78"/>
        <v>0</v>
      </c>
      <c r="P1674" s="427">
        <f t="shared" si="78"/>
        <v>0</v>
      </c>
      <c r="Q1674" s="428" t="str">
        <f t="shared" si="79"/>
        <v/>
      </c>
    </row>
    <row r="1675" spans="1:17" x14ac:dyDescent="0.2">
      <c r="A1675" s="118" t="str">
        <f t="shared" si="77"/>
        <v/>
      </c>
      <c r="B1675" s="104"/>
      <c r="C1675" s="153"/>
      <c r="D1675" s="105"/>
      <c r="E1675" s="105"/>
      <c r="F1675" s="106"/>
      <c r="G1675" s="105"/>
      <c r="H1675" s="105"/>
      <c r="I1675" s="107"/>
      <c r="J1675" s="422"/>
      <c r="K1675" s="422"/>
      <c r="L1675" s="531"/>
      <c r="M1675" s="422"/>
      <c r="N1675" s="104"/>
      <c r="O1675" s="79">
        <f t="shared" si="78"/>
        <v>0</v>
      </c>
      <c r="P1675" s="79">
        <f t="shared" si="78"/>
        <v>0</v>
      </c>
      <c r="Q1675" s="102" t="str">
        <f t="shared" si="79"/>
        <v/>
      </c>
    </row>
    <row r="1676" spans="1:17" x14ac:dyDescent="0.2">
      <c r="A1676" s="118" t="str">
        <f t="shared" si="77"/>
        <v/>
      </c>
      <c r="B1676" s="104"/>
      <c r="C1676" s="153"/>
      <c r="D1676" s="105"/>
      <c r="E1676" s="105"/>
      <c r="F1676" s="106"/>
      <c r="G1676" s="105"/>
      <c r="H1676" s="105"/>
      <c r="I1676" s="107"/>
      <c r="J1676" s="422"/>
      <c r="K1676" s="422"/>
      <c r="L1676" s="531"/>
      <c r="M1676" s="422"/>
      <c r="N1676" s="104"/>
      <c r="O1676" s="79">
        <f t="shared" si="78"/>
        <v>0</v>
      </c>
      <c r="P1676" s="79">
        <f t="shared" si="78"/>
        <v>0</v>
      </c>
      <c r="Q1676" s="102" t="str">
        <f t="shared" si="79"/>
        <v/>
      </c>
    </row>
    <row r="1677" spans="1:17" x14ac:dyDescent="0.2">
      <c r="A1677" s="118" t="str">
        <f t="shared" si="77"/>
        <v/>
      </c>
      <c r="B1677" s="104"/>
      <c r="C1677" s="153"/>
      <c r="D1677" s="105"/>
      <c r="E1677" s="105"/>
      <c r="F1677" s="106"/>
      <c r="G1677" s="105"/>
      <c r="H1677" s="105"/>
      <c r="I1677" s="107"/>
      <c r="J1677" s="422"/>
      <c r="K1677" s="422"/>
      <c r="L1677" s="531"/>
      <c r="M1677" s="422"/>
      <c r="N1677" s="104"/>
      <c r="O1677" s="79">
        <f t="shared" si="78"/>
        <v>0</v>
      </c>
      <c r="P1677" s="79">
        <f t="shared" si="78"/>
        <v>0</v>
      </c>
      <c r="Q1677" s="152" t="str">
        <f t="shared" si="79"/>
        <v/>
      </c>
    </row>
    <row r="1678" spans="1:17" x14ac:dyDescent="0.2">
      <c r="A1678" s="118" t="str">
        <f t="shared" si="77"/>
        <v/>
      </c>
      <c r="B1678" s="104"/>
      <c r="C1678" s="153"/>
      <c r="D1678" s="105"/>
      <c r="E1678" s="105"/>
      <c r="F1678" s="106"/>
      <c r="G1678" s="105"/>
      <c r="H1678" s="105"/>
      <c r="I1678" s="107"/>
      <c r="J1678" s="422"/>
      <c r="K1678" s="422"/>
      <c r="L1678" s="531"/>
      <c r="M1678" s="422"/>
      <c r="N1678" s="104"/>
      <c r="O1678" s="427">
        <f t="shared" si="78"/>
        <v>0</v>
      </c>
      <c r="P1678" s="427">
        <f t="shared" si="78"/>
        <v>0</v>
      </c>
      <c r="Q1678" s="428" t="str">
        <f t="shared" si="79"/>
        <v/>
      </c>
    </row>
    <row r="1679" spans="1:17" x14ac:dyDescent="0.2">
      <c r="A1679" s="438" t="str">
        <f t="shared" si="77"/>
        <v/>
      </c>
      <c r="B1679" s="104"/>
      <c r="C1679" s="153"/>
      <c r="D1679" s="105"/>
      <c r="E1679" s="105"/>
      <c r="F1679" s="106"/>
      <c r="G1679" s="105"/>
      <c r="H1679" s="105"/>
      <c r="I1679" s="107"/>
      <c r="J1679" s="422"/>
      <c r="K1679" s="422"/>
      <c r="L1679" s="531"/>
      <c r="M1679" s="422"/>
      <c r="N1679" s="104"/>
      <c r="O1679" s="79">
        <f t="shared" si="78"/>
        <v>0</v>
      </c>
      <c r="P1679" s="79">
        <f t="shared" si="78"/>
        <v>0</v>
      </c>
      <c r="Q1679" s="102" t="str">
        <f t="shared" si="79"/>
        <v/>
      </c>
    </row>
    <row r="1680" spans="1:17" x14ac:dyDescent="0.2">
      <c r="A1680" s="118" t="str">
        <f t="shared" si="77"/>
        <v/>
      </c>
      <c r="B1680" s="104"/>
      <c r="C1680" s="153"/>
      <c r="D1680" s="105"/>
      <c r="E1680" s="105"/>
      <c r="F1680" s="106"/>
      <c r="G1680" s="105"/>
      <c r="H1680" s="105"/>
      <c r="I1680" s="107"/>
      <c r="J1680" s="422"/>
      <c r="K1680" s="422"/>
      <c r="L1680" s="531"/>
      <c r="M1680" s="422"/>
      <c r="N1680" s="104"/>
      <c r="O1680" s="79">
        <f t="shared" si="78"/>
        <v>0</v>
      </c>
      <c r="P1680" s="79">
        <f t="shared" si="78"/>
        <v>0</v>
      </c>
      <c r="Q1680" s="102" t="str">
        <f t="shared" si="79"/>
        <v/>
      </c>
    </row>
    <row r="1681" spans="1:17" x14ac:dyDescent="0.2">
      <c r="A1681" s="118" t="str">
        <f t="shared" si="77"/>
        <v/>
      </c>
      <c r="B1681" s="104"/>
      <c r="C1681" s="153"/>
      <c r="D1681" s="105"/>
      <c r="E1681" s="105"/>
      <c r="F1681" s="106"/>
      <c r="G1681" s="105"/>
      <c r="H1681" s="105"/>
      <c r="I1681" s="107"/>
      <c r="J1681" s="422"/>
      <c r="K1681" s="422"/>
      <c r="L1681" s="531"/>
      <c r="M1681" s="422"/>
      <c r="N1681" s="104"/>
      <c r="O1681" s="79">
        <f t="shared" si="78"/>
        <v>0</v>
      </c>
      <c r="P1681" s="79">
        <f t="shared" si="78"/>
        <v>0</v>
      </c>
      <c r="Q1681" s="152" t="str">
        <f t="shared" si="79"/>
        <v/>
      </c>
    </row>
    <row r="1682" spans="1:17" x14ac:dyDescent="0.2">
      <c r="A1682" s="118" t="str">
        <f t="shared" si="77"/>
        <v/>
      </c>
      <c r="B1682" s="104"/>
      <c r="C1682" s="153"/>
      <c r="D1682" s="105"/>
      <c r="E1682" s="105"/>
      <c r="F1682" s="106"/>
      <c r="G1682" s="105"/>
      <c r="H1682" s="105"/>
      <c r="I1682" s="107"/>
      <c r="J1682" s="422"/>
      <c r="K1682" s="422"/>
      <c r="L1682" s="531"/>
      <c r="M1682" s="422"/>
      <c r="N1682" s="104"/>
      <c r="O1682" s="427">
        <f t="shared" si="78"/>
        <v>0</v>
      </c>
      <c r="P1682" s="427">
        <f t="shared" si="78"/>
        <v>0</v>
      </c>
      <c r="Q1682" s="428" t="str">
        <f t="shared" si="79"/>
        <v/>
      </c>
    </row>
    <row r="1683" spans="1:17" x14ac:dyDescent="0.2">
      <c r="A1683" s="118" t="str">
        <f t="shared" si="77"/>
        <v/>
      </c>
      <c r="B1683" s="104"/>
      <c r="C1683" s="153"/>
      <c r="D1683" s="105"/>
      <c r="E1683" s="105"/>
      <c r="F1683" s="106"/>
      <c r="G1683" s="105"/>
      <c r="H1683" s="105"/>
      <c r="I1683" s="107"/>
      <c r="J1683" s="422"/>
      <c r="K1683" s="422"/>
      <c r="L1683" s="531"/>
      <c r="M1683" s="422"/>
      <c r="N1683" s="104"/>
      <c r="O1683" s="79">
        <f t="shared" si="78"/>
        <v>0</v>
      </c>
      <c r="P1683" s="79">
        <f t="shared" si="78"/>
        <v>0</v>
      </c>
      <c r="Q1683" s="102" t="str">
        <f t="shared" si="79"/>
        <v/>
      </c>
    </row>
    <row r="1684" spans="1:17" x14ac:dyDescent="0.2">
      <c r="A1684" s="438" t="str">
        <f t="shared" si="77"/>
        <v/>
      </c>
      <c r="B1684" s="104"/>
      <c r="C1684" s="153"/>
      <c r="D1684" s="105"/>
      <c r="E1684" s="105"/>
      <c r="F1684" s="106"/>
      <c r="G1684" s="105"/>
      <c r="H1684" s="105"/>
      <c r="I1684" s="107"/>
      <c r="J1684" s="422"/>
      <c r="K1684" s="422"/>
      <c r="L1684" s="531"/>
      <c r="M1684" s="422"/>
      <c r="N1684" s="104"/>
      <c r="O1684" s="79">
        <f t="shared" si="78"/>
        <v>0</v>
      </c>
      <c r="P1684" s="79">
        <f t="shared" si="78"/>
        <v>0</v>
      </c>
      <c r="Q1684" s="102" t="str">
        <f t="shared" si="79"/>
        <v/>
      </c>
    </row>
    <row r="1685" spans="1:17" x14ac:dyDescent="0.2">
      <c r="A1685" s="118" t="str">
        <f t="shared" si="77"/>
        <v/>
      </c>
      <c r="B1685" s="104"/>
      <c r="C1685" s="153"/>
      <c r="D1685" s="105"/>
      <c r="E1685" s="105"/>
      <c r="F1685" s="106"/>
      <c r="G1685" s="105"/>
      <c r="H1685" s="105"/>
      <c r="I1685" s="107"/>
      <c r="J1685" s="422"/>
      <c r="K1685" s="422"/>
      <c r="L1685" s="531"/>
      <c r="M1685" s="422"/>
      <c r="N1685" s="104"/>
      <c r="O1685" s="79">
        <f t="shared" si="78"/>
        <v>0</v>
      </c>
      <c r="P1685" s="79">
        <f t="shared" si="78"/>
        <v>0</v>
      </c>
      <c r="Q1685" s="152" t="str">
        <f t="shared" si="79"/>
        <v/>
      </c>
    </row>
    <row r="1686" spans="1:17" x14ac:dyDescent="0.2">
      <c r="A1686" s="118" t="str">
        <f t="shared" si="77"/>
        <v/>
      </c>
      <c r="B1686" s="104"/>
      <c r="C1686" s="153"/>
      <c r="D1686" s="105"/>
      <c r="E1686" s="105"/>
      <c r="F1686" s="106"/>
      <c r="G1686" s="105"/>
      <c r="H1686" s="105"/>
      <c r="I1686" s="107"/>
      <c r="J1686" s="422"/>
      <c r="K1686" s="422"/>
      <c r="L1686" s="531"/>
      <c r="M1686" s="422"/>
      <c r="N1686" s="104"/>
      <c r="O1686" s="427">
        <f t="shared" si="78"/>
        <v>0</v>
      </c>
      <c r="P1686" s="427">
        <f t="shared" si="78"/>
        <v>0</v>
      </c>
      <c r="Q1686" s="428" t="str">
        <f t="shared" si="79"/>
        <v/>
      </c>
    </row>
    <row r="1687" spans="1:17" x14ac:dyDescent="0.2">
      <c r="A1687" s="118" t="str">
        <f t="shared" si="77"/>
        <v/>
      </c>
      <c r="B1687" s="104"/>
      <c r="C1687" s="153"/>
      <c r="D1687" s="105"/>
      <c r="E1687" s="105"/>
      <c r="F1687" s="106"/>
      <c r="G1687" s="105"/>
      <c r="H1687" s="105"/>
      <c r="I1687" s="107"/>
      <c r="J1687" s="422"/>
      <c r="K1687" s="422"/>
      <c r="L1687" s="531"/>
      <c r="M1687" s="422"/>
      <c r="N1687" s="104"/>
      <c r="O1687" s="79">
        <f t="shared" si="78"/>
        <v>0</v>
      </c>
      <c r="P1687" s="79">
        <f t="shared" si="78"/>
        <v>0</v>
      </c>
      <c r="Q1687" s="102" t="str">
        <f t="shared" si="79"/>
        <v/>
      </c>
    </row>
    <row r="1688" spans="1:17" x14ac:dyDescent="0.2">
      <c r="A1688" s="118" t="str">
        <f t="shared" si="77"/>
        <v/>
      </c>
      <c r="B1688" s="104"/>
      <c r="C1688" s="153"/>
      <c r="D1688" s="105"/>
      <c r="E1688" s="105"/>
      <c r="F1688" s="106"/>
      <c r="G1688" s="105"/>
      <c r="H1688" s="105"/>
      <c r="I1688" s="107"/>
      <c r="J1688" s="422"/>
      <c r="K1688" s="422"/>
      <c r="L1688" s="531"/>
      <c r="M1688" s="422"/>
      <c r="N1688" s="104"/>
      <c r="O1688" s="79">
        <f t="shared" si="78"/>
        <v>0</v>
      </c>
      <c r="P1688" s="79">
        <f t="shared" si="78"/>
        <v>0</v>
      </c>
      <c r="Q1688" s="102" t="str">
        <f t="shared" si="79"/>
        <v/>
      </c>
    </row>
    <row r="1689" spans="1:17" x14ac:dyDescent="0.2">
      <c r="A1689" s="438" t="str">
        <f t="shared" si="77"/>
        <v/>
      </c>
      <c r="B1689" s="104"/>
      <c r="C1689" s="153"/>
      <c r="D1689" s="105"/>
      <c r="E1689" s="105"/>
      <c r="F1689" s="106"/>
      <c r="G1689" s="105"/>
      <c r="H1689" s="105"/>
      <c r="I1689" s="107"/>
      <c r="J1689" s="422"/>
      <c r="K1689" s="422"/>
      <c r="L1689" s="531"/>
      <c r="M1689" s="422"/>
      <c r="N1689" s="104"/>
      <c r="O1689" s="79">
        <f t="shared" si="78"/>
        <v>0</v>
      </c>
      <c r="P1689" s="79">
        <f t="shared" si="78"/>
        <v>0</v>
      </c>
      <c r="Q1689" s="152" t="str">
        <f t="shared" si="79"/>
        <v/>
      </c>
    </row>
    <row r="1690" spans="1:17" x14ac:dyDescent="0.2">
      <c r="A1690" s="118" t="str">
        <f t="shared" si="77"/>
        <v/>
      </c>
      <c r="B1690" s="104"/>
      <c r="C1690" s="153"/>
      <c r="D1690" s="105"/>
      <c r="E1690" s="105"/>
      <c r="F1690" s="106"/>
      <c r="G1690" s="105"/>
      <c r="H1690" s="105"/>
      <c r="I1690" s="107"/>
      <c r="J1690" s="422"/>
      <c r="K1690" s="422"/>
      <c r="L1690" s="531"/>
      <c r="M1690" s="422"/>
      <c r="N1690" s="104"/>
      <c r="O1690" s="427">
        <f t="shared" si="78"/>
        <v>0</v>
      </c>
      <c r="P1690" s="427">
        <f t="shared" si="78"/>
        <v>0</v>
      </c>
      <c r="Q1690" s="428" t="str">
        <f t="shared" si="79"/>
        <v/>
      </c>
    </row>
    <row r="1691" spans="1:17" x14ac:dyDescent="0.2">
      <c r="A1691" s="118" t="str">
        <f t="shared" si="77"/>
        <v/>
      </c>
      <c r="B1691" s="104"/>
      <c r="C1691" s="153"/>
      <c r="D1691" s="105"/>
      <c r="E1691" s="105"/>
      <c r="F1691" s="106"/>
      <c r="G1691" s="105"/>
      <c r="H1691" s="105"/>
      <c r="I1691" s="107"/>
      <c r="J1691" s="422"/>
      <c r="K1691" s="422"/>
      <c r="L1691" s="531"/>
      <c r="M1691" s="422"/>
      <c r="N1691" s="104"/>
      <c r="O1691" s="79">
        <f t="shared" si="78"/>
        <v>0</v>
      </c>
      <c r="P1691" s="79">
        <f t="shared" si="78"/>
        <v>0</v>
      </c>
      <c r="Q1691" s="102" t="str">
        <f t="shared" si="79"/>
        <v/>
      </c>
    </row>
    <row r="1692" spans="1:17" x14ac:dyDescent="0.2">
      <c r="A1692" s="118" t="str">
        <f t="shared" si="77"/>
        <v/>
      </c>
      <c r="B1692" s="104"/>
      <c r="C1692" s="153"/>
      <c r="D1692" s="105"/>
      <c r="E1692" s="105"/>
      <c r="F1692" s="106"/>
      <c r="G1692" s="105"/>
      <c r="H1692" s="105"/>
      <c r="I1692" s="107"/>
      <c r="J1692" s="422"/>
      <c r="K1692" s="422"/>
      <c r="L1692" s="531"/>
      <c r="M1692" s="422"/>
      <c r="N1692" s="104"/>
      <c r="O1692" s="79">
        <f t="shared" si="78"/>
        <v>0</v>
      </c>
      <c r="P1692" s="79">
        <f t="shared" si="78"/>
        <v>0</v>
      </c>
      <c r="Q1692" s="102" t="str">
        <f t="shared" si="79"/>
        <v/>
      </c>
    </row>
    <row r="1693" spans="1:17" x14ac:dyDescent="0.2">
      <c r="A1693" s="118" t="str">
        <f t="shared" ref="A1693:A1756" si="80">IF(B1693="","",ROW()-4)</f>
        <v/>
      </c>
      <c r="B1693" s="104"/>
      <c r="C1693" s="153"/>
      <c r="D1693" s="105"/>
      <c r="E1693" s="105"/>
      <c r="F1693" s="106"/>
      <c r="G1693" s="105"/>
      <c r="H1693" s="105"/>
      <c r="I1693" s="107"/>
      <c r="J1693" s="422"/>
      <c r="K1693" s="422"/>
      <c r="L1693" s="531"/>
      <c r="M1693" s="422"/>
      <c r="N1693" s="104"/>
      <c r="O1693" s="79">
        <f t="shared" si="78"/>
        <v>0</v>
      </c>
      <c r="P1693" s="79">
        <f t="shared" si="78"/>
        <v>0</v>
      </c>
      <c r="Q1693" s="152" t="str">
        <f t="shared" si="79"/>
        <v/>
      </c>
    </row>
    <row r="1694" spans="1:17" x14ac:dyDescent="0.2">
      <c r="A1694" s="438" t="str">
        <f t="shared" si="80"/>
        <v/>
      </c>
      <c r="B1694" s="104"/>
      <c r="C1694" s="153"/>
      <c r="D1694" s="105"/>
      <c r="E1694" s="105"/>
      <c r="F1694" s="106"/>
      <c r="G1694" s="105"/>
      <c r="H1694" s="105"/>
      <c r="I1694" s="107"/>
      <c r="J1694" s="422"/>
      <c r="K1694" s="422"/>
      <c r="L1694" s="531"/>
      <c r="M1694" s="422"/>
      <c r="N1694" s="104"/>
      <c r="O1694" s="427">
        <f t="shared" si="78"/>
        <v>0</v>
      </c>
      <c r="P1694" s="427">
        <f t="shared" si="78"/>
        <v>0</v>
      </c>
      <c r="Q1694" s="428" t="str">
        <f t="shared" si="79"/>
        <v/>
      </c>
    </row>
    <row r="1695" spans="1:17" x14ac:dyDescent="0.2">
      <c r="A1695" s="118" t="str">
        <f t="shared" si="80"/>
        <v/>
      </c>
      <c r="B1695" s="104"/>
      <c r="C1695" s="153"/>
      <c r="D1695" s="105"/>
      <c r="E1695" s="105"/>
      <c r="F1695" s="106"/>
      <c r="G1695" s="105"/>
      <c r="H1695" s="105"/>
      <c r="I1695" s="107"/>
      <c r="J1695" s="422"/>
      <c r="K1695" s="422"/>
      <c r="L1695" s="531"/>
      <c r="M1695" s="422"/>
      <c r="N1695" s="104"/>
      <c r="O1695" s="79">
        <f t="shared" si="78"/>
        <v>0</v>
      </c>
      <c r="P1695" s="79">
        <f t="shared" si="78"/>
        <v>0</v>
      </c>
      <c r="Q1695" s="102" t="str">
        <f t="shared" si="79"/>
        <v/>
      </c>
    </row>
    <row r="1696" spans="1:17" x14ac:dyDescent="0.2">
      <c r="A1696" s="118" t="str">
        <f t="shared" si="80"/>
        <v/>
      </c>
      <c r="B1696" s="104"/>
      <c r="C1696" s="153"/>
      <c r="D1696" s="105"/>
      <c r="E1696" s="105"/>
      <c r="F1696" s="106"/>
      <c r="G1696" s="105"/>
      <c r="H1696" s="105"/>
      <c r="I1696" s="107"/>
      <c r="J1696" s="422"/>
      <c r="K1696" s="422"/>
      <c r="L1696" s="531"/>
      <c r="M1696" s="422"/>
      <c r="N1696" s="104"/>
      <c r="O1696" s="79">
        <f t="shared" si="78"/>
        <v>0</v>
      </c>
      <c r="P1696" s="79">
        <f t="shared" si="78"/>
        <v>0</v>
      </c>
      <c r="Q1696" s="102" t="str">
        <f t="shared" si="79"/>
        <v/>
      </c>
    </row>
    <row r="1697" spans="1:17" x14ac:dyDescent="0.2">
      <c r="A1697" s="118" t="str">
        <f t="shared" si="80"/>
        <v/>
      </c>
      <c r="B1697" s="104"/>
      <c r="C1697" s="153"/>
      <c r="D1697" s="105"/>
      <c r="E1697" s="105"/>
      <c r="F1697" s="106"/>
      <c r="G1697" s="105"/>
      <c r="H1697" s="105"/>
      <c r="I1697" s="107"/>
      <c r="J1697" s="422"/>
      <c r="K1697" s="422"/>
      <c r="L1697" s="531"/>
      <c r="M1697" s="422"/>
      <c r="N1697" s="104"/>
      <c r="O1697" s="79">
        <f t="shared" si="78"/>
        <v>0</v>
      </c>
      <c r="P1697" s="79">
        <f t="shared" si="78"/>
        <v>0</v>
      </c>
      <c r="Q1697" s="152" t="str">
        <f t="shared" si="79"/>
        <v/>
      </c>
    </row>
    <row r="1698" spans="1:17" x14ac:dyDescent="0.2">
      <c r="A1698" s="118" t="str">
        <f t="shared" si="80"/>
        <v/>
      </c>
      <c r="B1698" s="104"/>
      <c r="C1698" s="153"/>
      <c r="D1698" s="105"/>
      <c r="E1698" s="105"/>
      <c r="F1698" s="106"/>
      <c r="G1698" s="105"/>
      <c r="H1698" s="105"/>
      <c r="I1698" s="107"/>
      <c r="J1698" s="422"/>
      <c r="K1698" s="422"/>
      <c r="L1698" s="531"/>
      <c r="M1698" s="422"/>
      <c r="N1698" s="104"/>
      <c r="O1698" s="427">
        <f t="shared" si="78"/>
        <v>0</v>
      </c>
      <c r="P1698" s="427">
        <f t="shared" si="78"/>
        <v>0</v>
      </c>
      <c r="Q1698" s="428" t="str">
        <f t="shared" si="79"/>
        <v/>
      </c>
    </row>
    <row r="1699" spans="1:17" x14ac:dyDescent="0.2">
      <c r="A1699" s="438" t="str">
        <f t="shared" si="80"/>
        <v/>
      </c>
      <c r="B1699" s="104"/>
      <c r="C1699" s="153"/>
      <c r="D1699" s="105"/>
      <c r="E1699" s="105"/>
      <c r="F1699" s="106"/>
      <c r="G1699" s="105"/>
      <c r="H1699" s="105"/>
      <c r="I1699" s="107"/>
      <c r="J1699" s="422"/>
      <c r="K1699" s="422"/>
      <c r="L1699" s="531"/>
      <c r="M1699" s="422"/>
      <c r="N1699" s="104"/>
      <c r="O1699" s="79">
        <f t="shared" si="78"/>
        <v>0</v>
      </c>
      <c r="P1699" s="79">
        <f t="shared" si="78"/>
        <v>0</v>
      </c>
      <c r="Q1699" s="102" t="str">
        <f t="shared" si="79"/>
        <v/>
      </c>
    </row>
    <row r="1700" spans="1:17" x14ac:dyDescent="0.2">
      <c r="A1700" s="118" t="str">
        <f t="shared" si="80"/>
        <v/>
      </c>
      <c r="B1700" s="104"/>
      <c r="C1700" s="153"/>
      <c r="D1700" s="105"/>
      <c r="E1700" s="105"/>
      <c r="F1700" s="106"/>
      <c r="G1700" s="105"/>
      <c r="H1700" s="105"/>
      <c r="I1700" s="107"/>
      <c r="J1700" s="422"/>
      <c r="K1700" s="422"/>
      <c r="L1700" s="531"/>
      <c r="M1700" s="422"/>
      <c r="N1700" s="104"/>
      <c r="O1700" s="79">
        <f t="shared" si="78"/>
        <v>0</v>
      </c>
      <c r="P1700" s="79">
        <f t="shared" si="78"/>
        <v>0</v>
      </c>
      <c r="Q1700" s="102" t="str">
        <f t="shared" si="79"/>
        <v/>
      </c>
    </row>
    <row r="1701" spans="1:17" x14ac:dyDescent="0.2">
      <c r="A1701" s="118" t="str">
        <f t="shared" si="80"/>
        <v/>
      </c>
      <c r="B1701" s="104"/>
      <c r="C1701" s="153"/>
      <c r="D1701" s="105"/>
      <c r="E1701" s="105"/>
      <c r="F1701" s="106"/>
      <c r="G1701" s="105"/>
      <c r="H1701" s="105"/>
      <c r="I1701" s="107"/>
      <c r="J1701" s="422"/>
      <c r="K1701" s="422"/>
      <c r="L1701" s="531"/>
      <c r="M1701" s="422"/>
      <c r="N1701" s="104"/>
      <c r="O1701" s="79">
        <f t="shared" si="78"/>
        <v>0</v>
      </c>
      <c r="P1701" s="79">
        <f t="shared" si="78"/>
        <v>0</v>
      </c>
      <c r="Q1701" s="152" t="str">
        <f t="shared" si="79"/>
        <v/>
      </c>
    </row>
    <row r="1702" spans="1:17" x14ac:dyDescent="0.2">
      <c r="A1702" s="118" t="str">
        <f t="shared" si="80"/>
        <v/>
      </c>
      <c r="B1702" s="104"/>
      <c r="C1702" s="153"/>
      <c r="D1702" s="105"/>
      <c r="E1702" s="105"/>
      <c r="F1702" s="106"/>
      <c r="G1702" s="105"/>
      <c r="H1702" s="105"/>
      <c r="I1702" s="107"/>
      <c r="J1702" s="422"/>
      <c r="K1702" s="422"/>
      <c r="L1702" s="531"/>
      <c r="M1702" s="422"/>
      <c r="N1702" s="104"/>
      <c r="O1702" s="427">
        <f t="shared" si="78"/>
        <v>0</v>
      </c>
      <c r="P1702" s="427">
        <f t="shared" si="78"/>
        <v>0</v>
      </c>
      <c r="Q1702" s="428" t="str">
        <f t="shared" si="79"/>
        <v/>
      </c>
    </row>
    <row r="1703" spans="1:17" x14ac:dyDescent="0.2">
      <c r="A1703" s="118" t="str">
        <f t="shared" si="80"/>
        <v/>
      </c>
      <c r="B1703" s="104"/>
      <c r="C1703" s="153"/>
      <c r="D1703" s="105"/>
      <c r="E1703" s="105"/>
      <c r="F1703" s="106"/>
      <c r="G1703" s="105"/>
      <c r="H1703" s="105"/>
      <c r="I1703" s="107"/>
      <c r="J1703" s="422"/>
      <c r="K1703" s="422"/>
      <c r="L1703" s="531"/>
      <c r="M1703" s="422"/>
      <c r="N1703" s="104"/>
      <c r="O1703" s="79">
        <f t="shared" si="78"/>
        <v>0</v>
      </c>
      <c r="P1703" s="79">
        <f t="shared" si="78"/>
        <v>0</v>
      </c>
      <c r="Q1703" s="102" t="str">
        <f t="shared" si="79"/>
        <v/>
      </c>
    </row>
    <row r="1704" spans="1:17" x14ac:dyDescent="0.2">
      <c r="A1704" s="438" t="str">
        <f t="shared" si="80"/>
        <v/>
      </c>
      <c r="B1704" s="104"/>
      <c r="C1704" s="153"/>
      <c r="D1704" s="105"/>
      <c r="E1704" s="105"/>
      <c r="F1704" s="106"/>
      <c r="G1704" s="105"/>
      <c r="H1704" s="105"/>
      <c r="I1704" s="107"/>
      <c r="J1704" s="422"/>
      <c r="K1704" s="422"/>
      <c r="L1704" s="531"/>
      <c r="M1704" s="422"/>
      <c r="N1704" s="104"/>
      <c r="O1704" s="79">
        <f t="shared" si="78"/>
        <v>0</v>
      </c>
      <c r="P1704" s="79">
        <f t="shared" si="78"/>
        <v>0</v>
      </c>
      <c r="Q1704" s="102" t="str">
        <f t="shared" si="79"/>
        <v/>
      </c>
    </row>
    <row r="1705" spans="1:17" x14ac:dyDescent="0.2">
      <c r="A1705" s="118" t="str">
        <f t="shared" si="80"/>
        <v/>
      </c>
      <c r="B1705" s="104"/>
      <c r="C1705" s="153"/>
      <c r="D1705" s="105"/>
      <c r="E1705" s="105"/>
      <c r="F1705" s="106"/>
      <c r="G1705" s="105"/>
      <c r="H1705" s="105"/>
      <c r="I1705" s="107"/>
      <c r="J1705" s="422"/>
      <c r="K1705" s="422"/>
      <c r="L1705" s="531"/>
      <c r="M1705" s="422"/>
      <c r="N1705" s="104"/>
      <c r="O1705" s="79">
        <f t="shared" si="78"/>
        <v>0</v>
      </c>
      <c r="P1705" s="79">
        <f t="shared" si="78"/>
        <v>0</v>
      </c>
      <c r="Q1705" s="152" t="str">
        <f t="shared" si="79"/>
        <v/>
      </c>
    </row>
    <row r="1706" spans="1:17" x14ac:dyDescent="0.2">
      <c r="A1706" s="118" t="str">
        <f t="shared" si="80"/>
        <v/>
      </c>
      <c r="B1706" s="104"/>
      <c r="C1706" s="153"/>
      <c r="D1706" s="105"/>
      <c r="E1706" s="105"/>
      <c r="F1706" s="106"/>
      <c r="G1706" s="105"/>
      <c r="H1706" s="105"/>
      <c r="I1706" s="107"/>
      <c r="J1706" s="422"/>
      <c r="K1706" s="422"/>
      <c r="L1706" s="531"/>
      <c r="M1706" s="422"/>
      <c r="N1706" s="104"/>
      <c r="O1706" s="427">
        <f t="shared" si="78"/>
        <v>0</v>
      </c>
      <c r="P1706" s="427">
        <f t="shared" si="78"/>
        <v>0</v>
      </c>
      <c r="Q1706" s="428" t="str">
        <f t="shared" si="79"/>
        <v/>
      </c>
    </row>
    <row r="1707" spans="1:17" x14ac:dyDescent="0.2">
      <c r="A1707" s="118" t="str">
        <f t="shared" si="80"/>
        <v/>
      </c>
      <c r="B1707" s="104"/>
      <c r="C1707" s="153"/>
      <c r="D1707" s="105"/>
      <c r="E1707" s="105"/>
      <c r="F1707" s="106"/>
      <c r="G1707" s="105"/>
      <c r="H1707" s="105"/>
      <c r="I1707" s="107"/>
      <c r="J1707" s="422"/>
      <c r="K1707" s="422"/>
      <c r="L1707" s="531"/>
      <c r="M1707" s="422"/>
      <c r="N1707" s="104"/>
      <c r="O1707" s="79">
        <f t="shared" si="78"/>
        <v>0</v>
      </c>
      <c r="P1707" s="79">
        <f t="shared" si="78"/>
        <v>0</v>
      </c>
      <c r="Q1707" s="102" t="str">
        <f t="shared" si="79"/>
        <v/>
      </c>
    </row>
    <row r="1708" spans="1:17" x14ac:dyDescent="0.2">
      <c r="A1708" s="118" t="str">
        <f t="shared" si="80"/>
        <v/>
      </c>
      <c r="B1708" s="104"/>
      <c r="C1708" s="153"/>
      <c r="D1708" s="105"/>
      <c r="E1708" s="105"/>
      <c r="F1708" s="106"/>
      <c r="G1708" s="105"/>
      <c r="H1708" s="105"/>
      <c r="I1708" s="107"/>
      <c r="J1708" s="422"/>
      <c r="K1708" s="422"/>
      <c r="L1708" s="531"/>
      <c r="M1708" s="422"/>
      <c r="N1708" s="104"/>
      <c r="O1708" s="79">
        <f t="shared" si="78"/>
        <v>0</v>
      </c>
      <c r="P1708" s="79">
        <f t="shared" si="78"/>
        <v>0</v>
      </c>
      <c r="Q1708" s="102" t="str">
        <f t="shared" si="79"/>
        <v/>
      </c>
    </row>
    <row r="1709" spans="1:17" x14ac:dyDescent="0.2">
      <c r="A1709" s="438" t="str">
        <f t="shared" si="80"/>
        <v/>
      </c>
      <c r="B1709" s="104"/>
      <c r="C1709" s="153"/>
      <c r="D1709" s="105"/>
      <c r="E1709" s="105"/>
      <c r="F1709" s="106"/>
      <c r="G1709" s="105"/>
      <c r="H1709" s="105"/>
      <c r="I1709" s="107"/>
      <c r="J1709" s="422"/>
      <c r="K1709" s="422"/>
      <c r="L1709" s="531"/>
      <c r="M1709" s="422"/>
      <c r="N1709" s="104"/>
      <c r="O1709" s="79">
        <f t="shared" si="78"/>
        <v>0</v>
      </c>
      <c r="P1709" s="79">
        <f t="shared" si="78"/>
        <v>0</v>
      </c>
      <c r="Q1709" s="152" t="str">
        <f t="shared" si="79"/>
        <v/>
      </c>
    </row>
    <row r="1710" spans="1:17" x14ac:dyDescent="0.2">
      <c r="A1710" s="118" t="str">
        <f t="shared" si="80"/>
        <v/>
      </c>
      <c r="B1710" s="104"/>
      <c r="C1710" s="153"/>
      <c r="D1710" s="105"/>
      <c r="E1710" s="105"/>
      <c r="F1710" s="106"/>
      <c r="G1710" s="105"/>
      <c r="H1710" s="105"/>
      <c r="I1710" s="107"/>
      <c r="J1710" s="422"/>
      <c r="K1710" s="422"/>
      <c r="L1710" s="531"/>
      <c r="M1710" s="422"/>
      <c r="N1710" s="104"/>
      <c r="O1710" s="427">
        <f t="shared" ref="O1710:P1758" si="81">IF(B1710=0,0,IF(YEAR(B1710)=$P$1,MONTH(B1710)-$O$1+1,(YEAR(B1710)-$P$1)*12-$O$1+1+MONTH(B1710)))</f>
        <v>0</v>
      </c>
      <c r="P1710" s="427">
        <f t="shared" si="81"/>
        <v>0</v>
      </c>
      <c r="Q1710" s="428" t="str">
        <f t="shared" si="79"/>
        <v/>
      </c>
    </row>
    <row r="1711" spans="1:17" x14ac:dyDescent="0.2">
      <c r="A1711" s="118" t="str">
        <f t="shared" si="80"/>
        <v/>
      </c>
      <c r="B1711" s="104"/>
      <c r="C1711" s="153"/>
      <c r="D1711" s="105"/>
      <c r="E1711" s="105"/>
      <c r="F1711" s="106"/>
      <c r="G1711" s="105"/>
      <c r="H1711" s="105"/>
      <c r="I1711" s="107"/>
      <c r="J1711" s="422"/>
      <c r="K1711" s="422"/>
      <c r="L1711" s="531"/>
      <c r="M1711" s="422"/>
      <c r="N1711" s="104"/>
      <c r="O1711" s="79">
        <f t="shared" si="81"/>
        <v>0</v>
      </c>
      <c r="P1711" s="79">
        <f t="shared" si="81"/>
        <v>0</v>
      </c>
      <c r="Q1711" s="102" t="str">
        <f t="shared" si="79"/>
        <v/>
      </c>
    </row>
    <row r="1712" spans="1:17" x14ac:dyDescent="0.2">
      <c r="A1712" s="118" t="str">
        <f t="shared" si="80"/>
        <v/>
      </c>
      <c r="B1712" s="104"/>
      <c r="C1712" s="153"/>
      <c r="D1712" s="105"/>
      <c r="E1712" s="105"/>
      <c r="F1712" s="106"/>
      <c r="G1712" s="105"/>
      <c r="H1712" s="105"/>
      <c r="I1712" s="107"/>
      <c r="J1712" s="422"/>
      <c r="K1712" s="422"/>
      <c r="L1712" s="531"/>
      <c r="M1712" s="422"/>
      <c r="N1712" s="104"/>
      <c r="O1712" s="79">
        <f t="shared" si="81"/>
        <v>0</v>
      </c>
      <c r="P1712" s="79">
        <f t="shared" si="81"/>
        <v>0</v>
      </c>
      <c r="Q1712" s="102" t="str">
        <f t="shared" si="79"/>
        <v/>
      </c>
    </row>
    <row r="1713" spans="1:17" x14ac:dyDescent="0.2">
      <c r="A1713" s="118" t="str">
        <f t="shared" si="80"/>
        <v/>
      </c>
      <c r="B1713" s="104"/>
      <c r="C1713" s="153"/>
      <c r="D1713" s="105"/>
      <c r="E1713" s="105"/>
      <c r="F1713" s="106"/>
      <c r="G1713" s="105"/>
      <c r="H1713" s="105"/>
      <c r="I1713" s="107"/>
      <c r="J1713" s="422"/>
      <c r="K1713" s="422"/>
      <c r="L1713" s="531"/>
      <c r="M1713" s="422"/>
      <c r="N1713" s="104"/>
      <c r="O1713" s="79">
        <f t="shared" si="81"/>
        <v>0</v>
      </c>
      <c r="P1713" s="79">
        <f t="shared" si="81"/>
        <v>0</v>
      </c>
      <c r="Q1713" s="152" t="str">
        <f t="shared" si="79"/>
        <v/>
      </c>
    </row>
    <row r="1714" spans="1:17" x14ac:dyDescent="0.2">
      <c r="A1714" s="438" t="str">
        <f t="shared" si="80"/>
        <v/>
      </c>
      <c r="B1714" s="104"/>
      <c r="C1714" s="153"/>
      <c r="D1714" s="105"/>
      <c r="E1714" s="105"/>
      <c r="F1714" s="106"/>
      <c r="G1714" s="105"/>
      <c r="H1714" s="105"/>
      <c r="I1714" s="107"/>
      <c r="J1714" s="422"/>
      <c r="K1714" s="422"/>
      <c r="L1714" s="531"/>
      <c r="M1714" s="422"/>
      <c r="N1714" s="104"/>
      <c r="O1714" s="427">
        <f t="shared" si="81"/>
        <v>0</v>
      </c>
      <c r="P1714" s="427">
        <f t="shared" si="81"/>
        <v>0</v>
      </c>
      <c r="Q1714" s="428" t="str">
        <f t="shared" si="79"/>
        <v/>
      </c>
    </row>
    <row r="1715" spans="1:17" x14ac:dyDescent="0.2">
      <c r="A1715" s="118" t="str">
        <f t="shared" si="80"/>
        <v/>
      </c>
      <c r="B1715" s="104"/>
      <c r="C1715" s="153"/>
      <c r="D1715" s="105"/>
      <c r="E1715" s="105"/>
      <c r="F1715" s="106"/>
      <c r="G1715" s="105"/>
      <c r="H1715" s="105"/>
      <c r="I1715" s="107"/>
      <c r="J1715" s="422"/>
      <c r="K1715" s="422"/>
      <c r="L1715" s="531"/>
      <c r="M1715" s="422"/>
      <c r="N1715" s="104"/>
      <c r="O1715" s="79">
        <f t="shared" si="81"/>
        <v>0</v>
      </c>
      <c r="P1715" s="79">
        <f t="shared" si="81"/>
        <v>0</v>
      </c>
      <c r="Q1715" s="102" t="str">
        <f t="shared" ref="Q1715:Q1758" si="82">SUBSTITUTE(D1715," ","_")</f>
        <v/>
      </c>
    </row>
    <row r="1716" spans="1:17" x14ac:dyDescent="0.2">
      <c r="A1716" s="118" t="str">
        <f t="shared" si="80"/>
        <v/>
      </c>
      <c r="B1716" s="104"/>
      <c r="C1716" s="153"/>
      <c r="D1716" s="105"/>
      <c r="E1716" s="105"/>
      <c r="F1716" s="106"/>
      <c r="G1716" s="105"/>
      <c r="H1716" s="105"/>
      <c r="I1716" s="107"/>
      <c r="J1716" s="422"/>
      <c r="K1716" s="422"/>
      <c r="L1716" s="531"/>
      <c r="M1716" s="422"/>
      <c r="N1716" s="104"/>
      <c r="O1716" s="79">
        <f t="shared" si="81"/>
        <v>0</v>
      </c>
      <c r="P1716" s="79">
        <f t="shared" si="81"/>
        <v>0</v>
      </c>
      <c r="Q1716" s="102" t="str">
        <f t="shared" si="82"/>
        <v/>
      </c>
    </row>
    <row r="1717" spans="1:17" x14ac:dyDescent="0.2">
      <c r="A1717" s="118" t="str">
        <f t="shared" si="80"/>
        <v/>
      </c>
      <c r="B1717" s="104"/>
      <c r="C1717" s="153"/>
      <c r="D1717" s="105"/>
      <c r="E1717" s="105"/>
      <c r="F1717" s="106"/>
      <c r="G1717" s="105"/>
      <c r="H1717" s="105"/>
      <c r="I1717" s="107"/>
      <c r="J1717" s="422"/>
      <c r="K1717" s="422"/>
      <c r="L1717" s="531"/>
      <c r="M1717" s="422"/>
      <c r="N1717" s="104"/>
      <c r="O1717" s="79">
        <f t="shared" si="81"/>
        <v>0</v>
      </c>
      <c r="P1717" s="79">
        <f t="shared" si="81"/>
        <v>0</v>
      </c>
      <c r="Q1717" s="152" t="str">
        <f t="shared" si="82"/>
        <v/>
      </c>
    </row>
    <row r="1718" spans="1:17" x14ac:dyDescent="0.2">
      <c r="A1718" s="118" t="str">
        <f t="shared" si="80"/>
        <v/>
      </c>
      <c r="B1718" s="104"/>
      <c r="C1718" s="153"/>
      <c r="D1718" s="105"/>
      <c r="E1718" s="105"/>
      <c r="F1718" s="106"/>
      <c r="G1718" s="105"/>
      <c r="H1718" s="105"/>
      <c r="I1718" s="107"/>
      <c r="J1718" s="422"/>
      <c r="K1718" s="422"/>
      <c r="L1718" s="531"/>
      <c r="M1718" s="422"/>
      <c r="N1718" s="104"/>
      <c r="O1718" s="427">
        <f t="shared" si="81"/>
        <v>0</v>
      </c>
      <c r="P1718" s="427">
        <f t="shared" si="81"/>
        <v>0</v>
      </c>
      <c r="Q1718" s="428" t="str">
        <f t="shared" si="82"/>
        <v/>
      </c>
    </row>
    <row r="1719" spans="1:17" x14ac:dyDescent="0.2">
      <c r="A1719" s="438" t="str">
        <f t="shared" si="80"/>
        <v/>
      </c>
      <c r="B1719" s="104"/>
      <c r="C1719" s="153"/>
      <c r="D1719" s="105"/>
      <c r="E1719" s="105"/>
      <c r="F1719" s="106"/>
      <c r="G1719" s="105"/>
      <c r="H1719" s="105"/>
      <c r="I1719" s="107"/>
      <c r="J1719" s="422"/>
      <c r="K1719" s="422"/>
      <c r="L1719" s="531"/>
      <c r="M1719" s="422"/>
      <c r="N1719" s="104"/>
      <c r="O1719" s="79">
        <f t="shared" si="81"/>
        <v>0</v>
      </c>
      <c r="P1719" s="79">
        <f t="shared" si="81"/>
        <v>0</v>
      </c>
      <c r="Q1719" s="102" t="str">
        <f t="shared" si="82"/>
        <v/>
      </c>
    </row>
    <row r="1720" spans="1:17" x14ac:dyDescent="0.2">
      <c r="A1720" s="118" t="str">
        <f t="shared" si="80"/>
        <v/>
      </c>
      <c r="B1720" s="104"/>
      <c r="C1720" s="153"/>
      <c r="D1720" s="105"/>
      <c r="E1720" s="105"/>
      <c r="F1720" s="106"/>
      <c r="G1720" s="105"/>
      <c r="H1720" s="105"/>
      <c r="I1720" s="107"/>
      <c r="J1720" s="422"/>
      <c r="K1720" s="422"/>
      <c r="L1720" s="531"/>
      <c r="M1720" s="422"/>
      <c r="N1720" s="104"/>
      <c r="O1720" s="79">
        <f t="shared" si="81"/>
        <v>0</v>
      </c>
      <c r="P1720" s="79">
        <f t="shared" si="81"/>
        <v>0</v>
      </c>
      <c r="Q1720" s="102" t="str">
        <f t="shared" si="82"/>
        <v/>
      </c>
    </row>
    <row r="1721" spans="1:17" x14ac:dyDescent="0.2">
      <c r="A1721" s="118" t="str">
        <f t="shared" si="80"/>
        <v/>
      </c>
      <c r="B1721" s="104"/>
      <c r="C1721" s="153"/>
      <c r="D1721" s="105"/>
      <c r="E1721" s="105"/>
      <c r="F1721" s="106"/>
      <c r="G1721" s="105"/>
      <c r="H1721" s="105"/>
      <c r="I1721" s="107"/>
      <c r="J1721" s="422"/>
      <c r="K1721" s="422"/>
      <c r="L1721" s="531"/>
      <c r="M1721" s="422"/>
      <c r="N1721" s="104"/>
      <c r="O1721" s="79">
        <f t="shared" si="81"/>
        <v>0</v>
      </c>
      <c r="P1721" s="79">
        <f t="shared" si="81"/>
        <v>0</v>
      </c>
      <c r="Q1721" s="152" t="str">
        <f t="shared" si="82"/>
        <v/>
      </c>
    </row>
    <row r="1722" spans="1:17" x14ac:dyDescent="0.2">
      <c r="A1722" s="118" t="str">
        <f t="shared" si="80"/>
        <v/>
      </c>
      <c r="B1722" s="104"/>
      <c r="C1722" s="153"/>
      <c r="D1722" s="105"/>
      <c r="E1722" s="105"/>
      <c r="F1722" s="106"/>
      <c r="G1722" s="105"/>
      <c r="H1722" s="105"/>
      <c r="I1722" s="107"/>
      <c r="J1722" s="422"/>
      <c r="K1722" s="422"/>
      <c r="L1722" s="531"/>
      <c r="M1722" s="422"/>
      <c r="N1722" s="104"/>
      <c r="O1722" s="427">
        <f t="shared" si="81"/>
        <v>0</v>
      </c>
      <c r="P1722" s="427">
        <f t="shared" si="81"/>
        <v>0</v>
      </c>
      <c r="Q1722" s="428" t="str">
        <f t="shared" si="82"/>
        <v/>
      </c>
    </row>
    <row r="1723" spans="1:17" x14ac:dyDescent="0.2">
      <c r="A1723" s="118" t="str">
        <f t="shared" si="80"/>
        <v/>
      </c>
      <c r="B1723" s="104"/>
      <c r="C1723" s="153"/>
      <c r="D1723" s="105"/>
      <c r="E1723" s="105"/>
      <c r="F1723" s="106"/>
      <c r="G1723" s="105"/>
      <c r="H1723" s="105"/>
      <c r="I1723" s="107"/>
      <c r="J1723" s="422"/>
      <c r="K1723" s="422"/>
      <c r="L1723" s="531"/>
      <c r="M1723" s="422"/>
      <c r="N1723" s="104"/>
      <c r="O1723" s="79">
        <f t="shared" si="81"/>
        <v>0</v>
      </c>
      <c r="P1723" s="79">
        <f t="shared" si="81"/>
        <v>0</v>
      </c>
      <c r="Q1723" s="102" t="str">
        <f t="shared" si="82"/>
        <v/>
      </c>
    </row>
    <row r="1724" spans="1:17" x14ac:dyDescent="0.2">
      <c r="A1724" s="438" t="str">
        <f t="shared" si="80"/>
        <v/>
      </c>
      <c r="B1724" s="104"/>
      <c r="C1724" s="153"/>
      <c r="D1724" s="105"/>
      <c r="E1724" s="105"/>
      <c r="F1724" s="106"/>
      <c r="G1724" s="105"/>
      <c r="H1724" s="105"/>
      <c r="I1724" s="107"/>
      <c r="J1724" s="422"/>
      <c r="K1724" s="422"/>
      <c r="L1724" s="531"/>
      <c r="M1724" s="422"/>
      <c r="N1724" s="104"/>
      <c r="O1724" s="79">
        <f t="shared" si="81"/>
        <v>0</v>
      </c>
      <c r="P1724" s="79">
        <f t="shared" si="81"/>
        <v>0</v>
      </c>
      <c r="Q1724" s="102" t="str">
        <f t="shared" si="82"/>
        <v/>
      </c>
    </row>
    <row r="1725" spans="1:17" x14ac:dyDescent="0.2">
      <c r="A1725" s="118" t="str">
        <f t="shared" si="80"/>
        <v/>
      </c>
      <c r="B1725" s="104"/>
      <c r="C1725" s="153"/>
      <c r="D1725" s="105"/>
      <c r="E1725" s="105"/>
      <c r="F1725" s="106"/>
      <c r="G1725" s="105"/>
      <c r="H1725" s="105"/>
      <c r="I1725" s="107"/>
      <c r="J1725" s="422"/>
      <c r="K1725" s="422"/>
      <c r="L1725" s="531"/>
      <c r="M1725" s="422"/>
      <c r="N1725" s="104"/>
      <c r="O1725" s="79">
        <f t="shared" si="81"/>
        <v>0</v>
      </c>
      <c r="P1725" s="79">
        <f t="shared" si="81"/>
        <v>0</v>
      </c>
      <c r="Q1725" s="152" t="str">
        <f t="shared" si="82"/>
        <v/>
      </c>
    </row>
    <row r="1726" spans="1:17" x14ac:dyDescent="0.2">
      <c r="A1726" s="118" t="str">
        <f t="shared" si="80"/>
        <v/>
      </c>
      <c r="B1726" s="104"/>
      <c r="C1726" s="153"/>
      <c r="D1726" s="105"/>
      <c r="E1726" s="105"/>
      <c r="F1726" s="106"/>
      <c r="G1726" s="105"/>
      <c r="H1726" s="105"/>
      <c r="I1726" s="107"/>
      <c r="J1726" s="422"/>
      <c r="K1726" s="422"/>
      <c r="L1726" s="531"/>
      <c r="M1726" s="422"/>
      <c r="N1726" s="104"/>
      <c r="O1726" s="427">
        <f t="shared" si="81"/>
        <v>0</v>
      </c>
      <c r="P1726" s="427">
        <f t="shared" si="81"/>
        <v>0</v>
      </c>
      <c r="Q1726" s="428" t="str">
        <f t="shared" si="82"/>
        <v/>
      </c>
    </row>
    <row r="1727" spans="1:17" x14ac:dyDescent="0.2">
      <c r="A1727" s="118" t="str">
        <f t="shared" si="80"/>
        <v/>
      </c>
      <c r="B1727" s="104"/>
      <c r="C1727" s="153"/>
      <c r="D1727" s="105"/>
      <c r="E1727" s="105"/>
      <c r="F1727" s="106"/>
      <c r="G1727" s="105"/>
      <c r="H1727" s="105"/>
      <c r="I1727" s="107"/>
      <c r="J1727" s="422"/>
      <c r="K1727" s="422"/>
      <c r="L1727" s="531"/>
      <c r="M1727" s="422"/>
      <c r="N1727" s="104"/>
      <c r="O1727" s="79">
        <f t="shared" si="81"/>
        <v>0</v>
      </c>
      <c r="P1727" s="79">
        <f t="shared" si="81"/>
        <v>0</v>
      </c>
      <c r="Q1727" s="102" t="str">
        <f t="shared" si="82"/>
        <v/>
      </c>
    </row>
    <row r="1728" spans="1:17" x14ac:dyDescent="0.2">
      <c r="A1728" s="118" t="str">
        <f t="shared" si="80"/>
        <v/>
      </c>
      <c r="B1728" s="104"/>
      <c r="C1728" s="153"/>
      <c r="D1728" s="105"/>
      <c r="E1728" s="105"/>
      <c r="F1728" s="106"/>
      <c r="G1728" s="105"/>
      <c r="H1728" s="105"/>
      <c r="I1728" s="107"/>
      <c r="J1728" s="422"/>
      <c r="K1728" s="422"/>
      <c r="L1728" s="531"/>
      <c r="M1728" s="422"/>
      <c r="N1728" s="103"/>
      <c r="O1728" s="79">
        <f t="shared" si="81"/>
        <v>0</v>
      </c>
      <c r="P1728" s="79">
        <f t="shared" si="81"/>
        <v>0</v>
      </c>
      <c r="Q1728" s="102" t="str">
        <f t="shared" si="82"/>
        <v/>
      </c>
    </row>
    <row r="1729" spans="1:17" x14ac:dyDescent="0.2">
      <c r="A1729" s="438" t="str">
        <f t="shared" si="80"/>
        <v/>
      </c>
      <c r="B1729" s="104"/>
      <c r="C1729" s="153"/>
      <c r="D1729" s="105"/>
      <c r="E1729" s="105"/>
      <c r="F1729" s="106"/>
      <c r="G1729" s="105"/>
      <c r="H1729" s="105"/>
      <c r="I1729" s="107"/>
      <c r="J1729" s="422"/>
      <c r="K1729" s="422"/>
      <c r="L1729" s="531"/>
      <c r="M1729" s="422"/>
      <c r="N1729" s="103"/>
      <c r="O1729" s="79">
        <f t="shared" si="81"/>
        <v>0</v>
      </c>
      <c r="P1729" s="79">
        <f t="shared" si="81"/>
        <v>0</v>
      </c>
      <c r="Q1729" s="152" t="str">
        <f t="shared" si="82"/>
        <v/>
      </c>
    </row>
    <row r="1730" spans="1:17" x14ac:dyDescent="0.2">
      <c r="A1730" s="118" t="str">
        <f t="shared" si="80"/>
        <v/>
      </c>
      <c r="B1730" s="104"/>
      <c r="C1730" s="153"/>
      <c r="D1730" s="105"/>
      <c r="E1730" s="105"/>
      <c r="F1730" s="106"/>
      <c r="G1730" s="105"/>
      <c r="H1730" s="105"/>
      <c r="I1730" s="107"/>
      <c r="J1730" s="422"/>
      <c r="K1730" s="422"/>
      <c r="L1730" s="531"/>
      <c r="M1730" s="422"/>
      <c r="N1730" s="103"/>
      <c r="O1730" s="427">
        <f t="shared" si="81"/>
        <v>0</v>
      </c>
      <c r="P1730" s="427">
        <f t="shared" si="81"/>
        <v>0</v>
      </c>
      <c r="Q1730" s="428" t="str">
        <f t="shared" si="82"/>
        <v/>
      </c>
    </row>
    <row r="1731" spans="1:17" x14ac:dyDescent="0.2">
      <c r="A1731" s="118" t="str">
        <f t="shared" si="80"/>
        <v/>
      </c>
      <c r="B1731" s="104"/>
      <c r="C1731" s="153"/>
      <c r="D1731" s="105"/>
      <c r="E1731" s="105"/>
      <c r="F1731" s="106"/>
      <c r="G1731" s="105"/>
      <c r="H1731" s="105"/>
      <c r="I1731" s="107"/>
      <c r="J1731" s="422"/>
      <c r="K1731" s="422"/>
      <c r="L1731" s="531"/>
      <c r="M1731" s="422"/>
      <c r="N1731" s="103"/>
      <c r="O1731" s="79">
        <f t="shared" si="81"/>
        <v>0</v>
      </c>
      <c r="P1731" s="79">
        <f t="shared" si="81"/>
        <v>0</v>
      </c>
      <c r="Q1731" s="102" t="str">
        <f t="shared" si="82"/>
        <v/>
      </c>
    </row>
    <row r="1732" spans="1:17" x14ac:dyDescent="0.2">
      <c r="A1732" s="118" t="str">
        <f t="shared" si="80"/>
        <v/>
      </c>
      <c r="B1732" s="104"/>
      <c r="C1732" s="153"/>
      <c r="D1732" s="105"/>
      <c r="E1732" s="105"/>
      <c r="F1732" s="106"/>
      <c r="G1732" s="105"/>
      <c r="H1732" s="105"/>
      <c r="I1732" s="107"/>
      <c r="J1732" s="422"/>
      <c r="K1732" s="422"/>
      <c r="L1732" s="531"/>
      <c r="M1732" s="422"/>
      <c r="N1732" s="103"/>
      <c r="O1732" s="79">
        <f t="shared" si="81"/>
        <v>0</v>
      </c>
      <c r="P1732" s="79">
        <f t="shared" si="81"/>
        <v>0</v>
      </c>
      <c r="Q1732" s="102" t="str">
        <f t="shared" si="82"/>
        <v/>
      </c>
    </row>
    <row r="1733" spans="1:17" x14ac:dyDescent="0.2">
      <c r="A1733" s="118" t="str">
        <f t="shared" si="80"/>
        <v/>
      </c>
      <c r="B1733" s="104"/>
      <c r="C1733" s="153"/>
      <c r="D1733" s="105"/>
      <c r="E1733" s="105"/>
      <c r="F1733" s="106"/>
      <c r="G1733" s="105"/>
      <c r="H1733" s="105"/>
      <c r="I1733" s="107"/>
      <c r="J1733" s="422"/>
      <c r="K1733" s="422"/>
      <c r="L1733" s="531"/>
      <c r="M1733" s="422"/>
      <c r="N1733" s="103"/>
      <c r="O1733" s="79">
        <f t="shared" si="81"/>
        <v>0</v>
      </c>
      <c r="P1733" s="79">
        <f t="shared" si="81"/>
        <v>0</v>
      </c>
      <c r="Q1733" s="152" t="str">
        <f t="shared" si="82"/>
        <v/>
      </c>
    </row>
    <row r="1734" spans="1:17" x14ac:dyDescent="0.2">
      <c r="A1734" s="438" t="str">
        <f t="shared" si="80"/>
        <v/>
      </c>
      <c r="B1734" s="104"/>
      <c r="C1734" s="153"/>
      <c r="D1734" s="105"/>
      <c r="E1734" s="105"/>
      <c r="F1734" s="106"/>
      <c r="G1734" s="105"/>
      <c r="H1734" s="105"/>
      <c r="I1734" s="107"/>
      <c r="J1734" s="422"/>
      <c r="K1734" s="422"/>
      <c r="L1734" s="531"/>
      <c r="M1734" s="422"/>
      <c r="N1734" s="103"/>
      <c r="O1734" s="427">
        <f t="shared" si="81"/>
        <v>0</v>
      </c>
      <c r="P1734" s="427">
        <f t="shared" si="81"/>
        <v>0</v>
      </c>
      <c r="Q1734" s="428" t="str">
        <f t="shared" si="82"/>
        <v/>
      </c>
    </row>
    <row r="1735" spans="1:17" x14ac:dyDescent="0.2">
      <c r="A1735" s="118" t="str">
        <f t="shared" si="80"/>
        <v/>
      </c>
      <c r="B1735" s="104"/>
      <c r="C1735" s="153"/>
      <c r="D1735" s="105"/>
      <c r="E1735" s="105"/>
      <c r="F1735" s="106"/>
      <c r="G1735" s="105"/>
      <c r="H1735" s="105"/>
      <c r="I1735" s="107"/>
      <c r="J1735" s="422"/>
      <c r="K1735" s="422"/>
      <c r="L1735" s="531"/>
      <c r="M1735" s="422"/>
      <c r="N1735" s="103"/>
      <c r="O1735" s="79">
        <f t="shared" si="81"/>
        <v>0</v>
      </c>
      <c r="P1735" s="79">
        <f t="shared" si="81"/>
        <v>0</v>
      </c>
      <c r="Q1735" s="102" t="str">
        <f t="shared" si="82"/>
        <v/>
      </c>
    </row>
    <row r="1736" spans="1:17" x14ac:dyDescent="0.2">
      <c r="A1736" s="118" t="str">
        <f t="shared" si="80"/>
        <v/>
      </c>
      <c r="B1736" s="104"/>
      <c r="C1736" s="153"/>
      <c r="D1736" s="105"/>
      <c r="E1736" s="105"/>
      <c r="F1736" s="106"/>
      <c r="G1736" s="105"/>
      <c r="H1736" s="105"/>
      <c r="I1736" s="107"/>
      <c r="J1736" s="422"/>
      <c r="K1736" s="422"/>
      <c r="L1736" s="531"/>
      <c r="M1736" s="422"/>
      <c r="N1736" s="103"/>
      <c r="O1736" s="79">
        <f t="shared" si="81"/>
        <v>0</v>
      </c>
      <c r="P1736" s="79">
        <f t="shared" si="81"/>
        <v>0</v>
      </c>
      <c r="Q1736" s="102" t="str">
        <f t="shared" si="82"/>
        <v/>
      </c>
    </row>
    <row r="1737" spans="1:17" x14ac:dyDescent="0.2">
      <c r="A1737" s="118" t="str">
        <f t="shared" si="80"/>
        <v/>
      </c>
      <c r="B1737" s="104"/>
      <c r="C1737" s="153"/>
      <c r="D1737" s="105"/>
      <c r="E1737" s="105"/>
      <c r="F1737" s="106"/>
      <c r="G1737" s="105"/>
      <c r="H1737" s="105"/>
      <c r="I1737" s="107"/>
      <c r="J1737" s="422"/>
      <c r="K1737" s="422"/>
      <c r="L1737" s="531"/>
      <c r="M1737" s="422"/>
      <c r="N1737" s="103"/>
      <c r="O1737" s="79">
        <f t="shared" si="81"/>
        <v>0</v>
      </c>
      <c r="P1737" s="79">
        <f t="shared" si="81"/>
        <v>0</v>
      </c>
      <c r="Q1737" s="152" t="str">
        <f t="shared" si="82"/>
        <v/>
      </c>
    </row>
    <row r="1738" spans="1:17" x14ac:dyDescent="0.2">
      <c r="A1738" s="118" t="str">
        <f t="shared" si="80"/>
        <v/>
      </c>
      <c r="B1738" s="104"/>
      <c r="C1738" s="153"/>
      <c r="D1738" s="105"/>
      <c r="E1738" s="105"/>
      <c r="F1738" s="106"/>
      <c r="G1738" s="105"/>
      <c r="H1738" s="105"/>
      <c r="I1738" s="107"/>
      <c r="J1738" s="422"/>
      <c r="K1738" s="422"/>
      <c r="L1738" s="531"/>
      <c r="M1738" s="422"/>
      <c r="N1738" s="103"/>
      <c r="O1738" s="427">
        <f t="shared" si="81"/>
        <v>0</v>
      </c>
      <c r="P1738" s="427">
        <f t="shared" si="81"/>
        <v>0</v>
      </c>
      <c r="Q1738" s="428" t="str">
        <f t="shared" si="82"/>
        <v/>
      </c>
    </row>
    <row r="1739" spans="1:17" x14ac:dyDescent="0.2">
      <c r="A1739" s="438" t="str">
        <f t="shared" si="80"/>
        <v/>
      </c>
      <c r="B1739" s="104"/>
      <c r="C1739" s="153"/>
      <c r="D1739" s="105"/>
      <c r="E1739" s="105"/>
      <c r="F1739" s="106"/>
      <c r="G1739" s="105"/>
      <c r="H1739" s="105"/>
      <c r="I1739" s="107"/>
      <c r="J1739" s="422"/>
      <c r="K1739" s="422"/>
      <c r="L1739" s="531"/>
      <c r="M1739" s="422"/>
      <c r="N1739" s="103"/>
      <c r="O1739" s="79">
        <f t="shared" si="81"/>
        <v>0</v>
      </c>
      <c r="P1739" s="79">
        <f t="shared" si="81"/>
        <v>0</v>
      </c>
      <c r="Q1739" s="102" t="str">
        <f t="shared" si="82"/>
        <v/>
      </c>
    </row>
    <row r="1740" spans="1:17" x14ac:dyDescent="0.2">
      <c r="A1740" s="118" t="str">
        <f t="shared" si="80"/>
        <v/>
      </c>
      <c r="B1740" s="104"/>
      <c r="C1740" s="153"/>
      <c r="D1740" s="105"/>
      <c r="E1740" s="105"/>
      <c r="F1740" s="106"/>
      <c r="G1740" s="105"/>
      <c r="H1740" s="105"/>
      <c r="I1740" s="107"/>
      <c r="J1740" s="422"/>
      <c r="K1740" s="422"/>
      <c r="L1740" s="531"/>
      <c r="M1740" s="422"/>
      <c r="N1740" s="103"/>
      <c r="O1740" s="79">
        <f t="shared" si="81"/>
        <v>0</v>
      </c>
      <c r="P1740" s="79">
        <f t="shared" si="81"/>
        <v>0</v>
      </c>
      <c r="Q1740" s="102" t="str">
        <f t="shared" si="82"/>
        <v/>
      </c>
    </row>
    <row r="1741" spans="1:17" x14ac:dyDescent="0.2">
      <c r="A1741" s="118" t="str">
        <f t="shared" si="80"/>
        <v/>
      </c>
      <c r="B1741" s="104"/>
      <c r="C1741" s="153"/>
      <c r="D1741" s="105"/>
      <c r="E1741" s="105"/>
      <c r="F1741" s="106"/>
      <c r="G1741" s="105"/>
      <c r="H1741" s="105"/>
      <c r="I1741" s="107"/>
      <c r="J1741" s="422"/>
      <c r="K1741" s="422"/>
      <c r="L1741" s="531"/>
      <c r="M1741" s="422"/>
      <c r="N1741" s="103"/>
      <c r="O1741" s="79">
        <f t="shared" si="81"/>
        <v>0</v>
      </c>
      <c r="P1741" s="79">
        <f t="shared" si="81"/>
        <v>0</v>
      </c>
      <c r="Q1741" s="152" t="str">
        <f t="shared" si="82"/>
        <v/>
      </c>
    </row>
    <row r="1742" spans="1:17" x14ac:dyDescent="0.2">
      <c r="A1742" s="118" t="str">
        <f t="shared" si="80"/>
        <v/>
      </c>
      <c r="B1742" s="104"/>
      <c r="C1742" s="153"/>
      <c r="D1742" s="105"/>
      <c r="E1742" s="105"/>
      <c r="F1742" s="106"/>
      <c r="G1742" s="105"/>
      <c r="H1742" s="105"/>
      <c r="I1742" s="107"/>
      <c r="J1742" s="422"/>
      <c r="K1742" s="422"/>
      <c r="L1742" s="531"/>
      <c r="M1742" s="422"/>
      <c r="N1742" s="103"/>
      <c r="O1742" s="427">
        <f t="shared" si="81"/>
        <v>0</v>
      </c>
      <c r="P1742" s="427">
        <f t="shared" si="81"/>
        <v>0</v>
      </c>
      <c r="Q1742" s="428" t="str">
        <f t="shared" si="82"/>
        <v/>
      </c>
    </row>
    <row r="1743" spans="1:17" x14ac:dyDescent="0.2">
      <c r="A1743" s="118" t="str">
        <f t="shared" si="80"/>
        <v/>
      </c>
      <c r="B1743" s="104"/>
      <c r="C1743" s="153"/>
      <c r="D1743" s="105"/>
      <c r="E1743" s="105"/>
      <c r="F1743" s="106"/>
      <c r="G1743" s="105"/>
      <c r="H1743" s="105"/>
      <c r="I1743" s="107"/>
      <c r="J1743" s="422"/>
      <c r="K1743" s="422"/>
      <c r="L1743" s="531"/>
      <c r="M1743" s="422"/>
      <c r="N1743" s="103"/>
      <c r="O1743" s="79">
        <f t="shared" si="81"/>
        <v>0</v>
      </c>
      <c r="P1743" s="79">
        <f t="shared" si="81"/>
        <v>0</v>
      </c>
      <c r="Q1743" s="102" t="str">
        <f t="shared" si="82"/>
        <v/>
      </c>
    </row>
    <row r="1744" spans="1:17" x14ac:dyDescent="0.2">
      <c r="A1744" s="438" t="str">
        <f t="shared" si="80"/>
        <v/>
      </c>
      <c r="B1744" s="104"/>
      <c r="C1744" s="153"/>
      <c r="D1744" s="105"/>
      <c r="E1744" s="105"/>
      <c r="F1744" s="106"/>
      <c r="G1744" s="105"/>
      <c r="H1744" s="105"/>
      <c r="I1744" s="107"/>
      <c r="J1744" s="422"/>
      <c r="K1744" s="422"/>
      <c r="L1744" s="531"/>
      <c r="M1744" s="422"/>
      <c r="N1744" s="103"/>
      <c r="O1744" s="79">
        <f t="shared" si="81"/>
        <v>0</v>
      </c>
      <c r="P1744" s="79">
        <f t="shared" si="81"/>
        <v>0</v>
      </c>
      <c r="Q1744" s="102" t="str">
        <f t="shared" si="82"/>
        <v/>
      </c>
    </row>
    <row r="1745" spans="1:17" x14ac:dyDescent="0.2">
      <c r="A1745" s="118" t="str">
        <f t="shared" si="80"/>
        <v/>
      </c>
      <c r="B1745" s="104"/>
      <c r="C1745" s="153"/>
      <c r="D1745" s="105"/>
      <c r="E1745" s="105"/>
      <c r="F1745" s="106"/>
      <c r="G1745" s="105"/>
      <c r="H1745" s="105"/>
      <c r="I1745" s="107"/>
      <c r="J1745" s="422"/>
      <c r="K1745" s="422"/>
      <c r="L1745" s="531"/>
      <c r="M1745" s="422"/>
      <c r="N1745" s="103"/>
      <c r="O1745" s="79">
        <f t="shared" si="81"/>
        <v>0</v>
      </c>
      <c r="P1745" s="79">
        <f t="shared" si="81"/>
        <v>0</v>
      </c>
      <c r="Q1745" s="152" t="str">
        <f t="shared" si="82"/>
        <v/>
      </c>
    </row>
    <row r="1746" spans="1:17" x14ac:dyDescent="0.2">
      <c r="A1746" s="118" t="str">
        <f t="shared" si="80"/>
        <v/>
      </c>
      <c r="B1746" s="104"/>
      <c r="C1746" s="153"/>
      <c r="D1746" s="105"/>
      <c r="E1746" s="105"/>
      <c r="F1746" s="106"/>
      <c r="G1746" s="105"/>
      <c r="H1746" s="105"/>
      <c r="I1746" s="107"/>
      <c r="J1746" s="422"/>
      <c r="K1746" s="422"/>
      <c r="L1746" s="531"/>
      <c r="M1746" s="422"/>
      <c r="N1746" s="103"/>
      <c r="O1746" s="427">
        <f t="shared" si="81"/>
        <v>0</v>
      </c>
      <c r="P1746" s="427">
        <f t="shared" si="81"/>
        <v>0</v>
      </c>
      <c r="Q1746" s="428" t="str">
        <f t="shared" si="82"/>
        <v/>
      </c>
    </row>
    <row r="1747" spans="1:17" x14ac:dyDescent="0.2">
      <c r="A1747" s="118" t="str">
        <f t="shared" si="80"/>
        <v/>
      </c>
      <c r="B1747" s="104"/>
      <c r="C1747" s="153"/>
      <c r="D1747" s="105"/>
      <c r="E1747" s="105"/>
      <c r="F1747" s="106"/>
      <c r="G1747" s="105"/>
      <c r="H1747" s="105"/>
      <c r="I1747" s="107"/>
      <c r="J1747" s="422"/>
      <c r="K1747" s="422"/>
      <c r="L1747" s="531"/>
      <c r="M1747" s="422"/>
      <c r="N1747" s="103"/>
      <c r="O1747" s="79">
        <f t="shared" si="81"/>
        <v>0</v>
      </c>
      <c r="P1747" s="79">
        <f t="shared" si="81"/>
        <v>0</v>
      </c>
      <c r="Q1747" s="102" t="str">
        <f t="shared" si="82"/>
        <v/>
      </c>
    </row>
    <row r="1748" spans="1:17" x14ac:dyDescent="0.2">
      <c r="A1748" s="118" t="str">
        <f t="shared" si="80"/>
        <v/>
      </c>
      <c r="B1748" s="104"/>
      <c r="C1748" s="153"/>
      <c r="D1748" s="105"/>
      <c r="E1748" s="105"/>
      <c r="F1748" s="106"/>
      <c r="G1748" s="105"/>
      <c r="H1748" s="105"/>
      <c r="I1748" s="107"/>
      <c r="J1748" s="422"/>
      <c r="K1748" s="422"/>
      <c r="L1748" s="531"/>
      <c r="M1748" s="422"/>
      <c r="N1748" s="103"/>
      <c r="O1748" s="79">
        <f t="shared" si="81"/>
        <v>0</v>
      </c>
      <c r="P1748" s="79">
        <f t="shared" si="81"/>
        <v>0</v>
      </c>
      <c r="Q1748" s="102" t="str">
        <f t="shared" si="82"/>
        <v/>
      </c>
    </row>
    <row r="1749" spans="1:17" x14ac:dyDescent="0.2">
      <c r="A1749" s="438" t="str">
        <f t="shared" si="80"/>
        <v/>
      </c>
      <c r="B1749" s="104"/>
      <c r="C1749" s="153"/>
      <c r="D1749" s="105"/>
      <c r="E1749" s="105"/>
      <c r="F1749" s="106"/>
      <c r="G1749" s="105"/>
      <c r="H1749" s="105"/>
      <c r="I1749" s="107"/>
      <c r="J1749" s="422"/>
      <c r="K1749" s="422"/>
      <c r="L1749" s="531"/>
      <c r="M1749" s="422"/>
      <c r="N1749" s="103"/>
      <c r="O1749" s="79">
        <f t="shared" si="81"/>
        <v>0</v>
      </c>
      <c r="P1749" s="79">
        <f t="shared" si="81"/>
        <v>0</v>
      </c>
      <c r="Q1749" s="152" t="str">
        <f t="shared" si="82"/>
        <v/>
      </c>
    </row>
    <row r="1750" spans="1:17" x14ac:dyDescent="0.2">
      <c r="A1750" s="118" t="str">
        <f t="shared" si="80"/>
        <v/>
      </c>
      <c r="B1750" s="104"/>
      <c r="C1750" s="153"/>
      <c r="D1750" s="105"/>
      <c r="E1750" s="105"/>
      <c r="F1750" s="106"/>
      <c r="G1750" s="105"/>
      <c r="H1750" s="105"/>
      <c r="I1750" s="107"/>
      <c r="J1750" s="422"/>
      <c r="K1750" s="422"/>
      <c r="L1750" s="531"/>
      <c r="M1750" s="422"/>
      <c r="N1750" s="103"/>
      <c r="O1750" s="427">
        <f t="shared" si="81"/>
        <v>0</v>
      </c>
      <c r="P1750" s="427">
        <f t="shared" si="81"/>
        <v>0</v>
      </c>
      <c r="Q1750" s="428" t="str">
        <f t="shared" si="82"/>
        <v/>
      </c>
    </row>
    <row r="1751" spans="1:17" x14ac:dyDescent="0.2">
      <c r="A1751" s="118" t="str">
        <f t="shared" si="80"/>
        <v/>
      </c>
      <c r="B1751" s="104"/>
      <c r="C1751" s="153"/>
      <c r="D1751" s="105"/>
      <c r="E1751" s="105"/>
      <c r="F1751" s="106"/>
      <c r="G1751" s="105"/>
      <c r="H1751" s="105"/>
      <c r="I1751" s="107"/>
      <c r="J1751" s="422"/>
      <c r="K1751" s="422"/>
      <c r="L1751" s="531"/>
      <c r="M1751" s="422"/>
      <c r="N1751" s="103"/>
      <c r="O1751" s="79">
        <f t="shared" si="81"/>
        <v>0</v>
      </c>
      <c r="P1751" s="79">
        <f t="shared" si="81"/>
        <v>0</v>
      </c>
      <c r="Q1751" s="102" t="str">
        <f t="shared" si="82"/>
        <v/>
      </c>
    </row>
    <row r="1752" spans="1:17" x14ac:dyDescent="0.2">
      <c r="A1752" s="118" t="str">
        <f t="shared" si="80"/>
        <v/>
      </c>
      <c r="B1752" s="104"/>
      <c r="C1752" s="153"/>
      <c r="D1752" s="105"/>
      <c r="E1752" s="105"/>
      <c r="F1752" s="106"/>
      <c r="G1752" s="105"/>
      <c r="H1752" s="105"/>
      <c r="I1752" s="107"/>
      <c r="J1752" s="422"/>
      <c r="K1752" s="422"/>
      <c r="L1752" s="531"/>
      <c r="M1752" s="422"/>
      <c r="N1752" s="103"/>
      <c r="O1752" s="79">
        <f t="shared" si="81"/>
        <v>0</v>
      </c>
      <c r="P1752" s="79">
        <f t="shared" si="81"/>
        <v>0</v>
      </c>
      <c r="Q1752" s="102" t="str">
        <f t="shared" si="82"/>
        <v/>
      </c>
    </row>
    <row r="1753" spans="1:17" x14ac:dyDescent="0.2">
      <c r="A1753" s="118" t="str">
        <f t="shared" si="80"/>
        <v/>
      </c>
      <c r="B1753" s="104"/>
      <c r="C1753" s="153"/>
      <c r="D1753" s="105"/>
      <c r="E1753" s="105"/>
      <c r="F1753" s="106"/>
      <c r="G1753" s="105"/>
      <c r="H1753" s="105"/>
      <c r="I1753" s="107"/>
      <c r="J1753" s="422"/>
      <c r="K1753" s="422"/>
      <c r="L1753" s="531"/>
      <c r="M1753" s="422"/>
      <c r="N1753" s="103"/>
      <c r="O1753" s="79">
        <f t="shared" si="81"/>
        <v>0</v>
      </c>
      <c r="P1753" s="79">
        <f t="shared" si="81"/>
        <v>0</v>
      </c>
      <c r="Q1753" s="152" t="str">
        <f t="shared" si="82"/>
        <v/>
      </c>
    </row>
    <row r="1754" spans="1:17" x14ac:dyDescent="0.2">
      <c r="A1754" s="438" t="str">
        <f t="shared" si="80"/>
        <v/>
      </c>
      <c r="B1754" s="104"/>
      <c r="C1754" s="153"/>
      <c r="D1754" s="105"/>
      <c r="E1754" s="105"/>
      <c r="F1754" s="106"/>
      <c r="G1754" s="105"/>
      <c r="H1754" s="105"/>
      <c r="I1754" s="107"/>
      <c r="J1754" s="422"/>
      <c r="K1754" s="422"/>
      <c r="L1754" s="531"/>
      <c r="M1754" s="422"/>
      <c r="N1754" s="103"/>
      <c r="O1754" s="427">
        <f t="shared" si="81"/>
        <v>0</v>
      </c>
      <c r="P1754" s="427">
        <f t="shared" si="81"/>
        <v>0</v>
      </c>
      <c r="Q1754" s="428" t="str">
        <f t="shared" si="82"/>
        <v/>
      </c>
    </row>
    <row r="1755" spans="1:17" x14ac:dyDescent="0.2">
      <c r="A1755" s="118" t="str">
        <f t="shared" si="80"/>
        <v/>
      </c>
      <c r="B1755" s="104"/>
      <c r="C1755" s="153"/>
      <c r="D1755" s="105"/>
      <c r="E1755" s="105"/>
      <c r="F1755" s="106"/>
      <c r="G1755" s="105"/>
      <c r="H1755" s="105"/>
      <c r="I1755" s="107"/>
      <c r="J1755" s="422"/>
      <c r="K1755" s="422"/>
      <c r="L1755" s="531"/>
      <c r="M1755" s="422"/>
      <c r="N1755" s="103"/>
      <c r="O1755" s="79">
        <f t="shared" si="81"/>
        <v>0</v>
      </c>
      <c r="P1755" s="79">
        <f t="shared" si="81"/>
        <v>0</v>
      </c>
      <c r="Q1755" s="102" t="str">
        <f t="shared" si="82"/>
        <v/>
      </c>
    </row>
    <row r="1756" spans="1:17" x14ac:dyDescent="0.2">
      <c r="A1756" s="118" t="str">
        <f t="shared" si="80"/>
        <v/>
      </c>
      <c r="B1756" s="104"/>
      <c r="C1756" s="153"/>
      <c r="D1756" s="105"/>
      <c r="E1756" s="105"/>
      <c r="F1756" s="106"/>
      <c r="G1756" s="105"/>
      <c r="H1756" s="105"/>
      <c r="I1756" s="107"/>
      <c r="J1756" s="422"/>
      <c r="K1756" s="422"/>
      <c r="L1756" s="531"/>
      <c r="M1756" s="422"/>
      <c r="N1756" s="103"/>
      <c r="O1756" s="79">
        <f t="shared" si="81"/>
        <v>0</v>
      </c>
      <c r="P1756" s="79">
        <f t="shared" si="81"/>
        <v>0</v>
      </c>
      <c r="Q1756" s="102" t="str">
        <f t="shared" si="82"/>
        <v/>
      </c>
    </row>
    <row r="1757" spans="1:17" x14ac:dyDescent="0.2">
      <c r="A1757" s="118" t="str">
        <f>IF(B1757="","",ROW()-4)</f>
        <v/>
      </c>
      <c r="B1757" s="104"/>
      <c r="C1757" s="153"/>
      <c r="D1757" s="105"/>
      <c r="E1757" s="105"/>
      <c r="F1757" s="106"/>
      <c r="G1757" s="105"/>
      <c r="H1757" s="105"/>
      <c r="I1757" s="107"/>
      <c r="J1757" s="422"/>
      <c r="K1757" s="422"/>
      <c r="L1757" s="531"/>
      <c r="M1757" s="422"/>
      <c r="N1757" s="104"/>
      <c r="O1757" s="79">
        <f t="shared" si="81"/>
        <v>0</v>
      </c>
      <c r="P1757" s="79">
        <f t="shared" si="81"/>
        <v>0</v>
      </c>
      <c r="Q1757" s="102" t="str">
        <f t="shared" si="82"/>
        <v/>
      </c>
    </row>
    <row r="1758" spans="1:17" x14ac:dyDescent="0.2">
      <c r="A1758" s="118" t="str">
        <f>IF(B1758="","",ROW()-4)</f>
        <v/>
      </c>
      <c r="B1758" s="147"/>
      <c r="C1758" s="283"/>
      <c r="D1758" s="148"/>
      <c r="E1758" s="148"/>
      <c r="F1758" s="149"/>
      <c r="G1758" s="148"/>
      <c r="H1758" s="148"/>
      <c r="I1758" s="150"/>
      <c r="J1758" s="424"/>
      <c r="K1758" s="424"/>
      <c r="L1758" s="534"/>
      <c r="M1758" s="424"/>
      <c r="N1758" s="147"/>
      <c r="O1758" s="79">
        <f t="shared" si="81"/>
        <v>0</v>
      </c>
      <c r="P1758" s="79">
        <f t="shared" si="81"/>
        <v>0</v>
      </c>
      <c r="Q1758" s="102" t="str">
        <f t="shared" si="82"/>
        <v/>
      </c>
    </row>
  </sheetData>
  <mergeCells count="3">
    <mergeCell ref="A1:N1"/>
    <mergeCell ref="A2:N2"/>
    <mergeCell ref="A3:N3"/>
  </mergeCells>
  <dataValidations count="3">
    <dataValidation type="list" allowBlank="1" showInputMessage="1" showErrorMessage="1" sqref="H93:H1758 I300 H5:H91">
      <formula1>VinculoPT</formula1>
    </dataValidation>
    <dataValidation type="list" allowBlank="1" showInputMessage="1" showErrorMessage="1" sqref="D5:D1758">
      <formula1>Categorias</formula1>
    </dataValidation>
    <dataValidation type="list" allowBlank="1" showInputMessage="1" showErrorMessage="1" sqref="E5:E1758">
      <formula1>INDIRECT($Q5)</formula1>
    </dataValidation>
  </dataValidations>
  <pageMargins left="0.39370078740157483" right="0.39370078740157483" top="0.39370078740157483" bottom="0.39370078740157483" header="0.31496062992125984" footer="0.31496062992125984"/>
  <pageSetup paperSize="9" scale="54"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showWhiteSpace="0" view="pageLayout" zoomScaleNormal="100" workbookViewId="0">
      <selection sqref="A1:A5"/>
    </sheetView>
  </sheetViews>
  <sheetFormatPr defaultColWidth="0" defaultRowHeight="12.75" x14ac:dyDescent="0.2"/>
  <cols>
    <col min="1" max="1" width="95.28515625" style="377" customWidth="1"/>
    <col min="2" max="2" width="18.28515625" hidden="1" customWidth="1"/>
    <col min="3" max="16384" width="9.140625" hidden="1"/>
  </cols>
  <sheetData>
    <row r="1" spans="1:8" s="1" customFormat="1" ht="51" customHeight="1" x14ac:dyDescent="0.2">
      <c r="A1" s="374"/>
      <c r="B1" s="573" t="str">
        <f>Capa!A1</f>
        <v>Contrato de Gestão nº. 008/2021 celebrado entre a Secretaria de Justiça e Segurança Pública do Estado de Minas Gerais - SEJUSP e o Instituto Elo</v>
      </c>
      <c r="C1" s="573"/>
      <c r="D1" s="573"/>
      <c r="E1" s="573"/>
      <c r="F1" s="573"/>
      <c r="G1" s="573"/>
      <c r="H1" s="573"/>
    </row>
    <row r="2" spans="1:8" s="1" customFormat="1" ht="28.5" customHeight="1" x14ac:dyDescent="0.2">
      <c r="A2" s="375" t="str">
        <f>Capa!A3</f>
        <v>1º Relatório Gerencial Financeiro</v>
      </c>
      <c r="B2" s="574" t="str">
        <f>Capa!A3</f>
        <v>1º Relatório Gerencial Financeiro</v>
      </c>
      <c r="C2" s="574"/>
      <c r="D2" s="574"/>
      <c r="E2" s="574"/>
      <c r="F2" s="574"/>
      <c r="G2" s="574"/>
      <c r="H2" s="574"/>
    </row>
    <row r="3" spans="1:8" s="1" customFormat="1" ht="24" customHeight="1" x14ac:dyDescent="0.2">
      <c r="A3" s="375" t="s">
        <v>399</v>
      </c>
      <c r="B3" s="375"/>
      <c r="C3" s="375"/>
      <c r="D3" s="375"/>
      <c r="E3" s="375"/>
      <c r="F3" s="375"/>
      <c r="G3" s="375"/>
      <c r="H3" s="375"/>
    </row>
    <row r="4" spans="1:8" ht="171.75" customHeight="1" x14ac:dyDescent="0.2">
      <c r="A4" s="376" t="s">
        <v>3376</v>
      </c>
    </row>
    <row r="5" spans="1:8" ht="125.25" customHeight="1" x14ac:dyDescent="0.2">
      <c r="A5" s="376" t="s">
        <v>3377</v>
      </c>
    </row>
    <row r="6" spans="1:8" ht="46.5" hidden="1" customHeight="1" x14ac:dyDescent="0.2">
      <c r="A6" s="376"/>
    </row>
    <row r="7" spans="1:8" ht="85.5" customHeight="1" x14ac:dyDescent="0.2">
      <c r="A7" s="376"/>
    </row>
    <row r="8" spans="1:8" ht="163.5" customHeight="1" x14ac:dyDescent="0.2">
      <c r="A8" s="376"/>
    </row>
    <row r="9" spans="1:8" ht="21" customHeight="1" x14ac:dyDescent="0.2">
      <c r="A9" s="376"/>
    </row>
    <row r="10" spans="1:8" ht="87.75" customHeight="1" x14ac:dyDescent="0.2">
      <c r="A10" s="376"/>
    </row>
    <row r="11" spans="1:8" ht="0.75" customHeight="1" x14ac:dyDescent="0.2">
      <c r="A11" s="376"/>
    </row>
    <row r="12" spans="1:8" ht="117" customHeight="1" x14ac:dyDescent="0.2">
      <c r="A12" s="376"/>
    </row>
    <row r="13" spans="1:8" ht="131.25" customHeight="1" x14ac:dyDescent="0.2">
      <c r="A13" s="376"/>
    </row>
    <row r="14" spans="1:8" ht="75" customHeight="1" x14ac:dyDescent="0.2">
      <c r="A14" s="376"/>
    </row>
    <row r="15" spans="1:8" ht="189" customHeight="1" x14ac:dyDescent="0.2">
      <c r="A15" s="376"/>
    </row>
    <row r="16" spans="1:8" ht="81.75" customHeight="1" x14ac:dyDescent="0.2">
      <c r="A16" s="376"/>
    </row>
    <row r="17" spans="1:1" ht="84" customHeight="1" x14ac:dyDescent="0.2">
      <c r="A17" s="376"/>
    </row>
    <row r="18" spans="1:1" ht="48.75" customHeight="1" x14ac:dyDescent="0.2">
      <c r="A18" s="376"/>
    </row>
    <row r="19" spans="1:1" ht="102.75" customHeight="1" x14ac:dyDescent="0.2">
      <c r="A19" s="376"/>
    </row>
    <row r="20" spans="1:1" ht="129" customHeight="1" x14ac:dyDescent="0.2">
      <c r="A20" s="376"/>
    </row>
    <row r="21" spans="1:1" ht="101.25" customHeight="1" x14ac:dyDescent="0.2">
      <c r="A21" s="376"/>
    </row>
    <row r="22" spans="1:1" ht="91.5" customHeight="1" x14ac:dyDescent="0.2">
      <c r="A22" s="376"/>
    </row>
    <row r="23" spans="1:1" ht="0.75" customHeight="1" x14ac:dyDescent="0.2">
      <c r="A23" s="376"/>
    </row>
    <row r="24" spans="1:1" ht="81.75" customHeight="1" x14ac:dyDescent="0.2">
      <c r="A24" s="376"/>
    </row>
    <row r="25" spans="1:1" ht="83.25" customHeight="1" x14ac:dyDescent="0.2">
      <c r="A25" s="376"/>
    </row>
    <row r="26" spans="1:1" ht="77.25" customHeight="1" x14ac:dyDescent="0.2">
      <c r="A26" s="376"/>
    </row>
    <row r="27" spans="1:1" ht="34.5" customHeight="1" x14ac:dyDescent="0.2">
      <c r="A27" s="376"/>
    </row>
    <row r="28" spans="1:1" ht="109.5" customHeight="1" x14ac:dyDescent="0.2">
      <c r="A28" s="376"/>
    </row>
    <row r="29" spans="1:1" ht="61.5" customHeight="1" x14ac:dyDescent="0.2">
      <c r="A29" s="509"/>
    </row>
    <row r="30" spans="1:1" ht="49.5" customHeight="1" x14ac:dyDescent="0.2">
      <c r="A30" s="509"/>
    </row>
    <row r="31" spans="1:1" ht="320.25" customHeight="1" x14ac:dyDescent="0.2">
      <c r="A31" s="376"/>
    </row>
    <row r="32" spans="1:1" ht="115.5" customHeight="1" x14ac:dyDescent="0.2">
      <c r="A32" s="376"/>
    </row>
    <row r="33" spans="1:1" ht="72" hidden="1" customHeight="1" x14ac:dyDescent="0.2">
      <c r="A33" s="376"/>
    </row>
    <row r="34" spans="1:1" ht="87" customHeight="1" x14ac:dyDescent="0.2">
      <c r="A34" s="376"/>
    </row>
    <row r="35" spans="1:1" ht="129.75" customHeight="1" x14ac:dyDescent="0.2">
      <c r="A35" s="376"/>
    </row>
    <row r="36" spans="1:1" ht="105.75" hidden="1" customHeight="1" x14ac:dyDescent="0.2">
      <c r="A36" s="376"/>
    </row>
    <row r="37" spans="1:1" ht="117.75" customHeight="1" x14ac:dyDescent="0.2">
      <c r="A37" s="376"/>
    </row>
    <row r="38" spans="1:1" ht="1.5" customHeight="1" x14ac:dyDescent="0.2">
      <c r="A38" s="376"/>
    </row>
    <row r="39" spans="1:1" ht="131.25" customHeight="1" x14ac:dyDescent="0.2">
      <c r="A39" s="376"/>
    </row>
    <row r="40" spans="1:1" ht="99" customHeight="1" x14ac:dyDescent="0.2">
      <c r="A40" s="376"/>
    </row>
    <row r="41" spans="1:1" ht="79.5" hidden="1" customHeight="1" x14ac:dyDescent="0.2">
      <c r="A41" s="376"/>
    </row>
    <row r="42" spans="1:1" ht="100.5" customHeight="1" x14ac:dyDescent="0.2">
      <c r="A42" s="376"/>
    </row>
    <row r="43" spans="1:1" ht="154.5" customHeight="1" x14ac:dyDescent="0.2">
      <c r="A43" s="376"/>
    </row>
    <row r="44" spans="1:1" ht="135" customHeight="1" x14ac:dyDescent="0.2">
      <c r="A44" s="376"/>
    </row>
    <row r="45" spans="1:1" ht="139.5" customHeight="1" x14ac:dyDescent="0.2">
      <c r="A45" s="376"/>
    </row>
    <row r="46" spans="1:1" ht="105.75" customHeight="1" x14ac:dyDescent="0.2">
      <c r="A46" s="376"/>
    </row>
    <row r="47" spans="1:1" ht="172.5" customHeight="1" x14ac:dyDescent="0.2">
      <c r="A47" s="376"/>
    </row>
    <row r="48" spans="1:1" ht="123" customHeight="1" x14ac:dyDescent="0.2">
      <c r="A48" s="376"/>
    </row>
    <row r="49" spans="1:1" ht="121.5" customHeight="1" x14ac:dyDescent="0.2">
      <c r="A49" s="376"/>
    </row>
    <row r="50" spans="1:1" ht="83.25" customHeight="1" x14ac:dyDescent="0.2">
      <c r="A50" s="376"/>
    </row>
    <row r="51" spans="1:1" ht="84.75" customHeight="1" x14ac:dyDescent="0.2">
      <c r="A51" s="376"/>
    </row>
    <row r="52" spans="1:1" ht="94.5" customHeight="1" x14ac:dyDescent="0.2">
      <c r="A52" s="376"/>
    </row>
    <row r="53" spans="1:1" ht="106.5" customHeight="1" x14ac:dyDescent="0.2">
      <c r="A53" s="376"/>
    </row>
    <row r="54" spans="1:1" ht="82.5" customHeight="1" x14ac:dyDescent="0.2">
      <c r="A54" s="376"/>
    </row>
    <row r="55" spans="1:1" ht="96" customHeight="1" x14ac:dyDescent="0.2">
      <c r="A55" s="376"/>
    </row>
    <row r="56" spans="1:1" ht="81.75" customHeight="1" x14ac:dyDescent="0.2">
      <c r="A56" s="376"/>
    </row>
    <row r="57" spans="1:1" ht="90.75" customHeight="1" x14ac:dyDescent="0.2">
      <c r="A57" s="376"/>
    </row>
    <row r="58" spans="1:1" ht="99" customHeight="1" x14ac:dyDescent="0.2">
      <c r="A58" s="376"/>
    </row>
    <row r="59" spans="1:1" ht="81.75" customHeight="1" x14ac:dyDescent="0.2">
      <c r="A59" s="376"/>
    </row>
    <row r="60" spans="1:1" ht="115.5" customHeight="1" x14ac:dyDescent="0.2">
      <c r="A60" s="376"/>
    </row>
    <row r="61" spans="1:1" ht="66.75" customHeight="1" x14ac:dyDescent="0.2">
      <c r="A61" s="376"/>
    </row>
    <row r="62" spans="1:1" ht="81" customHeight="1" x14ac:dyDescent="0.2">
      <c r="A62" s="376"/>
    </row>
    <row r="63" spans="1:1" ht="60.75" customHeight="1" x14ac:dyDescent="0.2">
      <c r="A63" s="376"/>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7"/>
  <sheetViews>
    <sheetView view="pageBreakPreview" topLeftCell="A22" zoomScale="85" zoomScaleNormal="85" zoomScaleSheetLayoutView="85" workbookViewId="0">
      <selection sqref="A1:N37"/>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51" customHeight="1" x14ac:dyDescent="0.2">
      <c r="A1" s="573" t="str">
        <f>Capa!A1</f>
        <v>Contrato de Gestão nº. 008/2021 celebrado entre a Secretaria de Justiça e Segurança Pública do Estado de Minas Gerais - SEJUSP e o Instituto Elo</v>
      </c>
      <c r="B1" s="573"/>
      <c r="C1" s="573"/>
      <c r="D1" s="573"/>
      <c r="E1" s="573"/>
      <c r="F1" s="573"/>
      <c r="G1" s="573"/>
      <c r="H1" s="573"/>
      <c r="I1" s="573"/>
      <c r="J1" s="573"/>
      <c r="K1" s="573"/>
      <c r="L1" s="573"/>
      <c r="M1" s="573"/>
      <c r="N1" s="573"/>
    </row>
    <row r="2" spans="1:14" ht="24" customHeight="1" x14ac:dyDescent="0.2">
      <c r="A2" s="574" t="str">
        <f>Capa!A3</f>
        <v>1º Relatório Gerencial Financeiro</v>
      </c>
      <c r="B2" s="574"/>
      <c r="C2" s="574"/>
      <c r="D2" s="574"/>
      <c r="E2" s="574"/>
      <c r="F2" s="574"/>
      <c r="G2" s="574"/>
      <c r="H2" s="574"/>
      <c r="I2" s="574"/>
      <c r="J2" s="574"/>
      <c r="K2" s="574"/>
      <c r="L2" s="574"/>
      <c r="M2" s="574"/>
      <c r="N2" s="574"/>
    </row>
    <row r="3" spans="1:14" ht="25.5" customHeight="1" thickBot="1" x14ac:dyDescent="0.25">
      <c r="A3" s="577" t="s">
        <v>289</v>
      </c>
      <c r="B3" s="577"/>
      <c r="C3" s="577"/>
      <c r="D3" s="577"/>
      <c r="E3" s="577"/>
      <c r="F3" s="577"/>
      <c r="G3" s="577"/>
      <c r="H3" s="577"/>
      <c r="I3" s="577"/>
      <c r="J3" s="577"/>
      <c r="K3" s="577"/>
      <c r="L3" s="577"/>
      <c r="M3" s="577"/>
      <c r="N3" s="577"/>
    </row>
    <row r="4" spans="1:14" ht="24" customHeight="1" thickTop="1" x14ac:dyDescent="0.2">
      <c r="A4" s="5"/>
      <c r="B4" s="576"/>
      <c r="C4" s="48" t="s">
        <v>484</v>
      </c>
      <c r="D4" s="48" t="s">
        <v>485</v>
      </c>
      <c r="E4" s="48" t="s">
        <v>486</v>
      </c>
      <c r="F4" s="48" t="s">
        <v>487</v>
      </c>
      <c r="G4" s="48" t="s">
        <v>488</v>
      </c>
      <c r="H4" s="48" t="s">
        <v>489</v>
      </c>
      <c r="I4" s="48" t="s">
        <v>490</v>
      </c>
      <c r="J4" s="48" t="s">
        <v>491</v>
      </c>
      <c r="K4" s="48" t="s">
        <v>492</v>
      </c>
      <c r="L4" s="48" t="s">
        <v>494</v>
      </c>
      <c r="M4" s="48" t="s">
        <v>493</v>
      </c>
      <c r="N4" s="48" t="s">
        <v>495</v>
      </c>
    </row>
    <row r="5" spans="1:14" ht="15" x14ac:dyDescent="0.2">
      <c r="A5" s="5"/>
      <c r="B5" s="577"/>
      <c r="C5" s="396">
        <v>44389</v>
      </c>
      <c r="D5" s="396">
        <v>44409</v>
      </c>
      <c r="E5" s="396">
        <v>44440</v>
      </c>
      <c r="F5" s="396">
        <v>44470</v>
      </c>
      <c r="G5" s="396">
        <v>44501</v>
      </c>
      <c r="H5" s="396">
        <v>44531</v>
      </c>
      <c r="I5" s="396">
        <v>44562</v>
      </c>
      <c r="J5" s="396">
        <v>44593</v>
      </c>
      <c r="K5" s="396">
        <v>44621</v>
      </c>
      <c r="L5" s="396">
        <v>44652</v>
      </c>
      <c r="M5" s="396">
        <v>44682</v>
      </c>
      <c r="N5" s="396">
        <v>44713</v>
      </c>
    </row>
    <row r="6" spans="1:14" ht="15" x14ac:dyDescent="0.2">
      <c r="A6" s="5"/>
      <c r="B6" s="577"/>
      <c r="C6" s="412" t="s">
        <v>338</v>
      </c>
      <c r="D6" s="412" t="s">
        <v>338</v>
      </c>
      <c r="E6" s="412" t="s">
        <v>338</v>
      </c>
      <c r="F6" s="412" t="s">
        <v>338</v>
      </c>
      <c r="G6" s="412" t="s">
        <v>338</v>
      </c>
      <c r="H6" s="412" t="s">
        <v>338</v>
      </c>
      <c r="I6" s="412" t="s">
        <v>338</v>
      </c>
      <c r="J6" s="412" t="s">
        <v>338</v>
      </c>
      <c r="K6" s="412" t="s">
        <v>338</v>
      </c>
      <c r="L6" s="412" t="s">
        <v>338</v>
      </c>
      <c r="M6" s="412" t="s">
        <v>338</v>
      </c>
      <c r="N6" s="412" t="s">
        <v>338</v>
      </c>
    </row>
    <row r="7" spans="1:14" ht="15.75" thickBot="1" x14ac:dyDescent="0.25">
      <c r="A7" s="5"/>
      <c r="B7" s="575"/>
      <c r="C7" s="397">
        <v>44408</v>
      </c>
      <c r="D7" s="397">
        <v>44439</v>
      </c>
      <c r="E7" s="397">
        <v>44469</v>
      </c>
      <c r="F7" s="397">
        <v>44500</v>
      </c>
      <c r="G7" s="397">
        <v>44530</v>
      </c>
      <c r="H7" s="397">
        <v>44561</v>
      </c>
      <c r="I7" s="397">
        <v>44592</v>
      </c>
      <c r="J7" s="397">
        <v>44620</v>
      </c>
      <c r="K7" s="397">
        <v>43921</v>
      </c>
      <c r="L7" s="397">
        <v>44681</v>
      </c>
      <c r="M7" s="397">
        <v>44712</v>
      </c>
      <c r="N7" s="397">
        <v>44742</v>
      </c>
    </row>
    <row r="8" spans="1:14" ht="24" customHeight="1" thickTop="1" thickBot="1" x14ac:dyDescent="0.25">
      <c r="A8" s="13" t="s">
        <v>48</v>
      </c>
      <c r="B8" s="92" t="s">
        <v>166</v>
      </c>
      <c r="C8" s="86">
        <v>0</v>
      </c>
      <c r="D8" s="82">
        <f>'Analítico Cx.'!D10</f>
        <v>1771623.44</v>
      </c>
      <c r="E8" s="82">
        <f>'Analítico Cx.'!E10</f>
        <v>4773249.2706700005</v>
      </c>
      <c r="F8" s="82">
        <f>'Analítico Cx.'!F10</f>
        <v>6616343.54067</v>
      </c>
      <c r="G8" s="82">
        <f>'Analítico Cx.'!G10</f>
        <v>6616343.54067</v>
      </c>
      <c r="H8" s="82">
        <f>'Analítico Cx.'!H10</f>
        <v>6616343.54067</v>
      </c>
      <c r="I8" s="82">
        <f>'Analítico Cx.'!I10</f>
        <v>6616343.54067</v>
      </c>
      <c r="J8" s="82">
        <f>'Analítico Cx.'!J10</f>
        <v>6616343.54067</v>
      </c>
      <c r="K8" s="82">
        <f>'Analítico Cx.'!K10</f>
        <v>6616343.54067</v>
      </c>
      <c r="L8" s="82">
        <f>'Analítico Cx.'!L10</f>
        <v>6616343.54067</v>
      </c>
      <c r="M8" s="82">
        <f>'Analítico Cx.'!M10</f>
        <v>6616343.54067</v>
      </c>
      <c r="N8" s="82">
        <f>'Analítico Cx.'!N10</f>
        <v>6616343.54067</v>
      </c>
    </row>
    <row r="9" spans="1:14" ht="16.5" thickTop="1" thickBot="1" x14ac:dyDescent="0.25">
      <c r="A9" s="13"/>
      <c r="B9" s="93"/>
      <c r="C9" s="83"/>
      <c r="D9" s="83"/>
      <c r="E9" s="83"/>
      <c r="F9" s="83"/>
      <c r="G9" s="83"/>
      <c r="H9" s="83"/>
      <c r="I9" s="83"/>
      <c r="J9" s="83"/>
      <c r="K9" s="83"/>
      <c r="L9" s="83"/>
      <c r="M9" s="83"/>
      <c r="N9" s="83"/>
    </row>
    <row r="10" spans="1:14" ht="24" customHeight="1" thickTop="1" x14ac:dyDescent="0.2">
      <c r="A10" s="13" t="s">
        <v>50</v>
      </c>
      <c r="B10" s="94" t="s">
        <v>297</v>
      </c>
      <c r="C10" s="84">
        <f>'Analítico Cx.'!C18</f>
        <v>1878421</v>
      </c>
      <c r="D10" s="84">
        <f>'Analítico Cx.'!D18</f>
        <v>5969601.0600000005</v>
      </c>
      <c r="E10" s="84">
        <f>'Analítico Cx.'!E18</f>
        <v>5661439.5200000005</v>
      </c>
      <c r="F10" s="84">
        <f>'Analítico Cx.'!F18</f>
        <v>0</v>
      </c>
      <c r="G10" s="84">
        <f>'Analítico Cx.'!G18</f>
        <v>0</v>
      </c>
      <c r="H10" s="84">
        <f>'Analítico Cx.'!H18</f>
        <v>0</v>
      </c>
      <c r="I10" s="84">
        <f>'Analítico Cx.'!I18</f>
        <v>0</v>
      </c>
      <c r="J10" s="84">
        <f>'Analítico Cx.'!J18</f>
        <v>0</v>
      </c>
      <c r="K10" s="84">
        <f>'Analítico Cx.'!K18</f>
        <v>0</v>
      </c>
      <c r="L10" s="84">
        <f>'Analítico Cx.'!L18</f>
        <v>0</v>
      </c>
      <c r="M10" s="84">
        <f>'Analítico Cx.'!M18</f>
        <v>0</v>
      </c>
      <c r="N10" s="84">
        <f>'Analítico Cx.'!N18</f>
        <v>0</v>
      </c>
    </row>
    <row r="11" spans="1:14" ht="24" customHeight="1" thickBot="1" x14ac:dyDescent="0.25">
      <c r="A11" s="13" t="s">
        <v>235</v>
      </c>
      <c r="B11" s="95" t="s">
        <v>298</v>
      </c>
      <c r="C11" s="85">
        <f>'Analítico Cx.'!C158</f>
        <v>106797.56</v>
      </c>
      <c r="D11" s="85">
        <f>'Analítico Cx.'!D158</f>
        <v>2967975.22933</v>
      </c>
      <c r="E11" s="85">
        <f>'Analítico Cx.'!E158</f>
        <v>3818345.25</v>
      </c>
      <c r="F11" s="85">
        <f>'Analítico Cx.'!F158</f>
        <v>0</v>
      </c>
      <c r="G11" s="85">
        <f>'Analítico Cx.'!G158</f>
        <v>0</v>
      </c>
      <c r="H11" s="85">
        <f>'Analítico Cx.'!H158</f>
        <v>0</v>
      </c>
      <c r="I11" s="85">
        <f>'Analítico Cx.'!I158</f>
        <v>0</v>
      </c>
      <c r="J11" s="85">
        <f>'Analítico Cx.'!J158</f>
        <v>0</v>
      </c>
      <c r="K11" s="85">
        <f>'Analítico Cx.'!K158</f>
        <v>0</v>
      </c>
      <c r="L11" s="85">
        <f>'Analítico Cx.'!L158</f>
        <v>0</v>
      </c>
      <c r="M11" s="85">
        <f>'Analítico Cx.'!M158</f>
        <v>0</v>
      </c>
      <c r="N11" s="85">
        <f>'Analítico Cx.'!N158</f>
        <v>0</v>
      </c>
    </row>
    <row r="12" spans="1:14" ht="16.5" thickTop="1" thickBot="1" x14ac:dyDescent="0.25">
      <c r="A12" s="13"/>
      <c r="B12" s="3"/>
      <c r="C12" s="12"/>
      <c r="D12" s="12"/>
      <c r="E12" s="12"/>
      <c r="F12" s="12"/>
      <c r="G12" s="12"/>
      <c r="H12" s="12"/>
      <c r="I12" s="12"/>
      <c r="J12" s="12"/>
      <c r="K12" s="12"/>
      <c r="L12" s="12"/>
      <c r="M12" s="12"/>
      <c r="N12" s="12"/>
    </row>
    <row r="13" spans="1:14" ht="24" customHeight="1" thickTop="1" thickBot="1" x14ac:dyDescent="0.25">
      <c r="A13" s="13" t="s">
        <v>236</v>
      </c>
      <c r="B13" s="92" t="s">
        <v>256</v>
      </c>
      <c r="C13" s="82">
        <f t="shared" ref="C13:H13" si="0">C8+C10-C11</f>
        <v>1771623.44</v>
      </c>
      <c r="D13" s="82">
        <f t="shared" si="0"/>
        <v>4773249.2706700005</v>
      </c>
      <c r="E13" s="82">
        <f t="shared" si="0"/>
        <v>6616343.54067</v>
      </c>
      <c r="F13" s="82">
        <f t="shared" si="0"/>
        <v>6616343.54067</v>
      </c>
      <c r="G13" s="82">
        <f t="shared" si="0"/>
        <v>6616343.54067</v>
      </c>
      <c r="H13" s="82">
        <f t="shared" si="0"/>
        <v>6616343.54067</v>
      </c>
      <c r="I13" s="82">
        <f t="shared" ref="I13:N13" si="1">I8+I10-I11</f>
        <v>6616343.54067</v>
      </c>
      <c r="J13" s="82">
        <f t="shared" si="1"/>
        <v>6616343.54067</v>
      </c>
      <c r="K13" s="82">
        <f t="shared" si="1"/>
        <v>6616343.54067</v>
      </c>
      <c r="L13" s="82">
        <f t="shared" si="1"/>
        <v>6616343.54067</v>
      </c>
      <c r="M13" s="82">
        <f t="shared" si="1"/>
        <v>6616343.54067</v>
      </c>
      <c r="N13" s="82">
        <f t="shared" si="1"/>
        <v>6616343.54067</v>
      </c>
    </row>
    <row r="14" spans="1:14" ht="16.5" thickTop="1" thickBot="1" x14ac:dyDescent="0.25">
      <c r="A14" s="13"/>
      <c r="B14" s="3"/>
      <c r="C14" s="12"/>
      <c r="D14" s="12"/>
      <c r="E14" s="12"/>
      <c r="F14" s="12"/>
      <c r="G14" s="12"/>
      <c r="H14" s="12"/>
    </row>
    <row r="15" spans="1:14" ht="24" customHeight="1" thickTop="1" thickBot="1" x14ac:dyDescent="0.25">
      <c r="A15" s="13" t="s">
        <v>49</v>
      </c>
      <c r="B15" s="92" t="s">
        <v>339</v>
      </c>
      <c r="C15" s="86">
        <v>0</v>
      </c>
      <c r="D15" s="12"/>
      <c r="E15" s="12"/>
      <c r="F15" s="12"/>
      <c r="G15" s="12"/>
      <c r="H15" s="12"/>
    </row>
    <row r="16" spans="1:14" ht="24" customHeight="1" thickTop="1" thickBot="1" x14ac:dyDescent="0.25">
      <c r="A16" s="13" t="s">
        <v>278</v>
      </c>
      <c r="B16" s="92" t="s">
        <v>277</v>
      </c>
      <c r="C16" s="82">
        <f>'Prov. Pessoal'!N54</f>
        <v>3543094.68</v>
      </c>
      <c r="D16" s="12"/>
      <c r="E16" s="12"/>
      <c r="F16" s="12"/>
      <c r="G16" s="12"/>
      <c r="H16" s="12"/>
    </row>
    <row r="17" spans="1:8" ht="24" customHeight="1" thickTop="1" thickBot="1" x14ac:dyDescent="0.25">
      <c r="A17" s="13" t="s">
        <v>51</v>
      </c>
      <c r="B17" s="92" t="s">
        <v>259</v>
      </c>
      <c r="C17" s="82">
        <f>Comp.!E257</f>
        <v>2334615.2199999997</v>
      </c>
      <c r="D17" s="12"/>
      <c r="E17" s="12"/>
      <c r="F17" s="12"/>
      <c r="G17" s="12"/>
      <c r="H17" s="12"/>
    </row>
    <row r="18" spans="1:8" ht="24" customHeight="1" thickTop="1" thickBot="1" x14ac:dyDescent="0.25">
      <c r="A18" s="13" t="s">
        <v>237</v>
      </c>
      <c r="B18" s="92" t="s">
        <v>293</v>
      </c>
      <c r="C18" s="82">
        <f>N13-C15-C16-C17</f>
        <v>738633.64067000011</v>
      </c>
      <c r="D18" s="12"/>
      <c r="E18" s="12"/>
      <c r="F18" s="12"/>
      <c r="G18" s="12"/>
      <c r="H18" s="12"/>
    </row>
    <row r="19" spans="1:8" ht="15" thickTop="1" x14ac:dyDescent="0.2">
      <c r="A19" s="14"/>
      <c r="B19" s="9"/>
      <c r="C19" s="87"/>
      <c r="D19" s="87"/>
      <c r="E19" s="87"/>
      <c r="F19" s="87"/>
      <c r="G19" s="87"/>
      <c r="H19" s="87"/>
    </row>
    <row r="20" spans="1:8" x14ac:dyDescent="0.2">
      <c r="B20" s="9"/>
      <c r="C20" s="9"/>
      <c r="D20" s="9"/>
      <c r="E20" s="9"/>
      <c r="F20" s="9"/>
      <c r="G20" s="9"/>
      <c r="H20" s="9"/>
    </row>
    <row r="21" spans="1:8" ht="24" customHeight="1" x14ac:dyDescent="0.2">
      <c r="B21" s="577" t="s">
        <v>269</v>
      </c>
      <c r="C21" s="577"/>
      <c r="D21" s="577"/>
      <c r="E21" s="577"/>
      <c r="F21" s="577"/>
      <c r="G21" s="10"/>
      <c r="H21" s="10"/>
    </row>
    <row r="22" spans="1:8" ht="24" customHeight="1" x14ac:dyDescent="0.2">
      <c r="B22" s="387"/>
      <c r="C22" s="387" t="s">
        <v>395</v>
      </c>
      <c r="D22" s="387" t="s">
        <v>396</v>
      </c>
      <c r="E22" s="387" t="s">
        <v>397</v>
      </c>
      <c r="F22" s="387" t="s">
        <v>398</v>
      </c>
      <c r="G22" s="10"/>
      <c r="H22" s="10"/>
    </row>
    <row r="23" spans="1:8" ht="24" customHeight="1" x14ac:dyDescent="0.2">
      <c r="B23" s="90" t="s">
        <v>79</v>
      </c>
      <c r="C23" s="80">
        <v>49383.49</v>
      </c>
      <c r="D23" s="80">
        <v>0</v>
      </c>
      <c r="E23" s="80">
        <v>0</v>
      </c>
      <c r="F23" s="80">
        <v>0</v>
      </c>
      <c r="G23" s="11"/>
      <c r="H23" s="11"/>
    </row>
    <row r="24" spans="1:8" ht="24" customHeight="1" x14ac:dyDescent="0.2">
      <c r="B24" s="90" t="s">
        <v>80</v>
      </c>
      <c r="C24" s="80">
        <v>6566960.0499999998</v>
      </c>
      <c r="D24" s="80">
        <v>0</v>
      </c>
      <c r="E24" s="80">
        <v>0</v>
      </c>
      <c r="F24" s="80">
        <v>0</v>
      </c>
      <c r="G24" s="11"/>
      <c r="H24" s="11"/>
    </row>
    <row r="25" spans="1:8" ht="24" customHeight="1" x14ac:dyDescent="0.2">
      <c r="B25" s="90" t="s">
        <v>288</v>
      </c>
      <c r="C25" s="80">
        <v>0</v>
      </c>
      <c r="D25" s="80">
        <v>0</v>
      </c>
      <c r="E25" s="80">
        <v>0</v>
      </c>
      <c r="F25" s="80">
        <v>0</v>
      </c>
      <c r="G25" s="11"/>
      <c r="H25" s="11"/>
    </row>
    <row r="26" spans="1:8" ht="24" customHeight="1" thickBot="1" x14ac:dyDescent="0.25">
      <c r="A26" s="13" t="s">
        <v>257</v>
      </c>
      <c r="B26" s="91" t="s">
        <v>81</v>
      </c>
      <c r="C26" s="81">
        <f>SUM(C23:C25)</f>
        <v>6616343.54</v>
      </c>
      <c r="D26" s="81">
        <f>SUM(D23:D25)</f>
        <v>0</v>
      </c>
      <c r="E26" s="81">
        <f>SUM(E23:E25)</f>
        <v>0</v>
      </c>
      <c r="F26" s="81">
        <f>SUM(F23:F25)</f>
        <v>0</v>
      </c>
      <c r="G26" s="11"/>
      <c r="H26" s="11"/>
    </row>
    <row r="27" spans="1:8" s="8" customFormat="1" ht="13.5" thickTop="1" x14ac:dyDescent="0.2">
      <c r="B27" s="3"/>
      <c r="C27" s="88"/>
      <c r="D27" s="88"/>
      <c r="E27" s="88"/>
      <c r="F27" s="88"/>
      <c r="G27" s="11"/>
      <c r="H27" s="11"/>
    </row>
    <row r="28" spans="1:8" ht="24" customHeight="1" thickBot="1" x14ac:dyDescent="0.25">
      <c r="A28" s="13" t="s">
        <v>96</v>
      </c>
      <c r="B28" s="91" t="s">
        <v>258</v>
      </c>
      <c r="C28" s="89">
        <f>E13-C26</f>
        <v>6.6999997943639755E-4</v>
      </c>
      <c r="D28" s="89">
        <f>H13-D26</f>
        <v>6616343.54067</v>
      </c>
      <c r="E28" s="89">
        <f>K13-E26</f>
        <v>6616343.54067</v>
      </c>
      <c r="F28" s="89">
        <f>N13-F26</f>
        <v>6616343.54067</v>
      </c>
      <c r="G28" s="11"/>
      <c r="H28" s="11"/>
    </row>
    <row r="29" spans="1:8" ht="13.5" thickTop="1" x14ac:dyDescent="0.2"/>
    <row r="31" spans="1:8" ht="24.75" customHeight="1" thickBot="1" x14ac:dyDescent="0.25">
      <c r="B31" s="575" t="s">
        <v>325</v>
      </c>
      <c r="C31" s="575"/>
    </row>
    <row r="32" spans="1:8" ht="24.75" customHeight="1" thickTop="1" x14ac:dyDescent="0.2">
      <c r="B32" s="94" t="s">
        <v>326</v>
      </c>
      <c r="C32" s="370">
        <v>0</v>
      </c>
    </row>
    <row r="33" spans="2:3" ht="24.75" customHeight="1" x14ac:dyDescent="0.2">
      <c r="B33" s="369" t="s">
        <v>318</v>
      </c>
      <c r="C33" s="371">
        <f>SUMPRODUCT(-(Reserva!$C$5:$C$1005=Resumo!$B33),-(Reserva!$D$5:$D$1005))</f>
        <v>3624.26</v>
      </c>
    </row>
    <row r="34" spans="2:3" ht="25.5" x14ac:dyDescent="0.2">
      <c r="B34" s="373" t="s">
        <v>327</v>
      </c>
      <c r="C34" s="371">
        <f>SUMPRODUCT(-(Reserva!$C$5:$C$1005=Resumo!$B34),-(Reserva!$D$5:$D$1005))</f>
        <v>9.68</v>
      </c>
    </row>
    <row r="35" spans="2:3" ht="24.75" customHeight="1" x14ac:dyDescent="0.2">
      <c r="B35" s="369" t="s">
        <v>323</v>
      </c>
      <c r="C35" s="371">
        <f>SUMPRODUCT(-(Reserva!$C$5:$C$1005=Resumo!$B35),-(Reserva!$D$5:$D$1005))</f>
        <v>0</v>
      </c>
    </row>
    <row r="36" spans="2:3" ht="24.75" customHeight="1" thickBot="1" x14ac:dyDescent="0.25">
      <c r="B36" s="95" t="s">
        <v>324</v>
      </c>
      <c r="C36" s="372">
        <f>C32+C33+C34-C35</f>
        <v>3633.94</v>
      </c>
    </row>
    <row r="37" spans="2:3" ht="13.5" thickTop="1" x14ac:dyDescent="0.2"/>
  </sheetData>
  <sheetProtection algorithmName="SHA-512" hashValue="n/pjNmX6eRjnw62cxoebXLOAu7QhPf/wimiHlotX/Rv2k9rWwNmtWYQlvJdfXt+Ntqqo9TSE0MP/9/cEOcTVfA==" saltValue="YblnnlMhiLmdatFrtYnr0w==" spinCount="100000" sheet="1" formatColumns="0"/>
  <mergeCells count="6">
    <mergeCell ref="B31:C31"/>
    <mergeCell ref="B4:B7"/>
    <mergeCell ref="A3:N3"/>
    <mergeCell ref="A1:N1"/>
    <mergeCell ref="A2:N2"/>
    <mergeCell ref="B21:F21"/>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pageSetUpPr fitToPage="1"/>
  </sheetPr>
  <dimension ref="A1:H47"/>
  <sheetViews>
    <sheetView view="pageBreakPreview" zoomScaleSheetLayoutView="100" workbookViewId="0">
      <pane xSplit="1" ySplit="6" topLeftCell="B19" activePane="bottomRight" state="frozen"/>
      <selection activeCell="G29" sqref="G29"/>
      <selection pane="topRight" activeCell="G29" sqref="G29"/>
      <selection pane="bottomLeft" activeCell="G29" sqref="G29"/>
      <selection pane="bottomRight" sqref="A1:H48"/>
    </sheetView>
  </sheetViews>
  <sheetFormatPr defaultColWidth="9.140625" defaultRowHeight="12.75" x14ac:dyDescent="0.2"/>
  <cols>
    <col min="1" max="1" width="4.7109375" style="266" customWidth="1"/>
    <col min="2" max="2" width="49.42578125" style="266" customWidth="1"/>
    <col min="3" max="3" width="15" style="266" customWidth="1"/>
    <col min="4" max="4" width="13.5703125" style="266" customWidth="1"/>
    <col min="5" max="6" width="15" style="266" customWidth="1"/>
    <col min="7" max="7" width="3.5703125" style="266" customWidth="1"/>
    <col min="8" max="16384" width="9.140625" style="266"/>
  </cols>
  <sheetData>
    <row r="1" spans="1:8" ht="33.75" customHeight="1" x14ac:dyDescent="0.2">
      <c r="A1" s="579" t="str">
        <f>Capa!A1</f>
        <v>Contrato de Gestão nº. 008/2021 celebrado entre a Secretaria de Justiça e Segurança Pública do Estado de Minas Gerais - SEJUSP e o Instituto Elo</v>
      </c>
      <c r="B1" s="579"/>
      <c r="C1" s="579"/>
      <c r="D1" s="579"/>
      <c r="E1" s="579"/>
      <c r="F1" s="579"/>
      <c r="G1" s="579"/>
      <c r="H1" s="579"/>
    </row>
    <row r="2" spans="1:8" ht="21" customHeight="1" x14ac:dyDescent="0.2">
      <c r="A2" s="579" t="str">
        <f>Capa!A3</f>
        <v>1º Relatório Gerencial Financeiro</v>
      </c>
      <c r="B2" s="579"/>
      <c r="C2" s="579"/>
      <c r="D2" s="579"/>
      <c r="E2" s="579"/>
      <c r="F2" s="579"/>
      <c r="G2" s="579"/>
      <c r="H2" s="579"/>
    </row>
    <row r="3" spans="1:8" ht="15.75" customHeight="1" thickBot="1" x14ac:dyDescent="0.25">
      <c r="A3" s="579" t="s">
        <v>335</v>
      </c>
      <c r="B3" s="579"/>
      <c r="C3" s="579"/>
      <c r="D3" s="579"/>
      <c r="E3" s="579"/>
      <c r="F3" s="579"/>
      <c r="G3" s="579"/>
      <c r="H3" s="579"/>
    </row>
    <row r="4" spans="1:8" ht="15.75" customHeight="1" thickBot="1" x14ac:dyDescent="0.25">
      <c r="A4" s="584" t="s">
        <v>311</v>
      </c>
      <c r="B4" s="582" t="s">
        <v>336</v>
      </c>
      <c r="C4" s="301" t="s">
        <v>159</v>
      </c>
      <c r="D4" s="580" t="s">
        <v>160</v>
      </c>
      <c r="E4" s="581"/>
      <c r="F4" s="581"/>
      <c r="G4" s="254"/>
      <c r="H4" s="586" t="s">
        <v>291</v>
      </c>
    </row>
    <row r="5" spans="1:8" ht="48" customHeight="1" thickBot="1" x14ac:dyDescent="0.25">
      <c r="A5" s="585"/>
      <c r="B5" s="583"/>
      <c r="C5" s="302" t="s">
        <v>162</v>
      </c>
      <c r="D5" s="466" t="s">
        <v>310</v>
      </c>
      <c r="E5" s="304" t="str">
        <f>Capa!A3</f>
        <v>1º Relatório Gerencial Financeiro</v>
      </c>
      <c r="F5" s="305" t="s">
        <v>272</v>
      </c>
      <c r="G5" s="309"/>
      <c r="H5" s="587"/>
    </row>
    <row r="6" spans="1:8" ht="13.5" hidden="1" thickBot="1" x14ac:dyDescent="0.25">
      <c r="A6" s="306"/>
      <c r="B6" s="308" t="s">
        <v>313</v>
      </c>
      <c r="C6" s="302"/>
      <c r="D6" s="303"/>
      <c r="E6" s="307"/>
      <c r="F6" s="305"/>
      <c r="G6" s="309"/>
      <c r="H6" s="588"/>
    </row>
    <row r="7" spans="1:8" x14ac:dyDescent="0.2">
      <c r="A7" s="318">
        <v>1</v>
      </c>
      <c r="B7" s="344" t="s">
        <v>312</v>
      </c>
      <c r="C7" s="420">
        <v>424322.6</v>
      </c>
      <c r="D7" s="465">
        <f t="array" ref="D7">IF($E$5 = "1º Relatório Gerencial Financeiro",0,
IF($E$5 = "2º Relatório Gerencial Financeiro",SUMPRODUCT(-('Diário 1º PA'!$H$5:$H$1981='Gasto das Atividades'!B7),-('Diário 1º PA'!$F$5:$F$1981)),
IF($E$5 = "3º Relatório Gerencial Financeiro",SUMPRODUCT(-('Diário 1º PA'!$H$5:$H$1981='Gasto das Atividades'!B7),-('Diário 1º PA'!$F$5:$F$1981))+SUMPRODUCT(-('Diário 2º PA'!$H$5:$H$2025='Gasto das Atividades'!B7),-('Diário 2º PA'!$F$5:$F$2025)),
IF($E$5 = "4º Relatório Gerencial Financeiro",SUMPRODUCT(-('Diário 1º PA'!$H$5:$H$1981='Gasto das Atividades'!B7),-('Diário 1º PA'!$F$5:$F$1981))+SUMPRODUCT(-('Diário 2º PA'!$H$5:$H$2025='Gasto das Atividades'!B7),-('Diário 2º PA'!$F$5:$F$2025))+SUMPRODUCT(-('Diário 3º PA'!$H$5:$H$2043='Gasto das Atividades'!B7),-('Diário 3º PA'!$F$5:$F$2043))))))</f>
        <v>0</v>
      </c>
      <c r="E7" s="293">
        <f t="array" ref="E7">IF($E$5 = "1º Relatório Gerencial Financeiro",SUMPRODUCT(-('Diário 1º PA'!$H$5:$H$1982='Gasto das Atividades'!B7),-('Diário 1º PA'!$F$5:$F$1982)),
IF($E$5 = "2º Relatório Gerencial Financeiro",SUMPRODUCT(-('Diário 2º PA'!$H$5:$H$2027='Gasto das Atividades'!B7),-('Diário 2º PA'!$F$5:$F$2027)),
IF($E$5 = "3º Relatório Gerencial Financeiro",SUMPRODUCT(-('Diário 3º PA'!$H$5:$H$2043='Gasto das Atividades'!B7),-('Diário 3º PA'!$F$5:$F$2043)),
IF($E$5 = "4º Relatório Gerencial Financeiro",SUMPRODUCT(-('Diário 4º PA'!$H$5:$H$2010='Gasto das Atividades'!B7),-('Diário 4º PA'!$F$5:$F$2010))))))+SUMPRODUCT(-(Comp.!$F$5:$F$254='Gasto das Atividades'!B7),-(Comp.!$L$5:'Comp.'!$L$254&gt;=1),(Comp.!$E$5:$E$254))</f>
        <v>320934.55999999994</v>
      </c>
      <c r="F7" s="292">
        <f>D7+E7</f>
        <v>320934.55999999994</v>
      </c>
      <c r="G7" s="299"/>
      <c r="H7" s="298">
        <f>IF(OR(F7=0,C7=0),"-",F7/C7)</f>
        <v>0.75634566718812513</v>
      </c>
    </row>
    <row r="8" spans="1:8" x14ac:dyDescent="0.2">
      <c r="A8" s="319">
        <v>2</v>
      </c>
      <c r="B8" s="345" t="s">
        <v>469</v>
      </c>
      <c r="C8" s="421">
        <v>487083.64</v>
      </c>
      <c r="D8" s="465">
        <f t="array" ref="D8">IF($E$5 = "1º Relatório Gerencial Financeiro",0,
IF($E$5 = "2º Relatório Gerencial Financeiro",SUMPRODUCT(-('Diário 1º PA'!$H$5:$H$1981='Gasto das Atividades'!B8),-('Diário 1º PA'!$F$5:$F$1981)),
IF($E$5 = "3º Relatório Gerencial Financeiro",SUMPRODUCT(-('Diário 1º PA'!$H$5:$H$1981='Gasto das Atividades'!B8),-('Diário 1º PA'!$F$5:$F$1981))+SUMPRODUCT(-('Diário 2º PA'!$H$5:$H$2025='Gasto das Atividades'!B8),-('Diário 2º PA'!$F$5:$F$2025)),
IF($E$5 = "4º Relatório Gerencial Financeiro",SUMPRODUCT(-('Diário 1º PA'!$H$5:$H$1981='Gasto das Atividades'!B8),-('Diário 1º PA'!$F$5:$F$1981))+SUMPRODUCT(-('Diário 2º PA'!$H$5:$H$2025='Gasto das Atividades'!B8),-('Diário 2º PA'!$F$5:$F$2025))+SUMPRODUCT(-('Diário 3º PA'!$H$5:$H$2043='Gasto das Atividades'!B8),-('Diário 3º PA'!$F$5:$F$2043))))))</f>
        <v>0</v>
      </c>
      <c r="E8" s="295">
        <f t="array" ref="E8">IF($E$5 = "1º Relatório Gerencial Financeiro",SUMPRODUCT(-('Diário 1º PA'!$H$5:$H$1982='Gasto das Atividades'!B8),-('Diário 1º PA'!$F$5:$F$1982)),
IF($E$5 = "2º Relatório Gerencial Financeiro",SUMPRODUCT(-('Diário 2º PA'!$H$5:$H$2027='Gasto das Atividades'!B8),-('Diário 2º PA'!$F$5:$F$2027)),
IF($E$5 = "3º Relatório Gerencial Financeiro",SUMPRODUCT(-('Diário 3º PA'!$H$5:$H$2043='Gasto das Atividades'!B8),-('Diário 3º PA'!$F$5:$F$2043)),
IF($E$5 = "4º Relatório Gerencial Financeiro",SUMPRODUCT(-('Diário 4º PA'!$H$5:$H$2010='Gasto das Atividades'!B8),-('Diário 4º PA'!$F$5:$F$2010))))))+SUMPRODUCT(-(Comp.!$F$5:$F$254='Gasto das Atividades'!B8),-(Comp.!$L$5:'Comp.'!$L$254&gt;=1),(Comp.!$E$5:$E$254))</f>
        <v>281525.31</v>
      </c>
      <c r="F8" s="294">
        <f t="shared" ref="F8:F36" si="0">D8+E8</f>
        <v>281525.31</v>
      </c>
      <c r="G8" s="299"/>
      <c r="H8" s="300">
        <f>IF(OR(F8=0,C8=0),"-",F8/C8)</f>
        <v>0.57798145304161719</v>
      </c>
    </row>
    <row r="9" spans="1:8" x14ac:dyDescent="0.2">
      <c r="A9" s="319">
        <v>3</v>
      </c>
      <c r="B9" s="345" t="s">
        <v>470</v>
      </c>
      <c r="C9" s="421">
        <v>362412.58</v>
      </c>
      <c r="D9" s="465">
        <f t="array" ref="D9">IF($E$5 = "1º Relatório Gerencial Financeiro",0,
IF($E$5 = "2º Relatório Gerencial Financeiro",SUMPRODUCT(-('Diário 1º PA'!$H$5:$H$1981='Gasto das Atividades'!B9),-('Diário 1º PA'!$F$5:$F$1981)),
IF($E$5 = "3º Relatório Gerencial Financeiro",SUMPRODUCT(-('Diário 1º PA'!$H$5:$H$1981='Gasto das Atividades'!B9),-('Diário 1º PA'!$F$5:$F$1981))+SUMPRODUCT(-('Diário 2º PA'!$H$5:$H$2025='Gasto das Atividades'!B9),-('Diário 2º PA'!$F$5:$F$2025)),
IF($E$5 = "4º Relatório Gerencial Financeiro",SUMPRODUCT(-('Diário 1º PA'!$H$5:$H$1981='Gasto das Atividades'!B9),-('Diário 1º PA'!$F$5:$F$1981))+SUMPRODUCT(-('Diário 2º PA'!$H$5:$H$2025='Gasto das Atividades'!B9),-('Diário 2º PA'!$F$5:$F$2025))+SUMPRODUCT(-('Diário 3º PA'!$H$5:$H$2043='Gasto das Atividades'!B9),-('Diário 3º PA'!$F$5:$F$2043))))))</f>
        <v>0</v>
      </c>
      <c r="E9" s="295">
        <f t="array" ref="E9">IF($E$5 = "1º Relatório Gerencial Financeiro",SUMPRODUCT(-('Diário 1º PA'!$H$5:$H$1982='Gasto das Atividades'!B9),-('Diário 1º PA'!$F$5:$F$1982)),
IF($E$5 = "2º Relatório Gerencial Financeiro",SUMPRODUCT(-('Diário 2º PA'!$H$5:$H$2027='Gasto das Atividades'!B9),-('Diário 2º PA'!$F$5:$F$2027)),
IF($E$5 = "3º Relatório Gerencial Financeiro",SUMPRODUCT(-('Diário 3º PA'!$H$5:$H$2043='Gasto das Atividades'!B9),-('Diário 3º PA'!$F$5:$F$2043)),
IF($E$5 = "4º Relatório Gerencial Financeiro",SUMPRODUCT(-('Diário 4º PA'!$H$5:$H$2010='Gasto das Atividades'!B9),-('Diário 4º PA'!$F$5:$F$2010))))))+SUMPRODUCT(-(Comp.!$F$5:$F$254='Gasto das Atividades'!B9),-(Comp.!$L$5:'Comp.'!$L$254&gt;=1),(Comp.!$E$5:$E$254))</f>
        <v>142644.32</v>
      </c>
      <c r="F9" s="294">
        <f t="shared" si="0"/>
        <v>142644.32</v>
      </c>
      <c r="G9" s="299"/>
      <c r="H9" s="300">
        <f t="shared" ref="H9:H36" si="1">IF(OR(F9=0,C9=0),"-",F9/C9)</f>
        <v>0.39359649160081583</v>
      </c>
    </row>
    <row r="10" spans="1:8" x14ac:dyDescent="0.2">
      <c r="A10" s="319">
        <v>4</v>
      </c>
      <c r="B10" s="345" t="s">
        <v>471</v>
      </c>
      <c r="C10" s="421">
        <v>642280.41</v>
      </c>
      <c r="D10" s="465">
        <f t="array" ref="D10">IF($E$5 = "1º Relatório Gerencial Financeiro",0,
IF($E$5 = "2º Relatório Gerencial Financeiro",SUMPRODUCT(-('Diário 1º PA'!$H$5:$H$1981='Gasto das Atividades'!B10),-('Diário 1º PA'!$F$5:$F$1981)),
IF($E$5 = "3º Relatório Gerencial Financeiro",SUMPRODUCT(-('Diário 1º PA'!$H$5:$H$1981='Gasto das Atividades'!B10),-('Diário 1º PA'!$F$5:$F$1981))+SUMPRODUCT(-('Diário 2º PA'!$H$5:$H$2025='Gasto das Atividades'!B10),-('Diário 2º PA'!$F$5:$F$2025)),
IF($E$5 = "4º Relatório Gerencial Financeiro",SUMPRODUCT(-('Diário 1º PA'!$H$5:$H$1981='Gasto das Atividades'!B10),-('Diário 1º PA'!$F$5:$F$1981))+SUMPRODUCT(-('Diário 2º PA'!$H$5:$H$2025='Gasto das Atividades'!B10),-('Diário 2º PA'!$F$5:$F$2025))+SUMPRODUCT(-('Diário 3º PA'!$H$5:$H$2043='Gasto das Atividades'!B10),-('Diário 3º PA'!$F$5:$F$2043))))))</f>
        <v>0</v>
      </c>
      <c r="E10" s="295">
        <f t="array" ref="E10">IF($E$5 = "1º Relatório Gerencial Financeiro",SUMPRODUCT(-('Diário 1º PA'!$H$5:$H$1982='Gasto das Atividades'!B10),-('Diário 1º PA'!$F$5:$F$1982)),
IF($E$5 = "2º Relatório Gerencial Financeiro",SUMPRODUCT(-('Diário 2º PA'!$H$5:$H$2027='Gasto das Atividades'!B10),-('Diário 2º PA'!$F$5:$F$2027)),
IF($E$5 = "3º Relatório Gerencial Financeiro",SUMPRODUCT(-('Diário 3º PA'!$H$5:$H$2043='Gasto das Atividades'!B10),-('Diário 3º PA'!$F$5:$F$2043)),
IF($E$5 = "4º Relatório Gerencial Financeiro",SUMPRODUCT(-('Diário 4º PA'!$H$5:$H$2010='Gasto das Atividades'!B10),-('Diário 4º PA'!$F$5:$F$2010))))))+SUMPRODUCT(-(Comp.!$F$5:$F$254='Gasto das Atividades'!B10),-(Comp.!$L$5:'Comp.'!$L$254&gt;=1),(Comp.!$E$5:$E$254))</f>
        <v>321988</v>
      </c>
      <c r="F10" s="294">
        <f t="shared" si="0"/>
        <v>321988</v>
      </c>
      <c r="G10" s="299"/>
      <c r="H10" s="300">
        <f t="shared" si="1"/>
        <v>0.50131997642587289</v>
      </c>
    </row>
    <row r="11" spans="1:8" x14ac:dyDescent="0.2">
      <c r="A11" s="319">
        <v>5</v>
      </c>
      <c r="B11" s="345" t="s">
        <v>472</v>
      </c>
      <c r="C11" s="421">
        <v>313767.96999999997</v>
      </c>
      <c r="D11" s="465">
        <f t="array" ref="D11">IF($E$5 = "1º Relatório Gerencial Financeiro",0,
IF($E$5 = "2º Relatório Gerencial Financeiro",SUMPRODUCT(-('Diário 1º PA'!$H$5:$H$1981='Gasto das Atividades'!B11),-('Diário 1º PA'!$F$5:$F$1981)),
IF($E$5 = "3º Relatório Gerencial Financeiro",SUMPRODUCT(-('Diário 1º PA'!$H$5:$H$1981='Gasto das Atividades'!B11),-('Diário 1º PA'!$F$5:$F$1981))+SUMPRODUCT(-('Diário 2º PA'!$H$5:$H$2025='Gasto das Atividades'!B11),-('Diário 2º PA'!$F$5:$F$2025)),
IF($E$5 = "4º Relatório Gerencial Financeiro",SUMPRODUCT(-('Diário 1º PA'!$H$5:$H$1981='Gasto das Atividades'!B11),-('Diário 1º PA'!$F$5:$F$1981))+SUMPRODUCT(-('Diário 2º PA'!$H$5:$H$2025='Gasto das Atividades'!B11),-('Diário 2º PA'!$F$5:$F$2025))+SUMPRODUCT(-('Diário 3º PA'!$H$5:$H$2043='Gasto das Atividades'!B11),-('Diário 3º PA'!$F$5:$F$2043))))))</f>
        <v>0</v>
      </c>
      <c r="E11" s="295">
        <f t="array" ref="E11">IF($E$5 = "1º Relatório Gerencial Financeiro",SUMPRODUCT(-('Diário 1º PA'!$H$5:$H$1982='Gasto das Atividades'!B11),-('Diário 1º PA'!$F$5:$F$1982)),
IF($E$5 = "2º Relatório Gerencial Financeiro",SUMPRODUCT(-('Diário 2º PA'!$H$5:$H$2027='Gasto das Atividades'!B11),-('Diário 2º PA'!$F$5:$F$2027)),
IF($E$5 = "3º Relatório Gerencial Financeiro",SUMPRODUCT(-('Diário 3º PA'!$H$5:$H$2043='Gasto das Atividades'!B11),-('Diário 3º PA'!$F$5:$F$2043)),
IF($E$5 = "4º Relatório Gerencial Financeiro",SUMPRODUCT(-('Diário 4º PA'!$H$5:$H$2010='Gasto das Atividades'!B11),-('Diário 4º PA'!$F$5:$F$2010))))))+SUMPRODUCT(-(Comp.!$F$5:$F$254='Gasto das Atividades'!B11),-(Comp.!$L$5:'Comp.'!$L$254&gt;=1),(Comp.!$E$5:$E$254))</f>
        <v>188653.70999999996</v>
      </c>
      <c r="F11" s="294">
        <f t="shared" si="0"/>
        <v>188653.70999999996</v>
      </c>
      <c r="G11" s="299"/>
      <c r="H11" s="300">
        <f t="shared" si="1"/>
        <v>0.60125228843466716</v>
      </c>
    </row>
    <row r="12" spans="1:8" x14ac:dyDescent="0.2">
      <c r="A12" s="319">
        <v>6</v>
      </c>
      <c r="B12" s="345" t="s">
        <v>473</v>
      </c>
      <c r="C12" s="421">
        <v>817212.49</v>
      </c>
      <c r="D12" s="465">
        <f t="array" ref="D12">IF($E$5 = "1º Relatório Gerencial Financeiro",0,
IF($E$5 = "2º Relatório Gerencial Financeiro",SUMPRODUCT(-('Diário 1º PA'!$H$5:$H$1981='Gasto das Atividades'!B12),-('Diário 1º PA'!$F$5:$F$1981)),
IF($E$5 = "3º Relatório Gerencial Financeiro",SUMPRODUCT(-('Diário 1º PA'!$H$5:$H$1981='Gasto das Atividades'!B12),-('Diário 1º PA'!$F$5:$F$1981))+SUMPRODUCT(-('Diário 2º PA'!$H$5:$H$2025='Gasto das Atividades'!B12),-('Diário 2º PA'!$F$5:$F$2025)),
IF($E$5 = "4º Relatório Gerencial Financeiro",SUMPRODUCT(-('Diário 1º PA'!$H$5:$H$1981='Gasto das Atividades'!B12),-('Diário 1º PA'!$F$5:$F$1981))+SUMPRODUCT(-('Diário 2º PA'!$H$5:$H$2025='Gasto das Atividades'!B12),-('Diário 2º PA'!$F$5:$F$2025))+SUMPRODUCT(-('Diário 3º PA'!$H$5:$H$2043='Gasto das Atividades'!B12),-('Diário 3º PA'!$F$5:$F$2043))))))</f>
        <v>0</v>
      </c>
      <c r="E12" s="295">
        <f t="array" ref="E12">IF($E$5 = "1º Relatório Gerencial Financeiro",SUMPRODUCT(-('Diário 1º PA'!$H$5:$H$1982='Gasto das Atividades'!B12),-('Diário 1º PA'!$F$5:$F$1982)),
IF($E$5 = "2º Relatório Gerencial Financeiro",SUMPRODUCT(-('Diário 2º PA'!$H$5:$H$2027='Gasto das Atividades'!B12),-('Diário 2º PA'!$F$5:$F$2027)),
IF($E$5 = "3º Relatório Gerencial Financeiro",SUMPRODUCT(-('Diário 3º PA'!$H$5:$H$2043='Gasto das Atividades'!B12),-('Diário 3º PA'!$F$5:$F$2043)),
IF($E$5 = "4º Relatório Gerencial Financeiro",SUMPRODUCT(-('Diário 4º PA'!$H$5:$H$2010='Gasto das Atividades'!B12),-('Diário 4º PA'!$F$5:$F$2010))))))+SUMPRODUCT(-(Comp.!$F$5:$F$254='Gasto das Atividades'!B12),-(Comp.!$L$5:'Comp.'!$L$254&gt;=1),(Comp.!$E$5:$E$254))</f>
        <v>391710.61999999994</v>
      </c>
      <c r="F12" s="294">
        <f t="shared" si="0"/>
        <v>391710.61999999994</v>
      </c>
      <c r="G12" s="299"/>
      <c r="H12" s="300">
        <f t="shared" si="1"/>
        <v>0.47932529763464571</v>
      </c>
    </row>
    <row r="13" spans="1:8" x14ac:dyDescent="0.2">
      <c r="A13" s="319">
        <v>7</v>
      </c>
      <c r="B13" s="345" t="s">
        <v>474</v>
      </c>
      <c r="C13" s="421">
        <v>431308.53</v>
      </c>
      <c r="D13" s="465">
        <f t="array" ref="D13">IF($E$5 = "1º Relatório Gerencial Financeiro",0,
IF($E$5 = "2º Relatório Gerencial Financeiro",SUMPRODUCT(-('Diário 1º PA'!$H$5:$H$1981='Gasto das Atividades'!B13),-('Diário 1º PA'!$F$5:$F$1981)),
IF($E$5 = "3º Relatório Gerencial Financeiro",SUMPRODUCT(-('Diário 1º PA'!$H$5:$H$1981='Gasto das Atividades'!B13),-('Diário 1º PA'!$F$5:$F$1981))+SUMPRODUCT(-('Diário 2º PA'!$H$5:$H$2025='Gasto das Atividades'!B13),-('Diário 2º PA'!$F$5:$F$2025)),
IF($E$5 = "4º Relatório Gerencial Financeiro",SUMPRODUCT(-('Diário 1º PA'!$H$5:$H$1981='Gasto das Atividades'!B13),-('Diário 1º PA'!$F$5:$F$1981))+SUMPRODUCT(-('Diário 2º PA'!$H$5:$H$2025='Gasto das Atividades'!B13),-('Diário 2º PA'!$F$5:$F$2025))+SUMPRODUCT(-('Diário 3º PA'!$H$5:$H$2043='Gasto das Atividades'!B13),-('Diário 3º PA'!$F$5:$F$2043))))))</f>
        <v>0</v>
      </c>
      <c r="E13" s="295">
        <f t="array" ref="E13">IF($E$5 = "1º Relatório Gerencial Financeiro",SUMPRODUCT(-('Diário 1º PA'!$H$5:$H$1982='Gasto das Atividades'!B13),-('Diário 1º PA'!$F$5:$F$1982)),
IF($E$5 = "2º Relatório Gerencial Financeiro",SUMPRODUCT(-('Diário 2º PA'!$H$5:$H$2027='Gasto das Atividades'!B13),-('Diário 2º PA'!$F$5:$F$2027)),
IF($E$5 = "3º Relatório Gerencial Financeiro",SUMPRODUCT(-('Diário 3º PA'!$H$5:$H$2043='Gasto das Atividades'!B13),-('Diário 3º PA'!$F$5:$F$2043)),
IF($E$5 = "4º Relatório Gerencial Financeiro",SUMPRODUCT(-('Diário 4º PA'!$H$5:$H$2010='Gasto das Atividades'!B13),-('Diário 4º PA'!$F$5:$F$2010))))))+SUMPRODUCT(-(Comp.!$F$5:$F$254='Gasto das Atividades'!B13),-(Comp.!$L$5:'Comp.'!$L$254&gt;=1),(Comp.!$E$5:$E$254))</f>
        <v>196040.85332999998</v>
      </c>
      <c r="F13" s="294">
        <f t="shared" si="0"/>
        <v>196040.85332999998</v>
      </c>
      <c r="G13" s="299"/>
      <c r="H13" s="300">
        <f t="shared" si="1"/>
        <v>0.45452579695096679</v>
      </c>
    </row>
    <row r="14" spans="1:8" ht="12" customHeight="1" x14ac:dyDescent="0.2">
      <c r="A14" s="319">
        <v>8</v>
      </c>
      <c r="B14" s="499" t="s">
        <v>475</v>
      </c>
      <c r="C14" s="421">
        <v>586640.48</v>
      </c>
      <c r="D14" s="465">
        <f t="array" ref="D14">IF($E$5 = "1º Relatório Gerencial Financeiro",0,
IF($E$5 = "2º Relatório Gerencial Financeiro",SUMPRODUCT(-('Diário 1º PA'!$H$5:$H$1981='Gasto das Atividades'!B14),-('Diário 1º PA'!$F$5:$F$1981)),
IF($E$5 = "3º Relatório Gerencial Financeiro",SUMPRODUCT(-('Diário 1º PA'!$H$5:$H$1981='Gasto das Atividades'!B14),-('Diário 1º PA'!$F$5:$F$1981))+SUMPRODUCT(-('Diário 2º PA'!$H$5:$H$2025='Gasto das Atividades'!B14),-('Diário 2º PA'!$F$5:$F$2025)),
IF($E$5 = "4º Relatório Gerencial Financeiro",SUMPRODUCT(-('Diário 1º PA'!$H$5:$H$1981='Gasto das Atividades'!B14),-('Diário 1º PA'!$F$5:$F$1981))+SUMPRODUCT(-('Diário 2º PA'!$H$5:$H$2025='Gasto das Atividades'!B14),-('Diário 2º PA'!$F$5:$F$2025))+SUMPRODUCT(-('Diário 3º PA'!$H$5:$H$2043='Gasto das Atividades'!B14),-('Diário 3º PA'!$F$5:$F$2043))))))</f>
        <v>0</v>
      </c>
      <c r="E14" s="295">
        <f t="array" ref="E14">IF($E$5 = "1º Relatório Gerencial Financeiro",SUMPRODUCT(-('Diário 1º PA'!$H$5:$H$1982='Gasto das Atividades'!B14),-('Diário 1º PA'!$F$5:$F$1982)),
IF($E$5 = "2º Relatório Gerencial Financeiro",SUMPRODUCT(-('Diário 2º PA'!$H$5:$H$2027='Gasto das Atividades'!B14),-('Diário 2º PA'!$F$5:$F$2027)),
IF($E$5 = "3º Relatório Gerencial Financeiro",SUMPRODUCT(-('Diário 3º PA'!$H$5:$H$2043='Gasto das Atividades'!B14),-('Diário 3º PA'!$F$5:$F$2043)),
IF($E$5 = "4º Relatório Gerencial Financeiro",SUMPRODUCT(-('Diário 4º PA'!$H$5:$H$2010='Gasto das Atividades'!B14),-('Diário 4º PA'!$F$5:$F$2010))))))+SUMPRODUCT(-(Comp.!$F$5:$F$254='Gasto das Atividades'!B14),-(Comp.!$L$5:'Comp.'!$L$254&gt;=1),(Comp.!$E$5:$E$254))</f>
        <v>253236.20700000002</v>
      </c>
      <c r="F14" s="294">
        <f t="shared" si="0"/>
        <v>253236.20700000002</v>
      </c>
      <c r="G14" s="299"/>
      <c r="H14" s="300">
        <f t="shared" si="1"/>
        <v>0.43167189383180654</v>
      </c>
    </row>
    <row r="15" spans="1:8" x14ac:dyDescent="0.2">
      <c r="A15" s="319">
        <v>9</v>
      </c>
      <c r="B15" s="500" t="s">
        <v>476</v>
      </c>
      <c r="C15" s="421">
        <v>630742.01</v>
      </c>
      <c r="D15" s="465">
        <f t="array" ref="D15">IF($E$5 = "1º Relatório Gerencial Financeiro",0,
IF($E$5 = "2º Relatório Gerencial Financeiro",SUMPRODUCT(-('Diário 1º PA'!$H$5:$H$1981='Gasto das Atividades'!B15),-('Diário 1º PA'!$F$5:$F$1981)),
IF($E$5 = "3º Relatório Gerencial Financeiro",SUMPRODUCT(-('Diário 1º PA'!$H$5:$H$1981='Gasto das Atividades'!B15),-('Diário 1º PA'!$F$5:$F$1981))+SUMPRODUCT(-('Diário 2º PA'!$H$5:$H$2025='Gasto das Atividades'!B15),-('Diário 2º PA'!$F$5:$F$2025)),
IF($E$5 = "4º Relatório Gerencial Financeiro",SUMPRODUCT(-('Diário 1º PA'!$H$5:$H$1981='Gasto das Atividades'!B15),-('Diário 1º PA'!$F$5:$F$1981))+SUMPRODUCT(-('Diário 2º PA'!$H$5:$H$2025='Gasto das Atividades'!B15),-('Diário 2º PA'!$F$5:$F$2025))+SUMPRODUCT(-('Diário 3º PA'!$H$5:$H$2043='Gasto das Atividades'!B15),-('Diário 3º PA'!$F$5:$F$2043))))))</f>
        <v>0</v>
      </c>
      <c r="E15" s="295">
        <f t="array" ref="E15">IF($E$5 = "1º Relatório Gerencial Financeiro",SUMPRODUCT(-('Diário 1º PA'!$H$5:$H$1982='Gasto das Atividades'!B15),-('Diário 1º PA'!$F$5:$F$1982)),
IF($E$5 = "2º Relatório Gerencial Financeiro",SUMPRODUCT(-('Diário 2º PA'!$H$5:$H$2027='Gasto das Atividades'!B15),-('Diário 2º PA'!$F$5:$F$2027)),
IF($E$5 = "3º Relatório Gerencial Financeiro",SUMPRODUCT(-('Diário 3º PA'!$H$5:$H$2043='Gasto das Atividades'!B15),-('Diário 3º PA'!$F$5:$F$2043)),
IF($E$5 = "4º Relatório Gerencial Financeiro",SUMPRODUCT(-('Diário 4º PA'!$H$5:$H$2010='Gasto das Atividades'!B15),-('Diário 4º PA'!$F$5:$F$2010))))))+SUMPRODUCT(-(Comp.!$F$5:$F$254='Gasto das Atividades'!B15),-(Comp.!$L$5:'Comp.'!$L$254&gt;=1),(Comp.!$E$5:$E$254))</f>
        <v>315386.266</v>
      </c>
      <c r="F15" s="294">
        <f t="shared" si="0"/>
        <v>315386.266</v>
      </c>
      <c r="G15" s="299"/>
      <c r="H15" s="300">
        <f t="shared" si="1"/>
        <v>0.50002419531243847</v>
      </c>
    </row>
    <row r="16" spans="1:8" ht="14.45" customHeight="1" x14ac:dyDescent="0.2">
      <c r="A16" s="319">
        <v>10</v>
      </c>
      <c r="B16" s="500" t="s">
        <v>477</v>
      </c>
      <c r="C16" s="421">
        <v>334520.8</v>
      </c>
      <c r="D16" s="465">
        <f t="array" ref="D16">IF($E$5 = "1º Relatório Gerencial Financeiro",0,
IF($E$5 = "2º Relatório Gerencial Financeiro",SUMPRODUCT(-('Diário 1º PA'!$H$5:$H$1981='Gasto das Atividades'!B16),-('Diário 1º PA'!$F$5:$F$1981)),
IF($E$5 = "3º Relatório Gerencial Financeiro",SUMPRODUCT(-('Diário 1º PA'!$H$5:$H$1981='Gasto das Atividades'!B16),-('Diário 1º PA'!$F$5:$F$1981))+SUMPRODUCT(-('Diário 2º PA'!$H$5:$H$2025='Gasto das Atividades'!B16),-('Diário 2º PA'!$F$5:$F$2025)),
IF($E$5 = "4º Relatório Gerencial Financeiro",SUMPRODUCT(-('Diário 1º PA'!$H$5:$H$1981='Gasto das Atividades'!B16),-('Diário 1º PA'!$F$5:$F$1981))+SUMPRODUCT(-('Diário 2º PA'!$H$5:$H$2025='Gasto das Atividades'!B16),-('Diário 2º PA'!$F$5:$F$2025))+SUMPRODUCT(-('Diário 3º PA'!$H$5:$H$2043='Gasto das Atividades'!B16),-('Diário 3º PA'!$F$5:$F$2043))))))</f>
        <v>0</v>
      </c>
      <c r="E16" s="295">
        <f t="array" ref="E16">IF($E$5 = "1º Relatório Gerencial Financeiro",SUMPRODUCT(-('Diário 1º PA'!$H$5:$H$1982='Gasto das Atividades'!B16),-('Diário 1º PA'!$F$5:$F$1982)),
IF($E$5 = "2º Relatório Gerencial Financeiro",SUMPRODUCT(-('Diário 2º PA'!$H$5:$H$2027='Gasto das Atividades'!B16),-('Diário 2º PA'!$F$5:$F$2027)),
IF($E$5 = "3º Relatório Gerencial Financeiro",SUMPRODUCT(-('Diário 3º PA'!$H$5:$H$2043='Gasto das Atividades'!B16),-('Diário 3º PA'!$F$5:$F$2043)),
IF($E$5 = "4º Relatório Gerencial Financeiro",SUMPRODUCT(-('Diário 4º PA'!$H$5:$H$2010='Gasto das Atividades'!B16),-('Diário 4º PA'!$F$5:$F$2010))))))+SUMPRODUCT(-(Comp.!$F$5:$F$254='Gasto das Atividades'!B16),-(Comp.!$L$5:'Comp.'!$L$254&gt;=1),(Comp.!$E$5:$E$254))</f>
        <v>155244.076</v>
      </c>
      <c r="F16" s="294">
        <f t="shared" si="0"/>
        <v>155244.076</v>
      </c>
      <c r="G16" s="299"/>
      <c r="H16" s="300">
        <f t="shared" si="1"/>
        <v>0.46407899299535338</v>
      </c>
    </row>
    <row r="17" spans="1:8" x14ac:dyDescent="0.2">
      <c r="A17" s="319">
        <v>11</v>
      </c>
      <c r="B17" s="500" t="s">
        <v>478</v>
      </c>
      <c r="C17" s="421">
        <v>374232.01</v>
      </c>
      <c r="D17" s="465">
        <f t="array" ref="D17">IF($E$5 = "1º Relatório Gerencial Financeiro",0,
IF($E$5 = "2º Relatório Gerencial Financeiro",SUMPRODUCT(-('Diário 1º PA'!$H$5:$H$1981='Gasto das Atividades'!B17),-('Diário 1º PA'!$F$5:$F$1981)),
IF($E$5 = "3º Relatório Gerencial Financeiro",SUMPRODUCT(-('Diário 1º PA'!$H$5:$H$1981='Gasto das Atividades'!B17),-('Diário 1º PA'!$F$5:$F$1981))+SUMPRODUCT(-('Diário 2º PA'!$H$5:$H$2025='Gasto das Atividades'!B17),-('Diário 2º PA'!$F$5:$F$2025)),
IF($E$5 = "4º Relatório Gerencial Financeiro",SUMPRODUCT(-('Diário 1º PA'!$H$5:$H$1981='Gasto das Atividades'!B17),-('Diário 1º PA'!$F$5:$F$1981))+SUMPRODUCT(-('Diário 2º PA'!$H$5:$H$2025='Gasto das Atividades'!B17),-('Diário 2º PA'!$F$5:$F$2025))+SUMPRODUCT(-('Diário 3º PA'!$H$5:$H$2043='Gasto das Atividades'!B17),-('Diário 3º PA'!$F$5:$F$2043))))))</f>
        <v>0</v>
      </c>
      <c r="E17" s="295">
        <f t="array" ref="E17">IF($E$5 = "1º Relatório Gerencial Financeiro",SUMPRODUCT(-('Diário 1º PA'!$H$5:$H$1982='Gasto das Atividades'!B17),-('Diário 1º PA'!$F$5:$F$1982)),
IF($E$5 = "2º Relatório Gerencial Financeiro",SUMPRODUCT(-('Diário 2º PA'!$H$5:$H$2027='Gasto das Atividades'!B17),-('Diário 2º PA'!$F$5:$F$2027)),
IF($E$5 = "3º Relatório Gerencial Financeiro",SUMPRODUCT(-('Diário 3º PA'!$H$5:$H$2043='Gasto das Atividades'!B17),-('Diário 3º PA'!$F$5:$F$2043)),
IF($E$5 = "4º Relatório Gerencial Financeiro",SUMPRODUCT(-('Diário 4º PA'!$H$5:$H$2010='Gasto das Atividades'!B17),-('Diário 4º PA'!$F$5:$F$2010))))))+SUMPRODUCT(-(Comp.!$F$5:$F$254='Gasto das Atividades'!B17),-(Comp.!$L$5:'Comp.'!$L$254&gt;=1),(Comp.!$E$5:$E$254))</f>
        <v>160644.18699999995</v>
      </c>
      <c r="F17" s="294">
        <f t="shared" si="0"/>
        <v>160644.18699999995</v>
      </c>
      <c r="G17" s="299"/>
      <c r="H17" s="300">
        <f t="shared" si="1"/>
        <v>0.42926361911157718</v>
      </c>
    </row>
    <row r="18" spans="1:8" x14ac:dyDescent="0.2">
      <c r="A18" s="319">
        <v>12</v>
      </c>
      <c r="B18" s="345" t="s">
        <v>479</v>
      </c>
      <c r="C18" s="321">
        <v>343327.99</v>
      </c>
      <c r="D18" s="465">
        <f t="array" ref="D18">IF($E$5 = "1º Relatório Gerencial Financeiro",0,
IF($E$5 = "2º Relatório Gerencial Financeiro",SUMPRODUCT(-('Diário 1º PA'!$H$5:$H$1981='Gasto das Atividades'!B18),-('Diário 1º PA'!$F$5:$F$1981)),
IF($E$5 = "3º Relatório Gerencial Financeiro",SUMPRODUCT(-('Diário 1º PA'!$H$5:$H$1981='Gasto das Atividades'!B18),-('Diário 1º PA'!$F$5:$F$1981))+SUMPRODUCT(-('Diário 2º PA'!$H$5:$H$2025='Gasto das Atividades'!B18),-('Diário 2º PA'!$F$5:$F$2025)),
IF($E$5 = "4º Relatório Gerencial Financeiro",SUMPRODUCT(-('Diário 1º PA'!$H$5:$H$1981='Gasto das Atividades'!B18),-('Diário 1º PA'!$F$5:$F$1981))+SUMPRODUCT(-('Diário 2º PA'!$H$5:$H$2025='Gasto das Atividades'!B18),-('Diário 2º PA'!$F$5:$F$2025))+SUMPRODUCT(-('Diário 3º PA'!$H$5:$H$2043='Gasto das Atividades'!B18),-('Diário 3º PA'!$F$5:$F$2043))))))</f>
        <v>0</v>
      </c>
      <c r="E18" s="295">
        <f t="array" ref="E18">IF($E$5 = "1º Relatório Gerencial Financeiro",SUMPRODUCT(-('Diário 1º PA'!$H$5:$H$1982='Gasto das Atividades'!B18),-('Diário 1º PA'!$F$5:$F$1982)),
IF($E$5 = "2º Relatório Gerencial Financeiro",SUMPRODUCT(-('Diário 2º PA'!$H$5:$H$2027='Gasto das Atividades'!B18),-('Diário 2º PA'!$F$5:$F$2027)),
IF($E$5 = "3º Relatório Gerencial Financeiro",SUMPRODUCT(-('Diário 3º PA'!$H$5:$H$2043='Gasto das Atividades'!B18),-('Diário 3º PA'!$F$5:$F$2043)),
IF($E$5 = "4º Relatório Gerencial Financeiro",SUMPRODUCT(-('Diário 4º PA'!$H$5:$H$2010='Gasto das Atividades'!B18),-('Diário 4º PA'!$F$5:$F$2010))))))+SUMPRODUCT(-(Comp.!$F$5:$F$254='Gasto das Atividades'!B18),-(Comp.!$L$5:'Comp.'!$L$254&gt;=1),(Comp.!$E$5:$E$254))</f>
        <v>124032.15</v>
      </c>
      <c r="F18" s="294">
        <f t="shared" si="0"/>
        <v>124032.15</v>
      </c>
      <c r="G18" s="299"/>
      <c r="H18" s="300">
        <f t="shared" si="1"/>
        <v>0.3612643117154532</v>
      </c>
    </row>
    <row r="19" spans="1:8" x14ac:dyDescent="0.2">
      <c r="A19" s="319">
        <v>13</v>
      </c>
      <c r="B19" s="345" t="s">
        <v>496</v>
      </c>
      <c r="C19" s="321">
        <v>673708.09</v>
      </c>
      <c r="D19" s="465">
        <f t="array" ref="D19">IF($E$5 = "1º Relatório Gerencial Financeiro",0,
IF($E$5 = "2º Relatório Gerencial Financeiro",SUMPRODUCT(-('Diário 1º PA'!$H$5:$H$1981='Gasto das Atividades'!B19),-('Diário 1º PA'!$F$5:$F$1981)),
IF($E$5 = "3º Relatório Gerencial Financeiro",SUMPRODUCT(-('Diário 1º PA'!$H$5:$H$1981='Gasto das Atividades'!B19),-('Diário 1º PA'!$F$5:$F$1981))+SUMPRODUCT(-('Diário 2º PA'!$H$5:$H$2025='Gasto das Atividades'!B19),-('Diário 2º PA'!$F$5:$F$2025)),
IF($E$5 = "4º Relatório Gerencial Financeiro",SUMPRODUCT(-('Diário 1º PA'!$H$5:$H$1981='Gasto das Atividades'!B19),-('Diário 1º PA'!$F$5:$F$1981))+SUMPRODUCT(-('Diário 2º PA'!$H$5:$H$2025='Gasto das Atividades'!B19),-('Diário 2º PA'!$F$5:$F$2025))+SUMPRODUCT(-('Diário 3º PA'!$H$5:$H$2043='Gasto das Atividades'!B19),-('Diário 3º PA'!$F$5:$F$2043))))))</f>
        <v>0</v>
      </c>
      <c r="E19" s="295">
        <f t="array" ref="E19">IF($E$5 = "1º Relatório Gerencial Financeiro",SUMPRODUCT(-('Diário 1º PA'!$H$5:$H$1982='Gasto das Atividades'!B19),-('Diário 1º PA'!$F$5:$F$1982)),
IF($E$5 = "2º Relatório Gerencial Financeiro",SUMPRODUCT(-('Diário 2º PA'!$H$5:$H$2027='Gasto das Atividades'!B19),-('Diário 2º PA'!$F$5:$F$2027)),
IF($E$5 = "3º Relatório Gerencial Financeiro",SUMPRODUCT(-('Diário 3º PA'!$H$5:$H$2043='Gasto das Atividades'!B19),-('Diário 3º PA'!$F$5:$F$2043)),
IF($E$5 = "4º Relatório Gerencial Financeiro",SUMPRODUCT(-('Diário 4º PA'!$H$5:$H$2010='Gasto das Atividades'!B19),-('Diário 4º PA'!$F$5:$F$2010))))))+SUMPRODUCT(-(Comp.!$F$5:$F$254='Gasto das Atividades'!B19),-(Comp.!$L$5:'Comp.'!$L$254&gt;=1),(Comp.!$E$5:$E$254))</f>
        <v>129687.75</v>
      </c>
      <c r="F19" s="294">
        <f t="shared" si="0"/>
        <v>129687.75</v>
      </c>
      <c r="G19" s="299"/>
      <c r="H19" s="300">
        <f t="shared" si="1"/>
        <v>0.19249843058883262</v>
      </c>
    </row>
    <row r="20" spans="1:8" ht="13.5" thickBot="1" x14ac:dyDescent="0.25">
      <c r="A20" s="319">
        <v>14</v>
      </c>
      <c r="B20" s="345" t="s">
        <v>313</v>
      </c>
      <c r="C20" s="321">
        <v>0</v>
      </c>
      <c r="D20" s="465">
        <f t="array" ref="D20">IF($E$5 = "1º Relatório Gerencial Financeiro",0,
IF($E$5 = "2º Relatório Gerencial Financeiro",SUMPRODUCT(-('Diário 1º PA'!$H$5:$H$1981='Gasto das Atividades'!B20),-('Diário 1º PA'!$F$5:$F$1981)),
IF($E$5 = "3º Relatório Gerencial Financeiro",SUMPRODUCT(-('Diário 1º PA'!$H$5:$H$1981='Gasto das Atividades'!B20),-('Diário 1º PA'!$F$5:$F$1981))+SUMPRODUCT(-('Diário 2º PA'!$H$5:$H$2025='Gasto das Atividades'!B20),-('Diário 2º PA'!$F$5:$F$2025)),
IF($E$5 = "4º Relatório Gerencial Financeiro",SUMPRODUCT(-('Diário 1º PA'!$H$5:$H$1981='Gasto das Atividades'!B20),-('Diário 1º PA'!$F$5:$F$1981))+SUMPRODUCT(-('Diário 2º PA'!$H$5:$H$2025='Gasto das Atividades'!B20),-('Diário 2º PA'!$F$5:$F$2025))+SUMPRODUCT(-('Diário 3º PA'!$H$5:$H$2043='Gasto das Atividades'!B20),-('Diário 3º PA'!$F$5:$F$2043))))))</f>
        <v>0</v>
      </c>
      <c r="E20" s="295">
        <f t="array" ref="E20">IF($E$5 = "1º Relatório Gerencial Financeiro",SUMPRODUCT(-('Diário 1º PA'!$H$5:$H$1982='Gasto das Atividades'!B20),-('Diário 1º PA'!$F$5:$F$1982)),
IF($E$5 = "2º Relatório Gerencial Financeiro",SUMPRODUCT(-('Diário 2º PA'!$H$5:$H$2027='Gasto das Atividades'!B20),-('Diário 2º PA'!$F$5:$F$2027)),
IF($E$5 = "3º Relatório Gerencial Financeiro",SUMPRODUCT(-('Diário 3º PA'!$H$5:$H$2043='Gasto das Atividades'!B20),-('Diário 3º PA'!$F$5:$F$2043)),
IF($E$5 = "4º Relatório Gerencial Financeiro",SUMPRODUCT(-('Diário 4º PA'!$H$5:$H$2010='Gasto das Atividades'!B20),-('Diário 4º PA'!$F$5:$F$2010))))))+SUMPRODUCT(-(Comp.!$F$5:$F$254='Gasto das Atividades'!B20),-(Comp.!$L$5:'Comp.'!$L$254&gt;=1),(Comp.!$E$5:$E$254))</f>
        <v>19752303.209999993</v>
      </c>
      <c r="F20" s="294">
        <f t="shared" si="0"/>
        <v>19752303.209999993</v>
      </c>
      <c r="G20" s="299"/>
      <c r="H20" s="300" t="str">
        <f t="shared" si="1"/>
        <v>-</v>
      </c>
    </row>
    <row r="21" spans="1:8" hidden="1" x14ac:dyDescent="0.2">
      <c r="A21" s="319">
        <v>15</v>
      </c>
      <c r="B21" s="345"/>
      <c r="C21" s="321">
        <v>0</v>
      </c>
      <c r="D21" s="465">
        <f t="array" ref="D21">IF($E$5 = "1º Relatório Gerencial Financeiro",0,
IF($E$5 = "2º Relatório Gerencial Financeiro",SUMPRODUCT(-('Diário 1º PA'!$H$5:$H$1981='Gasto das Atividades'!B21),-('Diário 1º PA'!$F$5:$F$1981)),
IF($E$5 = "3º Relatório Gerencial Financeiro",SUMPRODUCT(-('Diário 1º PA'!$H$5:$H$1981='Gasto das Atividades'!B21),-('Diário 1º PA'!$F$5:$F$1981))+SUMPRODUCT(-('Diário 2º PA'!$H$5:$H$2025='Gasto das Atividades'!B21),-('Diário 2º PA'!$F$5:$F$2025)),
IF($E$5 = "4º Relatório Gerencial Financeiro",SUMPRODUCT(-('Diário 1º PA'!$H$5:$H$1981='Gasto das Atividades'!B21),-('Diário 1º PA'!$F$5:$F$1981))+SUMPRODUCT(-('Diário 2º PA'!$H$5:$H$2025='Gasto das Atividades'!B21),-('Diário 2º PA'!$F$5:$F$2025))+SUMPRODUCT(-('Diário 3º PA'!$H$5:$H$2043='Gasto das Atividades'!B21),-('Diário 3º PA'!$F$5:$F$2043))))))</f>
        <v>0</v>
      </c>
      <c r="E21" s="295">
        <f t="array" ref="E21">IF($E$5 = "1º Relatório Gerencial Financeiro",SUMPRODUCT(-('Diário 1º PA'!$H$5:$H$1982='Gasto das Atividades'!B21),-('Diário 1º PA'!$F$5:$F$1982)),
IF($E$5 = "2º Relatório Gerencial Financeiro",SUMPRODUCT(-('Diário 2º PA'!$H$5:$H$2027='Gasto das Atividades'!B21),-('Diário 2º PA'!$F$5:$F$2027)),
IF($E$5 = "3º Relatório Gerencial Financeiro",SUMPRODUCT(-('Diário 3º PA'!$H$5:$H$2043='Gasto das Atividades'!B21),-('Diário 3º PA'!$F$5:$F$2043)),
IF($E$5 = "4º Relatório Gerencial Financeiro",SUMPRODUCT(-('Diário 4º PA'!$H$5:$H$2010='Gasto das Atividades'!B21),-('Diário 4º PA'!$F$5:$F$2010))))))+SUMPRODUCT(-(Comp.!$F$5:$F$254='Gasto das Atividades'!B21),-(Comp.!$L$5:'Comp.'!$L$254&gt;=1),(Comp.!$E$5:$E$254))</f>
        <v>3163.62</v>
      </c>
      <c r="F21" s="294">
        <f t="shared" si="0"/>
        <v>3163.62</v>
      </c>
      <c r="G21" s="299"/>
      <c r="H21" s="300" t="str">
        <f t="shared" si="1"/>
        <v>-</v>
      </c>
    </row>
    <row r="22" spans="1:8" hidden="1" x14ac:dyDescent="0.2">
      <c r="A22" s="319">
        <v>16</v>
      </c>
      <c r="B22" s="345"/>
      <c r="C22" s="321">
        <v>0</v>
      </c>
      <c r="D22" s="465">
        <f t="array" ref="D22">IF($E$5 = "1º Relatório Gerencial Financeiro",0,
IF($E$5 = "2º Relatório Gerencial Financeiro",SUMPRODUCT(-('Diário 1º PA'!$H$5:$H$1981='Gasto das Atividades'!B22),-('Diário 1º PA'!$F$5:$F$1981)),
IF($E$5 = "3º Relatório Gerencial Financeiro",SUMPRODUCT(-('Diário 1º PA'!$H$5:$H$1981='Gasto das Atividades'!B22),-('Diário 1º PA'!$F$5:$F$1981))+SUMPRODUCT(-('Diário 2º PA'!$H$5:$H$2025='Gasto das Atividades'!B22),-('Diário 2º PA'!$F$5:$F$2025)),
IF($E$5 = "4º Relatório Gerencial Financeiro",SUMPRODUCT(-('Diário 1º PA'!$H$5:$H$1981='Gasto das Atividades'!B22),-('Diário 1º PA'!$F$5:$F$1981))+SUMPRODUCT(-('Diário 2º PA'!$H$5:$H$2025='Gasto das Atividades'!B22),-('Diário 2º PA'!$F$5:$F$2025))+SUMPRODUCT(-('Diário 3º PA'!$H$5:$H$2043='Gasto das Atividades'!B22),-('Diário 3º PA'!$F$5:$F$2043))))))</f>
        <v>0</v>
      </c>
      <c r="E22" s="295">
        <f t="array" ref="E22">IF($E$5 = "1º Relatório Gerencial Financeiro",SUMPRODUCT(-('Diário 1º PA'!$H$5:$H$1982='Gasto das Atividades'!B22),-('Diário 1º PA'!$F$5:$F$1982)),
IF($E$5 = "2º Relatório Gerencial Financeiro",SUMPRODUCT(-('Diário 2º PA'!$H$5:$H$2027='Gasto das Atividades'!B22),-('Diário 2º PA'!$F$5:$F$2027)),
IF($E$5 = "3º Relatório Gerencial Financeiro",SUMPRODUCT(-('Diário 3º PA'!$H$5:$H$2043='Gasto das Atividades'!B22),-('Diário 3º PA'!$F$5:$F$2043)),
IF($E$5 = "4º Relatório Gerencial Financeiro",SUMPRODUCT(-('Diário 4º PA'!$H$5:$H$2010='Gasto das Atividades'!B22),-('Diário 4º PA'!$F$5:$F$2010))))))+SUMPRODUCT(-(Comp.!$F$5:$F$254='Gasto das Atividades'!B22),-(Comp.!$L$5:'Comp.'!$L$254&gt;=1),(Comp.!$E$5:$E$254))</f>
        <v>3163.62</v>
      </c>
      <c r="F22" s="294">
        <f t="shared" si="0"/>
        <v>3163.62</v>
      </c>
      <c r="G22" s="299"/>
      <c r="H22" s="300" t="str">
        <f t="shared" si="1"/>
        <v>-</v>
      </c>
    </row>
    <row r="23" spans="1:8" hidden="1" x14ac:dyDescent="0.2">
      <c r="A23" s="319">
        <v>17</v>
      </c>
      <c r="B23" s="345"/>
      <c r="C23" s="321">
        <v>0</v>
      </c>
      <c r="D23" s="465">
        <f t="array" ref="D23">IF($E$5 = "1º Relatório Gerencial Financeiro",0,
IF($E$5 = "2º Relatório Gerencial Financeiro",SUMPRODUCT(-('Diário 1º PA'!$H$5:$H$1981='Gasto das Atividades'!B23),-('Diário 1º PA'!$F$5:$F$1981)),
IF($E$5 = "3º Relatório Gerencial Financeiro",SUMPRODUCT(-('Diário 1º PA'!$H$5:$H$1981='Gasto das Atividades'!B23),-('Diário 1º PA'!$F$5:$F$1981))+SUMPRODUCT(-('Diário 2º PA'!$H$5:$H$2025='Gasto das Atividades'!B23),-('Diário 2º PA'!$F$5:$F$2025)),
IF($E$5 = "4º Relatório Gerencial Financeiro",SUMPRODUCT(-('Diário 1º PA'!$H$5:$H$1981='Gasto das Atividades'!B23),-('Diário 1º PA'!$F$5:$F$1981))+SUMPRODUCT(-('Diário 2º PA'!$H$5:$H$2025='Gasto das Atividades'!B23),-('Diário 2º PA'!$F$5:$F$2025))+SUMPRODUCT(-('Diário 3º PA'!$H$5:$H$2043='Gasto das Atividades'!B23),-('Diário 3º PA'!$F$5:$F$2043))))))</f>
        <v>0</v>
      </c>
      <c r="E23" s="295">
        <f t="array" ref="E23">IF($E$5 = "1º Relatório Gerencial Financeiro",SUMPRODUCT(-('Diário 1º PA'!$H$5:$H$1982='Gasto das Atividades'!B23),-('Diário 1º PA'!$F$5:$F$1982)),
IF($E$5 = "2º Relatório Gerencial Financeiro",SUMPRODUCT(-('Diário 2º PA'!$H$5:$H$2027='Gasto das Atividades'!B23),-('Diário 2º PA'!$F$5:$F$2027)),
IF($E$5 = "3º Relatório Gerencial Financeiro",SUMPRODUCT(-('Diário 3º PA'!$H$5:$H$2043='Gasto das Atividades'!B23),-('Diário 3º PA'!$F$5:$F$2043)),
IF($E$5 = "4º Relatório Gerencial Financeiro",SUMPRODUCT(-('Diário 4º PA'!$H$5:$H$2010='Gasto das Atividades'!B23),-('Diário 4º PA'!$F$5:$F$2010))))))+SUMPRODUCT(-(Comp.!$F$5:$F$254='Gasto das Atividades'!B23),-(Comp.!$L$5:'Comp.'!$L$254&gt;=1),(Comp.!$E$5:$E$254))</f>
        <v>3163.62</v>
      </c>
      <c r="F23" s="294">
        <f t="shared" si="0"/>
        <v>3163.62</v>
      </c>
      <c r="G23" s="299"/>
      <c r="H23" s="300" t="str">
        <f t="shared" si="1"/>
        <v>-</v>
      </c>
    </row>
    <row r="24" spans="1:8" hidden="1" x14ac:dyDescent="0.2">
      <c r="A24" s="319">
        <v>18</v>
      </c>
      <c r="B24" s="345"/>
      <c r="C24" s="321">
        <v>0</v>
      </c>
      <c r="D24" s="465">
        <f t="array" ref="D24">IF($E$5 = "1º Relatório Gerencial Financeiro",0,
IF($E$5 = "2º Relatório Gerencial Financeiro",SUMPRODUCT(-('Diário 1º PA'!$H$5:$H$1981='Gasto das Atividades'!B24),-('Diário 1º PA'!$F$5:$F$1981)),
IF($E$5 = "3º Relatório Gerencial Financeiro",SUMPRODUCT(-('Diário 1º PA'!$H$5:$H$1981='Gasto das Atividades'!B24),-('Diário 1º PA'!$F$5:$F$1981))+SUMPRODUCT(-('Diário 2º PA'!$H$5:$H$2025='Gasto das Atividades'!B24),-('Diário 2º PA'!$F$5:$F$2025)),
IF($E$5 = "4º Relatório Gerencial Financeiro",SUMPRODUCT(-('Diário 1º PA'!$H$5:$H$1981='Gasto das Atividades'!B24),-('Diário 1º PA'!$F$5:$F$1981))+SUMPRODUCT(-('Diário 2º PA'!$H$5:$H$2025='Gasto das Atividades'!B24),-('Diário 2º PA'!$F$5:$F$2025))+SUMPRODUCT(-('Diário 3º PA'!$H$5:$H$2043='Gasto das Atividades'!B24),-('Diário 3º PA'!$F$5:$F$2043))))))</f>
        <v>0</v>
      </c>
      <c r="E24" s="295">
        <f t="array" ref="E24">IF($E$5 = "1º Relatório Gerencial Financeiro",SUMPRODUCT(-('Diário 1º PA'!$H$5:$H$1982='Gasto das Atividades'!B24),-('Diário 1º PA'!$F$5:$F$1982)),
IF($E$5 = "2º Relatório Gerencial Financeiro",SUMPRODUCT(-('Diário 2º PA'!$H$5:$H$2027='Gasto das Atividades'!B24),-('Diário 2º PA'!$F$5:$F$2027)),
IF($E$5 = "3º Relatório Gerencial Financeiro",SUMPRODUCT(-('Diário 3º PA'!$H$5:$H$2043='Gasto das Atividades'!B24),-('Diário 3º PA'!$F$5:$F$2043)),
IF($E$5 = "4º Relatório Gerencial Financeiro",SUMPRODUCT(-('Diário 4º PA'!$H$5:$H$2010='Gasto das Atividades'!B24),-('Diário 4º PA'!$F$5:$F$2010))))))+SUMPRODUCT(-(Comp.!$F$5:$F$254='Gasto das Atividades'!B24),-(Comp.!$L$5:'Comp.'!$L$254&gt;=1),(Comp.!$E$5:$E$254))</f>
        <v>3163.62</v>
      </c>
      <c r="F24" s="294">
        <f t="shared" si="0"/>
        <v>3163.62</v>
      </c>
      <c r="G24" s="299"/>
      <c r="H24" s="300" t="str">
        <f t="shared" si="1"/>
        <v>-</v>
      </c>
    </row>
    <row r="25" spans="1:8" hidden="1" x14ac:dyDescent="0.2">
      <c r="A25" s="319">
        <v>19</v>
      </c>
      <c r="B25" s="345"/>
      <c r="C25" s="321">
        <v>0</v>
      </c>
      <c r="D25" s="465">
        <f t="array" ref="D25">IF($E$5 = "1º Relatório Gerencial Financeiro",0,
IF($E$5 = "2º Relatório Gerencial Financeiro",SUMPRODUCT(-('Diário 1º PA'!$H$5:$H$1981='Gasto das Atividades'!B25),-('Diário 1º PA'!$F$5:$F$1981)),
IF($E$5 = "3º Relatório Gerencial Financeiro",SUMPRODUCT(-('Diário 1º PA'!$H$5:$H$1981='Gasto das Atividades'!B25),-('Diário 1º PA'!$F$5:$F$1981))+SUMPRODUCT(-('Diário 2º PA'!$H$5:$H$2025='Gasto das Atividades'!B25),-('Diário 2º PA'!$F$5:$F$2025)),
IF($E$5 = "4º Relatório Gerencial Financeiro",SUMPRODUCT(-('Diário 1º PA'!$H$5:$H$1981='Gasto das Atividades'!B25),-('Diário 1º PA'!$F$5:$F$1981))+SUMPRODUCT(-('Diário 2º PA'!$H$5:$H$2025='Gasto das Atividades'!B25),-('Diário 2º PA'!$F$5:$F$2025))+SUMPRODUCT(-('Diário 3º PA'!$H$5:$H$2043='Gasto das Atividades'!B25),-('Diário 3º PA'!$F$5:$F$2043))))))</f>
        <v>0</v>
      </c>
      <c r="E25" s="295">
        <f t="array" ref="E25">IF($E$5 = "1º Relatório Gerencial Financeiro",SUMPRODUCT(-('Diário 1º PA'!$H$5:$H$1982='Gasto das Atividades'!B25),-('Diário 1º PA'!$F$5:$F$1982)),
IF($E$5 = "2º Relatório Gerencial Financeiro",SUMPRODUCT(-('Diário 2º PA'!$H$5:$H$2027='Gasto das Atividades'!B25),-('Diário 2º PA'!$F$5:$F$2027)),
IF($E$5 = "3º Relatório Gerencial Financeiro",SUMPRODUCT(-('Diário 3º PA'!$H$5:$H$2043='Gasto das Atividades'!B25),-('Diário 3º PA'!$F$5:$F$2043)),
IF($E$5 = "4º Relatório Gerencial Financeiro",SUMPRODUCT(-('Diário 4º PA'!$H$5:$H$2010='Gasto das Atividades'!B25),-('Diário 4º PA'!$F$5:$F$2010))))))+SUMPRODUCT(-(Comp.!$F$5:$F$254='Gasto das Atividades'!B25),-(Comp.!$L$5:'Comp.'!$L$254&gt;=1),(Comp.!$E$5:$E$254))</f>
        <v>3163.62</v>
      </c>
      <c r="F25" s="294">
        <f t="shared" si="0"/>
        <v>3163.62</v>
      </c>
      <c r="G25" s="299"/>
      <c r="H25" s="300" t="str">
        <f t="shared" si="1"/>
        <v>-</v>
      </c>
    </row>
    <row r="26" spans="1:8" hidden="1" x14ac:dyDescent="0.2">
      <c r="A26" s="319">
        <v>20</v>
      </c>
      <c r="B26" s="345"/>
      <c r="C26" s="321">
        <v>0</v>
      </c>
      <c r="D26" s="465">
        <f t="array" ref="D26">IF($E$5 = "1º Relatório Gerencial Financeiro",0,
IF($E$5 = "2º Relatório Gerencial Financeiro",SUMPRODUCT(-('Diário 1º PA'!$H$5:$H$1981='Gasto das Atividades'!B26),-('Diário 1º PA'!$F$5:$F$1981)),
IF($E$5 = "3º Relatório Gerencial Financeiro",SUMPRODUCT(-('Diário 1º PA'!$H$5:$H$1981='Gasto das Atividades'!B26),-('Diário 1º PA'!$F$5:$F$1981))+SUMPRODUCT(-('Diário 2º PA'!$H$5:$H$2025='Gasto das Atividades'!B26),-('Diário 2º PA'!$F$5:$F$2025)),
IF($E$5 = "4º Relatório Gerencial Financeiro",SUMPRODUCT(-('Diário 1º PA'!$H$5:$H$1981='Gasto das Atividades'!B26),-('Diário 1º PA'!$F$5:$F$1981))+SUMPRODUCT(-('Diário 2º PA'!$H$5:$H$2025='Gasto das Atividades'!B26),-('Diário 2º PA'!$F$5:$F$2025))+SUMPRODUCT(-('Diário 3º PA'!$H$5:$H$2043='Gasto das Atividades'!B26),-('Diário 3º PA'!$F$5:$F$2043))))))</f>
        <v>0</v>
      </c>
      <c r="E26" s="295">
        <f t="array" ref="E26">IF($E$5 = "1º Relatório Gerencial Financeiro",SUMPRODUCT(-('Diário 1º PA'!$H$5:$H$1982='Gasto das Atividades'!B26),-('Diário 1º PA'!$F$5:$F$1982)),
IF($E$5 = "2º Relatório Gerencial Financeiro",SUMPRODUCT(-('Diário 2º PA'!$H$5:$H$2027='Gasto das Atividades'!B26),-('Diário 2º PA'!$F$5:$F$2027)),
IF($E$5 = "3º Relatório Gerencial Financeiro",SUMPRODUCT(-('Diário 3º PA'!$H$5:$H$2043='Gasto das Atividades'!B26),-('Diário 3º PA'!$F$5:$F$2043)),
IF($E$5 = "4º Relatório Gerencial Financeiro",SUMPRODUCT(-('Diário 4º PA'!$H$5:$H$2010='Gasto das Atividades'!B26),-('Diário 4º PA'!$F$5:$F$2010))))))+SUMPRODUCT(-(Comp.!$F$5:$F$254='Gasto das Atividades'!B26),-(Comp.!$L$5:'Comp.'!$L$254&gt;=1),(Comp.!$E$5:$E$254))</f>
        <v>3163.62</v>
      </c>
      <c r="F26" s="294">
        <f t="shared" si="0"/>
        <v>3163.62</v>
      </c>
      <c r="G26" s="299"/>
      <c r="H26" s="300" t="str">
        <f t="shared" si="1"/>
        <v>-</v>
      </c>
    </row>
    <row r="27" spans="1:8" hidden="1" x14ac:dyDescent="0.2">
      <c r="A27" s="319">
        <v>21</v>
      </c>
      <c r="B27" s="345"/>
      <c r="C27" s="321">
        <v>0</v>
      </c>
      <c r="D27" s="465">
        <f t="array" ref="D27">IF($E$5 = "1º Relatório Gerencial Financeiro",0,
IF($E$5 = "2º Relatório Gerencial Financeiro",SUMPRODUCT(-('Diário 1º PA'!$H$5:$H$1981='Gasto das Atividades'!B27),-('Diário 1º PA'!$F$5:$F$1981)),
IF($E$5 = "3º Relatório Gerencial Financeiro",SUMPRODUCT(-('Diário 1º PA'!$H$5:$H$1981='Gasto das Atividades'!B27),-('Diário 1º PA'!$F$5:$F$1981))+SUMPRODUCT(-('Diário 2º PA'!$H$5:$H$2025='Gasto das Atividades'!B27),-('Diário 2º PA'!$F$5:$F$2025)),
IF($E$5 = "4º Relatório Gerencial Financeiro",SUMPRODUCT(-('Diário 1º PA'!$H$5:$H$1981='Gasto das Atividades'!B27),-('Diário 1º PA'!$F$5:$F$1981))+SUMPRODUCT(-('Diário 2º PA'!$H$5:$H$2025='Gasto das Atividades'!B27),-('Diário 2º PA'!$F$5:$F$2025))+SUMPRODUCT(-('Diário 3º PA'!$H$5:$H$2043='Gasto das Atividades'!B27),-('Diário 3º PA'!$F$5:$F$2043))))))</f>
        <v>0</v>
      </c>
      <c r="E27" s="295">
        <f t="array" ref="E27">IF($E$5 = "1º Relatório Gerencial Financeiro",SUMPRODUCT(-('Diário 1º PA'!$H$5:$H$1982='Gasto das Atividades'!B27),-('Diário 1º PA'!$F$5:$F$1982)),
IF($E$5 = "2º Relatório Gerencial Financeiro",SUMPRODUCT(-('Diário 2º PA'!$H$5:$H$2027='Gasto das Atividades'!B27),-('Diário 2º PA'!$F$5:$F$2027)),
IF($E$5 = "3º Relatório Gerencial Financeiro",SUMPRODUCT(-('Diário 3º PA'!$H$5:$H$2043='Gasto das Atividades'!B27),-('Diário 3º PA'!$F$5:$F$2043)),
IF($E$5 = "4º Relatório Gerencial Financeiro",SUMPRODUCT(-('Diário 4º PA'!$H$5:$H$2010='Gasto das Atividades'!B27),-('Diário 4º PA'!$F$5:$F$2010))))))+SUMPRODUCT(-(Comp.!$F$5:$F$254='Gasto das Atividades'!B27),-(Comp.!$L$5:'Comp.'!$L$254&gt;=1),(Comp.!$E$5:$E$254))</f>
        <v>3163.62</v>
      </c>
      <c r="F27" s="294">
        <f t="shared" si="0"/>
        <v>3163.62</v>
      </c>
      <c r="G27" s="299"/>
      <c r="H27" s="300" t="str">
        <f t="shared" si="1"/>
        <v>-</v>
      </c>
    </row>
    <row r="28" spans="1:8" hidden="1" x14ac:dyDescent="0.2">
      <c r="A28" s="319">
        <v>22</v>
      </c>
      <c r="B28" s="345"/>
      <c r="C28" s="321">
        <v>0</v>
      </c>
      <c r="D28" s="465">
        <f t="array" ref="D28">IF($E$5 = "1º Relatório Gerencial Financeiro",0,
IF($E$5 = "2º Relatório Gerencial Financeiro",SUMPRODUCT(-('Diário 1º PA'!$H$5:$H$1981='Gasto das Atividades'!B28),-('Diário 1º PA'!$F$5:$F$1981)),
IF($E$5 = "3º Relatório Gerencial Financeiro",SUMPRODUCT(-('Diário 1º PA'!$H$5:$H$1981='Gasto das Atividades'!B28),-('Diário 1º PA'!$F$5:$F$1981))+SUMPRODUCT(-('Diário 2º PA'!$H$5:$H$2025='Gasto das Atividades'!B28),-('Diário 2º PA'!$F$5:$F$2025)),
IF($E$5 = "4º Relatório Gerencial Financeiro",SUMPRODUCT(-('Diário 1º PA'!$H$5:$H$1981='Gasto das Atividades'!B28),-('Diário 1º PA'!$F$5:$F$1981))+SUMPRODUCT(-('Diário 2º PA'!$H$5:$H$2025='Gasto das Atividades'!B28),-('Diário 2º PA'!$F$5:$F$2025))+SUMPRODUCT(-('Diário 3º PA'!$H$5:$H$2043='Gasto das Atividades'!B28),-('Diário 3º PA'!$F$5:$F$2043))))))</f>
        <v>0</v>
      </c>
      <c r="E28" s="295">
        <f t="array" ref="E28">IF($E$5 = "1º Relatório Gerencial Financeiro",SUMPRODUCT(-('Diário 1º PA'!$H$5:$H$1982='Gasto das Atividades'!B28),-('Diário 1º PA'!$F$5:$F$1982)),
IF($E$5 = "2º Relatório Gerencial Financeiro",SUMPRODUCT(-('Diário 2º PA'!$H$5:$H$2027='Gasto das Atividades'!B28),-('Diário 2º PA'!$F$5:$F$2027)),
IF($E$5 = "3º Relatório Gerencial Financeiro",SUMPRODUCT(-('Diário 3º PA'!$H$5:$H$2043='Gasto das Atividades'!B28),-('Diário 3º PA'!$F$5:$F$2043)),
IF($E$5 = "4º Relatório Gerencial Financeiro",SUMPRODUCT(-('Diário 4º PA'!$H$5:$H$2010='Gasto das Atividades'!B28),-('Diário 4º PA'!$F$5:$F$2010))))))+SUMPRODUCT(-(Comp.!$F$5:$F$254='Gasto das Atividades'!B28),-(Comp.!$L$5:'Comp.'!$L$254&gt;=1),(Comp.!$E$5:$E$254))</f>
        <v>3163.62</v>
      </c>
      <c r="F28" s="294">
        <f t="shared" si="0"/>
        <v>3163.62</v>
      </c>
      <c r="G28" s="299"/>
      <c r="H28" s="300" t="str">
        <f t="shared" si="1"/>
        <v>-</v>
      </c>
    </row>
    <row r="29" spans="1:8" hidden="1" x14ac:dyDescent="0.2">
      <c r="A29" s="319">
        <v>23</v>
      </c>
      <c r="B29" s="345"/>
      <c r="C29" s="321">
        <v>0</v>
      </c>
      <c r="D29" s="465">
        <f t="array" ref="D29">IF($E$5 = "1º Relatório Gerencial Financeiro",0,
IF($E$5 = "2º Relatório Gerencial Financeiro",SUMPRODUCT(-('Diário 1º PA'!$H$5:$H$1981='Gasto das Atividades'!B29),-('Diário 1º PA'!$F$5:$F$1981)),
IF($E$5 = "3º Relatório Gerencial Financeiro",SUMPRODUCT(-('Diário 1º PA'!$H$5:$H$1981='Gasto das Atividades'!B29),-('Diário 1º PA'!$F$5:$F$1981))+SUMPRODUCT(-('Diário 2º PA'!$H$5:$H$2025='Gasto das Atividades'!B29),-('Diário 2º PA'!$F$5:$F$2025)),
IF($E$5 = "4º Relatório Gerencial Financeiro",SUMPRODUCT(-('Diário 1º PA'!$H$5:$H$1981='Gasto das Atividades'!B29),-('Diário 1º PA'!$F$5:$F$1981))+SUMPRODUCT(-('Diário 2º PA'!$H$5:$H$2025='Gasto das Atividades'!B29),-('Diário 2º PA'!$F$5:$F$2025))+SUMPRODUCT(-('Diário 3º PA'!$H$5:$H$2043='Gasto das Atividades'!B29),-('Diário 3º PA'!$F$5:$F$2043))))))</f>
        <v>0</v>
      </c>
      <c r="E29" s="295">
        <f t="array" ref="E29">IF($E$5 = "1º Relatório Gerencial Financeiro",SUMPRODUCT(-('Diário 1º PA'!$H$5:$H$1982='Gasto das Atividades'!B29),-('Diário 1º PA'!$F$5:$F$1982)),
IF($E$5 = "2º Relatório Gerencial Financeiro",SUMPRODUCT(-('Diário 2º PA'!$H$5:$H$2027='Gasto das Atividades'!B29),-('Diário 2º PA'!$F$5:$F$2027)),
IF($E$5 = "3º Relatório Gerencial Financeiro",SUMPRODUCT(-('Diário 3º PA'!$H$5:$H$2043='Gasto das Atividades'!B29),-('Diário 3º PA'!$F$5:$F$2043)),
IF($E$5 = "4º Relatório Gerencial Financeiro",SUMPRODUCT(-('Diário 4º PA'!$H$5:$H$2010='Gasto das Atividades'!B29),-('Diário 4º PA'!$F$5:$F$2010))))))+SUMPRODUCT(-(Comp.!$F$5:$F$254='Gasto das Atividades'!B29),-(Comp.!$L$5:'Comp.'!$L$254&gt;=1),(Comp.!$E$5:$E$254))</f>
        <v>3163.62</v>
      </c>
      <c r="F29" s="294">
        <f t="shared" si="0"/>
        <v>3163.62</v>
      </c>
      <c r="G29" s="299"/>
      <c r="H29" s="300" t="str">
        <f t="shared" si="1"/>
        <v>-</v>
      </c>
    </row>
    <row r="30" spans="1:8" hidden="1" x14ac:dyDescent="0.2">
      <c r="A30" s="319">
        <v>24</v>
      </c>
      <c r="B30" s="345"/>
      <c r="C30" s="321">
        <v>0</v>
      </c>
      <c r="D30" s="465">
        <f t="array" ref="D30">IF($E$5 = "1º Relatório Gerencial Financeiro",0,
IF($E$5 = "2º Relatório Gerencial Financeiro",SUMPRODUCT(-('Diário 1º PA'!$H$5:$H$1981='Gasto das Atividades'!B30),-('Diário 1º PA'!$F$5:$F$1981)),
IF($E$5 = "3º Relatório Gerencial Financeiro",SUMPRODUCT(-('Diário 1º PA'!$H$5:$H$1981='Gasto das Atividades'!B30),-('Diário 1º PA'!$F$5:$F$1981))+SUMPRODUCT(-('Diário 2º PA'!$H$5:$H$2025='Gasto das Atividades'!B30),-('Diário 2º PA'!$F$5:$F$2025)),
IF($E$5 = "4º Relatório Gerencial Financeiro",SUMPRODUCT(-('Diário 1º PA'!$H$5:$H$1981='Gasto das Atividades'!B30),-('Diário 1º PA'!$F$5:$F$1981))+SUMPRODUCT(-('Diário 2º PA'!$H$5:$H$2025='Gasto das Atividades'!B30),-('Diário 2º PA'!$F$5:$F$2025))+SUMPRODUCT(-('Diário 3º PA'!$H$5:$H$2043='Gasto das Atividades'!B30),-('Diário 3º PA'!$F$5:$F$2043))))))</f>
        <v>0</v>
      </c>
      <c r="E30" s="295">
        <f t="array" ref="E30">IF($E$5 = "1º Relatório Gerencial Financeiro",SUMPRODUCT(-('Diário 1º PA'!$H$5:$H$1982='Gasto das Atividades'!B30),-('Diário 1º PA'!$F$5:$F$1982)),
IF($E$5 = "2º Relatório Gerencial Financeiro",SUMPRODUCT(-('Diário 2º PA'!$H$5:$H$2027='Gasto das Atividades'!B30),-('Diário 2º PA'!$F$5:$F$2027)),
IF($E$5 = "3º Relatório Gerencial Financeiro",SUMPRODUCT(-('Diário 3º PA'!$H$5:$H$2043='Gasto das Atividades'!B30),-('Diário 3º PA'!$F$5:$F$2043)),
IF($E$5 = "4º Relatório Gerencial Financeiro",SUMPRODUCT(-('Diário 4º PA'!$H$5:$H$2010='Gasto das Atividades'!B30),-('Diário 4º PA'!$F$5:$F$2010))))))+SUMPRODUCT(-(Comp.!$F$5:$F$254='Gasto das Atividades'!B30),-(Comp.!$L$5:'Comp.'!$L$254&gt;=1),(Comp.!$E$5:$E$254))</f>
        <v>3163.62</v>
      </c>
      <c r="F30" s="294">
        <f t="shared" si="0"/>
        <v>3163.62</v>
      </c>
      <c r="G30" s="299"/>
      <c r="H30" s="300" t="str">
        <f t="shared" si="1"/>
        <v>-</v>
      </c>
    </row>
    <row r="31" spans="1:8" hidden="1" x14ac:dyDescent="0.2">
      <c r="A31" s="319">
        <v>25</v>
      </c>
      <c r="B31" s="345"/>
      <c r="C31" s="321">
        <v>0</v>
      </c>
      <c r="D31" s="465">
        <f t="array" ref="D31">IF($E$5 = "1º Relatório Gerencial Financeiro",0,
IF($E$5 = "2º Relatório Gerencial Financeiro",SUMPRODUCT(-('Diário 1º PA'!$H$5:$H$1981='Gasto das Atividades'!B31),-('Diário 1º PA'!$F$5:$F$1981)),
IF($E$5 = "3º Relatório Gerencial Financeiro",SUMPRODUCT(-('Diário 1º PA'!$H$5:$H$1981='Gasto das Atividades'!B31),-('Diário 1º PA'!$F$5:$F$1981))+SUMPRODUCT(-('Diário 2º PA'!$H$5:$H$2025='Gasto das Atividades'!B31),-('Diário 2º PA'!$F$5:$F$2025)),
IF($E$5 = "4º Relatório Gerencial Financeiro",SUMPRODUCT(-('Diário 1º PA'!$H$5:$H$1981='Gasto das Atividades'!B31),-('Diário 1º PA'!$F$5:$F$1981))+SUMPRODUCT(-('Diário 2º PA'!$H$5:$H$2025='Gasto das Atividades'!B31),-('Diário 2º PA'!$F$5:$F$2025))+SUMPRODUCT(-('Diário 3º PA'!$H$5:$H$2043='Gasto das Atividades'!B31),-('Diário 3º PA'!$F$5:$F$2043))))))</f>
        <v>0</v>
      </c>
      <c r="E31" s="295">
        <f t="array" ref="E31">IF($E$5 = "1º Relatório Gerencial Financeiro",SUMPRODUCT(-('Diário 1º PA'!$H$5:$H$1982='Gasto das Atividades'!B31),-('Diário 1º PA'!$F$5:$F$1982)),
IF($E$5 = "2º Relatório Gerencial Financeiro",SUMPRODUCT(-('Diário 2º PA'!$H$5:$H$2027='Gasto das Atividades'!B31),-('Diário 2º PA'!$F$5:$F$2027)),
IF($E$5 = "3º Relatório Gerencial Financeiro",SUMPRODUCT(-('Diário 3º PA'!$H$5:$H$2043='Gasto das Atividades'!B31),-('Diário 3º PA'!$F$5:$F$2043)),
IF($E$5 = "4º Relatório Gerencial Financeiro",SUMPRODUCT(-('Diário 4º PA'!$H$5:$H$2010='Gasto das Atividades'!B31),-('Diário 4º PA'!$F$5:$F$2010))))))+SUMPRODUCT(-(Comp.!$F$5:$F$254='Gasto das Atividades'!B31),-(Comp.!$L$5:'Comp.'!$L$254&gt;=1),(Comp.!$E$5:$E$254))</f>
        <v>3163.62</v>
      </c>
      <c r="F31" s="294">
        <f t="shared" si="0"/>
        <v>3163.62</v>
      </c>
      <c r="G31" s="299"/>
      <c r="H31" s="300" t="str">
        <f t="shared" si="1"/>
        <v>-</v>
      </c>
    </row>
    <row r="32" spans="1:8" hidden="1" x14ac:dyDescent="0.2">
      <c r="A32" s="319">
        <v>26</v>
      </c>
      <c r="B32" s="345"/>
      <c r="C32" s="321">
        <v>0</v>
      </c>
      <c r="D32" s="465">
        <f t="array" ref="D32">IF($E$5 = "1º Relatório Gerencial Financeiro",0,
IF($E$5 = "2º Relatório Gerencial Financeiro",SUMPRODUCT(-('Diário 1º PA'!$H$5:$H$1981='Gasto das Atividades'!B32),-('Diário 1º PA'!$F$5:$F$1981)),
IF($E$5 = "3º Relatório Gerencial Financeiro",SUMPRODUCT(-('Diário 1º PA'!$H$5:$H$1981='Gasto das Atividades'!B32),-('Diário 1º PA'!$F$5:$F$1981))+SUMPRODUCT(-('Diário 2º PA'!$H$5:$H$2025='Gasto das Atividades'!B32),-('Diário 2º PA'!$F$5:$F$2025)),
IF($E$5 = "4º Relatório Gerencial Financeiro",SUMPRODUCT(-('Diário 1º PA'!$H$5:$H$1981='Gasto das Atividades'!B32),-('Diário 1º PA'!$F$5:$F$1981))+SUMPRODUCT(-('Diário 2º PA'!$H$5:$H$2025='Gasto das Atividades'!B32),-('Diário 2º PA'!$F$5:$F$2025))+SUMPRODUCT(-('Diário 3º PA'!$H$5:$H$2043='Gasto das Atividades'!B32),-('Diário 3º PA'!$F$5:$F$2043))))))</f>
        <v>0</v>
      </c>
      <c r="E32" s="295">
        <f t="array" ref="E32">IF($E$5 = "1º Relatório Gerencial Financeiro",SUMPRODUCT(-('Diário 1º PA'!$H$5:$H$1982='Gasto das Atividades'!B32),-('Diário 1º PA'!$F$5:$F$1982)),
IF($E$5 = "2º Relatório Gerencial Financeiro",SUMPRODUCT(-('Diário 2º PA'!$H$5:$H$2027='Gasto das Atividades'!B32),-('Diário 2º PA'!$F$5:$F$2027)),
IF($E$5 = "3º Relatório Gerencial Financeiro",SUMPRODUCT(-('Diário 3º PA'!$H$5:$H$2043='Gasto das Atividades'!B32),-('Diário 3º PA'!$F$5:$F$2043)),
IF($E$5 = "4º Relatório Gerencial Financeiro",SUMPRODUCT(-('Diário 4º PA'!$H$5:$H$2010='Gasto das Atividades'!B32),-('Diário 4º PA'!$F$5:$F$2010))))))+SUMPRODUCT(-(Comp.!$F$5:$F$254='Gasto das Atividades'!B32),-(Comp.!$L$5:'Comp.'!$L$254&gt;=1),(Comp.!$E$5:$E$254))</f>
        <v>3163.62</v>
      </c>
      <c r="F32" s="294">
        <f t="shared" si="0"/>
        <v>3163.62</v>
      </c>
      <c r="G32" s="299"/>
      <c r="H32" s="300" t="str">
        <f t="shared" si="1"/>
        <v>-</v>
      </c>
    </row>
    <row r="33" spans="1:8" hidden="1" x14ac:dyDescent="0.2">
      <c r="A33" s="319">
        <v>27</v>
      </c>
      <c r="B33" s="345"/>
      <c r="C33" s="321">
        <v>0</v>
      </c>
      <c r="D33" s="465">
        <f t="array" ref="D33">IF($E$5 = "1º Relatório Gerencial Financeiro",0,
IF($E$5 = "2º Relatório Gerencial Financeiro",SUMPRODUCT(-('Diário 1º PA'!$H$5:$H$1981='Gasto das Atividades'!B33),-('Diário 1º PA'!$F$5:$F$1981)),
IF($E$5 = "3º Relatório Gerencial Financeiro",SUMPRODUCT(-('Diário 1º PA'!$H$5:$H$1981='Gasto das Atividades'!B33),-('Diário 1º PA'!$F$5:$F$1981))+SUMPRODUCT(-('Diário 2º PA'!$H$5:$H$2025='Gasto das Atividades'!B33),-('Diário 2º PA'!$F$5:$F$2025)),
IF($E$5 = "4º Relatório Gerencial Financeiro",SUMPRODUCT(-('Diário 1º PA'!$H$5:$H$1981='Gasto das Atividades'!B33),-('Diário 1º PA'!$F$5:$F$1981))+SUMPRODUCT(-('Diário 2º PA'!$H$5:$H$2025='Gasto das Atividades'!B33),-('Diário 2º PA'!$F$5:$F$2025))+SUMPRODUCT(-('Diário 3º PA'!$H$5:$H$2043='Gasto das Atividades'!B33),-('Diário 3º PA'!$F$5:$F$2043))))))</f>
        <v>0</v>
      </c>
      <c r="E33" s="295">
        <f t="array" ref="E33">IF($E$5 = "1º Relatório Gerencial Financeiro",SUMPRODUCT(-('Diário 1º PA'!$H$5:$H$1982='Gasto das Atividades'!B33),-('Diário 1º PA'!$F$5:$F$1982)),
IF($E$5 = "2º Relatório Gerencial Financeiro",SUMPRODUCT(-('Diário 2º PA'!$H$5:$H$2027='Gasto das Atividades'!B33),-('Diário 2º PA'!$F$5:$F$2027)),
IF($E$5 = "3º Relatório Gerencial Financeiro",SUMPRODUCT(-('Diário 3º PA'!$H$5:$H$2043='Gasto das Atividades'!B33),-('Diário 3º PA'!$F$5:$F$2043)),
IF($E$5 = "4º Relatório Gerencial Financeiro",SUMPRODUCT(-('Diário 4º PA'!$H$5:$H$2010='Gasto das Atividades'!B33),-('Diário 4º PA'!$F$5:$F$2010))))))+SUMPRODUCT(-(Comp.!$F$5:$F$254='Gasto das Atividades'!B33),-(Comp.!$L$5:'Comp.'!$L$254&gt;=1),(Comp.!$E$5:$E$254))</f>
        <v>3163.62</v>
      </c>
      <c r="F33" s="294">
        <f t="shared" si="0"/>
        <v>3163.62</v>
      </c>
      <c r="G33" s="299"/>
      <c r="H33" s="300" t="str">
        <f t="shared" si="1"/>
        <v>-</v>
      </c>
    </row>
    <row r="34" spans="1:8" hidden="1" x14ac:dyDescent="0.2">
      <c r="A34" s="319">
        <v>28</v>
      </c>
      <c r="B34" s="345"/>
      <c r="C34" s="321">
        <v>0</v>
      </c>
      <c r="D34" s="465">
        <f t="array" ref="D34">IF($E$5 = "1º Relatório Gerencial Financeiro",0,
IF($E$5 = "2º Relatório Gerencial Financeiro",SUMPRODUCT(-('Diário 1º PA'!$H$5:$H$1981='Gasto das Atividades'!B34),-('Diário 1º PA'!$F$5:$F$1981)),
IF($E$5 = "3º Relatório Gerencial Financeiro",SUMPRODUCT(-('Diário 1º PA'!$H$5:$H$1981='Gasto das Atividades'!B34),-('Diário 1º PA'!$F$5:$F$1981))+SUMPRODUCT(-('Diário 2º PA'!$H$5:$H$2025='Gasto das Atividades'!B34),-('Diário 2º PA'!$F$5:$F$2025)),
IF($E$5 = "4º Relatório Gerencial Financeiro",SUMPRODUCT(-('Diário 1º PA'!$H$5:$H$1981='Gasto das Atividades'!B34),-('Diário 1º PA'!$F$5:$F$1981))+SUMPRODUCT(-('Diário 2º PA'!$H$5:$H$2025='Gasto das Atividades'!B34),-('Diário 2º PA'!$F$5:$F$2025))+SUMPRODUCT(-('Diário 3º PA'!$H$5:$H$2043='Gasto das Atividades'!B34),-('Diário 3º PA'!$F$5:$F$2043))))))</f>
        <v>0</v>
      </c>
      <c r="E34" s="295">
        <f t="array" ref="E34">IF($E$5 = "1º Relatório Gerencial Financeiro",SUMPRODUCT(-('Diário 1º PA'!$H$5:$H$1982='Gasto das Atividades'!B34),-('Diário 1º PA'!$F$5:$F$1982)),
IF($E$5 = "2º Relatório Gerencial Financeiro",SUMPRODUCT(-('Diário 2º PA'!$H$5:$H$2027='Gasto das Atividades'!B34),-('Diário 2º PA'!$F$5:$F$2027)),
IF($E$5 = "3º Relatório Gerencial Financeiro",SUMPRODUCT(-('Diário 3º PA'!$H$5:$H$2043='Gasto das Atividades'!B34),-('Diário 3º PA'!$F$5:$F$2043)),
IF($E$5 = "4º Relatório Gerencial Financeiro",SUMPRODUCT(-('Diário 4º PA'!$H$5:$H$2010='Gasto das Atividades'!B34),-('Diário 4º PA'!$F$5:$F$2010))))))+SUMPRODUCT(-(Comp.!$F$5:$F$254='Gasto das Atividades'!B34),-(Comp.!$L$5:'Comp.'!$L$254&gt;=1),(Comp.!$E$5:$E$254))</f>
        <v>3163.62</v>
      </c>
      <c r="F34" s="294">
        <f t="shared" si="0"/>
        <v>3163.62</v>
      </c>
      <c r="G34" s="299"/>
      <c r="H34" s="300" t="str">
        <f t="shared" si="1"/>
        <v>-</v>
      </c>
    </row>
    <row r="35" spans="1:8" hidden="1" x14ac:dyDescent="0.2">
      <c r="A35" s="319">
        <v>29</v>
      </c>
      <c r="B35" s="345"/>
      <c r="C35" s="321">
        <v>0</v>
      </c>
      <c r="D35" s="465">
        <f t="array" ref="D35">IF($E$5 = "1º Relatório Gerencial Financeiro",0,
IF($E$5 = "2º Relatório Gerencial Financeiro",SUMPRODUCT(-('Diário 1º PA'!$H$5:$H$1981='Gasto das Atividades'!B35),-('Diário 1º PA'!$F$5:$F$1981)),
IF($E$5 = "3º Relatório Gerencial Financeiro",SUMPRODUCT(-('Diário 1º PA'!$H$5:$H$1981='Gasto das Atividades'!B35),-('Diário 1º PA'!$F$5:$F$1981))+SUMPRODUCT(-('Diário 2º PA'!$H$5:$H$2025='Gasto das Atividades'!B35),-('Diário 2º PA'!$F$5:$F$2025)),
IF($E$5 = "4º Relatório Gerencial Financeiro",SUMPRODUCT(-('Diário 1º PA'!$H$5:$H$1981='Gasto das Atividades'!B35),-('Diário 1º PA'!$F$5:$F$1981))+SUMPRODUCT(-('Diário 2º PA'!$H$5:$H$2025='Gasto das Atividades'!B35),-('Diário 2º PA'!$F$5:$F$2025))+SUMPRODUCT(-('Diário 3º PA'!$H$5:$H$2043='Gasto das Atividades'!B35),-('Diário 3º PA'!$F$5:$F$2043))))))</f>
        <v>0</v>
      </c>
      <c r="E35" s="295">
        <f t="array" ref="E35">IF($E$5 = "1º Relatório Gerencial Financeiro",SUMPRODUCT(-('Diário 1º PA'!$H$5:$H$1982='Gasto das Atividades'!B35),-('Diário 1º PA'!$F$5:$F$1982)),
IF($E$5 = "2º Relatório Gerencial Financeiro",SUMPRODUCT(-('Diário 2º PA'!$H$5:$H$2027='Gasto das Atividades'!B35),-('Diário 2º PA'!$F$5:$F$2027)),
IF($E$5 = "3º Relatório Gerencial Financeiro",SUMPRODUCT(-('Diário 3º PA'!$H$5:$H$2043='Gasto das Atividades'!B35),-('Diário 3º PA'!$F$5:$F$2043)),
IF($E$5 = "4º Relatório Gerencial Financeiro",SUMPRODUCT(-('Diário 4º PA'!$H$5:$H$2010='Gasto das Atividades'!B35),-('Diário 4º PA'!$F$5:$F$2010))))))+SUMPRODUCT(-(Comp.!$F$5:$F$254='Gasto das Atividades'!B35),-(Comp.!$L$5:'Comp.'!$L$254&gt;=1),(Comp.!$E$5:$E$254))</f>
        <v>3163.62</v>
      </c>
      <c r="F35" s="294">
        <f t="shared" si="0"/>
        <v>3163.62</v>
      </c>
      <c r="G35" s="299"/>
      <c r="H35" s="300" t="str">
        <f t="shared" si="1"/>
        <v>-</v>
      </c>
    </row>
    <row r="36" spans="1:8" ht="13.5" hidden="1" thickBot="1" x14ac:dyDescent="0.25">
      <c r="A36" s="320">
        <v>30</v>
      </c>
      <c r="B36" s="345"/>
      <c r="C36" s="322">
        <v>0</v>
      </c>
      <c r="D36" s="465">
        <f t="array" ref="D36">IF($E$5 = "1º Relatório Gerencial Financeiro",0,
IF($E$5 = "2º Relatório Gerencial Financeiro",SUMPRODUCT(-('Diário 1º PA'!$H$5:$H$1981='Gasto das Atividades'!B36),-('Diário 1º PA'!$F$5:$F$1981)),
IF($E$5 = "3º Relatório Gerencial Financeiro",SUMPRODUCT(-('Diário 1º PA'!$H$5:$H$1981='Gasto das Atividades'!B36),-('Diário 1º PA'!$F$5:$F$1981))+SUMPRODUCT(-('Diário 2º PA'!$H$5:$H$2025='Gasto das Atividades'!B36),-('Diário 2º PA'!$F$5:$F$2025)),
IF($E$5 = "4º Relatório Gerencial Financeiro",SUMPRODUCT(-('Diário 1º PA'!$H$5:$H$1981='Gasto das Atividades'!B36),-('Diário 1º PA'!$F$5:$F$1981))+SUMPRODUCT(-('Diário 2º PA'!$H$5:$H$2025='Gasto das Atividades'!B36),-('Diário 2º PA'!$F$5:$F$2025))+SUMPRODUCT(-('Diário 3º PA'!$H$5:$H$2043='Gasto das Atividades'!B36),-('Diário 3º PA'!$F$5:$F$2043))))))</f>
        <v>0</v>
      </c>
      <c r="E36" s="295">
        <f t="array" ref="E36">IF($E$5 = "1º Relatório Gerencial Financeiro",SUMPRODUCT(-('Diário 1º PA'!$H$5:$H$1982='Gasto das Atividades'!B36),-('Diário 1º PA'!$F$5:$F$1982)),
IF($E$5 = "2º Relatório Gerencial Financeiro",SUMPRODUCT(-('Diário 2º PA'!$H$5:$H$2027='Gasto das Atividades'!B36),-('Diário 2º PA'!$F$5:$F$2027)),
IF($E$5 = "3º Relatório Gerencial Financeiro",SUMPRODUCT(-('Diário 3º PA'!$H$5:$H$2043='Gasto das Atividades'!B36),-('Diário 3º PA'!$F$5:$F$2043)),
IF($E$5 = "4º Relatório Gerencial Financeiro",SUMPRODUCT(-('Diário 4º PA'!$H$5:$H$2010='Gasto das Atividades'!B36),-('Diário 4º PA'!$F$5:$F$2010))))))+SUMPRODUCT(-(Comp.!$F$5:$F$254='Gasto das Atividades'!B36),-(Comp.!$L$5:'Comp.'!$L$254&gt;=1),(Comp.!$E$5:$E$254))</f>
        <v>3163.62</v>
      </c>
      <c r="F36" s="296">
        <f t="shared" si="0"/>
        <v>3163.62</v>
      </c>
      <c r="G36" s="299"/>
      <c r="H36" s="297" t="str">
        <f t="shared" si="1"/>
        <v>-</v>
      </c>
    </row>
    <row r="37" spans="1:8" ht="13.5" thickBot="1" x14ac:dyDescent="0.25">
      <c r="A37" s="380"/>
      <c r="B37" s="382" t="s">
        <v>272</v>
      </c>
      <c r="C37" s="383">
        <f>SUM(C7:C36)</f>
        <v>6421559.6000000006</v>
      </c>
      <c r="D37" s="384">
        <f>SUM(D7:D36)</f>
        <v>0</v>
      </c>
      <c r="E37" s="385">
        <f>SUM(E7:E36)</f>
        <v>22784649.139330011</v>
      </c>
      <c r="F37" s="381">
        <f>SUM(F7:F36)</f>
        <v>22784649.139330011</v>
      </c>
      <c r="G37" s="264"/>
      <c r="H37" s="264"/>
    </row>
    <row r="38" spans="1:8" x14ac:dyDescent="0.2">
      <c r="A38" s="323"/>
      <c r="B38" s="323"/>
      <c r="C38" s="264"/>
      <c r="D38" s="264"/>
      <c r="E38" s="264"/>
      <c r="F38" s="264"/>
      <c r="G38" s="264"/>
      <c r="H38" s="264"/>
    </row>
    <row r="39" spans="1:8" ht="13.5" customHeight="1" thickBot="1" x14ac:dyDescent="0.3">
      <c r="A39" s="264"/>
      <c r="B39" s="578" t="s">
        <v>316</v>
      </c>
      <c r="C39" s="578"/>
      <c r="D39" s="264"/>
      <c r="E39" s="264"/>
      <c r="F39" s="264"/>
      <c r="G39" s="264"/>
      <c r="H39" s="264"/>
    </row>
    <row r="40" spans="1:8" x14ac:dyDescent="0.2">
      <c r="A40" s="264"/>
      <c r="B40" s="310" t="s">
        <v>315</v>
      </c>
      <c r="C40" s="324" t="s">
        <v>317</v>
      </c>
      <c r="D40" s="324" t="s">
        <v>162</v>
      </c>
      <c r="E40" s="264"/>
      <c r="F40" s="264"/>
      <c r="G40" s="264"/>
      <c r="H40" s="264"/>
    </row>
    <row r="41" spans="1:8" x14ac:dyDescent="0.2">
      <c r="A41" s="264"/>
      <c r="B41" s="325" t="s">
        <v>309</v>
      </c>
      <c r="C41" s="311">
        <v>9.9500000000000005E-2</v>
      </c>
      <c r="D41" s="326">
        <f>Comparativo!$O$46*C41</f>
        <v>844246.3878400001</v>
      </c>
      <c r="E41" s="264"/>
      <c r="F41" s="264"/>
      <c r="G41" s="264"/>
      <c r="H41" s="264"/>
    </row>
    <row r="42" spans="1:8" ht="13.5" customHeight="1" thickBot="1" x14ac:dyDescent="0.25">
      <c r="A42" s="264"/>
      <c r="B42" s="327" t="s">
        <v>308</v>
      </c>
      <c r="C42" s="312">
        <v>0.90049999999999997</v>
      </c>
      <c r="D42" s="328">
        <f>Comparativo!$O$46*C42</f>
        <v>7640641.9321600003</v>
      </c>
      <c r="E42" s="264"/>
      <c r="F42" s="264"/>
      <c r="G42" s="264"/>
      <c r="H42" s="264"/>
    </row>
    <row r="43" spans="1:8" ht="12.75" customHeight="1" x14ac:dyDescent="0.2">
      <c r="A43" s="264"/>
      <c r="B43" s="264"/>
      <c r="C43" s="264"/>
      <c r="D43" s="264"/>
      <c r="E43" s="264"/>
      <c r="F43" s="264"/>
      <c r="G43" s="264"/>
      <c r="H43" s="264"/>
    </row>
    <row r="44" spans="1:8" ht="15.75" thickBot="1" x14ac:dyDescent="0.3">
      <c r="A44" s="264"/>
      <c r="B44" s="578" t="s">
        <v>314</v>
      </c>
      <c r="C44" s="578"/>
      <c r="D44" s="264"/>
      <c r="E44" s="264"/>
      <c r="F44" s="264"/>
      <c r="G44" s="264"/>
      <c r="H44" s="264"/>
    </row>
    <row r="45" spans="1:8" x14ac:dyDescent="0.2">
      <c r="A45" s="264"/>
      <c r="B45" s="310" t="s">
        <v>315</v>
      </c>
      <c r="C45" s="324" t="s">
        <v>162</v>
      </c>
      <c r="D45" s="264"/>
      <c r="E45" s="264"/>
      <c r="F45" s="264"/>
      <c r="G45" s="264"/>
      <c r="H45" s="264"/>
    </row>
    <row r="46" spans="1:8" x14ac:dyDescent="0.2">
      <c r="A46" s="264"/>
      <c r="B46" s="325" t="s">
        <v>309</v>
      </c>
      <c r="C46" s="326">
        <f>D41+F7</f>
        <v>1165180.94784</v>
      </c>
      <c r="D46" s="264"/>
      <c r="E46" s="264"/>
      <c r="F46" s="264"/>
      <c r="G46" s="264"/>
      <c r="H46" s="264"/>
    </row>
    <row r="47" spans="1:8" ht="13.5" thickBot="1" x14ac:dyDescent="0.25">
      <c r="A47" s="264"/>
      <c r="B47" s="327" t="s">
        <v>308</v>
      </c>
      <c r="C47" s="328">
        <f>D42+SUM(F8:F36)</f>
        <v>30104356.51149001</v>
      </c>
      <c r="D47" s="264"/>
      <c r="E47" s="264"/>
      <c r="F47" s="264"/>
      <c r="G47" s="264"/>
      <c r="H47" s="264"/>
    </row>
  </sheetData>
  <sheetProtection algorithmName="SHA-512" hashValue="2b77tkowix39LO+WVtX+Gc3ju2fa/rpE0uSmX7HLQQsRvIQE+e0lviIeRxEDuAzGYX+EuvrnEtyXhMgKzPfdkQ==" saltValue="W0SaHx2IVhF8J5K9pjwOsQ==" spinCount="100000" sheet="1" formatRows="0"/>
  <mergeCells count="9">
    <mergeCell ref="B39:C39"/>
    <mergeCell ref="B44:C44"/>
    <mergeCell ref="A1:H1"/>
    <mergeCell ref="A2:H2"/>
    <mergeCell ref="A3:H3"/>
    <mergeCell ref="D4:F4"/>
    <mergeCell ref="B4:B5"/>
    <mergeCell ref="A4:A5"/>
    <mergeCell ref="H4:H6"/>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Z57"/>
  <sheetViews>
    <sheetView showGridLines="0" zoomScaleSheetLayoutView="100" workbookViewId="0">
      <selection sqref="A1:O50"/>
    </sheetView>
  </sheetViews>
  <sheetFormatPr defaultColWidth="17" defaultRowHeight="30" customHeight="1" x14ac:dyDescent="0.2"/>
  <cols>
    <col min="1" max="1" width="3.42578125" style="332" customWidth="1"/>
    <col min="2" max="2" width="15" style="332" customWidth="1"/>
    <col min="3" max="3" width="14.28515625" style="332" customWidth="1"/>
    <col min="4" max="4" width="13.7109375" style="332" customWidth="1"/>
    <col min="5" max="8" width="12.5703125" style="332" customWidth="1"/>
    <col min="9" max="9" width="13.140625" style="332" customWidth="1"/>
    <col min="10" max="11" width="12.5703125" style="332" customWidth="1"/>
    <col min="12" max="12" width="13.7109375" style="332" customWidth="1"/>
    <col min="13" max="13" width="13.5703125" style="332" customWidth="1"/>
    <col min="14" max="14" width="12.5703125" style="332" hidden="1" customWidth="1"/>
    <col min="15" max="15" width="13.7109375" style="339" bestFit="1" customWidth="1"/>
    <col min="16" max="16" width="2.42578125" style="339" customWidth="1"/>
    <col min="17" max="17" width="12.5703125" style="332" customWidth="1"/>
    <col min="18" max="18" width="14.140625" style="332" bestFit="1" customWidth="1"/>
    <col min="19" max="19" width="12.5703125" style="332" customWidth="1"/>
    <col min="20" max="20" width="12.5703125" style="340" customWidth="1"/>
    <col min="21" max="22" width="12.5703125" style="332" customWidth="1"/>
    <col min="23" max="23" width="12" style="332" customWidth="1"/>
    <col min="24" max="24" width="2.28515625" style="334" customWidth="1"/>
    <col min="25" max="25" width="10.7109375" style="332" customWidth="1"/>
    <col min="26" max="26" width="13" style="332" bestFit="1" customWidth="1"/>
    <col min="27" max="16384" width="17" style="332"/>
  </cols>
  <sheetData>
    <row r="1" spans="1:26" s="335" customFormat="1" ht="30.75" customHeight="1" x14ac:dyDescent="0.2">
      <c r="A1" s="593" t="str">
        <f>Capa!A1</f>
        <v>Contrato de Gestão nº. 008/2021 celebrado entre a Secretaria de Justiça e Segurança Pública do Estado de Minas Gerais - SEJUSP e o Instituto Elo</v>
      </c>
      <c r="B1" s="593"/>
      <c r="C1" s="593"/>
      <c r="D1" s="593"/>
      <c r="E1" s="593"/>
      <c r="F1" s="593"/>
      <c r="G1" s="593"/>
      <c r="H1" s="593"/>
      <c r="I1" s="593"/>
      <c r="J1" s="593"/>
      <c r="K1" s="593"/>
      <c r="L1" s="593"/>
      <c r="M1" s="593"/>
      <c r="N1" s="593"/>
      <c r="O1" s="593"/>
      <c r="P1" s="394"/>
      <c r="Q1" s="394"/>
      <c r="R1" s="394"/>
      <c r="S1" s="394"/>
      <c r="T1" s="394"/>
      <c r="U1" s="394"/>
      <c r="V1" s="394"/>
      <c r="W1" s="394"/>
      <c r="X1" s="394"/>
      <c r="Y1" s="394"/>
      <c r="Z1" s="394"/>
    </row>
    <row r="2" spans="1:26" s="335" customFormat="1" ht="18" customHeight="1" x14ac:dyDescent="0.2">
      <c r="A2" s="593" t="str">
        <f>Capa!A3</f>
        <v>1º Relatório Gerencial Financeiro</v>
      </c>
      <c r="B2" s="593"/>
      <c r="C2" s="593"/>
      <c r="D2" s="593"/>
      <c r="E2" s="593"/>
      <c r="F2" s="593"/>
      <c r="G2" s="593"/>
      <c r="H2" s="593"/>
      <c r="I2" s="593"/>
      <c r="J2" s="593"/>
      <c r="K2" s="593"/>
      <c r="L2" s="593"/>
      <c r="M2" s="593"/>
      <c r="N2" s="593"/>
      <c r="O2" s="593"/>
      <c r="P2" s="394"/>
      <c r="Q2" s="394"/>
      <c r="R2" s="394"/>
      <c r="S2" s="394"/>
      <c r="T2" s="394"/>
      <c r="U2" s="394"/>
      <c r="V2" s="394"/>
      <c r="W2" s="394"/>
      <c r="X2" s="394"/>
      <c r="Y2" s="394"/>
      <c r="Z2" s="394"/>
    </row>
    <row r="3" spans="1:26" s="335" customFormat="1" ht="18" customHeight="1" thickBot="1" x14ac:dyDescent="0.25">
      <c r="A3" s="599" t="s">
        <v>294</v>
      </c>
      <c r="B3" s="599"/>
      <c r="C3" s="599"/>
      <c r="D3" s="599"/>
      <c r="E3" s="599"/>
      <c r="F3" s="599"/>
      <c r="G3" s="599"/>
      <c r="H3" s="599"/>
      <c r="I3" s="599"/>
      <c r="J3" s="599"/>
      <c r="K3" s="599"/>
      <c r="L3" s="599"/>
      <c r="M3" s="599"/>
      <c r="N3" s="599"/>
      <c r="O3" s="599"/>
      <c r="P3" s="395"/>
      <c r="Q3" s="395"/>
      <c r="R3" s="395"/>
      <c r="S3" s="395"/>
      <c r="T3" s="395"/>
      <c r="U3" s="395"/>
      <c r="V3" s="395"/>
      <c r="W3" s="395"/>
      <c r="X3" s="395"/>
      <c r="Y3" s="395"/>
      <c r="Z3" s="395"/>
    </row>
    <row r="4" spans="1:26" s="335" customFormat="1" ht="16.5" customHeight="1" thickBot="1" x14ac:dyDescent="0.25">
      <c r="A4" s="119"/>
      <c r="B4" s="119"/>
      <c r="C4" s="592" t="s">
        <v>159</v>
      </c>
      <c r="D4" s="592"/>
      <c r="E4" s="592"/>
      <c r="F4" s="592"/>
      <c r="G4" s="592"/>
      <c r="H4" s="592"/>
      <c r="I4" s="592"/>
      <c r="J4" s="592"/>
      <c r="K4" s="592"/>
      <c r="L4" s="592"/>
      <c r="M4" s="592"/>
      <c r="N4" s="592"/>
      <c r="O4" s="592"/>
      <c r="P4" s="338"/>
    </row>
    <row r="5" spans="1:26" s="335" customFormat="1" ht="11.25" x14ac:dyDescent="0.2">
      <c r="A5" s="600">
        <v>1</v>
      </c>
      <c r="B5" s="602" t="s">
        <v>156</v>
      </c>
      <c r="C5" s="120" t="str">
        <f>Resumo!C4</f>
        <v>Julho</v>
      </c>
      <c r="D5" s="120" t="str">
        <f>Resumo!D4</f>
        <v>Agosto</v>
      </c>
      <c r="E5" s="120" t="str">
        <f>Resumo!E4</f>
        <v>Setembro</v>
      </c>
      <c r="F5" s="120" t="str">
        <f>Resumo!F4</f>
        <v>Outubro</v>
      </c>
      <c r="G5" s="120" t="str">
        <f>Resumo!G4</f>
        <v>Novembro</v>
      </c>
      <c r="H5" s="120" t="str">
        <f>Resumo!H4</f>
        <v>Dezembro</v>
      </c>
      <c r="I5" s="120" t="str">
        <f>Resumo!I4</f>
        <v>Janeiro</v>
      </c>
      <c r="J5" s="120" t="str">
        <f>Resumo!J4</f>
        <v>Ferveriro</v>
      </c>
      <c r="K5" s="120" t="str">
        <f>Resumo!K4</f>
        <v>Março</v>
      </c>
      <c r="L5" s="120" t="str">
        <f>Resumo!L4</f>
        <v>Abril</v>
      </c>
      <c r="M5" s="120" t="str">
        <f>Resumo!M4</f>
        <v>Maio</v>
      </c>
      <c r="N5" s="120" t="str">
        <f>Resumo!N4</f>
        <v>Junho</v>
      </c>
      <c r="O5" s="590" t="s">
        <v>5</v>
      </c>
      <c r="P5" s="338"/>
    </row>
    <row r="6" spans="1:26" s="335" customFormat="1" ht="11.25" x14ac:dyDescent="0.2">
      <c r="A6" s="600"/>
      <c r="B6" s="603"/>
      <c r="C6" s="398">
        <f>Resumo!C5</f>
        <v>44389</v>
      </c>
      <c r="D6" s="398">
        <f>Resumo!D5</f>
        <v>44409</v>
      </c>
      <c r="E6" s="398">
        <f>Resumo!E5</f>
        <v>44440</v>
      </c>
      <c r="F6" s="398">
        <f>Resumo!F5</f>
        <v>44470</v>
      </c>
      <c r="G6" s="398">
        <f>Resumo!G5</f>
        <v>44501</v>
      </c>
      <c r="H6" s="398">
        <f>Resumo!H5</f>
        <v>44531</v>
      </c>
      <c r="I6" s="398">
        <f>Resumo!I5</f>
        <v>44562</v>
      </c>
      <c r="J6" s="398">
        <f>Resumo!J5</f>
        <v>44593</v>
      </c>
      <c r="K6" s="398">
        <f>Resumo!K5</f>
        <v>44621</v>
      </c>
      <c r="L6" s="398">
        <f>Resumo!L5</f>
        <v>44652</v>
      </c>
      <c r="M6" s="398">
        <f>Resumo!M5</f>
        <v>44682</v>
      </c>
      <c r="N6" s="398">
        <f>Resumo!N5</f>
        <v>44713</v>
      </c>
      <c r="O6" s="590"/>
      <c r="P6" s="338"/>
    </row>
    <row r="7" spans="1:26" s="335" customFormat="1" ht="11.25" x14ac:dyDescent="0.2">
      <c r="A7" s="600"/>
      <c r="B7" s="603"/>
      <c r="C7" s="406" t="str">
        <f>Resumo!C6</f>
        <v>a</v>
      </c>
      <c r="D7" s="406" t="str">
        <f>Resumo!D6</f>
        <v>a</v>
      </c>
      <c r="E7" s="406" t="str">
        <f>Resumo!E6</f>
        <v>a</v>
      </c>
      <c r="F7" s="406" t="str">
        <f>Resumo!F6</f>
        <v>a</v>
      </c>
      <c r="G7" s="406" t="str">
        <f>Resumo!G6</f>
        <v>a</v>
      </c>
      <c r="H7" s="406" t="str">
        <f>Resumo!H6</f>
        <v>a</v>
      </c>
      <c r="I7" s="406" t="str">
        <f>Resumo!I6</f>
        <v>a</v>
      </c>
      <c r="J7" s="406" t="str">
        <f>Resumo!J6</f>
        <v>a</v>
      </c>
      <c r="K7" s="406" t="str">
        <f>Resumo!K6</f>
        <v>a</v>
      </c>
      <c r="L7" s="406" t="str">
        <f>Resumo!L6</f>
        <v>a</v>
      </c>
      <c r="M7" s="406" t="str">
        <f>Resumo!M6</f>
        <v>a</v>
      </c>
      <c r="N7" s="406" t="str">
        <f>Resumo!N6</f>
        <v>a</v>
      </c>
      <c r="O7" s="590"/>
      <c r="P7" s="338"/>
    </row>
    <row r="8" spans="1:26" ht="12" thickBot="1" x14ac:dyDescent="0.25">
      <c r="A8" s="601"/>
      <c r="B8" s="604"/>
      <c r="C8" s="399">
        <f>Resumo!C7</f>
        <v>44408</v>
      </c>
      <c r="D8" s="399">
        <f>Resumo!D7</f>
        <v>44439</v>
      </c>
      <c r="E8" s="399">
        <f>Resumo!E7</f>
        <v>44469</v>
      </c>
      <c r="F8" s="399">
        <f>Resumo!F7</f>
        <v>44500</v>
      </c>
      <c r="G8" s="399">
        <f>Resumo!G7</f>
        <v>44530</v>
      </c>
      <c r="H8" s="399">
        <f>Resumo!H7</f>
        <v>44561</v>
      </c>
      <c r="I8" s="399">
        <f>Resumo!I7</f>
        <v>44592</v>
      </c>
      <c r="J8" s="399">
        <f>Resumo!J7</f>
        <v>44620</v>
      </c>
      <c r="K8" s="399">
        <f>Resumo!K7</f>
        <v>43921</v>
      </c>
      <c r="L8" s="399">
        <f>Resumo!L7</f>
        <v>44681</v>
      </c>
      <c r="M8" s="399">
        <f>Resumo!M7</f>
        <v>44712</v>
      </c>
      <c r="N8" s="399">
        <f>Resumo!N7</f>
        <v>44742</v>
      </c>
      <c r="O8" s="591"/>
      <c r="P8" s="393"/>
    </row>
    <row r="9" spans="1:26" ht="11.25" x14ac:dyDescent="0.2">
      <c r="A9" s="124" t="s">
        <v>15</v>
      </c>
      <c r="B9" s="125" t="s">
        <v>34</v>
      </c>
      <c r="C9" s="126"/>
      <c r="D9" s="126"/>
      <c r="E9" s="126"/>
      <c r="F9" s="126"/>
      <c r="G9" s="126"/>
      <c r="H9" s="126"/>
      <c r="I9" s="126"/>
      <c r="J9" s="126"/>
      <c r="K9" s="126"/>
      <c r="L9" s="126"/>
      <c r="M9" s="126"/>
      <c r="N9" s="126"/>
      <c r="O9" s="390"/>
      <c r="P9" s="393"/>
    </row>
    <row r="10" spans="1:26" ht="22.5" x14ac:dyDescent="0.2">
      <c r="A10" s="127" t="s">
        <v>42</v>
      </c>
      <c r="B10" s="128" t="s">
        <v>333</v>
      </c>
      <c r="C10" s="143">
        <v>25420558.030000001</v>
      </c>
      <c r="D10" s="143">
        <v>0</v>
      </c>
      <c r="E10" s="143">
        <v>0</v>
      </c>
      <c r="F10" s="143">
        <v>16457115.609999999</v>
      </c>
      <c r="G10" s="143">
        <v>0</v>
      </c>
      <c r="H10" s="143">
        <v>0</v>
      </c>
      <c r="I10" s="143">
        <v>16653018.199999999</v>
      </c>
      <c r="J10" s="143">
        <v>0</v>
      </c>
      <c r="K10" s="143">
        <v>0</v>
      </c>
      <c r="L10" s="143">
        <v>13296933.57</v>
      </c>
      <c r="M10" s="143">
        <v>0</v>
      </c>
      <c r="N10" s="143">
        <v>0</v>
      </c>
      <c r="O10" s="129">
        <f>SUM(C10:N10)</f>
        <v>71827625.409999996</v>
      </c>
      <c r="P10" s="393"/>
    </row>
    <row r="11" spans="1:26" ht="22.5" x14ac:dyDescent="0.2">
      <c r="A11" s="127" t="s">
        <v>43</v>
      </c>
      <c r="B11" s="128" t="s">
        <v>334</v>
      </c>
      <c r="C11" s="143">
        <v>0</v>
      </c>
      <c r="D11" s="143">
        <v>0</v>
      </c>
      <c r="E11" s="143">
        <v>0</v>
      </c>
      <c r="F11" s="143">
        <v>0</v>
      </c>
      <c r="G11" s="143">
        <v>0</v>
      </c>
      <c r="H11" s="143">
        <v>0</v>
      </c>
      <c r="I11" s="143">
        <v>0</v>
      </c>
      <c r="J11" s="143">
        <v>0</v>
      </c>
      <c r="K11" s="143">
        <v>0</v>
      </c>
      <c r="L11" s="143">
        <v>0</v>
      </c>
      <c r="M11" s="143">
        <v>0</v>
      </c>
      <c r="N11" s="143">
        <v>0</v>
      </c>
      <c r="O11" s="129">
        <f>SUM(C11:N11)</f>
        <v>0</v>
      </c>
      <c r="P11" s="393"/>
    </row>
    <row r="12" spans="1:26" ht="11.25" x14ac:dyDescent="0.2">
      <c r="A12" s="127" t="s">
        <v>45</v>
      </c>
      <c r="B12" s="128" t="s">
        <v>167</v>
      </c>
      <c r="C12" s="144">
        <v>1700000</v>
      </c>
      <c r="D12" s="144">
        <v>0</v>
      </c>
      <c r="E12" s="144">
        <v>0</v>
      </c>
      <c r="F12" s="144">
        <v>0</v>
      </c>
      <c r="G12" s="144">
        <v>0</v>
      </c>
      <c r="H12" s="144">
        <v>0</v>
      </c>
      <c r="I12" s="144">
        <v>0</v>
      </c>
      <c r="J12" s="144">
        <v>0</v>
      </c>
      <c r="K12" s="144">
        <v>0</v>
      </c>
      <c r="L12" s="144">
        <v>0</v>
      </c>
      <c r="M12" s="144">
        <v>0</v>
      </c>
      <c r="N12" s="144">
        <v>0</v>
      </c>
      <c r="O12" s="129">
        <f>SUM(C12:N12)</f>
        <v>1700000</v>
      </c>
      <c r="P12" s="393"/>
    </row>
    <row r="13" spans="1:26" ht="23.25" thickBot="1" x14ac:dyDescent="0.25">
      <c r="A13" s="357" t="s">
        <v>39</v>
      </c>
      <c r="B13" s="358" t="s">
        <v>295</v>
      </c>
      <c r="C13" s="143">
        <v>0</v>
      </c>
      <c r="D13" s="143">
        <v>0</v>
      </c>
      <c r="E13" s="143">
        <v>0</v>
      </c>
      <c r="F13" s="143">
        <v>0</v>
      </c>
      <c r="G13" s="143">
        <v>0</v>
      </c>
      <c r="H13" s="143">
        <v>0</v>
      </c>
      <c r="I13" s="143">
        <v>0</v>
      </c>
      <c r="J13" s="143">
        <v>0</v>
      </c>
      <c r="K13" s="143">
        <v>0</v>
      </c>
      <c r="L13" s="143">
        <v>0</v>
      </c>
      <c r="M13" s="143">
        <v>0</v>
      </c>
      <c r="N13" s="143">
        <v>0</v>
      </c>
      <c r="O13" s="354">
        <f>SUM(C13:N13)</f>
        <v>0</v>
      </c>
      <c r="P13" s="393"/>
    </row>
    <row r="14" spans="1:26" ht="12" thickBot="1" x14ac:dyDescent="0.25">
      <c r="A14" s="597" t="s">
        <v>255</v>
      </c>
      <c r="B14" s="597"/>
      <c r="C14" s="131">
        <f t="shared" ref="C14:H14" si="0">SUM(C10:C13)</f>
        <v>27120558.030000001</v>
      </c>
      <c r="D14" s="131">
        <f t="shared" si="0"/>
        <v>0</v>
      </c>
      <c r="E14" s="131">
        <f t="shared" si="0"/>
        <v>0</v>
      </c>
      <c r="F14" s="131">
        <f t="shared" si="0"/>
        <v>16457115.609999999</v>
      </c>
      <c r="G14" s="131">
        <f t="shared" si="0"/>
        <v>0</v>
      </c>
      <c r="H14" s="131">
        <f t="shared" si="0"/>
        <v>0</v>
      </c>
      <c r="I14" s="131">
        <f t="shared" ref="I14:N14" si="1">SUM(I10:I13)</f>
        <v>16653018.199999999</v>
      </c>
      <c r="J14" s="131">
        <f t="shared" si="1"/>
        <v>0</v>
      </c>
      <c r="K14" s="131">
        <f t="shared" si="1"/>
        <v>0</v>
      </c>
      <c r="L14" s="131">
        <f t="shared" si="1"/>
        <v>13296933.57</v>
      </c>
      <c r="M14" s="131">
        <f t="shared" si="1"/>
        <v>0</v>
      </c>
      <c r="N14" s="131">
        <f t="shared" si="1"/>
        <v>0</v>
      </c>
      <c r="O14" s="129">
        <f>SUM(C14:N14)</f>
        <v>73527625.409999996</v>
      </c>
      <c r="P14" s="393"/>
    </row>
    <row r="15" spans="1:26" s="338" customFormat="1" ht="12" customHeight="1" thickBot="1" x14ac:dyDescent="0.25">
      <c r="A15" s="132"/>
      <c r="B15" s="133"/>
      <c r="C15" s="199"/>
      <c r="D15" s="199"/>
      <c r="E15" s="199"/>
      <c r="F15" s="199"/>
      <c r="G15" s="199"/>
      <c r="H15" s="199"/>
      <c r="I15" s="199"/>
      <c r="J15" s="199"/>
      <c r="K15" s="199"/>
      <c r="L15" s="199"/>
      <c r="M15" s="199"/>
      <c r="N15" s="199"/>
      <c r="O15" s="199"/>
    </row>
    <row r="16" spans="1:26" ht="24" customHeight="1" thickBot="1" x14ac:dyDescent="0.25">
      <c r="A16" s="122">
        <v>2</v>
      </c>
      <c r="B16" s="123" t="s">
        <v>157</v>
      </c>
      <c r="C16" s="135" t="str">
        <f t="shared" ref="C16:H16" si="2">C5</f>
        <v>Julho</v>
      </c>
      <c r="D16" s="135" t="str">
        <f t="shared" si="2"/>
        <v>Agosto</v>
      </c>
      <c r="E16" s="135" t="str">
        <f t="shared" si="2"/>
        <v>Setembro</v>
      </c>
      <c r="F16" s="135" t="str">
        <f t="shared" si="2"/>
        <v>Outubro</v>
      </c>
      <c r="G16" s="135" t="str">
        <f t="shared" si="2"/>
        <v>Novembro</v>
      </c>
      <c r="H16" s="135" t="str">
        <f t="shared" si="2"/>
        <v>Dezembro</v>
      </c>
      <c r="I16" s="135" t="str">
        <f t="shared" ref="I16:N16" si="3">I5</f>
        <v>Janeiro</v>
      </c>
      <c r="J16" s="135" t="str">
        <f t="shared" si="3"/>
        <v>Ferveriro</v>
      </c>
      <c r="K16" s="135" t="str">
        <f t="shared" si="3"/>
        <v>Março</v>
      </c>
      <c r="L16" s="135" t="str">
        <f t="shared" si="3"/>
        <v>Abril</v>
      </c>
      <c r="M16" s="135" t="str">
        <f t="shared" si="3"/>
        <v>Maio</v>
      </c>
      <c r="N16" s="135" t="str">
        <f t="shared" si="3"/>
        <v>Junho</v>
      </c>
      <c r="O16" s="136" t="str">
        <f>O5</f>
        <v>TOTAL</v>
      </c>
      <c r="P16" s="393"/>
    </row>
    <row r="17" spans="1:26" ht="22.5" x14ac:dyDescent="0.2">
      <c r="A17" s="124" t="s">
        <v>39</v>
      </c>
      <c r="B17" s="125" t="s">
        <v>181</v>
      </c>
      <c r="C17" s="200"/>
      <c r="D17" s="200"/>
      <c r="E17" s="200"/>
      <c r="F17" s="200"/>
      <c r="G17" s="200"/>
      <c r="H17" s="200"/>
      <c r="I17" s="200"/>
      <c r="J17" s="200"/>
      <c r="K17" s="200"/>
      <c r="L17" s="200"/>
      <c r="M17" s="200"/>
      <c r="N17" s="200"/>
      <c r="O17" s="200"/>
      <c r="P17" s="393"/>
    </row>
    <row r="18" spans="1:26" ht="11.25" x14ac:dyDescent="0.2">
      <c r="A18" s="138" t="s">
        <v>11</v>
      </c>
      <c r="B18" s="125" t="s">
        <v>1</v>
      </c>
      <c r="C18" s="59">
        <v>0</v>
      </c>
      <c r="D18" s="59">
        <v>0</v>
      </c>
      <c r="E18" s="59">
        <v>0</v>
      </c>
      <c r="F18" s="59">
        <v>0</v>
      </c>
      <c r="G18" s="59">
        <v>0</v>
      </c>
      <c r="H18" s="59">
        <v>0</v>
      </c>
      <c r="I18" s="59">
        <v>0</v>
      </c>
      <c r="J18" s="59">
        <v>0</v>
      </c>
      <c r="K18" s="59">
        <v>0</v>
      </c>
      <c r="L18" s="59">
        <v>0</v>
      </c>
      <c r="M18" s="59">
        <v>0</v>
      </c>
      <c r="N18" s="59">
        <v>0</v>
      </c>
      <c r="O18" s="129">
        <f>SUM(C18:N18)</f>
        <v>0</v>
      </c>
      <c r="P18" s="393"/>
    </row>
    <row r="19" spans="1:26" ht="11.25" x14ac:dyDescent="0.2">
      <c r="A19" s="138" t="s">
        <v>12</v>
      </c>
      <c r="B19" s="125" t="s">
        <v>7</v>
      </c>
      <c r="C19" s="59">
        <v>0</v>
      </c>
      <c r="D19" s="59">
        <v>0</v>
      </c>
      <c r="E19" s="59">
        <v>0</v>
      </c>
      <c r="F19" s="59">
        <v>0</v>
      </c>
      <c r="G19" s="59">
        <v>0</v>
      </c>
      <c r="H19" s="59">
        <v>0</v>
      </c>
      <c r="I19" s="59">
        <v>0</v>
      </c>
      <c r="J19" s="59">
        <v>0</v>
      </c>
      <c r="K19" s="59">
        <v>0</v>
      </c>
      <c r="L19" s="59">
        <v>0</v>
      </c>
      <c r="M19" s="59">
        <v>0</v>
      </c>
      <c r="N19" s="59">
        <v>0</v>
      </c>
      <c r="O19" s="129">
        <f t="shared" ref="O19:O26" si="4">SUM(C19:N19)</f>
        <v>0</v>
      </c>
      <c r="P19" s="393"/>
    </row>
    <row r="20" spans="1:26" ht="11.25" x14ac:dyDescent="0.2">
      <c r="A20" s="138" t="s">
        <v>13</v>
      </c>
      <c r="B20" s="125" t="s">
        <v>37</v>
      </c>
      <c r="C20" s="59">
        <v>0</v>
      </c>
      <c r="D20" s="59">
        <v>0</v>
      </c>
      <c r="E20" s="59">
        <v>0</v>
      </c>
      <c r="F20" s="59">
        <v>0</v>
      </c>
      <c r="G20" s="59">
        <v>0</v>
      </c>
      <c r="H20" s="59">
        <v>0</v>
      </c>
      <c r="I20" s="59">
        <v>0</v>
      </c>
      <c r="J20" s="59">
        <v>0</v>
      </c>
      <c r="K20" s="59">
        <v>0</v>
      </c>
      <c r="L20" s="59">
        <v>0</v>
      </c>
      <c r="M20" s="59">
        <v>0</v>
      </c>
      <c r="N20" s="59">
        <v>0</v>
      </c>
      <c r="O20" s="129">
        <f t="shared" si="4"/>
        <v>0</v>
      </c>
      <c r="P20" s="393"/>
    </row>
    <row r="21" spans="1:26" ht="11.25" x14ac:dyDescent="0.2">
      <c r="A21" s="138" t="s">
        <v>14</v>
      </c>
      <c r="B21" s="125" t="s">
        <v>38</v>
      </c>
      <c r="C21" s="59">
        <v>0</v>
      </c>
      <c r="D21" s="59">
        <v>0</v>
      </c>
      <c r="E21" s="59">
        <v>0</v>
      </c>
      <c r="F21" s="59">
        <v>0</v>
      </c>
      <c r="G21" s="59">
        <v>0</v>
      </c>
      <c r="H21" s="59">
        <v>0</v>
      </c>
      <c r="I21" s="59">
        <v>0</v>
      </c>
      <c r="J21" s="59">
        <v>0</v>
      </c>
      <c r="K21" s="59">
        <v>0</v>
      </c>
      <c r="L21" s="59">
        <v>0</v>
      </c>
      <c r="M21" s="59">
        <v>0</v>
      </c>
      <c r="N21" s="59">
        <v>0</v>
      </c>
      <c r="O21" s="129">
        <f t="shared" si="4"/>
        <v>0</v>
      </c>
      <c r="P21" s="393"/>
    </row>
    <row r="22" spans="1:26" ht="12.75" customHeight="1" x14ac:dyDescent="0.2">
      <c r="A22" s="598" t="s">
        <v>53</v>
      </c>
      <c r="B22" s="598"/>
      <c r="C22" s="139">
        <f t="shared" ref="C22:H22" si="5">SUM(C18:C21)</f>
        <v>0</v>
      </c>
      <c r="D22" s="139">
        <f t="shared" si="5"/>
        <v>0</v>
      </c>
      <c r="E22" s="139">
        <f t="shared" si="5"/>
        <v>0</v>
      </c>
      <c r="F22" s="139">
        <f t="shared" si="5"/>
        <v>0</v>
      </c>
      <c r="G22" s="139">
        <f t="shared" si="5"/>
        <v>0</v>
      </c>
      <c r="H22" s="139">
        <f t="shared" si="5"/>
        <v>0</v>
      </c>
      <c r="I22" s="139">
        <f t="shared" ref="I22:N22" si="6">SUM(I18:I21)</f>
        <v>0</v>
      </c>
      <c r="J22" s="139">
        <f t="shared" si="6"/>
        <v>0</v>
      </c>
      <c r="K22" s="139">
        <f t="shared" si="6"/>
        <v>0</v>
      </c>
      <c r="L22" s="139">
        <f t="shared" si="6"/>
        <v>0</v>
      </c>
      <c r="M22" s="139">
        <f t="shared" si="6"/>
        <v>0</v>
      </c>
      <c r="N22" s="139">
        <f t="shared" si="6"/>
        <v>0</v>
      </c>
      <c r="O22" s="139">
        <f t="shared" si="4"/>
        <v>0</v>
      </c>
      <c r="P22" s="393"/>
    </row>
    <row r="23" spans="1:26" ht="11.25" x14ac:dyDescent="0.2">
      <c r="A23" s="124" t="s">
        <v>40</v>
      </c>
      <c r="B23" s="125" t="s">
        <v>270</v>
      </c>
      <c r="C23" s="59">
        <v>0</v>
      </c>
      <c r="D23" s="59">
        <v>0</v>
      </c>
      <c r="E23" s="59">
        <v>0</v>
      </c>
      <c r="F23" s="59">
        <v>0</v>
      </c>
      <c r="G23" s="59">
        <v>0</v>
      </c>
      <c r="H23" s="59">
        <v>0</v>
      </c>
      <c r="I23" s="59"/>
      <c r="J23" s="59"/>
      <c r="K23" s="59"/>
      <c r="L23" s="59">
        <v>0</v>
      </c>
      <c r="M23" s="59">
        <v>0</v>
      </c>
      <c r="N23" s="59">
        <v>0</v>
      </c>
      <c r="O23" s="129">
        <f t="shared" si="4"/>
        <v>0</v>
      </c>
      <c r="P23" s="393"/>
    </row>
    <row r="24" spans="1:26" ht="22.5" x14ac:dyDescent="0.2">
      <c r="A24" s="124" t="s">
        <v>41</v>
      </c>
      <c r="B24" s="125" t="s">
        <v>144</v>
      </c>
      <c r="C24" s="59">
        <v>0</v>
      </c>
      <c r="D24" s="59">
        <v>0</v>
      </c>
      <c r="E24" s="59">
        <v>0</v>
      </c>
      <c r="F24" s="59">
        <v>0</v>
      </c>
      <c r="G24" s="59">
        <v>0</v>
      </c>
      <c r="H24" s="59">
        <v>0</v>
      </c>
      <c r="I24" s="59">
        <v>0</v>
      </c>
      <c r="J24" s="59">
        <v>0</v>
      </c>
      <c r="K24" s="59">
        <v>0</v>
      </c>
      <c r="L24" s="59">
        <v>0</v>
      </c>
      <c r="M24" s="59">
        <v>0</v>
      </c>
      <c r="N24" s="59">
        <v>0</v>
      </c>
      <c r="O24" s="129">
        <f t="shared" si="4"/>
        <v>0</v>
      </c>
      <c r="P24" s="393"/>
    </row>
    <row r="25" spans="1:26" ht="34.5" thickBot="1" x14ac:dyDescent="0.25">
      <c r="A25" s="350" t="s">
        <v>321</v>
      </c>
      <c r="B25" s="351" t="s">
        <v>318</v>
      </c>
      <c r="C25" s="352">
        <v>0</v>
      </c>
      <c r="D25" s="352">
        <v>0</v>
      </c>
      <c r="E25" s="352">
        <v>0</v>
      </c>
      <c r="F25" s="352">
        <v>0</v>
      </c>
      <c r="G25" s="352">
        <v>0</v>
      </c>
      <c r="H25" s="352">
        <v>0</v>
      </c>
      <c r="I25" s="352">
        <v>0</v>
      </c>
      <c r="J25" s="352">
        <v>0</v>
      </c>
      <c r="K25" s="352">
        <v>0</v>
      </c>
      <c r="L25" s="352">
        <v>0</v>
      </c>
      <c r="M25" s="352">
        <v>0</v>
      </c>
      <c r="N25" s="352">
        <v>0</v>
      </c>
      <c r="O25" s="354">
        <f t="shared" si="4"/>
        <v>0</v>
      </c>
      <c r="P25" s="393"/>
    </row>
    <row r="26" spans="1:26" ht="12" thickBot="1" x14ac:dyDescent="0.25">
      <c r="A26" s="141" t="s">
        <v>254</v>
      </c>
      <c r="B26" s="142"/>
      <c r="C26" s="131">
        <f t="shared" ref="C26:H26" si="7">SUM(C22:C25)</f>
        <v>0</v>
      </c>
      <c r="D26" s="131">
        <f t="shared" si="7"/>
        <v>0</v>
      </c>
      <c r="E26" s="131">
        <f t="shared" si="7"/>
        <v>0</v>
      </c>
      <c r="F26" s="131">
        <f t="shared" si="7"/>
        <v>0</v>
      </c>
      <c r="G26" s="131">
        <f t="shared" si="7"/>
        <v>0</v>
      </c>
      <c r="H26" s="131">
        <f t="shared" si="7"/>
        <v>0</v>
      </c>
      <c r="I26" s="131">
        <f t="shared" ref="I26:N26" si="8">SUM(I22:I25)</f>
        <v>0</v>
      </c>
      <c r="J26" s="131">
        <f t="shared" si="8"/>
        <v>0</v>
      </c>
      <c r="K26" s="131">
        <f t="shared" si="8"/>
        <v>0</v>
      </c>
      <c r="L26" s="131">
        <f t="shared" si="8"/>
        <v>0</v>
      </c>
      <c r="M26" s="131">
        <f t="shared" si="8"/>
        <v>0</v>
      </c>
      <c r="N26" s="131">
        <f t="shared" si="8"/>
        <v>0</v>
      </c>
      <c r="O26" s="131">
        <f t="shared" si="4"/>
        <v>0</v>
      </c>
      <c r="P26" s="393"/>
    </row>
    <row r="27" spans="1:26" ht="12.75" customHeight="1" thickBot="1" x14ac:dyDescent="0.25">
      <c r="A27" s="329"/>
      <c r="B27" s="330"/>
      <c r="C27" s="290"/>
      <c r="D27" s="290"/>
      <c r="E27" s="290"/>
      <c r="F27" s="290"/>
      <c r="G27" s="290"/>
      <c r="H27" s="290"/>
      <c r="I27" s="290"/>
      <c r="J27" s="290"/>
      <c r="K27" s="290"/>
      <c r="L27" s="290"/>
      <c r="M27" s="290"/>
      <c r="N27" s="290"/>
      <c r="O27" s="290"/>
      <c r="P27" s="290"/>
      <c r="Q27" s="290"/>
      <c r="R27" s="290"/>
      <c r="S27" s="290"/>
      <c r="T27" s="290"/>
      <c r="U27" s="290"/>
      <c r="V27" s="290"/>
      <c r="W27" s="290"/>
      <c r="X27" s="290"/>
      <c r="Y27" s="331"/>
      <c r="Z27" s="290"/>
    </row>
    <row r="28" spans="1:26" ht="12.75" customHeight="1" thickBot="1" x14ac:dyDescent="0.25">
      <c r="A28" s="329"/>
      <c r="B28" s="330"/>
      <c r="C28" s="592" t="s">
        <v>160</v>
      </c>
      <c r="D28" s="592"/>
      <c r="E28" s="592"/>
      <c r="F28" s="592"/>
      <c r="G28" s="592"/>
      <c r="H28" s="592"/>
      <c r="I28" s="592"/>
      <c r="J28" s="592"/>
      <c r="K28" s="592"/>
      <c r="L28" s="592"/>
      <c r="M28" s="592"/>
      <c r="N28" s="592"/>
      <c r="O28" s="592"/>
      <c r="P28" s="146"/>
      <c r="Q28" s="589" t="s">
        <v>291</v>
      </c>
      <c r="R28" s="589" t="s">
        <v>158</v>
      </c>
      <c r="S28" s="290"/>
      <c r="T28" s="290"/>
      <c r="U28" s="290"/>
      <c r="V28" s="290"/>
      <c r="W28" s="290"/>
      <c r="X28" s="290"/>
      <c r="Y28" s="331"/>
      <c r="Z28" s="290"/>
    </row>
    <row r="29" spans="1:26" ht="12.75" customHeight="1" x14ac:dyDescent="0.2">
      <c r="A29" s="605">
        <v>1</v>
      </c>
      <c r="B29" s="594" t="s">
        <v>156</v>
      </c>
      <c r="C29" s="120" t="str">
        <f>Resumo!C4</f>
        <v>Julho</v>
      </c>
      <c r="D29" s="120" t="str">
        <f>Resumo!D4</f>
        <v>Agosto</v>
      </c>
      <c r="E29" s="120" t="str">
        <f>Resumo!E4</f>
        <v>Setembro</v>
      </c>
      <c r="F29" s="120" t="str">
        <f>Resumo!F4</f>
        <v>Outubro</v>
      </c>
      <c r="G29" s="120" t="str">
        <f>Resumo!G4</f>
        <v>Novembro</v>
      </c>
      <c r="H29" s="120" t="str">
        <f>Resumo!H4</f>
        <v>Dezembro</v>
      </c>
      <c r="I29" s="120" t="str">
        <f>Resumo!I4</f>
        <v>Janeiro</v>
      </c>
      <c r="J29" s="120" t="str">
        <f>Resumo!J4</f>
        <v>Ferveriro</v>
      </c>
      <c r="K29" s="120" t="str">
        <f>Resumo!K4</f>
        <v>Março</v>
      </c>
      <c r="L29" s="120" t="str">
        <f>Resumo!L4</f>
        <v>Abril</v>
      </c>
      <c r="M29" s="120" t="str">
        <f>Resumo!M4</f>
        <v>Maio</v>
      </c>
      <c r="N29" s="120" t="str">
        <f>Resumo!N4</f>
        <v>Junho</v>
      </c>
      <c r="O29" s="590" t="s">
        <v>5</v>
      </c>
      <c r="P29" s="121"/>
      <c r="Q29" s="590"/>
      <c r="R29" s="590"/>
      <c r="T29" s="332"/>
    </row>
    <row r="30" spans="1:26" ht="12.75" customHeight="1" x14ac:dyDescent="0.2">
      <c r="A30" s="600"/>
      <c r="B30" s="595"/>
      <c r="C30" s="398">
        <f>Resumo!C5</f>
        <v>44389</v>
      </c>
      <c r="D30" s="398">
        <f>Resumo!D5</f>
        <v>44409</v>
      </c>
      <c r="E30" s="398">
        <f>Resumo!E5</f>
        <v>44440</v>
      </c>
      <c r="F30" s="398">
        <f>Resumo!F5</f>
        <v>44470</v>
      </c>
      <c r="G30" s="398">
        <f>Resumo!G5</f>
        <v>44501</v>
      </c>
      <c r="H30" s="398">
        <f>Resumo!H5</f>
        <v>44531</v>
      </c>
      <c r="I30" s="398">
        <f>Resumo!I5</f>
        <v>44562</v>
      </c>
      <c r="J30" s="398">
        <f>Resumo!J5</f>
        <v>44593</v>
      </c>
      <c r="K30" s="398">
        <f>Resumo!K5</f>
        <v>44621</v>
      </c>
      <c r="L30" s="398">
        <f>Resumo!L5</f>
        <v>44652</v>
      </c>
      <c r="M30" s="398">
        <f>Resumo!M5</f>
        <v>44682</v>
      </c>
      <c r="N30" s="398">
        <f>Resumo!N5</f>
        <v>44713</v>
      </c>
      <c r="O30" s="590"/>
      <c r="P30" s="390"/>
      <c r="Q30" s="590"/>
      <c r="R30" s="590"/>
      <c r="T30" s="332"/>
    </row>
    <row r="31" spans="1:26" ht="12.75" customHeight="1" x14ac:dyDescent="0.2">
      <c r="A31" s="600"/>
      <c r="B31" s="595"/>
      <c r="C31" s="406" t="str">
        <f>Resumo!C6</f>
        <v>a</v>
      </c>
      <c r="D31" s="406" t="str">
        <f>Resumo!D6</f>
        <v>a</v>
      </c>
      <c r="E31" s="406" t="str">
        <f>Resumo!E6</f>
        <v>a</v>
      </c>
      <c r="F31" s="406" t="str">
        <f>Resumo!F6</f>
        <v>a</v>
      </c>
      <c r="G31" s="406" t="str">
        <f>Resumo!G6</f>
        <v>a</v>
      </c>
      <c r="H31" s="406" t="str">
        <f>Resumo!H6</f>
        <v>a</v>
      </c>
      <c r="I31" s="406" t="str">
        <f>Resumo!I6</f>
        <v>a</v>
      </c>
      <c r="J31" s="406" t="str">
        <f>Resumo!J6</f>
        <v>a</v>
      </c>
      <c r="K31" s="406" t="str">
        <f>Resumo!K6</f>
        <v>a</v>
      </c>
      <c r="L31" s="406" t="str">
        <f>Resumo!L6</f>
        <v>a</v>
      </c>
      <c r="M31" s="406" t="str">
        <f>Resumo!M6</f>
        <v>a</v>
      </c>
      <c r="N31" s="406" t="str">
        <f>Resumo!N6</f>
        <v>a</v>
      </c>
      <c r="O31" s="590"/>
      <c r="P31" s="390"/>
      <c r="Q31" s="590"/>
      <c r="R31" s="590"/>
      <c r="T31" s="332"/>
    </row>
    <row r="32" spans="1:26" s="335" customFormat="1" ht="15.75" thickBot="1" x14ac:dyDescent="0.25">
      <c r="A32" s="601"/>
      <c r="B32" s="596"/>
      <c r="C32" s="399">
        <f>Resumo!C7</f>
        <v>44408</v>
      </c>
      <c r="D32" s="399">
        <f>Resumo!D7</f>
        <v>44439</v>
      </c>
      <c r="E32" s="399">
        <f>Resumo!E7</f>
        <v>44469</v>
      </c>
      <c r="F32" s="399">
        <f>Resumo!F7</f>
        <v>44500</v>
      </c>
      <c r="G32" s="399">
        <f>Resumo!G7</f>
        <v>44530</v>
      </c>
      <c r="H32" s="399">
        <f>Resumo!H7</f>
        <v>44561</v>
      </c>
      <c r="I32" s="399">
        <f>Resumo!I7</f>
        <v>44592</v>
      </c>
      <c r="J32" s="399">
        <f>Resumo!J7</f>
        <v>44620</v>
      </c>
      <c r="K32" s="399">
        <f>Resumo!K7</f>
        <v>43921</v>
      </c>
      <c r="L32" s="399">
        <f>Resumo!L7</f>
        <v>44681</v>
      </c>
      <c r="M32" s="399">
        <f>Resumo!M7</f>
        <v>44712</v>
      </c>
      <c r="N32" s="399">
        <f>Resumo!N7</f>
        <v>44742</v>
      </c>
      <c r="O32" s="591"/>
      <c r="P32" s="121"/>
      <c r="Q32" s="591"/>
      <c r="R32" s="591"/>
      <c r="S32" s="336"/>
      <c r="T32" s="337"/>
      <c r="X32" s="338"/>
    </row>
    <row r="33" spans="1:20" ht="39" customHeight="1" x14ac:dyDescent="0.2">
      <c r="A33" s="124" t="s">
        <v>15</v>
      </c>
      <c r="B33" s="125" t="s">
        <v>34</v>
      </c>
      <c r="C33" s="126"/>
      <c r="D33" s="126"/>
      <c r="E33" s="126"/>
      <c r="F33" s="126"/>
      <c r="G33" s="126"/>
      <c r="H33" s="126"/>
      <c r="I33" s="126"/>
      <c r="J33" s="126"/>
      <c r="K33" s="126"/>
      <c r="L33" s="126"/>
      <c r="M33" s="126"/>
      <c r="N33" s="126"/>
      <c r="O33" s="126"/>
      <c r="P33" s="126"/>
      <c r="Q33" s="121"/>
      <c r="R33" s="121"/>
    </row>
    <row r="34" spans="1:20" ht="22.5" x14ac:dyDescent="0.2">
      <c r="A34" s="127" t="s">
        <v>42</v>
      </c>
      <c r="B34" s="128" t="s">
        <v>333</v>
      </c>
      <c r="C34" s="126">
        <f>'Analítico Cp.'!C11</f>
        <v>9368907.2400000002</v>
      </c>
      <c r="D34" s="126">
        <f>'Analítico Cp.'!D11</f>
        <v>0</v>
      </c>
      <c r="E34" s="126">
        <f>'Analítico Cp.'!E11</f>
        <v>0</v>
      </c>
      <c r="F34" s="126">
        <f>'Analítico Cp.'!F11</f>
        <v>0</v>
      </c>
      <c r="G34" s="126">
        <f>'Analítico Cp.'!G11</f>
        <v>0</v>
      </c>
      <c r="H34" s="126">
        <f>'Analítico Cp.'!H11</f>
        <v>0</v>
      </c>
      <c r="I34" s="126">
        <f>'Analítico Cp.'!I11</f>
        <v>0</v>
      </c>
      <c r="J34" s="126">
        <f>'Analítico Cp.'!J11</f>
        <v>0</v>
      </c>
      <c r="K34" s="126">
        <f>'Analítico Cp.'!K11</f>
        <v>0</v>
      </c>
      <c r="L34" s="126">
        <f>'Analítico Cp.'!L11</f>
        <v>0</v>
      </c>
      <c r="M34" s="126">
        <f>'Analítico Cp.'!M11</f>
        <v>0</v>
      </c>
      <c r="N34" s="126">
        <f>'Analítico Cp.'!N11</f>
        <v>0</v>
      </c>
      <c r="O34" s="129">
        <f>SUM(C34:N34)</f>
        <v>9368907.2400000002</v>
      </c>
      <c r="P34" s="126"/>
      <c r="Q34" s="164">
        <f>IF(O10=0,"-",O34/O10)</f>
        <v>0.13043598735892001</v>
      </c>
      <c r="R34" s="126">
        <f>O10-O34</f>
        <v>62458718.169999994</v>
      </c>
      <c r="S34" s="341"/>
    </row>
    <row r="35" spans="1:20" ht="22.5" x14ac:dyDescent="0.2">
      <c r="A35" s="127" t="s">
        <v>43</v>
      </c>
      <c r="B35" s="128" t="s">
        <v>334</v>
      </c>
      <c r="C35" s="126">
        <f>'Analítico Cp.'!C12</f>
        <v>0</v>
      </c>
      <c r="D35" s="126">
        <f>'Analítico Cp.'!D12</f>
        <v>0</v>
      </c>
      <c r="E35" s="126">
        <f>'Analítico Cp.'!E12</f>
        <v>0</v>
      </c>
      <c r="F35" s="126">
        <f>'Analítico Cp.'!F12</f>
        <v>0</v>
      </c>
      <c r="G35" s="126">
        <f>'Analítico Cp.'!G12</f>
        <v>0</v>
      </c>
      <c r="H35" s="126">
        <f>'Analítico Cp.'!H12</f>
        <v>0</v>
      </c>
      <c r="I35" s="126">
        <f>'Analítico Cp.'!I12</f>
        <v>0</v>
      </c>
      <c r="J35" s="126">
        <f>'Analítico Cp.'!J12</f>
        <v>0</v>
      </c>
      <c r="K35" s="126">
        <f>'Analítico Cp.'!K12</f>
        <v>0</v>
      </c>
      <c r="L35" s="126">
        <f>'Analítico Cp.'!L12</f>
        <v>0</v>
      </c>
      <c r="M35" s="126">
        <f>'Analítico Cp.'!M12</f>
        <v>0</v>
      </c>
      <c r="N35" s="126">
        <f>'Analítico Cp.'!N12</f>
        <v>0</v>
      </c>
      <c r="O35" s="129">
        <f>SUM(C35:N35)</f>
        <v>0</v>
      </c>
      <c r="P35" s="126"/>
      <c r="Q35" s="164" t="str">
        <f>IF(O11=0,"-",O35/O11)</f>
        <v>-</v>
      </c>
      <c r="R35" s="126">
        <f>O11-O35</f>
        <v>0</v>
      </c>
      <c r="S35" s="341"/>
    </row>
    <row r="36" spans="1:20" ht="11.25" x14ac:dyDescent="0.2">
      <c r="A36" s="127" t="s">
        <v>45</v>
      </c>
      <c r="B36" s="128" t="s">
        <v>167</v>
      </c>
      <c r="C36" s="130">
        <f>'Analítico Cp.'!C13</f>
        <v>4120429.32</v>
      </c>
      <c r="D36" s="130">
        <f>'Analítico Cp.'!D13</f>
        <v>586.44000000000005</v>
      </c>
      <c r="E36" s="130">
        <f>'Analítico Cp.'!E13</f>
        <v>0</v>
      </c>
      <c r="F36" s="130">
        <f>'Analítico Cp.'!F13</f>
        <v>0</v>
      </c>
      <c r="G36" s="130">
        <f>'Analítico Cp.'!G13</f>
        <v>0</v>
      </c>
      <c r="H36" s="130">
        <f>'Analítico Cp.'!H13</f>
        <v>0</v>
      </c>
      <c r="I36" s="130">
        <f>'Analítico Cp.'!I13</f>
        <v>0</v>
      </c>
      <c r="J36" s="130">
        <f>'Analítico Cp.'!J13</f>
        <v>0</v>
      </c>
      <c r="K36" s="130">
        <f>'Analítico Cp.'!K13</f>
        <v>0</v>
      </c>
      <c r="L36" s="130">
        <f>'Analítico Cp.'!L13</f>
        <v>0</v>
      </c>
      <c r="M36" s="130">
        <f>'Analítico Cp.'!M13</f>
        <v>0</v>
      </c>
      <c r="N36" s="130">
        <f>'Analítico Cp.'!N13</f>
        <v>0</v>
      </c>
      <c r="O36" s="184">
        <f>SUM(C36:N36)</f>
        <v>4121015.76</v>
      </c>
      <c r="P36" s="126"/>
      <c r="Q36" s="165">
        <f>IF(O12=0,"-",O36/O12)</f>
        <v>2.4241269176470586</v>
      </c>
      <c r="R36" s="130">
        <f>O12-O36</f>
        <v>-2421015.7599999998</v>
      </c>
    </row>
    <row r="37" spans="1:20" ht="23.25" thickBot="1" x14ac:dyDescent="0.25">
      <c r="A37" s="357" t="s">
        <v>39</v>
      </c>
      <c r="B37" s="358" t="s">
        <v>295</v>
      </c>
      <c r="C37" s="126">
        <f>'Analítico Cp.'!C14</f>
        <v>0</v>
      </c>
      <c r="D37" s="126">
        <f>'Analítico Cp.'!D14</f>
        <v>3624.26</v>
      </c>
      <c r="E37" s="126">
        <f>'Analítico Cp.'!E14</f>
        <v>15914.32</v>
      </c>
      <c r="F37" s="126">
        <f>'Analítico Cp.'!F14</f>
        <v>0</v>
      </c>
      <c r="G37" s="126">
        <f>'Analítico Cp.'!G14</f>
        <v>0</v>
      </c>
      <c r="H37" s="126">
        <f>'Analítico Cp.'!H14</f>
        <v>0</v>
      </c>
      <c r="I37" s="126">
        <f>'Analítico Cp.'!I14</f>
        <v>0</v>
      </c>
      <c r="J37" s="126">
        <f>'Analítico Cp.'!J14</f>
        <v>0</v>
      </c>
      <c r="K37" s="126">
        <f>'Analítico Cp.'!K14</f>
        <v>0</v>
      </c>
      <c r="L37" s="126">
        <f>'Analítico Cp.'!L14</f>
        <v>0</v>
      </c>
      <c r="M37" s="126">
        <f>'Analítico Cp.'!M14</f>
        <v>0</v>
      </c>
      <c r="N37" s="126">
        <f>'Analítico Cp.'!N14</f>
        <v>0</v>
      </c>
      <c r="O37" s="129">
        <f>SUM(C37:N37)</f>
        <v>19538.580000000002</v>
      </c>
      <c r="P37" s="126"/>
      <c r="Q37" s="164" t="str">
        <f>IF(O13=0,"-",O37/O13)</f>
        <v>-</v>
      </c>
      <c r="R37" s="126">
        <f>O13-O37</f>
        <v>-19538.580000000002</v>
      </c>
    </row>
    <row r="38" spans="1:20" ht="12" thickBot="1" x14ac:dyDescent="0.25">
      <c r="A38" s="597" t="s">
        <v>255</v>
      </c>
      <c r="B38" s="597"/>
      <c r="C38" s="131">
        <f t="shared" ref="C38:H38" si="9">SUM(C34:C37)</f>
        <v>13489336.560000001</v>
      </c>
      <c r="D38" s="131">
        <f t="shared" si="9"/>
        <v>4210.7000000000007</v>
      </c>
      <c r="E38" s="131">
        <f t="shared" si="9"/>
        <v>15914.32</v>
      </c>
      <c r="F38" s="131">
        <f t="shared" si="9"/>
        <v>0</v>
      </c>
      <c r="G38" s="131">
        <f t="shared" si="9"/>
        <v>0</v>
      </c>
      <c r="H38" s="131">
        <f t="shared" si="9"/>
        <v>0</v>
      </c>
      <c r="I38" s="131">
        <f t="shared" ref="I38:N38" si="10">SUM(I34:I37)</f>
        <v>0</v>
      </c>
      <c r="J38" s="131">
        <f t="shared" si="10"/>
        <v>0</v>
      </c>
      <c r="K38" s="131">
        <f t="shared" si="10"/>
        <v>0</v>
      </c>
      <c r="L38" s="131">
        <f t="shared" si="10"/>
        <v>0</v>
      </c>
      <c r="M38" s="131">
        <f t="shared" si="10"/>
        <v>0</v>
      </c>
      <c r="N38" s="131">
        <f t="shared" si="10"/>
        <v>0</v>
      </c>
      <c r="O38" s="131">
        <f>SUM(C38:N38)</f>
        <v>13509461.58</v>
      </c>
      <c r="P38" s="129"/>
      <c r="Q38" s="163">
        <f>IF(O14=0,"-",O38/O14)</f>
        <v>0.18373314117883466</v>
      </c>
      <c r="R38" s="131">
        <f>O14-O38</f>
        <v>60018163.829999998</v>
      </c>
    </row>
    <row r="39" spans="1:20" ht="12" customHeight="1" thickBot="1" x14ac:dyDescent="0.25">
      <c r="A39" s="132"/>
      <c r="B39" s="133"/>
      <c r="C39" s="134"/>
      <c r="D39" s="134"/>
      <c r="E39" s="134"/>
      <c r="F39" s="134"/>
      <c r="G39" s="134"/>
      <c r="H39" s="134"/>
      <c r="I39" s="134"/>
      <c r="J39" s="134"/>
      <c r="K39" s="134"/>
      <c r="L39" s="134"/>
      <c r="M39" s="134"/>
      <c r="N39" s="134"/>
      <c r="O39" s="134"/>
      <c r="P39" s="151"/>
      <c r="Q39" s="134"/>
      <c r="R39" s="134"/>
    </row>
    <row r="40" spans="1:20" s="338" customFormat="1" ht="23.25" thickBot="1" x14ac:dyDescent="0.25">
      <c r="A40" s="388">
        <v>2</v>
      </c>
      <c r="B40" s="389" t="s">
        <v>157</v>
      </c>
      <c r="C40" s="135" t="str">
        <f t="shared" ref="C40:H40" si="11">C29</f>
        <v>Julho</v>
      </c>
      <c r="D40" s="135" t="str">
        <f t="shared" si="11"/>
        <v>Agosto</v>
      </c>
      <c r="E40" s="135" t="str">
        <f t="shared" si="11"/>
        <v>Setembro</v>
      </c>
      <c r="F40" s="135" t="str">
        <f t="shared" si="11"/>
        <v>Outubro</v>
      </c>
      <c r="G40" s="135" t="str">
        <f t="shared" si="11"/>
        <v>Novembro</v>
      </c>
      <c r="H40" s="135" t="str">
        <f t="shared" si="11"/>
        <v>Dezembro</v>
      </c>
      <c r="I40" s="135" t="str">
        <f t="shared" ref="I40:N40" si="12">I29</f>
        <v>Janeiro</v>
      </c>
      <c r="J40" s="135" t="str">
        <f t="shared" si="12"/>
        <v>Ferveriro</v>
      </c>
      <c r="K40" s="135" t="str">
        <f t="shared" si="12"/>
        <v>Março</v>
      </c>
      <c r="L40" s="135" t="str">
        <f t="shared" si="12"/>
        <v>Abril</v>
      </c>
      <c r="M40" s="135" t="str">
        <f t="shared" si="12"/>
        <v>Maio</v>
      </c>
      <c r="N40" s="135" t="str">
        <f t="shared" si="12"/>
        <v>Junho</v>
      </c>
      <c r="O40" s="135" t="str">
        <f>O29</f>
        <v>TOTAL</v>
      </c>
      <c r="P40" s="120"/>
      <c r="Q40" s="136" t="str">
        <f>Q28</f>
        <v>Realizado
(/) Previsto</v>
      </c>
      <c r="R40" s="136" t="str">
        <f>R28</f>
        <v>Previsto
(-) Realizado</v>
      </c>
      <c r="T40" s="342"/>
    </row>
    <row r="41" spans="1:20" ht="21" customHeight="1" x14ac:dyDescent="0.2">
      <c r="A41" s="124" t="s">
        <v>39</v>
      </c>
      <c r="B41" s="125" t="s">
        <v>181</v>
      </c>
      <c r="C41" s="137"/>
      <c r="D41" s="137"/>
      <c r="E41" s="137"/>
      <c r="F41" s="137"/>
      <c r="G41" s="137"/>
      <c r="H41" s="137"/>
      <c r="I41" s="137"/>
      <c r="J41" s="137"/>
      <c r="K41" s="137"/>
      <c r="L41" s="137"/>
      <c r="M41" s="137"/>
      <c r="N41" s="137"/>
      <c r="O41" s="137"/>
      <c r="P41" s="137"/>
      <c r="Q41" s="137"/>
      <c r="R41" s="137"/>
    </row>
    <row r="42" spans="1:20" ht="11.25" x14ac:dyDescent="0.2">
      <c r="A42" s="138" t="s">
        <v>11</v>
      </c>
      <c r="B42" s="125" t="s">
        <v>1</v>
      </c>
      <c r="C42" s="126">
        <f>'Analítico Cp.'!C25</f>
        <v>1611270.7299999997</v>
      </c>
      <c r="D42" s="126">
        <f>'Analítico Cp.'!D25</f>
        <v>1847576.1799999997</v>
      </c>
      <c r="E42" s="126">
        <f>'Analítico Cp.'!E25</f>
        <v>1821735.58</v>
      </c>
      <c r="F42" s="126">
        <f>'Analítico Cp.'!F25</f>
        <v>0</v>
      </c>
      <c r="G42" s="126">
        <f>'Analítico Cp.'!G25</f>
        <v>0</v>
      </c>
      <c r="H42" s="126">
        <f>'Analítico Cp.'!H25</f>
        <v>0</v>
      </c>
      <c r="I42" s="126">
        <f>'Analítico Cp.'!I25</f>
        <v>0</v>
      </c>
      <c r="J42" s="126">
        <f>'Analítico Cp.'!J25</f>
        <v>0</v>
      </c>
      <c r="K42" s="126">
        <f>'Analítico Cp.'!K25</f>
        <v>0</v>
      </c>
      <c r="L42" s="126">
        <f>'Analítico Cp.'!L25</f>
        <v>0</v>
      </c>
      <c r="M42" s="126">
        <f>'Analítico Cp.'!M25</f>
        <v>0</v>
      </c>
      <c r="N42" s="126">
        <f>'Analítico Cp.'!N25</f>
        <v>0</v>
      </c>
      <c r="O42" s="129">
        <f>SUM(C42:N42)</f>
        <v>5280582.4899999993</v>
      </c>
      <c r="P42" s="126"/>
      <c r="Q42" s="166" t="str">
        <f t="shared" ref="Q42:Q50" si="13">IF(O18=0,"-",O42/O18)</f>
        <v>-</v>
      </c>
      <c r="R42" s="126">
        <f t="shared" ref="R42:R50" si="14">O18-O42</f>
        <v>-5280582.4899999993</v>
      </c>
    </row>
    <row r="43" spans="1:20" ht="11.25" x14ac:dyDescent="0.2">
      <c r="A43" s="138" t="s">
        <v>12</v>
      </c>
      <c r="B43" s="125" t="s">
        <v>7</v>
      </c>
      <c r="C43" s="126">
        <f>'Analítico Cp.'!C29</f>
        <v>0</v>
      </c>
      <c r="D43" s="126">
        <f>'Analítico Cp.'!D29</f>
        <v>0</v>
      </c>
      <c r="E43" s="126">
        <f>'Analítico Cp.'!E29</f>
        <v>0</v>
      </c>
      <c r="F43" s="126">
        <f>'Analítico Cp.'!F29</f>
        <v>0</v>
      </c>
      <c r="G43" s="126">
        <f>'Analítico Cp.'!G29</f>
        <v>0</v>
      </c>
      <c r="H43" s="126">
        <f>'Analítico Cp.'!H29</f>
        <v>0</v>
      </c>
      <c r="I43" s="126">
        <f>'Analítico Cp.'!I29</f>
        <v>0</v>
      </c>
      <c r="J43" s="126">
        <f>'Analítico Cp.'!J29</f>
        <v>0</v>
      </c>
      <c r="K43" s="126">
        <f>'Analítico Cp.'!K29</f>
        <v>0</v>
      </c>
      <c r="L43" s="126">
        <f>'Analítico Cp.'!L29</f>
        <v>0</v>
      </c>
      <c r="M43" s="126">
        <f>'Analítico Cp.'!M29</f>
        <v>0</v>
      </c>
      <c r="N43" s="126">
        <f>'Analítico Cp.'!N29</f>
        <v>0</v>
      </c>
      <c r="O43" s="129">
        <f t="shared" ref="O43:O49" si="15">SUM(C43:N43)</f>
        <v>0</v>
      </c>
      <c r="P43" s="126"/>
      <c r="Q43" s="166" t="str">
        <f t="shared" si="13"/>
        <v>-</v>
      </c>
      <c r="R43" s="126">
        <f t="shared" si="14"/>
        <v>0</v>
      </c>
    </row>
    <row r="44" spans="1:20" ht="11.25" x14ac:dyDescent="0.2">
      <c r="A44" s="138" t="s">
        <v>13</v>
      </c>
      <c r="B44" s="125" t="s">
        <v>37</v>
      </c>
      <c r="C44" s="126">
        <f>'Analítico Cp.'!C44</f>
        <v>892090.97</v>
      </c>
      <c r="D44" s="126">
        <f>'Analítico Cp.'!D44</f>
        <v>951579.33000000007</v>
      </c>
      <c r="E44" s="126">
        <f>'Analítico Cp.'!E44</f>
        <v>998124.69000000018</v>
      </c>
      <c r="F44" s="126">
        <f>'Analítico Cp.'!F44</f>
        <v>0</v>
      </c>
      <c r="G44" s="126">
        <f>'Analítico Cp.'!G44</f>
        <v>0</v>
      </c>
      <c r="H44" s="126">
        <f>'Analítico Cp.'!H44</f>
        <v>0</v>
      </c>
      <c r="I44" s="126">
        <f>'Analítico Cp.'!I44</f>
        <v>0</v>
      </c>
      <c r="J44" s="126">
        <f>'Analítico Cp.'!J44</f>
        <v>0</v>
      </c>
      <c r="K44" s="126">
        <f>'Analítico Cp.'!K44</f>
        <v>0</v>
      </c>
      <c r="L44" s="126">
        <f>'Analítico Cp.'!L44</f>
        <v>0</v>
      </c>
      <c r="M44" s="126">
        <f>'Analítico Cp.'!M44</f>
        <v>0</v>
      </c>
      <c r="N44" s="126">
        <f>'Analítico Cp.'!N44</f>
        <v>0</v>
      </c>
      <c r="O44" s="129">
        <f t="shared" si="15"/>
        <v>2841794.99</v>
      </c>
      <c r="P44" s="126"/>
      <c r="Q44" s="166" t="str">
        <f t="shared" si="13"/>
        <v>-</v>
      </c>
      <c r="R44" s="126">
        <f t="shared" si="14"/>
        <v>-2841794.99</v>
      </c>
    </row>
    <row r="45" spans="1:20" ht="11.25" x14ac:dyDescent="0.2">
      <c r="A45" s="138" t="s">
        <v>14</v>
      </c>
      <c r="B45" s="125" t="s">
        <v>38</v>
      </c>
      <c r="C45" s="126">
        <f>'Analítico Cp.'!C54</f>
        <v>18900</v>
      </c>
      <c r="D45" s="126">
        <f>'Analítico Cp.'!D54</f>
        <v>116759.02</v>
      </c>
      <c r="E45" s="126">
        <f>'Analítico Cp.'!E54</f>
        <v>135919.16</v>
      </c>
      <c r="F45" s="126">
        <f>'Analítico Cp.'!F54</f>
        <v>90932.66</v>
      </c>
      <c r="G45" s="126">
        <f>'Analítico Cp.'!G54</f>
        <v>0</v>
      </c>
      <c r="H45" s="126">
        <f>'Analítico Cp.'!H54</f>
        <v>0</v>
      </c>
      <c r="I45" s="126">
        <f>'Analítico Cp.'!I54</f>
        <v>0</v>
      </c>
      <c r="J45" s="126">
        <f>'Analítico Cp.'!J54</f>
        <v>0</v>
      </c>
      <c r="K45" s="126">
        <f>'Analítico Cp.'!K54</f>
        <v>0</v>
      </c>
      <c r="L45" s="126">
        <f>'Analítico Cp.'!L54</f>
        <v>0</v>
      </c>
      <c r="M45" s="126">
        <f>'Analítico Cp.'!M54</f>
        <v>0</v>
      </c>
      <c r="N45" s="126">
        <f>'Analítico Cp.'!N54</f>
        <v>0</v>
      </c>
      <c r="O45" s="129">
        <f t="shared" si="15"/>
        <v>362510.84000000008</v>
      </c>
      <c r="P45" s="126"/>
      <c r="Q45" s="166" t="str">
        <f t="shared" si="13"/>
        <v>-</v>
      </c>
      <c r="R45" s="126">
        <f t="shared" si="14"/>
        <v>-362510.84000000008</v>
      </c>
    </row>
    <row r="46" spans="1:20" ht="11.25" x14ac:dyDescent="0.2">
      <c r="A46" s="598" t="s">
        <v>53</v>
      </c>
      <c r="B46" s="598"/>
      <c r="C46" s="139">
        <f t="shared" ref="C46:H46" si="16">SUM(C42:C45)</f>
        <v>2522261.6999999997</v>
      </c>
      <c r="D46" s="139">
        <f t="shared" si="16"/>
        <v>2915914.53</v>
      </c>
      <c r="E46" s="139">
        <f t="shared" si="16"/>
        <v>2955779.4300000006</v>
      </c>
      <c r="F46" s="139">
        <f t="shared" si="16"/>
        <v>90932.66</v>
      </c>
      <c r="G46" s="139">
        <f t="shared" si="16"/>
        <v>0</v>
      </c>
      <c r="H46" s="139">
        <f t="shared" si="16"/>
        <v>0</v>
      </c>
      <c r="I46" s="139">
        <f t="shared" ref="I46:N46" si="17">SUM(I42:I45)</f>
        <v>0</v>
      </c>
      <c r="J46" s="139">
        <f t="shared" si="17"/>
        <v>0</v>
      </c>
      <c r="K46" s="139">
        <f t="shared" si="17"/>
        <v>0</v>
      </c>
      <c r="L46" s="139">
        <f t="shared" si="17"/>
        <v>0</v>
      </c>
      <c r="M46" s="139">
        <f t="shared" si="17"/>
        <v>0</v>
      </c>
      <c r="N46" s="139">
        <f t="shared" si="17"/>
        <v>0</v>
      </c>
      <c r="O46" s="139">
        <f t="shared" si="15"/>
        <v>8484888.3200000003</v>
      </c>
      <c r="P46" s="129"/>
      <c r="Q46" s="162" t="str">
        <f t="shared" si="13"/>
        <v>-</v>
      </c>
      <c r="R46" s="140">
        <f t="shared" si="14"/>
        <v>-8484888.3200000003</v>
      </c>
    </row>
    <row r="47" spans="1:20" ht="11.25" x14ac:dyDescent="0.2">
      <c r="A47" s="124" t="s">
        <v>40</v>
      </c>
      <c r="B47" s="125" t="s">
        <v>270</v>
      </c>
      <c r="C47" s="126">
        <f>'Analítico Cp.'!C138</f>
        <v>443355.60599999991</v>
      </c>
      <c r="D47" s="126">
        <f>'Analítico Cp.'!D138</f>
        <v>582060.69332999992</v>
      </c>
      <c r="E47" s="126">
        <f>'Analítico Cp.'!E138</f>
        <v>848575.86999999976</v>
      </c>
      <c r="F47" s="126">
        <f>'Analítico Cp.'!F138</f>
        <v>0</v>
      </c>
      <c r="G47" s="126">
        <f>'Analítico Cp.'!G138</f>
        <v>0</v>
      </c>
      <c r="H47" s="126">
        <f>'Analítico Cp.'!H138</f>
        <v>0</v>
      </c>
      <c r="I47" s="126">
        <f>'Analítico Cp.'!I138</f>
        <v>0</v>
      </c>
      <c r="J47" s="126">
        <f>'Analítico Cp.'!J138</f>
        <v>0</v>
      </c>
      <c r="K47" s="126">
        <f>'Analítico Cp.'!K138</f>
        <v>0</v>
      </c>
      <c r="L47" s="126">
        <f>'Analítico Cp.'!L138</f>
        <v>0</v>
      </c>
      <c r="M47" s="126">
        <f>'Analítico Cp.'!M138</f>
        <v>0</v>
      </c>
      <c r="N47" s="126">
        <f>'Analítico Cp.'!N138</f>
        <v>0</v>
      </c>
      <c r="O47" s="129">
        <f t="shared" si="15"/>
        <v>1873992.1693299995</v>
      </c>
      <c r="P47" s="126"/>
      <c r="Q47" s="166" t="str">
        <f t="shared" si="13"/>
        <v>-</v>
      </c>
      <c r="R47" s="126">
        <f t="shared" si="14"/>
        <v>-1873992.1693299995</v>
      </c>
    </row>
    <row r="48" spans="1:20" ht="22.5" x14ac:dyDescent="0.2">
      <c r="A48" s="124" t="s">
        <v>41</v>
      </c>
      <c r="B48" s="125" t="s">
        <v>144</v>
      </c>
      <c r="C48" s="349">
        <f>'Analítico Cp.'!C153</f>
        <v>366200</v>
      </c>
      <c r="D48" s="349">
        <f>'Analítico Cp.'!D153</f>
        <v>0</v>
      </c>
      <c r="E48" s="349">
        <f>'Analítico Cp.'!E153</f>
        <v>810174.44</v>
      </c>
      <c r="F48" s="349">
        <f>'Analítico Cp.'!F153</f>
        <v>0</v>
      </c>
      <c r="G48" s="349">
        <f>'Analítico Cp.'!G153</f>
        <v>0</v>
      </c>
      <c r="H48" s="349">
        <f>'Analítico Cp.'!H153</f>
        <v>0</v>
      </c>
      <c r="I48" s="349">
        <f>'Analítico Cp.'!I153</f>
        <v>0</v>
      </c>
      <c r="J48" s="349">
        <f>'Analítico Cp.'!J153</f>
        <v>0</v>
      </c>
      <c r="K48" s="349">
        <f>'Analítico Cp.'!K153</f>
        <v>0</v>
      </c>
      <c r="L48" s="349">
        <f>'Analítico Cp.'!L153</f>
        <v>0</v>
      </c>
      <c r="M48" s="349">
        <f>'Analítico Cp.'!M153</f>
        <v>0</v>
      </c>
      <c r="N48" s="349">
        <f>'Analítico Cp.'!N153</f>
        <v>0</v>
      </c>
      <c r="O48" s="129">
        <f t="shared" si="15"/>
        <v>1176374.44</v>
      </c>
      <c r="P48" s="126"/>
      <c r="Q48" s="166" t="str">
        <f t="shared" si="13"/>
        <v>-</v>
      </c>
      <c r="R48" s="126">
        <f t="shared" si="14"/>
        <v>-1176374.44</v>
      </c>
    </row>
    <row r="49" spans="1:20" ht="34.5" thickBot="1" x14ac:dyDescent="0.25">
      <c r="A49" s="350" t="s">
        <v>321</v>
      </c>
      <c r="B49" s="351" t="s">
        <v>318</v>
      </c>
      <c r="C49" s="353">
        <f>'Analítico Cp.'!C154</f>
        <v>0</v>
      </c>
      <c r="D49" s="353">
        <f>'Analítico Cp.'!D154</f>
        <v>3624.26</v>
      </c>
      <c r="E49" s="353">
        <f>'Analítico Cp.'!E154</f>
        <v>15914.32</v>
      </c>
      <c r="F49" s="353">
        <f>'Analítico Cp.'!F154</f>
        <v>0</v>
      </c>
      <c r="G49" s="353">
        <f>'Analítico Cp.'!G154</f>
        <v>0</v>
      </c>
      <c r="H49" s="353">
        <f>'Analítico Cp.'!H154</f>
        <v>0</v>
      </c>
      <c r="I49" s="353">
        <f>'Analítico Cp.'!I154</f>
        <v>0</v>
      </c>
      <c r="J49" s="353">
        <f>'Analítico Cp.'!J154</f>
        <v>0</v>
      </c>
      <c r="K49" s="353">
        <f>'Analítico Cp.'!K154</f>
        <v>0</v>
      </c>
      <c r="L49" s="353">
        <f>'Analítico Cp.'!L154</f>
        <v>0</v>
      </c>
      <c r="M49" s="353">
        <f>'Analítico Cp.'!M154</f>
        <v>0</v>
      </c>
      <c r="N49" s="353">
        <f>'Analítico Cp.'!N154</f>
        <v>0</v>
      </c>
      <c r="O49" s="354">
        <f t="shared" si="15"/>
        <v>19538.580000000002</v>
      </c>
      <c r="P49" s="126"/>
      <c r="Q49" s="355" t="str">
        <f t="shared" si="13"/>
        <v>-</v>
      </c>
      <c r="R49" s="356">
        <f t="shared" si="14"/>
        <v>-19538.580000000002</v>
      </c>
      <c r="T49" s="332"/>
    </row>
    <row r="50" spans="1:20" ht="12" thickBot="1" x14ac:dyDescent="0.25">
      <c r="A50" s="141" t="s">
        <v>254</v>
      </c>
      <c r="B50" s="142"/>
      <c r="C50" s="131">
        <f t="shared" ref="C50:H50" si="18">SUM(C46:C49)</f>
        <v>3331817.3059999999</v>
      </c>
      <c r="D50" s="131">
        <f t="shared" si="18"/>
        <v>3501599.4833299993</v>
      </c>
      <c r="E50" s="131">
        <f t="shared" si="18"/>
        <v>4630444.0600000005</v>
      </c>
      <c r="F50" s="131">
        <f t="shared" si="18"/>
        <v>90932.66</v>
      </c>
      <c r="G50" s="131">
        <f t="shared" si="18"/>
        <v>0</v>
      </c>
      <c r="H50" s="131">
        <f t="shared" si="18"/>
        <v>0</v>
      </c>
      <c r="I50" s="131">
        <f t="shared" ref="I50:N50" si="19">SUM(I46:I49)</f>
        <v>0</v>
      </c>
      <c r="J50" s="131">
        <f t="shared" si="19"/>
        <v>0</v>
      </c>
      <c r="K50" s="131">
        <f t="shared" si="19"/>
        <v>0</v>
      </c>
      <c r="L50" s="131">
        <f t="shared" si="19"/>
        <v>0</v>
      </c>
      <c r="M50" s="131">
        <f t="shared" si="19"/>
        <v>0</v>
      </c>
      <c r="N50" s="131">
        <f t="shared" si="19"/>
        <v>0</v>
      </c>
      <c r="O50" s="131">
        <f>SUM(C50:N50)</f>
        <v>11554793.509330001</v>
      </c>
      <c r="P50" s="129"/>
      <c r="Q50" s="163" t="str">
        <f t="shared" si="13"/>
        <v>-</v>
      </c>
      <c r="R50" s="131">
        <f t="shared" si="14"/>
        <v>-11554793.509330001</v>
      </c>
      <c r="T50" s="332"/>
    </row>
    <row r="51" spans="1:20" ht="15.75" x14ac:dyDescent="0.2">
      <c r="A51" s="343"/>
      <c r="B51" s="343"/>
      <c r="C51" s="343"/>
      <c r="D51" s="343"/>
      <c r="E51" s="343"/>
      <c r="F51" s="343"/>
      <c r="G51" s="343"/>
      <c r="H51" s="343"/>
      <c r="I51" s="343"/>
      <c r="J51" s="343"/>
      <c r="K51" s="343"/>
      <c r="L51" s="343"/>
      <c r="M51" s="343"/>
      <c r="N51" s="343"/>
      <c r="O51" s="333"/>
      <c r="P51" s="333"/>
      <c r="T51" s="332"/>
    </row>
    <row r="52" spans="1:20" ht="63.75" customHeight="1" x14ac:dyDescent="0.2">
      <c r="A52" s="343"/>
      <c r="B52" s="343"/>
      <c r="C52" s="343"/>
      <c r="D52" s="343"/>
      <c r="E52" s="343"/>
      <c r="F52" s="343"/>
      <c r="G52" s="343"/>
      <c r="H52" s="343"/>
      <c r="I52" s="343"/>
      <c r="J52" s="343"/>
      <c r="K52" s="343"/>
      <c r="L52" s="343"/>
      <c r="M52" s="343"/>
      <c r="N52" s="343"/>
      <c r="O52" s="343"/>
      <c r="P52" s="343"/>
      <c r="T52" s="332"/>
    </row>
    <row r="53" spans="1:20" ht="30" customHeight="1" x14ac:dyDescent="0.2">
      <c r="A53" s="343"/>
      <c r="B53" s="343"/>
      <c r="C53" s="343"/>
      <c r="D53" s="343"/>
      <c r="E53" s="343"/>
      <c r="F53" s="343"/>
      <c r="G53" s="343"/>
      <c r="H53" s="343"/>
      <c r="I53" s="343"/>
      <c r="J53" s="343"/>
      <c r="K53" s="343"/>
      <c r="L53" s="343"/>
      <c r="M53" s="343"/>
      <c r="N53" s="343"/>
      <c r="O53" s="343"/>
      <c r="P53" s="343"/>
      <c r="T53" s="332"/>
    </row>
    <row r="54" spans="1:20" ht="46.5" customHeight="1" x14ac:dyDescent="0.2">
      <c r="A54" s="343"/>
      <c r="B54" s="343"/>
      <c r="C54" s="343"/>
      <c r="D54" s="343"/>
      <c r="E54" s="343"/>
      <c r="F54" s="343"/>
      <c r="G54" s="343"/>
      <c r="H54" s="343"/>
      <c r="I54" s="343"/>
      <c r="J54" s="343"/>
      <c r="K54" s="343"/>
      <c r="L54" s="343"/>
      <c r="M54" s="343"/>
      <c r="N54" s="343"/>
      <c r="O54" s="343"/>
      <c r="P54" s="343"/>
      <c r="T54" s="332"/>
    </row>
    <row r="55" spans="1:20" ht="30" customHeight="1" x14ac:dyDescent="0.2">
      <c r="A55" s="343"/>
      <c r="B55" s="343"/>
      <c r="C55" s="343"/>
      <c r="D55" s="343"/>
      <c r="E55" s="343"/>
      <c r="F55" s="343"/>
      <c r="G55" s="343"/>
      <c r="H55" s="343"/>
      <c r="I55" s="343"/>
      <c r="J55" s="343"/>
      <c r="K55" s="343"/>
      <c r="L55" s="343"/>
      <c r="M55" s="343"/>
      <c r="N55" s="343"/>
      <c r="O55" s="343"/>
      <c r="P55" s="343"/>
      <c r="T55" s="332"/>
    </row>
    <row r="56" spans="1:20" ht="30" customHeight="1" x14ac:dyDescent="0.2">
      <c r="A56" s="343"/>
      <c r="B56" s="343"/>
      <c r="C56" s="343"/>
      <c r="D56" s="343"/>
      <c r="E56" s="343"/>
      <c r="F56" s="343"/>
      <c r="G56" s="343"/>
      <c r="H56" s="343"/>
      <c r="I56" s="343"/>
      <c r="J56" s="343"/>
      <c r="K56" s="343"/>
      <c r="L56" s="343"/>
      <c r="M56" s="343"/>
      <c r="N56" s="343"/>
      <c r="O56" s="343"/>
      <c r="P56" s="343"/>
      <c r="T56" s="332"/>
    </row>
    <row r="57" spans="1:20" ht="30" customHeight="1" x14ac:dyDescent="0.2">
      <c r="O57" s="343"/>
      <c r="P57" s="343"/>
      <c r="T57" s="332"/>
    </row>
  </sheetData>
  <sheetProtection sheet="1"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P159"/>
  <sheetViews>
    <sheetView showGridLines="0" topLeftCell="A2" zoomScaleSheetLayoutView="85" workbookViewId="0">
      <pane xSplit="2" ySplit="7" topLeftCell="E152" activePane="bottomRight" state="frozen"/>
      <selection activeCell="G29" sqref="G29"/>
      <selection pane="topRight" activeCell="G29" sqref="G29"/>
      <selection pane="bottomLeft" activeCell="G29" sqref="G29"/>
      <selection pane="bottomRight" activeCell="A2" sqref="A2:P158"/>
    </sheetView>
  </sheetViews>
  <sheetFormatPr defaultColWidth="9.140625" defaultRowHeight="12.75" x14ac:dyDescent="0.2"/>
  <cols>
    <col min="1" max="1" width="7.28515625" style="22" customWidth="1"/>
    <col min="2" max="2" width="25" style="22" bestFit="1" customWidth="1"/>
    <col min="3" max="12" width="12.42578125" style="22" bestFit="1" customWidth="1"/>
    <col min="13" max="14" width="12.42578125" style="22" customWidth="1"/>
    <col min="15" max="16" width="12" style="22" bestFit="1" customWidth="1"/>
    <col min="17" max="16384" width="9.140625" style="22"/>
  </cols>
  <sheetData>
    <row r="1" spans="1:16" ht="15.75" hidden="1" x14ac:dyDescent="0.2">
      <c r="A1" s="42"/>
      <c r="B1" s="43" t="s">
        <v>145</v>
      </c>
      <c r="C1" s="44">
        <v>1</v>
      </c>
      <c r="D1" s="44">
        <v>2</v>
      </c>
      <c r="E1" s="44">
        <v>3</v>
      </c>
      <c r="F1" s="44">
        <v>4</v>
      </c>
      <c r="G1" s="44">
        <v>5</v>
      </c>
      <c r="H1" s="44">
        <v>6</v>
      </c>
      <c r="I1" s="44">
        <v>7</v>
      </c>
      <c r="J1" s="44">
        <v>8</v>
      </c>
      <c r="K1" s="44">
        <v>9</v>
      </c>
      <c r="L1" s="44">
        <v>10</v>
      </c>
      <c r="M1" s="44">
        <v>11</v>
      </c>
      <c r="N1" s="44">
        <v>12</v>
      </c>
      <c r="O1" s="42"/>
    </row>
    <row r="2" spans="1:16" ht="54.75" customHeight="1" x14ac:dyDescent="0.2">
      <c r="A2" s="612" t="str">
        <f>Capa!A1</f>
        <v>Contrato de Gestão nº. 008/2021 celebrado entre a Secretaria de Justiça e Segurança Pública do Estado de Minas Gerais - SEJUSP e o Instituto Elo</v>
      </c>
      <c r="B2" s="612"/>
      <c r="C2" s="612"/>
      <c r="D2" s="612"/>
      <c r="E2" s="612"/>
      <c r="F2" s="612"/>
      <c r="G2" s="612"/>
      <c r="H2" s="612"/>
      <c r="I2" s="612"/>
      <c r="J2" s="612"/>
      <c r="K2" s="612"/>
      <c r="L2" s="612"/>
      <c r="M2" s="612"/>
      <c r="N2" s="612"/>
      <c r="O2" s="612"/>
      <c r="P2" s="612"/>
    </row>
    <row r="3" spans="1:16" ht="21.75" customHeight="1" x14ac:dyDescent="0.2">
      <c r="A3" s="612" t="str">
        <f>Capa!A3</f>
        <v>1º Relatório Gerencial Financeiro</v>
      </c>
      <c r="B3" s="612"/>
      <c r="C3" s="612"/>
      <c r="D3" s="612"/>
      <c r="E3" s="612"/>
      <c r="F3" s="612"/>
      <c r="G3" s="612"/>
      <c r="H3" s="612"/>
      <c r="I3" s="612"/>
      <c r="J3" s="612"/>
      <c r="K3" s="612"/>
      <c r="L3" s="612"/>
      <c r="M3" s="612"/>
      <c r="N3" s="612"/>
      <c r="O3" s="612"/>
      <c r="P3" s="612"/>
    </row>
    <row r="4" spans="1:16" ht="21" customHeight="1" thickBot="1" x14ac:dyDescent="0.25">
      <c r="A4" s="613" t="s">
        <v>319</v>
      </c>
      <c r="B4" s="613"/>
      <c r="C4" s="613"/>
      <c r="D4" s="613"/>
      <c r="E4" s="613"/>
      <c r="F4" s="613"/>
      <c r="G4" s="613"/>
      <c r="H4" s="613"/>
      <c r="I4" s="613"/>
      <c r="J4" s="613"/>
      <c r="K4" s="613"/>
      <c r="L4" s="613"/>
      <c r="M4" s="613"/>
      <c r="N4" s="613"/>
      <c r="O4" s="613"/>
      <c r="P4" s="613"/>
    </row>
    <row r="5" spans="1:16" ht="15" x14ac:dyDescent="0.2">
      <c r="A5" s="201"/>
      <c r="B5" s="201"/>
      <c r="C5" s="202" t="str">
        <f>Resumo!C4</f>
        <v>Julho</v>
      </c>
      <c r="D5" s="202" t="str">
        <f>Resumo!D4</f>
        <v>Agosto</v>
      </c>
      <c r="E5" s="202" t="str">
        <f>Resumo!E4</f>
        <v>Setembro</v>
      </c>
      <c r="F5" s="202" t="str">
        <f>Resumo!F4</f>
        <v>Outubro</v>
      </c>
      <c r="G5" s="202" t="str">
        <f>Resumo!G4</f>
        <v>Novembro</v>
      </c>
      <c r="H5" s="202" t="str">
        <f>Resumo!H4</f>
        <v>Dezembro</v>
      </c>
      <c r="I5" s="202" t="str">
        <f>Resumo!I4</f>
        <v>Janeiro</v>
      </c>
      <c r="J5" s="202" t="str">
        <f>Resumo!J4</f>
        <v>Ferveriro</v>
      </c>
      <c r="K5" s="202" t="str">
        <f>Resumo!K4</f>
        <v>Março</v>
      </c>
      <c r="L5" s="202" t="str">
        <f>Resumo!L4</f>
        <v>Abril</v>
      </c>
      <c r="M5" s="202" t="str">
        <f>Resumo!M4</f>
        <v>Maio</v>
      </c>
      <c r="N5" s="202" t="str">
        <f>Resumo!N4</f>
        <v>Junho</v>
      </c>
      <c r="O5" s="606" t="s">
        <v>5</v>
      </c>
      <c r="P5" s="609" t="s">
        <v>292</v>
      </c>
    </row>
    <row r="6" spans="1:16" ht="15" x14ac:dyDescent="0.2">
      <c r="A6" s="391"/>
      <c r="B6" s="391"/>
      <c r="C6" s="400">
        <f>Resumo!C5</f>
        <v>44389</v>
      </c>
      <c r="D6" s="400">
        <f>Resumo!D5</f>
        <v>44409</v>
      </c>
      <c r="E6" s="400">
        <f>Resumo!E5</f>
        <v>44440</v>
      </c>
      <c r="F6" s="400">
        <f>Resumo!F5</f>
        <v>44470</v>
      </c>
      <c r="G6" s="400">
        <f>Resumo!G5</f>
        <v>44501</v>
      </c>
      <c r="H6" s="400">
        <f>Resumo!H5</f>
        <v>44531</v>
      </c>
      <c r="I6" s="400">
        <f>Resumo!I5</f>
        <v>44562</v>
      </c>
      <c r="J6" s="400">
        <f>Resumo!J5</f>
        <v>44593</v>
      </c>
      <c r="K6" s="400">
        <f>Resumo!K5</f>
        <v>44621</v>
      </c>
      <c r="L6" s="400">
        <f>Resumo!L5</f>
        <v>44652</v>
      </c>
      <c r="M6" s="400">
        <f>Resumo!M5</f>
        <v>44682</v>
      </c>
      <c r="N6" s="400">
        <f>Resumo!N5</f>
        <v>44713</v>
      </c>
      <c r="O6" s="607"/>
      <c r="P6" s="610"/>
    </row>
    <row r="7" spans="1:16" ht="15" x14ac:dyDescent="0.2">
      <c r="A7" s="391"/>
      <c r="B7" s="391"/>
      <c r="C7" s="405" t="str">
        <f>Resumo!C6</f>
        <v>a</v>
      </c>
      <c r="D7" s="405" t="str">
        <f>Resumo!D6</f>
        <v>a</v>
      </c>
      <c r="E7" s="405" t="str">
        <f>Resumo!E6</f>
        <v>a</v>
      </c>
      <c r="F7" s="405" t="str">
        <f>Resumo!F6</f>
        <v>a</v>
      </c>
      <c r="G7" s="405" t="str">
        <f>Resumo!G6</f>
        <v>a</v>
      </c>
      <c r="H7" s="405" t="str">
        <f>Resumo!H6</f>
        <v>a</v>
      </c>
      <c r="I7" s="405" t="str">
        <f>Resumo!I6</f>
        <v>a</v>
      </c>
      <c r="J7" s="405" t="str">
        <f>Resumo!J6</f>
        <v>a</v>
      </c>
      <c r="K7" s="405" t="str">
        <f>Resumo!K6</f>
        <v>a</v>
      </c>
      <c r="L7" s="405" t="str">
        <f>Resumo!L6</f>
        <v>a</v>
      </c>
      <c r="M7" s="405" t="str">
        <f>Resumo!M6</f>
        <v>a</v>
      </c>
      <c r="N7" s="405" t="str">
        <f>Resumo!N6</f>
        <v>a</v>
      </c>
      <c r="O7" s="607"/>
      <c r="P7" s="610"/>
    </row>
    <row r="8" spans="1:16" ht="15.75" thickBot="1" x14ac:dyDescent="0.25">
      <c r="A8" s="177"/>
      <c r="B8" s="177"/>
      <c r="C8" s="401">
        <f>Resumo!C7</f>
        <v>44408</v>
      </c>
      <c r="D8" s="401">
        <f>Resumo!D7</f>
        <v>44439</v>
      </c>
      <c r="E8" s="401">
        <f>Resumo!E7</f>
        <v>44469</v>
      </c>
      <c r="F8" s="401">
        <f>Resumo!F7</f>
        <v>44500</v>
      </c>
      <c r="G8" s="401">
        <f>Resumo!G7</f>
        <v>44530</v>
      </c>
      <c r="H8" s="401">
        <f>Resumo!H7</f>
        <v>44561</v>
      </c>
      <c r="I8" s="401">
        <f>Resumo!I7</f>
        <v>44592</v>
      </c>
      <c r="J8" s="401">
        <f>Resumo!J7</f>
        <v>44620</v>
      </c>
      <c r="K8" s="401">
        <f>Resumo!K7</f>
        <v>43921</v>
      </c>
      <c r="L8" s="401">
        <f>Resumo!L7</f>
        <v>44681</v>
      </c>
      <c r="M8" s="401">
        <f>Resumo!M7</f>
        <v>44712</v>
      </c>
      <c r="N8" s="401">
        <f>Resumo!N7</f>
        <v>44742</v>
      </c>
      <c r="O8" s="608"/>
      <c r="P8" s="611"/>
    </row>
    <row r="9" spans="1:16" ht="23.25" customHeight="1" thickBot="1" x14ac:dyDescent="0.25">
      <c r="A9" s="203"/>
      <c r="B9" s="204"/>
      <c r="C9" s="205"/>
      <c r="D9" s="205"/>
      <c r="E9" s="205"/>
      <c r="F9" s="205"/>
      <c r="G9" s="205"/>
      <c r="H9" s="205"/>
      <c r="I9" s="206"/>
      <c r="J9" s="206"/>
      <c r="K9" s="206"/>
      <c r="L9" s="206"/>
      <c r="M9" s="206"/>
      <c r="N9" s="206"/>
      <c r="O9" s="206"/>
      <c r="P9" s="207"/>
    </row>
    <row r="10" spans="1:16" ht="23.25" customHeight="1" thickBot="1" x14ac:dyDescent="0.25">
      <c r="A10" s="141" t="s">
        <v>47</v>
      </c>
      <c r="B10" s="208" t="s">
        <v>290</v>
      </c>
      <c r="C10" s="185">
        <f>Resumo!C8</f>
        <v>0</v>
      </c>
      <c r="D10" s="185">
        <f t="shared" ref="D10:N10" si="0">C10+C18-C158</f>
        <v>1771623.44</v>
      </c>
      <c r="E10" s="185">
        <f t="shared" si="0"/>
        <v>4773249.2706700005</v>
      </c>
      <c r="F10" s="185">
        <f t="shared" si="0"/>
        <v>6616343.54067</v>
      </c>
      <c r="G10" s="185">
        <f t="shared" si="0"/>
        <v>6616343.54067</v>
      </c>
      <c r="H10" s="185">
        <f t="shared" si="0"/>
        <v>6616343.54067</v>
      </c>
      <c r="I10" s="185">
        <f t="shared" si="0"/>
        <v>6616343.54067</v>
      </c>
      <c r="J10" s="185">
        <f t="shared" si="0"/>
        <v>6616343.54067</v>
      </c>
      <c r="K10" s="185">
        <f t="shared" si="0"/>
        <v>6616343.54067</v>
      </c>
      <c r="L10" s="185">
        <f t="shared" si="0"/>
        <v>6616343.54067</v>
      </c>
      <c r="M10" s="185">
        <f t="shared" si="0"/>
        <v>6616343.54067</v>
      </c>
      <c r="N10" s="185">
        <f t="shared" si="0"/>
        <v>6616343.54067</v>
      </c>
      <c r="O10" s="561"/>
      <c r="P10" s="207"/>
    </row>
    <row r="11" spans="1:16" ht="23.25" customHeight="1" thickBot="1" x14ac:dyDescent="0.25">
      <c r="A11" s="178"/>
      <c r="B11" s="178"/>
      <c r="C11" s="209"/>
      <c r="D11" s="209"/>
      <c r="E11" s="209"/>
      <c r="F11" s="209"/>
      <c r="G11" s="209"/>
      <c r="H11" s="209"/>
      <c r="I11" s="209"/>
      <c r="J11" s="209"/>
      <c r="K11" s="209"/>
      <c r="L11" s="209"/>
      <c r="M11" s="209"/>
      <c r="N11" s="209"/>
      <c r="O11" s="561"/>
      <c r="P11" s="207"/>
    </row>
    <row r="12" spans="1:16" ht="23.25" customHeight="1" thickBot="1" x14ac:dyDescent="0.25">
      <c r="A12" s="210">
        <v>1</v>
      </c>
      <c r="B12" s="210" t="s">
        <v>156</v>
      </c>
      <c r="C12" s="211"/>
      <c r="D12" s="211"/>
      <c r="E12" s="211"/>
      <c r="F12" s="211"/>
      <c r="G12" s="211"/>
      <c r="H12" s="211"/>
      <c r="I12" s="211"/>
      <c r="J12" s="211"/>
      <c r="K12" s="211"/>
      <c r="L12" s="211"/>
      <c r="M12" s="211"/>
      <c r="N12" s="211"/>
      <c r="O12" s="211"/>
      <c r="P12" s="189"/>
    </row>
    <row r="13" spans="1:16" ht="23.25" customHeight="1" x14ac:dyDescent="0.2">
      <c r="A13" s="212" t="s">
        <v>15</v>
      </c>
      <c r="B13" s="212" t="s">
        <v>34</v>
      </c>
      <c r="C13" s="213"/>
      <c r="D13" s="213"/>
      <c r="E13" s="213"/>
      <c r="F13" s="213"/>
      <c r="G13" s="213"/>
      <c r="H13" s="213"/>
      <c r="I13" s="213"/>
      <c r="J13" s="213"/>
      <c r="K13" s="213"/>
      <c r="L13" s="213"/>
      <c r="M13" s="213"/>
      <c r="N13" s="213"/>
      <c r="O13" s="213"/>
      <c r="P13" s="190"/>
    </row>
    <row r="14" spans="1:16" ht="23.25" customHeight="1" x14ac:dyDescent="0.2">
      <c r="A14" s="214" t="s">
        <v>42</v>
      </c>
      <c r="B14" s="128" t="s">
        <v>333</v>
      </c>
      <c r="C14" s="215">
        <f>SUMPRODUCT(-('Diário 1º PA'!$E$5:$E$1982='Analítico Cx.'!$B14),-('Diário 1º PA'!$O$5:$O$1982=C$1),('Diário 1º PA'!$F$5:$F$1982))+SUMPRODUCT(-('Diário 2º PA'!$E$5:$E$2027='Analítico Cx.'!$B14),-('Diário 2º PA'!$O$5:$O$2027=C$1),('Diário 2º PA'!$F$5:$F$2027))+SUMPRODUCT(-('Diário 3º PA'!$E$5:$E$2043='Analítico Cx.'!$B14),-('Diário 3º PA'!$O$5:$O$2043=C$1),('Diário 3º PA'!$F$5:$F$2043))+SUMPRODUCT(-('Diário 4º PA'!$E$5:$E$2010='Analítico Cx.'!$B14),-('Diário 4º PA'!$O$5:$O$2010=C$1),('Diário 4º PA'!$F$5:$F$2010))</f>
        <v>170000</v>
      </c>
      <c r="D14" s="215">
        <f>SUMPRODUCT(-('Diário 1º PA'!$E$5:$E$1982='Analítico Cx.'!$B14),-('Diário 1º PA'!$O$5:$O$1982=D$1),('Diário 1º PA'!$F$5:$F$1982))+SUMPRODUCT(-('Diário 2º PA'!$E$5:$E$2027='Analítico Cx.'!$B14),-('Diário 2º PA'!$O$5:$O$2027=D$1),('Diário 2º PA'!$F$5:$F$2027))+SUMPRODUCT(-('Diário 3º PA'!$E$5:$E$2043='Analítico Cx.'!$B14),-('Diário 3º PA'!$O$5:$O$2043=D$1),('Diário 3º PA'!$F$5:$F$2043))+SUMPRODUCT(-('Diário 4º PA'!$E$5:$E$2010='Analítico Cx.'!$B14),-('Diário 4º PA'!$O$5:$O$2010=D$1),('Diário 4º PA'!$F$5:$F$2010))</f>
        <v>3594319.49</v>
      </c>
      <c r="E14" s="215">
        <f>SUMPRODUCT(-('Diário 1º PA'!$E$5:$E$1982='Analítico Cx.'!$B14),-('Diário 1º PA'!$O$5:$O$1982=E$1),('Diário 1º PA'!$F$5:$F$1982))+SUMPRODUCT(-('Diário 2º PA'!$E$5:$E$2027='Analítico Cx.'!$B14),-('Diário 2º PA'!$O$5:$O$2027=E$1),('Diário 2º PA'!$F$5:$F$2027))+SUMPRODUCT(-('Diário 3º PA'!$E$5:$E$2043='Analítico Cx.'!$B14),-('Diário 3º PA'!$O$5:$O$2043=E$1),('Diário 3º PA'!$F$5:$F$2043))+SUMPRODUCT(-('Diário 4º PA'!$E$5:$E$2010='Analítico Cx.'!$B14),-('Diário 4º PA'!$O$5:$O$2010=E$1),('Diário 4º PA'!$F$5:$F$2010))</f>
        <v>5604587.75</v>
      </c>
      <c r="F14" s="215">
        <f>SUMPRODUCT(-('Diário 1º PA'!$E$5:$E$1982='Analítico Cx.'!$B14),-('Diário 1º PA'!$O$5:$O$1982=F$1),('Diário 1º PA'!$F$5:$F$1982))+SUMPRODUCT(-('Diário 2º PA'!$E$5:$E$2027='Analítico Cx.'!$B14),-('Diário 2º PA'!$O$5:$O$2027=F$1),('Diário 2º PA'!$F$5:$F$2027))+SUMPRODUCT(-('Diário 3º PA'!$E$5:$E$2043='Analítico Cx.'!$B14),-('Diário 3º PA'!$O$5:$O$2043=F$1),('Diário 3º PA'!$F$5:$F$2043))+SUMPRODUCT(-('Diário 4º PA'!$E$5:$E$2010='Analítico Cx.'!$B14),-('Diário 4º PA'!$O$5:$O$2010=F$1),('Diário 4º PA'!$F$5:$F$2010))</f>
        <v>0</v>
      </c>
      <c r="G14" s="215">
        <f>SUMPRODUCT(-('Diário 1º PA'!$E$5:$E$1982='Analítico Cx.'!$B14),-('Diário 1º PA'!$O$5:$O$1982=G$1),('Diário 1º PA'!$F$5:$F$1982))+SUMPRODUCT(-('Diário 2º PA'!$E$5:$E$2027='Analítico Cx.'!$B14),-('Diário 2º PA'!$O$5:$O$2027=G$1),('Diário 2º PA'!$F$5:$F$2027))+SUMPRODUCT(-('Diário 3º PA'!$E$5:$E$2043='Analítico Cx.'!$B14),-('Diário 3º PA'!$O$5:$O$2043=G$1),('Diário 3º PA'!$F$5:$F$2043))+SUMPRODUCT(-('Diário 4º PA'!$E$5:$E$2010='Analítico Cx.'!$B14),-('Diário 4º PA'!$O$5:$O$2010=G$1),('Diário 4º PA'!$F$5:$F$2010))</f>
        <v>0</v>
      </c>
      <c r="H14" s="215">
        <f>SUMPRODUCT(-('Diário 1º PA'!$E$5:$E$1982='Analítico Cx.'!$B14),-('Diário 1º PA'!$O$5:$O$1982=H$1),('Diário 1º PA'!$F$5:$F$1982))+SUMPRODUCT(-('Diário 2º PA'!$E$5:$E$2027='Analítico Cx.'!$B14),-('Diário 2º PA'!$O$5:$O$2027=H$1),('Diário 2º PA'!$F$5:$F$2027))+SUMPRODUCT(-('Diário 3º PA'!$E$5:$E$2043='Analítico Cx.'!$B14),-('Diário 3º PA'!$O$5:$O$2043=H$1),('Diário 3º PA'!$F$5:$F$2043))+SUMPRODUCT(-('Diário 4º PA'!$E$5:$E$2010='Analítico Cx.'!$B14),-('Diário 4º PA'!$O$5:$O$2010=H$1),('Diário 4º PA'!$F$5:$F$2010))</f>
        <v>0</v>
      </c>
      <c r="I14" s="215">
        <f>SUMPRODUCT(-('Diário 1º PA'!$E$5:$E$1982='Analítico Cx.'!$B14),-('Diário 1º PA'!$O$5:$O$1982=I$1),('Diário 1º PA'!$F$5:$F$1982))+SUMPRODUCT(-('Diário 2º PA'!$E$5:$E$2027='Analítico Cx.'!$B14),-('Diário 2º PA'!$O$5:$O$2027=I$1),('Diário 2º PA'!$F$5:$F$2027))+SUMPRODUCT(-('Diário 3º PA'!$E$5:$E$2043='Analítico Cx.'!$B14),-('Diário 3º PA'!$O$5:$O$2043=I$1),('Diário 3º PA'!$F$5:$F$2043))+SUMPRODUCT(-('Diário 4º PA'!$E$5:$E$2010='Analítico Cx.'!$B14),-('Diário 4º PA'!$O$5:$O$2010=I$1),('Diário 4º PA'!$F$5:$F$2010))</f>
        <v>0</v>
      </c>
      <c r="J14" s="215">
        <f>SUMPRODUCT(-('Diário 1º PA'!$E$5:$E$1982='Analítico Cx.'!$B14),-('Diário 1º PA'!$O$5:$O$1982=J$1),('Diário 1º PA'!$F$5:$F$1982))+SUMPRODUCT(-('Diário 2º PA'!$E$5:$E$2027='Analítico Cx.'!$B14),-('Diário 2º PA'!$O$5:$O$2027=J$1),('Diário 2º PA'!$F$5:$F$2027))+SUMPRODUCT(-('Diário 3º PA'!$E$5:$E$2043='Analítico Cx.'!$B14),-('Diário 3º PA'!$O$5:$O$2043=J$1),('Diário 3º PA'!$F$5:$F$2043))+SUMPRODUCT(-('Diário 4º PA'!$E$5:$E$2010='Analítico Cx.'!$B14),-('Diário 4º PA'!$O$5:$O$2010=J$1),('Diário 4º PA'!$F$5:$F$2010))</f>
        <v>0</v>
      </c>
      <c r="K14" s="215">
        <f>SUMPRODUCT(-('Diário 1º PA'!$E$5:$E$1982='Analítico Cx.'!$B14),-('Diário 1º PA'!$O$5:$O$1982=K$1),('Diário 1º PA'!$F$5:$F$1982))+SUMPRODUCT(-('Diário 2º PA'!$E$5:$E$2027='Analítico Cx.'!$B14),-('Diário 2º PA'!$O$5:$O$2027=K$1),('Diário 2º PA'!$F$5:$F$2027))+SUMPRODUCT(-('Diário 3º PA'!$E$5:$E$2043='Analítico Cx.'!$B14),-('Diário 3º PA'!$O$5:$O$2043=K$1),('Diário 3º PA'!$F$5:$F$2043))+SUMPRODUCT(-('Diário 4º PA'!$E$5:$E$2010='Analítico Cx.'!$B14),-('Diário 4º PA'!$O$5:$O$2010=K$1),('Diário 4º PA'!$F$5:$F$2010))</f>
        <v>0</v>
      </c>
      <c r="L14" s="215">
        <f>SUMPRODUCT(-('Diário 1º PA'!$E$5:$E$1982='Analítico Cx.'!$B14),-('Diário 1º PA'!$O$5:$O$1982=L$1),('Diário 1º PA'!$F$5:$F$1982))+SUMPRODUCT(-('Diário 2º PA'!$E$5:$E$2027='Analítico Cx.'!$B14),-('Diário 2º PA'!$O$5:$O$2027=L$1),('Diário 2º PA'!$F$5:$F$2027))+SUMPRODUCT(-('Diário 3º PA'!$E$5:$E$2043='Analítico Cx.'!$B14),-('Diário 3º PA'!$O$5:$O$2043=L$1),('Diário 3º PA'!$F$5:$F$2043))+SUMPRODUCT(-('Diário 4º PA'!$E$5:$E$2010='Analítico Cx.'!$B14),-('Diário 4º PA'!$O$5:$O$2010=L$1),('Diário 4º PA'!$F$5:$F$2010))</f>
        <v>0</v>
      </c>
      <c r="M14" s="215">
        <f>SUMPRODUCT(-('Diário 1º PA'!$E$5:$E$1982='Analítico Cx.'!$B14),-('Diário 1º PA'!$O$5:$O$1982=M$1),('Diário 1º PA'!$F$5:$F$1982))+SUMPRODUCT(-('Diário 2º PA'!$E$5:$E$2027='Analítico Cx.'!$B14),-('Diário 2º PA'!$O$5:$O$2027=M$1),('Diário 2º PA'!$F$5:$F$2027))+SUMPRODUCT(-('Diário 3º PA'!$E$5:$E$2043='Analítico Cx.'!$B14),-('Diário 3º PA'!$O$5:$O$2043=M$1),('Diário 3º PA'!$F$5:$F$2043))+SUMPRODUCT(-('Diário 4º PA'!$E$5:$E$2010='Analítico Cx.'!$B14),-('Diário 4º PA'!$O$5:$O$2010=M$1),('Diário 4º PA'!$F$5:$F$2010))</f>
        <v>0</v>
      </c>
      <c r="N14" s="215">
        <f>SUMPRODUCT(-('Diário 1º PA'!$E$5:$E$1982='Analítico Cx.'!$B14),-('Diário 1º PA'!$O$5:$O$1982=N$1),('Diário 1º PA'!$F$5:$F$1982))+SUMPRODUCT(-('Diário 2º PA'!$E$5:$E$2027='Analítico Cx.'!$B14),-('Diário 2º PA'!$O$5:$O$2027=N$1),('Diário 2º PA'!$F$5:$F$2027))+SUMPRODUCT(-('Diário 3º PA'!$E$5:$E$2043='Analítico Cx.'!$B14),-('Diário 3º PA'!$O$5:$O$2043=N$1),('Diário 3º PA'!$F$5:$F$2043))+SUMPRODUCT(-('Diário 4º PA'!$E$5:$E$2010='Analítico Cx.'!$B14),-('Diário 4º PA'!$O$5:$O$2010=N$1),('Diário 4º PA'!$F$5:$F$2010))</f>
        <v>0</v>
      </c>
      <c r="O14" s="216">
        <f>SUM(C14:N14)</f>
        <v>9368907.2400000002</v>
      </c>
      <c r="P14" s="191">
        <f>IF($O$18=0,0,O14/$O$18)</f>
        <v>0.69350707905858677</v>
      </c>
    </row>
    <row r="15" spans="1:16" ht="23.25" customHeight="1" x14ac:dyDescent="0.2">
      <c r="A15" s="214" t="s">
        <v>43</v>
      </c>
      <c r="B15" s="128" t="s">
        <v>334</v>
      </c>
      <c r="C15" s="215">
        <f>SUMPRODUCT(-('Diário 1º PA'!$E$5:$E$1982='Analítico Cx.'!$B15),-('Diário 1º PA'!$O$5:$O$1982=C$1),('Diário 1º PA'!$F$5:$F$1982))+SUMPRODUCT(-('Diário 2º PA'!$E$5:$E$2027='Analítico Cx.'!$B15),-('Diário 2º PA'!$O$5:$O$2027=C$1),('Diário 2º PA'!$F$5:$F$2027))+SUMPRODUCT(-('Diário 3º PA'!$E$5:$E$2043='Analítico Cx.'!$B15),-('Diário 3º PA'!$O$5:$O$2043=C$1),('Diário 3º PA'!$F$5:$F$2043))+SUMPRODUCT(-('Diário 4º PA'!$E$5:$E$2010='Analítico Cx.'!$B15),-('Diário 4º PA'!$O$5:$O$2010=C$1),('Diário 4º PA'!$F$5:$F$2010))</f>
        <v>0</v>
      </c>
      <c r="D15" s="215">
        <f>SUMPRODUCT(-('Diário 1º PA'!$E$5:$E$1982='Analítico Cx.'!$B15),-('Diário 1º PA'!$O$5:$O$1982=D$1),('Diário 1º PA'!$F$5:$F$1982))+SUMPRODUCT(-('Diário 2º PA'!$E$5:$E$2027='Analítico Cx.'!$B15),-('Diário 2º PA'!$O$5:$O$2027=D$1),('Diário 2º PA'!$F$5:$F$2027))+SUMPRODUCT(-('Diário 3º PA'!$E$5:$E$2043='Analítico Cx.'!$B15),-('Diário 3º PA'!$O$5:$O$2043=D$1),('Diário 3º PA'!$F$5:$F$2043))+SUMPRODUCT(-('Diário 4º PA'!$E$5:$E$2010='Analítico Cx.'!$B15),-('Diário 4º PA'!$O$5:$O$2010=D$1),('Diário 4º PA'!$F$5:$F$2010))</f>
        <v>0</v>
      </c>
      <c r="E15" s="215">
        <f>SUMPRODUCT(-('Diário 1º PA'!$E$5:$E$1982='Analítico Cx.'!$B15),-('Diário 1º PA'!$O$5:$O$1982=E$1),('Diário 1º PA'!$F$5:$F$1982))+SUMPRODUCT(-('Diário 2º PA'!$E$5:$E$2027='Analítico Cx.'!$B15),-('Diário 2º PA'!$O$5:$O$2027=E$1),('Diário 2º PA'!$F$5:$F$2027))+SUMPRODUCT(-('Diário 3º PA'!$E$5:$E$2043='Analítico Cx.'!$B15),-('Diário 3º PA'!$O$5:$O$2043=E$1),('Diário 3º PA'!$F$5:$F$2043))+SUMPRODUCT(-('Diário 4º PA'!$E$5:$E$2010='Analítico Cx.'!$B15),-('Diário 4º PA'!$O$5:$O$2010=E$1),('Diário 4º PA'!$F$5:$F$2010))</f>
        <v>0</v>
      </c>
      <c r="F15" s="215">
        <f>SUMPRODUCT(-('Diário 1º PA'!$E$5:$E$1982='Analítico Cx.'!$B15),-('Diário 1º PA'!$O$5:$O$1982=F$1),('Diário 1º PA'!$F$5:$F$1982))+SUMPRODUCT(-('Diário 2º PA'!$E$5:$E$2027='Analítico Cx.'!$B15),-('Diário 2º PA'!$O$5:$O$2027=F$1),('Diário 2º PA'!$F$5:$F$2027))+SUMPRODUCT(-('Diário 3º PA'!$E$5:$E$2043='Analítico Cx.'!$B15),-('Diário 3º PA'!$O$5:$O$2043=F$1),('Diário 3º PA'!$F$5:$F$2043))+SUMPRODUCT(-('Diário 4º PA'!$E$5:$E$2010='Analítico Cx.'!$B15),-('Diário 4º PA'!$O$5:$O$2010=F$1),('Diário 4º PA'!$F$5:$F$2010))</f>
        <v>0</v>
      </c>
      <c r="G15" s="215">
        <f>SUMPRODUCT(-('Diário 1º PA'!$E$5:$E$1982='Analítico Cx.'!$B15),-('Diário 1º PA'!$O$5:$O$1982=G$1),('Diário 1º PA'!$F$5:$F$1982))+SUMPRODUCT(-('Diário 2º PA'!$E$5:$E$2027='Analítico Cx.'!$B15),-('Diário 2º PA'!$O$5:$O$2027=G$1),('Diário 2º PA'!$F$5:$F$2027))+SUMPRODUCT(-('Diário 3º PA'!$E$5:$E$2043='Analítico Cx.'!$B15),-('Diário 3º PA'!$O$5:$O$2043=G$1),('Diário 3º PA'!$F$5:$F$2043))+SUMPRODUCT(-('Diário 4º PA'!$E$5:$E$2010='Analítico Cx.'!$B15),-('Diário 4º PA'!$O$5:$O$2010=G$1),('Diário 4º PA'!$F$5:$F$2010))</f>
        <v>0</v>
      </c>
      <c r="H15" s="215">
        <f>SUMPRODUCT(-('Diário 1º PA'!$E$5:$E$1982='Analítico Cx.'!$B15),-('Diário 1º PA'!$O$5:$O$1982=H$1),('Diário 1º PA'!$F$5:$F$1982))+SUMPRODUCT(-('Diário 2º PA'!$E$5:$E$2027='Analítico Cx.'!$B15),-('Diário 2º PA'!$O$5:$O$2027=H$1),('Diário 2º PA'!$F$5:$F$2027))+SUMPRODUCT(-('Diário 3º PA'!$E$5:$E$2043='Analítico Cx.'!$B15),-('Diário 3º PA'!$O$5:$O$2043=H$1),('Diário 3º PA'!$F$5:$F$2043))+SUMPRODUCT(-('Diário 4º PA'!$E$5:$E$2010='Analítico Cx.'!$B15),-('Diário 4º PA'!$O$5:$O$2010=H$1),('Diário 4º PA'!$F$5:$F$2010))</f>
        <v>0</v>
      </c>
      <c r="I15" s="215">
        <f>SUMPRODUCT(-('Diário 1º PA'!$E$5:$E$1982='Analítico Cx.'!$B15),-('Diário 1º PA'!$O$5:$O$1982=I$1),('Diário 1º PA'!$F$5:$F$1982))+SUMPRODUCT(-('Diário 2º PA'!$E$5:$E$2027='Analítico Cx.'!$B15),-('Diário 2º PA'!$O$5:$O$2027=I$1),('Diário 2º PA'!$F$5:$F$2027))+SUMPRODUCT(-('Diário 3º PA'!$E$5:$E$2043='Analítico Cx.'!$B15),-('Diário 3º PA'!$O$5:$O$2043=I$1),('Diário 3º PA'!$F$5:$F$2043))+SUMPRODUCT(-('Diário 4º PA'!$E$5:$E$2010='Analítico Cx.'!$B15),-('Diário 4º PA'!$O$5:$O$2010=I$1),('Diário 4º PA'!$F$5:$F$2010))</f>
        <v>0</v>
      </c>
      <c r="J15" s="215">
        <f>SUMPRODUCT(-('Diário 1º PA'!$E$5:$E$1982='Analítico Cx.'!$B15),-('Diário 1º PA'!$O$5:$O$1982=J$1),('Diário 1º PA'!$F$5:$F$1982))+SUMPRODUCT(-('Diário 2º PA'!$E$5:$E$2027='Analítico Cx.'!$B15),-('Diário 2º PA'!$O$5:$O$2027=J$1),('Diário 2º PA'!$F$5:$F$2027))+SUMPRODUCT(-('Diário 3º PA'!$E$5:$E$2043='Analítico Cx.'!$B15),-('Diário 3º PA'!$O$5:$O$2043=J$1),('Diário 3º PA'!$F$5:$F$2043))+SUMPRODUCT(-('Diário 4º PA'!$E$5:$E$2010='Analítico Cx.'!$B15),-('Diário 4º PA'!$O$5:$O$2010=J$1),('Diário 4º PA'!$F$5:$F$2010))</f>
        <v>0</v>
      </c>
      <c r="K15" s="215">
        <f>SUMPRODUCT(-('Diário 1º PA'!$E$5:$E$1982='Analítico Cx.'!$B15),-('Diário 1º PA'!$O$5:$O$1982=K$1),('Diário 1º PA'!$F$5:$F$1982))+SUMPRODUCT(-('Diário 2º PA'!$E$5:$E$2027='Analítico Cx.'!$B15),-('Diário 2º PA'!$O$5:$O$2027=K$1),('Diário 2º PA'!$F$5:$F$2027))+SUMPRODUCT(-('Diário 3º PA'!$E$5:$E$2043='Analítico Cx.'!$B15),-('Diário 3º PA'!$O$5:$O$2043=K$1),('Diário 3º PA'!$F$5:$F$2043))+SUMPRODUCT(-('Diário 4º PA'!$E$5:$E$2010='Analítico Cx.'!$B15),-('Diário 4º PA'!$O$5:$O$2010=K$1),('Diário 4º PA'!$F$5:$F$2010))</f>
        <v>0</v>
      </c>
      <c r="L15" s="215">
        <f>SUMPRODUCT(-('Diário 1º PA'!$E$5:$E$1982='Analítico Cx.'!$B15),-('Diário 1º PA'!$O$5:$O$1982=L$1),('Diário 1º PA'!$F$5:$F$1982))+SUMPRODUCT(-('Diário 2º PA'!$E$5:$E$2027='Analítico Cx.'!$B15),-('Diário 2º PA'!$O$5:$O$2027=L$1),('Diário 2º PA'!$F$5:$F$2027))+SUMPRODUCT(-('Diário 3º PA'!$E$5:$E$2043='Analítico Cx.'!$B15),-('Diário 3º PA'!$O$5:$O$2043=L$1),('Diário 3º PA'!$F$5:$F$2043))+SUMPRODUCT(-('Diário 4º PA'!$E$5:$E$2010='Analítico Cx.'!$B15),-('Diário 4º PA'!$O$5:$O$2010=L$1),('Diário 4º PA'!$F$5:$F$2010))</f>
        <v>0</v>
      </c>
      <c r="M15" s="215">
        <f>SUMPRODUCT(-('Diário 1º PA'!$E$5:$E$1982='Analítico Cx.'!$B15),-('Diário 1º PA'!$O$5:$O$1982=M$1),('Diário 1º PA'!$F$5:$F$1982))+SUMPRODUCT(-('Diário 2º PA'!$E$5:$E$2027='Analítico Cx.'!$B15),-('Diário 2º PA'!$O$5:$O$2027=M$1),('Diário 2º PA'!$F$5:$F$2027))+SUMPRODUCT(-('Diário 3º PA'!$E$5:$E$2043='Analítico Cx.'!$B15),-('Diário 3º PA'!$O$5:$O$2043=M$1),('Diário 3º PA'!$F$5:$F$2043))+SUMPRODUCT(-('Diário 4º PA'!$E$5:$E$2010='Analítico Cx.'!$B15),-('Diário 4º PA'!$O$5:$O$2010=M$1),('Diário 4º PA'!$F$5:$F$2010))</f>
        <v>0</v>
      </c>
      <c r="N15" s="215">
        <f>SUMPRODUCT(-('Diário 1º PA'!$E$5:$E$1982='Analítico Cx.'!$B15),-('Diário 1º PA'!$O$5:$O$1982=N$1),('Diário 1º PA'!$F$5:$F$1982))+SUMPRODUCT(-('Diário 2º PA'!$E$5:$E$2027='Analítico Cx.'!$B15),-('Diário 2º PA'!$O$5:$O$2027=N$1),('Diário 2º PA'!$F$5:$F$2027))+SUMPRODUCT(-('Diário 3º PA'!$E$5:$E$2043='Analítico Cx.'!$B15),-('Diário 3º PA'!$O$5:$O$2043=N$1),('Diário 3º PA'!$F$5:$F$2043))+SUMPRODUCT(-('Diário 4º PA'!$E$5:$E$2010='Analítico Cx.'!$B15),-('Diário 4º PA'!$O$5:$O$2010=N$1),('Diário 4º PA'!$F$5:$F$2010))</f>
        <v>0</v>
      </c>
      <c r="O15" s="216">
        <f>SUM(C15:N15)</f>
        <v>0</v>
      </c>
      <c r="P15" s="191">
        <f>IF($O$18=0,0,O15/$O$18)</f>
        <v>0</v>
      </c>
    </row>
    <row r="16" spans="1:16" ht="23.25" customHeight="1" x14ac:dyDescent="0.2">
      <c r="A16" s="214" t="s">
        <v>45</v>
      </c>
      <c r="B16" s="128" t="s">
        <v>167</v>
      </c>
      <c r="C16" s="215">
        <f>SUMPRODUCT(-('Diário 1º PA'!$E$5:$E$1982='Analítico Cx.'!$B16),-('Diário 1º PA'!$O$5:$O$1982=C$1),('Diário 1º PA'!$F$5:$F$1982))+SUMPRODUCT(-('Diário 2º PA'!$E$5:$E$2027='Analítico Cx.'!$B16),-('Diário 2º PA'!$O$5:$O$2027=C$1),('Diário 2º PA'!$F$5:$F$2027))+SUMPRODUCT(-('Diário 3º PA'!$E$5:$E$2043='Analítico Cx.'!$B16),-('Diário 3º PA'!$O$5:$O$2043=C$1),('Diário 3º PA'!$F$5:$F$2043))+SUMPRODUCT(-('Diário 4º PA'!$E$5:$E$2010='Analítico Cx.'!$B16),-('Diário 4º PA'!$O$5:$O$2010=C$1),('Diário 4º PA'!$F$5:$F$2010))</f>
        <v>1708421</v>
      </c>
      <c r="D16" s="215">
        <f>SUMPRODUCT(-('Diário 1º PA'!$E$5:$E$1982='Analítico Cx.'!$B16),-('Diário 1º PA'!$O$5:$O$1982=D$1),('Diário 1º PA'!$F$5:$F$1982))+SUMPRODUCT(-('Diário 2º PA'!$E$5:$E$2027='Analítico Cx.'!$B16),-('Diário 2º PA'!$O$5:$O$2027=D$1),('Diário 2º PA'!$F$5:$F$2027))+SUMPRODUCT(-('Diário 3º PA'!$E$5:$E$2043='Analítico Cx.'!$B16),-('Diário 3º PA'!$O$5:$O$2043=D$1),('Diário 3º PA'!$F$5:$F$2043))+SUMPRODUCT(-('Diário 4º PA'!$E$5:$E$2010='Analítico Cx.'!$B16),-('Diário 4º PA'!$O$5:$O$2010=D$1),('Diário 4º PA'!$F$5:$F$2010))</f>
        <v>2371657.31</v>
      </c>
      <c r="E16" s="215">
        <f>SUMPRODUCT(-('Diário 1º PA'!$E$5:$E$1982='Analítico Cx.'!$B16),-('Diário 1º PA'!$O$5:$O$1982=E$1),('Diário 1º PA'!$F$5:$F$1982))+SUMPRODUCT(-('Diário 2º PA'!$E$5:$E$2027='Analítico Cx.'!$B16),-('Diário 2º PA'!$O$5:$O$2027=E$1),('Diário 2º PA'!$F$5:$F$2027))+SUMPRODUCT(-('Diário 3º PA'!$E$5:$E$2043='Analítico Cx.'!$B16),-('Diário 3º PA'!$O$5:$O$2043=E$1),('Diário 3º PA'!$F$5:$F$2043))+SUMPRODUCT(-('Diário 4º PA'!$E$5:$E$2010='Analítico Cx.'!$B16),-('Diário 4º PA'!$O$5:$O$2010=E$1),('Diário 4º PA'!$F$5:$F$2010))</f>
        <v>40937.449999999997</v>
      </c>
      <c r="F16" s="215">
        <f>SUMPRODUCT(-('Diário 1º PA'!$E$5:$E$1982='Analítico Cx.'!$B16),-('Diário 1º PA'!$O$5:$O$1982=F$1),('Diário 1º PA'!$F$5:$F$1982))+SUMPRODUCT(-('Diário 2º PA'!$E$5:$E$2027='Analítico Cx.'!$B16),-('Diário 2º PA'!$O$5:$O$2027=F$1),('Diário 2º PA'!$F$5:$F$2027))+SUMPRODUCT(-('Diário 3º PA'!$E$5:$E$2043='Analítico Cx.'!$B16),-('Diário 3º PA'!$O$5:$O$2043=F$1),('Diário 3º PA'!$F$5:$F$2043))+SUMPRODUCT(-('Diário 4º PA'!$E$5:$E$2010='Analítico Cx.'!$B16),-('Diário 4º PA'!$O$5:$O$2010=F$1),('Diário 4º PA'!$F$5:$F$2010))</f>
        <v>0</v>
      </c>
      <c r="G16" s="215">
        <f>SUMPRODUCT(-('Diário 1º PA'!$E$5:$E$1982='Analítico Cx.'!$B16),-('Diário 1º PA'!$O$5:$O$1982=G$1),('Diário 1º PA'!$F$5:$F$1982))+SUMPRODUCT(-('Diário 2º PA'!$E$5:$E$2027='Analítico Cx.'!$B16),-('Diário 2º PA'!$O$5:$O$2027=G$1),('Diário 2º PA'!$F$5:$F$2027))+SUMPRODUCT(-('Diário 3º PA'!$E$5:$E$2043='Analítico Cx.'!$B16),-('Diário 3º PA'!$O$5:$O$2043=G$1),('Diário 3º PA'!$F$5:$F$2043))+SUMPRODUCT(-('Diário 4º PA'!$E$5:$E$2010='Analítico Cx.'!$B16),-('Diário 4º PA'!$O$5:$O$2010=G$1),('Diário 4º PA'!$F$5:$F$2010))</f>
        <v>0</v>
      </c>
      <c r="H16" s="215">
        <f>SUMPRODUCT(-('Diário 1º PA'!$E$5:$E$1982='Analítico Cx.'!$B16),-('Diário 1º PA'!$O$5:$O$1982=H$1),('Diário 1º PA'!$F$5:$F$1982))+SUMPRODUCT(-('Diário 2º PA'!$E$5:$E$2027='Analítico Cx.'!$B16),-('Diário 2º PA'!$O$5:$O$2027=H$1),('Diário 2º PA'!$F$5:$F$2027))+SUMPRODUCT(-('Diário 3º PA'!$E$5:$E$2043='Analítico Cx.'!$B16),-('Diário 3º PA'!$O$5:$O$2043=H$1),('Diário 3º PA'!$F$5:$F$2043))+SUMPRODUCT(-('Diário 4º PA'!$E$5:$E$2010='Analítico Cx.'!$B16),-('Diário 4º PA'!$O$5:$O$2010=H$1),('Diário 4º PA'!$F$5:$F$2010))</f>
        <v>0</v>
      </c>
      <c r="I16" s="215">
        <f>SUMPRODUCT(-('Diário 1º PA'!$E$5:$E$1982='Analítico Cx.'!$B16),-('Diário 1º PA'!$O$5:$O$1982=I$1),('Diário 1º PA'!$F$5:$F$1982))+SUMPRODUCT(-('Diário 2º PA'!$E$5:$E$2027='Analítico Cx.'!$B16),-('Diário 2º PA'!$O$5:$O$2027=I$1),('Diário 2º PA'!$F$5:$F$2027))+SUMPRODUCT(-('Diário 3º PA'!$E$5:$E$2043='Analítico Cx.'!$B16),-('Diário 3º PA'!$O$5:$O$2043=I$1),('Diário 3º PA'!$F$5:$F$2043))+SUMPRODUCT(-('Diário 4º PA'!$E$5:$E$2010='Analítico Cx.'!$B16),-('Diário 4º PA'!$O$5:$O$2010=I$1),('Diário 4º PA'!$F$5:$F$2010))</f>
        <v>0</v>
      </c>
      <c r="J16" s="215">
        <f>SUMPRODUCT(-('Diário 1º PA'!$E$5:$E$1982='Analítico Cx.'!$B16),-('Diário 1º PA'!$O$5:$O$1982=J$1),('Diário 1º PA'!$F$5:$F$1982))+SUMPRODUCT(-('Diário 2º PA'!$E$5:$E$2027='Analítico Cx.'!$B16),-('Diário 2º PA'!$O$5:$O$2027=J$1),('Diário 2º PA'!$F$5:$F$2027))+SUMPRODUCT(-('Diário 3º PA'!$E$5:$E$2043='Analítico Cx.'!$B16),-('Diário 3º PA'!$O$5:$O$2043=J$1),('Diário 3º PA'!$F$5:$F$2043))+SUMPRODUCT(-('Diário 4º PA'!$E$5:$E$2010='Analítico Cx.'!$B16),-('Diário 4º PA'!$O$5:$O$2010=J$1),('Diário 4º PA'!$F$5:$F$2010))</f>
        <v>0</v>
      </c>
      <c r="K16" s="215">
        <f>SUMPRODUCT(-('Diário 1º PA'!$E$5:$E$1982='Analítico Cx.'!$B16),-('Diário 1º PA'!$O$5:$O$1982=K$1),('Diário 1º PA'!$F$5:$F$1982))+SUMPRODUCT(-('Diário 2º PA'!$E$5:$E$2027='Analítico Cx.'!$B16),-('Diário 2º PA'!$O$5:$O$2027=K$1),('Diário 2º PA'!$F$5:$F$2027))+SUMPRODUCT(-('Diário 3º PA'!$E$5:$E$2043='Analítico Cx.'!$B16),-('Diário 3º PA'!$O$5:$O$2043=K$1),('Diário 3º PA'!$F$5:$F$2043))+SUMPRODUCT(-('Diário 4º PA'!$E$5:$E$2010='Analítico Cx.'!$B16),-('Diário 4º PA'!$O$5:$O$2010=K$1),('Diário 4º PA'!$F$5:$F$2010))</f>
        <v>0</v>
      </c>
      <c r="L16" s="215">
        <f>SUMPRODUCT(-('Diário 1º PA'!$E$5:$E$1982='Analítico Cx.'!$B16),-('Diário 1º PA'!$O$5:$O$1982=L$1),('Diário 1º PA'!$F$5:$F$1982))+SUMPRODUCT(-('Diário 2º PA'!$E$5:$E$2027='Analítico Cx.'!$B16),-('Diário 2º PA'!$O$5:$O$2027=L$1),('Diário 2º PA'!$F$5:$F$2027))+SUMPRODUCT(-('Diário 3º PA'!$E$5:$E$2043='Analítico Cx.'!$B16),-('Diário 3º PA'!$O$5:$O$2043=L$1),('Diário 3º PA'!$F$5:$F$2043))+SUMPRODUCT(-('Diário 4º PA'!$E$5:$E$2010='Analítico Cx.'!$B16),-('Diário 4º PA'!$O$5:$O$2010=L$1),('Diário 4º PA'!$F$5:$F$2010))</f>
        <v>0</v>
      </c>
      <c r="M16" s="215">
        <f>SUMPRODUCT(-('Diário 1º PA'!$E$5:$E$1982='Analítico Cx.'!$B16),-('Diário 1º PA'!$O$5:$O$1982=M$1),('Diário 1º PA'!$F$5:$F$1982))+SUMPRODUCT(-('Diário 2º PA'!$E$5:$E$2027='Analítico Cx.'!$B16),-('Diário 2º PA'!$O$5:$O$2027=M$1),('Diário 2º PA'!$F$5:$F$2027))+SUMPRODUCT(-('Diário 3º PA'!$E$5:$E$2043='Analítico Cx.'!$B16),-('Diário 3º PA'!$O$5:$O$2043=M$1),('Diário 3º PA'!$F$5:$F$2043))+SUMPRODUCT(-('Diário 4º PA'!$E$5:$E$2010='Analítico Cx.'!$B16),-('Diário 4º PA'!$O$5:$O$2010=M$1),('Diário 4º PA'!$F$5:$F$2010))</f>
        <v>0</v>
      </c>
      <c r="N16" s="215">
        <f>SUMPRODUCT(-('Diário 1º PA'!$E$5:$E$1982='Analítico Cx.'!$B16),-('Diário 1º PA'!$O$5:$O$1982=N$1),('Diário 1º PA'!$F$5:$F$1982))+SUMPRODUCT(-('Diário 2º PA'!$E$5:$E$2027='Analítico Cx.'!$B16),-('Diário 2º PA'!$O$5:$O$2027=N$1),('Diário 2º PA'!$F$5:$F$2027))+SUMPRODUCT(-('Diário 3º PA'!$E$5:$E$2043='Analítico Cx.'!$B16),-('Diário 3º PA'!$O$5:$O$2043=N$1),('Diário 3º PA'!$F$5:$F$2043))+SUMPRODUCT(-('Diário 4º PA'!$E$5:$E$2010='Analítico Cx.'!$B16),-('Diário 4º PA'!$O$5:$O$2010=N$1),('Diário 4º PA'!$F$5:$F$2010))</f>
        <v>0</v>
      </c>
      <c r="O16" s="216">
        <f>SUM(C16:N16)</f>
        <v>4121015.7600000002</v>
      </c>
      <c r="P16" s="191">
        <f>IF($O$18=0,0,O16/$O$18)</f>
        <v>0.30504663236179103</v>
      </c>
    </row>
    <row r="17" spans="1:16" ht="23.25" customHeight="1" thickBot="1" x14ac:dyDescent="0.25">
      <c r="A17" s="362" t="s">
        <v>322</v>
      </c>
      <c r="B17" s="363" t="s">
        <v>295</v>
      </c>
      <c r="C17" s="359">
        <f>SUMPRODUCT(-('Diário 1º PA'!$E$5:$E$1982='Analítico Cx.'!$B17),-('Diário 1º PA'!$O$5:$O$1982=C$1),('Diário 1º PA'!$F$5:$F$1982))+SUMPRODUCT(-('Diário 2º PA'!$E$5:$E$2027='Analítico Cx.'!$B17),-('Diário 2º PA'!$O$5:$O$2027=C$1),('Diário 2º PA'!$F$5:$F$2027))+SUMPRODUCT(-('Diário 3º PA'!$E$5:$E$2043='Analítico Cx.'!$B17),-('Diário 3º PA'!$O$5:$O$2043=C$1),('Diário 3º PA'!$F$5:$F$2043))+SUMPRODUCT(-('Diário 4º PA'!$E$5:$E$2010='Analítico Cx.'!$B17),-('Diário 4º PA'!$O$5:$O$2010=C$1),('Diário 4º PA'!$F$5:$F$2010))</f>
        <v>0</v>
      </c>
      <c r="D17" s="359">
        <f>SUMPRODUCT(-('Diário 1º PA'!$E$5:$E$1982='Analítico Cx.'!$B17),-('Diário 1º PA'!$O$5:$O$1982=D$1),('Diário 1º PA'!$F$5:$F$1982))+SUMPRODUCT(-('Diário 2º PA'!$E$5:$E$2027='Analítico Cx.'!$B17),-('Diário 2º PA'!$O$5:$O$2027=D$1),('Diário 2º PA'!$F$5:$F$2027))+SUMPRODUCT(-('Diário 3º PA'!$E$5:$E$2043='Analítico Cx.'!$B17),-('Diário 3º PA'!$O$5:$O$2043=D$1),('Diário 3º PA'!$F$5:$F$2043))+SUMPRODUCT(-('Diário 4º PA'!$E$5:$E$2010='Analítico Cx.'!$B17),-('Diário 4º PA'!$O$5:$O$2010=D$1),('Diário 4º PA'!$F$5:$F$2010))</f>
        <v>3624.26</v>
      </c>
      <c r="E17" s="359">
        <f>SUMPRODUCT(-('Diário 1º PA'!$E$5:$E$1982='Analítico Cx.'!$B17),-('Diário 1º PA'!$O$5:$O$1982=E$1),('Diário 1º PA'!$F$5:$F$1982))+SUMPRODUCT(-('Diário 2º PA'!$E$5:$E$2027='Analítico Cx.'!$B17),-('Diário 2º PA'!$O$5:$O$2027=E$1),('Diário 2º PA'!$F$5:$F$2027))+SUMPRODUCT(-('Diário 3º PA'!$E$5:$E$2043='Analítico Cx.'!$B17),-('Diário 3º PA'!$O$5:$O$2043=E$1),('Diário 3º PA'!$F$5:$F$2043))+SUMPRODUCT(-('Diário 4º PA'!$E$5:$E$2010='Analítico Cx.'!$B17),-('Diário 4º PA'!$O$5:$O$2010=E$1),('Diário 4º PA'!$F$5:$F$2010))</f>
        <v>15914.32</v>
      </c>
      <c r="F17" s="359">
        <f>SUMPRODUCT(-('Diário 1º PA'!$E$5:$E$1982='Analítico Cx.'!$B17),-('Diário 1º PA'!$O$5:$O$1982=F$1),('Diário 1º PA'!$F$5:$F$1982))+SUMPRODUCT(-('Diário 2º PA'!$E$5:$E$2027='Analítico Cx.'!$B17),-('Diário 2º PA'!$O$5:$O$2027=F$1),('Diário 2º PA'!$F$5:$F$2027))+SUMPRODUCT(-('Diário 3º PA'!$E$5:$E$2043='Analítico Cx.'!$B17),-('Diário 3º PA'!$O$5:$O$2043=F$1),('Diário 3º PA'!$F$5:$F$2043))+SUMPRODUCT(-('Diário 4º PA'!$E$5:$E$2010='Analítico Cx.'!$B17),-('Diário 4º PA'!$O$5:$O$2010=F$1),('Diário 4º PA'!$F$5:$F$2010))</f>
        <v>0</v>
      </c>
      <c r="G17" s="359">
        <f>SUMPRODUCT(-('Diário 1º PA'!$E$5:$E$1982='Analítico Cx.'!$B17),-('Diário 1º PA'!$O$5:$O$1982=G$1),('Diário 1º PA'!$F$5:$F$1982))+SUMPRODUCT(-('Diário 2º PA'!$E$5:$E$2027='Analítico Cx.'!$B17),-('Diário 2º PA'!$O$5:$O$2027=G$1),('Diário 2º PA'!$F$5:$F$2027))+SUMPRODUCT(-('Diário 3º PA'!$E$5:$E$2043='Analítico Cx.'!$B17),-('Diário 3º PA'!$O$5:$O$2043=G$1),('Diário 3º PA'!$F$5:$F$2043))+SUMPRODUCT(-('Diário 4º PA'!$E$5:$E$2010='Analítico Cx.'!$B17),-('Diário 4º PA'!$O$5:$O$2010=G$1),('Diário 4º PA'!$F$5:$F$2010))</f>
        <v>0</v>
      </c>
      <c r="H17" s="359">
        <f>SUMPRODUCT(-('Diário 1º PA'!$E$5:$E$1982='Analítico Cx.'!$B17),-('Diário 1º PA'!$O$5:$O$1982=H$1),('Diário 1º PA'!$F$5:$F$1982))+SUMPRODUCT(-('Diário 2º PA'!$E$5:$E$2027='Analítico Cx.'!$B17),-('Diário 2º PA'!$O$5:$O$2027=H$1),('Diário 2º PA'!$F$5:$F$2027))+SUMPRODUCT(-('Diário 3º PA'!$E$5:$E$2043='Analítico Cx.'!$B17),-('Diário 3º PA'!$O$5:$O$2043=H$1),('Diário 3º PA'!$F$5:$F$2043))+SUMPRODUCT(-('Diário 4º PA'!$E$5:$E$2010='Analítico Cx.'!$B17),-('Diário 4º PA'!$O$5:$O$2010=H$1),('Diário 4º PA'!$F$5:$F$2010))</f>
        <v>0</v>
      </c>
      <c r="I17" s="359">
        <f>SUMPRODUCT(-('Diário 1º PA'!$E$5:$E$1982='Analítico Cx.'!$B17),-('Diário 1º PA'!$O$5:$O$1982=I$1),('Diário 1º PA'!$F$5:$F$1982))+SUMPRODUCT(-('Diário 2º PA'!$E$5:$E$2027='Analítico Cx.'!$B17),-('Diário 2º PA'!$O$5:$O$2027=I$1),('Diário 2º PA'!$F$5:$F$2027))+SUMPRODUCT(-('Diário 3º PA'!$E$5:$E$2043='Analítico Cx.'!$B17),-('Diário 3º PA'!$O$5:$O$2043=I$1),('Diário 3º PA'!$F$5:$F$2043))+SUMPRODUCT(-('Diário 4º PA'!$E$5:$E$2010='Analítico Cx.'!$B17),-('Diário 4º PA'!$O$5:$O$2010=I$1),('Diário 4º PA'!$F$5:$F$2010))</f>
        <v>0</v>
      </c>
      <c r="J17" s="359">
        <f>SUMPRODUCT(-('Diário 1º PA'!$E$5:$E$1982='Analítico Cx.'!$B17),-('Diário 1º PA'!$O$5:$O$1982=J$1),('Diário 1º PA'!$F$5:$F$1982))+SUMPRODUCT(-('Diário 2º PA'!$E$5:$E$2027='Analítico Cx.'!$B17),-('Diário 2º PA'!$O$5:$O$2027=J$1),('Diário 2º PA'!$F$5:$F$2027))+SUMPRODUCT(-('Diário 3º PA'!$E$5:$E$2043='Analítico Cx.'!$B17),-('Diário 3º PA'!$O$5:$O$2043=J$1),('Diário 3º PA'!$F$5:$F$2043))+SUMPRODUCT(-('Diário 4º PA'!$E$5:$E$2010='Analítico Cx.'!$B17),-('Diário 4º PA'!$O$5:$O$2010=J$1),('Diário 4º PA'!$F$5:$F$2010))</f>
        <v>0</v>
      </c>
      <c r="K17" s="359">
        <f>SUMPRODUCT(-('Diário 1º PA'!$E$5:$E$1982='Analítico Cx.'!$B17),-('Diário 1º PA'!$O$5:$O$1982=K$1),('Diário 1º PA'!$F$5:$F$1982))+SUMPRODUCT(-('Diário 2º PA'!$E$5:$E$2027='Analítico Cx.'!$B17),-('Diário 2º PA'!$O$5:$O$2027=K$1),('Diário 2º PA'!$F$5:$F$2027))+SUMPRODUCT(-('Diário 3º PA'!$E$5:$E$2043='Analítico Cx.'!$B17),-('Diário 3º PA'!$O$5:$O$2043=K$1),('Diário 3º PA'!$F$5:$F$2043))+SUMPRODUCT(-('Diário 4º PA'!$E$5:$E$2010='Analítico Cx.'!$B17),-('Diário 4º PA'!$O$5:$O$2010=K$1),('Diário 4º PA'!$F$5:$F$2010))</f>
        <v>0</v>
      </c>
      <c r="L17" s="359">
        <f>SUMPRODUCT(-('Diário 1º PA'!$E$5:$E$1982='Analítico Cx.'!$B17),-('Diário 1º PA'!$O$5:$O$1982=L$1),('Diário 1º PA'!$F$5:$F$1982))+SUMPRODUCT(-('Diário 2º PA'!$E$5:$E$2027='Analítico Cx.'!$B17),-('Diário 2º PA'!$O$5:$O$2027=L$1),('Diário 2º PA'!$F$5:$F$2027))+SUMPRODUCT(-('Diário 3º PA'!$E$5:$E$2043='Analítico Cx.'!$B17),-('Diário 3º PA'!$O$5:$O$2043=L$1),('Diário 3º PA'!$F$5:$F$2043))+SUMPRODUCT(-('Diário 4º PA'!$E$5:$E$2010='Analítico Cx.'!$B17),-('Diário 4º PA'!$O$5:$O$2010=L$1),('Diário 4º PA'!$F$5:$F$2010))</f>
        <v>0</v>
      </c>
      <c r="M17" s="359">
        <f>SUMPRODUCT(-('Diário 1º PA'!$E$5:$E$1982='Analítico Cx.'!$B17),-('Diário 1º PA'!$O$5:$O$1982=M$1),('Diário 1º PA'!$F$5:$F$1982))+SUMPRODUCT(-('Diário 2º PA'!$E$5:$E$2027='Analítico Cx.'!$B17),-('Diário 2º PA'!$O$5:$O$2027=M$1),('Diário 2º PA'!$F$5:$F$2027))+SUMPRODUCT(-('Diário 3º PA'!$E$5:$E$2043='Analítico Cx.'!$B17),-('Diário 3º PA'!$O$5:$O$2043=M$1),('Diário 3º PA'!$F$5:$F$2043))+SUMPRODUCT(-('Diário 4º PA'!$E$5:$E$2010='Analítico Cx.'!$B17),-('Diário 4º PA'!$O$5:$O$2010=M$1),('Diário 4º PA'!$F$5:$F$2010))</f>
        <v>0</v>
      </c>
      <c r="N17" s="359">
        <f>SUMPRODUCT(-('Diário 1º PA'!$E$5:$E$1982='Analítico Cx.'!$B17),-('Diário 1º PA'!$O$5:$O$1982=N$1),('Diário 1º PA'!$F$5:$F$1982))+SUMPRODUCT(-('Diário 2º PA'!$E$5:$E$2027='Analítico Cx.'!$B17),-('Diário 2º PA'!$O$5:$O$2027=N$1),('Diário 2º PA'!$F$5:$F$2027))+SUMPRODUCT(-('Diário 3º PA'!$E$5:$E$2043='Analítico Cx.'!$B17),-('Diário 3º PA'!$O$5:$O$2043=N$1),('Diário 3º PA'!$F$5:$F$2043))+SUMPRODUCT(-('Diário 4º PA'!$E$5:$E$2010='Analítico Cx.'!$B17),-('Diário 4º PA'!$O$5:$O$2010=N$1),('Diário 4º PA'!$F$5:$F$2010))</f>
        <v>0</v>
      </c>
      <c r="O17" s="242">
        <f>SUM(C17:N17)</f>
        <v>19538.580000000002</v>
      </c>
      <c r="P17" s="360">
        <f>IF($O$18=0,0,O17/$O$18)</f>
        <v>1.4462885796222829E-3</v>
      </c>
    </row>
    <row r="18" spans="1:16" ht="23.25" customHeight="1" thickBot="1" x14ac:dyDescent="0.25">
      <c r="A18" s="204" t="s">
        <v>262</v>
      </c>
      <c r="B18" s="217"/>
      <c r="C18" s="218">
        <f>SUBTOTAL(109,C14:C17)</f>
        <v>1878421</v>
      </c>
      <c r="D18" s="218">
        <f t="shared" ref="D18:O18" si="1">SUBTOTAL(109,D14:D17)</f>
        <v>5969601.0600000005</v>
      </c>
      <c r="E18" s="218">
        <f t="shared" si="1"/>
        <v>5661439.5200000005</v>
      </c>
      <c r="F18" s="218">
        <f t="shared" si="1"/>
        <v>0</v>
      </c>
      <c r="G18" s="218">
        <f t="shared" si="1"/>
        <v>0</v>
      </c>
      <c r="H18" s="218">
        <f t="shared" si="1"/>
        <v>0</v>
      </c>
      <c r="I18" s="218">
        <f t="shared" ref="I18:N18" si="2">SUBTOTAL(109,I14:I17)</f>
        <v>0</v>
      </c>
      <c r="J18" s="218">
        <f t="shared" si="2"/>
        <v>0</v>
      </c>
      <c r="K18" s="218">
        <f t="shared" si="2"/>
        <v>0</v>
      </c>
      <c r="L18" s="218">
        <f t="shared" si="2"/>
        <v>0</v>
      </c>
      <c r="M18" s="218">
        <f t="shared" si="2"/>
        <v>0</v>
      </c>
      <c r="N18" s="218">
        <f t="shared" si="2"/>
        <v>0</v>
      </c>
      <c r="O18" s="218">
        <f t="shared" si="1"/>
        <v>13509461.58</v>
      </c>
      <c r="P18" s="188">
        <f>IF($O$18=0,0,O18/$O$18)</f>
        <v>1</v>
      </c>
    </row>
    <row r="19" spans="1:16" ht="23.25" customHeight="1" thickBot="1" x14ac:dyDescent="0.25">
      <c r="A19" s="219"/>
      <c r="B19" s="220"/>
      <c r="C19" s="221"/>
      <c r="D19" s="221"/>
      <c r="E19" s="221"/>
      <c r="F19" s="221"/>
      <c r="G19" s="221"/>
      <c r="H19" s="221"/>
      <c r="I19" s="221"/>
      <c r="J19" s="221"/>
      <c r="K19" s="221"/>
      <c r="L19" s="221"/>
      <c r="M19" s="221"/>
      <c r="N19" s="221"/>
      <c r="O19" s="221"/>
      <c r="P19" s="207"/>
    </row>
    <row r="20" spans="1:16" ht="23.25" customHeight="1" thickBot="1" x14ac:dyDescent="0.25">
      <c r="A20" s="222">
        <v>2</v>
      </c>
      <c r="B20" s="220" t="s">
        <v>157</v>
      </c>
      <c r="C20" s="211"/>
      <c r="D20" s="211"/>
      <c r="E20" s="211"/>
      <c r="F20" s="211"/>
      <c r="G20" s="211"/>
      <c r="H20" s="211"/>
      <c r="I20" s="211"/>
      <c r="J20" s="211"/>
      <c r="K20" s="211"/>
      <c r="L20" s="211"/>
      <c r="M20" s="211"/>
      <c r="N20" s="211"/>
      <c r="O20" s="211"/>
      <c r="P20" s="211"/>
    </row>
    <row r="21" spans="1:16" ht="23.25" customHeight="1" x14ac:dyDescent="0.2">
      <c r="A21" s="212" t="s">
        <v>39</v>
      </c>
      <c r="B21" s="112" t="s">
        <v>181</v>
      </c>
      <c r="C21" s="206"/>
      <c r="D21" s="206"/>
      <c r="E21" s="206"/>
      <c r="F21" s="206"/>
      <c r="G21" s="206"/>
      <c r="H21" s="206"/>
      <c r="I21" s="206"/>
      <c r="J21" s="206"/>
      <c r="K21" s="206"/>
      <c r="L21" s="206"/>
      <c r="M21" s="206"/>
      <c r="N21" s="206"/>
      <c r="O21" s="206"/>
      <c r="P21" s="193"/>
    </row>
    <row r="22" spans="1:16" ht="23.25" customHeight="1" x14ac:dyDescent="0.2">
      <c r="A22" s="223" t="s">
        <v>11</v>
      </c>
      <c r="B22" s="224" t="s">
        <v>93</v>
      </c>
      <c r="C22" s="213"/>
      <c r="D22" s="213"/>
      <c r="E22" s="213"/>
      <c r="F22" s="213"/>
      <c r="G22" s="213"/>
      <c r="H22" s="213"/>
      <c r="I22" s="213"/>
      <c r="J22" s="213"/>
      <c r="K22" s="213"/>
      <c r="L22" s="213"/>
      <c r="M22" s="213"/>
      <c r="N22" s="213"/>
      <c r="O22" s="213"/>
      <c r="P22" s="194"/>
    </row>
    <row r="23" spans="1:16" ht="23.25" customHeight="1" x14ac:dyDescent="0.2">
      <c r="A23" s="225" t="s">
        <v>100</v>
      </c>
      <c r="B23" s="128" t="s">
        <v>1</v>
      </c>
      <c r="C23" s="215">
        <f>SUMPRODUCT(-('Diário 1º PA'!$E$5:$E$1982='Analítico Cx.'!$B23),-('Diário 1º PA'!$O$5:$O$1982=C$1),('Diário 1º PA'!$F$5:$F$1982))+SUMPRODUCT(-('Diário 2º PA'!$E$5:$E$2027='Analítico Cx.'!$B23),-('Diário 2º PA'!$O$5:$O$2027=C$1),('Diário 2º PA'!$F$5:$F$2027))+SUMPRODUCT(-('Diário 3º PA'!$E$5:$E$2043='Analítico Cx.'!$B23),-('Diário 3º PA'!$O$5:$O$2043=C$1),('Diário 3º PA'!$F$5:$F$2043))+SUMPRODUCT(-('Diário 4º PA'!$E$5:$E$2010='Analítico Cx.'!$B23),-('Diário 4º PA'!$O$5:$O$2010=C$1),('Diário 4º PA'!$F$5:$F$2010))</f>
        <v>1053.1999999999998</v>
      </c>
      <c r="D23" s="215">
        <f>SUMPRODUCT(-('Diário 1º PA'!$E$5:$E$1982='Analítico Cx.'!$B23),-('Diário 1º PA'!$O$5:$O$1982=D$1),('Diário 1º PA'!$F$5:$F$1982))+SUMPRODUCT(-('Diário 2º PA'!$E$5:$E$2027='Analítico Cx.'!$B23),-('Diário 2º PA'!$O$5:$O$2027=D$1),('Diário 2º PA'!$F$5:$F$2027))+SUMPRODUCT(-('Diário 3º PA'!$E$5:$E$2043='Analítico Cx.'!$B23),-('Diário 3º PA'!$O$5:$O$2043=D$1),('Diário 3º PA'!$F$5:$F$2043))+SUMPRODUCT(-('Diário 4º PA'!$E$5:$E$2010='Analítico Cx.'!$B23),-('Diário 4º PA'!$O$5:$O$2010=D$1),('Diário 4º PA'!$F$5:$F$2010))</f>
        <v>1613347.2299999997</v>
      </c>
      <c r="E23" s="215">
        <f>SUMPRODUCT(-('Diário 1º PA'!$E$5:$E$1982='Analítico Cx.'!$B23),-('Diário 1º PA'!$O$5:$O$1982=E$1),('Diário 1º PA'!$F$5:$F$1982))+SUMPRODUCT(-('Diário 2º PA'!$E$5:$E$2027='Analítico Cx.'!$B23),-('Diário 2º PA'!$O$5:$O$2027=E$1),('Diário 2º PA'!$F$5:$F$2027))+SUMPRODUCT(-('Diário 3º PA'!$E$5:$E$2043='Analítico Cx.'!$B23),-('Diário 3º PA'!$O$5:$O$2043=E$1),('Diário 3º PA'!$F$5:$F$2043))+SUMPRODUCT(-('Diário 4º PA'!$E$5:$E$2010='Analítico Cx.'!$B23),-('Diário 4º PA'!$O$5:$O$2010=E$1),('Diário 4º PA'!$F$5:$F$2010))</f>
        <v>1869872.5499999998</v>
      </c>
      <c r="F23" s="215">
        <f>SUMPRODUCT(-('Diário 1º PA'!$E$5:$E$1982='Analítico Cx.'!$B23),-('Diário 1º PA'!$O$5:$O$1982=F$1),('Diário 1º PA'!$F$5:$F$1982))+SUMPRODUCT(-('Diário 2º PA'!$E$5:$E$2027='Analítico Cx.'!$B23),-('Diário 2º PA'!$O$5:$O$2027=F$1),('Diário 2º PA'!$F$5:$F$2027))+SUMPRODUCT(-('Diário 3º PA'!$E$5:$E$2043='Analítico Cx.'!$B23),-('Diário 3º PA'!$O$5:$O$2043=F$1),('Diário 3º PA'!$F$5:$F$2043))+SUMPRODUCT(-('Diário 4º PA'!$E$5:$E$2010='Analítico Cx.'!$B23),-('Diário 4º PA'!$O$5:$O$2010=F$1),('Diário 4º PA'!$F$5:$F$2010))</f>
        <v>0</v>
      </c>
      <c r="G23" s="215">
        <f>SUMPRODUCT(-('Diário 1º PA'!$E$5:$E$1982='Analítico Cx.'!$B23),-('Diário 1º PA'!$O$5:$O$1982=G$1),('Diário 1º PA'!$F$5:$F$1982))+SUMPRODUCT(-('Diário 2º PA'!$E$5:$E$2027='Analítico Cx.'!$B23),-('Diário 2º PA'!$O$5:$O$2027=G$1),('Diário 2º PA'!$F$5:$F$2027))+SUMPRODUCT(-('Diário 3º PA'!$E$5:$E$2043='Analítico Cx.'!$B23),-('Diário 3º PA'!$O$5:$O$2043=G$1),('Diário 3º PA'!$F$5:$F$2043))+SUMPRODUCT(-('Diário 4º PA'!$E$5:$E$2010='Analítico Cx.'!$B23),-('Diário 4º PA'!$O$5:$O$2010=G$1),('Diário 4º PA'!$F$5:$F$2010))</f>
        <v>0</v>
      </c>
      <c r="H23" s="215">
        <f>SUMPRODUCT(-('Diário 1º PA'!$E$5:$E$1982='Analítico Cx.'!$B23),-('Diário 1º PA'!$O$5:$O$1982=H$1),('Diário 1º PA'!$F$5:$F$1982))+SUMPRODUCT(-('Diário 2º PA'!$E$5:$E$2027='Analítico Cx.'!$B23),-('Diário 2º PA'!$O$5:$O$2027=H$1),('Diário 2º PA'!$F$5:$F$2027))+SUMPRODUCT(-('Diário 3º PA'!$E$5:$E$2043='Analítico Cx.'!$B23),-('Diário 3º PA'!$O$5:$O$2043=H$1),('Diário 3º PA'!$F$5:$F$2043))+SUMPRODUCT(-('Diário 4º PA'!$E$5:$E$2010='Analítico Cx.'!$B23),-('Diário 4º PA'!$O$5:$O$2010=H$1),('Diário 4º PA'!$F$5:$F$2010))</f>
        <v>0</v>
      </c>
      <c r="I23" s="215">
        <f>SUMPRODUCT(-('Diário 1º PA'!$E$5:$E$1982='Analítico Cx.'!$B23),-('Diário 1º PA'!$O$5:$O$1982=I$1),('Diário 1º PA'!$F$5:$F$1982))+SUMPRODUCT(-('Diário 2º PA'!$E$5:$E$2027='Analítico Cx.'!$B23),-('Diário 2º PA'!$O$5:$O$2027=I$1),('Diário 2º PA'!$F$5:$F$2027))+SUMPRODUCT(-('Diário 3º PA'!$E$5:$E$2043='Analítico Cx.'!$B23),-('Diário 3º PA'!$O$5:$O$2043=I$1),('Diário 3º PA'!$F$5:$F$2043))+SUMPRODUCT(-('Diário 4º PA'!$E$5:$E$2010='Analítico Cx.'!$B23),-('Diário 4º PA'!$O$5:$O$2010=I$1),('Diário 4º PA'!$F$5:$F$2010))</f>
        <v>0</v>
      </c>
      <c r="J23" s="215">
        <f>SUMPRODUCT(-('Diário 1º PA'!$E$5:$E$1982='Analítico Cx.'!$B23),-('Diário 1º PA'!$O$5:$O$1982=J$1),('Diário 1º PA'!$F$5:$F$1982))+SUMPRODUCT(-('Diário 2º PA'!$E$5:$E$2027='Analítico Cx.'!$B23),-('Diário 2º PA'!$O$5:$O$2027=J$1),('Diário 2º PA'!$F$5:$F$2027))+SUMPRODUCT(-('Diário 3º PA'!$E$5:$E$2043='Analítico Cx.'!$B23),-('Diário 3º PA'!$O$5:$O$2043=J$1),('Diário 3º PA'!$F$5:$F$2043))+SUMPRODUCT(-('Diário 4º PA'!$E$5:$E$2010='Analítico Cx.'!$B23),-('Diário 4º PA'!$O$5:$O$2010=J$1),('Diário 4º PA'!$F$5:$F$2010))</f>
        <v>0</v>
      </c>
      <c r="K23" s="215">
        <f>SUMPRODUCT(-('Diário 1º PA'!$E$5:$E$1982='Analítico Cx.'!$B23),-('Diário 1º PA'!$O$5:$O$1982=K$1),('Diário 1º PA'!$F$5:$F$1982))+SUMPRODUCT(-('Diário 2º PA'!$E$5:$E$2027='Analítico Cx.'!$B23),-('Diário 2º PA'!$O$5:$O$2027=K$1),('Diário 2º PA'!$F$5:$F$2027))+SUMPRODUCT(-('Diário 3º PA'!$E$5:$E$2043='Analítico Cx.'!$B23),-('Diário 3º PA'!$O$5:$O$2043=K$1),('Diário 3º PA'!$F$5:$F$2043))+SUMPRODUCT(-('Diário 4º PA'!$E$5:$E$2010='Analítico Cx.'!$B23),-('Diário 4º PA'!$O$5:$O$2010=K$1),('Diário 4º PA'!$F$5:$F$2010))</f>
        <v>0</v>
      </c>
      <c r="L23" s="215">
        <f>SUMPRODUCT(-('Diário 1º PA'!$E$5:$E$1982='Analítico Cx.'!$B23),-('Diário 1º PA'!$O$5:$O$1982=L$1),('Diário 1º PA'!$F$5:$F$1982))+SUMPRODUCT(-('Diário 2º PA'!$E$5:$E$2027='Analítico Cx.'!$B23),-('Diário 2º PA'!$O$5:$O$2027=L$1),('Diário 2º PA'!$F$5:$F$2027))+SUMPRODUCT(-('Diário 3º PA'!$E$5:$E$2043='Analítico Cx.'!$B23),-('Diário 3º PA'!$O$5:$O$2043=L$1),('Diário 3º PA'!$F$5:$F$2043))+SUMPRODUCT(-('Diário 4º PA'!$E$5:$E$2010='Analítico Cx.'!$B23),-('Diário 4º PA'!$O$5:$O$2010=L$1),('Diário 4º PA'!$F$5:$F$2010))</f>
        <v>0</v>
      </c>
      <c r="M23" s="215">
        <f>SUMPRODUCT(-('Diário 1º PA'!$E$5:$E$1982='Analítico Cx.'!$B23),-('Diário 1º PA'!$O$5:$O$1982=M$1),('Diário 1º PA'!$F$5:$F$1982))+SUMPRODUCT(-('Diário 2º PA'!$E$5:$E$2027='Analítico Cx.'!$B23),-('Diário 2º PA'!$O$5:$O$2027=M$1),('Diário 2º PA'!$F$5:$F$2027))+SUMPRODUCT(-('Diário 3º PA'!$E$5:$E$2043='Analítico Cx.'!$B23),-('Diário 3º PA'!$O$5:$O$2043=M$1),('Diário 3º PA'!$F$5:$F$2043))+SUMPRODUCT(-('Diário 4º PA'!$E$5:$E$2010='Analítico Cx.'!$B23),-('Diário 4º PA'!$O$5:$O$2010=M$1),('Diário 4º PA'!$F$5:$F$2010))</f>
        <v>0</v>
      </c>
      <c r="N23" s="215">
        <f>SUMPRODUCT(-('Diário 1º PA'!$E$5:$E$1982='Analítico Cx.'!$B23),-('Diário 1º PA'!$O$5:$O$1982=N$1),('Diário 1º PA'!$F$5:$F$1982))+SUMPRODUCT(-('Diário 2º PA'!$E$5:$E$2027='Analítico Cx.'!$B23),-('Diário 2º PA'!$O$5:$O$2027=N$1),('Diário 2º PA'!$F$5:$F$2027))+SUMPRODUCT(-('Diário 3º PA'!$E$5:$E$2043='Analítico Cx.'!$B23),-('Diário 3º PA'!$O$5:$O$2043=N$1),('Diário 3º PA'!$F$5:$F$2043))+SUMPRODUCT(-('Diário 4º PA'!$E$5:$E$2010='Analítico Cx.'!$B23),-('Diário 4º PA'!$O$5:$O$2010=N$1),('Diário 4º PA'!$F$5:$F$2010))</f>
        <v>0</v>
      </c>
      <c r="O23" s="216">
        <f>SUM(C23:N23)</f>
        <v>3484272.9799999995</v>
      </c>
      <c r="P23" s="191">
        <f t="shared" ref="P23:P28" si="3">IF($O$158=0,0,O23/$O$158)</f>
        <v>0.50547124829718793</v>
      </c>
    </row>
    <row r="24" spans="1:16" ht="23.25" customHeight="1" x14ac:dyDescent="0.2">
      <c r="A24" s="225" t="s">
        <v>101</v>
      </c>
      <c r="B24" s="226" t="s">
        <v>169</v>
      </c>
      <c r="C24" s="215">
        <f>SUMPRODUCT(-('Diário 1º PA'!$E$5:$E$1982='Analítico Cx.'!$B24),-('Diário 1º PA'!$O$5:$O$1982=C$1),('Diário 1º PA'!$F$5:$F$1982))+SUMPRODUCT(-('Diário 2º PA'!$E$5:$E$2027='Analítico Cx.'!$B24),-('Diário 2º PA'!$O$5:$O$2027=C$1),('Diário 2º PA'!$F$5:$F$2027))+SUMPRODUCT(-('Diário 3º PA'!$E$5:$E$2043='Analítico Cx.'!$B24),-('Diário 3º PA'!$O$5:$O$2043=C$1),('Diário 3º PA'!$F$5:$F$2043))+SUMPRODUCT(-('Diário 4º PA'!$E$5:$E$2010='Analítico Cx.'!$B24),-('Diário 4º PA'!$O$5:$O$2010=C$1),('Diário 4º PA'!$F$5:$F$2010))</f>
        <v>0</v>
      </c>
      <c r="D24" s="215">
        <f>SUMPRODUCT(-('Diário 1º PA'!$E$5:$E$1982='Analítico Cx.'!$B24),-('Diário 1º PA'!$O$5:$O$1982=D$1),('Diário 1º PA'!$F$5:$F$1982))+SUMPRODUCT(-('Diário 2º PA'!$E$5:$E$2027='Analítico Cx.'!$B24),-('Diário 2º PA'!$O$5:$O$2027=D$1),('Diário 2º PA'!$F$5:$F$2027))+SUMPRODUCT(-('Diário 3º PA'!$E$5:$E$2043='Analítico Cx.'!$B24),-('Diário 3º PA'!$O$5:$O$2043=D$1),('Diário 3º PA'!$F$5:$F$2043))+SUMPRODUCT(-('Diário 4º PA'!$E$5:$E$2010='Analítico Cx.'!$B24),-('Diário 4º PA'!$O$5:$O$2010=D$1),('Diário 4º PA'!$F$5:$F$2010))</f>
        <v>0</v>
      </c>
      <c r="E24" s="215">
        <f>SUMPRODUCT(-('Diário 1º PA'!$E$5:$E$1982='Analítico Cx.'!$B24),-('Diário 1º PA'!$O$5:$O$1982=E$1),('Diário 1º PA'!$F$5:$F$1982))+SUMPRODUCT(-('Diário 2º PA'!$E$5:$E$2027='Analítico Cx.'!$B24),-('Diário 2º PA'!$O$5:$O$2027=E$1),('Diário 2º PA'!$F$5:$F$2027))+SUMPRODUCT(-('Diário 3º PA'!$E$5:$E$2043='Analítico Cx.'!$B24),-('Diário 3º PA'!$O$5:$O$2043=E$1),('Diário 3º PA'!$F$5:$F$2043))+SUMPRODUCT(-('Diário 4º PA'!$E$5:$E$2010='Analítico Cx.'!$B24),-('Diário 4º PA'!$O$5:$O$2010=E$1),('Diário 4º PA'!$F$5:$F$2010))</f>
        <v>0</v>
      </c>
      <c r="F24" s="215">
        <f>SUMPRODUCT(-('Diário 1º PA'!$E$5:$E$1982='Analítico Cx.'!$B24),-('Diário 1º PA'!$O$5:$O$1982=F$1),('Diário 1º PA'!$F$5:$F$1982))+SUMPRODUCT(-('Diário 2º PA'!$E$5:$E$2027='Analítico Cx.'!$B24),-('Diário 2º PA'!$O$5:$O$2027=F$1),('Diário 2º PA'!$F$5:$F$2027))+SUMPRODUCT(-('Diário 3º PA'!$E$5:$E$2043='Analítico Cx.'!$B24),-('Diário 3º PA'!$O$5:$O$2043=F$1),('Diário 3º PA'!$F$5:$F$2043))+SUMPRODUCT(-('Diário 4º PA'!$E$5:$E$2010='Analítico Cx.'!$B24),-('Diário 4º PA'!$O$5:$O$2010=F$1),('Diário 4º PA'!$F$5:$F$2010))</f>
        <v>0</v>
      </c>
      <c r="G24" s="215">
        <f>SUMPRODUCT(-('Diário 1º PA'!$E$5:$E$1982='Analítico Cx.'!$B24),-('Diário 1º PA'!$O$5:$O$1982=G$1),('Diário 1º PA'!$F$5:$F$1982))+SUMPRODUCT(-('Diário 2º PA'!$E$5:$E$2027='Analítico Cx.'!$B24),-('Diário 2º PA'!$O$5:$O$2027=G$1),('Diário 2º PA'!$F$5:$F$2027))+SUMPRODUCT(-('Diário 3º PA'!$E$5:$E$2043='Analítico Cx.'!$B24),-('Diário 3º PA'!$O$5:$O$2043=G$1),('Diário 3º PA'!$F$5:$F$2043))+SUMPRODUCT(-('Diário 4º PA'!$E$5:$E$2010='Analítico Cx.'!$B24),-('Diário 4º PA'!$O$5:$O$2010=G$1),('Diário 4º PA'!$F$5:$F$2010))</f>
        <v>0</v>
      </c>
      <c r="H24" s="215">
        <f>SUMPRODUCT(-('Diário 1º PA'!$E$5:$E$1982='Analítico Cx.'!$B24),-('Diário 1º PA'!$O$5:$O$1982=H$1),('Diário 1º PA'!$F$5:$F$1982))+SUMPRODUCT(-('Diário 2º PA'!$E$5:$E$2027='Analítico Cx.'!$B24),-('Diário 2º PA'!$O$5:$O$2027=H$1),('Diário 2º PA'!$F$5:$F$2027))+SUMPRODUCT(-('Diário 3º PA'!$E$5:$E$2043='Analítico Cx.'!$B24),-('Diário 3º PA'!$O$5:$O$2043=H$1),('Diário 3º PA'!$F$5:$F$2043))+SUMPRODUCT(-('Diário 4º PA'!$E$5:$E$2010='Analítico Cx.'!$B24),-('Diário 4º PA'!$O$5:$O$2010=H$1),('Diário 4º PA'!$F$5:$F$2010))</f>
        <v>0</v>
      </c>
      <c r="I24" s="215">
        <f>SUMPRODUCT(-('Diário 1º PA'!$E$5:$E$1982='Analítico Cx.'!$B24),-('Diário 1º PA'!$O$5:$O$1982=I$1),('Diário 1º PA'!$F$5:$F$1982))+SUMPRODUCT(-('Diário 2º PA'!$E$5:$E$2027='Analítico Cx.'!$B24),-('Diário 2º PA'!$O$5:$O$2027=I$1),('Diário 2º PA'!$F$5:$F$2027))+SUMPRODUCT(-('Diário 3º PA'!$E$5:$E$2043='Analítico Cx.'!$B24),-('Diário 3º PA'!$O$5:$O$2043=I$1),('Diário 3º PA'!$F$5:$F$2043))+SUMPRODUCT(-('Diário 4º PA'!$E$5:$E$2010='Analítico Cx.'!$B24),-('Diário 4º PA'!$O$5:$O$2010=I$1),('Diário 4º PA'!$F$5:$F$2010))</f>
        <v>0</v>
      </c>
      <c r="J24" s="215">
        <f>SUMPRODUCT(-('Diário 1º PA'!$E$5:$E$1982='Analítico Cx.'!$B24),-('Diário 1º PA'!$O$5:$O$1982=J$1),('Diário 1º PA'!$F$5:$F$1982))+SUMPRODUCT(-('Diário 2º PA'!$E$5:$E$2027='Analítico Cx.'!$B24),-('Diário 2º PA'!$O$5:$O$2027=J$1),('Diário 2º PA'!$F$5:$F$2027))+SUMPRODUCT(-('Diário 3º PA'!$E$5:$E$2043='Analítico Cx.'!$B24),-('Diário 3º PA'!$O$5:$O$2043=J$1),('Diário 3º PA'!$F$5:$F$2043))+SUMPRODUCT(-('Diário 4º PA'!$E$5:$E$2010='Analítico Cx.'!$B24),-('Diário 4º PA'!$O$5:$O$2010=J$1),('Diário 4º PA'!$F$5:$F$2010))</f>
        <v>0</v>
      </c>
      <c r="K24" s="215">
        <f>SUMPRODUCT(-('Diário 1º PA'!$E$5:$E$1982='Analítico Cx.'!$B24),-('Diário 1º PA'!$O$5:$O$1982=K$1),('Diário 1º PA'!$F$5:$F$1982))+SUMPRODUCT(-('Diário 2º PA'!$E$5:$E$2027='Analítico Cx.'!$B24),-('Diário 2º PA'!$O$5:$O$2027=K$1),('Diário 2º PA'!$F$5:$F$2027))+SUMPRODUCT(-('Diário 3º PA'!$E$5:$E$2043='Analítico Cx.'!$B24),-('Diário 3º PA'!$O$5:$O$2043=K$1),('Diário 3º PA'!$F$5:$F$2043))+SUMPRODUCT(-('Diário 4º PA'!$E$5:$E$2010='Analítico Cx.'!$B24),-('Diário 4º PA'!$O$5:$O$2010=K$1),('Diário 4º PA'!$F$5:$F$2010))</f>
        <v>0</v>
      </c>
      <c r="L24" s="215">
        <f>SUMPRODUCT(-('Diário 1º PA'!$E$5:$E$1982='Analítico Cx.'!$B24),-('Diário 1º PA'!$O$5:$O$1982=L$1),('Diário 1º PA'!$F$5:$F$1982))+SUMPRODUCT(-('Diário 2º PA'!$E$5:$E$2027='Analítico Cx.'!$B24),-('Diário 2º PA'!$O$5:$O$2027=L$1),('Diário 2º PA'!$F$5:$F$2027))+SUMPRODUCT(-('Diário 3º PA'!$E$5:$E$2043='Analítico Cx.'!$B24),-('Diário 3º PA'!$O$5:$O$2043=L$1),('Diário 3º PA'!$F$5:$F$2043))+SUMPRODUCT(-('Diário 4º PA'!$E$5:$E$2010='Analítico Cx.'!$B24),-('Diário 4º PA'!$O$5:$O$2010=L$1),('Diário 4º PA'!$F$5:$F$2010))</f>
        <v>0</v>
      </c>
      <c r="M24" s="215">
        <f>SUMPRODUCT(-('Diário 1º PA'!$E$5:$E$1982='Analítico Cx.'!$B24),-('Diário 1º PA'!$O$5:$O$1982=M$1),('Diário 1º PA'!$F$5:$F$1982))+SUMPRODUCT(-('Diário 2º PA'!$E$5:$E$2027='Analítico Cx.'!$B24),-('Diário 2º PA'!$O$5:$O$2027=M$1),('Diário 2º PA'!$F$5:$F$2027))+SUMPRODUCT(-('Diário 3º PA'!$E$5:$E$2043='Analítico Cx.'!$B24),-('Diário 3º PA'!$O$5:$O$2043=M$1),('Diário 3º PA'!$F$5:$F$2043))+SUMPRODUCT(-('Diário 4º PA'!$E$5:$E$2010='Analítico Cx.'!$B24),-('Diário 4º PA'!$O$5:$O$2010=M$1),('Diário 4º PA'!$F$5:$F$2010))</f>
        <v>0</v>
      </c>
      <c r="N24" s="215">
        <f>SUMPRODUCT(-('Diário 1º PA'!$E$5:$E$1982='Analítico Cx.'!$B24),-('Diário 1º PA'!$O$5:$O$1982=N$1),('Diário 1º PA'!$F$5:$F$1982))+SUMPRODUCT(-('Diário 2º PA'!$E$5:$E$2027='Analítico Cx.'!$B24),-('Diário 2º PA'!$O$5:$O$2027=N$1),('Diário 2º PA'!$F$5:$F$2027))+SUMPRODUCT(-('Diário 3º PA'!$E$5:$E$2043='Analítico Cx.'!$B24),-('Diário 3º PA'!$O$5:$O$2043=N$1),('Diário 3º PA'!$F$5:$F$2043))+SUMPRODUCT(-('Diário 4º PA'!$E$5:$E$2010='Analítico Cx.'!$B24),-('Diário 4º PA'!$O$5:$O$2010=N$1),('Diário 4º PA'!$F$5:$F$2010))</f>
        <v>0</v>
      </c>
      <c r="O24" s="216">
        <f>SUM(C24:N24)</f>
        <v>0</v>
      </c>
      <c r="P24" s="191">
        <f t="shared" si="3"/>
        <v>0</v>
      </c>
    </row>
    <row r="25" spans="1:16" ht="23.25" customHeight="1" x14ac:dyDescent="0.2">
      <c r="A25" s="225" t="s">
        <v>102</v>
      </c>
      <c r="B25" s="226" t="s">
        <v>173</v>
      </c>
      <c r="C25" s="215">
        <f>SUMPRODUCT(-('Diário 1º PA'!$E$5:$E$1982='Analítico Cx.'!$B25),-('Diário 1º PA'!$O$5:$O$1982=C$1),('Diário 1º PA'!$F$5:$F$1982))+SUMPRODUCT(-('Diário 2º PA'!$E$5:$E$2027='Analítico Cx.'!$B25),-('Diário 2º PA'!$O$5:$O$2027=C$1),('Diário 2º PA'!$F$5:$F$2027))+SUMPRODUCT(-('Diário 3º PA'!$E$5:$E$2043='Analítico Cx.'!$B25),-('Diário 3º PA'!$O$5:$O$2043=C$1),('Diário 3º PA'!$F$5:$F$2043))+SUMPRODUCT(-('Diário 4º PA'!$E$5:$E$2010='Analítico Cx.'!$B25),-('Diário 4º PA'!$O$5:$O$2010=C$1),('Diário 4º PA'!$F$5:$F$2010))</f>
        <v>0</v>
      </c>
      <c r="D25" s="215">
        <f>SUMPRODUCT(-('Diário 1º PA'!$E$5:$E$1982='Analítico Cx.'!$B25),-('Diário 1º PA'!$O$5:$O$1982=D$1),('Diário 1º PA'!$F$5:$F$1982))+SUMPRODUCT(-('Diário 2º PA'!$E$5:$E$2027='Analítico Cx.'!$B25),-('Diário 2º PA'!$O$5:$O$2027=D$1),('Diário 2º PA'!$F$5:$F$2027))+SUMPRODUCT(-('Diário 3º PA'!$E$5:$E$2043='Analítico Cx.'!$B25),-('Diário 3º PA'!$O$5:$O$2043=D$1),('Diário 3º PA'!$F$5:$F$2043))+SUMPRODUCT(-('Diário 4º PA'!$E$5:$E$2010='Analítico Cx.'!$B25),-('Diário 4º PA'!$O$5:$O$2010=D$1),('Diário 4º PA'!$F$5:$F$2010))</f>
        <v>0</v>
      </c>
      <c r="E25" s="215">
        <f>SUMPRODUCT(-('Diário 1º PA'!$E$5:$E$1982='Analítico Cx.'!$B25),-('Diário 1º PA'!$O$5:$O$1982=E$1),('Diário 1º PA'!$F$5:$F$1982))+SUMPRODUCT(-('Diário 2º PA'!$E$5:$E$2027='Analítico Cx.'!$B25),-('Diário 2º PA'!$O$5:$O$2027=E$1),('Diário 2º PA'!$F$5:$F$2027))+SUMPRODUCT(-('Diário 3º PA'!$E$5:$E$2043='Analítico Cx.'!$B25),-('Diário 3º PA'!$O$5:$O$2043=E$1),('Diário 3º PA'!$F$5:$F$2043))+SUMPRODUCT(-('Diário 4º PA'!$E$5:$E$2010='Analítico Cx.'!$B25),-('Diário 4º PA'!$O$5:$O$2010=E$1),('Diário 4º PA'!$F$5:$F$2010))</f>
        <v>0</v>
      </c>
      <c r="F25" s="215">
        <f>SUMPRODUCT(-('Diário 1º PA'!$E$5:$E$1982='Analítico Cx.'!$B25),-('Diário 1º PA'!$O$5:$O$1982=F$1),('Diário 1º PA'!$F$5:$F$1982))+SUMPRODUCT(-('Diário 2º PA'!$E$5:$E$2027='Analítico Cx.'!$B25),-('Diário 2º PA'!$O$5:$O$2027=F$1),('Diário 2º PA'!$F$5:$F$2027))+SUMPRODUCT(-('Diário 3º PA'!$E$5:$E$2043='Analítico Cx.'!$B25),-('Diário 3º PA'!$O$5:$O$2043=F$1),('Diário 3º PA'!$F$5:$F$2043))+SUMPRODUCT(-('Diário 4º PA'!$E$5:$E$2010='Analítico Cx.'!$B25),-('Diário 4º PA'!$O$5:$O$2010=F$1),('Diário 4º PA'!$F$5:$F$2010))</f>
        <v>0</v>
      </c>
      <c r="G25" s="215">
        <f>SUMPRODUCT(-('Diário 1º PA'!$E$5:$E$1982='Analítico Cx.'!$B25),-('Diário 1º PA'!$O$5:$O$1982=G$1),('Diário 1º PA'!$F$5:$F$1982))+SUMPRODUCT(-('Diário 2º PA'!$E$5:$E$2027='Analítico Cx.'!$B25),-('Diário 2º PA'!$O$5:$O$2027=G$1),('Diário 2º PA'!$F$5:$F$2027))+SUMPRODUCT(-('Diário 3º PA'!$E$5:$E$2043='Analítico Cx.'!$B25),-('Diário 3º PA'!$O$5:$O$2043=G$1),('Diário 3º PA'!$F$5:$F$2043))+SUMPRODUCT(-('Diário 4º PA'!$E$5:$E$2010='Analítico Cx.'!$B25),-('Diário 4º PA'!$O$5:$O$2010=G$1),('Diário 4º PA'!$F$5:$F$2010))</f>
        <v>0</v>
      </c>
      <c r="H25" s="215">
        <f>SUMPRODUCT(-('Diário 1º PA'!$E$5:$E$1982='Analítico Cx.'!$B25),-('Diário 1º PA'!$O$5:$O$1982=H$1),('Diário 1º PA'!$F$5:$F$1982))+SUMPRODUCT(-('Diário 2º PA'!$E$5:$E$2027='Analítico Cx.'!$B25),-('Diário 2º PA'!$O$5:$O$2027=H$1),('Diário 2º PA'!$F$5:$F$2027))+SUMPRODUCT(-('Diário 3º PA'!$E$5:$E$2043='Analítico Cx.'!$B25),-('Diário 3º PA'!$O$5:$O$2043=H$1),('Diário 3º PA'!$F$5:$F$2043))+SUMPRODUCT(-('Diário 4º PA'!$E$5:$E$2010='Analítico Cx.'!$B25),-('Diário 4º PA'!$O$5:$O$2010=H$1),('Diário 4º PA'!$F$5:$F$2010))</f>
        <v>0</v>
      </c>
      <c r="I25" s="215">
        <f>SUMPRODUCT(-('Diário 1º PA'!$E$5:$E$1982='Analítico Cx.'!$B25),-('Diário 1º PA'!$O$5:$O$1982=I$1),('Diário 1º PA'!$F$5:$F$1982))+SUMPRODUCT(-('Diário 2º PA'!$E$5:$E$2027='Analítico Cx.'!$B25),-('Diário 2º PA'!$O$5:$O$2027=I$1),('Diário 2º PA'!$F$5:$F$2027))+SUMPRODUCT(-('Diário 3º PA'!$E$5:$E$2043='Analítico Cx.'!$B25),-('Diário 3º PA'!$O$5:$O$2043=I$1),('Diário 3º PA'!$F$5:$F$2043))+SUMPRODUCT(-('Diário 4º PA'!$E$5:$E$2010='Analítico Cx.'!$B25),-('Diário 4º PA'!$O$5:$O$2010=I$1),('Diário 4º PA'!$F$5:$F$2010))</f>
        <v>0</v>
      </c>
      <c r="J25" s="215">
        <f>SUMPRODUCT(-('Diário 1º PA'!$E$5:$E$1982='Analítico Cx.'!$B25),-('Diário 1º PA'!$O$5:$O$1982=J$1),('Diário 1º PA'!$F$5:$F$1982))+SUMPRODUCT(-('Diário 2º PA'!$E$5:$E$2027='Analítico Cx.'!$B25),-('Diário 2º PA'!$O$5:$O$2027=J$1),('Diário 2º PA'!$F$5:$F$2027))+SUMPRODUCT(-('Diário 3º PA'!$E$5:$E$2043='Analítico Cx.'!$B25),-('Diário 3º PA'!$O$5:$O$2043=J$1),('Diário 3º PA'!$F$5:$F$2043))+SUMPRODUCT(-('Diário 4º PA'!$E$5:$E$2010='Analítico Cx.'!$B25),-('Diário 4º PA'!$O$5:$O$2010=J$1),('Diário 4º PA'!$F$5:$F$2010))</f>
        <v>0</v>
      </c>
      <c r="K25" s="215">
        <f>SUMPRODUCT(-('Diário 1º PA'!$E$5:$E$1982='Analítico Cx.'!$B25),-('Diário 1º PA'!$O$5:$O$1982=K$1),('Diário 1º PA'!$F$5:$F$1982))+SUMPRODUCT(-('Diário 2º PA'!$E$5:$E$2027='Analítico Cx.'!$B25),-('Diário 2º PA'!$O$5:$O$2027=K$1),('Diário 2º PA'!$F$5:$F$2027))+SUMPRODUCT(-('Diário 3º PA'!$E$5:$E$2043='Analítico Cx.'!$B25),-('Diário 3º PA'!$O$5:$O$2043=K$1),('Diário 3º PA'!$F$5:$F$2043))+SUMPRODUCT(-('Diário 4º PA'!$E$5:$E$2010='Analítico Cx.'!$B25),-('Diário 4º PA'!$O$5:$O$2010=K$1),('Diário 4º PA'!$F$5:$F$2010))</f>
        <v>0</v>
      </c>
      <c r="L25" s="215">
        <f>SUMPRODUCT(-('Diário 1º PA'!$E$5:$E$1982='Analítico Cx.'!$B25),-('Diário 1º PA'!$O$5:$O$1982=L$1),('Diário 1º PA'!$F$5:$F$1982))+SUMPRODUCT(-('Diário 2º PA'!$E$5:$E$2027='Analítico Cx.'!$B25),-('Diário 2º PA'!$O$5:$O$2027=L$1),('Diário 2º PA'!$F$5:$F$2027))+SUMPRODUCT(-('Diário 3º PA'!$E$5:$E$2043='Analítico Cx.'!$B25),-('Diário 3º PA'!$O$5:$O$2043=L$1),('Diário 3º PA'!$F$5:$F$2043))+SUMPRODUCT(-('Diário 4º PA'!$E$5:$E$2010='Analítico Cx.'!$B25),-('Diário 4º PA'!$O$5:$O$2010=L$1),('Diário 4º PA'!$F$5:$F$2010))</f>
        <v>0</v>
      </c>
      <c r="M25" s="215">
        <f>SUMPRODUCT(-('Diário 1º PA'!$E$5:$E$1982='Analítico Cx.'!$B25),-('Diário 1º PA'!$O$5:$O$1982=M$1),('Diário 1º PA'!$F$5:$F$1982))+SUMPRODUCT(-('Diário 2º PA'!$E$5:$E$2027='Analítico Cx.'!$B25),-('Diário 2º PA'!$O$5:$O$2027=M$1),('Diário 2º PA'!$F$5:$F$2027))+SUMPRODUCT(-('Diário 3º PA'!$E$5:$E$2043='Analítico Cx.'!$B25),-('Diário 3º PA'!$O$5:$O$2043=M$1),('Diário 3º PA'!$F$5:$F$2043))+SUMPRODUCT(-('Diário 4º PA'!$E$5:$E$2010='Analítico Cx.'!$B25),-('Diário 4º PA'!$O$5:$O$2010=M$1),('Diário 4º PA'!$F$5:$F$2010))</f>
        <v>0</v>
      </c>
      <c r="N25" s="215">
        <f>SUMPRODUCT(-('Diário 1º PA'!$E$5:$E$1982='Analítico Cx.'!$B25),-('Diário 1º PA'!$O$5:$O$1982=N$1),('Diário 1º PA'!$F$5:$F$1982))+SUMPRODUCT(-('Diário 2º PA'!$E$5:$E$2027='Analítico Cx.'!$B25),-('Diário 2º PA'!$O$5:$O$2027=N$1),('Diário 2º PA'!$F$5:$F$2027))+SUMPRODUCT(-('Diário 3º PA'!$E$5:$E$2043='Analítico Cx.'!$B25),-('Diário 3º PA'!$O$5:$O$2043=N$1),('Diário 3º PA'!$F$5:$F$2043))+SUMPRODUCT(-('Diário 4º PA'!$E$5:$E$2010='Analítico Cx.'!$B25),-('Diário 4º PA'!$O$5:$O$2010=N$1),('Diário 4º PA'!$F$5:$F$2010))</f>
        <v>0</v>
      </c>
      <c r="O25" s="216">
        <f>SUM(C25:N25)</f>
        <v>0</v>
      </c>
      <c r="P25" s="191">
        <f t="shared" si="3"/>
        <v>0</v>
      </c>
    </row>
    <row r="26" spans="1:16" ht="23.25" customHeight="1" x14ac:dyDescent="0.2">
      <c r="A26" s="225" t="s">
        <v>103</v>
      </c>
      <c r="B26" s="226" t="s">
        <v>174</v>
      </c>
      <c r="C26" s="215">
        <f>SUMPRODUCT(-('Diário 1º PA'!$E$5:$E$1982='Analítico Cx.'!$B26),-('Diário 1º PA'!$O$5:$O$1982=C$1),('Diário 1º PA'!$F$5:$F$1982))+SUMPRODUCT(-('Diário 2º PA'!$E$5:$E$2027='Analítico Cx.'!$B26),-('Diário 2º PA'!$O$5:$O$2027=C$1),('Diário 2º PA'!$F$5:$F$2027))+SUMPRODUCT(-('Diário 3º PA'!$E$5:$E$2043='Analítico Cx.'!$B26),-('Diário 3º PA'!$O$5:$O$2043=C$1),('Diário 3º PA'!$F$5:$F$2043))+SUMPRODUCT(-('Diário 4º PA'!$E$5:$E$2010='Analítico Cx.'!$B26),-('Diário 4º PA'!$O$5:$O$2010=C$1),('Diário 4º PA'!$F$5:$F$2010))</f>
        <v>0</v>
      </c>
      <c r="D26" s="215">
        <f>SUMPRODUCT(-('Diário 1º PA'!$E$5:$E$1982='Analítico Cx.'!$B26),-('Diário 1º PA'!$O$5:$O$1982=D$1),('Diário 1º PA'!$F$5:$F$1982))+SUMPRODUCT(-('Diário 2º PA'!$E$5:$E$2027='Analítico Cx.'!$B26),-('Diário 2º PA'!$O$5:$O$2027=D$1),('Diário 2º PA'!$F$5:$F$2027))+SUMPRODUCT(-('Diário 3º PA'!$E$5:$E$2043='Analítico Cx.'!$B26),-('Diário 3º PA'!$O$5:$O$2043=D$1),('Diário 3º PA'!$F$5:$F$2043))+SUMPRODUCT(-('Diário 4º PA'!$E$5:$E$2010='Analítico Cx.'!$B26),-('Diário 4º PA'!$O$5:$O$2010=D$1),('Diário 4º PA'!$F$5:$F$2010))</f>
        <v>0</v>
      </c>
      <c r="E26" s="215">
        <f>SUMPRODUCT(-('Diário 1º PA'!$E$5:$E$1982='Analítico Cx.'!$B26),-('Diário 1º PA'!$O$5:$O$1982=E$1),('Diário 1º PA'!$F$5:$F$1982))+SUMPRODUCT(-('Diário 2º PA'!$E$5:$E$2027='Analítico Cx.'!$B26),-('Diário 2º PA'!$O$5:$O$2027=E$1),('Diário 2º PA'!$F$5:$F$2027))+SUMPRODUCT(-('Diário 3º PA'!$E$5:$E$2043='Analítico Cx.'!$B26),-('Diário 3º PA'!$O$5:$O$2043=E$1),('Diário 3º PA'!$F$5:$F$2043))+SUMPRODUCT(-('Diário 4º PA'!$E$5:$E$2010='Analítico Cx.'!$B26),-('Diário 4º PA'!$O$5:$O$2010=E$1),('Diário 4º PA'!$F$5:$F$2010))</f>
        <v>0</v>
      </c>
      <c r="F26" s="215">
        <f>SUMPRODUCT(-('Diário 1º PA'!$E$5:$E$1982='Analítico Cx.'!$B26),-('Diário 1º PA'!$O$5:$O$1982=F$1),('Diário 1º PA'!$F$5:$F$1982))+SUMPRODUCT(-('Diário 2º PA'!$E$5:$E$2027='Analítico Cx.'!$B26),-('Diário 2º PA'!$O$5:$O$2027=F$1),('Diário 2º PA'!$F$5:$F$2027))+SUMPRODUCT(-('Diário 3º PA'!$E$5:$E$2043='Analítico Cx.'!$B26),-('Diário 3º PA'!$O$5:$O$2043=F$1),('Diário 3º PA'!$F$5:$F$2043))+SUMPRODUCT(-('Diário 4º PA'!$E$5:$E$2010='Analítico Cx.'!$B26),-('Diário 4º PA'!$O$5:$O$2010=F$1),('Diário 4º PA'!$F$5:$F$2010))</f>
        <v>0</v>
      </c>
      <c r="G26" s="215">
        <f>SUMPRODUCT(-('Diário 1º PA'!$E$5:$E$1982='Analítico Cx.'!$B26),-('Diário 1º PA'!$O$5:$O$1982=G$1),('Diário 1º PA'!$F$5:$F$1982))+SUMPRODUCT(-('Diário 2º PA'!$E$5:$E$2027='Analítico Cx.'!$B26),-('Diário 2º PA'!$O$5:$O$2027=G$1),('Diário 2º PA'!$F$5:$F$2027))+SUMPRODUCT(-('Diário 3º PA'!$E$5:$E$2043='Analítico Cx.'!$B26),-('Diário 3º PA'!$O$5:$O$2043=G$1),('Diário 3º PA'!$F$5:$F$2043))+SUMPRODUCT(-('Diário 4º PA'!$E$5:$E$2010='Analítico Cx.'!$B26),-('Diário 4º PA'!$O$5:$O$2010=G$1),('Diário 4º PA'!$F$5:$F$2010))</f>
        <v>0</v>
      </c>
      <c r="H26" s="215">
        <f>SUMPRODUCT(-('Diário 1º PA'!$E$5:$E$1982='Analítico Cx.'!$B26),-('Diário 1º PA'!$O$5:$O$1982=H$1),('Diário 1º PA'!$F$5:$F$1982))+SUMPRODUCT(-('Diário 2º PA'!$E$5:$E$2027='Analítico Cx.'!$B26),-('Diário 2º PA'!$O$5:$O$2027=H$1),('Diário 2º PA'!$F$5:$F$2027))+SUMPRODUCT(-('Diário 3º PA'!$E$5:$E$2043='Analítico Cx.'!$B26),-('Diário 3º PA'!$O$5:$O$2043=H$1),('Diário 3º PA'!$F$5:$F$2043))+SUMPRODUCT(-('Diário 4º PA'!$E$5:$E$2010='Analítico Cx.'!$B26),-('Diário 4º PA'!$O$5:$O$2010=H$1),('Diário 4º PA'!$F$5:$F$2010))</f>
        <v>0</v>
      </c>
      <c r="I26" s="215">
        <f>SUMPRODUCT(-('Diário 1º PA'!$E$5:$E$1982='Analítico Cx.'!$B26),-('Diário 1º PA'!$O$5:$O$1982=I$1),('Diário 1º PA'!$F$5:$F$1982))+SUMPRODUCT(-('Diário 2º PA'!$E$5:$E$2027='Analítico Cx.'!$B26),-('Diário 2º PA'!$O$5:$O$2027=I$1),('Diário 2º PA'!$F$5:$F$2027))+SUMPRODUCT(-('Diário 3º PA'!$E$5:$E$2043='Analítico Cx.'!$B26),-('Diário 3º PA'!$O$5:$O$2043=I$1),('Diário 3º PA'!$F$5:$F$2043))+SUMPRODUCT(-('Diário 4º PA'!$E$5:$E$2010='Analítico Cx.'!$B26),-('Diário 4º PA'!$O$5:$O$2010=I$1),('Diário 4º PA'!$F$5:$F$2010))</f>
        <v>0</v>
      </c>
      <c r="J26" s="215">
        <f>SUMPRODUCT(-('Diário 1º PA'!$E$5:$E$1982='Analítico Cx.'!$B26),-('Diário 1º PA'!$O$5:$O$1982=J$1),('Diário 1º PA'!$F$5:$F$1982))+SUMPRODUCT(-('Diário 2º PA'!$E$5:$E$2027='Analítico Cx.'!$B26),-('Diário 2º PA'!$O$5:$O$2027=J$1),('Diário 2º PA'!$F$5:$F$2027))+SUMPRODUCT(-('Diário 3º PA'!$E$5:$E$2043='Analítico Cx.'!$B26),-('Diário 3º PA'!$O$5:$O$2043=J$1),('Diário 3º PA'!$F$5:$F$2043))+SUMPRODUCT(-('Diário 4º PA'!$E$5:$E$2010='Analítico Cx.'!$B26),-('Diário 4º PA'!$O$5:$O$2010=J$1),('Diário 4º PA'!$F$5:$F$2010))</f>
        <v>0</v>
      </c>
      <c r="K26" s="215">
        <f>SUMPRODUCT(-('Diário 1º PA'!$E$5:$E$1982='Analítico Cx.'!$B26),-('Diário 1º PA'!$O$5:$O$1982=K$1),('Diário 1º PA'!$F$5:$F$1982))+SUMPRODUCT(-('Diário 2º PA'!$E$5:$E$2027='Analítico Cx.'!$B26),-('Diário 2º PA'!$O$5:$O$2027=K$1),('Diário 2º PA'!$F$5:$F$2027))+SUMPRODUCT(-('Diário 3º PA'!$E$5:$E$2043='Analítico Cx.'!$B26),-('Diário 3º PA'!$O$5:$O$2043=K$1),('Diário 3º PA'!$F$5:$F$2043))+SUMPRODUCT(-('Diário 4º PA'!$E$5:$E$2010='Analítico Cx.'!$B26),-('Diário 4º PA'!$O$5:$O$2010=K$1),('Diário 4º PA'!$F$5:$F$2010))</f>
        <v>0</v>
      </c>
      <c r="L26" s="215">
        <f>SUMPRODUCT(-('Diário 1º PA'!$E$5:$E$1982='Analítico Cx.'!$B26),-('Diário 1º PA'!$O$5:$O$1982=L$1),('Diário 1º PA'!$F$5:$F$1982))+SUMPRODUCT(-('Diário 2º PA'!$E$5:$E$2027='Analítico Cx.'!$B26),-('Diário 2º PA'!$O$5:$O$2027=L$1),('Diário 2º PA'!$F$5:$F$2027))+SUMPRODUCT(-('Diário 3º PA'!$E$5:$E$2043='Analítico Cx.'!$B26),-('Diário 3º PA'!$O$5:$O$2043=L$1),('Diário 3º PA'!$F$5:$F$2043))+SUMPRODUCT(-('Diário 4º PA'!$E$5:$E$2010='Analítico Cx.'!$B26),-('Diário 4º PA'!$O$5:$O$2010=L$1),('Diário 4º PA'!$F$5:$F$2010))</f>
        <v>0</v>
      </c>
      <c r="M26" s="215">
        <f>SUMPRODUCT(-('Diário 1º PA'!$E$5:$E$1982='Analítico Cx.'!$B26),-('Diário 1º PA'!$O$5:$O$1982=M$1),('Diário 1º PA'!$F$5:$F$1982))+SUMPRODUCT(-('Diário 2º PA'!$E$5:$E$2027='Analítico Cx.'!$B26),-('Diário 2º PA'!$O$5:$O$2027=M$1),('Diário 2º PA'!$F$5:$F$2027))+SUMPRODUCT(-('Diário 3º PA'!$E$5:$E$2043='Analítico Cx.'!$B26),-('Diário 3º PA'!$O$5:$O$2043=M$1),('Diário 3º PA'!$F$5:$F$2043))+SUMPRODUCT(-('Diário 4º PA'!$E$5:$E$2010='Analítico Cx.'!$B26),-('Diário 4º PA'!$O$5:$O$2010=M$1),('Diário 4º PA'!$F$5:$F$2010))</f>
        <v>0</v>
      </c>
      <c r="N26" s="215">
        <f>SUMPRODUCT(-('Diário 1º PA'!$E$5:$E$1982='Analítico Cx.'!$B26),-('Diário 1º PA'!$O$5:$O$1982=N$1),('Diário 1º PA'!$F$5:$F$1982))+SUMPRODUCT(-('Diário 2º PA'!$E$5:$E$2027='Analítico Cx.'!$B26),-('Diário 2º PA'!$O$5:$O$2027=N$1),('Diário 2º PA'!$F$5:$F$2027))+SUMPRODUCT(-('Diário 3º PA'!$E$5:$E$2043='Analítico Cx.'!$B26),-('Diário 3º PA'!$O$5:$O$2043=N$1),('Diário 3º PA'!$F$5:$F$2043))+SUMPRODUCT(-('Diário 4º PA'!$E$5:$E$2010='Analítico Cx.'!$B26),-('Diário 4º PA'!$O$5:$O$2010=N$1),('Diário 4º PA'!$F$5:$F$2010))</f>
        <v>0</v>
      </c>
      <c r="O26" s="216">
        <f>SUM(C26:N26)</f>
        <v>0</v>
      </c>
      <c r="P26" s="191">
        <f t="shared" si="3"/>
        <v>0</v>
      </c>
    </row>
    <row r="27" spans="1:16" ht="23.25" customHeight="1" x14ac:dyDescent="0.2">
      <c r="A27" s="225" t="s">
        <v>104</v>
      </c>
      <c r="B27" s="226" t="s">
        <v>94</v>
      </c>
      <c r="C27" s="215">
        <f>SUMPRODUCT(-('Diário 1º PA'!$E$5:$E$1982='Analítico Cx.'!$B27),-('Diário 1º PA'!$O$5:$O$1982=C$1),('Diário 1º PA'!$F$5:$F$1982))+SUMPRODUCT(-('Diário 2º PA'!$E$5:$E$2027='Analítico Cx.'!$B27),-('Diário 2º PA'!$O$5:$O$2027=C$1),('Diário 2º PA'!$F$5:$F$2027))+SUMPRODUCT(-('Diário 3º PA'!$E$5:$E$2043='Analítico Cx.'!$B27),-('Diário 3º PA'!$O$5:$O$2043=C$1),('Diário 3º PA'!$F$5:$F$2043))+SUMPRODUCT(-('Diário 4º PA'!$E$5:$E$2010='Analítico Cx.'!$B27),-('Diário 4º PA'!$O$5:$O$2010=C$1),('Diário 4º PA'!$F$5:$F$2010))</f>
        <v>0</v>
      </c>
      <c r="D27" s="215">
        <f>SUMPRODUCT(-('Diário 1º PA'!$E$5:$E$1982='Analítico Cx.'!$B27),-('Diário 1º PA'!$O$5:$O$1982=D$1),('Diário 1º PA'!$F$5:$F$1982))+SUMPRODUCT(-('Diário 2º PA'!$E$5:$E$2027='Analítico Cx.'!$B27),-('Diário 2º PA'!$O$5:$O$2027=D$1),('Diário 2º PA'!$F$5:$F$2027))+SUMPRODUCT(-('Diário 3º PA'!$E$5:$E$2043='Analítico Cx.'!$B27),-('Diário 3º PA'!$O$5:$O$2043=D$1),('Diário 3º PA'!$F$5:$F$2043))+SUMPRODUCT(-('Diário 4º PA'!$E$5:$E$2010='Analítico Cx.'!$B27),-('Diário 4º PA'!$O$5:$O$2010=D$1),('Diário 4º PA'!$F$5:$F$2010))</f>
        <v>0</v>
      </c>
      <c r="E27" s="215">
        <f>SUMPRODUCT(-('Diário 1º PA'!$E$5:$E$1982='Analítico Cx.'!$B27),-('Diário 1º PA'!$O$5:$O$1982=E$1),('Diário 1º PA'!$F$5:$F$1982))+SUMPRODUCT(-('Diário 2º PA'!$E$5:$E$2027='Analítico Cx.'!$B27),-('Diário 2º PA'!$O$5:$O$2027=E$1),('Diário 2º PA'!$F$5:$F$2027))+SUMPRODUCT(-('Diário 3º PA'!$E$5:$E$2043='Analítico Cx.'!$B27),-('Diário 3º PA'!$O$5:$O$2043=E$1),('Diário 3º PA'!$F$5:$F$2043))+SUMPRODUCT(-('Diário 4º PA'!$E$5:$E$2010='Analítico Cx.'!$B27),-('Diário 4º PA'!$O$5:$O$2010=E$1),('Diário 4º PA'!$F$5:$F$2010))</f>
        <v>0</v>
      </c>
      <c r="F27" s="215">
        <f>SUMPRODUCT(-('Diário 1º PA'!$E$5:$E$1982='Analítico Cx.'!$B27),-('Diário 1º PA'!$O$5:$O$1982=F$1),('Diário 1º PA'!$F$5:$F$1982))+SUMPRODUCT(-('Diário 2º PA'!$E$5:$E$2027='Analítico Cx.'!$B27),-('Diário 2º PA'!$O$5:$O$2027=F$1),('Diário 2º PA'!$F$5:$F$2027))+SUMPRODUCT(-('Diário 3º PA'!$E$5:$E$2043='Analítico Cx.'!$B27),-('Diário 3º PA'!$O$5:$O$2043=F$1),('Diário 3º PA'!$F$5:$F$2043))+SUMPRODUCT(-('Diário 4º PA'!$E$5:$E$2010='Analítico Cx.'!$B27),-('Diário 4º PA'!$O$5:$O$2010=F$1),('Diário 4º PA'!$F$5:$F$2010))</f>
        <v>0</v>
      </c>
      <c r="G27" s="215">
        <f>SUMPRODUCT(-('Diário 1º PA'!$E$5:$E$1982='Analítico Cx.'!$B27),-('Diário 1º PA'!$O$5:$O$1982=G$1),('Diário 1º PA'!$F$5:$F$1982))+SUMPRODUCT(-('Diário 2º PA'!$E$5:$E$2027='Analítico Cx.'!$B27),-('Diário 2º PA'!$O$5:$O$2027=G$1),('Diário 2º PA'!$F$5:$F$2027))+SUMPRODUCT(-('Diário 3º PA'!$E$5:$E$2043='Analítico Cx.'!$B27),-('Diário 3º PA'!$O$5:$O$2043=G$1),('Diário 3º PA'!$F$5:$F$2043))+SUMPRODUCT(-('Diário 4º PA'!$E$5:$E$2010='Analítico Cx.'!$B27),-('Diário 4º PA'!$O$5:$O$2010=G$1),('Diário 4º PA'!$F$5:$F$2010))</f>
        <v>0</v>
      </c>
      <c r="H27" s="215">
        <f>SUMPRODUCT(-('Diário 1º PA'!$E$5:$E$1982='Analítico Cx.'!$B27),-('Diário 1º PA'!$O$5:$O$1982=H$1),('Diário 1º PA'!$F$5:$F$1982))+SUMPRODUCT(-('Diário 2º PA'!$E$5:$E$2027='Analítico Cx.'!$B27),-('Diário 2º PA'!$O$5:$O$2027=H$1),('Diário 2º PA'!$F$5:$F$2027))+SUMPRODUCT(-('Diário 3º PA'!$E$5:$E$2043='Analítico Cx.'!$B27),-('Diário 3º PA'!$O$5:$O$2043=H$1),('Diário 3º PA'!$F$5:$F$2043))+SUMPRODUCT(-('Diário 4º PA'!$E$5:$E$2010='Analítico Cx.'!$B27),-('Diário 4º PA'!$O$5:$O$2010=H$1),('Diário 4º PA'!$F$5:$F$2010))</f>
        <v>0</v>
      </c>
      <c r="I27" s="215">
        <f>SUMPRODUCT(-('Diário 1º PA'!$E$5:$E$1982='Analítico Cx.'!$B27),-('Diário 1º PA'!$O$5:$O$1982=I$1),('Diário 1º PA'!$F$5:$F$1982))+SUMPRODUCT(-('Diário 2º PA'!$E$5:$E$2027='Analítico Cx.'!$B27),-('Diário 2º PA'!$O$5:$O$2027=I$1),('Diário 2º PA'!$F$5:$F$2027))+SUMPRODUCT(-('Diário 3º PA'!$E$5:$E$2043='Analítico Cx.'!$B27),-('Diário 3º PA'!$O$5:$O$2043=I$1),('Diário 3º PA'!$F$5:$F$2043))+SUMPRODUCT(-('Diário 4º PA'!$E$5:$E$2010='Analítico Cx.'!$B27),-('Diário 4º PA'!$O$5:$O$2010=I$1),('Diário 4º PA'!$F$5:$F$2010))</f>
        <v>0</v>
      </c>
      <c r="J27" s="215">
        <f>SUMPRODUCT(-('Diário 1º PA'!$E$5:$E$1982='Analítico Cx.'!$B27),-('Diário 1º PA'!$O$5:$O$1982=J$1),('Diário 1º PA'!$F$5:$F$1982))+SUMPRODUCT(-('Diário 2º PA'!$E$5:$E$2027='Analítico Cx.'!$B27),-('Diário 2º PA'!$O$5:$O$2027=J$1),('Diário 2º PA'!$F$5:$F$2027))+SUMPRODUCT(-('Diário 3º PA'!$E$5:$E$2043='Analítico Cx.'!$B27),-('Diário 3º PA'!$O$5:$O$2043=J$1),('Diário 3º PA'!$F$5:$F$2043))+SUMPRODUCT(-('Diário 4º PA'!$E$5:$E$2010='Analítico Cx.'!$B27),-('Diário 4º PA'!$O$5:$O$2010=J$1),('Diário 4º PA'!$F$5:$F$2010))</f>
        <v>0</v>
      </c>
      <c r="K27" s="215">
        <f>SUMPRODUCT(-('Diário 1º PA'!$E$5:$E$1982='Analítico Cx.'!$B27),-('Diário 1º PA'!$O$5:$O$1982=K$1),('Diário 1º PA'!$F$5:$F$1982))+SUMPRODUCT(-('Diário 2º PA'!$E$5:$E$2027='Analítico Cx.'!$B27),-('Diário 2º PA'!$O$5:$O$2027=K$1),('Diário 2º PA'!$F$5:$F$2027))+SUMPRODUCT(-('Diário 3º PA'!$E$5:$E$2043='Analítico Cx.'!$B27),-('Diário 3º PA'!$O$5:$O$2043=K$1),('Diário 3º PA'!$F$5:$F$2043))+SUMPRODUCT(-('Diário 4º PA'!$E$5:$E$2010='Analítico Cx.'!$B27),-('Diário 4º PA'!$O$5:$O$2010=K$1),('Diário 4º PA'!$F$5:$F$2010))</f>
        <v>0</v>
      </c>
      <c r="L27" s="215">
        <f>SUMPRODUCT(-('Diário 1º PA'!$E$5:$E$1982='Analítico Cx.'!$B27),-('Diário 1º PA'!$O$5:$O$1982=L$1),('Diário 1º PA'!$F$5:$F$1982))+SUMPRODUCT(-('Diário 2º PA'!$E$5:$E$2027='Analítico Cx.'!$B27),-('Diário 2º PA'!$O$5:$O$2027=L$1),('Diário 2º PA'!$F$5:$F$2027))+SUMPRODUCT(-('Diário 3º PA'!$E$5:$E$2043='Analítico Cx.'!$B27),-('Diário 3º PA'!$O$5:$O$2043=L$1),('Diário 3º PA'!$F$5:$F$2043))+SUMPRODUCT(-('Diário 4º PA'!$E$5:$E$2010='Analítico Cx.'!$B27),-('Diário 4º PA'!$O$5:$O$2010=L$1),('Diário 4º PA'!$F$5:$F$2010))</f>
        <v>0</v>
      </c>
      <c r="M27" s="215">
        <f>SUMPRODUCT(-('Diário 1º PA'!$E$5:$E$1982='Analítico Cx.'!$B27),-('Diário 1º PA'!$O$5:$O$1982=M$1),('Diário 1º PA'!$F$5:$F$1982))+SUMPRODUCT(-('Diário 2º PA'!$E$5:$E$2027='Analítico Cx.'!$B27),-('Diário 2º PA'!$O$5:$O$2027=M$1),('Diário 2º PA'!$F$5:$F$2027))+SUMPRODUCT(-('Diário 3º PA'!$E$5:$E$2043='Analítico Cx.'!$B27),-('Diário 3º PA'!$O$5:$O$2043=M$1),('Diário 3º PA'!$F$5:$F$2043))+SUMPRODUCT(-('Diário 4º PA'!$E$5:$E$2010='Analítico Cx.'!$B27),-('Diário 4º PA'!$O$5:$O$2010=M$1),('Diário 4º PA'!$F$5:$F$2010))</f>
        <v>0</v>
      </c>
      <c r="N27" s="215">
        <f>SUMPRODUCT(-('Diário 1º PA'!$E$5:$E$1982='Analítico Cx.'!$B27),-('Diário 1º PA'!$O$5:$O$1982=N$1),('Diário 1º PA'!$F$5:$F$1982))+SUMPRODUCT(-('Diário 2º PA'!$E$5:$E$2027='Analítico Cx.'!$B27),-('Diário 2º PA'!$O$5:$O$2027=N$1),('Diário 2º PA'!$F$5:$F$2027))+SUMPRODUCT(-('Diário 3º PA'!$E$5:$E$2043='Analítico Cx.'!$B27),-('Diário 3º PA'!$O$5:$O$2043=N$1),('Diário 3º PA'!$F$5:$F$2043))+SUMPRODUCT(-('Diário 4º PA'!$E$5:$E$2010='Analítico Cx.'!$B27),-('Diário 4º PA'!$O$5:$O$2010=N$1),('Diário 4º PA'!$F$5:$F$2010))</f>
        <v>0</v>
      </c>
      <c r="O27" s="216">
        <f>SUM(C27:N27)</f>
        <v>0</v>
      </c>
      <c r="P27" s="191">
        <f t="shared" si="3"/>
        <v>0</v>
      </c>
    </row>
    <row r="28" spans="1:16" ht="23.25" customHeight="1" x14ac:dyDescent="0.2">
      <c r="A28" s="227"/>
      <c r="B28" s="228" t="s">
        <v>105</v>
      </c>
      <c r="C28" s="229">
        <f t="shared" ref="C28:O28" si="4">SUBTOTAL(109,C23:C27)</f>
        <v>1053.1999999999998</v>
      </c>
      <c r="D28" s="229">
        <f t="shared" si="4"/>
        <v>1613347.2299999997</v>
      </c>
      <c r="E28" s="229">
        <f t="shared" si="4"/>
        <v>1869872.5499999998</v>
      </c>
      <c r="F28" s="229">
        <f t="shared" si="4"/>
        <v>0</v>
      </c>
      <c r="G28" s="229">
        <f t="shared" si="4"/>
        <v>0</v>
      </c>
      <c r="H28" s="229">
        <f t="shared" si="4"/>
        <v>0</v>
      </c>
      <c r="I28" s="229">
        <f t="shared" si="4"/>
        <v>0</v>
      </c>
      <c r="J28" s="229">
        <f t="shared" si="4"/>
        <v>0</v>
      </c>
      <c r="K28" s="229">
        <f t="shared" si="4"/>
        <v>0</v>
      </c>
      <c r="L28" s="229">
        <f t="shared" si="4"/>
        <v>0</v>
      </c>
      <c r="M28" s="229">
        <f t="shared" si="4"/>
        <v>0</v>
      </c>
      <c r="N28" s="229">
        <f t="shared" si="4"/>
        <v>0</v>
      </c>
      <c r="O28" s="229">
        <f t="shared" si="4"/>
        <v>3484272.9799999995</v>
      </c>
      <c r="P28" s="195">
        <f t="shared" si="3"/>
        <v>0.50547124829718793</v>
      </c>
    </row>
    <row r="29" spans="1:16" s="37" customFormat="1" ht="23.25" customHeight="1" x14ac:dyDescent="0.2">
      <c r="A29" s="110" t="s">
        <v>12</v>
      </c>
      <c r="B29" s="111" t="s">
        <v>7</v>
      </c>
      <c r="C29" s="230"/>
      <c r="D29" s="230"/>
      <c r="E29" s="230"/>
      <c r="F29" s="230"/>
      <c r="G29" s="230"/>
      <c r="H29" s="230"/>
      <c r="I29" s="230"/>
      <c r="J29" s="230"/>
      <c r="K29" s="230"/>
      <c r="L29" s="230"/>
      <c r="M29" s="230"/>
      <c r="N29" s="230"/>
      <c r="O29" s="230"/>
      <c r="P29" s="196"/>
    </row>
    <row r="30" spans="1:16" ht="23.25" customHeight="1" x14ac:dyDescent="0.2">
      <c r="A30" s="225" t="s">
        <v>106</v>
      </c>
      <c r="B30" s="128" t="s">
        <v>248</v>
      </c>
      <c r="C30" s="215">
        <f>SUMPRODUCT(-('Diário 1º PA'!$E$5:$E$1982='Analítico Cx.'!$B30),-('Diário 1º PA'!$O$5:$O$1982=C$1),('Diário 1º PA'!$F$5:$F$1982))+SUMPRODUCT(-('Diário 2º PA'!$E$5:$E$2027='Analítico Cx.'!$B30),-('Diário 2º PA'!$O$5:$O$2027=C$1),('Diário 2º PA'!$F$5:$F$2027))+SUMPRODUCT(-('Diário 3º PA'!$E$5:$E$2043='Analítico Cx.'!$B30),-('Diário 3º PA'!$O$5:$O$2043=C$1),('Diário 3º PA'!$F$5:$F$2043))+SUMPRODUCT(-('Diário 4º PA'!$E$5:$E$2010='Analítico Cx.'!$B30),-('Diário 4º PA'!$O$5:$O$2010=C$1),('Diário 4º PA'!$F$5:$F$2010))</f>
        <v>0</v>
      </c>
      <c r="D30" s="215">
        <f>SUMPRODUCT(-('Diário 1º PA'!$E$5:$E$1982='Analítico Cx.'!$B30),-('Diário 1º PA'!$O$5:$O$1982=D$1),('Diário 1º PA'!$F$5:$F$1982))+SUMPRODUCT(-('Diário 2º PA'!$E$5:$E$2027='Analítico Cx.'!$B30),-('Diário 2º PA'!$O$5:$O$2027=D$1),('Diário 2º PA'!$F$5:$F$2027))+SUMPRODUCT(-('Diário 3º PA'!$E$5:$E$2043='Analítico Cx.'!$B30),-('Diário 3º PA'!$O$5:$O$2043=D$1),('Diário 3º PA'!$F$5:$F$2043))+SUMPRODUCT(-('Diário 4º PA'!$E$5:$E$2010='Analítico Cx.'!$B30),-('Diário 4º PA'!$O$5:$O$2010=D$1),('Diário 4º PA'!$F$5:$F$2010))</f>
        <v>0</v>
      </c>
      <c r="E30" s="215">
        <f>SUMPRODUCT(-('Diário 1º PA'!$E$5:$E$1982='Analítico Cx.'!$B30),-('Diário 1º PA'!$O$5:$O$1982=E$1),('Diário 1º PA'!$F$5:$F$1982))+SUMPRODUCT(-('Diário 2º PA'!$E$5:$E$2027='Analítico Cx.'!$B30),-('Diário 2º PA'!$O$5:$O$2027=E$1),('Diário 2º PA'!$F$5:$F$2027))+SUMPRODUCT(-('Diário 3º PA'!$E$5:$E$2043='Analítico Cx.'!$B30),-('Diário 3º PA'!$O$5:$O$2043=E$1),('Diário 3º PA'!$F$5:$F$2043))+SUMPRODUCT(-('Diário 4º PA'!$E$5:$E$2010='Analítico Cx.'!$B30),-('Diário 4º PA'!$O$5:$O$2010=E$1),('Diário 4º PA'!$F$5:$F$2010))</f>
        <v>0</v>
      </c>
      <c r="F30" s="215">
        <f>SUMPRODUCT(-('Diário 1º PA'!$E$5:$E$1982='Analítico Cx.'!$B30),-('Diário 1º PA'!$O$5:$O$1982=F$1),('Diário 1º PA'!$F$5:$F$1982))+SUMPRODUCT(-('Diário 2º PA'!$E$5:$E$2027='Analítico Cx.'!$B30),-('Diário 2º PA'!$O$5:$O$2027=F$1),('Diário 2º PA'!$F$5:$F$2027))+SUMPRODUCT(-('Diário 3º PA'!$E$5:$E$2043='Analítico Cx.'!$B30),-('Diário 3º PA'!$O$5:$O$2043=F$1),('Diário 3º PA'!$F$5:$F$2043))+SUMPRODUCT(-('Diário 4º PA'!$E$5:$E$2010='Analítico Cx.'!$B30),-('Diário 4º PA'!$O$5:$O$2010=F$1),('Diário 4º PA'!$F$5:$F$2010))</f>
        <v>0</v>
      </c>
      <c r="G30" s="215">
        <f>SUMPRODUCT(-('Diário 1º PA'!$E$5:$E$1982='Analítico Cx.'!$B30),-('Diário 1º PA'!$O$5:$O$1982=G$1),('Diário 1º PA'!$F$5:$F$1982))+SUMPRODUCT(-('Diário 2º PA'!$E$5:$E$2027='Analítico Cx.'!$B30),-('Diário 2º PA'!$O$5:$O$2027=G$1),('Diário 2º PA'!$F$5:$F$2027))+SUMPRODUCT(-('Diário 3º PA'!$E$5:$E$2043='Analítico Cx.'!$B30),-('Diário 3º PA'!$O$5:$O$2043=G$1),('Diário 3º PA'!$F$5:$F$2043))+SUMPRODUCT(-('Diário 4º PA'!$E$5:$E$2010='Analítico Cx.'!$B30),-('Diário 4º PA'!$O$5:$O$2010=G$1),('Diário 4º PA'!$F$5:$F$2010))</f>
        <v>0</v>
      </c>
      <c r="H30" s="215">
        <f>SUMPRODUCT(-('Diário 1º PA'!$E$5:$E$1982='Analítico Cx.'!$B30),-('Diário 1º PA'!$O$5:$O$1982=H$1),('Diário 1º PA'!$F$5:$F$1982))+SUMPRODUCT(-('Diário 2º PA'!$E$5:$E$2027='Analítico Cx.'!$B30),-('Diário 2º PA'!$O$5:$O$2027=H$1),('Diário 2º PA'!$F$5:$F$2027))+SUMPRODUCT(-('Diário 3º PA'!$E$5:$E$2043='Analítico Cx.'!$B30),-('Diário 3º PA'!$O$5:$O$2043=H$1),('Diário 3º PA'!$F$5:$F$2043))+SUMPRODUCT(-('Diário 4º PA'!$E$5:$E$2010='Analítico Cx.'!$B30),-('Diário 4º PA'!$O$5:$O$2010=H$1),('Diário 4º PA'!$F$5:$F$2010))</f>
        <v>0</v>
      </c>
      <c r="I30" s="215">
        <f>SUMPRODUCT(-('Diário 1º PA'!$E$5:$E$1982='Analítico Cx.'!$B30),-('Diário 1º PA'!$O$5:$O$1982=I$1),('Diário 1º PA'!$F$5:$F$1982))+SUMPRODUCT(-('Diário 2º PA'!$E$5:$E$2027='Analítico Cx.'!$B30),-('Diário 2º PA'!$O$5:$O$2027=I$1),('Diário 2º PA'!$F$5:$F$2027))+SUMPRODUCT(-('Diário 3º PA'!$E$5:$E$2043='Analítico Cx.'!$B30),-('Diário 3º PA'!$O$5:$O$2043=I$1),('Diário 3º PA'!$F$5:$F$2043))+SUMPRODUCT(-('Diário 4º PA'!$E$5:$E$2010='Analítico Cx.'!$B30),-('Diário 4º PA'!$O$5:$O$2010=I$1),('Diário 4º PA'!$F$5:$F$2010))</f>
        <v>0</v>
      </c>
      <c r="J30" s="215">
        <f>SUMPRODUCT(-('Diário 1º PA'!$E$5:$E$1982='Analítico Cx.'!$B30),-('Diário 1º PA'!$O$5:$O$1982=J$1),('Diário 1º PA'!$F$5:$F$1982))+SUMPRODUCT(-('Diário 2º PA'!$E$5:$E$2027='Analítico Cx.'!$B30),-('Diário 2º PA'!$O$5:$O$2027=J$1),('Diário 2º PA'!$F$5:$F$2027))+SUMPRODUCT(-('Diário 3º PA'!$E$5:$E$2043='Analítico Cx.'!$B30),-('Diário 3º PA'!$O$5:$O$2043=J$1),('Diário 3º PA'!$F$5:$F$2043))+SUMPRODUCT(-('Diário 4º PA'!$E$5:$E$2010='Analítico Cx.'!$B30),-('Diário 4º PA'!$O$5:$O$2010=J$1),('Diário 4º PA'!$F$5:$F$2010))</f>
        <v>0</v>
      </c>
      <c r="K30" s="215">
        <f>SUMPRODUCT(-('Diário 1º PA'!$E$5:$E$1982='Analítico Cx.'!$B30),-('Diário 1º PA'!$O$5:$O$1982=K$1),('Diário 1º PA'!$F$5:$F$1982))+SUMPRODUCT(-('Diário 2º PA'!$E$5:$E$2027='Analítico Cx.'!$B30),-('Diário 2º PA'!$O$5:$O$2027=K$1),('Diário 2º PA'!$F$5:$F$2027))+SUMPRODUCT(-('Diário 3º PA'!$E$5:$E$2043='Analítico Cx.'!$B30),-('Diário 3º PA'!$O$5:$O$2043=K$1),('Diário 3º PA'!$F$5:$F$2043))+SUMPRODUCT(-('Diário 4º PA'!$E$5:$E$2010='Analítico Cx.'!$B30),-('Diário 4º PA'!$O$5:$O$2010=K$1),('Diário 4º PA'!$F$5:$F$2010))</f>
        <v>0</v>
      </c>
      <c r="L30" s="215">
        <f>SUMPRODUCT(-('Diário 1º PA'!$E$5:$E$1982='Analítico Cx.'!$B30),-('Diário 1º PA'!$O$5:$O$1982=L$1),('Diário 1º PA'!$F$5:$F$1982))+SUMPRODUCT(-('Diário 2º PA'!$E$5:$E$2027='Analítico Cx.'!$B30),-('Diário 2º PA'!$O$5:$O$2027=L$1),('Diário 2º PA'!$F$5:$F$2027))+SUMPRODUCT(-('Diário 3º PA'!$E$5:$E$2043='Analítico Cx.'!$B30),-('Diário 3º PA'!$O$5:$O$2043=L$1),('Diário 3º PA'!$F$5:$F$2043))+SUMPRODUCT(-('Diário 4º PA'!$E$5:$E$2010='Analítico Cx.'!$B30),-('Diário 4º PA'!$O$5:$O$2010=L$1),('Diário 4º PA'!$F$5:$F$2010))</f>
        <v>0</v>
      </c>
      <c r="M30" s="215">
        <f>SUMPRODUCT(-('Diário 1º PA'!$E$5:$E$1982='Analítico Cx.'!$B30),-('Diário 1º PA'!$O$5:$O$1982=M$1),('Diário 1º PA'!$F$5:$F$1982))+SUMPRODUCT(-('Diário 2º PA'!$E$5:$E$2027='Analítico Cx.'!$B30),-('Diário 2º PA'!$O$5:$O$2027=M$1),('Diário 2º PA'!$F$5:$F$2027))+SUMPRODUCT(-('Diário 3º PA'!$E$5:$E$2043='Analítico Cx.'!$B30),-('Diário 3º PA'!$O$5:$O$2043=M$1),('Diário 3º PA'!$F$5:$F$2043))+SUMPRODUCT(-('Diário 4º PA'!$E$5:$E$2010='Analítico Cx.'!$B30),-('Diário 4º PA'!$O$5:$O$2010=M$1),('Diário 4º PA'!$F$5:$F$2010))</f>
        <v>0</v>
      </c>
      <c r="N30" s="215">
        <f>SUMPRODUCT(-('Diário 1º PA'!$E$5:$E$1982='Analítico Cx.'!$B30),-('Diário 1º PA'!$O$5:$O$1982=N$1),('Diário 1º PA'!$F$5:$F$1982))+SUMPRODUCT(-('Diário 2º PA'!$E$5:$E$2027='Analítico Cx.'!$B30),-('Diário 2º PA'!$O$5:$O$2027=N$1),('Diário 2º PA'!$F$5:$F$2027))+SUMPRODUCT(-('Diário 3º PA'!$E$5:$E$2043='Analítico Cx.'!$B30),-('Diário 3º PA'!$O$5:$O$2043=N$1),('Diário 3º PA'!$F$5:$F$2043))+SUMPRODUCT(-('Diário 4º PA'!$E$5:$E$2010='Analítico Cx.'!$B30),-('Diário 4º PA'!$O$5:$O$2010=N$1),('Diário 4º PA'!$F$5:$F$2010))</f>
        <v>0</v>
      </c>
      <c r="O30" s="216">
        <f>SUM(C30:N30)</f>
        <v>0</v>
      </c>
      <c r="P30" s="191">
        <f>IF($O$158=0,0,O30/$O$158)</f>
        <v>0</v>
      </c>
    </row>
    <row r="31" spans="1:16" ht="23.25" customHeight="1" x14ac:dyDescent="0.2">
      <c r="A31" s="225" t="s">
        <v>249</v>
      </c>
      <c r="B31" s="128" t="s">
        <v>250</v>
      </c>
      <c r="C31" s="215">
        <f>SUMPRODUCT(-('Diário 1º PA'!$E$5:$E$1982='Analítico Cx.'!$B31),-('Diário 1º PA'!$O$5:$O$1982=C$1),('Diário 1º PA'!$F$5:$F$1982))+SUMPRODUCT(-('Diário 2º PA'!$E$5:$E$2027='Analítico Cx.'!$B31),-('Diário 2º PA'!$O$5:$O$2027=C$1),('Diário 2º PA'!$F$5:$F$2027))+SUMPRODUCT(-('Diário 3º PA'!$E$5:$E$2043='Analítico Cx.'!$B31),-('Diário 3º PA'!$O$5:$O$2043=C$1),('Diário 3º PA'!$F$5:$F$2043))+SUMPRODUCT(-('Diário 4º PA'!$E$5:$E$2010='Analítico Cx.'!$B31),-('Diário 4º PA'!$O$5:$O$2010=C$1),('Diário 4º PA'!$F$5:$F$2010))</f>
        <v>0</v>
      </c>
      <c r="D31" s="215">
        <f>SUMPRODUCT(-('Diário 1º PA'!$E$5:$E$1982='Analítico Cx.'!$B31),-('Diário 1º PA'!$O$5:$O$1982=D$1),('Diário 1º PA'!$F$5:$F$1982))+SUMPRODUCT(-('Diário 2º PA'!$E$5:$E$2027='Analítico Cx.'!$B31),-('Diário 2º PA'!$O$5:$O$2027=D$1),('Diário 2º PA'!$F$5:$F$2027))+SUMPRODUCT(-('Diário 3º PA'!$E$5:$E$2043='Analítico Cx.'!$B31),-('Diário 3º PA'!$O$5:$O$2043=D$1),('Diário 3º PA'!$F$5:$F$2043))+SUMPRODUCT(-('Diário 4º PA'!$E$5:$E$2010='Analítico Cx.'!$B31),-('Diário 4º PA'!$O$5:$O$2010=D$1),('Diário 4º PA'!$F$5:$F$2010))</f>
        <v>0</v>
      </c>
      <c r="E31" s="215">
        <f>SUMPRODUCT(-('Diário 1º PA'!$E$5:$E$1982='Analítico Cx.'!$B31),-('Diário 1º PA'!$O$5:$O$1982=E$1),('Diário 1º PA'!$F$5:$F$1982))+SUMPRODUCT(-('Diário 2º PA'!$E$5:$E$2027='Analítico Cx.'!$B31),-('Diário 2º PA'!$O$5:$O$2027=E$1),('Diário 2º PA'!$F$5:$F$2027))+SUMPRODUCT(-('Diário 3º PA'!$E$5:$E$2043='Analítico Cx.'!$B31),-('Diário 3º PA'!$O$5:$O$2043=E$1),('Diário 3º PA'!$F$5:$F$2043))+SUMPRODUCT(-('Diário 4º PA'!$E$5:$E$2010='Analítico Cx.'!$B31),-('Diário 4º PA'!$O$5:$O$2010=E$1),('Diário 4º PA'!$F$5:$F$2010))</f>
        <v>0</v>
      </c>
      <c r="F31" s="215">
        <f>SUMPRODUCT(-('Diário 1º PA'!$E$5:$E$1982='Analítico Cx.'!$B31),-('Diário 1º PA'!$O$5:$O$1982=F$1),('Diário 1º PA'!$F$5:$F$1982))+SUMPRODUCT(-('Diário 2º PA'!$E$5:$E$2027='Analítico Cx.'!$B31),-('Diário 2º PA'!$O$5:$O$2027=F$1),('Diário 2º PA'!$F$5:$F$2027))+SUMPRODUCT(-('Diário 3º PA'!$E$5:$E$2043='Analítico Cx.'!$B31),-('Diário 3º PA'!$O$5:$O$2043=F$1),('Diário 3º PA'!$F$5:$F$2043))+SUMPRODUCT(-('Diário 4º PA'!$E$5:$E$2010='Analítico Cx.'!$B31),-('Diário 4º PA'!$O$5:$O$2010=F$1),('Diário 4º PA'!$F$5:$F$2010))</f>
        <v>0</v>
      </c>
      <c r="G31" s="215">
        <f>SUMPRODUCT(-('Diário 1º PA'!$E$5:$E$1982='Analítico Cx.'!$B31),-('Diário 1º PA'!$O$5:$O$1982=G$1),('Diário 1º PA'!$F$5:$F$1982))+SUMPRODUCT(-('Diário 2º PA'!$E$5:$E$2027='Analítico Cx.'!$B31),-('Diário 2º PA'!$O$5:$O$2027=G$1),('Diário 2º PA'!$F$5:$F$2027))+SUMPRODUCT(-('Diário 3º PA'!$E$5:$E$2043='Analítico Cx.'!$B31),-('Diário 3º PA'!$O$5:$O$2043=G$1),('Diário 3º PA'!$F$5:$F$2043))+SUMPRODUCT(-('Diário 4º PA'!$E$5:$E$2010='Analítico Cx.'!$B31),-('Diário 4º PA'!$O$5:$O$2010=G$1),('Diário 4º PA'!$F$5:$F$2010))</f>
        <v>0</v>
      </c>
      <c r="H31" s="215">
        <f>SUMPRODUCT(-('Diário 1º PA'!$E$5:$E$1982='Analítico Cx.'!$B31),-('Diário 1º PA'!$O$5:$O$1982=H$1),('Diário 1º PA'!$F$5:$F$1982))+SUMPRODUCT(-('Diário 2º PA'!$E$5:$E$2027='Analítico Cx.'!$B31),-('Diário 2º PA'!$O$5:$O$2027=H$1),('Diário 2º PA'!$F$5:$F$2027))+SUMPRODUCT(-('Diário 3º PA'!$E$5:$E$2043='Analítico Cx.'!$B31),-('Diário 3º PA'!$O$5:$O$2043=H$1),('Diário 3º PA'!$F$5:$F$2043))+SUMPRODUCT(-('Diário 4º PA'!$E$5:$E$2010='Analítico Cx.'!$B31),-('Diário 4º PA'!$O$5:$O$2010=H$1),('Diário 4º PA'!$F$5:$F$2010))</f>
        <v>0</v>
      </c>
      <c r="I31" s="215">
        <f>SUMPRODUCT(-('Diário 1º PA'!$E$5:$E$1982='Analítico Cx.'!$B31),-('Diário 1º PA'!$O$5:$O$1982=I$1),('Diário 1º PA'!$F$5:$F$1982))+SUMPRODUCT(-('Diário 2º PA'!$E$5:$E$2027='Analítico Cx.'!$B31),-('Diário 2º PA'!$O$5:$O$2027=I$1),('Diário 2º PA'!$F$5:$F$2027))+SUMPRODUCT(-('Diário 3º PA'!$E$5:$E$2043='Analítico Cx.'!$B31),-('Diário 3º PA'!$O$5:$O$2043=I$1),('Diário 3º PA'!$F$5:$F$2043))+SUMPRODUCT(-('Diário 4º PA'!$E$5:$E$2010='Analítico Cx.'!$B31),-('Diário 4º PA'!$O$5:$O$2010=I$1),('Diário 4º PA'!$F$5:$F$2010))</f>
        <v>0</v>
      </c>
      <c r="J31" s="215">
        <f>SUMPRODUCT(-('Diário 1º PA'!$E$5:$E$1982='Analítico Cx.'!$B31),-('Diário 1º PA'!$O$5:$O$1982=J$1),('Diário 1º PA'!$F$5:$F$1982))+SUMPRODUCT(-('Diário 2º PA'!$E$5:$E$2027='Analítico Cx.'!$B31),-('Diário 2º PA'!$O$5:$O$2027=J$1),('Diário 2º PA'!$F$5:$F$2027))+SUMPRODUCT(-('Diário 3º PA'!$E$5:$E$2043='Analítico Cx.'!$B31),-('Diário 3º PA'!$O$5:$O$2043=J$1),('Diário 3º PA'!$F$5:$F$2043))+SUMPRODUCT(-('Diário 4º PA'!$E$5:$E$2010='Analítico Cx.'!$B31),-('Diário 4º PA'!$O$5:$O$2010=J$1),('Diário 4º PA'!$F$5:$F$2010))</f>
        <v>0</v>
      </c>
      <c r="K31" s="215">
        <f>SUMPRODUCT(-('Diário 1º PA'!$E$5:$E$1982='Analítico Cx.'!$B31),-('Diário 1º PA'!$O$5:$O$1982=K$1),('Diário 1º PA'!$F$5:$F$1982))+SUMPRODUCT(-('Diário 2º PA'!$E$5:$E$2027='Analítico Cx.'!$B31),-('Diário 2º PA'!$O$5:$O$2027=K$1),('Diário 2º PA'!$F$5:$F$2027))+SUMPRODUCT(-('Diário 3º PA'!$E$5:$E$2043='Analítico Cx.'!$B31),-('Diário 3º PA'!$O$5:$O$2043=K$1),('Diário 3º PA'!$F$5:$F$2043))+SUMPRODUCT(-('Diário 4º PA'!$E$5:$E$2010='Analítico Cx.'!$B31),-('Diário 4º PA'!$O$5:$O$2010=K$1),('Diário 4º PA'!$F$5:$F$2010))</f>
        <v>0</v>
      </c>
      <c r="L31" s="215">
        <f>SUMPRODUCT(-('Diário 1º PA'!$E$5:$E$1982='Analítico Cx.'!$B31),-('Diário 1º PA'!$O$5:$O$1982=L$1),('Diário 1º PA'!$F$5:$F$1982))+SUMPRODUCT(-('Diário 2º PA'!$E$5:$E$2027='Analítico Cx.'!$B31),-('Diário 2º PA'!$O$5:$O$2027=L$1),('Diário 2º PA'!$F$5:$F$2027))+SUMPRODUCT(-('Diário 3º PA'!$E$5:$E$2043='Analítico Cx.'!$B31),-('Diário 3º PA'!$O$5:$O$2043=L$1),('Diário 3º PA'!$F$5:$F$2043))+SUMPRODUCT(-('Diário 4º PA'!$E$5:$E$2010='Analítico Cx.'!$B31),-('Diário 4º PA'!$O$5:$O$2010=L$1),('Diário 4º PA'!$F$5:$F$2010))</f>
        <v>0</v>
      </c>
      <c r="M31" s="215">
        <f>SUMPRODUCT(-('Diário 1º PA'!$E$5:$E$1982='Analítico Cx.'!$B31),-('Diário 1º PA'!$O$5:$O$1982=M$1),('Diário 1º PA'!$F$5:$F$1982))+SUMPRODUCT(-('Diário 2º PA'!$E$5:$E$2027='Analítico Cx.'!$B31),-('Diário 2º PA'!$O$5:$O$2027=M$1),('Diário 2º PA'!$F$5:$F$2027))+SUMPRODUCT(-('Diário 3º PA'!$E$5:$E$2043='Analítico Cx.'!$B31),-('Diário 3º PA'!$O$5:$O$2043=M$1),('Diário 3º PA'!$F$5:$F$2043))+SUMPRODUCT(-('Diário 4º PA'!$E$5:$E$2010='Analítico Cx.'!$B31),-('Diário 4º PA'!$O$5:$O$2010=M$1),('Diário 4º PA'!$F$5:$F$2010))</f>
        <v>0</v>
      </c>
      <c r="N31" s="215">
        <f>SUMPRODUCT(-('Diário 1º PA'!$E$5:$E$1982='Analítico Cx.'!$B31),-('Diário 1º PA'!$O$5:$O$1982=N$1),('Diário 1º PA'!$F$5:$F$1982))+SUMPRODUCT(-('Diário 2º PA'!$E$5:$E$2027='Analítico Cx.'!$B31),-('Diário 2º PA'!$O$5:$O$2027=N$1),('Diário 2º PA'!$F$5:$F$2027))+SUMPRODUCT(-('Diário 3º PA'!$E$5:$E$2043='Analítico Cx.'!$B31),-('Diário 3º PA'!$O$5:$O$2043=N$1),('Diário 3º PA'!$F$5:$F$2043))+SUMPRODUCT(-('Diário 4º PA'!$E$5:$E$2010='Analítico Cx.'!$B31),-('Diário 4º PA'!$O$5:$O$2010=N$1),('Diário 4º PA'!$F$5:$F$2010))</f>
        <v>0</v>
      </c>
      <c r="O31" s="216">
        <f>SUM(C31:N31)</f>
        <v>0</v>
      </c>
      <c r="P31" s="191">
        <f>IF($O$158=0,0,O31/$O$158)</f>
        <v>0</v>
      </c>
    </row>
    <row r="32" spans="1:16" ht="23.25" customHeight="1" x14ac:dyDescent="0.2">
      <c r="A32" s="227"/>
      <c r="B32" s="228" t="s">
        <v>107</v>
      </c>
      <c r="C32" s="229">
        <f>SUBTOTAL(109,C30:C31)</f>
        <v>0</v>
      </c>
      <c r="D32" s="229">
        <f t="shared" ref="D32:O32" si="5">SUBTOTAL(109,D30:D31)</f>
        <v>0</v>
      </c>
      <c r="E32" s="229">
        <f t="shared" si="5"/>
        <v>0</v>
      </c>
      <c r="F32" s="229">
        <f t="shared" si="5"/>
        <v>0</v>
      </c>
      <c r="G32" s="229">
        <f t="shared" si="5"/>
        <v>0</v>
      </c>
      <c r="H32" s="229">
        <f t="shared" si="5"/>
        <v>0</v>
      </c>
      <c r="I32" s="229">
        <f t="shared" ref="I32:N32" si="6">SUBTOTAL(109,I30:I31)</f>
        <v>0</v>
      </c>
      <c r="J32" s="229">
        <f t="shared" si="6"/>
        <v>0</v>
      </c>
      <c r="K32" s="229">
        <f t="shared" si="6"/>
        <v>0</v>
      </c>
      <c r="L32" s="229">
        <f t="shared" si="6"/>
        <v>0</v>
      </c>
      <c r="M32" s="229">
        <f t="shared" si="6"/>
        <v>0</v>
      </c>
      <c r="N32" s="229">
        <f t="shared" si="6"/>
        <v>0</v>
      </c>
      <c r="O32" s="229">
        <f t="shared" si="5"/>
        <v>0</v>
      </c>
      <c r="P32" s="195">
        <f>IF($O$158=0,0,O32/$O$158)</f>
        <v>0</v>
      </c>
    </row>
    <row r="33" spans="1:16" ht="23.25" customHeight="1" x14ac:dyDescent="0.2">
      <c r="A33" s="212" t="s">
        <v>13</v>
      </c>
      <c r="B33" s="224" t="s">
        <v>37</v>
      </c>
      <c r="C33" s="230"/>
      <c r="D33" s="230"/>
      <c r="E33" s="230"/>
      <c r="F33" s="230"/>
      <c r="G33" s="230"/>
      <c r="H33" s="230"/>
      <c r="I33" s="230"/>
      <c r="J33" s="230"/>
      <c r="K33" s="230"/>
      <c r="L33" s="230"/>
      <c r="M33" s="230"/>
      <c r="N33" s="230"/>
      <c r="O33" s="230"/>
      <c r="P33" s="196"/>
    </row>
    <row r="34" spans="1:16" ht="23.25" customHeight="1" x14ac:dyDescent="0.2">
      <c r="A34" s="225" t="s">
        <v>108</v>
      </c>
      <c r="B34" s="128" t="s">
        <v>251</v>
      </c>
      <c r="C34" s="215">
        <f>SUMPRODUCT(-('Diário 1º PA'!$E$5:$E$1982='Analítico Cx.'!$B34),-('Diário 1º PA'!$O$5:$O$1982=C$1),('Diário 1º PA'!$F$5:$F$1982))+SUMPRODUCT(-('Diário 2º PA'!$E$5:$E$2027='Analítico Cx.'!$B34),-('Diário 2º PA'!$O$5:$O$2027=C$1),('Diário 2º PA'!$F$5:$F$2027))+SUMPRODUCT(-('Diário 3º PA'!$E$5:$E$2043='Analítico Cx.'!$B34),-('Diário 3º PA'!$O$5:$O$2043=C$1),('Diário 3º PA'!$F$5:$F$2043))+SUMPRODUCT(-('Diário 4º PA'!$E$5:$E$2010='Analítico Cx.'!$B34),-('Diário 4º PA'!$O$5:$O$2010=C$1),('Diário 4º PA'!$F$5:$F$2010))</f>
        <v>0</v>
      </c>
      <c r="D34" s="215">
        <f>SUMPRODUCT(-('Diário 1º PA'!$E$5:$E$1982='Analítico Cx.'!$B34),-('Diário 1º PA'!$O$5:$O$1982=D$1),('Diário 1º PA'!$F$5:$F$1982))+SUMPRODUCT(-('Diário 2º PA'!$E$5:$E$2027='Analítico Cx.'!$B34),-('Diário 2º PA'!$O$5:$O$2027=D$1),('Diário 2º PA'!$F$5:$F$2027))+SUMPRODUCT(-('Diário 3º PA'!$E$5:$E$2043='Analítico Cx.'!$B34),-('Diário 3º PA'!$O$5:$O$2043=D$1),('Diário 3º PA'!$F$5:$F$2043))+SUMPRODUCT(-('Diário 4º PA'!$E$5:$E$2010='Analítico Cx.'!$B34),-('Diário 4º PA'!$O$5:$O$2010=D$1),('Diário 4º PA'!$F$5:$F$2010))</f>
        <v>0</v>
      </c>
      <c r="E34" s="215">
        <f>SUMPRODUCT(-('Diário 1º PA'!$E$5:$E$1982='Analítico Cx.'!$B34),-('Diário 1º PA'!$O$5:$O$1982=E$1),('Diário 1º PA'!$F$5:$F$1982))+SUMPRODUCT(-('Diário 2º PA'!$E$5:$E$2027='Analítico Cx.'!$B34),-('Diário 2º PA'!$O$5:$O$2027=E$1),('Diário 2º PA'!$F$5:$F$2027))+SUMPRODUCT(-('Diário 3º PA'!$E$5:$E$2043='Analítico Cx.'!$B34),-('Diário 3º PA'!$O$5:$O$2043=E$1),('Diário 3º PA'!$F$5:$F$2043))+SUMPRODUCT(-('Diário 4º PA'!$E$5:$E$2010='Analítico Cx.'!$B34),-('Diário 4º PA'!$O$5:$O$2010=E$1),('Diário 4º PA'!$F$5:$F$2010))</f>
        <v>0</v>
      </c>
      <c r="F34" s="215">
        <f>SUMPRODUCT(-('Diário 1º PA'!$E$5:$E$1982='Analítico Cx.'!$B34),-('Diário 1º PA'!$O$5:$O$1982=F$1),('Diário 1º PA'!$F$5:$F$1982))+SUMPRODUCT(-('Diário 2º PA'!$E$5:$E$2027='Analítico Cx.'!$B34),-('Diário 2º PA'!$O$5:$O$2027=F$1),('Diário 2º PA'!$F$5:$F$2027))+SUMPRODUCT(-('Diário 3º PA'!$E$5:$E$2043='Analítico Cx.'!$B34),-('Diário 3º PA'!$O$5:$O$2043=F$1),('Diário 3º PA'!$F$5:$F$2043))+SUMPRODUCT(-('Diário 4º PA'!$E$5:$E$2010='Analítico Cx.'!$B34),-('Diário 4º PA'!$O$5:$O$2010=F$1),('Diário 4º PA'!$F$5:$F$2010))</f>
        <v>0</v>
      </c>
      <c r="G34" s="215">
        <f>SUMPRODUCT(-('Diário 1º PA'!$E$5:$E$1982='Analítico Cx.'!$B34),-('Diário 1º PA'!$O$5:$O$1982=G$1),('Diário 1º PA'!$F$5:$F$1982))+SUMPRODUCT(-('Diário 2º PA'!$E$5:$E$2027='Analítico Cx.'!$B34),-('Diário 2º PA'!$O$5:$O$2027=G$1),('Diário 2º PA'!$F$5:$F$2027))+SUMPRODUCT(-('Diário 3º PA'!$E$5:$E$2043='Analítico Cx.'!$B34),-('Diário 3º PA'!$O$5:$O$2043=G$1),('Diário 3º PA'!$F$5:$F$2043))+SUMPRODUCT(-('Diário 4º PA'!$E$5:$E$2010='Analítico Cx.'!$B34),-('Diário 4º PA'!$O$5:$O$2010=G$1),('Diário 4º PA'!$F$5:$F$2010))</f>
        <v>0</v>
      </c>
      <c r="H34" s="215">
        <f>SUMPRODUCT(-('Diário 1º PA'!$E$5:$E$1982='Analítico Cx.'!$B34),-('Diário 1º PA'!$O$5:$O$1982=H$1),('Diário 1º PA'!$F$5:$F$1982))+SUMPRODUCT(-('Diário 2º PA'!$E$5:$E$2027='Analítico Cx.'!$B34),-('Diário 2º PA'!$O$5:$O$2027=H$1),('Diário 2º PA'!$F$5:$F$2027))+SUMPRODUCT(-('Diário 3º PA'!$E$5:$E$2043='Analítico Cx.'!$B34),-('Diário 3º PA'!$O$5:$O$2043=H$1),('Diário 3º PA'!$F$5:$F$2043))+SUMPRODUCT(-('Diário 4º PA'!$E$5:$E$2010='Analítico Cx.'!$B34),-('Diário 4º PA'!$O$5:$O$2010=H$1),('Diário 4º PA'!$F$5:$F$2010))</f>
        <v>0</v>
      </c>
      <c r="I34" s="215">
        <f>SUMPRODUCT(-('Diário 1º PA'!$E$5:$E$1982='Analítico Cx.'!$B34),-('Diário 1º PA'!$O$5:$O$1982=I$1),('Diário 1º PA'!$F$5:$F$1982))+SUMPRODUCT(-('Diário 2º PA'!$E$5:$E$2027='Analítico Cx.'!$B34),-('Diário 2º PA'!$O$5:$O$2027=I$1),('Diário 2º PA'!$F$5:$F$2027))+SUMPRODUCT(-('Diário 3º PA'!$E$5:$E$2043='Analítico Cx.'!$B34),-('Diário 3º PA'!$O$5:$O$2043=I$1),('Diário 3º PA'!$F$5:$F$2043))+SUMPRODUCT(-('Diário 4º PA'!$E$5:$E$2010='Analítico Cx.'!$B34),-('Diário 4º PA'!$O$5:$O$2010=I$1),('Diário 4º PA'!$F$5:$F$2010))</f>
        <v>0</v>
      </c>
      <c r="J34" s="215">
        <f>SUMPRODUCT(-('Diário 1º PA'!$E$5:$E$1982='Analítico Cx.'!$B34),-('Diário 1º PA'!$O$5:$O$1982=J$1),('Diário 1º PA'!$F$5:$F$1982))+SUMPRODUCT(-('Diário 2º PA'!$E$5:$E$2027='Analítico Cx.'!$B34),-('Diário 2º PA'!$O$5:$O$2027=J$1),('Diário 2º PA'!$F$5:$F$2027))+SUMPRODUCT(-('Diário 3º PA'!$E$5:$E$2043='Analítico Cx.'!$B34),-('Diário 3º PA'!$O$5:$O$2043=J$1),('Diário 3º PA'!$F$5:$F$2043))+SUMPRODUCT(-('Diário 4º PA'!$E$5:$E$2010='Analítico Cx.'!$B34),-('Diário 4º PA'!$O$5:$O$2010=J$1),('Diário 4º PA'!$F$5:$F$2010))</f>
        <v>0</v>
      </c>
      <c r="K34" s="215">
        <f>SUMPRODUCT(-('Diário 1º PA'!$E$5:$E$1982='Analítico Cx.'!$B34),-('Diário 1º PA'!$O$5:$O$1982=K$1),('Diário 1º PA'!$F$5:$F$1982))+SUMPRODUCT(-('Diário 2º PA'!$E$5:$E$2027='Analítico Cx.'!$B34),-('Diário 2º PA'!$O$5:$O$2027=K$1),('Diário 2º PA'!$F$5:$F$2027))+SUMPRODUCT(-('Diário 3º PA'!$E$5:$E$2043='Analítico Cx.'!$B34),-('Diário 3º PA'!$O$5:$O$2043=K$1),('Diário 3º PA'!$F$5:$F$2043))+SUMPRODUCT(-('Diário 4º PA'!$E$5:$E$2010='Analítico Cx.'!$B34),-('Diário 4º PA'!$O$5:$O$2010=K$1),('Diário 4º PA'!$F$5:$F$2010))</f>
        <v>0</v>
      </c>
      <c r="L34" s="215">
        <f>SUMPRODUCT(-('Diário 1º PA'!$E$5:$E$1982='Analítico Cx.'!$B34),-('Diário 1º PA'!$O$5:$O$1982=L$1),('Diário 1º PA'!$F$5:$F$1982))+SUMPRODUCT(-('Diário 2º PA'!$E$5:$E$2027='Analítico Cx.'!$B34),-('Diário 2º PA'!$O$5:$O$2027=L$1),('Diário 2º PA'!$F$5:$F$2027))+SUMPRODUCT(-('Diário 3º PA'!$E$5:$E$2043='Analítico Cx.'!$B34),-('Diário 3º PA'!$O$5:$O$2043=L$1),('Diário 3º PA'!$F$5:$F$2043))+SUMPRODUCT(-('Diário 4º PA'!$E$5:$E$2010='Analítico Cx.'!$B34),-('Diário 4º PA'!$O$5:$O$2010=L$1),('Diário 4º PA'!$F$5:$F$2010))</f>
        <v>0</v>
      </c>
      <c r="M34" s="215">
        <f>SUMPRODUCT(-('Diário 1º PA'!$E$5:$E$1982='Analítico Cx.'!$B34),-('Diário 1º PA'!$O$5:$O$1982=M$1),('Diário 1º PA'!$F$5:$F$1982))+SUMPRODUCT(-('Diário 2º PA'!$E$5:$E$2027='Analítico Cx.'!$B34),-('Diário 2º PA'!$O$5:$O$2027=M$1),('Diário 2º PA'!$F$5:$F$2027))+SUMPRODUCT(-('Diário 3º PA'!$E$5:$E$2043='Analítico Cx.'!$B34),-('Diário 3º PA'!$O$5:$O$2043=M$1),('Diário 3º PA'!$F$5:$F$2043))+SUMPRODUCT(-('Diário 4º PA'!$E$5:$E$2010='Analítico Cx.'!$B34),-('Diário 4º PA'!$O$5:$O$2010=M$1),('Diário 4º PA'!$F$5:$F$2010))</f>
        <v>0</v>
      </c>
      <c r="N34" s="215">
        <f>SUMPRODUCT(-('Diário 1º PA'!$E$5:$E$1982='Analítico Cx.'!$B34),-('Diário 1º PA'!$O$5:$O$1982=N$1),('Diário 1º PA'!$F$5:$F$1982))+SUMPRODUCT(-('Diário 2º PA'!$E$5:$E$2027='Analítico Cx.'!$B34),-('Diário 2º PA'!$O$5:$O$2027=N$1),('Diário 2º PA'!$F$5:$F$2027))+SUMPRODUCT(-('Diário 3º PA'!$E$5:$E$2043='Analítico Cx.'!$B34),-('Diário 3º PA'!$O$5:$O$2043=N$1),('Diário 3º PA'!$F$5:$F$2043))+SUMPRODUCT(-('Diário 4º PA'!$E$5:$E$2010='Analítico Cx.'!$B34),-('Diário 4º PA'!$O$5:$O$2010=N$1),('Diário 4º PA'!$F$5:$F$2010))</f>
        <v>0</v>
      </c>
      <c r="O34" s="216">
        <f>SUM(C34:N34)</f>
        <v>0</v>
      </c>
      <c r="P34" s="191">
        <f t="shared" ref="P34:P58" si="7">IF($O$158=0,0,O34/$O$158)</f>
        <v>0</v>
      </c>
    </row>
    <row r="35" spans="1:16" ht="23.25" customHeight="1" x14ac:dyDescent="0.2">
      <c r="A35" s="225" t="s">
        <v>172</v>
      </c>
      <c r="B35" s="128" t="s">
        <v>266</v>
      </c>
      <c r="C35" s="215">
        <f>SUMPRODUCT(-('Diário 1º PA'!$E$5:$E$1982='Analítico Cx.'!$B35),-('Diário 1º PA'!$O$5:$O$1982=C$1),('Diário 1º PA'!$F$5:$F$1982))+SUMPRODUCT(-('Diário 2º PA'!$E$5:$E$2027='Analítico Cx.'!$B35),-('Diário 2º PA'!$O$5:$O$2027=C$1),('Diário 2º PA'!$F$5:$F$2027))+SUMPRODUCT(-('Diário 3º PA'!$E$5:$E$2043='Analítico Cx.'!$B35),-('Diário 3º PA'!$O$5:$O$2043=C$1),('Diário 3º PA'!$F$5:$F$2043))+SUMPRODUCT(-('Diário 4º PA'!$E$5:$E$2010='Analítico Cx.'!$B35),-('Diário 4º PA'!$O$5:$O$2010=C$1),('Diário 4º PA'!$F$5:$F$2010))</f>
        <v>0</v>
      </c>
      <c r="D35" s="215">
        <f>SUMPRODUCT(-('Diário 1º PA'!$E$5:$E$1982='Analítico Cx.'!$B35),-('Diário 1º PA'!$O$5:$O$1982=D$1),('Diário 1º PA'!$F$5:$F$1982))+SUMPRODUCT(-('Diário 2º PA'!$E$5:$E$2027='Analítico Cx.'!$B35),-('Diário 2º PA'!$O$5:$O$2027=D$1),('Diário 2º PA'!$F$5:$F$2027))+SUMPRODUCT(-('Diário 3º PA'!$E$5:$E$2043='Analítico Cx.'!$B35),-('Diário 3º PA'!$O$5:$O$2043=D$1),('Diário 3º PA'!$F$5:$F$2043))+SUMPRODUCT(-('Diário 4º PA'!$E$5:$E$2010='Analítico Cx.'!$B35),-('Diário 4º PA'!$O$5:$O$2010=D$1),('Diário 4º PA'!$F$5:$F$2010))</f>
        <v>0</v>
      </c>
      <c r="E35" s="215">
        <f>SUMPRODUCT(-('Diário 1º PA'!$E$5:$E$1982='Analítico Cx.'!$B35),-('Diário 1º PA'!$O$5:$O$1982=E$1),('Diário 1º PA'!$F$5:$F$1982))+SUMPRODUCT(-('Diário 2º PA'!$E$5:$E$2027='Analítico Cx.'!$B35),-('Diário 2º PA'!$O$5:$O$2027=E$1),('Diário 2º PA'!$F$5:$F$2027))+SUMPRODUCT(-('Diário 3º PA'!$E$5:$E$2043='Analítico Cx.'!$B35),-('Diário 3º PA'!$O$5:$O$2043=E$1),('Diário 3º PA'!$F$5:$F$2043))+SUMPRODUCT(-('Diário 4º PA'!$E$5:$E$2010='Analítico Cx.'!$B35),-('Diário 4º PA'!$O$5:$O$2010=E$1),('Diário 4º PA'!$F$5:$F$2010))</f>
        <v>0</v>
      </c>
      <c r="F35" s="215">
        <f>SUMPRODUCT(-('Diário 1º PA'!$E$5:$E$1982='Analítico Cx.'!$B35),-('Diário 1º PA'!$O$5:$O$1982=F$1),('Diário 1º PA'!$F$5:$F$1982))+SUMPRODUCT(-('Diário 2º PA'!$E$5:$E$2027='Analítico Cx.'!$B35),-('Diário 2º PA'!$O$5:$O$2027=F$1),('Diário 2º PA'!$F$5:$F$2027))+SUMPRODUCT(-('Diário 3º PA'!$E$5:$E$2043='Analítico Cx.'!$B35),-('Diário 3º PA'!$O$5:$O$2043=F$1),('Diário 3º PA'!$F$5:$F$2043))+SUMPRODUCT(-('Diário 4º PA'!$E$5:$E$2010='Analítico Cx.'!$B35),-('Diário 4º PA'!$O$5:$O$2010=F$1),('Diário 4º PA'!$F$5:$F$2010))</f>
        <v>0</v>
      </c>
      <c r="G35" s="215">
        <f>SUMPRODUCT(-('Diário 1º PA'!$E$5:$E$1982='Analítico Cx.'!$B35),-('Diário 1º PA'!$O$5:$O$1982=G$1),('Diário 1º PA'!$F$5:$F$1982))+SUMPRODUCT(-('Diário 2º PA'!$E$5:$E$2027='Analítico Cx.'!$B35),-('Diário 2º PA'!$O$5:$O$2027=G$1),('Diário 2º PA'!$F$5:$F$2027))+SUMPRODUCT(-('Diário 3º PA'!$E$5:$E$2043='Analítico Cx.'!$B35),-('Diário 3º PA'!$O$5:$O$2043=G$1),('Diário 3º PA'!$F$5:$F$2043))+SUMPRODUCT(-('Diário 4º PA'!$E$5:$E$2010='Analítico Cx.'!$B35),-('Diário 4º PA'!$O$5:$O$2010=G$1),('Diário 4º PA'!$F$5:$F$2010))</f>
        <v>0</v>
      </c>
      <c r="H35" s="215">
        <f>SUMPRODUCT(-('Diário 1º PA'!$E$5:$E$1982='Analítico Cx.'!$B35),-('Diário 1º PA'!$O$5:$O$1982=H$1),('Diário 1º PA'!$F$5:$F$1982))+SUMPRODUCT(-('Diário 2º PA'!$E$5:$E$2027='Analítico Cx.'!$B35),-('Diário 2º PA'!$O$5:$O$2027=H$1),('Diário 2º PA'!$F$5:$F$2027))+SUMPRODUCT(-('Diário 3º PA'!$E$5:$E$2043='Analítico Cx.'!$B35),-('Diário 3º PA'!$O$5:$O$2043=H$1),('Diário 3º PA'!$F$5:$F$2043))+SUMPRODUCT(-('Diário 4º PA'!$E$5:$E$2010='Analítico Cx.'!$B35),-('Diário 4º PA'!$O$5:$O$2010=H$1),('Diário 4º PA'!$F$5:$F$2010))</f>
        <v>0</v>
      </c>
      <c r="I35" s="215">
        <f>SUMPRODUCT(-('Diário 1º PA'!$E$5:$E$1982='Analítico Cx.'!$B35),-('Diário 1º PA'!$O$5:$O$1982=I$1),('Diário 1º PA'!$F$5:$F$1982))+SUMPRODUCT(-('Diário 2º PA'!$E$5:$E$2027='Analítico Cx.'!$B35),-('Diário 2º PA'!$O$5:$O$2027=I$1),('Diário 2º PA'!$F$5:$F$2027))+SUMPRODUCT(-('Diário 3º PA'!$E$5:$E$2043='Analítico Cx.'!$B35),-('Diário 3º PA'!$O$5:$O$2043=I$1),('Diário 3º PA'!$F$5:$F$2043))+SUMPRODUCT(-('Diário 4º PA'!$E$5:$E$2010='Analítico Cx.'!$B35),-('Diário 4º PA'!$O$5:$O$2010=I$1),('Diário 4º PA'!$F$5:$F$2010))</f>
        <v>0</v>
      </c>
      <c r="J35" s="215">
        <f>SUMPRODUCT(-('Diário 1º PA'!$E$5:$E$1982='Analítico Cx.'!$B35),-('Diário 1º PA'!$O$5:$O$1982=J$1),('Diário 1º PA'!$F$5:$F$1982))+SUMPRODUCT(-('Diário 2º PA'!$E$5:$E$2027='Analítico Cx.'!$B35),-('Diário 2º PA'!$O$5:$O$2027=J$1),('Diário 2º PA'!$F$5:$F$2027))+SUMPRODUCT(-('Diário 3º PA'!$E$5:$E$2043='Analítico Cx.'!$B35),-('Diário 3º PA'!$O$5:$O$2043=J$1),('Diário 3º PA'!$F$5:$F$2043))+SUMPRODUCT(-('Diário 4º PA'!$E$5:$E$2010='Analítico Cx.'!$B35),-('Diário 4º PA'!$O$5:$O$2010=J$1),('Diário 4º PA'!$F$5:$F$2010))</f>
        <v>0</v>
      </c>
      <c r="K35" s="215">
        <f>SUMPRODUCT(-('Diário 1º PA'!$E$5:$E$1982='Analítico Cx.'!$B35),-('Diário 1º PA'!$O$5:$O$1982=K$1),('Diário 1º PA'!$F$5:$F$1982))+SUMPRODUCT(-('Diário 2º PA'!$E$5:$E$2027='Analítico Cx.'!$B35),-('Diário 2º PA'!$O$5:$O$2027=K$1),('Diário 2º PA'!$F$5:$F$2027))+SUMPRODUCT(-('Diário 3º PA'!$E$5:$E$2043='Analítico Cx.'!$B35),-('Diário 3º PA'!$O$5:$O$2043=K$1),('Diário 3º PA'!$F$5:$F$2043))+SUMPRODUCT(-('Diário 4º PA'!$E$5:$E$2010='Analítico Cx.'!$B35),-('Diário 4º PA'!$O$5:$O$2010=K$1),('Diário 4º PA'!$F$5:$F$2010))</f>
        <v>0</v>
      </c>
      <c r="L35" s="215">
        <f>SUMPRODUCT(-('Diário 1º PA'!$E$5:$E$1982='Analítico Cx.'!$B35),-('Diário 1º PA'!$O$5:$O$1982=L$1),('Diário 1º PA'!$F$5:$F$1982))+SUMPRODUCT(-('Diário 2º PA'!$E$5:$E$2027='Analítico Cx.'!$B35),-('Diário 2º PA'!$O$5:$O$2027=L$1),('Diário 2º PA'!$F$5:$F$2027))+SUMPRODUCT(-('Diário 3º PA'!$E$5:$E$2043='Analítico Cx.'!$B35),-('Diário 3º PA'!$O$5:$O$2043=L$1),('Diário 3º PA'!$F$5:$F$2043))+SUMPRODUCT(-('Diário 4º PA'!$E$5:$E$2010='Analítico Cx.'!$B35),-('Diário 4º PA'!$O$5:$O$2010=L$1),('Diário 4º PA'!$F$5:$F$2010))</f>
        <v>0</v>
      </c>
      <c r="M35" s="215">
        <f>SUMPRODUCT(-('Diário 1º PA'!$E$5:$E$1982='Analítico Cx.'!$B35),-('Diário 1º PA'!$O$5:$O$1982=M$1),('Diário 1º PA'!$F$5:$F$1982))+SUMPRODUCT(-('Diário 2º PA'!$E$5:$E$2027='Analítico Cx.'!$B35),-('Diário 2º PA'!$O$5:$O$2027=M$1),('Diário 2º PA'!$F$5:$F$2027))+SUMPRODUCT(-('Diário 3º PA'!$E$5:$E$2043='Analítico Cx.'!$B35),-('Diário 3º PA'!$O$5:$O$2043=M$1),('Diário 3º PA'!$F$5:$F$2043))+SUMPRODUCT(-('Diário 4º PA'!$E$5:$E$2010='Analítico Cx.'!$B35),-('Diário 4º PA'!$O$5:$O$2010=M$1),('Diário 4º PA'!$F$5:$F$2010))</f>
        <v>0</v>
      </c>
      <c r="N35" s="215">
        <f>SUMPRODUCT(-('Diário 1º PA'!$E$5:$E$1982='Analítico Cx.'!$B35),-('Diário 1º PA'!$O$5:$O$1982=N$1),('Diário 1º PA'!$F$5:$F$1982))+SUMPRODUCT(-('Diário 2º PA'!$E$5:$E$2027='Analítico Cx.'!$B35),-('Diário 2º PA'!$O$5:$O$2027=N$1),('Diário 2º PA'!$F$5:$F$2027))+SUMPRODUCT(-('Diário 3º PA'!$E$5:$E$2043='Analítico Cx.'!$B35),-('Diário 3º PA'!$O$5:$O$2043=N$1),('Diário 3º PA'!$F$5:$F$2043))+SUMPRODUCT(-('Diário 4º PA'!$E$5:$E$2010='Analítico Cx.'!$B35),-('Diário 4º PA'!$O$5:$O$2010=N$1),('Diário 4º PA'!$F$5:$F$2010))</f>
        <v>0</v>
      </c>
      <c r="O35" s="216">
        <f t="shared" ref="O35:O44" si="8">SUM(C35:N35)</f>
        <v>0</v>
      </c>
      <c r="P35" s="191">
        <f t="shared" si="7"/>
        <v>0</v>
      </c>
    </row>
    <row r="36" spans="1:16" ht="23.25" customHeight="1" x14ac:dyDescent="0.2">
      <c r="A36" s="225" t="s">
        <v>238</v>
      </c>
      <c r="B36" s="128" t="s">
        <v>4</v>
      </c>
      <c r="C36" s="215">
        <f>SUMPRODUCT(-('Diário 1º PA'!$E$5:$E$1982='Analítico Cx.'!$B36),-('Diário 1º PA'!$O$5:$O$1982=C$1),('Diário 1º PA'!$F$5:$F$1982))+SUMPRODUCT(-('Diário 2º PA'!$E$5:$E$2027='Analítico Cx.'!$B36),-('Diário 2º PA'!$O$5:$O$2027=C$1),('Diário 2º PA'!$F$5:$F$2027))+SUMPRODUCT(-('Diário 3º PA'!$E$5:$E$2043='Analítico Cx.'!$B36),-('Diário 3º PA'!$O$5:$O$2043=C$1),('Diário 3º PA'!$F$5:$F$2043))+SUMPRODUCT(-('Diário 4º PA'!$E$5:$E$2010='Analítico Cx.'!$B36),-('Diário 4º PA'!$O$5:$O$2010=C$1),('Diário 4º PA'!$F$5:$F$2010))</f>
        <v>0</v>
      </c>
      <c r="D36" s="215">
        <f>SUMPRODUCT(-('Diário 1º PA'!$E$5:$E$1982='Analítico Cx.'!$B36),-('Diário 1º PA'!$O$5:$O$1982=D$1),('Diário 1º PA'!$F$5:$F$1982))+SUMPRODUCT(-('Diário 2º PA'!$E$5:$E$2027='Analítico Cx.'!$B36),-('Diário 2º PA'!$O$5:$O$2027=D$1),('Diário 2º PA'!$F$5:$F$2027))+SUMPRODUCT(-('Diário 3º PA'!$E$5:$E$2043='Analítico Cx.'!$B36),-('Diário 3º PA'!$O$5:$O$2043=D$1),('Diário 3º PA'!$F$5:$F$2043))+SUMPRODUCT(-('Diário 4º PA'!$E$5:$E$2010='Analítico Cx.'!$B36),-('Diário 4º PA'!$O$5:$O$2010=D$1),('Diário 4º PA'!$F$5:$F$2010))</f>
        <v>122934.53</v>
      </c>
      <c r="E36" s="215">
        <f>SUMPRODUCT(-('Diário 1º PA'!$E$5:$E$1982='Analítico Cx.'!$B36),-('Diário 1º PA'!$O$5:$O$1982=E$1),('Diário 1º PA'!$F$5:$F$1982))+SUMPRODUCT(-('Diário 2º PA'!$E$5:$E$2027='Analítico Cx.'!$B36),-('Diário 2º PA'!$O$5:$O$2027=E$1),('Diário 2º PA'!$F$5:$F$2027))+SUMPRODUCT(-('Diário 3º PA'!$E$5:$E$2043='Analítico Cx.'!$B36),-('Diário 3º PA'!$O$5:$O$2043=E$1),('Diário 3º PA'!$F$5:$F$2043))+SUMPRODUCT(-('Diário 4º PA'!$E$5:$E$2010='Analítico Cx.'!$B36),-('Diário 4º PA'!$O$5:$O$2010=E$1),('Diário 4º PA'!$F$5:$F$2010))</f>
        <v>145523.98000000001</v>
      </c>
      <c r="F36" s="215">
        <f>SUMPRODUCT(-('Diário 1º PA'!$E$5:$E$1982='Analítico Cx.'!$B36),-('Diário 1º PA'!$O$5:$O$1982=F$1),('Diário 1º PA'!$F$5:$F$1982))+SUMPRODUCT(-('Diário 2º PA'!$E$5:$E$2027='Analítico Cx.'!$B36),-('Diário 2º PA'!$O$5:$O$2027=F$1),('Diário 2º PA'!$F$5:$F$2027))+SUMPRODUCT(-('Diário 3º PA'!$E$5:$E$2043='Analítico Cx.'!$B36),-('Diário 3º PA'!$O$5:$O$2043=F$1),('Diário 3º PA'!$F$5:$F$2043))+SUMPRODUCT(-('Diário 4º PA'!$E$5:$E$2010='Analítico Cx.'!$B36),-('Diário 4º PA'!$O$5:$O$2010=F$1),('Diário 4º PA'!$F$5:$F$2010))</f>
        <v>0</v>
      </c>
      <c r="G36" s="215">
        <f>SUMPRODUCT(-('Diário 1º PA'!$E$5:$E$1982='Analítico Cx.'!$B36),-('Diário 1º PA'!$O$5:$O$1982=G$1),('Diário 1º PA'!$F$5:$F$1982))+SUMPRODUCT(-('Diário 2º PA'!$E$5:$E$2027='Analítico Cx.'!$B36),-('Diário 2º PA'!$O$5:$O$2027=G$1),('Diário 2º PA'!$F$5:$F$2027))+SUMPRODUCT(-('Diário 3º PA'!$E$5:$E$2043='Analítico Cx.'!$B36),-('Diário 3º PA'!$O$5:$O$2043=G$1),('Diário 3º PA'!$F$5:$F$2043))+SUMPRODUCT(-('Diário 4º PA'!$E$5:$E$2010='Analítico Cx.'!$B36),-('Diário 4º PA'!$O$5:$O$2010=G$1),('Diário 4º PA'!$F$5:$F$2010))</f>
        <v>0</v>
      </c>
      <c r="H36" s="215">
        <f>SUMPRODUCT(-('Diário 1º PA'!$E$5:$E$1982='Analítico Cx.'!$B36),-('Diário 1º PA'!$O$5:$O$1982=H$1),('Diário 1º PA'!$F$5:$F$1982))+SUMPRODUCT(-('Diário 2º PA'!$E$5:$E$2027='Analítico Cx.'!$B36),-('Diário 2º PA'!$O$5:$O$2027=H$1),('Diário 2º PA'!$F$5:$F$2027))+SUMPRODUCT(-('Diário 3º PA'!$E$5:$E$2043='Analítico Cx.'!$B36),-('Diário 3º PA'!$O$5:$O$2043=H$1),('Diário 3º PA'!$F$5:$F$2043))+SUMPRODUCT(-('Diário 4º PA'!$E$5:$E$2010='Analítico Cx.'!$B36),-('Diário 4º PA'!$O$5:$O$2010=H$1),('Diário 4º PA'!$F$5:$F$2010))</f>
        <v>0</v>
      </c>
      <c r="I36" s="215">
        <f>SUMPRODUCT(-('Diário 1º PA'!$E$5:$E$1982='Analítico Cx.'!$B36),-('Diário 1º PA'!$O$5:$O$1982=I$1),('Diário 1º PA'!$F$5:$F$1982))+SUMPRODUCT(-('Diário 2º PA'!$E$5:$E$2027='Analítico Cx.'!$B36),-('Diário 2º PA'!$O$5:$O$2027=I$1),('Diário 2º PA'!$F$5:$F$2027))+SUMPRODUCT(-('Diário 3º PA'!$E$5:$E$2043='Analítico Cx.'!$B36),-('Diário 3º PA'!$O$5:$O$2043=I$1),('Diário 3º PA'!$F$5:$F$2043))+SUMPRODUCT(-('Diário 4º PA'!$E$5:$E$2010='Analítico Cx.'!$B36),-('Diário 4º PA'!$O$5:$O$2010=I$1),('Diário 4º PA'!$F$5:$F$2010))</f>
        <v>0</v>
      </c>
      <c r="J36" s="215">
        <f>SUMPRODUCT(-('Diário 1º PA'!$E$5:$E$1982='Analítico Cx.'!$B36),-('Diário 1º PA'!$O$5:$O$1982=J$1),('Diário 1º PA'!$F$5:$F$1982))+SUMPRODUCT(-('Diário 2º PA'!$E$5:$E$2027='Analítico Cx.'!$B36),-('Diário 2º PA'!$O$5:$O$2027=J$1),('Diário 2º PA'!$F$5:$F$2027))+SUMPRODUCT(-('Diário 3º PA'!$E$5:$E$2043='Analítico Cx.'!$B36),-('Diário 3º PA'!$O$5:$O$2043=J$1),('Diário 3º PA'!$F$5:$F$2043))+SUMPRODUCT(-('Diário 4º PA'!$E$5:$E$2010='Analítico Cx.'!$B36),-('Diário 4º PA'!$O$5:$O$2010=J$1),('Diário 4º PA'!$F$5:$F$2010))</f>
        <v>0</v>
      </c>
      <c r="K36" s="215">
        <f>SUMPRODUCT(-('Diário 1º PA'!$E$5:$E$1982='Analítico Cx.'!$B36),-('Diário 1º PA'!$O$5:$O$1982=K$1),('Diário 1º PA'!$F$5:$F$1982))+SUMPRODUCT(-('Diário 2º PA'!$E$5:$E$2027='Analítico Cx.'!$B36),-('Diário 2º PA'!$O$5:$O$2027=K$1),('Diário 2º PA'!$F$5:$F$2027))+SUMPRODUCT(-('Diário 3º PA'!$E$5:$E$2043='Analítico Cx.'!$B36),-('Diário 3º PA'!$O$5:$O$2043=K$1),('Diário 3º PA'!$F$5:$F$2043))+SUMPRODUCT(-('Diário 4º PA'!$E$5:$E$2010='Analítico Cx.'!$B36),-('Diário 4º PA'!$O$5:$O$2010=K$1),('Diário 4º PA'!$F$5:$F$2010))</f>
        <v>0</v>
      </c>
      <c r="L36" s="215">
        <f>SUMPRODUCT(-('Diário 1º PA'!$E$5:$E$1982='Analítico Cx.'!$B36),-('Diário 1º PA'!$O$5:$O$1982=L$1),('Diário 1º PA'!$F$5:$F$1982))+SUMPRODUCT(-('Diário 2º PA'!$E$5:$E$2027='Analítico Cx.'!$B36),-('Diário 2º PA'!$O$5:$O$2027=L$1),('Diário 2º PA'!$F$5:$F$2027))+SUMPRODUCT(-('Diário 3º PA'!$E$5:$E$2043='Analítico Cx.'!$B36),-('Diário 3º PA'!$O$5:$O$2043=L$1),('Diário 3º PA'!$F$5:$F$2043))+SUMPRODUCT(-('Diário 4º PA'!$E$5:$E$2010='Analítico Cx.'!$B36),-('Diário 4º PA'!$O$5:$O$2010=L$1),('Diário 4º PA'!$F$5:$F$2010))</f>
        <v>0</v>
      </c>
      <c r="M36" s="215">
        <f>SUMPRODUCT(-('Diário 1º PA'!$E$5:$E$1982='Analítico Cx.'!$B36),-('Diário 1º PA'!$O$5:$O$1982=M$1),('Diário 1º PA'!$F$5:$F$1982))+SUMPRODUCT(-('Diário 2º PA'!$E$5:$E$2027='Analítico Cx.'!$B36),-('Diário 2º PA'!$O$5:$O$2027=M$1),('Diário 2º PA'!$F$5:$F$2027))+SUMPRODUCT(-('Diário 3º PA'!$E$5:$E$2043='Analítico Cx.'!$B36),-('Diário 3º PA'!$O$5:$O$2043=M$1),('Diário 3º PA'!$F$5:$F$2043))+SUMPRODUCT(-('Diário 4º PA'!$E$5:$E$2010='Analítico Cx.'!$B36),-('Diário 4º PA'!$O$5:$O$2010=M$1),('Diário 4º PA'!$F$5:$F$2010))</f>
        <v>0</v>
      </c>
      <c r="N36" s="215">
        <f>SUMPRODUCT(-('Diário 1º PA'!$E$5:$E$1982='Analítico Cx.'!$B36),-('Diário 1º PA'!$O$5:$O$1982=N$1),('Diário 1º PA'!$F$5:$F$1982))+SUMPRODUCT(-('Diário 2º PA'!$E$5:$E$2027='Analítico Cx.'!$B36),-('Diário 2º PA'!$O$5:$O$2027=N$1),('Diário 2º PA'!$F$5:$F$2027))+SUMPRODUCT(-('Diário 3º PA'!$E$5:$E$2043='Analítico Cx.'!$B36),-('Diário 3º PA'!$O$5:$O$2043=N$1),('Diário 3º PA'!$F$5:$F$2043))+SUMPRODUCT(-('Diário 4º PA'!$E$5:$E$2010='Analítico Cx.'!$B36),-('Diário 4º PA'!$O$5:$O$2010=N$1),('Diário 4º PA'!$F$5:$F$2010))</f>
        <v>0</v>
      </c>
      <c r="O36" s="216">
        <f t="shared" si="8"/>
        <v>268458.51</v>
      </c>
      <c r="P36" s="191">
        <f t="shared" si="7"/>
        <v>3.8945874489347027E-2</v>
      </c>
    </row>
    <row r="37" spans="1:16" ht="23.25" customHeight="1" x14ac:dyDescent="0.2">
      <c r="A37" s="225" t="s">
        <v>239</v>
      </c>
      <c r="B37" s="128" t="s">
        <v>10</v>
      </c>
      <c r="C37" s="215">
        <f>SUMPRODUCT(-('Diário 1º PA'!$E$5:$E$1982='Analítico Cx.'!$B37),-('Diário 1º PA'!$O$5:$O$1982=C$1),('Diário 1º PA'!$F$5:$F$1982))+SUMPRODUCT(-('Diário 2º PA'!$E$5:$E$2027='Analítico Cx.'!$B37),-('Diário 2º PA'!$O$5:$O$2027=C$1),('Diário 2º PA'!$F$5:$F$2027))+SUMPRODUCT(-('Diário 3º PA'!$E$5:$E$2043='Analítico Cx.'!$B37),-('Diário 3º PA'!$O$5:$O$2043=C$1),('Diário 3º PA'!$F$5:$F$2043))+SUMPRODUCT(-('Diário 4º PA'!$E$5:$E$2010='Analítico Cx.'!$B37),-('Diário 4º PA'!$O$5:$O$2010=C$1),('Diário 4º PA'!$F$5:$F$2010))</f>
        <v>0</v>
      </c>
      <c r="D37" s="215">
        <f>SUMPRODUCT(-('Diário 1º PA'!$E$5:$E$1982='Analítico Cx.'!$B37),-('Diário 1º PA'!$O$5:$O$1982=D$1),('Diário 1º PA'!$F$5:$F$1982))+SUMPRODUCT(-('Diário 2º PA'!$E$5:$E$2027='Analítico Cx.'!$B37),-('Diário 2º PA'!$O$5:$O$2027=D$1),('Diário 2º PA'!$F$5:$F$2027))+SUMPRODUCT(-('Diário 3º PA'!$E$5:$E$2043='Analítico Cx.'!$B37),-('Diário 3º PA'!$O$5:$O$2043=D$1),('Diário 3º PA'!$F$5:$F$2043))+SUMPRODUCT(-('Diário 4º PA'!$E$5:$E$2010='Analítico Cx.'!$B37),-('Diário 4º PA'!$O$5:$O$2010=D$1),('Diário 4º PA'!$F$5:$F$2010))</f>
        <v>27.93</v>
      </c>
      <c r="E37" s="215">
        <f>SUMPRODUCT(-('Diário 1º PA'!$E$5:$E$1982='Analítico Cx.'!$B37),-('Diário 1º PA'!$O$5:$O$1982=E$1),('Diário 1º PA'!$F$5:$F$1982))+SUMPRODUCT(-('Diário 2º PA'!$E$5:$E$2027='Analítico Cx.'!$B37),-('Diário 2º PA'!$O$5:$O$2027=E$1),('Diário 2º PA'!$F$5:$F$2027))+SUMPRODUCT(-('Diário 3º PA'!$E$5:$E$2043='Analítico Cx.'!$B37),-('Diário 3º PA'!$O$5:$O$2043=E$1),('Diário 3º PA'!$F$5:$F$2043))+SUMPRODUCT(-('Diário 4º PA'!$E$5:$E$2010='Analítico Cx.'!$B37),-('Diário 4º PA'!$O$5:$O$2010=E$1),('Diário 4º PA'!$F$5:$F$2010))</f>
        <v>2276.5600000000004</v>
      </c>
      <c r="F37" s="215">
        <f>SUMPRODUCT(-('Diário 1º PA'!$E$5:$E$1982='Analítico Cx.'!$B37),-('Diário 1º PA'!$O$5:$O$1982=F$1),('Diário 1º PA'!$F$5:$F$1982))+SUMPRODUCT(-('Diário 2º PA'!$E$5:$E$2027='Analítico Cx.'!$B37),-('Diário 2º PA'!$O$5:$O$2027=F$1),('Diário 2º PA'!$F$5:$F$2027))+SUMPRODUCT(-('Diário 3º PA'!$E$5:$E$2043='Analítico Cx.'!$B37),-('Diário 3º PA'!$O$5:$O$2043=F$1),('Diário 3º PA'!$F$5:$F$2043))+SUMPRODUCT(-('Diário 4º PA'!$E$5:$E$2010='Analítico Cx.'!$B37),-('Diário 4º PA'!$O$5:$O$2010=F$1),('Diário 4º PA'!$F$5:$F$2010))</f>
        <v>0</v>
      </c>
      <c r="G37" s="215">
        <f>SUMPRODUCT(-('Diário 1º PA'!$E$5:$E$1982='Analítico Cx.'!$B37),-('Diário 1º PA'!$O$5:$O$1982=G$1),('Diário 1º PA'!$F$5:$F$1982))+SUMPRODUCT(-('Diário 2º PA'!$E$5:$E$2027='Analítico Cx.'!$B37),-('Diário 2º PA'!$O$5:$O$2027=G$1),('Diário 2º PA'!$F$5:$F$2027))+SUMPRODUCT(-('Diário 3º PA'!$E$5:$E$2043='Analítico Cx.'!$B37),-('Diário 3º PA'!$O$5:$O$2043=G$1),('Diário 3º PA'!$F$5:$F$2043))+SUMPRODUCT(-('Diário 4º PA'!$E$5:$E$2010='Analítico Cx.'!$B37),-('Diário 4º PA'!$O$5:$O$2010=G$1),('Diário 4º PA'!$F$5:$F$2010))</f>
        <v>0</v>
      </c>
      <c r="H37" s="215">
        <f>SUMPRODUCT(-('Diário 1º PA'!$E$5:$E$1982='Analítico Cx.'!$B37),-('Diário 1º PA'!$O$5:$O$1982=H$1),('Diário 1º PA'!$F$5:$F$1982))+SUMPRODUCT(-('Diário 2º PA'!$E$5:$E$2027='Analítico Cx.'!$B37),-('Diário 2º PA'!$O$5:$O$2027=H$1),('Diário 2º PA'!$F$5:$F$2027))+SUMPRODUCT(-('Diário 3º PA'!$E$5:$E$2043='Analítico Cx.'!$B37),-('Diário 3º PA'!$O$5:$O$2043=H$1),('Diário 3º PA'!$F$5:$F$2043))+SUMPRODUCT(-('Diário 4º PA'!$E$5:$E$2010='Analítico Cx.'!$B37),-('Diário 4º PA'!$O$5:$O$2010=H$1),('Diário 4º PA'!$F$5:$F$2010))</f>
        <v>0</v>
      </c>
      <c r="I37" s="215">
        <f>SUMPRODUCT(-('Diário 1º PA'!$E$5:$E$1982='Analítico Cx.'!$B37),-('Diário 1º PA'!$O$5:$O$1982=I$1),('Diário 1º PA'!$F$5:$F$1982))+SUMPRODUCT(-('Diário 2º PA'!$E$5:$E$2027='Analítico Cx.'!$B37),-('Diário 2º PA'!$O$5:$O$2027=I$1),('Diário 2º PA'!$F$5:$F$2027))+SUMPRODUCT(-('Diário 3º PA'!$E$5:$E$2043='Analítico Cx.'!$B37),-('Diário 3º PA'!$O$5:$O$2043=I$1),('Diário 3º PA'!$F$5:$F$2043))+SUMPRODUCT(-('Diário 4º PA'!$E$5:$E$2010='Analítico Cx.'!$B37),-('Diário 4º PA'!$O$5:$O$2010=I$1),('Diário 4º PA'!$F$5:$F$2010))</f>
        <v>0</v>
      </c>
      <c r="J37" s="215">
        <f>SUMPRODUCT(-('Diário 1º PA'!$E$5:$E$1982='Analítico Cx.'!$B37),-('Diário 1º PA'!$O$5:$O$1982=J$1),('Diário 1º PA'!$F$5:$F$1982))+SUMPRODUCT(-('Diário 2º PA'!$E$5:$E$2027='Analítico Cx.'!$B37),-('Diário 2º PA'!$O$5:$O$2027=J$1),('Diário 2º PA'!$F$5:$F$2027))+SUMPRODUCT(-('Diário 3º PA'!$E$5:$E$2043='Analítico Cx.'!$B37),-('Diário 3º PA'!$O$5:$O$2043=J$1),('Diário 3º PA'!$F$5:$F$2043))+SUMPRODUCT(-('Diário 4º PA'!$E$5:$E$2010='Analítico Cx.'!$B37),-('Diário 4º PA'!$O$5:$O$2010=J$1),('Diário 4º PA'!$F$5:$F$2010))</f>
        <v>0</v>
      </c>
      <c r="K37" s="215">
        <f>SUMPRODUCT(-('Diário 1º PA'!$E$5:$E$1982='Analítico Cx.'!$B37),-('Diário 1º PA'!$O$5:$O$1982=K$1),('Diário 1º PA'!$F$5:$F$1982))+SUMPRODUCT(-('Diário 2º PA'!$E$5:$E$2027='Analítico Cx.'!$B37),-('Diário 2º PA'!$O$5:$O$2027=K$1),('Diário 2º PA'!$F$5:$F$2027))+SUMPRODUCT(-('Diário 3º PA'!$E$5:$E$2043='Analítico Cx.'!$B37),-('Diário 3º PA'!$O$5:$O$2043=K$1),('Diário 3º PA'!$F$5:$F$2043))+SUMPRODUCT(-('Diário 4º PA'!$E$5:$E$2010='Analítico Cx.'!$B37),-('Diário 4º PA'!$O$5:$O$2010=K$1),('Diário 4º PA'!$F$5:$F$2010))</f>
        <v>0</v>
      </c>
      <c r="L37" s="215">
        <f>SUMPRODUCT(-('Diário 1º PA'!$E$5:$E$1982='Analítico Cx.'!$B37),-('Diário 1º PA'!$O$5:$O$1982=L$1),('Diário 1º PA'!$F$5:$F$1982))+SUMPRODUCT(-('Diário 2º PA'!$E$5:$E$2027='Analítico Cx.'!$B37),-('Diário 2º PA'!$O$5:$O$2027=L$1),('Diário 2º PA'!$F$5:$F$2027))+SUMPRODUCT(-('Diário 3º PA'!$E$5:$E$2043='Analítico Cx.'!$B37),-('Diário 3º PA'!$O$5:$O$2043=L$1),('Diário 3º PA'!$F$5:$F$2043))+SUMPRODUCT(-('Diário 4º PA'!$E$5:$E$2010='Analítico Cx.'!$B37),-('Diário 4º PA'!$O$5:$O$2010=L$1),('Diário 4º PA'!$F$5:$F$2010))</f>
        <v>0</v>
      </c>
      <c r="M37" s="215">
        <f>SUMPRODUCT(-('Diário 1º PA'!$E$5:$E$1982='Analítico Cx.'!$B37),-('Diário 1º PA'!$O$5:$O$1982=M$1),('Diário 1º PA'!$F$5:$F$1982))+SUMPRODUCT(-('Diário 2º PA'!$E$5:$E$2027='Analítico Cx.'!$B37),-('Diário 2º PA'!$O$5:$O$2027=M$1),('Diário 2º PA'!$F$5:$F$2027))+SUMPRODUCT(-('Diário 3º PA'!$E$5:$E$2043='Analítico Cx.'!$B37),-('Diário 3º PA'!$O$5:$O$2043=M$1),('Diário 3º PA'!$F$5:$F$2043))+SUMPRODUCT(-('Diário 4º PA'!$E$5:$E$2010='Analítico Cx.'!$B37),-('Diário 4º PA'!$O$5:$O$2010=M$1),('Diário 4º PA'!$F$5:$F$2010))</f>
        <v>0</v>
      </c>
      <c r="N37" s="215">
        <f>SUMPRODUCT(-('Diário 1º PA'!$E$5:$E$1982='Analítico Cx.'!$B37),-('Diário 1º PA'!$O$5:$O$1982=N$1),('Diário 1º PA'!$F$5:$F$1982))+SUMPRODUCT(-('Diário 2º PA'!$E$5:$E$2027='Analítico Cx.'!$B37),-('Diário 2º PA'!$O$5:$O$2027=N$1),('Diário 2º PA'!$F$5:$F$2027))+SUMPRODUCT(-('Diário 3º PA'!$E$5:$E$2043='Analítico Cx.'!$B37),-('Diário 3º PA'!$O$5:$O$2043=N$1),('Diário 3º PA'!$F$5:$F$2043))+SUMPRODUCT(-('Diário 4º PA'!$E$5:$E$2010='Analítico Cx.'!$B37),-('Diário 4º PA'!$O$5:$O$2010=N$1),('Diário 4º PA'!$F$5:$F$2010))</f>
        <v>0</v>
      </c>
      <c r="O37" s="216">
        <f t="shared" si="8"/>
        <v>2304.4900000000002</v>
      </c>
      <c r="P37" s="191">
        <f t="shared" si="7"/>
        <v>3.343175014342266E-4</v>
      </c>
    </row>
    <row r="38" spans="1:16" ht="23.25" customHeight="1" x14ac:dyDescent="0.2">
      <c r="A38" s="225" t="s">
        <v>240</v>
      </c>
      <c r="B38" s="128" t="s">
        <v>267</v>
      </c>
      <c r="C38" s="215">
        <f>SUMPRODUCT(-('Diário 1º PA'!$E$5:$E$1982='Analítico Cx.'!$B38),-('Diário 1º PA'!$O$5:$O$1982=C$1),('Diário 1º PA'!$F$5:$F$1982))+SUMPRODUCT(-('Diário 2º PA'!$E$5:$E$2027='Analítico Cx.'!$B38),-('Diário 2º PA'!$O$5:$O$2027=C$1),('Diário 2º PA'!$F$5:$F$2027))+SUMPRODUCT(-('Diário 3º PA'!$E$5:$E$2043='Analítico Cx.'!$B38),-('Diário 3º PA'!$O$5:$O$2043=C$1),('Diário 3º PA'!$F$5:$F$2043))+SUMPRODUCT(-('Diário 4º PA'!$E$5:$E$2010='Analítico Cx.'!$B38),-('Diário 4º PA'!$O$5:$O$2010=C$1),('Diário 4º PA'!$F$5:$F$2010))</f>
        <v>818.4</v>
      </c>
      <c r="D38" s="215">
        <f>SUMPRODUCT(-('Diário 1º PA'!$E$5:$E$1982='Analítico Cx.'!$B38),-('Diário 1º PA'!$O$5:$O$1982=D$1),('Diário 1º PA'!$F$5:$F$1982))+SUMPRODUCT(-('Diário 2º PA'!$E$5:$E$2027='Analítico Cx.'!$B38),-('Diário 2º PA'!$O$5:$O$2027=D$1),('Diário 2º PA'!$F$5:$F$2027))+SUMPRODUCT(-('Diário 3º PA'!$E$5:$E$2043='Analítico Cx.'!$B38),-('Diário 3º PA'!$O$5:$O$2043=D$1),('Diário 3º PA'!$F$5:$F$2043))+SUMPRODUCT(-('Diário 4º PA'!$E$5:$E$2010='Analítico Cx.'!$B38),-('Diário 4º PA'!$O$5:$O$2010=D$1),('Diário 4º PA'!$F$5:$F$2010))</f>
        <v>1956.09</v>
      </c>
      <c r="E38" s="215">
        <f>SUMPRODUCT(-('Diário 1º PA'!$E$5:$E$1982='Analítico Cx.'!$B38),-('Diário 1º PA'!$O$5:$O$1982=E$1),('Diário 1º PA'!$F$5:$F$1982))+SUMPRODUCT(-('Diário 2º PA'!$E$5:$E$2027='Analítico Cx.'!$B38),-('Diário 2º PA'!$O$5:$O$2027=E$1),('Diário 2º PA'!$F$5:$F$2027))+SUMPRODUCT(-('Diário 3º PA'!$E$5:$E$2043='Analítico Cx.'!$B38),-('Diário 3º PA'!$O$5:$O$2043=E$1),('Diário 3º PA'!$F$5:$F$2043))+SUMPRODUCT(-('Diário 4º PA'!$E$5:$E$2010='Analítico Cx.'!$B38),-('Diário 4º PA'!$O$5:$O$2010=E$1),('Diário 4º PA'!$F$5:$F$2010))</f>
        <v>4776.3899999999994</v>
      </c>
      <c r="F38" s="215">
        <f>SUMPRODUCT(-('Diário 1º PA'!$E$5:$E$1982='Analítico Cx.'!$B38),-('Diário 1º PA'!$O$5:$O$1982=F$1),('Diário 1º PA'!$F$5:$F$1982))+SUMPRODUCT(-('Diário 2º PA'!$E$5:$E$2027='Analítico Cx.'!$B38),-('Diário 2º PA'!$O$5:$O$2027=F$1),('Diário 2º PA'!$F$5:$F$2027))+SUMPRODUCT(-('Diário 3º PA'!$E$5:$E$2043='Analítico Cx.'!$B38),-('Diário 3º PA'!$O$5:$O$2043=F$1),('Diário 3º PA'!$F$5:$F$2043))+SUMPRODUCT(-('Diário 4º PA'!$E$5:$E$2010='Analítico Cx.'!$B38),-('Diário 4º PA'!$O$5:$O$2010=F$1),('Diário 4º PA'!$F$5:$F$2010))</f>
        <v>0</v>
      </c>
      <c r="G38" s="215">
        <f>SUMPRODUCT(-('Diário 1º PA'!$E$5:$E$1982='Analítico Cx.'!$B38),-('Diário 1º PA'!$O$5:$O$1982=G$1),('Diário 1º PA'!$F$5:$F$1982))+SUMPRODUCT(-('Diário 2º PA'!$E$5:$E$2027='Analítico Cx.'!$B38),-('Diário 2º PA'!$O$5:$O$2027=G$1),('Diário 2º PA'!$F$5:$F$2027))+SUMPRODUCT(-('Diário 3º PA'!$E$5:$E$2043='Analítico Cx.'!$B38),-('Diário 3º PA'!$O$5:$O$2043=G$1),('Diário 3º PA'!$F$5:$F$2043))+SUMPRODUCT(-('Diário 4º PA'!$E$5:$E$2010='Analítico Cx.'!$B38),-('Diário 4º PA'!$O$5:$O$2010=G$1),('Diário 4º PA'!$F$5:$F$2010))</f>
        <v>0</v>
      </c>
      <c r="H38" s="215">
        <f>SUMPRODUCT(-('Diário 1º PA'!$E$5:$E$1982='Analítico Cx.'!$B38),-('Diário 1º PA'!$O$5:$O$1982=H$1),('Diário 1º PA'!$F$5:$F$1982))+SUMPRODUCT(-('Diário 2º PA'!$E$5:$E$2027='Analítico Cx.'!$B38),-('Diário 2º PA'!$O$5:$O$2027=H$1),('Diário 2º PA'!$F$5:$F$2027))+SUMPRODUCT(-('Diário 3º PA'!$E$5:$E$2043='Analítico Cx.'!$B38),-('Diário 3º PA'!$O$5:$O$2043=H$1),('Diário 3º PA'!$F$5:$F$2043))+SUMPRODUCT(-('Diário 4º PA'!$E$5:$E$2010='Analítico Cx.'!$B38),-('Diário 4º PA'!$O$5:$O$2010=H$1),('Diário 4º PA'!$F$5:$F$2010))</f>
        <v>0</v>
      </c>
      <c r="I38" s="215">
        <f>SUMPRODUCT(-('Diário 1º PA'!$E$5:$E$1982='Analítico Cx.'!$B38),-('Diário 1º PA'!$O$5:$O$1982=I$1),('Diário 1º PA'!$F$5:$F$1982))+SUMPRODUCT(-('Diário 2º PA'!$E$5:$E$2027='Analítico Cx.'!$B38),-('Diário 2º PA'!$O$5:$O$2027=I$1),('Diário 2º PA'!$F$5:$F$2027))+SUMPRODUCT(-('Diário 3º PA'!$E$5:$E$2043='Analítico Cx.'!$B38),-('Diário 3º PA'!$O$5:$O$2043=I$1),('Diário 3º PA'!$F$5:$F$2043))+SUMPRODUCT(-('Diário 4º PA'!$E$5:$E$2010='Analítico Cx.'!$B38),-('Diário 4º PA'!$O$5:$O$2010=I$1),('Diário 4º PA'!$F$5:$F$2010))</f>
        <v>0</v>
      </c>
      <c r="J38" s="215">
        <f>SUMPRODUCT(-('Diário 1º PA'!$E$5:$E$1982='Analítico Cx.'!$B38),-('Diário 1º PA'!$O$5:$O$1982=J$1),('Diário 1º PA'!$F$5:$F$1982))+SUMPRODUCT(-('Diário 2º PA'!$E$5:$E$2027='Analítico Cx.'!$B38),-('Diário 2º PA'!$O$5:$O$2027=J$1),('Diário 2º PA'!$F$5:$F$2027))+SUMPRODUCT(-('Diário 3º PA'!$E$5:$E$2043='Analítico Cx.'!$B38),-('Diário 3º PA'!$O$5:$O$2043=J$1),('Diário 3º PA'!$F$5:$F$2043))+SUMPRODUCT(-('Diário 4º PA'!$E$5:$E$2010='Analítico Cx.'!$B38),-('Diário 4º PA'!$O$5:$O$2010=J$1),('Diário 4º PA'!$F$5:$F$2010))</f>
        <v>0</v>
      </c>
      <c r="K38" s="215">
        <f>SUMPRODUCT(-('Diário 1º PA'!$E$5:$E$1982='Analítico Cx.'!$B38),-('Diário 1º PA'!$O$5:$O$1982=K$1),('Diário 1º PA'!$F$5:$F$1982))+SUMPRODUCT(-('Diário 2º PA'!$E$5:$E$2027='Analítico Cx.'!$B38),-('Diário 2º PA'!$O$5:$O$2027=K$1),('Diário 2º PA'!$F$5:$F$2027))+SUMPRODUCT(-('Diário 3º PA'!$E$5:$E$2043='Analítico Cx.'!$B38),-('Diário 3º PA'!$O$5:$O$2043=K$1),('Diário 3º PA'!$F$5:$F$2043))+SUMPRODUCT(-('Diário 4º PA'!$E$5:$E$2010='Analítico Cx.'!$B38),-('Diário 4º PA'!$O$5:$O$2010=K$1),('Diário 4º PA'!$F$5:$F$2010))</f>
        <v>0</v>
      </c>
      <c r="L38" s="215">
        <f>SUMPRODUCT(-('Diário 1º PA'!$E$5:$E$1982='Analítico Cx.'!$B38),-('Diário 1º PA'!$O$5:$O$1982=L$1),('Diário 1º PA'!$F$5:$F$1982))+SUMPRODUCT(-('Diário 2º PA'!$E$5:$E$2027='Analítico Cx.'!$B38),-('Diário 2º PA'!$O$5:$O$2027=L$1),('Diário 2º PA'!$F$5:$F$2027))+SUMPRODUCT(-('Diário 3º PA'!$E$5:$E$2043='Analítico Cx.'!$B38),-('Diário 3º PA'!$O$5:$O$2043=L$1),('Diário 3º PA'!$F$5:$F$2043))+SUMPRODUCT(-('Diário 4º PA'!$E$5:$E$2010='Analítico Cx.'!$B38),-('Diário 4º PA'!$O$5:$O$2010=L$1),('Diário 4º PA'!$F$5:$F$2010))</f>
        <v>0</v>
      </c>
      <c r="M38" s="215">
        <f>SUMPRODUCT(-('Diário 1º PA'!$E$5:$E$1982='Analítico Cx.'!$B38),-('Diário 1º PA'!$O$5:$O$1982=M$1),('Diário 1º PA'!$F$5:$F$1982))+SUMPRODUCT(-('Diário 2º PA'!$E$5:$E$2027='Analítico Cx.'!$B38),-('Diário 2º PA'!$O$5:$O$2027=M$1),('Diário 2º PA'!$F$5:$F$2027))+SUMPRODUCT(-('Diário 3º PA'!$E$5:$E$2043='Analítico Cx.'!$B38),-('Diário 3º PA'!$O$5:$O$2043=M$1),('Diário 3º PA'!$F$5:$F$2043))+SUMPRODUCT(-('Diário 4º PA'!$E$5:$E$2010='Analítico Cx.'!$B38),-('Diário 4º PA'!$O$5:$O$2010=M$1),('Diário 4º PA'!$F$5:$F$2010))</f>
        <v>0</v>
      </c>
      <c r="N38" s="215">
        <f>SUMPRODUCT(-('Diário 1º PA'!$E$5:$E$1982='Analítico Cx.'!$B38),-('Diário 1º PA'!$O$5:$O$1982=N$1),('Diário 1º PA'!$F$5:$F$1982))+SUMPRODUCT(-('Diário 2º PA'!$E$5:$E$2027='Analítico Cx.'!$B38),-('Diário 2º PA'!$O$5:$O$2027=N$1),('Diário 2º PA'!$F$5:$F$2027))+SUMPRODUCT(-('Diário 3º PA'!$E$5:$E$2043='Analítico Cx.'!$B38),-('Diário 3º PA'!$O$5:$O$2043=N$1),('Diário 3º PA'!$F$5:$F$2043))+SUMPRODUCT(-('Diário 4º PA'!$E$5:$E$2010='Analítico Cx.'!$B38),-('Diário 4º PA'!$O$5:$O$2010=N$1),('Diário 4º PA'!$F$5:$F$2010))</f>
        <v>0</v>
      </c>
      <c r="O38" s="216">
        <f t="shared" si="8"/>
        <v>7550.8799999999992</v>
      </c>
      <c r="P38" s="191">
        <f t="shared" si="7"/>
        <v>1.0954229939074036E-3</v>
      </c>
    </row>
    <row r="39" spans="1:16" ht="23.25" customHeight="1" x14ac:dyDescent="0.2">
      <c r="A39" s="225" t="s">
        <v>241</v>
      </c>
      <c r="B39" s="128" t="s">
        <v>286</v>
      </c>
      <c r="C39" s="215">
        <f>SUMPRODUCT(-('Diário 1º PA'!$E$5:$E$1982='Analítico Cx.'!$B39),-('Diário 1º PA'!$O$5:$O$1982=C$1),('Diário 1º PA'!$F$5:$F$1982))+SUMPRODUCT(-('Diário 2º PA'!$E$5:$E$2027='Analítico Cx.'!$B39),-('Diário 2º PA'!$O$5:$O$2027=C$1),('Diário 2º PA'!$F$5:$F$2027))+SUMPRODUCT(-('Diário 3º PA'!$E$5:$E$2043='Analítico Cx.'!$B39),-('Diário 3º PA'!$O$5:$O$2043=C$1),('Diário 3º PA'!$F$5:$F$2043))+SUMPRODUCT(-('Diário 4º PA'!$E$5:$E$2010='Analítico Cx.'!$B39),-('Diário 4º PA'!$O$5:$O$2010=C$1),('Diário 4º PA'!$F$5:$F$2010))</f>
        <v>781.35</v>
      </c>
      <c r="D39" s="215">
        <f>SUMPRODUCT(-('Diário 1º PA'!$E$5:$E$1982='Analítico Cx.'!$B39),-('Diário 1º PA'!$O$5:$O$1982=D$1),('Diário 1º PA'!$F$5:$F$1982))+SUMPRODUCT(-('Diário 2º PA'!$E$5:$E$2027='Analítico Cx.'!$B39),-('Diário 2º PA'!$O$5:$O$2027=D$1),('Diário 2º PA'!$F$5:$F$2027))+SUMPRODUCT(-('Diário 3º PA'!$E$5:$E$2043='Analítico Cx.'!$B39),-('Diário 3º PA'!$O$5:$O$2043=D$1),('Diário 3º PA'!$F$5:$F$2043))+SUMPRODUCT(-('Diário 4º PA'!$E$5:$E$2010='Analítico Cx.'!$B39),-('Diário 4º PA'!$O$5:$O$2010=D$1),('Diário 4º PA'!$F$5:$F$2010))</f>
        <v>2552.7200000000003</v>
      </c>
      <c r="E39" s="215">
        <f>SUMPRODUCT(-('Diário 1º PA'!$E$5:$E$1982='Analítico Cx.'!$B39),-('Diário 1º PA'!$O$5:$O$1982=E$1),('Diário 1º PA'!$F$5:$F$1982))+SUMPRODUCT(-('Diário 2º PA'!$E$5:$E$2027='Analítico Cx.'!$B39),-('Diário 2º PA'!$O$5:$O$2027=E$1),('Diário 2º PA'!$F$5:$F$2027))+SUMPRODUCT(-('Diário 3º PA'!$E$5:$E$2043='Analítico Cx.'!$B39),-('Diário 3º PA'!$O$5:$O$2043=E$1),('Diário 3º PA'!$F$5:$F$2043))+SUMPRODUCT(-('Diário 4º PA'!$E$5:$E$2010='Analítico Cx.'!$B39),-('Diário 4º PA'!$O$5:$O$2010=E$1),('Diário 4º PA'!$F$5:$F$2010))</f>
        <v>4502.5599999999995</v>
      </c>
      <c r="F39" s="215">
        <f>SUMPRODUCT(-('Diário 1º PA'!$E$5:$E$1982='Analítico Cx.'!$B39),-('Diário 1º PA'!$O$5:$O$1982=F$1),('Diário 1º PA'!$F$5:$F$1982))+SUMPRODUCT(-('Diário 2º PA'!$E$5:$E$2027='Analítico Cx.'!$B39),-('Diário 2º PA'!$O$5:$O$2027=F$1),('Diário 2º PA'!$F$5:$F$2027))+SUMPRODUCT(-('Diário 3º PA'!$E$5:$E$2043='Analítico Cx.'!$B39),-('Diário 3º PA'!$O$5:$O$2043=F$1),('Diário 3º PA'!$F$5:$F$2043))+SUMPRODUCT(-('Diário 4º PA'!$E$5:$E$2010='Analítico Cx.'!$B39),-('Diário 4º PA'!$O$5:$O$2010=F$1),('Diário 4º PA'!$F$5:$F$2010))</f>
        <v>0</v>
      </c>
      <c r="G39" s="215">
        <f>SUMPRODUCT(-('Diário 1º PA'!$E$5:$E$1982='Analítico Cx.'!$B39),-('Diário 1º PA'!$O$5:$O$1982=G$1),('Diário 1º PA'!$F$5:$F$1982))+SUMPRODUCT(-('Diário 2º PA'!$E$5:$E$2027='Analítico Cx.'!$B39),-('Diário 2º PA'!$O$5:$O$2027=G$1),('Diário 2º PA'!$F$5:$F$2027))+SUMPRODUCT(-('Diário 3º PA'!$E$5:$E$2043='Analítico Cx.'!$B39),-('Diário 3º PA'!$O$5:$O$2043=G$1),('Diário 3º PA'!$F$5:$F$2043))+SUMPRODUCT(-('Diário 4º PA'!$E$5:$E$2010='Analítico Cx.'!$B39),-('Diário 4º PA'!$O$5:$O$2010=G$1),('Diário 4º PA'!$F$5:$F$2010))</f>
        <v>0</v>
      </c>
      <c r="H39" s="215">
        <f>SUMPRODUCT(-('Diário 1º PA'!$E$5:$E$1982='Analítico Cx.'!$B39),-('Diário 1º PA'!$O$5:$O$1982=H$1),('Diário 1º PA'!$F$5:$F$1982))+SUMPRODUCT(-('Diário 2º PA'!$E$5:$E$2027='Analítico Cx.'!$B39),-('Diário 2º PA'!$O$5:$O$2027=H$1),('Diário 2º PA'!$F$5:$F$2027))+SUMPRODUCT(-('Diário 3º PA'!$E$5:$E$2043='Analítico Cx.'!$B39),-('Diário 3º PA'!$O$5:$O$2043=H$1),('Diário 3º PA'!$F$5:$F$2043))+SUMPRODUCT(-('Diário 4º PA'!$E$5:$E$2010='Analítico Cx.'!$B39),-('Diário 4º PA'!$O$5:$O$2010=H$1),('Diário 4º PA'!$F$5:$F$2010))</f>
        <v>0</v>
      </c>
      <c r="I39" s="215">
        <f>SUMPRODUCT(-('Diário 1º PA'!$E$5:$E$1982='Analítico Cx.'!$B39),-('Diário 1º PA'!$O$5:$O$1982=I$1),('Diário 1º PA'!$F$5:$F$1982))+SUMPRODUCT(-('Diário 2º PA'!$E$5:$E$2027='Analítico Cx.'!$B39),-('Diário 2º PA'!$O$5:$O$2027=I$1),('Diário 2º PA'!$F$5:$F$2027))+SUMPRODUCT(-('Diário 3º PA'!$E$5:$E$2043='Analítico Cx.'!$B39),-('Diário 3º PA'!$O$5:$O$2043=I$1),('Diário 3º PA'!$F$5:$F$2043))+SUMPRODUCT(-('Diário 4º PA'!$E$5:$E$2010='Analítico Cx.'!$B39),-('Diário 4º PA'!$O$5:$O$2010=I$1),('Diário 4º PA'!$F$5:$F$2010))</f>
        <v>0</v>
      </c>
      <c r="J39" s="215">
        <f>SUMPRODUCT(-('Diário 1º PA'!$E$5:$E$1982='Analítico Cx.'!$B39),-('Diário 1º PA'!$O$5:$O$1982=J$1),('Diário 1º PA'!$F$5:$F$1982))+SUMPRODUCT(-('Diário 2º PA'!$E$5:$E$2027='Analítico Cx.'!$B39),-('Diário 2º PA'!$O$5:$O$2027=J$1),('Diário 2º PA'!$F$5:$F$2027))+SUMPRODUCT(-('Diário 3º PA'!$E$5:$E$2043='Analítico Cx.'!$B39),-('Diário 3º PA'!$O$5:$O$2043=J$1),('Diário 3º PA'!$F$5:$F$2043))+SUMPRODUCT(-('Diário 4º PA'!$E$5:$E$2010='Analítico Cx.'!$B39),-('Diário 4º PA'!$O$5:$O$2010=J$1),('Diário 4º PA'!$F$5:$F$2010))</f>
        <v>0</v>
      </c>
      <c r="K39" s="215">
        <f>SUMPRODUCT(-('Diário 1º PA'!$E$5:$E$1982='Analítico Cx.'!$B39),-('Diário 1º PA'!$O$5:$O$1982=K$1),('Diário 1º PA'!$F$5:$F$1982))+SUMPRODUCT(-('Diário 2º PA'!$E$5:$E$2027='Analítico Cx.'!$B39),-('Diário 2º PA'!$O$5:$O$2027=K$1),('Diário 2º PA'!$F$5:$F$2027))+SUMPRODUCT(-('Diário 3º PA'!$E$5:$E$2043='Analítico Cx.'!$B39),-('Diário 3º PA'!$O$5:$O$2043=K$1),('Diário 3º PA'!$F$5:$F$2043))+SUMPRODUCT(-('Diário 4º PA'!$E$5:$E$2010='Analítico Cx.'!$B39),-('Diário 4º PA'!$O$5:$O$2010=K$1),('Diário 4º PA'!$F$5:$F$2010))</f>
        <v>0</v>
      </c>
      <c r="L39" s="215">
        <f>SUMPRODUCT(-('Diário 1º PA'!$E$5:$E$1982='Analítico Cx.'!$B39),-('Diário 1º PA'!$O$5:$O$1982=L$1),('Diário 1º PA'!$F$5:$F$1982))+SUMPRODUCT(-('Diário 2º PA'!$E$5:$E$2027='Analítico Cx.'!$B39),-('Diário 2º PA'!$O$5:$O$2027=L$1),('Diário 2º PA'!$F$5:$F$2027))+SUMPRODUCT(-('Diário 3º PA'!$E$5:$E$2043='Analítico Cx.'!$B39),-('Diário 3º PA'!$O$5:$O$2043=L$1),('Diário 3º PA'!$F$5:$F$2043))+SUMPRODUCT(-('Diário 4º PA'!$E$5:$E$2010='Analítico Cx.'!$B39),-('Diário 4º PA'!$O$5:$O$2010=L$1),('Diário 4º PA'!$F$5:$F$2010))</f>
        <v>0</v>
      </c>
      <c r="M39" s="215">
        <f>SUMPRODUCT(-('Diário 1º PA'!$E$5:$E$1982='Analítico Cx.'!$B39),-('Diário 1º PA'!$O$5:$O$1982=M$1),('Diário 1º PA'!$F$5:$F$1982))+SUMPRODUCT(-('Diário 2º PA'!$E$5:$E$2027='Analítico Cx.'!$B39),-('Diário 2º PA'!$O$5:$O$2027=M$1),('Diário 2º PA'!$F$5:$F$2027))+SUMPRODUCT(-('Diário 3º PA'!$E$5:$E$2043='Analítico Cx.'!$B39),-('Diário 3º PA'!$O$5:$O$2043=M$1),('Diário 3º PA'!$F$5:$F$2043))+SUMPRODUCT(-('Diário 4º PA'!$E$5:$E$2010='Analítico Cx.'!$B39),-('Diário 4º PA'!$O$5:$O$2010=M$1),('Diário 4º PA'!$F$5:$F$2010))</f>
        <v>0</v>
      </c>
      <c r="N39" s="215">
        <f>SUMPRODUCT(-('Diário 1º PA'!$E$5:$E$1982='Analítico Cx.'!$B39),-('Diário 1º PA'!$O$5:$O$1982=N$1),('Diário 1º PA'!$F$5:$F$1982))+SUMPRODUCT(-('Diário 2º PA'!$E$5:$E$2027='Analítico Cx.'!$B39),-('Diário 2º PA'!$O$5:$O$2027=N$1),('Diário 2º PA'!$F$5:$F$2027))+SUMPRODUCT(-('Diário 3º PA'!$E$5:$E$2043='Analítico Cx.'!$B39),-('Diário 3º PA'!$O$5:$O$2043=N$1),('Diário 3º PA'!$F$5:$F$2043))+SUMPRODUCT(-('Diário 4º PA'!$E$5:$E$2010='Analítico Cx.'!$B39),-('Diário 4º PA'!$O$5:$O$2010=N$1),('Diário 4º PA'!$F$5:$F$2010))</f>
        <v>0</v>
      </c>
      <c r="O39" s="216">
        <f t="shared" si="8"/>
        <v>7836.6299999999992</v>
      </c>
      <c r="P39" s="191">
        <f t="shared" si="7"/>
        <v>1.1368773833969783E-3</v>
      </c>
    </row>
    <row r="40" spans="1:16" ht="23.25" customHeight="1" x14ac:dyDescent="0.2">
      <c r="A40" s="225" t="s">
        <v>242</v>
      </c>
      <c r="B40" s="128" t="s">
        <v>268</v>
      </c>
      <c r="C40" s="215">
        <f>SUMPRODUCT(-('Diário 1º PA'!$E$5:$E$1982='Analítico Cx.'!$B40),-('Diário 1º PA'!$O$5:$O$1982=C$1),('Diário 1º PA'!$F$5:$F$1982))+SUMPRODUCT(-('Diário 2º PA'!$E$5:$E$2027='Analítico Cx.'!$B40),-('Diário 2º PA'!$O$5:$O$2027=C$1),('Diário 2º PA'!$F$5:$F$2027))+SUMPRODUCT(-('Diário 3º PA'!$E$5:$E$2043='Analítico Cx.'!$B40),-('Diário 3º PA'!$O$5:$O$2043=C$1),('Diário 3º PA'!$F$5:$F$2043))+SUMPRODUCT(-('Diário 4º PA'!$E$5:$E$2010='Analítico Cx.'!$B40),-('Diário 4º PA'!$O$5:$O$2010=C$1),('Diário 4º PA'!$F$5:$F$2010))</f>
        <v>260.45</v>
      </c>
      <c r="D40" s="215">
        <f>SUMPRODUCT(-('Diário 1º PA'!$E$5:$E$1982='Analítico Cx.'!$B40),-('Diário 1º PA'!$O$5:$O$1982=D$1),('Diário 1º PA'!$F$5:$F$1982))+SUMPRODUCT(-('Diário 2º PA'!$E$5:$E$2027='Analítico Cx.'!$B40),-('Diário 2º PA'!$O$5:$O$2027=D$1),('Diário 2º PA'!$F$5:$F$2027))+SUMPRODUCT(-('Diário 3º PA'!$E$5:$E$2043='Analítico Cx.'!$B40),-('Diário 3º PA'!$O$5:$O$2043=D$1),('Diário 3º PA'!$F$5:$F$2043))+SUMPRODUCT(-('Diário 4º PA'!$E$5:$E$2010='Analítico Cx.'!$B40),-('Diário 4º PA'!$O$5:$O$2010=D$1),('Diário 4º PA'!$F$5:$F$2010))</f>
        <v>850.90000000000009</v>
      </c>
      <c r="E40" s="215">
        <f>SUMPRODUCT(-('Diário 1º PA'!$E$5:$E$1982='Analítico Cx.'!$B40),-('Diário 1º PA'!$O$5:$O$1982=E$1),('Diário 1º PA'!$F$5:$F$1982))+SUMPRODUCT(-('Diário 2º PA'!$E$5:$E$2027='Analítico Cx.'!$B40),-('Diário 2º PA'!$O$5:$O$2027=E$1),('Diário 2º PA'!$F$5:$F$2027))+SUMPRODUCT(-('Diário 3º PA'!$E$5:$E$2043='Analítico Cx.'!$B40),-('Diário 3º PA'!$O$5:$O$2043=E$1),('Diário 3º PA'!$F$5:$F$2043))+SUMPRODUCT(-('Diário 4º PA'!$E$5:$E$2010='Analítico Cx.'!$B40),-('Diário 4º PA'!$O$5:$O$2010=E$1),('Diário 4º PA'!$F$5:$F$2010))</f>
        <v>1500.8600000000001</v>
      </c>
      <c r="F40" s="215">
        <f>SUMPRODUCT(-('Diário 1º PA'!$E$5:$E$1982='Analítico Cx.'!$B40),-('Diário 1º PA'!$O$5:$O$1982=F$1),('Diário 1º PA'!$F$5:$F$1982))+SUMPRODUCT(-('Diário 2º PA'!$E$5:$E$2027='Analítico Cx.'!$B40),-('Diário 2º PA'!$O$5:$O$2027=F$1),('Diário 2º PA'!$F$5:$F$2027))+SUMPRODUCT(-('Diário 3º PA'!$E$5:$E$2043='Analítico Cx.'!$B40),-('Diário 3º PA'!$O$5:$O$2043=F$1),('Diário 3º PA'!$F$5:$F$2043))+SUMPRODUCT(-('Diário 4º PA'!$E$5:$E$2010='Analítico Cx.'!$B40),-('Diário 4º PA'!$O$5:$O$2010=F$1),('Diário 4º PA'!$F$5:$F$2010))</f>
        <v>0</v>
      </c>
      <c r="G40" s="215">
        <f>SUMPRODUCT(-('Diário 1º PA'!$E$5:$E$1982='Analítico Cx.'!$B40),-('Diário 1º PA'!$O$5:$O$1982=G$1),('Diário 1º PA'!$F$5:$F$1982))+SUMPRODUCT(-('Diário 2º PA'!$E$5:$E$2027='Analítico Cx.'!$B40),-('Diário 2º PA'!$O$5:$O$2027=G$1),('Diário 2º PA'!$F$5:$F$2027))+SUMPRODUCT(-('Diário 3º PA'!$E$5:$E$2043='Analítico Cx.'!$B40),-('Diário 3º PA'!$O$5:$O$2043=G$1),('Diário 3º PA'!$F$5:$F$2043))+SUMPRODUCT(-('Diário 4º PA'!$E$5:$E$2010='Analítico Cx.'!$B40),-('Diário 4º PA'!$O$5:$O$2010=G$1),('Diário 4º PA'!$F$5:$F$2010))</f>
        <v>0</v>
      </c>
      <c r="H40" s="215">
        <f>SUMPRODUCT(-('Diário 1º PA'!$E$5:$E$1982='Analítico Cx.'!$B40),-('Diário 1º PA'!$O$5:$O$1982=H$1),('Diário 1º PA'!$F$5:$F$1982))+SUMPRODUCT(-('Diário 2º PA'!$E$5:$E$2027='Analítico Cx.'!$B40),-('Diário 2º PA'!$O$5:$O$2027=H$1),('Diário 2º PA'!$F$5:$F$2027))+SUMPRODUCT(-('Diário 3º PA'!$E$5:$E$2043='Analítico Cx.'!$B40),-('Diário 3º PA'!$O$5:$O$2043=H$1),('Diário 3º PA'!$F$5:$F$2043))+SUMPRODUCT(-('Diário 4º PA'!$E$5:$E$2010='Analítico Cx.'!$B40),-('Diário 4º PA'!$O$5:$O$2010=H$1),('Diário 4º PA'!$F$5:$F$2010))</f>
        <v>0</v>
      </c>
      <c r="I40" s="215">
        <f>SUMPRODUCT(-('Diário 1º PA'!$E$5:$E$1982='Analítico Cx.'!$B40),-('Diário 1º PA'!$O$5:$O$1982=I$1),('Diário 1º PA'!$F$5:$F$1982))+SUMPRODUCT(-('Diário 2º PA'!$E$5:$E$2027='Analítico Cx.'!$B40),-('Diário 2º PA'!$O$5:$O$2027=I$1),('Diário 2º PA'!$F$5:$F$2027))+SUMPRODUCT(-('Diário 3º PA'!$E$5:$E$2043='Analítico Cx.'!$B40),-('Diário 3º PA'!$O$5:$O$2043=I$1),('Diário 3º PA'!$F$5:$F$2043))+SUMPRODUCT(-('Diário 4º PA'!$E$5:$E$2010='Analítico Cx.'!$B40),-('Diário 4º PA'!$O$5:$O$2010=I$1),('Diário 4º PA'!$F$5:$F$2010))</f>
        <v>0</v>
      </c>
      <c r="J40" s="215">
        <f>SUMPRODUCT(-('Diário 1º PA'!$E$5:$E$1982='Analítico Cx.'!$B40),-('Diário 1º PA'!$O$5:$O$1982=J$1),('Diário 1º PA'!$F$5:$F$1982))+SUMPRODUCT(-('Diário 2º PA'!$E$5:$E$2027='Analítico Cx.'!$B40),-('Diário 2º PA'!$O$5:$O$2027=J$1),('Diário 2º PA'!$F$5:$F$2027))+SUMPRODUCT(-('Diário 3º PA'!$E$5:$E$2043='Analítico Cx.'!$B40),-('Diário 3º PA'!$O$5:$O$2043=J$1),('Diário 3º PA'!$F$5:$F$2043))+SUMPRODUCT(-('Diário 4º PA'!$E$5:$E$2010='Analítico Cx.'!$B40),-('Diário 4º PA'!$O$5:$O$2010=J$1),('Diário 4º PA'!$F$5:$F$2010))</f>
        <v>0</v>
      </c>
      <c r="K40" s="215">
        <f>SUMPRODUCT(-('Diário 1º PA'!$E$5:$E$1982='Analítico Cx.'!$B40),-('Diário 1º PA'!$O$5:$O$1982=K$1),('Diário 1º PA'!$F$5:$F$1982))+SUMPRODUCT(-('Diário 2º PA'!$E$5:$E$2027='Analítico Cx.'!$B40),-('Diário 2º PA'!$O$5:$O$2027=K$1),('Diário 2º PA'!$F$5:$F$2027))+SUMPRODUCT(-('Diário 3º PA'!$E$5:$E$2043='Analítico Cx.'!$B40),-('Diário 3º PA'!$O$5:$O$2043=K$1),('Diário 3º PA'!$F$5:$F$2043))+SUMPRODUCT(-('Diário 4º PA'!$E$5:$E$2010='Analítico Cx.'!$B40),-('Diário 4º PA'!$O$5:$O$2010=K$1),('Diário 4º PA'!$F$5:$F$2010))</f>
        <v>0</v>
      </c>
      <c r="L40" s="215">
        <f>SUMPRODUCT(-('Diário 1º PA'!$E$5:$E$1982='Analítico Cx.'!$B40),-('Diário 1º PA'!$O$5:$O$1982=L$1),('Diário 1º PA'!$F$5:$F$1982))+SUMPRODUCT(-('Diário 2º PA'!$E$5:$E$2027='Analítico Cx.'!$B40),-('Diário 2º PA'!$O$5:$O$2027=L$1),('Diário 2º PA'!$F$5:$F$2027))+SUMPRODUCT(-('Diário 3º PA'!$E$5:$E$2043='Analítico Cx.'!$B40),-('Diário 3º PA'!$O$5:$O$2043=L$1),('Diário 3º PA'!$F$5:$F$2043))+SUMPRODUCT(-('Diário 4º PA'!$E$5:$E$2010='Analítico Cx.'!$B40),-('Diário 4º PA'!$O$5:$O$2010=L$1),('Diário 4º PA'!$F$5:$F$2010))</f>
        <v>0</v>
      </c>
      <c r="M40" s="215">
        <f>SUMPRODUCT(-('Diário 1º PA'!$E$5:$E$1982='Analítico Cx.'!$B40),-('Diário 1º PA'!$O$5:$O$1982=M$1),('Diário 1º PA'!$F$5:$F$1982))+SUMPRODUCT(-('Diário 2º PA'!$E$5:$E$2027='Analítico Cx.'!$B40),-('Diário 2º PA'!$O$5:$O$2027=M$1),('Diário 2º PA'!$F$5:$F$2027))+SUMPRODUCT(-('Diário 3º PA'!$E$5:$E$2043='Analítico Cx.'!$B40),-('Diário 3º PA'!$O$5:$O$2043=M$1),('Diário 3º PA'!$F$5:$F$2043))+SUMPRODUCT(-('Diário 4º PA'!$E$5:$E$2010='Analítico Cx.'!$B40),-('Diário 4º PA'!$O$5:$O$2010=M$1),('Diário 4º PA'!$F$5:$F$2010))</f>
        <v>0</v>
      </c>
      <c r="N40" s="215">
        <f>SUMPRODUCT(-('Diário 1º PA'!$E$5:$E$1982='Analítico Cx.'!$B40),-('Diário 1º PA'!$O$5:$O$1982=N$1),('Diário 1º PA'!$F$5:$F$1982))+SUMPRODUCT(-('Diário 2º PA'!$E$5:$E$2027='Analítico Cx.'!$B40),-('Diário 2º PA'!$O$5:$O$2027=N$1),('Diário 2º PA'!$F$5:$F$2027))+SUMPRODUCT(-('Diário 3º PA'!$E$5:$E$2043='Analítico Cx.'!$B40),-('Diário 3º PA'!$O$5:$O$2043=N$1),('Diário 3º PA'!$F$5:$F$2043))+SUMPRODUCT(-('Diário 4º PA'!$E$5:$E$2010='Analítico Cx.'!$B40),-('Diário 4º PA'!$O$5:$O$2010=N$1),('Diário 4º PA'!$F$5:$F$2010))</f>
        <v>0</v>
      </c>
      <c r="O40" s="216">
        <f t="shared" si="8"/>
        <v>2612.21</v>
      </c>
      <c r="P40" s="191">
        <f t="shared" si="7"/>
        <v>3.7895912779899285E-4</v>
      </c>
    </row>
    <row r="41" spans="1:16" ht="23.25" customHeight="1" x14ac:dyDescent="0.2">
      <c r="A41" s="225" t="s">
        <v>243</v>
      </c>
      <c r="B41" s="128" t="s">
        <v>169</v>
      </c>
      <c r="C41" s="215">
        <f>SUMPRODUCT(-('Diário 1º PA'!$E$5:$E$1982='Analítico Cx.'!$B41),-('Diário 1º PA'!$O$5:$O$1982=C$1),('Diário 1º PA'!$F$5:$F$1982))+SUMPRODUCT(-('Diário 2º PA'!$E$5:$E$2027='Analítico Cx.'!$B41),-('Diário 2º PA'!$O$5:$O$2027=C$1),('Diário 2º PA'!$F$5:$F$2027))+SUMPRODUCT(-('Diário 3º PA'!$E$5:$E$2043='Analítico Cx.'!$B41),-('Diário 3º PA'!$O$5:$O$2043=C$1),('Diário 3º PA'!$F$5:$F$2043))+SUMPRODUCT(-('Diário 4º PA'!$E$5:$E$2010='Analítico Cx.'!$B41),-('Diário 4º PA'!$O$5:$O$2010=C$1),('Diário 4º PA'!$F$5:$F$2010))</f>
        <v>0</v>
      </c>
      <c r="D41" s="215">
        <f>SUMPRODUCT(-('Diário 1º PA'!$E$5:$E$1982='Analítico Cx.'!$B41),-('Diário 1º PA'!$O$5:$O$1982=D$1),('Diário 1º PA'!$F$5:$F$1982))+SUMPRODUCT(-('Diário 2º PA'!$E$5:$E$2027='Analítico Cx.'!$B41),-('Diário 2º PA'!$O$5:$O$2027=D$1),('Diário 2º PA'!$F$5:$F$2027))+SUMPRODUCT(-('Diário 3º PA'!$E$5:$E$2043='Analítico Cx.'!$B41),-('Diário 3º PA'!$O$5:$O$2043=D$1),('Diário 3º PA'!$F$5:$F$2043))+SUMPRODUCT(-('Diário 4º PA'!$E$5:$E$2010='Analítico Cx.'!$B41),-('Diário 4º PA'!$O$5:$O$2010=D$1),('Diário 4º PA'!$F$5:$F$2010))</f>
        <v>0</v>
      </c>
      <c r="E41" s="215">
        <f>SUMPRODUCT(-('Diário 1º PA'!$E$5:$E$1982='Analítico Cx.'!$B41),-('Diário 1º PA'!$O$5:$O$1982=E$1),('Diário 1º PA'!$F$5:$F$1982))+SUMPRODUCT(-('Diário 2º PA'!$E$5:$E$2027='Analítico Cx.'!$B41),-('Diário 2º PA'!$O$5:$O$2027=E$1),('Diário 2º PA'!$F$5:$F$2027))+SUMPRODUCT(-('Diário 3º PA'!$E$5:$E$2043='Analítico Cx.'!$B41),-('Diário 3º PA'!$O$5:$O$2043=E$1),('Diário 3º PA'!$F$5:$F$2043))+SUMPRODUCT(-('Diário 4º PA'!$E$5:$E$2010='Analítico Cx.'!$B41),-('Diário 4º PA'!$O$5:$O$2010=E$1),('Diário 4º PA'!$F$5:$F$2010))</f>
        <v>0</v>
      </c>
      <c r="F41" s="215">
        <f>SUMPRODUCT(-('Diário 1º PA'!$E$5:$E$1982='Analítico Cx.'!$B41),-('Diário 1º PA'!$O$5:$O$1982=F$1),('Diário 1º PA'!$F$5:$F$1982))+SUMPRODUCT(-('Diário 2º PA'!$E$5:$E$2027='Analítico Cx.'!$B41),-('Diário 2º PA'!$O$5:$O$2027=F$1),('Diário 2º PA'!$F$5:$F$2027))+SUMPRODUCT(-('Diário 3º PA'!$E$5:$E$2043='Analítico Cx.'!$B41),-('Diário 3º PA'!$O$5:$O$2043=F$1),('Diário 3º PA'!$F$5:$F$2043))+SUMPRODUCT(-('Diário 4º PA'!$E$5:$E$2010='Analítico Cx.'!$B41),-('Diário 4º PA'!$O$5:$O$2010=F$1),('Diário 4º PA'!$F$5:$F$2010))</f>
        <v>0</v>
      </c>
      <c r="G41" s="215">
        <f>SUMPRODUCT(-('Diário 1º PA'!$E$5:$E$1982='Analítico Cx.'!$B41),-('Diário 1º PA'!$O$5:$O$1982=G$1),('Diário 1º PA'!$F$5:$F$1982))+SUMPRODUCT(-('Diário 2º PA'!$E$5:$E$2027='Analítico Cx.'!$B41),-('Diário 2º PA'!$O$5:$O$2027=G$1),('Diário 2º PA'!$F$5:$F$2027))+SUMPRODUCT(-('Diário 3º PA'!$E$5:$E$2043='Analítico Cx.'!$B41),-('Diário 3º PA'!$O$5:$O$2043=G$1),('Diário 3º PA'!$F$5:$F$2043))+SUMPRODUCT(-('Diário 4º PA'!$E$5:$E$2010='Analítico Cx.'!$B41),-('Diário 4º PA'!$O$5:$O$2010=G$1),('Diário 4º PA'!$F$5:$F$2010))</f>
        <v>0</v>
      </c>
      <c r="H41" s="215">
        <f>SUMPRODUCT(-('Diário 1º PA'!$E$5:$E$1982='Analítico Cx.'!$B41),-('Diário 1º PA'!$O$5:$O$1982=H$1),('Diário 1º PA'!$F$5:$F$1982))+SUMPRODUCT(-('Diário 2º PA'!$E$5:$E$2027='Analítico Cx.'!$B41),-('Diário 2º PA'!$O$5:$O$2027=H$1),('Diário 2º PA'!$F$5:$F$2027))+SUMPRODUCT(-('Diário 3º PA'!$E$5:$E$2043='Analítico Cx.'!$B41),-('Diário 3º PA'!$O$5:$O$2043=H$1),('Diário 3º PA'!$F$5:$F$2043))+SUMPRODUCT(-('Diário 4º PA'!$E$5:$E$2010='Analítico Cx.'!$B41),-('Diário 4º PA'!$O$5:$O$2010=H$1),('Diário 4º PA'!$F$5:$F$2010))</f>
        <v>0</v>
      </c>
      <c r="I41" s="215">
        <f>SUMPRODUCT(-('Diário 1º PA'!$E$5:$E$1982='Analítico Cx.'!$B41),-('Diário 1º PA'!$O$5:$O$1982=I$1),('Diário 1º PA'!$F$5:$F$1982))+SUMPRODUCT(-('Diário 2º PA'!$E$5:$E$2027='Analítico Cx.'!$B41),-('Diário 2º PA'!$O$5:$O$2027=I$1),('Diário 2º PA'!$F$5:$F$2027))+SUMPRODUCT(-('Diário 3º PA'!$E$5:$E$2043='Analítico Cx.'!$B41),-('Diário 3º PA'!$O$5:$O$2043=I$1),('Diário 3º PA'!$F$5:$F$2043))+SUMPRODUCT(-('Diário 4º PA'!$E$5:$E$2010='Analítico Cx.'!$B41),-('Diário 4º PA'!$O$5:$O$2010=I$1),('Diário 4º PA'!$F$5:$F$2010))</f>
        <v>0</v>
      </c>
      <c r="J41" s="215">
        <f>SUMPRODUCT(-('Diário 1º PA'!$E$5:$E$1982='Analítico Cx.'!$B41),-('Diário 1º PA'!$O$5:$O$1982=J$1),('Diário 1º PA'!$F$5:$F$1982))+SUMPRODUCT(-('Diário 2º PA'!$E$5:$E$2027='Analítico Cx.'!$B41),-('Diário 2º PA'!$O$5:$O$2027=J$1),('Diário 2º PA'!$F$5:$F$2027))+SUMPRODUCT(-('Diário 3º PA'!$E$5:$E$2043='Analítico Cx.'!$B41),-('Diário 3º PA'!$O$5:$O$2043=J$1),('Diário 3º PA'!$F$5:$F$2043))+SUMPRODUCT(-('Diário 4º PA'!$E$5:$E$2010='Analítico Cx.'!$B41),-('Diário 4º PA'!$O$5:$O$2010=J$1),('Diário 4º PA'!$F$5:$F$2010))</f>
        <v>0</v>
      </c>
      <c r="K41" s="215">
        <f>SUMPRODUCT(-('Diário 1º PA'!$E$5:$E$1982='Analítico Cx.'!$B41),-('Diário 1º PA'!$O$5:$O$1982=K$1),('Diário 1º PA'!$F$5:$F$1982))+SUMPRODUCT(-('Diário 2º PA'!$E$5:$E$2027='Analítico Cx.'!$B41),-('Diário 2º PA'!$O$5:$O$2027=K$1),('Diário 2º PA'!$F$5:$F$2027))+SUMPRODUCT(-('Diário 3º PA'!$E$5:$E$2043='Analítico Cx.'!$B41),-('Diário 3º PA'!$O$5:$O$2043=K$1),('Diário 3º PA'!$F$5:$F$2043))+SUMPRODUCT(-('Diário 4º PA'!$E$5:$E$2010='Analítico Cx.'!$B41),-('Diário 4º PA'!$O$5:$O$2010=K$1),('Diário 4º PA'!$F$5:$F$2010))</f>
        <v>0</v>
      </c>
      <c r="L41" s="215">
        <f>SUMPRODUCT(-('Diário 1º PA'!$E$5:$E$1982='Analítico Cx.'!$B41),-('Diário 1º PA'!$O$5:$O$1982=L$1),('Diário 1º PA'!$F$5:$F$1982))+SUMPRODUCT(-('Diário 2º PA'!$E$5:$E$2027='Analítico Cx.'!$B41),-('Diário 2º PA'!$O$5:$O$2027=L$1),('Diário 2º PA'!$F$5:$F$2027))+SUMPRODUCT(-('Diário 3º PA'!$E$5:$E$2043='Analítico Cx.'!$B41),-('Diário 3º PA'!$O$5:$O$2043=L$1),('Diário 3º PA'!$F$5:$F$2043))+SUMPRODUCT(-('Diário 4º PA'!$E$5:$E$2010='Analítico Cx.'!$B41),-('Diário 4º PA'!$O$5:$O$2010=L$1),('Diário 4º PA'!$F$5:$F$2010))</f>
        <v>0</v>
      </c>
      <c r="M41" s="215">
        <f>SUMPRODUCT(-('Diário 1º PA'!$E$5:$E$1982='Analítico Cx.'!$B41),-('Diário 1º PA'!$O$5:$O$1982=M$1),('Diário 1º PA'!$F$5:$F$1982))+SUMPRODUCT(-('Diário 2º PA'!$E$5:$E$2027='Analítico Cx.'!$B41),-('Diário 2º PA'!$O$5:$O$2027=M$1),('Diário 2º PA'!$F$5:$F$2027))+SUMPRODUCT(-('Diário 3º PA'!$E$5:$E$2043='Analítico Cx.'!$B41),-('Diário 3º PA'!$O$5:$O$2043=M$1),('Diário 3º PA'!$F$5:$F$2043))+SUMPRODUCT(-('Diário 4º PA'!$E$5:$E$2010='Analítico Cx.'!$B41),-('Diário 4º PA'!$O$5:$O$2010=M$1),('Diário 4º PA'!$F$5:$F$2010))</f>
        <v>0</v>
      </c>
      <c r="N41" s="215">
        <f>SUMPRODUCT(-('Diário 1º PA'!$E$5:$E$1982='Analítico Cx.'!$B41),-('Diário 1º PA'!$O$5:$O$1982=N$1),('Diário 1º PA'!$F$5:$F$1982))+SUMPRODUCT(-('Diário 2º PA'!$E$5:$E$2027='Analítico Cx.'!$B41),-('Diário 2º PA'!$O$5:$O$2027=N$1),('Diário 2º PA'!$F$5:$F$2027))+SUMPRODUCT(-('Diário 3º PA'!$E$5:$E$2043='Analítico Cx.'!$B41),-('Diário 3º PA'!$O$5:$O$2043=N$1),('Diário 3º PA'!$F$5:$F$2043))+SUMPRODUCT(-('Diário 4º PA'!$E$5:$E$2010='Analítico Cx.'!$B41),-('Diário 4º PA'!$O$5:$O$2010=N$1),('Diário 4º PA'!$F$5:$F$2010))</f>
        <v>0</v>
      </c>
      <c r="O41" s="216">
        <f t="shared" si="8"/>
        <v>0</v>
      </c>
      <c r="P41" s="191">
        <f t="shared" si="7"/>
        <v>0</v>
      </c>
    </row>
    <row r="42" spans="1:16" ht="23.25" customHeight="1" x14ac:dyDescent="0.2">
      <c r="A42" s="225" t="s">
        <v>244</v>
      </c>
      <c r="B42" s="128" t="s">
        <v>178</v>
      </c>
      <c r="C42" s="215">
        <f>SUMPRODUCT(-('Diário 1º PA'!$E$5:$E$1982='Analítico Cx.'!$B42),-('Diário 1º PA'!$O$5:$O$1982=C$1),('Diário 1º PA'!$F$5:$F$1982))+SUMPRODUCT(-('Diário 2º PA'!$E$5:$E$2027='Analítico Cx.'!$B42),-('Diário 2º PA'!$O$5:$O$2027=C$1),('Diário 2º PA'!$F$5:$F$2027))+SUMPRODUCT(-('Diário 3º PA'!$E$5:$E$2043='Analítico Cx.'!$B42),-('Diário 3º PA'!$O$5:$O$2043=C$1),('Diário 3º PA'!$F$5:$F$2043))+SUMPRODUCT(-('Diário 4º PA'!$E$5:$E$2010='Analítico Cx.'!$B42),-('Diário 4º PA'!$O$5:$O$2010=C$1),('Diário 4º PA'!$F$5:$F$2010))</f>
        <v>0</v>
      </c>
      <c r="D42" s="215">
        <f>SUMPRODUCT(-('Diário 1º PA'!$E$5:$E$1982='Analítico Cx.'!$B42),-('Diário 1º PA'!$O$5:$O$1982=D$1),('Diário 1º PA'!$F$5:$F$1982))+SUMPRODUCT(-('Diário 2º PA'!$E$5:$E$2027='Analítico Cx.'!$B42),-('Diário 2º PA'!$O$5:$O$2027=D$1),('Diário 2º PA'!$F$5:$F$2027))+SUMPRODUCT(-('Diário 3º PA'!$E$5:$E$2043='Analítico Cx.'!$B42),-('Diário 3º PA'!$O$5:$O$2043=D$1),('Diário 3º PA'!$F$5:$F$2043))+SUMPRODUCT(-('Diário 4º PA'!$E$5:$E$2010='Analítico Cx.'!$B42),-('Diário 4º PA'!$O$5:$O$2010=D$1),('Diário 4º PA'!$F$5:$F$2010))</f>
        <v>0</v>
      </c>
      <c r="E42" s="215">
        <f>SUMPRODUCT(-('Diário 1º PA'!$E$5:$E$1982='Analítico Cx.'!$B42),-('Diário 1º PA'!$O$5:$O$1982=E$1),('Diário 1º PA'!$F$5:$F$1982))+SUMPRODUCT(-('Diário 2º PA'!$E$5:$E$2027='Analítico Cx.'!$B42),-('Diário 2º PA'!$O$5:$O$2027=E$1),('Diário 2º PA'!$F$5:$F$2027))+SUMPRODUCT(-('Diário 3º PA'!$E$5:$E$2043='Analítico Cx.'!$B42),-('Diário 3º PA'!$O$5:$O$2043=E$1),('Diário 3º PA'!$F$5:$F$2043))+SUMPRODUCT(-('Diário 4º PA'!$E$5:$E$2010='Analítico Cx.'!$B42),-('Diário 4º PA'!$O$5:$O$2010=E$1),('Diário 4º PA'!$F$5:$F$2010))</f>
        <v>9886.7900000000009</v>
      </c>
      <c r="F42" s="215">
        <f>SUMPRODUCT(-('Diário 1º PA'!$E$5:$E$1982='Analítico Cx.'!$B42),-('Diário 1º PA'!$O$5:$O$1982=F$1),('Diário 1º PA'!$F$5:$F$1982))+SUMPRODUCT(-('Diário 2º PA'!$E$5:$E$2027='Analítico Cx.'!$B42),-('Diário 2º PA'!$O$5:$O$2027=F$1),('Diário 2º PA'!$F$5:$F$2027))+SUMPRODUCT(-('Diário 3º PA'!$E$5:$E$2043='Analítico Cx.'!$B42),-('Diário 3º PA'!$O$5:$O$2043=F$1),('Diário 3º PA'!$F$5:$F$2043))+SUMPRODUCT(-('Diário 4º PA'!$E$5:$E$2010='Analítico Cx.'!$B42),-('Diário 4º PA'!$O$5:$O$2010=F$1),('Diário 4º PA'!$F$5:$F$2010))</f>
        <v>0</v>
      </c>
      <c r="G42" s="215">
        <f>SUMPRODUCT(-('Diário 1º PA'!$E$5:$E$1982='Analítico Cx.'!$B42),-('Diário 1º PA'!$O$5:$O$1982=G$1),('Diário 1º PA'!$F$5:$F$1982))+SUMPRODUCT(-('Diário 2º PA'!$E$5:$E$2027='Analítico Cx.'!$B42),-('Diário 2º PA'!$O$5:$O$2027=G$1),('Diário 2º PA'!$F$5:$F$2027))+SUMPRODUCT(-('Diário 3º PA'!$E$5:$E$2043='Analítico Cx.'!$B42),-('Diário 3º PA'!$O$5:$O$2043=G$1),('Diário 3º PA'!$F$5:$F$2043))+SUMPRODUCT(-('Diário 4º PA'!$E$5:$E$2010='Analítico Cx.'!$B42),-('Diário 4º PA'!$O$5:$O$2010=G$1),('Diário 4º PA'!$F$5:$F$2010))</f>
        <v>0</v>
      </c>
      <c r="H42" s="215">
        <f>SUMPRODUCT(-('Diário 1º PA'!$E$5:$E$1982='Analítico Cx.'!$B42),-('Diário 1º PA'!$O$5:$O$1982=H$1),('Diário 1º PA'!$F$5:$F$1982))+SUMPRODUCT(-('Diário 2º PA'!$E$5:$E$2027='Analítico Cx.'!$B42),-('Diário 2º PA'!$O$5:$O$2027=H$1),('Diário 2º PA'!$F$5:$F$2027))+SUMPRODUCT(-('Diário 3º PA'!$E$5:$E$2043='Analítico Cx.'!$B42),-('Diário 3º PA'!$O$5:$O$2043=H$1),('Diário 3º PA'!$F$5:$F$2043))+SUMPRODUCT(-('Diário 4º PA'!$E$5:$E$2010='Analítico Cx.'!$B42),-('Diário 4º PA'!$O$5:$O$2010=H$1),('Diário 4º PA'!$F$5:$F$2010))</f>
        <v>0</v>
      </c>
      <c r="I42" s="215">
        <f>SUMPRODUCT(-('Diário 1º PA'!$E$5:$E$1982='Analítico Cx.'!$B42),-('Diário 1º PA'!$O$5:$O$1982=I$1),('Diário 1º PA'!$F$5:$F$1982))+SUMPRODUCT(-('Diário 2º PA'!$E$5:$E$2027='Analítico Cx.'!$B42),-('Diário 2º PA'!$O$5:$O$2027=I$1),('Diário 2º PA'!$F$5:$F$2027))+SUMPRODUCT(-('Diário 3º PA'!$E$5:$E$2043='Analítico Cx.'!$B42),-('Diário 3º PA'!$O$5:$O$2043=I$1),('Diário 3º PA'!$F$5:$F$2043))+SUMPRODUCT(-('Diário 4º PA'!$E$5:$E$2010='Analítico Cx.'!$B42),-('Diário 4º PA'!$O$5:$O$2010=I$1),('Diário 4º PA'!$F$5:$F$2010))</f>
        <v>0</v>
      </c>
      <c r="J42" s="215">
        <f>SUMPRODUCT(-('Diário 1º PA'!$E$5:$E$1982='Analítico Cx.'!$B42),-('Diário 1º PA'!$O$5:$O$1982=J$1),('Diário 1º PA'!$F$5:$F$1982))+SUMPRODUCT(-('Diário 2º PA'!$E$5:$E$2027='Analítico Cx.'!$B42),-('Diário 2º PA'!$O$5:$O$2027=J$1),('Diário 2º PA'!$F$5:$F$2027))+SUMPRODUCT(-('Diário 3º PA'!$E$5:$E$2043='Analítico Cx.'!$B42),-('Diário 3º PA'!$O$5:$O$2043=J$1),('Diário 3º PA'!$F$5:$F$2043))+SUMPRODUCT(-('Diário 4º PA'!$E$5:$E$2010='Analítico Cx.'!$B42),-('Diário 4º PA'!$O$5:$O$2010=J$1),('Diário 4º PA'!$F$5:$F$2010))</f>
        <v>0</v>
      </c>
      <c r="K42" s="215">
        <f>SUMPRODUCT(-('Diário 1º PA'!$E$5:$E$1982='Analítico Cx.'!$B42),-('Diário 1º PA'!$O$5:$O$1982=K$1),('Diário 1º PA'!$F$5:$F$1982))+SUMPRODUCT(-('Diário 2º PA'!$E$5:$E$2027='Analítico Cx.'!$B42),-('Diário 2º PA'!$O$5:$O$2027=K$1),('Diário 2º PA'!$F$5:$F$2027))+SUMPRODUCT(-('Diário 3º PA'!$E$5:$E$2043='Analítico Cx.'!$B42),-('Diário 3º PA'!$O$5:$O$2043=K$1),('Diário 3º PA'!$F$5:$F$2043))+SUMPRODUCT(-('Diário 4º PA'!$E$5:$E$2010='Analítico Cx.'!$B42),-('Diário 4º PA'!$O$5:$O$2010=K$1),('Diário 4º PA'!$F$5:$F$2010))</f>
        <v>0</v>
      </c>
      <c r="L42" s="215">
        <f>SUMPRODUCT(-('Diário 1º PA'!$E$5:$E$1982='Analítico Cx.'!$B42),-('Diário 1º PA'!$O$5:$O$1982=L$1),('Diário 1º PA'!$F$5:$F$1982))+SUMPRODUCT(-('Diário 2º PA'!$E$5:$E$2027='Analítico Cx.'!$B42),-('Diário 2º PA'!$O$5:$O$2027=L$1),('Diário 2º PA'!$F$5:$F$2027))+SUMPRODUCT(-('Diário 3º PA'!$E$5:$E$2043='Analítico Cx.'!$B42),-('Diário 3º PA'!$O$5:$O$2043=L$1),('Diário 3º PA'!$F$5:$F$2043))+SUMPRODUCT(-('Diário 4º PA'!$E$5:$E$2010='Analítico Cx.'!$B42),-('Diário 4º PA'!$O$5:$O$2010=L$1),('Diário 4º PA'!$F$5:$F$2010))</f>
        <v>0</v>
      </c>
      <c r="M42" s="215">
        <f>SUMPRODUCT(-('Diário 1º PA'!$E$5:$E$1982='Analítico Cx.'!$B42),-('Diário 1º PA'!$O$5:$O$1982=M$1),('Diário 1º PA'!$F$5:$F$1982))+SUMPRODUCT(-('Diário 2º PA'!$E$5:$E$2027='Analítico Cx.'!$B42),-('Diário 2º PA'!$O$5:$O$2027=M$1),('Diário 2º PA'!$F$5:$F$2027))+SUMPRODUCT(-('Diário 3º PA'!$E$5:$E$2043='Analítico Cx.'!$B42),-('Diário 3º PA'!$O$5:$O$2043=M$1),('Diário 3º PA'!$F$5:$F$2043))+SUMPRODUCT(-('Diário 4º PA'!$E$5:$E$2010='Analítico Cx.'!$B42),-('Diário 4º PA'!$O$5:$O$2010=M$1),('Diário 4º PA'!$F$5:$F$2010))</f>
        <v>0</v>
      </c>
      <c r="N42" s="215">
        <f>SUMPRODUCT(-('Diário 1º PA'!$E$5:$E$1982='Analítico Cx.'!$B42),-('Diário 1º PA'!$O$5:$O$1982=N$1),('Diário 1º PA'!$F$5:$F$1982))+SUMPRODUCT(-('Diário 2º PA'!$E$5:$E$2027='Analítico Cx.'!$B42),-('Diário 2º PA'!$O$5:$O$2027=N$1),('Diário 2º PA'!$F$5:$F$2027))+SUMPRODUCT(-('Diário 3º PA'!$E$5:$E$2043='Analítico Cx.'!$B42),-('Diário 3º PA'!$O$5:$O$2043=N$1),('Diário 3º PA'!$F$5:$F$2043))+SUMPRODUCT(-('Diário 4º PA'!$E$5:$E$2010='Analítico Cx.'!$B42),-('Diário 4º PA'!$O$5:$O$2010=N$1),('Diário 4º PA'!$F$5:$F$2010))</f>
        <v>0</v>
      </c>
      <c r="O42" s="216">
        <f t="shared" si="8"/>
        <v>9886.7900000000009</v>
      </c>
      <c r="P42" s="191">
        <f t="shared" si="7"/>
        <v>1.4342986647826188E-3</v>
      </c>
    </row>
    <row r="43" spans="1:16" ht="23.25" customHeight="1" x14ac:dyDescent="0.2">
      <c r="A43" s="225" t="s">
        <v>245</v>
      </c>
      <c r="B43" s="128" t="s">
        <v>285</v>
      </c>
      <c r="C43" s="215">
        <f>SUMPRODUCT(-('Diário 1º PA'!$E$5:$E$1982='Analítico Cx.'!$B43),-('Diário 1º PA'!$O$5:$O$1982=C$1),('Diário 1º PA'!$F$5:$F$1982))+SUMPRODUCT(-('Diário 2º PA'!$E$5:$E$2027='Analítico Cx.'!$B43),-('Diário 2º PA'!$O$5:$O$2027=C$1),('Diário 2º PA'!$F$5:$F$2027))+SUMPRODUCT(-('Diário 3º PA'!$E$5:$E$2043='Analítico Cx.'!$B43),-('Diário 3º PA'!$O$5:$O$2043=C$1),('Diário 3º PA'!$F$5:$F$2043))+SUMPRODUCT(-('Diário 4º PA'!$E$5:$E$2010='Analítico Cx.'!$B43),-('Diário 4º PA'!$O$5:$O$2010=C$1),('Diário 4º PA'!$F$5:$F$2010))</f>
        <v>0</v>
      </c>
      <c r="D43" s="215">
        <f>SUMPRODUCT(-('Diário 1º PA'!$E$5:$E$1982='Analítico Cx.'!$B43),-('Diário 1º PA'!$O$5:$O$1982=D$1),('Diário 1º PA'!$F$5:$F$1982))+SUMPRODUCT(-('Diário 2º PA'!$E$5:$E$2027='Analítico Cx.'!$B43),-('Diário 2º PA'!$O$5:$O$2027=D$1),('Diário 2º PA'!$F$5:$F$2027))+SUMPRODUCT(-('Diário 3º PA'!$E$5:$E$2043='Analítico Cx.'!$B43),-('Diário 3º PA'!$O$5:$O$2043=D$1),('Diário 3º PA'!$F$5:$F$2043))+SUMPRODUCT(-('Diário 4º PA'!$E$5:$E$2010='Analítico Cx.'!$B43),-('Diário 4º PA'!$O$5:$O$2010=D$1),('Diário 4º PA'!$F$5:$F$2010))</f>
        <v>0</v>
      </c>
      <c r="E43" s="215">
        <f>SUMPRODUCT(-('Diário 1º PA'!$E$5:$E$1982='Analítico Cx.'!$B43),-('Diário 1º PA'!$O$5:$O$1982=E$1),('Diário 1º PA'!$F$5:$F$1982))+SUMPRODUCT(-('Diário 2º PA'!$E$5:$E$2027='Analítico Cx.'!$B43),-('Diário 2º PA'!$O$5:$O$2027=E$1),('Diário 2º PA'!$F$5:$F$2027))+SUMPRODUCT(-('Diário 3º PA'!$E$5:$E$2043='Analítico Cx.'!$B43),-('Diário 3º PA'!$O$5:$O$2043=E$1),('Diário 3º PA'!$F$5:$F$2043))+SUMPRODUCT(-('Diário 4º PA'!$E$5:$E$2010='Analítico Cx.'!$B43),-('Diário 4º PA'!$O$5:$O$2010=E$1),('Diário 4º PA'!$F$5:$F$2010))</f>
        <v>0</v>
      </c>
      <c r="F43" s="215">
        <f>SUMPRODUCT(-('Diário 1º PA'!$E$5:$E$1982='Analítico Cx.'!$B43),-('Diário 1º PA'!$O$5:$O$1982=F$1),('Diário 1º PA'!$F$5:$F$1982))+SUMPRODUCT(-('Diário 2º PA'!$E$5:$E$2027='Analítico Cx.'!$B43),-('Diário 2º PA'!$O$5:$O$2027=F$1),('Diário 2º PA'!$F$5:$F$2027))+SUMPRODUCT(-('Diário 3º PA'!$E$5:$E$2043='Analítico Cx.'!$B43),-('Diário 3º PA'!$O$5:$O$2043=F$1),('Diário 3º PA'!$F$5:$F$2043))+SUMPRODUCT(-('Diário 4º PA'!$E$5:$E$2010='Analítico Cx.'!$B43),-('Diário 4º PA'!$O$5:$O$2010=F$1),('Diário 4º PA'!$F$5:$F$2010))</f>
        <v>0</v>
      </c>
      <c r="G43" s="215">
        <f>SUMPRODUCT(-('Diário 1º PA'!$E$5:$E$1982='Analítico Cx.'!$B43),-('Diário 1º PA'!$O$5:$O$1982=G$1),('Diário 1º PA'!$F$5:$F$1982))+SUMPRODUCT(-('Diário 2º PA'!$E$5:$E$2027='Analítico Cx.'!$B43),-('Diário 2º PA'!$O$5:$O$2027=G$1),('Diário 2º PA'!$F$5:$F$2027))+SUMPRODUCT(-('Diário 3º PA'!$E$5:$E$2043='Analítico Cx.'!$B43),-('Diário 3º PA'!$O$5:$O$2043=G$1),('Diário 3º PA'!$F$5:$F$2043))+SUMPRODUCT(-('Diário 4º PA'!$E$5:$E$2010='Analítico Cx.'!$B43),-('Diário 4º PA'!$O$5:$O$2010=G$1),('Diário 4º PA'!$F$5:$F$2010))</f>
        <v>0</v>
      </c>
      <c r="H43" s="215">
        <f>SUMPRODUCT(-('Diário 1º PA'!$E$5:$E$1982='Analítico Cx.'!$B43),-('Diário 1º PA'!$O$5:$O$1982=H$1),('Diário 1º PA'!$F$5:$F$1982))+SUMPRODUCT(-('Diário 2º PA'!$E$5:$E$2027='Analítico Cx.'!$B43),-('Diário 2º PA'!$O$5:$O$2027=H$1),('Diário 2º PA'!$F$5:$F$2027))+SUMPRODUCT(-('Diário 3º PA'!$E$5:$E$2043='Analítico Cx.'!$B43),-('Diário 3º PA'!$O$5:$O$2043=H$1),('Diário 3º PA'!$F$5:$F$2043))+SUMPRODUCT(-('Diário 4º PA'!$E$5:$E$2010='Analítico Cx.'!$B43),-('Diário 4º PA'!$O$5:$O$2010=H$1),('Diário 4º PA'!$F$5:$F$2010))</f>
        <v>0</v>
      </c>
      <c r="I43" s="215">
        <f>SUMPRODUCT(-('Diário 1º PA'!$E$5:$E$1982='Analítico Cx.'!$B43),-('Diário 1º PA'!$O$5:$O$1982=I$1),('Diário 1º PA'!$F$5:$F$1982))+SUMPRODUCT(-('Diário 2º PA'!$E$5:$E$2027='Analítico Cx.'!$B43),-('Diário 2º PA'!$O$5:$O$2027=I$1),('Diário 2º PA'!$F$5:$F$2027))+SUMPRODUCT(-('Diário 3º PA'!$E$5:$E$2043='Analítico Cx.'!$B43),-('Diário 3º PA'!$O$5:$O$2043=I$1),('Diário 3º PA'!$F$5:$F$2043))+SUMPRODUCT(-('Diário 4º PA'!$E$5:$E$2010='Analítico Cx.'!$B43),-('Diário 4º PA'!$O$5:$O$2010=I$1),('Diário 4º PA'!$F$5:$F$2010))</f>
        <v>0</v>
      </c>
      <c r="J43" s="215">
        <f>SUMPRODUCT(-('Diário 1º PA'!$E$5:$E$1982='Analítico Cx.'!$B43),-('Diário 1º PA'!$O$5:$O$1982=J$1),('Diário 1º PA'!$F$5:$F$1982))+SUMPRODUCT(-('Diário 2º PA'!$E$5:$E$2027='Analítico Cx.'!$B43),-('Diário 2º PA'!$O$5:$O$2027=J$1),('Diário 2º PA'!$F$5:$F$2027))+SUMPRODUCT(-('Diário 3º PA'!$E$5:$E$2043='Analítico Cx.'!$B43),-('Diário 3º PA'!$O$5:$O$2043=J$1),('Diário 3º PA'!$F$5:$F$2043))+SUMPRODUCT(-('Diário 4º PA'!$E$5:$E$2010='Analítico Cx.'!$B43),-('Diário 4º PA'!$O$5:$O$2010=J$1),('Diário 4º PA'!$F$5:$F$2010))</f>
        <v>0</v>
      </c>
      <c r="K43" s="215">
        <f>SUMPRODUCT(-('Diário 1º PA'!$E$5:$E$1982='Analítico Cx.'!$B43),-('Diário 1º PA'!$O$5:$O$1982=K$1),('Diário 1º PA'!$F$5:$F$1982))+SUMPRODUCT(-('Diário 2º PA'!$E$5:$E$2027='Analítico Cx.'!$B43),-('Diário 2º PA'!$O$5:$O$2027=K$1),('Diário 2º PA'!$F$5:$F$2027))+SUMPRODUCT(-('Diário 3º PA'!$E$5:$E$2043='Analítico Cx.'!$B43),-('Diário 3º PA'!$O$5:$O$2043=K$1),('Diário 3º PA'!$F$5:$F$2043))+SUMPRODUCT(-('Diário 4º PA'!$E$5:$E$2010='Analítico Cx.'!$B43),-('Diário 4º PA'!$O$5:$O$2010=K$1),('Diário 4º PA'!$F$5:$F$2010))</f>
        <v>0</v>
      </c>
      <c r="L43" s="215">
        <f>SUMPRODUCT(-('Diário 1º PA'!$E$5:$E$1982='Analítico Cx.'!$B43),-('Diário 1º PA'!$O$5:$O$1982=L$1),('Diário 1º PA'!$F$5:$F$1982))+SUMPRODUCT(-('Diário 2º PA'!$E$5:$E$2027='Analítico Cx.'!$B43),-('Diário 2º PA'!$O$5:$O$2027=L$1),('Diário 2º PA'!$F$5:$F$2027))+SUMPRODUCT(-('Diário 3º PA'!$E$5:$E$2043='Analítico Cx.'!$B43),-('Diário 3º PA'!$O$5:$O$2043=L$1),('Diário 3º PA'!$F$5:$F$2043))+SUMPRODUCT(-('Diário 4º PA'!$E$5:$E$2010='Analítico Cx.'!$B43),-('Diário 4º PA'!$O$5:$O$2010=L$1),('Diário 4º PA'!$F$5:$F$2010))</f>
        <v>0</v>
      </c>
      <c r="M43" s="215">
        <f>SUMPRODUCT(-('Diário 1º PA'!$E$5:$E$1982='Analítico Cx.'!$B43),-('Diário 1º PA'!$O$5:$O$1982=M$1),('Diário 1º PA'!$F$5:$F$1982))+SUMPRODUCT(-('Diário 2º PA'!$E$5:$E$2027='Analítico Cx.'!$B43),-('Diário 2º PA'!$O$5:$O$2027=M$1),('Diário 2º PA'!$F$5:$F$2027))+SUMPRODUCT(-('Diário 3º PA'!$E$5:$E$2043='Analítico Cx.'!$B43),-('Diário 3º PA'!$O$5:$O$2043=M$1),('Diário 3º PA'!$F$5:$F$2043))+SUMPRODUCT(-('Diário 4º PA'!$E$5:$E$2010='Analítico Cx.'!$B43),-('Diário 4º PA'!$O$5:$O$2010=M$1),('Diário 4º PA'!$F$5:$F$2010))</f>
        <v>0</v>
      </c>
      <c r="N43" s="215">
        <f>SUMPRODUCT(-('Diário 1º PA'!$E$5:$E$1982='Analítico Cx.'!$B43),-('Diário 1º PA'!$O$5:$O$1982=N$1),('Diário 1º PA'!$F$5:$F$1982))+SUMPRODUCT(-('Diário 2º PA'!$E$5:$E$2027='Analítico Cx.'!$B43),-('Diário 2º PA'!$O$5:$O$2027=N$1),('Diário 2º PA'!$F$5:$F$2027))+SUMPRODUCT(-('Diário 3º PA'!$E$5:$E$2043='Analítico Cx.'!$B43),-('Diário 3º PA'!$O$5:$O$2043=N$1),('Diário 3º PA'!$F$5:$F$2043))+SUMPRODUCT(-('Diário 4º PA'!$E$5:$E$2010='Analítico Cx.'!$B43),-('Diário 4º PA'!$O$5:$O$2010=N$1),('Diário 4º PA'!$F$5:$F$2010))</f>
        <v>0</v>
      </c>
      <c r="O43" s="216">
        <f t="shared" si="8"/>
        <v>0</v>
      </c>
      <c r="P43" s="191">
        <f t="shared" si="7"/>
        <v>0</v>
      </c>
    </row>
    <row r="44" spans="1:16" ht="23.25" customHeight="1" x14ac:dyDescent="0.2">
      <c r="A44" s="225" t="s">
        <v>246</v>
      </c>
      <c r="B44" s="128" t="s">
        <v>175</v>
      </c>
      <c r="C44" s="215">
        <f>SUMPRODUCT(-('Diário 1º PA'!$E$5:$E$1982='Analítico Cx.'!$B44),-('Diário 1º PA'!$O$5:$O$1982=C$1),('Diário 1º PA'!$F$5:$F$1982))+SUMPRODUCT(-('Diário 2º PA'!$E$5:$E$2027='Analítico Cx.'!$B44),-('Diário 2º PA'!$O$5:$O$2027=C$1),('Diário 2º PA'!$F$5:$F$2027))+SUMPRODUCT(-('Diário 3º PA'!$E$5:$E$2043='Analítico Cx.'!$B44),-('Diário 3º PA'!$O$5:$O$2043=C$1),('Diário 3º PA'!$F$5:$F$2043))+SUMPRODUCT(-('Diário 4º PA'!$E$5:$E$2010='Analítico Cx.'!$B44),-('Diário 4º PA'!$O$5:$O$2010=C$1),('Diário 4º PA'!$F$5:$F$2010))</f>
        <v>0</v>
      </c>
      <c r="D44" s="215">
        <f>SUMPRODUCT(-('Diário 1º PA'!$E$5:$E$1982='Analítico Cx.'!$B44),-('Diário 1º PA'!$O$5:$O$1982=D$1),('Diário 1º PA'!$F$5:$F$1982))+SUMPRODUCT(-('Diário 2º PA'!$E$5:$E$2027='Analítico Cx.'!$B44),-('Diário 2º PA'!$O$5:$O$2027=D$1),('Diário 2º PA'!$F$5:$F$2027))+SUMPRODUCT(-('Diário 3º PA'!$E$5:$E$2043='Analítico Cx.'!$B44),-('Diário 3º PA'!$O$5:$O$2043=D$1),('Diário 3º PA'!$F$5:$F$2043))+SUMPRODUCT(-('Diário 4º PA'!$E$5:$E$2010='Analítico Cx.'!$B44),-('Diário 4º PA'!$O$5:$O$2010=D$1),('Diário 4º PA'!$F$5:$F$2010))</f>
        <v>31877.599999999999</v>
      </c>
      <c r="E44" s="215">
        <f>SUMPRODUCT(-('Diário 1º PA'!$E$5:$E$1982='Analítico Cx.'!$B44),-('Diário 1º PA'!$O$5:$O$1982=E$1),('Diário 1º PA'!$F$5:$F$1982))+SUMPRODUCT(-('Diário 2º PA'!$E$5:$E$2027='Analítico Cx.'!$B44),-('Diário 2º PA'!$O$5:$O$2027=E$1),('Diário 2º PA'!$F$5:$F$2027))+SUMPRODUCT(-('Diário 3º PA'!$E$5:$E$2043='Analítico Cx.'!$B44),-('Diário 3º PA'!$O$5:$O$2043=E$1),('Diário 3º PA'!$F$5:$F$2043))+SUMPRODUCT(-('Diário 4º PA'!$E$5:$E$2010='Analítico Cx.'!$B44),-('Diário 4º PA'!$O$5:$O$2010=E$1),('Diário 4º PA'!$F$5:$F$2010))</f>
        <v>23681.5</v>
      </c>
      <c r="F44" s="215">
        <f>SUMPRODUCT(-('Diário 1º PA'!$E$5:$E$1982='Analítico Cx.'!$B44),-('Diário 1º PA'!$O$5:$O$1982=F$1),('Diário 1º PA'!$F$5:$F$1982))+SUMPRODUCT(-('Diário 2º PA'!$E$5:$E$2027='Analítico Cx.'!$B44),-('Diário 2º PA'!$O$5:$O$2027=F$1),('Diário 2º PA'!$F$5:$F$2027))+SUMPRODUCT(-('Diário 3º PA'!$E$5:$E$2043='Analítico Cx.'!$B44),-('Diário 3º PA'!$O$5:$O$2043=F$1),('Diário 3º PA'!$F$5:$F$2043))+SUMPRODUCT(-('Diário 4º PA'!$E$5:$E$2010='Analítico Cx.'!$B44),-('Diário 4º PA'!$O$5:$O$2010=F$1),('Diário 4º PA'!$F$5:$F$2010))</f>
        <v>0</v>
      </c>
      <c r="G44" s="215">
        <f>SUMPRODUCT(-('Diário 1º PA'!$E$5:$E$1982='Analítico Cx.'!$B44),-('Diário 1º PA'!$O$5:$O$1982=G$1),('Diário 1º PA'!$F$5:$F$1982))+SUMPRODUCT(-('Diário 2º PA'!$E$5:$E$2027='Analítico Cx.'!$B44),-('Diário 2º PA'!$O$5:$O$2027=G$1),('Diário 2º PA'!$F$5:$F$2027))+SUMPRODUCT(-('Diário 3º PA'!$E$5:$E$2043='Analítico Cx.'!$B44),-('Diário 3º PA'!$O$5:$O$2043=G$1),('Diário 3º PA'!$F$5:$F$2043))+SUMPRODUCT(-('Diário 4º PA'!$E$5:$E$2010='Analítico Cx.'!$B44),-('Diário 4º PA'!$O$5:$O$2010=G$1),('Diário 4º PA'!$F$5:$F$2010))</f>
        <v>0</v>
      </c>
      <c r="H44" s="215">
        <f>SUMPRODUCT(-('Diário 1º PA'!$E$5:$E$1982='Analítico Cx.'!$B44),-('Diário 1º PA'!$O$5:$O$1982=H$1),('Diário 1º PA'!$F$5:$F$1982))+SUMPRODUCT(-('Diário 2º PA'!$E$5:$E$2027='Analítico Cx.'!$B44),-('Diário 2º PA'!$O$5:$O$2027=H$1),('Diário 2º PA'!$F$5:$F$2027))+SUMPRODUCT(-('Diário 3º PA'!$E$5:$E$2043='Analítico Cx.'!$B44),-('Diário 3º PA'!$O$5:$O$2043=H$1),('Diário 3º PA'!$F$5:$F$2043))+SUMPRODUCT(-('Diário 4º PA'!$E$5:$E$2010='Analítico Cx.'!$B44),-('Diário 4º PA'!$O$5:$O$2010=H$1),('Diário 4º PA'!$F$5:$F$2010))</f>
        <v>0</v>
      </c>
      <c r="I44" s="215">
        <f>SUMPRODUCT(-('Diário 1º PA'!$E$5:$E$1982='Analítico Cx.'!$B44),-('Diário 1º PA'!$O$5:$O$1982=I$1),('Diário 1º PA'!$F$5:$F$1982))+SUMPRODUCT(-('Diário 2º PA'!$E$5:$E$2027='Analítico Cx.'!$B44),-('Diário 2º PA'!$O$5:$O$2027=I$1),('Diário 2º PA'!$F$5:$F$2027))+SUMPRODUCT(-('Diário 3º PA'!$E$5:$E$2043='Analítico Cx.'!$B44),-('Diário 3º PA'!$O$5:$O$2043=I$1),('Diário 3º PA'!$F$5:$F$2043))+SUMPRODUCT(-('Diário 4º PA'!$E$5:$E$2010='Analítico Cx.'!$B44),-('Diário 4º PA'!$O$5:$O$2010=I$1),('Diário 4º PA'!$F$5:$F$2010))</f>
        <v>0</v>
      </c>
      <c r="J44" s="215">
        <f>SUMPRODUCT(-('Diário 1º PA'!$E$5:$E$1982='Analítico Cx.'!$B44),-('Diário 1º PA'!$O$5:$O$1982=J$1),('Diário 1º PA'!$F$5:$F$1982))+SUMPRODUCT(-('Diário 2º PA'!$E$5:$E$2027='Analítico Cx.'!$B44),-('Diário 2º PA'!$O$5:$O$2027=J$1),('Diário 2º PA'!$F$5:$F$2027))+SUMPRODUCT(-('Diário 3º PA'!$E$5:$E$2043='Analítico Cx.'!$B44),-('Diário 3º PA'!$O$5:$O$2043=J$1),('Diário 3º PA'!$F$5:$F$2043))+SUMPRODUCT(-('Diário 4º PA'!$E$5:$E$2010='Analítico Cx.'!$B44),-('Diário 4º PA'!$O$5:$O$2010=J$1),('Diário 4º PA'!$F$5:$F$2010))</f>
        <v>0</v>
      </c>
      <c r="K44" s="215">
        <f>SUMPRODUCT(-('Diário 1º PA'!$E$5:$E$1982='Analítico Cx.'!$B44),-('Diário 1º PA'!$O$5:$O$1982=K$1),('Diário 1º PA'!$F$5:$F$1982))+SUMPRODUCT(-('Diário 2º PA'!$E$5:$E$2027='Analítico Cx.'!$B44),-('Diário 2º PA'!$O$5:$O$2027=K$1),('Diário 2º PA'!$F$5:$F$2027))+SUMPRODUCT(-('Diário 3º PA'!$E$5:$E$2043='Analítico Cx.'!$B44),-('Diário 3º PA'!$O$5:$O$2043=K$1),('Diário 3º PA'!$F$5:$F$2043))+SUMPRODUCT(-('Diário 4º PA'!$E$5:$E$2010='Analítico Cx.'!$B44),-('Diário 4º PA'!$O$5:$O$2010=K$1),('Diário 4º PA'!$F$5:$F$2010))</f>
        <v>0</v>
      </c>
      <c r="L44" s="215">
        <f>SUMPRODUCT(-('Diário 1º PA'!$E$5:$E$1982='Analítico Cx.'!$B44),-('Diário 1º PA'!$O$5:$O$1982=L$1),('Diário 1º PA'!$F$5:$F$1982))+SUMPRODUCT(-('Diário 2º PA'!$E$5:$E$2027='Analítico Cx.'!$B44),-('Diário 2º PA'!$O$5:$O$2027=L$1),('Diário 2º PA'!$F$5:$F$2027))+SUMPRODUCT(-('Diário 3º PA'!$E$5:$E$2043='Analítico Cx.'!$B44),-('Diário 3º PA'!$O$5:$O$2043=L$1),('Diário 3º PA'!$F$5:$F$2043))+SUMPRODUCT(-('Diário 4º PA'!$E$5:$E$2010='Analítico Cx.'!$B44),-('Diário 4º PA'!$O$5:$O$2010=L$1),('Diário 4º PA'!$F$5:$F$2010))</f>
        <v>0</v>
      </c>
      <c r="M44" s="215">
        <f>SUMPRODUCT(-('Diário 1º PA'!$E$5:$E$1982='Analítico Cx.'!$B44),-('Diário 1º PA'!$O$5:$O$1982=M$1),('Diário 1º PA'!$F$5:$F$1982))+SUMPRODUCT(-('Diário 2º PA'!$E$5:$E$2027='Analítico Cx.'!$B44),-('Diário 2º PA'!$O$5:$O$2027=M$1),('Diário 2º PA'!$F$5:$F$2027))+SUMPRODUCT(-('Diário 3º PA'!$E$5:$E$2043='Analítico Cx.'!$B44),-('Diário 3º PA'!$O$5:$O$2043=M$1),('Diário 3º PA'!$F$5:$F$2043))+SUMPRODUCT(-('Diário 4º PA'!$E$5:$E$2010='Analítico Cx.'!$B44),-('Diário 4º PA'!$O$5:$O$2010=M$1),('Diário 4º PA'!$F$5:$F$2010))</f>
        <v>0</v>
      </c>
      <c r="N44" s="215">
        <f>SUMPRODUCT(-('Diário 1º PA'!$E$5:$E$1982='Analítico Cx.'!$B44),-('Diário 1º PA'!$O$5:$O$1982=N$1),('Diário 1º PA'!$F$5:$F$1982))+SUMPRODUCT(-('Diário 2º PA'!$E$5:$E$2027='Analítico Cx.'!$B44),-('Diário 2º PA'!$O$5:$O$2027=N$1),('Diário 2º PA'!$F$5:$F$2027))+SUMPRODUCT(-('Diário 3º PA'!$E$5:$E$2043='Analítico Cx.'!$B44),-('Diário 3º PA'!$O$5:$O$2043=N$1),('Diário 3º PA'!$F$5:$F$2043))+SUMPRODUCT(-('Diário 4º PA'!$E$5:$E$2010='Analítico Cx.'!$B44),-('Diário 4º PA'!$O$5:$O$2010=N$1),('Diário 4º PA'!$F$5:$F$2010))</f>
        <v>0</v>
      </c>
      <c r="O44" s="216">
        <f t="shared" si="8"/>
        <v>55559.1</v>
      </c>
      <c r="P44" s="191">
        <f t="shared" si="7"/>
        <v>8.0600824885047606E-3</v>
      </c>
    </row>
    <row r="45" spans="1:16" ht="23.25" customHeight="1" x14ac:dyDescent="0.2">
      <c r="A45" s="225" t="s">
        <v>247</v>
      </c>
      <c r="B45" s="128" t="s">
        <v>393</v>
      </c>
      <c r="C45" s="215">
        <f>SUMPRODUCT(-('Diário 1º PA'!$E$5:$E$1982='Analítico Cx.'!$B45),-('Diário 1º PA'!$O$5:$O$1982=C$1),('Diário 1º PA'!$F$5:$F$1982))+SUMPRODUCT(-('Diário 2º PA'!$E$5:$E$2027='Analítico Cx.'!$B45),-('Diário 2º PA'!$O$5:$O$2027=C$1),('Diário 2º PA'!$F$5:$F$2027))+SUMPRODUCT(-('Diário 3º PA'!$E$5:$E$2043='Analítico Cx.'!$B45),-('Diário 3º PA'!$O$5:$O$2043=C$1),('Diário 3º PA'!$F$5:$F$2043))+SUMPRODUCT(-('Diário 4º PA'!$E$5:$E$2010='Analítico Cx.'!$B45),-('Diário 4º PA'!$O$5:$O$2010=C$1),('Diário 4º PA'!$F$5:$F$2010))</f>
        <v>0</v>
      </c>
      <c r="D45" s="215">
        <f>SUMPRODUCT(-('Diário 1º PA'!$E$5:$E$1982='Analítico Cx.'!$B45),-('Diário 1º PA'!$O$5:$O$1982=D$1),('Diário 1º PA'!$F$5:$F$1982))+SUMPRODUCT(-('Diário 2º PA'!$E$5:$E$2027='Analítico Cx.'!$B45),-('Diário 2º PA'!$O$5:$O$2027=D$1),('Diário 2º PA'!$F$5:$F$2027))+SUMPRODUCT(-('Diário 3º PA'!$E$5:$E$2043='Analítico Cx.'!$B45),-('Diário 3º PA'!$O$5:$O$2043=D$1),('Diário 3º PA'!$F$5:$F$2043))+SUMPRODUCT(-('Diário 4º PA'!$E$5:$E$2010='Analítico Cx.'!$B45),-('Diário 4º PA'!$O$5:$O$2010=D$1),('Diário 4º PA'!$F$5:$F$2010))</f>
        <v>0</v>
      </c>
      <c r="E45" s="215">
        <f>SUMPRODUCT(-('Diário 1º PA'!$E$5:$E$1982='Analítico Cx.'!$B45),-('Diário 1º PA'!$O$5:$O$1982=E$1),('Diário 1º PA'!$F$5:$F$1982))+SUMPRODUCT(-('Diário 2º PA'!$E$5:$E$2027='Analítico Cx.'!$B45),-('Diário 2º PA'!$O$5:$O$2027=E$1),('Diário 2º PA'!$F$5:$F$2027))+SUMPRODUCT(-('Diário 3º PA'!$E$5:$E$2043='Analítico Cx.'!$B45),-('Diário 3º PA'!$O$5:$O$2043=E$1),('Diário 3º PA'!$F$5:$F$2043))+SUMPRODUCT(-('Diário 4º PA'!$E$5:$E$2010='Analítico Cx.'!$B45),-('Diário 4º PA'!$O$5:$O$2010=E$1),('Diário 4º PA'!$F$5:$F$2010))</f>
        <v>0</v>
      </c>
      <c r="F45" s="215">
        <f>SUMPRODUCT(-('Diário 1º PA'!$E$5:$E$1982='Analítico Cx.'!$B45),-('Diário 1º PA'!$O$5:$O$1982=F$1),('Diário 1º PA'!$F$5:$F$1982))+SUMPRODUCT(-('Diário 2º PA'!$E$5:$E$2027='Analítico Cx.'!$B45),-('Diário 2º PA'!$O$5:$O$2027=F$1),('Diário 2º PA'!$F$5:$F$2027))+SUMPRODUCT(-('Diário 3º PA'!$E$5:$E$2043='Analítico Cx.'!$B45),-('Diário 3º PA'!$O$5:$O$2043=F$1),('Diário 3º PA'!$F$5:$F$2043))+SUMPRODUCT(-('Diário 4º PA'!$E$5:$E$2010='Analítico Cx.'!$B45),-('Diário 4º PA'!$O$5:$O$2010=F$1),('Diário 4º PA'!$F$5:$F$2010))</f>
        <v>0</v>
      </c>
      <c r="G45" s="215">
        <f>SUMPRODUCT(-('Diário 1º PA'!$E$5:$E$1982='Analítico Cx.'!$B45),-('Diário 1º PA'!$O$5:$O$1982=G$1),('Diário 1º PA'!$F$5:$F$1982))+SUMPRODUCT(-('Diário 2º PA'!$E$5:$E$2027='Analítico Cx.'!$B45),-('Diário 2º PA'!$O$5:$O$2027=G$1),('Diário 2º PA'!$F$5:$F$2027))+SUMPRODUCT(-('Diário 3º PA'!$E$5:$E$2043='Analítico Cx.'!$B45),-('Diário 3º PA'!$O$5:$O$2043=G$1),('Diário 3º PA'!$F$5:$F$2043))+SUMPRODUCT(-('Diário 4º PA'!$E$5:$E$2010='Analítico Cx.'!$B45),-('Diário 4º PA'!$O$5:$O$2010=G$1),('Diário 4º PA'!$F$5:$F$2010))</f>
        <v>0</v>
      </c>
      <c r="H45" s="215">
        <f>SUMPRODUCT(-('Diário 1º PA'!$E$5:$E$1982='Analítico Cx.'!$B45),-('Diário 1º PA'!$O$5:$O$1982=H$1),('Diário 1º PA'!$F$5:$F$1982))+SUMPRODUCT(-('Diário 2º PA'!$E$5:$E$2027='Analítico Cx.'!$B45),-('Diário 2º PA'!$O$5:$O$2027=H$1),('Diário 2º PA'!$F$5:$F$2027))+SUMPRODUCT(-('Diário 3º PA'!$E$5:$E$2043='Analítico Cx.'!$B45),-('Diário 3º PA'!$O$5:$O$2043=H$1),('Diário 3º PA'!$F$5:$F$2043))+SUMPRODUCT(-('Diário 4º PA'!$E$5:$E$2010='Analítico Cx.'!$B45),-('Diário 4º PA'!$O$5:$O$2010=H$1),('Diário 4º PA'!$F$5:$F$2010))</f>
        <v>0</v>
      </c>
      <c r="I45" s="215">
        <f>SUMPRODUCT(-('Diário 1º PA'!$E$5:$E$1982='Analítico Cx.'!$B45),-('Diário 1º PA'!$O$5:$O$1982=I$1),('Diário 1º PA'!$F$5:$F$1982))+SUMPRODUCT(-('Diário 2º PA'!$E$5:$E$2027='Analítico Cx.'!$B45),-('Diário 2º PA'!$O$5:$O$2027=I$1),('Diário 2º PA'!$F$5:$F$2027))+SUMPRODUCT(-('Diário 3º PA'!$E$5:$E$2043='Analítico Cx.'!$B45),-('Diário 3º PA'!$O$5:$O$2043=I$1),('Diário 3º PA'!$F$5:$F$2043))+SUMPRODUCT(-('Diário 4º PA'!$E$5:$E$2010='Analítico Cx.'!$B45),-('Diário 4º PA'!$O$5:$O$2010=I$1),('Diário 4º PA'!$F$5:$F$2010))</f>
        <v>0</v>
      </c>
      <c r="J45" s="215">
        <f>SUMPRODUCT(-('Diário 1º PA'!$E$5:$E$1982='Analítico Cx.'!$B45),-('Diário 1º PA'!$O$5:$O$1982=J$1),('Diário 1º PA'!$F$5:$F$1982))+SUMPRODUCT(-('Diário 2º PA'!$E$5:$E$2027='Analítico Cx.'!$B45),-('Diário 2º PA'!$O$5:$O$2027=J$1),('Diário 2º PA'!$F$5:$F$2027))+SUMPRODUCT(-('Diário 3º PA'!$E$5:$E$2043='Analítico Cx.'!$B45),-('Diário 3º PA'!$O$5:$O$2043=J$1),('Diário 3º PA'!$F$5:$F$2043))+SUMPRODUCT(-('Diário 4º PA'!$E$5:$E$2010='Analítico Cx.'!$B45),-('Diário 4º PA'!$O$5:$O$2010=J$1),('Diário 4º PA'!$F$5:$F$2010))</f>
        <v>0</v>
      </c>
      <c r="K45" s="215">
        <f>SUMPRODUCT(-('Diário 1º PA'!$E$5:$E$1982='Analítico Cx.'!$B45),-('Diário 1º PA'!$O$5:$O$1982=K$1),('Diário 1º PA'!$F$5:$F$1982))+SUMPRODUCT(-('Diário 2º PA'!$E$5:$E$2027='Analítico Cx.'!$B45),-('Diário 2º PA'!$O$5:$O$2027=K$1),('Diário 2º PA'!$F$5:$F$2027))+SUMPRODUCT(-('Diário 3º PA'!$E$5:$E$2043='Analítico Cx.'!$B45),-('Diário 3º PA'!$O$5:$O$2043=K$1),('Diário 3º PA'!$F$5:$F$2043))+SUMPRODUCT(-('Diário 4º PA'!$E$5:$E$2010='Analítico Cx.'!$B45),-('Diário 4º PA'!$O$5:$O$2010=K$1),('Diário 4º PA'!$F$5:$F$2010))</f>
        <v>0</v>
      </c>
      <c r="L45" s="215">
        <f>SUMPRODUCT(-('Diário 1º PA'!$E$5:$E$1982='Analítico Cx.'!$B45),-('Diário 1º PA'!$O$5:$O$1982=L$1),('Diário 1º PA'!$F$5:$F$1982))+SUMPRODUCT(-('Diário 2º PA'!$E$5:$E$2027='Analítico Cx.'!$B45),-('Diário 2º PA'!$O$5:$O$2027=L$1),('Diário 2º PA'!$F$5:$F$2027))+SUMPRODUCT(-('Diário 3º PA'!$E$5:$E$2043='Analítico Cx.'!$B45),-('Diário 3º PA'!$O$5:$O$2043=L$1),('Diário 3º PA'!$F$5:$F$2043))+SUMPRODUCT(-('Diário 4º PA'!$E$5:$E$2010='Analítico Cx.'!$B45),-('Diário 4º PA'!$O$5:$O$2010=L$1),('Diário 4º PA'!$F$5:$F$2010))</f>
        <v>0</v>
      </c>
      <c r="M45" s="215">
        <f>SUMPRODUCT(-('Diário 1º PA'!$E$5:$E$1982='Analítico Cx.'!$B45),-('Diário 1º PA'!$O$5:$O$1982=M$1),('Diário 1º PA'!$F$5:$F$1982))+SUMPRODUCT(-('Diário 2º PA'!$E$5:$E$2027='Analítico Cx.'!$B45),-('Diário 2º PA'!$O$5:$O$2027=M$1),('Diário 2º PA'!$F$5:$F$2027))+SUMPRODUCT(-('Diário 3º PA'!$E$5:$E$2043='Analítico Cx.'!$B45),-('Diário 3º PA'!$O$5:$O$2043=M$1),('Diário 3º PA'!$F$5:$F$2043))+SUMPRODUCT(-('Diário 4º PA'!$E$5:$E$2010='Analítico Cx.'!$B45),-('Diário 4º PA'!$O$5:$O$2010=M$1),('Diário 4º PA'!$F$5:$F$2010))</f>
        <v>0</v>
      </c>
      <c r="N45" s="215">
        <f>SUMPRODUCT(-('Diário 1º PA'!$E$5:$E$1982='Analítico Cx.'!$B45),-('Diário 1º PA'!$O$5:$O$1982=N$1),('Diário 1º PA'!$F$5:$F$1982))+SUMPRODUCT(-('Diário 2º PA'!$E$5:$E$2027='Analítico Cx.'!$B45),-('Diário 2º PA'!$O$5:$O$2027=N$1),('Diário 2º PA'!$F$5:$F$2027))+SUMPRODUCT(-('Diário 3º PA'!$E$5:$E$2043='Analítico Cx.'!$B45),-('Diário 3º PA'!$O$5:$O$2043=N$1),('Diário 3º PA'!$F$5:$F$2043))+SUMPRODUCT(-('Diário 4º PA'!$E$5:$E$2010='Analítico Cx.'!$B45),-('Diário 4º PA'!$O$5:$O$2010=N$1),('Diário 4º PA'!$F$5:$F$2010))</f>
        <v>0</v>
      </c>
      <c r="O45" s="216">
        <f>SUM(C45:N45)</f>
        <v>0</v>
      </c>
      <c r="P45" s="191">
        <f t="shared" si="7"/>
        <v>0</v>
      </c>
    </row>
    <row r="46" spans="1:16" s="37" customFormat="1" ht="23.25" customHeight="1" x14ac:dyDescent="0.2">
      <c r="A46" s="225" t="s">
        <v>392</v>
      </c>
      <c r="B46" s="66" t="s">
        <v>394</v>
      </c>
      <c r="C46" s="215">
        <f>SUMPRODUCT(-('Diário 1º PA'!$E$5:$E$1982='Analítico Cx.'!$B46),-('Diário 1º PA'!$O$5:$O$1982=C$1),('Diário 1º PA'!$F$5:$F$1982))+SUMPRODUCT(-('Diário 2º PA'!$E$5:$E$2027='Analítico Cx.'!$B46),-('Diário 2º PA'!$O$5:$O$2027=C$1),('Diário 2º PA'!$F$5:$F$2027))+SUMPRODUCT(-('Diário 3º PA'!$E$5:$E$2043='Analítico Cx.'!$B46),-('Diário 3º PA'!$O$5:$O$2043=C$1),('Diário 3º PA'!$F$5:$F$2043))+SUMPRODUCT(-('Diário 4º PA'!$E$5:$E$2010='Analítico Cx.'!$B46),-('Diário 4º PA'!$O$5:$O$2010=C$1),('Diário 4º PA'!$F$5:$F$2010))</f>
        <v>0</v>
      </c>
      <c r="D46" s="215">
        <f>SUMPRODUCT(-('Diário 1º PA'!$E$5:$E$1982='Analítico Cx.'!$B46),-('Diário 1º PA'!$O$5:$O$1982=D$1),('Diário 1º PA'!$F$5:$F$1982))+SUMPRODUCT(-('Diário 2º PA'!$E$5:$E$2027='Analítico Cx.'!$B46),-('Diário 2º PA'!$O$5:$O$2027=D$1),('Diário 2º PA'!$F$5:$F$2027))+SUMPRODUCT(-('Diário 3º PA'!$E$5:$E$2043='Analítico Cx.'!$B46),-('Diário 3º PA'!$O$5:$O$2043=D$1),('Diário 3º PA'!$F$5:$F$2043))+SUMPRODUCT(-('Diário 4º PA'!$E$5:$E$2010='Analítico Cx.'!$B46),-('Diário 4º PA'!$O$5:$O$2010=D$1),('Diário 4º PA'!$F$5:$F$2010))</f>
        <v>0</v>
      </c>
      <c r="E46" s="215">
        <f>SUMPRODUCT(-('Diário 1º PA'!$E$5:$E$1982='Analítico Cx.'!$B46),-('Diário 1º PA'!$O$5:$O$1982=E$1),('Diário 1º PA'!$F$5:$F$1982))+SUMPRODUCT(-('Diário 2º PA'!$E$5:$E$2027='Analítico Cx.'!$B46),-('Diário 2º PA'!$O$5:$O$2027=E$1),('Diário 2º PA'!$F$5:$F$2027))+SUMPRODUCT(-('Diário 3º PA'!$E$5:$E$2043='Analítico Cx.'!$B46),-('Diário 3º PA'!$O$5:$O$2043=E$1),('Diário 3º PA'!$F$5:$F$2043))+SUMPRODUCT(-('Diário 4º PA'!$E$5:$E$2010='Analítico Cx.'!$B46),-('Diário 4º PA'!$O$5:$O$2010=E$1),('Diário 4º PA'!$F$5:$F$2010))</f>
        <v>0</v>
      </c>
      <c r="F46" s="215">
        <f>SUMPRODUCT(-('Diário 1º PA'!$E$5:$E$1982='Analítico Cx.'!$B46),-('Diário 1º PA'!$O$5:$O$1982=F$1),('Diário 1º PA'!$F$5:$F$1982))+SUMPRODUCT(-('Diário 2º PA'!$E$5:$E$2027='Analítico Cx.'!$B46),-('Diário 2º PA'!$O$5:$O$2027=F$1),('Diário 2º PA'!$F$5:$F$2027))+SUMPRODUCT(-('Diário 3º PA'!$E$5:$E$2043='Analítico Cx.'!$B46),-('Diário 3º PA'!$O$5:$O$2043=F$1),('Diário 3º PA'!$F$5:$F$2043))+SUMPRODUCT(-('Diário 4º PA'!$E$5:$E$2010='Analítico Cx.'!$B46),-('Diário 4º PA'!$O$5:$O$2010=F$1),('Diário 4º PA'!$F$5:$F$2010))</f>
        <v>0</v>
      </c>
      <c r="G46" s="215">
        <f>SUMPRODUCT(-('Diário 1º PA'!$E$5:$E$1982='Analítico Cx.'!$B46),-('Diário 1º PA'!$O$5:$O$1982=G$1),('Diário 1º PA'!$F$5:$F$1982))+SUMPRODUCT(-('Diário 2º PA'!$E$5:$E$2027='Analítico Cx.'!$B46),-('Diário 2º PA'!$O$5:$O$2027=G$1),('Diário 2º PA'!$F$5:$F$2027))+SUMPRODUCT(-('Diário 3º PA'!$E$5:$E$2043='Analítico Cx.'!$B46),-('Diário 3º PA'!$O$5:$O$2043=G$1),('Diário 3º PA'!$F$5:$F$2043))+SUMPRODUCT(-('Diário 4º PA'!$E$5:$E$2010='Analítico Cx.'!$B46),-('Diário 4º PA'!$O$5:$O$2010=G$1),('Diário 4º PA'!$F$5:$F$2010))</f>
        <v>0</v>
      </c>
      <c r="H46" s="215">
        <f>SUMPRODUCT(-('Diário 1º PA'!$E$5:$E$1982='Analítico Cx.'!$B46),-('Diário 1º PA'!$O$5:$O$1982=H$1),('Diário 1º PA'!$F$5:$F$1982))+SUMPRODUCT(-('Diário 2º PA'!$E$5:$E$2027='Analítico Cx.'!$B46),-('Diário 2º PA'!$O$5:$O$2027=H$1),('Diário 2º PA'!$F$5:$F$2027))+SUMPRODUCT(-('Diário 3º PA'!$E$5:$E$2043='Analítico Cx.'!$B46),-('Diário 3º PA'!$O$5:$O$2043=H$1),('Diário 3º PA'!$F$5:$F$2043))+SUMPRODUCT(-('Diário 4º PA'!$E$5:$E$2010='Analítico Cx.'!$B46),-('Diário 4º PA'!$O$5:$O$2010=H$1),('Diário 4º PA'!$F$5:$F$2010))</f>
        <v>0</v>
      </c>
      <c r="I46" s="215">
        <f>SUMPRODUCT(-('Diário 1º PA'!$E$5:$E$1982='Analítico Cx.'!$B46),-('Diário 1º PA'!$O$5:$O$1982=I$1),('Diário 1º PA'!$F$5:$F$1982))+SUMPRODUCT(-('Diário 2º PA'!$E$5:$E$2027='Analítico Cx.'!$B46),-('Diário 2º PA'!$O$5:$O$2027=I$1),('Diário 2º PA'!$F$5:$F$2027))+SUMPRODUCT(-('Diário 3º PA'!$E$5:$E$2043='Analítico Cx.'!$B46),-('Diário 3º PA'!$O$5:$O$2043=I$1),('Diário 3º PA'!$F$5:$F$2043))+SUMPRODUCT(-('Diário 4º PA'!$E$5:$E$2010='Analítico Cx.'!$B46),-('Diário 4º PA'!$O$5:$O$2010=I$1),('Diário 4º PA'!$F$5:$F$2010))</f>
        <v>0</v>
      </c>
      <c r="J46" s="215">
        <f>SUMPRODUCT(-('Diário 1º PA'!$E$5:$E$1982='Analítico Cx.'!$B46),-('Diário 1º PA'!$O$5:$O$1982=J$1),('Diário 1º PA'!$F$5:$F$1982))+SUMPRODUCT(-('Diário 2º PA'!$E$5:$E$2027='Analítico Cx.'!$B46),-('Diário 2º PA'!$O$5:$O$2027=J$1),('Diário 2º PA'!$F$5:$F$2027))+SUMPRODUCT(-('Diário 3º PA'!$E$5:$E$2043='Analítico Cx.'!$B46),-('Diário 3º PA'!$O$5:$O$2043=J$1),('Diário 3º PA'!$F$5:$F$2043))+SUMPRODUCT(-('Diário 4º PA'!$E$5:$E$2010='Analítico Cx.'!$B46),-('Diário 4º PA'!$O$5:$O$2010=J$1),('Diário 4º PA'!$F$5:$F$2010))</f>
        <v>0</v>
      </c>
      <c r="K46" s="215">
        <f>SUMPRODUCT(-('Diário 1º PA'!$E$5:$E$1982='Analítico Cx.'!$B46),-('Diário 1º PA'!$O$5:$O$1982=K$1),('Diário 1º PA'!$F$5:$F$1982))+SUMPRODUCT(-('Diário 2º PA'!$E$5:$E$2027='Analítico Cx.'!$B46),-('Diário 2º PA'!$O$5:$O$2027=K$1),('Diário 2º PA'!$F$5:$F$2027))+SUMPRODUCT(-('Diário 3º PA'!$E$5:$E$2043='Analítico Cx.'!$B46),-('Diário 3º PA'!$O$5:$O$2043=K$1),('Diário 3º PA'!$F$5:$F$2043))+SUMPRODUCT(-('Diário 4º PA'!$E$5:$E$2010='Analítico Cx.'!$B46),-('Diário 4º PA'!$O$5:$O$2010=K$1),('Diário 4º PA'!$F$5:$F$2010))</f>
        <v>0</v>
      </c>
      <c r="L46" s="215">
        <f>SUMPRODUCT(-('Diário 1º PA'!$E$5:$E$1982='Analítico Cx.'!$B46),-('Diário 1º PA'!$O$5:$O$1982=L$1),('Diário 1º PA'!$F$5:$F$1982))+SUMPRODUCT(-('Diário 2º PA'!$E$5:$E$2027='Analítico Cx.'!$B46),-('Diário 2º PA'!$O$5:$O$2027=L$1),('Diário 2º PA'!$F$5:$F$2027))+SUMPRODUCT(-('Diário 3º PA'!$E$5:$E$2043='Analítico Cx.'!$B46),-('Diário 3º PA'!$O$5:$O$2043=L$1),('Diário 3º PA'!$F$5:$F$2043))+SUMPRODUCT(-('Diário 4º PA'!$E$5:$E$2010='Analítico Cx.'!$B46),-('Diário 4º PA'!$O$5:$O$2010=L$1),('Diário 4º PA'!$F$5:$F$2010))</f>
        <v>0</v>
      </c>
      <c r="M46" s="215">
        <f>SUMPRODUCT(-('Diário 1º PA'!$E$5:$E$1982='Analítico Cx.'!$B46),-('Diário 1º PA'!$O$5:$O$1982=M$1),('Diário 1º PA'!$F$5:$F$1982))+SUMPRODUCT(-('Diário 2º PA'!$E$5:$E$2027='Analítico Cx.'!$B46),-('Diário 2º PA'!$O$5:$O$2027=M$1),('Diário 2º PA'!$F$5:$F$2027))+SUMPRODUCT(-('Diário 3º PA'!$E$5:$E$2043='Analítico Cx.'!$B46),-('Diário 3º PA'!$O$5:$O$2043=M$1),('Diário 3º PA'!$F$5:$F$2043))+SUMPRODUCT(-('Diário 4º PA'!$E$5:$E$2010='Analítico Cx.'!$B46),-('Diário 4º PA'!$O$5:$O$2010=M$1),('Diário 4º PA'!$F$5:$F$2010))</f>
        <v>0</v>
      </c>
      <c r="N46" s="215">
        <f>SUMPRODUCT(-('Diário 1º PA'!$E$5:$E$1982='Analítico Cx.'!$B46),-('Diário 1º PA'!$O$5:$O$1982=N$1),('Diário 1º PA'!$F$5:$F$1982))+SUMPRODUCT(-('Diário 2º PA'!$E$5:$E$2027='Analítico Cx.'!$B46),-('Diário 2º PA'!$O$5:$O$2027=N$1),('Diário 2º PA'!$F$5:$F$2027))+SUMPRODUCT(-('Diário 3º PA'!$E$5:$E$2043='Analítico Cx.'!$B46),-('Diário 3º PA'!$O$5:$O$2043=N$1),('Diário 3º PA'!$F$5:$F$2043))+SUMPRODUCT(-('Diário 4º PA'!$E$5:$E$2010='Analítico Cx.'!$B46),-('Diário 4º PA'!$O$5:$O$2010=N$1),('Diário 4º PA'!$F$5:$F$2010))</f>
        <v>0</v>
      </c>
      <c r="O46" s="216">
        <f>SUM(C46:N46)</f>
        <v>0</v>
      </c>
      <c r="P46" s="191">
        <f t="shared" si="7"/>
        <v>0</v>
      </c>
    </row>
    <row r="47" spans="1:16" ht="23.25" customHeight="1" x14ac:dyDescent="0.2">
      <c r="A47" s="227"/>
      <c r="B47" s="228" t="s">
        <v>114</v>
      </c>
      <c r="C47" s="229">
        <f t="shared" ref="C47:O47" si="9">SUBTOTAL(109,C34:C46)</f>
        <v>1860.2</v>
      </c>
      <c r="D47" s="229">
        <f t="shared" si="9"/>
        <v>160199.76999999999</v>
      </c>
      <c r="E47" s="229">
        <f t="shared" si="9"/>
        <v>192148.63999999998</v>
      </c>
      <c r="F47" s="229">
        <f t="shared" si="9"/>
        <v>0</v>
      </c>
      <c r="G47" s="229">
        <f t="shared" si="9"/>
        <v>0</v>
      </c>
      <c r="H47" s="229">
        <f t="shared" si="9"/>
        <v>0</v>
      </c>
      <c r="I47" s="229">
        <f t="shared" ref="I47:N47" si="10">SUBTOTAL(109,I34:I46)</f>
        <v>0</v>
      </c>
      <c r="J47" s="229">
        <f t="shared" si="10"/>
        <v>0</v>
      </c>
      <c r="K47" s="229">
        <f t="shared" si="10"/>
        <v>0</v>
      </c>
      <c r="L47" s="229">
        <f t="shared" si="10"/>
        <v>0</v>
      </c>
      <c r="M47" s="229">
        <f t="shared" si="10"/>
        <v>0</v>
      </c>
      <c r="N47" s="229">
        <f t="shared" si="10"/>
        <v>0</v>
      </c>
      <c r="O47" s="229">
        <f t="shared" si="9"/>
        <v>354208.61</v>
      </c>
      <c r="P47" s="197">
        <f t="shared" si="7"/>
        <v>5.1385832649172007E-2</v>
      </c>
    </row>
    <row r="48" spans="1:16" ht="23.25" customHeight="1" x14ac:dyDescent="0.2">
      <c r="A48" s="212" t="s">
        <v>14</v>
      </c>
      <c r="B48" s="224" t="s">
        <v>38</v>
      </c>
      <c r="C48" s="230"/>
      <c r="D48" s="230"/>
      <c r="E48" s="230"/>
      <c r="F48" s="230"/>
      <c r="G48" s="230"/>
      <c r="H48" s="230"/>
      <c r="I48" s="230"/>
      <c r="J48" s="230"/>
      <c r="K48" s="230"/>
      <c r="L48" s="230"/>
      <c r="M48" s="230"/>
      <c r="N48" s="230"/>
      <c r="O48" s="230"/>
      <c r="P48" s="191">
        <f t="shared" si="7"/>
        <v>0</v>
      </c>
    </row>
    <row r="49" spans="1:16" ht="23.25" customHeight="1" x14ac:dyDescent="0.2">
      <c r="A49" s="231" t="s">
        <v>109</v>
      </c>
      <c r="B49" s="128" t="s">
        <v>161</v>
      </c>
      <c r="C49" s="215">
        <f>SUMPRODUCT(-('Diário 1º PA'!$E$5:$E$1982='Analítico Cx.'!$B49),-('Diário 1º PA'!$O$5:$O$1982=C$1),('Diário 1º PA'!$F$5:$F$1982))+SUMPRODUCT(-('Diário 2º PA'!$E$5:$E$2027='Analítico Cx.'!$B49),-('Diário 2º PA'!$O$5:$O$2027=C$1),('Diário 2º PA'!$F$5:$F$2027))+SUMPRODUCT(-('Diário 3º PA'!$E$5:$E$2043='Analítico Cx.'!$B49),-('Diário 3º PA'!$O$5:$O$2043=C$1),('Diário 3º PA'!$F$5:$F$2043))+SUMPRODUCT(-('Diário 4º PA'!$E$5:$E$2010='Analítico Cx.'!$B49),-('Diário 4º PA'!$O$5:$O$2010=C$1),('Diário 4º PA'!$F$5:$F$2010))</f>
        <v>82274.11</v>
      </c>
      <c r="D49" s="215">
        <f>SUMPRODUCT(-('Diário 1º PA'!$E$5:$E$1982='Analítico Cx.'!$B49),-('Diário 1º PA'!$O$5:$O$1982=D$1),('Diário 1º PA'!$F$5:$F$1982))+SUMPRODUCT(-('Diário 2º PA'!$E$5:$E$2027='Analítico Cx.'!$B49),-('Diário 2º PA'!$O$5:$O$2027=D$1),('Diário 2º PA'!$F$5:$F$2027))+SUMPRODUCT(-('Diário 3º PA'!$E$5:$E$2043='Analítico Cx.'!$B49),-('Diário 3º PA'!$O$5:$O$2043=D$1),('Diário 3º PA'!$F$5:$F$2043))+SUMPRODUCT(-('Diário 4º PA'!$E$5:$E$2010='Analítico Cx.'!$B49),-('Diário 4º PA'!$O$5:$O$2010=D$1),('Diário 4º PA'!$F$5:$F$2010))</f>
        <v>82596.649999999994</v>
      </c>
      <c r="E49" s="215">
        <f>SUMPRODUCT(-('Diário 1º PA'!$E$5:$E$1982='Analítico Cx.'!$B49),-('Diário 1º PA'!$O$5:$O$1982=E$1),('Diário 1º PA'!$F$5:$F$1982))+SUMPRODUCT(-('Diário 2º PA'!$E$5:$E$2027='Analítico Cx.'!$B49),-('Diário 2º PA'!$O$5:$O$2027=E$1),('Diário 2º PA'!$F$5:$F$2027))+SUMPRODUCT(-('Diário 3º PA'!$E$5:$E$2043='Analítico Cx.'!$B49),-('Diário 3º PA'!$O$5:$O$2043=E$1),('Diário 3º PA'!$F$5:$F$2043))+SUMPRODUCT(-('Diário 4º PA'!$E$5:$E$2010='Analítico Cx.'!$B49),-('Diário 4º PA'!$O$5:$O$2010=E$1),('Diário 4º PA'!$F$5:$F$2010))</f>
        <v>86448.46</v>
      </c>
      <c r="F49" s="215">
        <f>SUMPRODUCT(-('Diário 1º PA'!$E$5:$E$1982='Analítico Cx.'!$B49),-('Diário 1º PA'!$O$5:$O$1982=F$1),('Diário 1º PA'!$F$5:$F$1982))+SUMPRODUCT(-('Diário 2º PA'!$E$5:$E$2027='Analítico Cx.'!$B49),-('Diário 2º PA'!$O$5:$O$2027=F$1),('Diário 2º PA'!$F$5:$F$2027))+SUMPRODUCT(-('Diário 3º PA'!$E$5:$E$2043='Analítico Cx.'!$B49),-('Diário 3º PA'!$O$5:$O$2043=F$1),('Diário 3º PA'!$F$5:$F$2043))+SUMPRODUCT(-('Diário 4º PA'!$E$5:$E$2010='Analítico Cx.'!$B49),-('Diário 4º PA'!$O$5:$O$2010=F$1),('Diário 4º PA'!$F$5:$F$2010))</f>
        <v>0</v>
      </c>
      <c r="G49" s="215">
        <f>SUMPRODUCT(-('Diário 1º PA'!$E$5:$E$1982='Analítico Cx.'!$B49),-('Diário 1º PA'!$O$5:$O$1982=G$1),('Diário 1º PA'!$F$5:$F$1982))+SUMPRODUCT(-('Diário 2º PA'!$E$5:$E$2027='Analítico Cx.'!$B49),-('Diário 2º PA'!$O$5:$O$2027=G$1),('Diário 2º PA'!$F$5:$F$2027))+SUMPRODUCT(-('Diário 3º PA'!$E$5:$E$2043='Analítico Cx.'!$B49),-('Diário 3º PA'!$O$5:$O$2043=G$1),('Diário 3º PA'!$F$5:$F$2043))+SUMPRODUCT(-('Diário 4º PA'!$E$5:$E$2010='Analítico Cx.'!$B49),-('Diário 4º PA'!$O$5:$O$2010=G$1),('Diário 4º PA'!$F$5:$F$2010))</f>
        <v>0</v>
      </c>
      <c r="H49" s="215">
        <f>SUMPRODUCT(-('Diário 1º PA'!$E$5:$E$1982='Analítico Cx.'!$B49),-('Diário 1º PA'!$O$5:$O$1982=H$1),('Diário 1º PA'!$F$5:$F$1982))+SUMPRODUCT(-('Diário 2º PA'!$E$5:$E$2027='Analítico Cx.'!$B49),-('Diário 2º PA'!$O$5:$O$2027=H$1),('Diário 2º PA'!$F$5:$F$2027))+SUMPRODUCT(-('Diário 3º PA'!$E$5:$E$2043='Analítico Cx.'!$B49),-('Diário 3º PA'!$O$5:$O$2043=H$1),('Diário 3º PA'!$F$5:$F$2043))+SUMPRODUCT(-('Diário 4º PA'!$E$5:$E$2010='Analítico Cx.'!$B49),-('Diário 4º PA'!$O$5:$O$2010=H$1),('Diário 4º PA'!$F$5:$F$2010))</f>
        <v>0</v>
      </c>
      <c r="I49" s="215">
        <f>SUMPRODUCT(-('Diário 1º PA'!$E$5:$E$1982='Analítico Cx.'!$B49),-('Diário 1º PA'!$O$5:$O$1982=I$1),('Diário 1º PA'!$F$5:$F$1982))+SUMPRODUCT(-('Diário 2º PA'!$E$5:$E$2027='Analítico Cx.'!$B49),-('Diário 2º PA'!$O$5:$O$2027=I$1),('Diário 2º PA'!$F$5:$F$2027))+SUMPRODUCT(-('Diário 3º PA'!$E$5:$E$2043='Analítico Cx.'!$B49),-('Diário 3º PA'!$O$5:$O$2043=I$1),('Diário 3º PA'!$F$5:$F$2043))+SUMPRODUCT(-('Diário 4º PA'!$E$5:$E$2010='Analítico Cx.'!$B49),-('Diário 4º PA'!$O$5:$O$2010=I$1),('Diário 4º PA'!$F$5:$F$2010))</f>
        <v>0</v>
      </c>
      <c r="J49" s="215">
        <f>SUMPRODUCT(-('Diário 1º PA'!$E$5:$E$1982='Analítico Cx.'!$B49),-('Diário 1º PA'!$O$5:$O$1982=J$1),('Diário 1º PA'!$F$5:$F$1982))+SUMPRODUCT(-('Diário 2º PA'!$E$5:$E$2027='Analítico Cx.'!$B49),-('Diário 2º PA'!$O$5:$O$2027=J$1),('Diário 2º PA'!$F$5:$F$2027))+SUMPRODUCT(-('Diário 3º PA'!$E$5:$E$2043='Analítico Cx.'!$B49),-('Diário 3º PA'!$O$5:$O$2043=J$1),('Diário 3º PA'!$F$5:$F$2043))+SUMPRODUCT(-('Diário 4º PA'!$E$5:$E$2010='Analítico Cx.'!$B49),-('Diário 4º PA'!$O$5:$O$2010=J$1),('Diário 4º PA'!$F$5:$F$2010))</f>
        <v>0</v>
      </c>
      <c r="K49" s="215">
        <f>SUMPRODUCT(-('Diário 1º PA'!$E$5:$E$1982='Analítico Cx.'!$B49),-('Diário 1º PA'!$O$5:$O$1982=K$1),('Diário 1º PA'!$F$5:$F$1982))+SUMPRODUCT(-('Diário 2º PA'!$E$5:$E$2027='Analítico Cx.'!$B49),-('Diário 2º PA'!$O$5:$O$2027=K$1),('Diário 2º PA'!$F$5:$F$2027))+SUMPRODUCT(-('Diário 3º PA'!$E$5:$E$2043='Analítico Cx.'!$B49),-('Diário 3º PA'!$O$5:$O$2043=K$1),('Diário 3º PA'!$F$5:$F$2043))+SUMPRODUCT(-('Diário 4º PA'!$E$5:$E$2010='Analítico Cx.'!$B49),-('Diário 4º PA'!$O$5:$O$2010=K$1),('Diário 4º PA'!$F$5:$F$2010))</f>
        <v>0</v>
      </c>
      <c r="L49" s="215">
        <f>SUMPRODUCT(-('Diário 1º PA'!$E$5:$E$1982='Analítico Cx.'!$B49),-('Diário 1º PA'!$O$5:$O$1982=L$1),('Diário 1º PA'!$F$5:$F$1982))+SUMPRODUCT(-('Diário 2º PA'!$E$5:$E$2027='Analítico Cx.'!$B49),-('Diário 2º PA'!$O$5:$O$2027=L$1),('Diário 2º PA'!$F$5:$F$2027))+SUMPRODUCT(-('Diário 3º PA'!$E$5:$E$2043='Analítico Cx.'!$B49),-('Diário 3º PA'!$O$5:$O$2043=L$1),('Diário 3º PA'!$F$5:$F$2043))+SUMPRODUCT(-('Diário 4º PA'!$E$5:$E$2010='Analítico Cx.'!$B49),-('Diário 4º PA'!$O$5:$O$2010=L$1),('Diário 4º PA'!$F$5:$F$2010))</f>
        <v>0</v>
      </c>
      <c r="M49" s="215">
        <f>SUMPRODUCT(-('Diário 1º PA'!$E$5:$E$1982='Analítico Cx.'!$B49),-('Diário 1º PA'!$O$5:$O$1982=M$1),('Diário 1º PA'!$F$5:$F$1982))+SUMPRODUCT(-('Diário 2º PA'!$E$5:$E$2027='Analítico Cx.'!$B49),-('Diário 2º PA'!$O$5:$O$2027=M$1),('Diário 2º PA'!$F$5:$F$2027))+SUMPRODUCT(-('Diário 3º PA'!$E$5:$E$2043='Analítico Cx.'!$B49),-('Diário 3º PA'!$O$5:$O$2043=M$1),('Diário 3º PA'!$F$5:$F$2043))+SUMPRODUCT(-('Diário 4º PA'!$E$5:$E$2010='Analítico Cx.'!$B49),-('Diário 4º PA'!$O$5:$O$2010=M$1),('Diário 4º PA'!$F$5:$F$2010))</f>
        <v>0</v>
      </c>
      <c r="N49" s="215">
        <f>SUMPRODUCT(-('Diário 1º PA'!$E$5:$E$1982='Analítico Cx.'!$B49),-('Diário 1º PA'!$O$5:$O$1982=N$1),('Diário 1º PA'!$F$5:$F$1982))+SUMPRODUCT(-('Diário 2º PA'!$E$5:$E$2027='Analítico Cx.'!$B49),-('Diário 2º PA'!$O$5:$O$2027=N$1),('Diário 2º PA'!$F$5:$F$2027))+SUMPRODUCT(-('Diário 3º PA'!$E$5:$E$2043='Analítico Cx.'!$B49),-('Diário 3º PA'!$O$5:$O$2043=N$1),('Diário 3º PA'!$F$5:$F$2043))+SUMPRODUCT(-('Diário 4º PA'!$E$5:$E$2010='Analítico Cx.'!$B49),-('Diário 4º PA'!$O$5:$O$2010=N$1),('Diário 4º PA'!$F$5:$F$2010))</f>
        <v>0</v>
      </c>
      <c r="O49" s="216">
        <f>SUM(C49:N49)</f>
        <v>251319.22000000003</v>
      </c>
      <c r="P49" s="191">
        <f t="shared" si="7"/>
        <v>3.6459439482401185E-2</v>
      </c>
    </row>
    <row r="50" spans="1:16" ht="23.25" customHeight="1" x14ac:dyDescent="0.2">
      <c r="A50" s="231" t="s">
        <v>110</v>
      </c>
      <c r="B50" s="128" t="s">
        <v>6</v>
      </c>
      <c r="C50" s="215">
        <f>SUMPRODUCT(-('Diário 1º PA'!$E$5:$E$1982='Analítico Cx.'!$B50),-('Diário 1º PA'!$O$5:$O$1982=C$1),('Diário 1º PA'!$F$5:$F$1982))+SUMPRODUCT(-('Diário 2º PA'!$E$5:$E$2027='Analítico Cx.'!$B50),-('Diário 2º PA'!$O$5:$O$2027=C$1),('Diário 2º PA'!$F$5:$F$2027))+SUMPRODUCT(-('Diário 3º PA'!$E$5:$E$2043='Analítico Cx.'!$B50),-('Diário 3º PA'!$O$5:$O$2043=C$1),('Diário 3º PA'!$F$5:$F$2043))+SUMPRODUCT(-('Diário 4º PA'!$E$5:$E$2010='Analítico Cx.'!$B50),-('Diário 4º PA'!$O$5:$O$2010=C$1),('Diário 4º PA'!$F$5:$F$2010))</f>
        <v>5705.66</v>
      </c>
      <c r="D50" s="215">
        <f>SUMPRODUCT(-('Diário 1º PA'!$E$5:$E$1982='Analítico Cx.'!$B50),-('Diário 1º PA'!$O$5:$O$1982=D$1),('Diário 1º PA'!$F$5:$F$1982))+SUMPRODUCT(-('Diário 2º PA'!$E$5:$E$2027='Analítico Cx.'!$B50),-('Diário 2º PA'!$O$5:$O$2027=D$1),('Diário 2º PA'!$F$5:$F$2027))+SUMPRODUCT(-('Diário 3º PA'!$E$5:$E$2043='Analítico Cx.'!$B50),-('Diário 3º PA'!$O$5:$O$2043=D$1),('Diário 3º PA'!$F$5:$F$2043))+SUMPRODUCT(-('Diário 4º PA'!$E$5:$E$2010='Analítico Cx.'!$B50),-('Diário 4º PA'!$O$5:$O$2010=D$1),('Diário 4º PA'!$F$5:$F$2010))</f>
        <v>8112.9</v>
      </c>
      <c r="E50" s="215">
        <f>SUMPRODUCT(-('Diário 1º PA'!$E$5:$E$1982='Analítico Cx.'!$B50),-('Diário 1º PA'!$O$5:$O$1982=E$1),('Diário 1º PA'!$F$5:$F$1982))+SUMPRODUCT(-('Diário 2º PA'!$E$5:$E$2027='Analítico Cx.'!$B50),-('Diário 2º PA'!$O$5:$O$2027=E$1),('Diário 2º PA'!$F$5:$F$2027))+SUMPRODUCT(-('Diário 3º PA'!$E$5:$E$2043='Analítico Cx.'!$B50),-('Diário 3º PA'!$O$5:$O$2043=E$1),('Diário 3º PA'!$F$5:$F$2043))+SUMPRODUCT(-('Diário 4º PA'!$E$5:$E$2010='Analítico Cx.'!$B50),-('Diário 4º PA'!$O$5:$O$2010=E$1),('Diário 4º PA'!$F$5:$F$2010))</f>
        <v>8193.92</v>
      </c>
      <c r="F50" s="215">
        <f>SUMPRODUCT(-('Diário 1º PA'!$E$5:$E$1982='Analítico Cx.'!$B50),-('Diário 1º PA'!$O$5:$O$1982=F$1),('Diário 1º PA'!$F$5:$F$1982))+SUMPRODUCT(-('Diário 2º PA'!$E$5:$E$2027='Analítico Cx.'!$B50),-('Diário 2º PA'!$O$5:$O$2027=F$1),('Diário 2º PA'!$F$5:$F$2027))+SUMPRODUCT(-('Diário 3º PA'!$E$5:$E$2043='Analítico Cx.'!$B50),-('Diário 3º PA'!$O$5:$O$2043=F$1),('Diário 3º PA'!$F$5:$F$2043))+SUMPRODUCT(-('Diário 4º PA'!$E$5:$E$2010='Analítico Cx.'!$B50),-('Diário 4º PA'!$O$5:$O$2010=F$1),('Diário 4º PA'!$F$5:$F$2010))</f>
        <v>0</v>
      </c>
      <c r="G50" s="215">
        <f>SUMPRODUCT(-('Diário 1º PA'!$E$5:$E$1982='Analítico Cx.'!$B50),-('Diário 1º PA'!$O$5:$O$1982=G$1),('Diário 1º PA'!$F$5:$F$1982))+SUMPRODUCT(-('Diário 2º PA'!$E$5:$E$2027='Analítico Cx.'!$B50),-('Diário 2º PA'!$O$5:$O$2027=G$1),('Diário 2º PA'!$F$5:$F$2027))+SUMPRODUCT(-('Diário 3º PA'!$E$5:$E$2043='Analítico Cx.'!$B50),-('Diário 3º PA'!$O$5:$O$2043=G$1),('Diário 3º PA'!$F$5:$F$2043))+SUMPRODUCT(-('Diário 4º PA'!$E$5:$E$2010='Analítico Cx.'!$B50),-('Diário 4º PA'!$O$5:$O$2010=G$1),('Diário 4º PA'!$F$5:$F$2010))</f>
        <v>0</v>
      </c>
      <c r="H50" s="215">
        <f>SUMPRODUCT(-('Diário 1º PA'!$E$5:$E$1982='Analítico Cx.'!$B50),-('Diário 1º PA'!$O$5:$O$1982=H$1),('Diário 1º PA'!$F$5:$F$1982))+SUMPRODUCT(-('Diário 2º PA'!$E$5:$E$2027='Analítico Cx.'!$B50),-('Diário 2º PA'!$O$5:$O$2027=H$1),('Diário 2º PA'!$F$5:$F$2027))+SUMPRODUCT(-('Diário 3º PA'!$E$5:$E$2043='Analítico Cx.'!$B50),-('Diário 3º PA'!$O$5:$O$2043=H$1),('Diário 3º PA'!$F$5:$F$2043))+SUMPRODUCT(-('Diário 4º PA'!$E$5:$E$2010='Analítico Cx.'!$B50),-('Diário 4º PA'!$O$5:$O$2010=H$1),('Diário 4º PA'!$F$5:$F$2010))</f>
        <v>0</v>
      </c>
      <c r="I50" s="215">
        <f>SUMPRODUCT(-('Diário 1º PA'!$E$5:$E$1982='Analítico Cx.'!$B50),-('Diário 1º PA'!$O$5:$O$1982=I$1),('Diário 1º PA'!$F$5:$F$1982))+SUMPRODUCT(-('Diário 2º PA'!$E$5:$E$2027='Analítico Cx.'!$B50),-('Diário 2º PA'!$O$5:$O$2027=I$1),('Diário 2º PA'!$F$5:$F$2027))+SUMPRODUCT(-('Diário 3º PA'!$E$5:$E$2043='Analítico Cx.'!$B50),-('Diário 3º PA'!$O$5:$O$2043=I$1),('Diário 3º PA'!$F$5:$F$2043))+SUMPRODUCT(-('Diário 4º PA'!$E$5:$E$2010='Analítico Cx.'!$B50),-('Diário 4º PA'!$O$5:$O$2010=I$1),('Diário 4º PA'!$F$5:$F$2010))</f>
        <v>0</v>
      </c>
      <c r="J50" s="215">
        <f>SUMPRODUCT(-('Diário 1º PA'!$E$5:$E$1982='Analítico Cx.'!$B50),-('Diário 1º PA'!$O$5:$O$1982=J$1),('Diário 1º PA'!$F$5:$F$1982))+SUMPRODUCT(-('Diário 2º PA'!$E$5:$E$2027='Analítico Cx.'!$B50),-('Diário 2º PA'!$O$5:$O$2027=J$1),('Diário 2º PA'!$F$5:$F$2027))+SUMPRODUCT(-('Diário 3º PA'!$E$5:$E$2043='Analítico Cx.'!$B50),-('Diário 3º PA'!$O$5:$O$2043=J$1),('Diário 3º PA'!$F$5:$F$2043))+SUMPRODUCT(-('Diário 4º PA'!$E$5:$E$2010='Analítico Cx.'!$B50),-('Diário 4º PA'!$O$5:$O$2010=J$1),('Diário 4º PA'!$F$5:$F$2010))</f>
        <v>0</v>
      </c>
      <c r="K50" s="215">
        <f>SUMPRODUCT(-('Diário 1º PA'!$E$5:$E$1982='Analítico Cx.'!$B50),-('Diário 1º PA'!$O$5:$O$1982=K$1),('Diário 1º PA'!$F$5:$F$1982))+SUMPRODUCT(-('Diário 2º PA'!$E$5:$E$2027='Analítico Cx.'!$B50),-('Diário 2º PA'!$O$5:$O$2027=K$1),('Diário 2º PA'!$F$5:$F$2027))+SUMPRODUCT(-('Diário 3º PA'!$E$5:$E$2043='Analítico Cx.'!$B50),-('Diário 3º PA'!$O$5:$O$2043=K$1),('Diário 3º PA'!$F$5:$F$2043))+SUMPRODUCT(-('Diário 4º PA'!$E$5:$E$2010='Analítico Cx.'!$B50),-('Diário 4º PA'!$O$5:$O$2010=K$1),('Diário 4º PA'!$F$5:$F$2010))</f>
        <v>0</v>
      </c>
      <c r="L50" s="215">
        <f>SUMPRODUCT(-('Diário 1º PA'!$E$5:$E$1982='Analítico Cx.'!$B50),-('Diário 1º PA'!$O$5:$O$1982=L$1),('Diário 1º PA'!$F$5:$F$1982))+SUMPRODUCT(-('Diário 2º PA'!$E$5:$E$2027='Analítico Cx.'!$B50),-('Diário 2º PA'!$O$5:$O$2027=L$1),('Diário 2º PA'!$F$5:$F$2027))+SUMPRODUCT(-('Diário 3º PA'!$E$5:$E$2043='Analítico Cx.'!$B50),-('Diário 3º PA'!$O$5:$O$2043=L$1),('Diário 3º PA'!$F$5:$F$2043))+SUMPRODUCT(-('Diário 4º PA'!$E$5:$E$2010='Analítico Cx.'!$B50),-('Diário 4º PA'!$O$5:$O$2010=L$1),('Diário 4º PA'!$F$5:$F$2010))</f>
        <v>0</v>
      </c>
      <c r="M50" s="215">
        <f>SUMPRODUCT(-('Diário 1º PA'!$E$5:$E$1982='Analítico Cx.'!$B50),-('Diário 1º PA'!$O$5:$O$1982=M$1),('Diário 1º PA'!$F$5:$F$1982))+SUMPRODUCT(-('Diário 2º PA'!$E$5:$E$2027='Analítico Cx.'!$B50),-('Diário 2º PA'!$O$5:$O$2027=M$1),('Diário 2º PA'!$F$5:$F$2027))+SUMPRODUCT(-('Diário 3º PA'!$E$5:$E$2043='Analítico Cx.'!$B50),-('Diário 3º PA'!$O$5:$O$2043=M$1),('Diário 3º PA'!$F$5:$F$2043))+SUMPRODUCT(-('Diário 4º PA'!$E$5:$E$2010='Analítico Cx.'!$B50),-('Diário 4º PA'!$O$5:$O$2010=M$1),('Diário 4º PA'!$F$5:$F$2010))</f>
        <v>0</v>
      </c>
      <c r="N50" s="215">
        <f>SUMPRODUCT(-('Diário 1º PA'!$E$5:$E$1982='Analítico Cx.'!$B50),-('Diário 1º PA'!$O$5:$O$1982=N$1),('Diário 1º PA'!$F$5:$F$1982))+SUMPRODUCT(-('Diário 2º PA'!$E$5:$E$2027='Analítico Cx.'!$B50),-('Diário 2º PA'!$O$5:$O$2027=N$1),('Diário 2º PA'!$F$5:$F$2027))+SUMPRODUCT(-('Diário 3º PA'!$E$5:$E$2043='Analítico Cx.'!$B50),-('Diário 3º PA'!$O$5:$O$2043=N$1),('Diário 3º PA'!$F$5:$F$2043))+SUMPRODUCT(-('Diário 4º PA'!$E$5:$E$2010='Analítico Cx.'!$B50),-('Diário 4º PA'!$O$5:$O$2010=N$1),('Diário 4º PA'!$F$5:$F$2010))</f>
        <v>0</v>
      </c>
      <c r="O50" s="216">
        <f t="shared" ref="O50:O56" si="11">SUM(C50:N50)</f>
        <v>22012.48</v>
      </c>
      <c r="P50" s="191">
        <f t="shared" si="7"/>
        <v>3.1933995434872287E-3</v>
      </c>
    </row>
    <row r="51" spans="1:16" ht="23.25" customHeight="1" x14ac:dyDescent="0.2">
      <c r="A51" s="231" t="s">
        <v>111</v>
      </c>
      <c r="B51" s="128" t="s">
        <v>328</v>
      </c>
      <c r="C51" s="215">
        <f>SUMPRODUCT(-('Diário 1º PA'!$E$5:$E$1982='Analítico Cx.'!$B51),-('Diário 1º PA'!$O$5:$O$1982=C$1),('Diário 1º PA'!$F$5:$F$1982))+SUMPRODUCT(-('Diário 2º PA'!$E$5:$E$2027='Analítico Cx.'!$B51),-('Diário 2º PA'!$O$5:$O$2027=C$1),('Diário 2º PA'!$F$5:$F$2027))+SUMPRODUCT(-('Diário 3º PA'!$E$5:$E$2043='Analítico Cx.'!$B51),-('Diário 3º PA'!$O$5:$O$2043=C$1),('Diário 3º PA'!$F$5:$F$2043))+SUMPRODUCT(-('Diário 4º PA'!$E$5:$E$2010='Analítico Cx.'!$B51),-('Diário 4º PA'!$O$5:$O$2010=C$1),('Diário 4º PA'!$F$5:$F$2010))</f>
        <v>0</v>
      </c>
      <c r="D51" s="215">
        <f>SUMPRODUCT(-('Diário 1º PA'!$E$5:$E$1982='Analítico Cx.'!$B51),-('Diário 1º PA'!$O$5:$O$1982=D$1),('Diário 1º PA'!$F$5:$F$1982))+SUMPRODUCT(-('Diário 2º PA'!$E$5:$E$2027='Analítico Cx.'!$B51),-('Diário 2º PA'!$O$5:$O$2027=D$1),('Diário 2º PA'!$F$5:$F$2027))+SUMPRODUCT(-('Diário 3º PA'!$E$5:$E$2043='Analítico Cx.'!$B51),-('Diário 3º PA'!$O$5:$O$2043=D$1),('Diário 3º PA'!$F$5:$F$2043))+SUMPRODUCT(-('Diário 4º PA'!$E$5:$E$2010='Analítico Cx.'!$B51),-('Diário 4º PA'!$O$5:$O$2010=D$1),('Diário 4º PA'!$F$5:$F$2010))</f>
        <v>0</v>
      </c>
      <c r="E51" s="215">
        <f>SUMPRODUCT(-('Diário 1º PA'!$E$5:$E$1982='Analítico Cx.'!$B51),-('Diário 1º PA'!$O$5:$O$1982=E$1),('Diário 1º PA'!$F$5:$F$1982))+SUMPRODUCT(-('Diário 2º PA'!$E$5:$E$2027='Analítico Cx.'!$B51),-('Diário 2º PA'!$O$5:$O$2027=E$1),('Diário 2º PA'!$F$5:$F$2027))+SUMPRODUCT(-('Diário 3º PA'!$E$5:$E$2043='Analítico Cx.'!$B51),-('Diário 3º PA'!$O$5:$O$2043=E$1),('Diário 3º PA'!$F$5:$F$2043))+SUMPRODUCT(-('Diário 4º PA'!$E$5:$E$2010='Analítico Cx.'!$B51),-('Diário 4º PA'!$O$5:$O$2010=E$1),('Diário 4º PA'!$F$5:$F$2010))</f>
        <v>0</v>
      </c>
      <c r="F51" s="215">
        <f>SUMPRODUCT(-('Diário 1º PA'!$E$5:$E$1982='Analítico Cx.'!$B51),-('Diário 1º PA'!$O$5:$O$1982=F$1),('Diário 1º PA'!$F$5:$F$1982))+SUMPRODUCT(-('Diário 2º PA'!$E$5:$E$2027='Analítico Cx.'!$B51),-('Diário 2º PA'!$O$5:$O$2027=F$1),('Diário 2º PA'!$F$5:$F$2027))+SUMPRODUCT(-('Diário 3º PA'!$E$5:$E$2043='Analítico Cx.'!$B51),-('Diário 3º PA'!$O$5:$O$2043=F$1),('Diário 3º PA'!$F$5:$F$2043))+SUMPRODUCT(-('Diário 4º PA'!$E$5:$E$2010='Analítico Cx.'!$B51),-('Diário 4º PA'!$O$5:$O$2010=F$1),('Diário 4º PA'!$F$5:$F$2010))</f>
        <v>0</v>
      </c>
      <c r="G51" s="215">
        <f>SUMPRODUCT(-('Diário 1º PA'!$E$5:$E$1982='Analítico Cx.'!$B51),-('Diário 1º PA'!$O$5:$O$1982=G$1),('Diário 1º PA'!$F$5:$F$1982))+SUMPRODUCT(-('Diário 2º PA'!$E$5:$E$2027='Analítico Cx.'!$B51),-('Diário 2º PA'!$O$5:$O$2027=G$1),('Diário 2º PA'!$F$5:$F$2027))+SUMPRODUCT(-('Diário 3º PA'!$E$5:$E$2043='Analítico Cx.'!$B51),-('Diário 3º PA'!$O$5:$O$2043=G$1),('Diário 3º PA'!$F$5:$F$2043))+SUMPRODUCT(-('Diário 4º PA'!$E$5:$E$2010='Analítico Cx.'!$B51),-('Diário 4º PA'!$O$5:$O$2010=G$1),('Diário 4º PA'!$F$5:$F$2010))</f>
        <v>0</v>
      </c>
      <c r="H51" s="215">
        <f>SUMPRODUCT(-('Diário 1º PA'!$E$5:$E$1982='Analítico Cx.'!$B51),-('Diário 1º PA'!$O$5:$O$1982=H$1),('Diário 1º PA'!$F$5:$F$1982))+SUMPRODUCT(-('Diário 2º PA'!$E$5:$E$2027='Analítico Cx.'!$B51),-('Diário 2º PA'!$O$5:$O$2027=H$1),('Diário 2º PA'!$F$5:$F$2027))+SUMPRODUCT(-('Diário 3º PA'!$E$5:$E$2043='Analítico Cx.'!$B51),-('Diário 3º PA'!$O$5:$O$2043=H$1),('Diário 3º PA'!$F$5:$F$2043))+SUMPRODUCT(-('Diário 4º PA'!$E$5:$E$2010='Analítico Cx.'!$B51),-('Diário 4º PA'!$O$5:$O$2010=H$1),('Diário 4º PA'!$F$5:$F$2010))</f>
        <v>0</v>
      </c>
      <c r="I51" s="215">
        <f>SUMPRODUCT(-('Diário 1º PA'!$E$5:$E$1982='Analítico Cx.'!$B51),-('Diário 1º PA'!$O$5:$O$1982=I$1),('Diário 1º PA'!$F$5:$F$1982))+SUMPRODUCT(-('Diário 2º PA'!$E$5:$E$2027='Analítico Cx.'!$B51),-('Diário 2º PA'!$O$5:$O$2027=I$1),('Diário 2º PA'!$F$5:$F$2027))+SUMPRODUCT(-('Diário 3º PA'!$E$5:$E$2043='Analítico Cx.'!$B51),-('Diário 3º PA'!$O$5:$O$2043=I$1),('Diário 3º PA'!$F$5:$F$2043))+SUMPRODUCT(-('Diário 4º PA'!$E$5:$E$2010='Analítico Cx.'!$B51),-('Diário 4º PA'!$O$5:$O$2010=I$1),('Diário 4º PA'!$F$5:$F$2010))</f>
        <v>0</v>
      </c>
      <c r="J51" s="215">
        <f>SUMPRODUCT(-('Diário 1º PA'!$E$5:$E$1982='Analítico Cx.'!$B51),-('Diário 1º PA'!$O$5:$O$1982=J$1),('Diário 1º PA'!$F$5:$F$1982))+SUMPRODUCT(-('Diário 2º PA'!$E$5:$E$2027='Analítico Cx.'!$B51),-('Diário 2º PA'!$O$5:$O$2027=J$1),('Diário 2º PA'!$F$5:$F$2027))+SUMPRODUCT(-('Diário 3º PA'!$E$5:$E$2043='Analítico Cx.'!$B51),-('Diário 3º PA'!$O$5:$O$2043=J$1),('Diário 3º PA'!$F$5:$F$2043))+SUMPRODUCT(-('Diário 4º PA'!$E$5:$E$2010='Analítico Cx.'!$B51),-('Diário 4º PA'!$O$5:$O$2010=J$1),('Diário 4º PA'!$F$5:$F$2010))</f>
        <v>0</v>
      </c>
      <c r="K51" s="215">
        <f>SUMPRODUCT(-('Diário 1º PA'!$E$5:$E$1982='Analítico Cx.'!$B51),-('Diário 1º PA'!$O$5:$O$1982=K$1),('Diário 1º PA'!$F$5:$F$1982))+SUMPRODUCT(-('Diário 2º PA'!$E$5:$E$2027='Analítico Cx.'!$B51),-('Diário 2º PA'!$O$5:$O$2027=K$1),('Diário 2º PA'!$F$5:$F$2027))+SUMPRODUCT(-('Diário 3º PA'!$E$5:$E$2043='Analítico Cx.'!$B51),-('Diário 3º PA'!$O$5:$O$2043=K$1),('Diário 3º PA'!$F$5:$F$2043))+SUMPRODUCT(-('Diário 4º PA'!$E$5:$E$2010='Analítico Cx.'!$B51),-('Diário 4º PA'!$O$5:$O$2010=K$1),('Diário 4º PA'!$F$5:$F$2010))</f>
        <v>0</v>
      </c>
      <c r="L51" s="215">
        <f>SUMPRODUCT(-('Diário 1º PA'!$E$5:$E$1982='Analítico Cx.'!$B51),-('Diário 1º PA'!$O$5:$O$1982=L$1),('Diário 1º PA'!$F$5:$F$1982))+SUMPRODUCT(-('Diário 2º PA'!$E$5:$E$2027='Analítico Cx.'!$B51),-('Diário 2º PA'!$O$5:$O$2027=L$1),('Diário 2º PA'!$F$5:$F$2027))+SUMPRODUCT(-('Diário 3º PA'!$E$5:$E$2043='Analítico Cx.'!$B51),-('Diário 3º PA'!$O$5:$O$2043=L$1),('Diário 3º PA'!$F$5:$F$2043))+SUMPRODUCT(-('Diário 4º PA'!$E$5:$E$2010='Analítico Cx.'!$B51),-('Diário 4º PA'!$O$5:$O$2010=L$1),('Diário 4º PA'!$F$5:$F$2010))</f>
        <v>0</v>
      </c>
      <c r="M51" s="215">
        <f>SUMPRODUCT(-('Diário 1º PA'!$E$5:$E$1982='Analítico Cx.'!$B51),-('Diário 1º PA'!$O$5:$O$1982=M$1),('Diário 1º PA'!$F$5:$F$1982))+SUMPRODUCT(-('Diário 2º PA'!$E$5:$E$2027='Analítico Cx.'!$B51),-('Diário 2º PA'!$O$5:$O$2027=M$1),('Diário 2º PA'!$F$5:$F$2027))+SUMPRODUCT(-('Diário 3º PA'!$E$5:$E$2043='Analítico Cx.'!$B51),-('Diário 3º PA'!$O$5:$O$2043=M$1),('Diário 3º PA'!$F$5:$F$2043))+SUMPRODUCT(-('Diário 4º PA'!$E$5:$E$2010='Analítico Cx.'!$B51),-('Diário 4º PA'!$O$5:$O$2010=M$1),('Diário 4º PA'!$F$5:$F$2010))</f>
        <v>0</v>
      </c>
      <c r="N51" s="215">
        <f>SUMPRODUCT(-('Diário 1º PA'!$E$5:$E$1982='Analítico Cx.'!$B51),-('Diário 1º PA'!$O$5:$O$1982=N$1),('Diário 1º PA'!$F$5:$F$1982))+SUMPRODUCT(-('Diário 2º PA'!$E$5:$E$2027='Analítico Cx.'!$B51),-('Diário 2º PA'!$O$5:$O$2027=N$1),('Diário 2º PA'!$F$5:$F$2027))+SUMPRODUCT(-('Diário 3º PA'!$E$5:$E$2043='Analítico Cx.'!$B51),-('Diário 3º PA'!$O$5:$O$2043=N$1),('Diário 3º PA'!$F$5:$F$2043))+SUMPRODUCT(-('Diário 4º PA'!$E$5:$E$2010='Analítico Cx.'!$B51),-('Diário 4º PA'!$O$5:$O$2010=N$1),('Diário 4º PA'!$F$5:$F$2010))</f>
        <v>0</v>
      </c>
      <c r="O51" s="216">
        <f t="shared" si="11"/>
        <v>0</v>
      </c>
      <c r="P51" s="191">
        <f t="shared" si="7"/>
        <v>0</v>
      </c>
    </row>
    <row r="52" spans="1:16" ht="23.25" customHeight="1" x14ac:dyDescent="0.2">
      <c r="A52" s="231" t="s">
        <v>112</v>
      </c>
      <c r="B52" s="128" t="s">
        <v>8</v>
      </c>
      <c r="C52" s="215">
        <f>SUMPRODUCT(-('Diário 1º PA'!$E$5:$E$1982='Analítico Cx.'!$B52),-('Diário 1º PA'!$O$5:$O$1982=C$1),('Diário 1º PA'!$F$5:$F$1982))+SUMPRODUCT(-('Diário 2º PA'!$E$5:$E$2027='Analítico Cx.'!$B52),-('Diário 2º PA'!$O$5:$O$2027=C$1),('Diário 2º PA'!$F$5:$F$2027))+SUMPRODUCT(-('Diário 3º PA'!$E$5:$E$2043='Analítico Cx.'!$B52),-('Diário 3º PA'!$O$5:$O$2043=C$1),('Diário 3º PA'!$F$5:$F$2043))+SUMPRODUCT(-('Diário 4º PA'!$E$5:$E$2010='Analítico Cx.'!$B52),-('Diário 4º PA'!$O$5:$O$2010=C$1),('Diário 4º PA'!$F$5:$F$2010))</f>
        <v>0</v>
      </c>
      <c r="D52" s="215">
        <f>SUMPRODUCT(-('Diário 1º PA'!$E$5:$E$1982='Analítico Cx.'!$B52),-('Diário 1º PA'!$O$5:$O$1982=D$1),('Diário 1º PA'!$F$5:$F$1982))+SUMPRODUCT(-('Diário 2º PA'!$E$5:$E$2027='Analítico Cx.'!$B52),-('Diário 2º PA'!$O$5:$O$2027=D$1),('Diário 2º PA'!$F$5:$F$2027))+SUMPRODUCT(-('Diário 3º PA'!$E$5:$E$2043='Analítico Cx.'!$B52),-('Diário 3º PA'!$O$5:$O$2043=D$1),('Diário 3º PA'!$F$5:$F$2043))+SUMPRODUCT(-('Diário 4º PA'!$E$5:$E$2010='Analítico Cx.'!$B52),-('Diário 4º PA'!$O$5:$O$2010=D$1),('Diário 4º PA'!$F$5:$F$2010))</f>
        <v>8334.48</v>
      </c>
      <c r="E52" s="215">
        <f>SUMPRODUCT(-('Diário 1º PA'!$E$5:$E$1982='Analítico Cx.'!$B52),-('Diário 1º PA'!$O$5:$O$1982=E$1),('Diário 1º PA'!$F$5:$F$1982))+SUMPRODUCT(-('Diário 2º PA'!$E$5:$E$2027='Analítico Cx.'!$B52),-('Diário 2º PA'!$O$5:$O$2027=E$1),('Diário 2º PA'!$F$5:$F$2027))+SUMPRODUCT(-('Diário 3º PA'!$E$5:$E$2043='Analítico Cx.'!$B52),-('Diário 3º PA'!$O$5:$O$2043=E$1),('Diário 3º PA'!$F$5:$F$2043))+SUMPRODUCT(-('Diário 4º PA'!$E$5:$E$2010='Analítico Cx.'!$B52),-('Diário 4º PA'!$O$5:$O$2010=E$1),('Diário 4º PA'!$F$5:$F$2010))</f>
        <v>6560.4</v>
      </c>
      <c r="F52" s="215">
        <f>SUMPRODUCT(-('Diário 1º PA'!$E$5:$E$1982='Analítico Cx.'!$B52),-('Diário 1º PA'!$O$5:$O$1982=F$1),('Diário 1º PA'!$F$5:$F$1982))+SUMPRODUCT(-('Diário 2º PA'!$E$5:$E$2027='Analítico Cx.'!$B52),-('Diário 2º PA'!$O$5:$O$2027=F$1),('Diário 2º PA'!$F$5:$F$2027))+SUMPRODUCT(-('Diário 3º PA'!$E$5:$E$2043='Analítico Cx.'!$B52),-('Diário 3º PA'!$O$5:$O$2043=F$1),('Diário 3º PA'!$F$5:$F$2043))+SUMPRODUCT(-('Diário 4º PA'!$E$5:$E$2010='Analítico Cx.'!$B52),-('Diário 4º PA'!$O$5:$O$2010=F$1),('Diário 4º PA'!$F$5:$F$2010))</f>
        <v>0</v>
      </c>
      <c r="G52" s="215">
        <f>SUMPRODUCT(-('Diário 1º PA'!$E$5:$E$1982='Analítico Cx.'!$B52),-('Diário 1º PA'!$O$5:$O$1982=G$1),('Diário 1º PA'!$F$5:$F$1982))+SUMPRODUCT(-('Diário 2º PA'!$E$5:$E$2027='Analítico Cx.'!$B52),-('Diário 2º PA'!$O$5:$O$2027=G$1),('Diário 2º PA'!$F$5:$F$2027))+SUMPRODUCT(-('Diário 3º PA'!$E$5:$E$2043='Analítico Cx.'!$B52),-('Diário 3º PA'!$O$5:$O$2043=G$1),('Diário 3º PA'!$F$5:$F$2043))+SUMPRODUCT(-('Diário 4º PA'!$E$5:$E$2010='Analítico Cx.'!$B52),-('Diário 4º PA'!$O$5:$O$2010=G$1),('Diário 4º PA'!$F$5:$F$2010))</f>
        <v>0</v>
      </c>
      <c r="H52" s="215">
        <f>SUMPRODUCT(-('Diário 1º PA'!$E$5:$E$1982='Analítico Cx.'!$B52),-('Diário 1º PA'!$O$5:$O$1982=H$1),('Diário 1º PA'!$F$5:$F$1982))+SUMPRODUCT(-('Diário 2º PA'!$E$5:$E$2027='Analítico Cx.'!$B52),-('Diário 2º PA'!$O$5:$O$2027=H$1),('Diário 2º PA'!$F$5:$F$2027))+SUMPRODUCT(-('Diário 3º PA'!$E$5:$E$2043='Analítico Cx.'!$B52),-('Diário 3º PA'!$O$5:$O$2043=H$1),('Diário 3º PA'!$F$5:$F$2043))+SUMPRODUCT(-('Diário 4º PA'!$E$5:$E$2010='Analítico Cx.'!$B52),-('Diário 4º PA'!$O$5:$O$2010=H$1),('Diário 4º PA'!$F$5:$F$2010))</f>
        <v>0</v>
      </c>
      <c r="I52" s="215">
        <f>SUMPRODUCT(-('Diário 1º PA'!$E$5:$E$1982='Analítico Cx.'!$B52),-('Diário 1º PA'!$O$5:$O$1982=I$1),('Diário 1º PA'!$F$5:$F$1982))+SUMPRODUCT(-('Diário 2º PA'!$E$5:$E$2027='Analítico Cx.'!$B52),-('Diário 2º PA'!$O$5:$O$2027=I$1),('Diário 2º PA'!$F$5:$F$2027))+SUMPRODUCT(-('Diário 3º PA'!$E$5:$E$2043='Analítico Cx.'!$B52),-('Diário 3º PA'!$O$5:$O$2043=I$1),('Diário 3º PA'!$F$5:$F$2043))+SUMPRODUCT(-('Diário 4º PA'!$E$5:$E$2010='Analítico Cx.'!$B52),-('Diário 4º PA'!$O$5:$O$2010=I$1),('Diário 4º PA'!$F$5:$F$2010))</f>
        <v>0</v>
      </c>
      <c r="J52" s="215">
        <f>SUMPRODUCT(-('Diário 1º PA'!$E$5:$E$1982='Analítico Cx.'!$B52),-('Diário 1º PA'!$O$5:$O$1982=J$1),('Diário 1º PA'!$F$5:$F$1982))+SUMPRODUCT(-('Diário 2º PA'!$E$5:$E$2027='Analítico Cx.'!$B52),-('Diário 2º PA'!$O$5:$O$2027=J$1),('Diário 2º PA'!$F$5:$F$2027))+SUMPRODUCT(-('Diário 3º PA'!$E$5:$E$2043='Analítico Cx.'!$B52),-('Diário 3º PA'!$O$5:$O$2043=J$1),('Diário 3º PA'!$F$5:$F$2043))+SUMPRODUCT(-('Diário 4º PA'!$E$5:$E$2010='Analítico Cx.'!$B52),-('Diário 4º PA'!$O$5:$O$2010=J$1),('Diário 4º PA'!$F$5:$F$2010))</f>
        <v>0</v>
      </c>
      <c r="K52" s="215">
        <f>SUMPRODUCT(-('Diário 1º PA'!$E$5:$E$1982='Analítico Cx.'!$B52),-('Diário 1º PA'!$O$5:$O$1982=K$1),('Diário 1º PA'!$F$5:$F$1982))+SUMPRODUCT(-('Diário 2º PA'!$E$5:$E$2027='Analítico Cx.'!$B52),-('Diário 2º PA'!$O$5:$O$2027=K$1),('Diário 2º PA'!$F$5:$F$2027))+SUMPRODUCT(-('Diário 3º PA'!$E$5:$E$2043='Analítico Cx.'!$B52),-('Diário 3º PA'!$O$5:$O$2043=K$1),('Diário 3º PA'!$F$5:$F$2043))+SUMPRODUCT(-('Diário 4º PA'!$E$5:$E$2010='Analítico Cx.'!$B52),-('Diário 4º PA'!$O$5:$O$2010=K$1),('Diário 4º PA'!$F$5:$F$2010))</f>
        <v>0</v>
      </c>
      <c r="L52" s="215">
        <f>SUMPRODUCT(-('Diário 1º PA'!$E$5:$E$1982='Analítico Cx.'!$B52),-('Diário 1º PA'!$O$5:$O$1982=L$1),('Diário 1º PA'!$F$5:$F$1982))+SUMPRODUCT(-('Diário 2º PA'!$E$5:$E$2027='Analítico Cx.'!$B52),-('Diário 2º PA'!$O$5:$O$2027=L$1),('Diário 2º PA'!$F$5:$F$2027))+SUMPRODUCT(-('Diário 3º PA'!$E$5:$E$2043='Analítico Cx.'!$B52),-('Diário 3º PA'!$O$5:$O$2043=L$1),('Diário 3º PA'!$F$5:$F$2043))+SUMPRODUCT(-('Diário 4º PA'!$E$5:$E$2010='Analítico Cx.'!$B52),-('Diário 4º PA'!$O$5:$O$2010=L$1),('Diário 4º PA'!$F$5:$F$2010))</f>
        <v>0</v>
      </c>
      <c r="M52" s="215">
        <f>SUMPRODUCT(-('Diário 1º PA'!$E$5:$E$1982='Analítico Cx.'!$B52),-('Diário 1º PA'!$O$5:$O$1982=M$1),('Diário 1º PA'!$F$5:$F$1982))+SUMPRODUCT(-('Diário 2º PA'!$E$5:$E$2027='Analítico Cx.'!$B52),-('Diário 2º PA'!$O$5:$O$2027=M$1),('Diário 2º PA'!$F$5:$F$2027))+SUMPRODUCT(-('Diário 3º PA'!$E$5:$E$2043='Analítico Cx.'!$B52),-('Diário 3º PA'!$O$5:$O$2043=M$1),('Diário 3º PA'!$F$5:$F$2043))+SUMPRODUCT(-('Diário 4º PA'!$E$5:$E$2010='Analítico Cx.'!$B52),-('Diário 4º PA'!$O$5:$O$2010=M$1),('Diário 4º PA'!$F$5:$F$2010))</f>
        <v>0</v>
      </c>
      <c r="N52" s="215">
        <f>SUMPRODUCT(-('Diário 1º PA'!$E$5:$E$1982='Analítico Cx.'!$B52),-('Diário 1º PA'!$O$5:$O$1982=N$1),('Diário 1º PA'!$F$5:$F$1982))+SUMPRODUCT(-('Diário 2º PA'!$E$5:$E$2027='Analítico Cx.'!$B52),-('Diário 2º PA'!$O$5:$O$2027=N$1),('Diário 2º PA'!$F$5:$F$2027))+SUMPRODUCT(-('Diário 3º PA'!$E$5:$E$2043='Analítico Cx.'!$B52),-('Diário 3º PA'!$O$5:$O$2043=N$1),('Diário 3º PA'!$F$5:$F$2043))+SUMPRODUCT(-('Diário 4º PA'!$E$5:$E$2010='Analítico Cx.'!$B52),-('Diário 4º PA'!$O$5:$O$2010=N$1),('Diário 4º PA'!$F$5:$F$2010))</f>
        <v>0</v>
      </c>
      <c r="O52" s="216">
        <f t="shared" si="11"/>
        <v>14894.88</v>
      </c>
      <c r="P52" s="191">
        <f t="shared" si="7"/>
        <v>2.1608334450410427E-3</v>
      </c>
    </row>
    <row r="53" spans="1:16" ht="23.25" customHeight="1" x14ac:dyDescent="0.2">
      <c r="A53" s="231" t="s">
        <v>113</v>
      </c>
      <c r="B53" s="128" t="s">
        <v>57</v>
      </c>
      <c r="C53" s="215">
        <f>SUMPRODUCT(-('Diário 1º PA'!$E$5:$E$1982='Analítico Cx.'!$B53),-('Diário 1º PA'!$O$5:$O$1982=C$1),('Diário 1º PA'!$F$5:$F$1982))+SUMPRODUCT(-('Diário 2º PA'!$E$5:$E$2027='Analítico Cx.'!$B53),-('Diário 2º PA'!$O$5:$O$2027=C$1),('Diário 2º PA'!$F$5:$F$2027))+SUMPRODUCT(-('Diário 3º PA'!$E$5:$E$2043='Analítico Cx.'!$B53),-('Diário 3º PA'!$O$5:$O$2043=C$1),('Diário 3º PA'!$F$5:$F$2043))+SUMPRODUCT(-('Diário 4º PA'!$E$5:$E$2010='Analítico Cx.'!$B53),-('Diário 4º PA'!$O$5:$O$2010=C$1),('Diário 4º PA'!$F$5:$F$2010))</f>
        <v>0</v>
      </c>
      <c r="D53" s="215">
        <f>SUMPRODUCT(-('Diário 1º PA'!$E$5:$E$1982='Analítico Cx.'!$B53),-('Diário 1º PA'!$O$5:$O$1982=D$1),('Diário 1º PA'!$F$5:$F$1982))+SUMPRODUCT(-('Diário 2º PA'!$E$5:$E$2027='Analítico Cx.'!$B53),-('Diário 2º PA'!$O$5:$O$2027=D$1),('Diário 2º PA'!$F$5:$F$2027))+SUMPRODUCT(-('Diário 3º PA'!$E$5:$E$2043='Analítico Cx.'!$B53),-('Diário 3º PA'!$O$5:$O$2043=D$1),('Diário 3º PA'!$F$5:$F$2043))+SUMPRODUCT(-('Diário 4º PA'!$E$5:$E$2010='Analítico Cx.'!$B53),-('Diário 4º PA'!$O$5:$O$2010=D$1),('Diário 4º PA'!$F$5:$F$2010))</f>
        <v>11000.53</v>
      </c>
      <c r="E53" s="215">
        <f>SUMPRODUCT(-('Diário 1º PA'!$E$5:$E$1982='Analítico Cx.'!$B53),-('Diário 1º PA'!$O$5:$O$1982=E$1),('Diário 1º PA'!$F$5:$F$1982))+SUMPRODUCT(-('Diário 2º PA'!$E$5:$E$2027='Analítico Cx.'!$B53),-('Diário 2º PA'!$O$5:$O$2027=E$1),('Diário 2º PA'!$F$5:$F$2027))+SUMPRODUCT(-('Diário 3º PA'!$E$5:$E$2043='Analítico Cx.'!$B53),-('Diário 3º PA'!$O$5:$O$2043=E$1),('Diário 3º PA'!$F$5:$F$2043))+SUMPRODUCT(-('Diário 4º PA'!$E$5:$E$2010='Analítico Cx.'!$B53),-('Diário 4º PA'!$O$5:$O$2010=E$1),('Diário 4º PA'!$F$5:$F$2010))</f>
        <v>13282.73</v>
      </c>
      <c r="F53" s="215">
        <f>SUMPRODUCT(-('Diário 1º PA'!$E$5:$E$1982='Analítico Cx.'!$B53),-('Diário 1º PA'!$O$5:$O$1982=F$1),('Diário 1º PA'!$F$5:$F$1982))+SUMPRODUCT(-('Diário 2º PA'!$E$5:$E$2027='Analítico Cx.'!$B53),-('Diário 2º PA'!$O$5:$O$2027=F$1),('Diário 2º PA'!$F$5:$F$2027))+SUMPRODUCT(-('Diário 3º PA'!$E$5:$E$2043='Analítico Cx.'!$B53),-('Diário 3º PA'!$O$5:$O$2043=F$1),('Diário 3º PA'!$F$5:$F$2043))+SUMPRODUCT(-('Diário 4º PA'!$E$5:$E$2010='Analítico Cx.'!$B53),-('Diário 4º PA'!$O$5:$O$2010=F$1),('Diário 4º PA'!$F$5:$F$2010))</f>
        <v>0</v>
      </c>
      <c r="G53" s="215">
        <f>SUMPRODUCT(-('Diário 1º PA'!$E$5:$E$1982='Analítico Cx.'!$B53),-('Diário 1º PA'!$O$5:$O$1982=G$1),('Diário 1º PA'!$F$5:$F$1982))+SUMPRODUCT(-('Diário 2º PA'!$E$5:$E$2027='Analítico Cx.'!$B53),-('Diário 2º PA'!$O$5:$O$2027=G$1),('Diário 2º PA'!$F$5:$F$2027))+SUMPRODUCT(-('Diário 3º PA'!$E$5:$E$2043='Analítico Cx.'!$B53),-('Diário 3º PA'!$O$5:$O$2043=G$1),('Diário 3º PA'!$F$5:$F$2043))+SUMPRODUCT(-('Diário 4º PA'!$E$5:$E$2010='Analítico Cx.'!$B53),-('Diário 4º PA'!$O$5:$O$2010=G$1),('Diário 4º PA'!$F$5:$F$2010))</f>
        <v>0</v>
      </c>
      <c r="H53" s="215">
        <f>SUMPRODUCT(-('Diário 1º PA'!$E$5:$E$1982='Analítico Cx.'!$B53),-('Diário 1º PA'!$O$5:$O$1982=H$1),('Diário 1º PA'!$F$5:$F$1982))+SUMPRODUCT(-('Diário 2º PA'!$E$5:$E$2027='Analítico Cx.'!$B53),-('Diário 2º PA'!$O$5:$O$2027=H$1),('Diário 2º PA'!$F$5:$F$2027))+SUMPRODUCT(-('Diário 3º PA'!$E$5:$E$2043='Analítico Cx.'!$B53),-('Diário 3º PA'!$O$5:$O$2043=H$1),('Diário 3º PA'!$F$5:$F$2043))+SUMPRODUCT(-('Diário 4º PA'!$E$5:$E$2010='Analítico Cx.'!$B53),-('Diário 4º PA'!$O$5:$O$2010=H$1),('Diário 4º PA'!$F$5:$F$2010))</f>
        <v>0</v>
      </c>
      <c r="I53" s="215">
        <f>SUMPRODUCT(-('Diário 1º PA'!$E$5:$E$1982='Analítico Cx.'!$B53),-('Diário 1º PA'!$O$5:$O$1982=I$1),('Diário 1º PA'!$F$5:$F$1982))+SUMPRODUCT(-('Diário 2º PA'!$E$5:$E$2027='Analítico Cx.'!$B53),-('Diário 2º PA'!$O$5:$O$2027=I$1),('Diário 2º PA'!$F$5:$F$2027))+SUMPRODUCT(-('Diário 3º PA'!$E$5:$E$2043='Analítico Cx.'!$B53),-('Diário 3º PA'!$O$5:$O$2043=I$1),('Diário 3º PA'!$F$5:$F$2043))+SUMPRODUCT(-('Diário 4º PA'!$E$5:$E$2010='Analítico Cx.'!$B53),-('Diário 4º PA'!$O$5:$O$2010=I$1),('Diário 4º PA'!$F$5:$F$2010))</f>
        <v>0</v>
      </c>
      <c r="J53" s="215">
        <f>SUMPRODUCT(-('Diário 1º PA'!$E$5:$E$1982='Analítico Cx.'!$B53),-('Diário 1º PA'!$O$5:$O$1982=J$1),('Diário 1º PA'!$F$5:$F$1982))+SUMPRODUCT(-('Diário 2º PA'!$E$5:$E$2027='Analítico Cx.'!$B53),-('Diário 2º PA'!$O$5:$O$2027=J$1),('Diário 2º PA'!$F$5:$F$2027))+SUMPRODUCT(-('Diário 3º PA'!$E$5:$E$2043='Analítico Cx.'!$B53),-('Diário 3º PA'!$O$5:$O$2043=J$1),('Diário 3º PA'!$F$5:$F$2043))+SUMPRODUCT(-('Diário 4º PA'!$E$5:$E$2010='Analítico Cx.'!$B53),-('Diário 4º PA'!$O$5:$O$2010=J$1),('Diário 4º PA'!$F$5:$F$2010))</f>
        <v>0</v>
      </c>
      <c r="K53" s="215">
        <f>SUMPRODUCT(-('Diário 1º PA'!$E$5:$E$1982='Analítico Cx.'!$B53),-('Diário 1º PA'!$O$5:$O$1982=K$1),('Diário 1º PA'!$F$5:$F$1982))+SUMPRODUCT(-('Diário 2º PA'!$E$5:$E$2027='Analítico Cx.'!$B53),-('Diário 2º PA'!$O$5:$O$2027=K$1),('Diário 2º PA'!$F$5:$F$2027))+SUMPRODUCT(-('Diário 3º PA'!$E$5:$E$2043='Analítico Cx.'!$B53),-('Diário 3º PA'!$O$5:$O$2043=K$1),('Diário 3º PA'!$F$5:$F$2043))+SUMPRODUCT(-('Diário 4º PA'!$E$5:$E$2010='Analítico Cx.'!$B53),-('Diário 4º PA'!$O$5:$O$2010=K$1),('Diário 4º PA'!$F$5:$F$2010))</f>
        <v>0</v>
      </c>
      <c r="L53" s="215">
        <f>SUMPRODUCT(-('Diário 1º PA'!$E$5:$E$1982='Analítico Cx.'!$B53),-('Diário 1º PA'!$O$5:$O$1982=L$1),('Diário 1º PA'!$F$5:$F$1982))+SUMPRODUCT(-('Diário 2º PA'!$E$5:$E$2027='Analítico Cx.'!$B53),-('Diário 2º PA'!$O$5:$O$2027=L$1),('Diário 2º PA'!$F$5:$F$2027))+SUMPRODUCT(-('Diário 3º PA'!$E$5:$E$2043='Analítico Cx.'!$B53),-('Diário 3º PA'!$O$5:$O$2043=L$1),('Diário 3º PA'!$F$5:$F$2043))+SUMPRODUCT(-('Diário 4º PA'!$E$5:$E$2010='Analítico Cx.'!$B53),-('Diário 4º PA'!$O$5:$O$2010=L$1),('Diário 4º PA'!$F$5:$F$2010))</f>
        <v>0</v>
      </c>
      <c r="M53" s="215">
        <f>SUMPRODUCT(-('Diário 1º PA'!$E$5:$E$1982='Analítico Cx.'!$B53),-('Diário 1º PA'!$O$5:$O$1982=M$1),('Diário 1º PA'!$F$5:$F$1982))+SUMPRODUCT(-('Diário 2º PA'!$E$5:$E$2027='Analítico Cx.'!$B53),-('Diário 2º PA'!$O$5:$O$2027=M$1),('Diário 2º PA'!$F$5:$F$2027))+SUMPRODUCT(-('Diário 3º PA'!$E$5:$E$2043='Analítico Cx.'!$B53),-('Diário 3º PA'!$O$5:$O$2043=M$1),('Diário 3º PA'!$F$5:$F$2043))+SUMPRODUCT(-('Diário 4º PA'!$E$5:$E$2010='Analítico Cx.'!$B53),-('Diário 4º PA'!$O$5:$O$2010=M$1),('Diário 4º PA'!$F$5:$F$2010))</f>
        <v>0</v>
      </c>
      <c r="N53" s="215">
        <f>SUMPRODUCT(-('Diário 1º PA'!$E$5:$E$1982='Analítico Cx.'!$B53),-('Diário 1º PA'!$O$5:$O$1982=N$1),('Diário 1º PA'!$F$5:$F$1982))+SUMPRODUCT(-('Diário 2º PA'!$E$5:$E$2027='Analítico Cx.'!$B53),-('Diário 2º PA'!$O$5:$O$2027=N$1),('Diário 2º PA'!$F$5:$F$2027))+SUMPRODUCT(-('Diário 3º PA'!$E$5:$E$2043='Analítico Cx.'!$B53),-('Diário 3º PA'!$O$5:$O$2043=N$1),('Diário 3º PA'!$F$5:$F$2043))+SUMPRODUCT(-('Diário 4º PA'!$E$5:$E$2010='Analítico Cx.'!$B53),-('Diário 4º PA'!$O$5:$O$2010=N$1),('Diário 4º PA'!$F$5:$F$2010))</f>
        <v>0</v>
      </c>
      <c r="O53" s="216">
        <f t="shared" si="11"/>
        <v>24283.260000000002</v>
      </c>
      <c r="P53" s="191">
        <f t="shared" si="7"/>
        <v>3.5228266600756336E-3</v>
      </c>
    </row>
    <row r="54" spans="1:16" ht="23.25" customHeight="1" x14ac:dyDescent="0.2">
      <c r="A54" s="231" t="s">
        <v>170</v>
      </c>
      <c r="B54" s="128" t="s">
        <v>58</v>
      </c>
      <c r="C54" s="215">
        <f>SUMPRODUCT(-('Diário 1º PA'!$E$5:$E$1982='Analítico Cx.'!$B54),-('Diário 1º PA'!$O$5:$O$1982=C$1),('Diário 1º PA'!$F$5:$F$1982))+SUMPRODUCT(-('Diário 2º PA'!$E$5:$E$2027='Analítico Cx.'!$B54),-('Diário 2º PA'!$O$5:$O$2027=C$1),('Diário 2º PA'!$F$5:$F$2027))+SUMPRODUCT(-('Diário 3º PA'!$E$5:$E$2043='Analítico Cx.'!$B54),-('Diário 3º PA'!$O$5:$O$2043=C$1),('Diário 3º PA'!$F$5:$F$2043))+SUMPRODUCT(-('Diário 4º PA'!$E$5:$E$2010='Analítico Cx.'!$B54),-('Diário 4º PA'!$O$5:$O$2010=C$1),('Diário 4º PA'!$F$5:$F$2010))</f>
        <v>0</v>
      </c>
      <c r="D54" s="215">
        <f>SUMPRODUCT(-('Diário 1º PA'!$E$5:$E$1982='Analítico Cx.'!$B54),-('Diário 1º PA'!$O$5:$O$1982=D$1),('Diário 1º PA'!$F$5:$F$1982))+SUMPRODUCT(-('Diário 2º PA'!$E$5:$E$2027='Analítico Cx.'!$B54),-('Diário 2º PA'!$O$5:$O$2027=D$1),('Diário 2º PA'!$F$5:$F$2027))+SUMPRODUCT(-('Diário 3º PA'!$E$5:$E$2043='Analítico Cx.'!$B54),-('Diário 3º PA'!$O$5:$O$2043=D$1),('Diário 3º PA'!$F$5:$F$2043))+SUMPRODUCT(-('Diário 4º PA'!$E$5:$E$2010='Analítico Cx.'!$B54),-('Diário 4º PA'!$O$5:$O$2010=D$1),('Diário 4º PA'!$F$5:$F$2010))</f>
        <v>0</v>
      </c>
      <c r="E54" s="215">
        <f>SUMPRODUCT(-('Diário 1º PA'!$E$5:$E$1982='Analítico Cx.'!$B54),-('Diário 1º PA'!$O$5:$O$1982=E$1),('Diário 1º PA'!$F$5:$F$1982))+SUMPRODUCT(-('Diário 2º PA'!$E$5:$E$2027='Analítico Cx.'!$B54),-('Diário 2º PA'!$O$5:$O$2027=E$1),('Diário 2º PA'!$F$5:$F$2027))+SUMPRODUCT(-('Diário 3º PA'!$E$5:$E$2043='Analítico Cx.'!$B54),-('Diário 3º PA'!$O$5:$O$2043=E$1),('Diário 3º PA'!$F$5:$F$2043))+SUMPRODUCT(-('Diário 4º PA'!$E$5:$E$2010='Analítico Cx.'!$B54),-('Diário 4º PA'!$O$5:$O$2010=E$1),('Diário 4º PA'!$F$5:$F$2010))</f>
        <v>0</v>
      </c>
      <c r="F54" s="215">
        <f>SUMPRODUCT(-('Diário 1º PA'!$E$5:$E$1982='Analítico Cx.'!$B54),-('Diário 1º PA'!$O$5:$O$1982=F$1),('Diário 1º PA'!$F$5:$F$1982))+SUMPRODUCT(-('Diário 2º PA'!$E$5:$E$2027='Analítico Cx.'!$B54),-('Diário 2º PA'!$O$5:$O$2027=F$1),('Diário 2º PA'!$F$5:$F$2027))+SUMPRODUCT(-('Diário 3º PA'!$E$5:$E$2043='Analítico Cx.'!$B54),-('Diário 3º PA'!$O$5:$O$2043=F$1),('Diário 3º PA'!$F$5:$F$2043))+SUMPRODUCT(-('Diário 4º PA'!$E$5:$E$2010='Analítico Cx.'!$B54),-('Diário 4º PA'!$O$5:$O$2010=F$1),('Diário 4º PA'!$F$5:$F$2010))</f>
        <v>0</v>
      </c>
      <c r="G54" s="215">
        <f>SUMPRODUCT(-('Diário 1º PA'!$E$5:$E$1982='Analítico Cx.'!$B54),-('Diário 1º PA'!$O$5:$O$1982=G$1),('Diário 1º PA'!$F$5:$F$1982))+SUMPRODUCT(-('Diário 2º PA'!$E$5:$E$2027='Analítico Cx.'!$B54),-('Diário 2º PA'!$O$5:$O$2027=G$1),('Diário 2º PA'!$F$5:$F$2027))+SUMPRODUCT(-('Diário 3º PA'!$E$5:$E$2043='Analítico Cx.'!$B54),-('Diário 3º PA'!$O$5:$O$2043=G$1),('Diário 3º PA'!$F$5:$F$2043))+SUMPRODUCT(-('Diário 4º PA'!$E$5:$E$2010='Analítico Cx.'!$B54),-('Diário 4º PA'!$O$5:$O$2010=G$1),('Diário 4º PA'!$F$5:$F$2010))</f>
        <v>0</v>
      </c>
      <c r="H54" s="215">
        <f>SUMPRODUCT(-('Diário 1º PA'!$E$5:$E$1982='Analítico Cx.'!$B54),-('Diário 1º PA'!$O$5:$O$1982=H$1),('Diário 1º PA'!$F$5:$F$1982))+SUMPRODUCT(-('Diário 2º PA'!$E$5:$E$2027='Analítico Cx.'!$B54),-('Diário 2º PA'!$O$5:$O$2027=H$1),('Diário 2º PA'!$F$5:$F$2027))+SUMPRODUCT(-('Diário 3º PA'!$E$5:$E$2043='Analítico Cx.'!$B54),-('Diário 3º PA'!$O$5:$O$2043=H$1),('Diário 3º PA'!$F$5:$F$2043))+SUMPRODUCT(-('Diário 4º PA'!$E$5:$E$2010='Analítico Cx.'!$B54),-('Diário 4º PA'!$O$5:$O$2010=H$1),('Diário 4º PA'!$F$5:$F$2010))</f>
        <v>0</v>
      </c>
      <c r="I54" s="215">
        <f>SUMPRODUCT(-('Diário 1º PA'!$E$5:$E$1982='Analítico Cx.'!$B54),-('Diário 1º PA'!$O$5:$O$1982=I$1),('Diário 1º PA'!$F$5:$F$1982))+SUMPRODUCT(-('Diário 2º PA'!$E$5:$E$2027='Analítico Cx.'!$B54),-('Diário 2º PA'!$O$5:$O$2027=I$1),('Diário 2º PA'!$F$5:$F$2027))+SUMPRODUCT(-('Diário 3º PA'!$E$5:$E$2043='Analítico Cx.'!$B54),-('Diário 3º PA'!$O$5:$O$2043=I$1),('Diário 3º PA'!$F$5:$F$2043))+SUMPRODUCT(-('Diário 4º PA'!$E$5:$E$2010='Analítico Cx.'!$B54),-('Diário 4º PA'!$O$5:$O$2010=I$1),('Diário 4º PA'!$F$5:$F$2010))</f>
        <v>0</v>
      </c>
      <c r="J54" s="215">
        <f>SUMPRODUCT(-('Diário 1º PA'!$E$5:$E$1982='Analítico Cx.'!$B54),-('Diário 1º PA'!$O$5:$O$1982=J$1),('Diário 1º PA'!$F$5:$F$1982))+SUMPRODUCT(-('Diário 2º PA'!$E$5:$E$2027='Analítico Cx.'!$B54),-('Diário 2º PA'!$O$5:$O$2027=J$1),('Diário 2º PA'!$F$5:$F$2027))+SUMPRODUCT(-('Diário 3º PA'!$E$5:$E$2043='Analítico Cx.'!$B54),-('Diário 3º PA'!$O$5:$O$2043=J$1),('Diário 3º PA'!$F$5:$F$2043))+SUMPRODUCT(-('Diário 4º PA'!$E$5:$E$2010='Analítico Cx.'!$B54),-('Diário 4º PA'!$O$5:$O$2010=J$1),('Diário 4º PA'!$F$5:$F$2010))</f>
        <v>0</v>
      </c>
      <c r="K54" s="215">
        <f>SUMPRODUCT(-('Diário 1º PA'!$E$5:$E$1982='Analítico Cx.'!$B54),-('Diário 1º PA'!$O$5:$O$1982=K$1),('Diário 1º PA'!$F$5:$F$1982))+SUMPRODUCT(-('Diário 2º PA'!$E$5:$E$2027='Analítico Cx.'!$B54),-('Diário 2º PA'!$O$5:$O$2027=K$1),('Diário 2º PA'!$F$5:$F$2027))+SUMPRODUCT(-('Diário 3º PA'!$E$5:$E$2043='Analítico Cx.'!$B54),-('Diário 3º PA'!$O$5:$O$2043=K$1),('Diário 3º PA'!$F$5:$F$2043))+SUMPRODUCT(-('Diário 4º PA'!$E$5:$E$2010='Analítico Cx.'!$B54),-('Diário 4º PA'!$O$5:$O$2010=K$1),('Diário 4º PA'!$F$5:$F$2010))</f>
        <v>0</v>
      </c>
      <c r="L54" s="215">
        <f>SUMPRODUCT(-('Diário 1º PA'!$E$5:$E$1982='Analítico Cx.'!$B54),-('Diário 1º PA'!$O$5:$O$1982=L$1),('Diário 1º PA'!$F$5:$F$1982))+SUMPRODUCT(-('Diário 2º PA'!$E$5:$E$2027='Analítico Cx.'!$B54),-('Diário 2º PA'!$O$5:$O$2027=L$1),('Diário 2º PA'!$F$5:$F$2027))+SUMPRODUCT(-('Diário 3º PA'!$E$5:$E$2043='Analítico Cx.'!$B54),-('Diário 3º PA'!$O$5:$O$2043=L$1),('Diário 3º PA'!$F$5:$F$2043))+SUMPRODUCT(-('Diário 4º PA'!$E$5:$E$2010='Analítico Cx.'!$B54),-('Diário 4º PA'!$O$5:$O$2010=L$1),('Diário 4º PA'!$F$5:$F$2010))</f>
        <v>0</v>
      </c>
      <c r="M54" s="215">
        <f>SUMPRODUCT(-('Diário 1º PA'!$E$5:$E$1982='Analítico Cx.'!$B54),-('Diário 1º PA'!$O$5:$O$1982=M$1),('Diário 1º PA'!$F$5:$F$1982))+SUMPRODUCT(-('Diário 2º PA'!$E$5:$E$2027='Analítico Cx.'!$B54),-('Diário 2º PA'!$O$5:$O$2027=M$1),('Diário 2º PA'!$F$5:$F$2027))+SUMPRODUCT(-('Diário 3º PA'!$E$5:$E$2043='Analítico Cx.'!$B54),-('Diário 3º PA'!$O$5:$O$2043=M$1),('Diário 3º PA'!$F$5:$F$2043))+SUMPRODUCT(-('Diário 4º PA'!$E$5:$E$2010='Analítico Cx.'!$B54),-('Diário 4º PA'!$O$5:$O$2010=M$1),('Diário 4º PA'!$F$5:$F$2010))</f>
        <v>0</v>
      </c>
      <c r="N54" s="215">
        <f>SUMPRODUCT(-('Diário 1º PA'!$E$5:$E$1982='Analítico Cx.'!$B54),-('Diário 1º PA'!$O$5:$O$1982=N$1),('Diário 1º PA'!$F$5:$F$1982))+SUMPRODUCT(-('Diário 2º PA'!$E$5:$E$2027='Analítico Cx.'!$B54),-('Diário 2º PA'!$O$5:$O$2027=N$1),('Diário 2º PA'!$F$5:$F$2027))+SUMPRODUCT(-('Diário 3º PA'!$E$5:$E$2043='Analítico Cx.'!$B54),-('Diário 3º PA'!$O$5:$O$2043=N$1),('Diário 3º PA'!$F$5:$F$2043))+SUMPRODUCT(-('Diário 4º PA'!$E$5:$E$2010='Analítico Cx.'!$B54),-('Diário 4º PA'!$O$5:$O$2010=N$1),('Diário 4º PA'!$F$5:$F$2010))</f>
        <v>0</v>
      </c>
      <c r="O54" s="216">
        <f t="shared" si="11"/>
        <v>0</v>
      </c>
      <c r="P54" s="191">
        <f t="shared" si="7"/>
        <v>0</v>
      </c>
    </row>
    <row r="55" spans="1:16" ht="23.25" customHeight="1" x14ac:dyDescent="0.2">
      <c r="A55" s="231" t="s">
        <v>171</v>
      </c>
      <c r="B55" s="128" t="s">
        <v>349</v>
      </c>
      <c r="C55" s="215">
        <f>SUMPRODUCT(-('Diário 1º PA'!$E$5:$E$1982='Analítico Cx.'!$B55),-('Diário 1º PA'!$O$5:$O$1982=C$1),('Diário 1º PA'!$F$5:$F$1982))+SUMPRODUCT(-('Diário 2º PA'!$E$5:$E$2027='Analítico Cx.'!$B55),-('Diário 2º PA'!$O$5:$O$2027=C$1),('Diário 2º PA'!$F$5:$F$2027))+SUMPRODUCT(-('Diário 3º PA'!$E$5:$E$2043='Analítico Cx.'!$B55),-('Diário 3º PA'!$O$5:$O$2043=C$1),('Diário 3º PA'!$F$5:$F$2043))+SUMPRODUCT(-('Diário 4º PA'!$E$5:$E$2010='Analítico Cx.'!$B55),-('Diário 4º PA'!$O$5:$O$2010=C$1),('Diário 4º PA'!$F$5:$F$2010))</f>
        <v>0</v>
      </c>
      <c r="D55" s="215">
        <f>SUMPRODUCT(-('Diário 1º PA'!$E$5:$E$1982='Analítico Cx.'!$B55),-('Diário 1º PA'!$O$5:$O$1982=D$1),('Diário 1º PA'!$F$5:$F$1982))+SUMPRODUCT(-('Diário 2º PA'!$E$5:$E$2027='Analítico Cx.'!$B55),-('Diário 2º PA'!$O$5:$O$2027=D$1),('Diário 2º PA'!$F$5:$F$2027))+SUMPRODUCT(-('Diário 3º PA'!$E$5:$E$2043='Analítico Cx.'!$B55),-('Diário 3º PA'!$O$5:$O$2043=D$1),('Diário 3º PA'!$F$5:$F$2043))+SUMPRODUCT(-('Diário 4º PA'!$E$5:$E$2010='Analítico Cx.'!$B55),-('Diário 4º PA'!$O$5:$O$2010=D$1),('Diário 4º PA'!$F$5:$F$2010))</f>
        <v>18900</v>
      </c>
      <c r="E55" s="215">
        <f>SUMPRODUCT(-('Diário 1º PA'!$E$5:$E$1982='Analítico Cx.'!$B55),-('Diário 1º PA'!$O$5:$O$1982=E$1),('Diário 1º PA'!$F$5:$F$1982))+SUMPRODUCT(-('Diário 2º PA'!$E$5:$E$2027='Analítico Cx.'!$B55),-('Diário 2º PA'!$O$5:$O$2027=E$1),('Diário 2º PA'!$F$5:$F$2027))+SUMPRODUCT(-('Diário 3º PA'!$E$5:$E$2043='Analítico Cx.'!$B55),-('Diário 3º PA'!$O$5:$O$2043=E$1),('Diário 3º PA'!$F$5:$F$2043))+SUMPRODUCT(-('Diário 4º PA'!$E$5:$E$2010='Analítico Cx.'!$B55),-('Diário 4º PA'!$O$5:$O$2010=E$1),('Diário 4º PA'!$F$5:$F$2010))</f>
        <v>14868</v>
      </c>
      <c r="F55" s="215">
        <f>SUMPRODUCT(-('Diário 1º PA'!$E$5:$E$1982='Analítico Cx.'!$B55),-('Diário 1º PA'!$O$5:$O$1982=F$1),('Diário 1º PA'!$F$5:$F$1982))+SUMPRODUCT(-('Diário 2º PA'!$E$5:$E$2027='Analítico Cx.'!$B55),-('Diário 2º PA'!$O$5:$O$2027=F$1),('Diário 2º PA'!$F$5:$F$2027))+SUMPRODUCT(-('Diário 3º PA'!$E$5:$E$2043='Analítico Cx.'!$B55),-('Diário 3º PA'!$O$5:$O$2043=F$1),('Diário 3º PA'!$F$5:$F$2043))+SUMPRODUCT(-('Diário 4º PA'!$E$5:$E$2010='Analítico Cx.'!$B55),-('Diário 4º PA'!$O$5:$O$2010=F$1),('Diário 4º PA'!$F$5:$F$2010))</f>
        <v>0</v>
      </c>
      <c r="G55" s="215">
        <f>SUMPRODUCT(-('Diário 1º PA'!$E$5:$E$1982='Analítico Cx.'!$B55),-('Diário 1º PA'!$O$5:$O$1982=G$1),('Diário 1º PA'!$F$5:$F$1982))+SUMPRODUCT(-('Diário 2º PA'!$E$5:$E$2027='Analítico Cx.'!$B55),-('Diário 2º PA'!$O$5:$O$2027=G$1),('Diário 2º PA'!$F$5:$F$2027))+SUMPRODUCT(-('Diário 3º PA'!$E$5:$E$2043='Analítico Cx.'!$B55),-('Diário 3º PA'!$O$5:$O$2043=G$1),('Diário 3º PA'!$F$5:$F$2043))+SUMPRODUCT(-('Diário 4º PA'!$E$5:$E$2010='Analítico Cx.'!$B55),-('Diário 4º PA'!$O$5:$O$2010=G$1),('Diário 4º PA'!$F$5:$F$2010))</f>
        <v>0</v>
      </c>
      <c r="H55" s="215">
        <f>SUMPRODUCT(-('Diário 1º PA'!$E$5:$E$1982='Analítico Cx.'!$B55),-('Diário 1º PA'!$O$5:$O$1982=H$1),('Diário 1º PA'!$F$5:$F$1982))+SUMPRODUCT(-('Diário 2º PA'!$E$5:$E$2027='Analítico Cx.'!$B55),-('Diário 2º PA'!$O$5:$O$2027=H$1),('Diário 2º PA'!$F$5:$F$2027))+SUMPRODUCT(-('Diário 3º PA'!$E$5:$E$2043='Analítico Cx.'!$B55),-('Diário 3º PA'!$O$5:$O$2043=H$1),('Diário 3º PA'!$F$5:$F$2043))+SUMPRODUCT(-('Diário 4º PA'!$E$5:$E$2010='Analítico Cx.'!$B55),-('Diário 4º PA'!$O$5:$O$2010=H$1),('Diário 4º PA'!$F$5:$F$2010))</f>
        <v>0</v>
      </c>
      <c r="I55" s="215">
        <f>SUMPRODUCT(-('Diário 1º PA'!$E$5:$E$1982='Analítico Cx.'!$B55),-('Diário 1º PA'!$O$5:$O$1982=I$1),('Diário 1º PA'!$F$5:$F$1982))+SUMPRODUCT(-('Diário 2º PA'!$E$5:$E$2027='Analítico Cx.'!$B55),-('Diário 2º PA'!$O$5:$O$2027=I$1),('Diário 2º PA'!$F$5:$F$2027))+SUMPRODUCT(-('Diário 3º PA'!$E$5:$E$2043='Analítico Cx.'!$B55),-('Diário 3º PA'!$O$5:$O$2043=I$1),('Diário 3º PA'!$F$5:$F$2043))+SUMPRODUCT(-('Diário 4º PA'!$E$5:$E$2010='Analítico Cx.'!$B55),-('Diário 4º PA'!$O$5:$O$2010=I$1),('Diário 4º PA'!$F$5:$F$2010))</f>
        <v>0</v>
      </c>
      <c r="J55" s="215">
        <f>SUMPRODUCT(-('Diário 1º PA'!$E$5:$E$1982='Analítico Cx.'!$B55),-('Diário 1º PA'!$O$5:$O$1982=J$1),('Diário 1º PA'!$F$5:$F$1982))+SUMPRODUCT(-('Diário 2º PA'!$E$5:$E$2027='Analítico Cx.'!$B55),-('Diário 2º PA'!$O$5:$O$2027=J$1),('Diário 2º PA'!$F$5:$F$2027))+SUMPRODUCT(-('Diário 3º PA'!$E$5:$E$2043='Analítico Cx.'!$B55),-('Diário 3º PA'!$O$5:$O$2043=J$1),('Diário 3º PA'!$F$5:$F$2043))+SUMPRODUCT(-('Diário 4º PA'!$E$5:$E$2010='Analítico Cx.'!$B55),-('Diário 4º PA'!$O$5:$O$2010=J$1),('Diário 4º PA'!$F$5:$F$2010))</f>
        <v>0</v>
      </c>
      <c r="K55" s="215">
        <f>SUMPRODUCT(-('Diário 1º PA'!$E$5:$E$1982='Analítico Cx.'!$B55),-('Diário 1º PA'!$O$5:$O$1982=K$1),('Diário 1º PA'!$F$5:$F$1982))+SUMPRODUCT(-('Diário 2º PA'!$E$5:$E$2027='Analítico Cx.'!$B55),-('Diário 2º PA'!$O$5:$O$2027=K$1),('Diário 2º PA'!$F$5:$F$2027))+SUMPRODUCT(-('Diário 3º PA'!$E$5:$E$2043='Analítico Cx.'!$B55),-('Diário 3º PA'!$O$5:$O$2043=K$1),('Diário 3º PA'!$F$5:$F$2043))+SUMPRODUCT(-('Diário 4º PA'!$E$5:$E$2010='Analítico Cx.'!$B55),-('Diário 4º PA'!$O$5:$O$2010=K$1),('Diário 4º PA'!$F$5:$F$2010))</f>
        <v>0</v>
      </c>
      <c r="L55" s="215">
        <f>SUMPRODUCT(-('Diário 1º PA'!$E$5:$E$1982='Analítico Cx.'!$B55),-('Diário 1º PA'!$O$5:$O$1982=L$1),('Diário 1º PA'!$F$5:$F$1982))+SUMPRODUCT(-('Diário 2º PA'!$E$5:$E$2027='Analítico Cx.'!$B55),-('Diário 2º PA'!$O$5:$O$2027=L$1),('Diário 2º PA'!$F$5:$F$2027))+SUMPRODUCT(-('Diário 3º PA'!$E$5:$E$2043='Analítico Cx.'!$B55),-('Diário 3º PA'!$O$5:$O$2043=L$1),('Diário 3º PA'!$F$5:$F$2043))+SUMPRODUCT(-('Diário 4º PA'!$E$5:$E$2010='Analítico Cx.'!$B55),-('Diário 4º PA'!$O$5:$O$2010=L$1),('Diário 4º PA'!$F$5:$F$2010))</f>
        <v>0</v>
      </c>
      <c r="M55" s="215">
        <f>SUMPRODUCT(-('Diário 1º PA'!$E$5:$E$1982='Analítico Cx.'!$B55),-('Diário 1º PA'!$O$5:$O$1982=M$1),('Diário 1º PA'!$F$5:$F$1982))+SUMPRODUCT(-('Diário 2º PA'!$E$5:$E$2027='Analítico Cx.'!$B55),-('Diário 2º PA'!$O$5:$O$2027=M$1),('Diário 2º PA'!$F$5:$F$2027))+SUMPRODUCT(-('Diário 3º PA'!$E$5:$E$2043='Analítico Cx.'!$B55),-('Diário 3º PA'!$O$5:$O$2043=M$1),('Diário 3º PA'!$F$5:$F$2043))+SUMPRODUCT(-('Diário 4º PA'!$E$5:$E$2010='Analítico Cx.'!$B55),-('Diário 4º PA'!$O$5:$O$2010=M$1),('Diário 4º PA'!$F$5:$F$2010))</f>
        <v>0</v>
      </c>
      <c r="N55" s="215">
        <f>SUMPRODUCT(-('Diário 1º PA'!$E$5:$E$1982='Analítico Cx.'!$B55),-('Diário 1º PA'!$O$5:$O$1982=N$1),('Diário 1º PA'!$F$5:$F$1982))+SUMPRODUCT(-('Diário 2º PA'!$E$5:$E$2027='Analítico Cx.'!$B55),-('Diário 2º PA'!$O$5:$O$2027=N$1),('Diário 2º PA'!$F$5:$F$2027))+SUMPRODUCT(-('Diário 3º PA'!$E$5:$E$2043='Analítico Cx.'!$B55),-('Diário 3º PA'!$O$5:$O$2043=N$1),('Diário 3º PA'!$F$5:$F$2043))+SUMPRODUCT(-('Diário 4º PA'!$E$5:$E$2010='Analítico Cx.'!$B55),-('Diário 4º PA'!$O$5:$O$2010=N$1),('Diário 4º PA'!$F$5:$F$2010))</f>
        <v>0</v>
      </c>
      <c r="O55" s="216">
        <f>SUM(C55:N55)</f>
        <v>33768</v>
      </c>
      <c r="P55" s="191">
        <f t="shared" si="7"/>
        <v>4.8987990351144779E-3</v>
      </c>
    </row>
    <row r="56" spans="1:16" ht="23.25" customHeight="1" x14ac:dyDescent="0.2">
      <c r="A56" s="231" t="s">
        <v>348</v>
      </c>
      <c r="B56" s="232" t="s">
        <v>77</v>
      </c>
      <c r="C56" s="215">
        <f>SUMPRODUCT(-('Diário 1º PA'!$E$5:$E$1982='Analítico Cx.'!$B56),-('Diário 1º PA'!$O$5:$O$1982=C$1),('Diário 1º PA'!$F$5:$F$1982))+SUMPRODUCT(-('Diário 2º PA'!$E$5:$E$2027='Analítico Cx.'!$B56),-('Diário 2º PA'!$O$5:$O$2027=C$1),('Diário 2º PA'!$F$5:$F$2027))+SUMPRODUCT(-('Diário 3º PA'!$E$5:$E$2043='Analítico Cx.'!$B56),-('Diário 3º PA'!$O$5:$O$2043=C$1),('Diário 3º PA'!$F$5:$F$2043))+SUMPRODUCT(-('Diário 4º PA'!$E$5:$E$2010='Analítico Cx.'!$B56),-('Diário 4º PA'!$O$5:$O$2010=C$1),('Diário 4º PA'!$F$5:$F$2010))</f>
        <v>0</v>
      </c>
      <c r="D56" s="215">
        <f>SUMPRODUCT(-('Diário 1º PA'!$E$5:$E$1982='Analítico Cx.'!$B56),-('Diário 1º PA'!$O$5:$O$1982=D$1),('Diário 1º PA'!$F$5:$F$1982))+SUMPRODUCT(-('Diário 2º PA'!$E$5:$E$2027='Analítico Cx.'!$B56),-('Diário 2º PA'!$O$5:$O$2027=D$1),('Diário 2º PA'!$F$5:$F$2027))+SUMPRODUCT(-('Diário 3º PA'!$E$5:$E$2043='Analítico Cx.'!$B56),-('Diário 3º PA'!$O$5:$O$2043=D$1),('Diário 3º PA'!$F$5:$F$2043))+SUMPRODUCT(-('Diário 4º PA'!$E$5:$E$2010='Analítico Cx.'!$B56),-('Diário 4º PA'!$O$5:$O$2010=D$1),('Diário 4º PA'!$F$5:$F$2010))</f>
        <v>0</v>
      </c>
      <c r="E56" s="215">
        <f>SUMPRODUCT(-('Diário 1º PA'!$E$5:$E$1982='Analítico Cx.'!$B56),-('Diário 1º PA'!$O$5:$O$1982=E$1),('Diário 1º PA'!$F$5:$F$1982))+SUMPRODUCT(-('Diário 2º PA'!$E$5:$E$2027='Analítico Cx.'!$B56),-('Diário 2º PA'!$O$5:$O$2027=E$1),('Diário 2º PA'!$F$5:$F$2027))+SUMPRODUCT(-('Diário 3º PA'!$E$5:$E$2043='Analítico Cx.'!$B56),-('Diário 3º PA'!$O$5:$O$2043=E$1),('Diário 3º PA'!$F$5:$F$2043))+SUMPRODUCT(-('Diário 4º PA'!$E$5:$E$2010='Analítico Cx.'!$B56),-('Diário 4º PA'!$O$5:$O$2010=E$1),('Diário 4º PA'!$F$5:$F$2010))</f>
        <v>0</v>
      </c>
      <c r="F56" s="215">
        <f>SUMPRODUCT(-('Diário 1º PA'!$E$5:$E$1982='Analítico Cx.'!$B56),-('Diário 1º PA'!$O$5:$O$1982=F$1),('Diário 1º PA'!$F$5:$F$1982))+SUMPRODUCT(-('Diário 2º PA'!$E$5:$E$2027='Analítico Cx.'!$B56),-('Diário 2º PA'!$O$5:$O$2027=F$1),('Diário 2º PA'!$F$5:$F$2027))+SUMPRODUCT(-('Diário 3º PA'!$E$5:$E$2043='Analítico Cx.'!$B56),-('Diário 3º PA'!$O$5:$O$2043=F$1),('Diário 3º PA'!$F$5:$F$2043))+SUMPRODUCT(-('Diário 4º PA'!$E$5:$E$2010='Analítico Cx.'!$B56),-('Diário 4º PA'!$O$5:$O$2010=F$1),('Diário 4º PA'!$F$5:$F$2010))</f>
        <v>0</v>
      </c>
      <c r="G56" s="215">
        <f>SUMPRODUCT(-('Diário 1º PA'!$E$5:$E$1982='Analítico Cx.'!$B56),-('Diário 1º PA'!$O$5:$O$1982=G$1),('Diário 1º PA'!$F$5:$F$1982))+SUMPRODUCT(-('Diário 2º PA'!$E$5:$E$2027='Analítico Cx.'!$B56),-('Diário 2º PA'!$O$5:$O$2027=G$1),('Diário 2º PA'!$F$5:$F$2027))+SUMPRODUCT(-('Diário 3º PA'!$E$5:$E$2043='Analítico Cx.'!$B56),-('Diário 3º PA'!$O$5:$O$2043=G$1),('Diário 3º PA'!$F$5:$F$2043))+SUMPRODUCT(-('Diário 4º PA'!$E$5:$E$2010='Analítico Cx.'!$B56),-('Diário 4º PA'!$O$5:$O$2010=G$1),('Diário 4º PA'!$F$5:$F$2010))</f>
        <v>0</v>
      </c>
      <c r="H56" s="215">
        <f>SUMPRODUCT(-('Diário 1º PA'!$E$5:$E$1982='Analítico Cx.'!$B56),-('Diário 1º PA'!$O$5:$O$1982=H$1),('Diário 1º PA'!$F$5:$F$1982))+SUMPRODUCT(-('Diário 2º PA'!$E$5:$E$2027='Analítico Cx.'!$B56),-('Diário 2º PA'!$O$5:$O$2027=H$1),('Diário 2º PA'!$F$5:$F$2027))+SUMPRODUCT(-('Diário 3º PA'!$E$5:$E$2043='Analítico Cx.'!$B56),-('Diário 3º PA'!$O$5:$O$2043=H$1),('Diário 3º PA'!$F$5:$F$2043))+SUMPRODUCT(-('Diário 4º PA'!$E$5:$E$2010='Analítico Cx.'!$B56),-('Diário 4º PA'!$O$5:$O$2010=H$1),('Diário 4º PA'!$F$5:$F$2010))</f>
        <v>0</v>
      </c>
      <c r="I56" s="215">
        <f>SUMPRODUCT(-('Diário 1º PA'!$E$5:$E$1982='Analítico Cx.'!$B56),-('Diário 1º PA'!$O$5:$O$1982=I$1),('Diário 1º PA'!$F$5:$F$1982))+SUMPRODUCT(-('Diário 2º PA'!$E$5:$E$2027='Analítico Cx.'!$B56),-('Diário 2º PA'!$O$5:$O$2027=I$1),('Diário 2º PA'!$F$5:$F$2027))+SUMPRODUCT(-('Diário 3º PA'!$E$5:$E$2043='Analítico Cx.'!$B56),-('Diário 3º PA'!$O$5:$O$2043=I$1),('Diário 3º PA'!$F$5:$F$2043))+SUMPRODUCT(-('Diário 4º PA'!$E$5:$E$2010='Analítico Cx.'!$B56),-('Diário 4º PA'!$O$5:$O$2010=I$1),('Diário 4º PA'!$F$5:$F$2010))</f>
        <v>0</v>
      </c>
      <c r="J56" s="215">
        <f>SUMPRODUCT(-('Diário 1º PA'!$E$5:$E$1982='Analítico Cx.'!$B56),-('Diário 1º PA'!$O$5:$O$1982=J$1),('Diário 1º PA'!$F$5:$F$1982))+SUMPRODUCT(-('Diário 2º PA'!$E$5:$E$2027='Analítico Cx.'!$B56),-('Diário 2º PA'!$O$5:$O$2027=J$1),('Diário 2º PA'!$F$5:$F$2027))+SUMPRODUCT(-('Diário 3º PA'!$E$5:$E$2043='Analítico Cx.'!$B56),-('Diário 3º PA'!$O$5:$O$2043=J$1),('Diário 3º PA'!$F$5:$F$2043))+SUMPRODUCT(-('Diário 4º PA'!$E$5:$E$2010='Analítico Cx.'!$B56),-('Diário 4º PA'!$O$5:$O$2010=J$1),('Diário 4º PA'!$F$5:$F$2010))</f>
        <v>0</v>
      </c>
      <c r="K56" s="215">
        <f>SUMPRODUCT(-('Diário 1º PA'!$E$5:$E$1982='Analítico Cx.'!$B56),-('Diário 1º PA'!$O$5:$O$1982=K$1),('Diário 1º PA'!$F$5:$F$1982))+SUMPRODUCT(-('Diário 2º PA'!$E$5:$E$2027='Analítico Cx.'!$B56),-('Diário 2º PA'!$O$5:$O$2027=K$1),('Diário 2º PA'!$F$5:$F$2027))+SUMPRODUCT(-('Diário 3º PA'!$E$5:$E$2043='Analítico Cx.'!$B56),-('Diário 3º PA'!$O$5:$O$2043=K$1),('Diário 3º PA'!$F$5:$F$2043))+SUMPRODUCT(-('Diário 4º PA'!$E$5:$E$2010='Analítico Cx.'!$B56),-('Diário 4º PA'!$O$5:$O$2010=K$1),('Diário 4º PA'!$F$5:$F$2010))</f>
        <v>0</v>
      </c>
      <c r="L56" s="215">
        <f>SUMPRODUCT(-('Diário 1º PA'!$E$5:$E$1982='Analítico Cx.'!$B56),-('Diário 1º PA'!$O$5:$O$1982=L$1),('Diário 1º PA'!$F$5:$F$1982))+SUMPRODUCT(-('Diário 2º PA'!$E$5:$E$2027='Analítico Cx.'!$B56),-('Diário 2º PA'!$O$5:$O$2027=L$1),('Diário 2º PA'!$F$5:$F$2027))+SUMPRODUCT(-('Diário 3º PA'!$E$5:$E$2043='Analítico Cx.'!$B56),-('Diário 3º PA'!$O$5:$O$2043=L$1),('Diário 3º PA'!$F$5:$F$2043))+SUMPRODUCT(-('Diário 4º PA'!$E$5:$E$2010='Analítico Cx.'!$B56),-('Diário 4º PA'!$O$5:$O$2010=L$1),('Diário 4º PA'!$F$5:$F$2010))</f>
        <v>0</v>
      </c>
      <c r="M56" s="215">
        <f>SUMPRODUCT(-('Diário 1º PA'!$E$5:$E$1982='Analítico Cx.'!$B56),-('Diário 1º PA'!$O$5:$O$1982=M$1),('Diário 1º PA'!$F$5:$F$1982))+SUMPRODUCT(-('Diário 2º PA'!$E$5:$E$2027='Analítico Cx.'!$B56),-('Diário 2º PA'!$O$5:$O$2027=M$1),('Diário 2º PA'!$F$5:$F$2027))+SUMPRODUCT(-('Diário 3º PA'!$E$5:$E$2043='Analítico Cx.'!$B56),-('Diário 3º PA'!$O$5:$O$2043=M$1),('Diário 3º PA'!$F$5:$F$2043))+SUMPRODUCT(-('Diário 4º PA'!$E$5:$E$2010='Analítico Cx.'!$B56),-('Diário 4º PA'!$O$5:$O$2010=M$1),('Diário 4º PA'!$F$5:$F$2010))</f>
        <v>0</v>
      </c>
      <c r="N56" s="215">
        <f>SUMPRODUCT(-('Diário 1º PA'!$E$5:$E$1982='Analítico Cx.'!$B56),-('Diário 1º PA'!$O$5:$O$1982=N$1),('Diário 1º PA'!$F$5:$F$1982))+SUMPRODUCT(-('Diário 2º PA'!$E$5:$E$2027='Analítico Cx.'!$B56),-('Diário 2º PA'!$O$5:$O$2027=N$1),('Diário 2º PA'!$F$5:$F$2027))+SUMPRODUCT(-('Diário 3º PA'!$E$5:$E$2043='Analítico Cx.'!$B56),-('Diário 3º PA'!$O$5:$O$2043=N$1),('Diário 3º PA'!$F$5:$F$2043))+SUMPRODUCT(-('Diário 4º PA'!$E$5:$E$2010='Analítico Cx.'!$B56),-('Diário 4º PA'!$O$5:$O$2010=N$1),('Diário 4º PA'!$F$5:$F$2010))</f>
        <v>0</v>
      </c>
      <c r="O56" s="216">
        <f t="shared" si="11"/>
        <v>0</v>
      </c>
      <c r="P56" s="191">
        <f t="shared" si="7"/>
        <v>0</v>
      </c>
    </row>
    <row r="57" spans="1:16" ht="23.25" customHeight="1" x14ac:dyDescent="0.2">
      <c r="A57" s="227"/>
      <c r="B57" s="228" t="s">
        <v>115</v>
      </c>
      <c r="C57" s="229">
        <f t="shared" ref="C57:O57" si="12">SUBTOTAL(109,C49:C56)</f>
        <v>87979.77</v>
      </c>
      <c r="D57" s="229">
        <f t="shared" si="12"/>
        <v>128944.55999999998</v>
      </c>
      <c r="E57" s="229">
        <f t="shared" si="12"/>
        <v>129353.51</v>
      </c>
      <c r="F57" s="229">
        <f t="shared" si="12"/>
        <v>0</v>
      </c>
      <c r="G57" s="229">
        <f t="shared" si="12"/>
        <v>0</v>
      </c>
      <c r="H57" s="229">
        <f t="shared" si="12"/>
        <v>0</v>
      </c>
      <c r="I57" s="229">
        <f t="shared" ref="I57:N57" si="13">SUBTOTAL(109,I49:I56)</f>
        <v>0</v>
      </c>
      <c r="J57" s="229">
        <f t="shared" si="13"/>
        <v>0</v>
      </c>
      <c r="K57" s="229">
        <f t="shared" si="13"/>
        <v>0</v>
      </c>
      <c r="L57" s="229">
        <f t="shared" si="13"/>
        <v>0</v>
      </c>
      <c r="M57" s="229">
        <f t="shared" si="13"/>
        <v>0</v>
      </c>
      <c r="N57" s="229">
        <f t="shared" si="13"/>
        <v>0</v>
      </c>
      <c r="O57" s="229">
        <f t="shared" si="12"/>
        <v>346277.84</v>
      </c>
      <c r="P57" s="195">
        <f t="shared" si="7"/>
        <v>5.0235298166119567E-2</v>
      </c>
    </row>
    <row r="58" spans="1:16" ht="23.25" customHeight="1" thickBot="1" x14ac:dyDescent="0.25">
      <c r="A58" s="219"/>
      <c r="B58" s="233" t="s">
        <v>261</v>
      </c>
      <c r="C58" s="234">
        <f t="shared" ref="C58:O58" si="14">SUBTOTAL(109,C23:C57)</f>
        <v>90893.17</v>
      </c>
      <c r="D58" s="234">
        <f t="shared" si="14"/>
        <v>1902491.5599999996</v>
      </c>
      <c r="E58" s="234">
        <f t="shared" si="14"/>
        <v>2191374.6999999997</v>
      </c>
      <c r="F58" s="234">
        <f t="shared" si="14"/>
        <v>0</v>
      </c>
      <c r="G58" s="234">
        <f t="shared" si="14"/>
        <v>0</v>
      </c>
      <c r="H58" s="234">
        <f t="shared" si="14"/>
        <v>0</v>
      </c>
      <c r="I58" s="234">
        <f t="shared" si="14"/>
        <v>0</v>
      </c>
      <c r="J58" s="234">
        <f t="shared" si="14"/>
        <v>0</v>
      </c>
      <c r="K58" s="234">
        <f t="shared" si="14"/>
        <v>0</v>
      </c>
      <c r="L58" s="234">
        <f t="shared" si="14"/>
        <v>0</v>
      </c>
      <c r="M58" s="234">
        <f t="shared" si="14"/>
        <v>0</v>
      </c>
      <c r="N58" s="234">
        <f t="shared" si="14"/>
        <v>0</v>
      </c>
      <c r="O58" s="234">
        <f t="shared" si="14"/>
        <v>4184759.4299999992</v>
      </c>
      <c r="P58" s="192">
        <f t="shared" si="7"/>
        <v>0.60709237911247949</v>
      </c>
    </row>
    <row r="59" spans="1:16" ht="23.25" customHeight="1" thickBot="1" x14ac:dyDescent="0.25">
      <c r="A59" s="77" t="s">
        <v>40</v>
      </c>
      <c r="B59" s="145" t="s">
        <v>270</v>
      </c>
      <c r="C59" s="235"/>
      <c r="D59" s="235"/>
      <c r="E59" s="235"/>
      <c r="F59" s="235"/>
      <c r="G59" s="235"/>
      <c r="H59" s="235"/>
      <c r="I59" s="235"/>
      <c r="J59" s="235"/>
      <c r="K59" s="235"/>
      <c r="L59" s="235"/>
      <c r="M59" s="235"/>
      <c r="N59" s="235"/>
      <c r="O59" s="235"/>
      <c r="P59" s="189"/>
    </row>
    <row r="60" spans="1:16" ht="23.25" customHeight="1" x14ac:dyDescent="0.2">
      <c r="A60" s="225" t="s">
        <v>16</v>
      </c>
      <c r="B60" s="236" t="s">
        <v>2</v>
      </c>
      <c r="C60" s="215">
        <f>SUMPRODUCT(-('Diário 1º PA'!$E$5:$E$1982='Analítico Cx.'!$B60),-('Diário 1º PA'!$O$5:$O$1982=C$1),('Diário 1º PA'!$F$5:$F$1982))+SUMPRODUCT(-('Diário 2º PA'!$E$5:$E$2027='Analítico Cx.'!$B60),-('Diário 2º PA'!$O$5:$O$2027=C$1),('Diário 2º PA'!$F$5:$F$2027))+SUMPRODUCT(-('Diário 3º PA'!$E$5:$E$2043='Analítico Cx.'!$B60),-('Diário 3º PA'!$O$5:$O$2043=C$1),('Diário 3º PA'!$F$5:$F$2043))+SUMPRODUCT(-('Diário 4º PA'!$E$5:$E$2010='Analítico Cx.'!$B60),-('Diário 4º PA'!$O$5:$O$2010=C$1),('Diário 4º PA'!$F$5:$F$2010))</f>
        <v>0</v>
      </c>
      <c r="D60" s="215">
        <f>SUMPRODUCT(-('Diário 1º PA'!$E$5:$E$1982='Analítico Cx.'!$B60),-('Diário 1º PA'!$O$5:$O$1982=D$1),('Diário 1º PA'!$F$5:$F$1982))+SUMPRODUCT(-('Diário 2º PA'!$E$5:$E$2027='Analítico Cx.'!$B60),-('Diário 2º PA'!$O$5:$O$2027=D$1),('Diário 2º PA'!$F$5:$F$2027))+SUMPRODUCT(-('Diário 3º PA'!$E$5:$E$2043='Analítico Cx.'!$B60),-('Diário 3º PA'!$O$5:$O$2043=D$1),('Diário 3º PA'!$F$5:$F$2043))+SUMPRODUCT(-('Diário 4º PA'!$E$5:$E$2010='Analítico Cx.'!$B60),-('Diário 4º PA'!$O$5:$O$2010=D$1),('Diário 4º PA'!$F$5:$F$2010))</f>
        <v>5019.8599999999997</v>
      </c>
      <c r="E60" s="215">
        <f>SUMPRODUCT(-('Diário 1º PA'!$E$5:$E$1982='Analítico Cx.'!$B60),-('Diário 1º PA'!$O$5:$O$1982=E$1),('Diário 1º PA'!$F$5:$F$1982))+SUMPRODUCT(-('Diário 2º PA'!$E$5:$E$2027='Analítico Cx.'!$B60),-('Diário 2º PA'!$O$5:$O$2027=E$1),('Diário 2º PA'!$F$5:$F$2027))+SUMPRODUCT(-('Diário 3º PA'!$E$5:$E$2043='Analítico Cx.'!$B60),-('Diário 3º PA'!$O$5:$O$2043=E$1),('Diário 3º PA'!$F$5:$F$2043))+SUMPRODUCT(-('Diário 4º PA'!$E$5:$E$2010='Analítico Cx.'!$B60),-('Diário 4º PA'!$O$5:$O$2010=E$1),('Diário 4º PA'!$F$5:$F$2010))</f>
        <v>7794.56</v>
      </c>
      <c r="F60" s="215">
        <f>SUMPRODUCT(-('Diário 1º PA'!$E$5:$E$1982='Analítico Cx.'!$B60),-('Diário 1º PA'!$O$5:$O$1982=F$1),('Diário 1º PA'!$F$5:$F$1982))+SUMPRODUCT(-('Diário 2º PA'!$E$5:$E$2027='Analítico Cx.'!$B60),-('Diário 2º PA'!$O$5:$O$2027=F$1),('Diário 2º PA'!$F$5:$F$2027))+SUMPRODUCT(-('Diário 3º PA'!$E$5:$E$2043='Analítico Cx.'!$B60),-('Diário 3º PA'!$O$5:$O$2043=F$1),('Diário 3º PA'!$F$5:$F$2043))+SUMPRODUCT(-('Diário 4º PA'!$E$5:$E$2010='Analítico Cx.'!$B60),-('Diário 4º PA'!$O$5:$O$2010=F$1),('Diário 4º PA'!$F$5:$F$2010))</f>
        <v>0</v>
      </c>
      <c r="G60" s="215">
        <f>SUMPRODUCT(-('Diário 1º PA'!$E$5:$E$1982='Analítico Cx.'!$B60),-('Diário 1º PA'!$O$5:$O$1982=G$1),('Diário 1º PA'!$F$5:$F$1982))+SUMPRODUCT(-('Diário 2º PA'!$E$5:$E$2027='Analítico Cx.'!$B60),-('Diário 2º PA'!$O$5:$O$2027=G$1),('Diário 2º PA'!$F$5:$F$2027))+SUMPRODUCT(-('Diário 3º PA'!$E$5:$E$2043='Analítico Cx.'!$B60),-('Diário 3º PA'!$O$5:$O$2043=G$1),('Diário 3º PA'!$F$5:$F$2043))+SUMPRODUCT(-('Diário 4º PA'!$E$5:$E$2010='Analítico Cx.'!$B60),-('Diário 4º PA'!$O$5:$O$2010=G$1),('Diário 4º PA'!$F$5:$F$2010))</f>
        <v>0</v>
      </c>
      <c r="H60" s="215">
        <f>SUMPRODUCT(-('Diário 1º PA'!$E$5:$E$1982='Analítico Cx.'!$B60),-('Diário 1º PA'!$O$5:$O$1982=H$1),('Diário 1º PA'!$F$5:$F$1982))+SUMPRODUCT(-('Diário 2º PA'!$E$5:$E$2027='Analítico Cx.'!$B60),-('Diário 2º PA'!$O$5:$O$2027=H$1),('Diário 2º PA'!$F$5:$F$2027))+SUMPRODUCT(-('Diário 3º PA'!$E$5:$E$2043='Analítico Cx.'!$B60),-('Diário 3º PA'!$O$5:$O$2043=H$1),('Diário 3º PA'!$F$5:$F$2043))+SUMPRODUCT(-('Diário 4º PA'!$E$5:$E$2010='Analítico Cx.'!$B60),-('Diário 4º PA'!$O$5:$O$2010=H$1),('Diário 4º PA'!$F$5:$F$2010))</f>
        <v>0</v>
      </c>
      <c r="I60" s="215">
        <f>SUMPRODUCT(-('Diário 1º PA'!$E$5:$E$1982='Analítico Cx.'!$B60),-('Diário 1º PA'!$O$5:$O$1982=I$1),('Diário 1º PA'!$F$5:$F$1982))+SUMPRODUCT(-('Diário 2º PA'!$E$5:$E$2027='Analítico Cx.'!$B60),-('Diário 2º PA'!$O$5:$O$2027=I$1),('Diário 2º PA'!$F$5:$F$2027))+SUMPRODUCT(-('Diário 3º PA'!$E$5:$E$2043='Analítico Cx.'!$B60),-('Diário 3º PA'!$O$5:$O$2043=I$1),('Diário 3º PA'!$F$5:$F$2043))+SUMPRODUCT(-('Diário 4º PA'!$E$5:$E$2010='Analítico Cx.'!$B60),-('Diário 4º PA'!$O$5:$O$2010=I$1),('Diário 4º PA'!$F$5:$F$2010))</f>
        <v>0</v>
      </c>
      <c r="J60" s="215">
        <f>SUMPRODUCT(-('Diário 1º PA'!$E$5:$E$1982='Analítico Cx.'!$B60),-('Diário 1º PA'!$O$5:$O$1982=J$1),('Diário 1º PA'!$F$5:$F$1982))+SUMPRODUCT(-('Diário 2º PA'!$E$5:$E$2027='Analítico Cx.'!$B60),-('Diário 2º PA'!$O$5:$O$2027=J$1),('Diário 2º PA'!$F$5:$F$2027))+SUMPRODUCT(-('Diário 3º PA'!$E$5:$E$2043='Analítico Cx.'!$B60),-('Diário 3º PA'!$O$5:$O$2043=J$1),('Diário 3º PA'!$F$5:$F$2043))+SUMPRODUCT(-('Diário 4º PA'!$E$5:$E$2010='Analítico Cx.'!$B60),-('Diário 4º PA'!$O$5:$O$2010=J$1),('Diário 4º PA'!$F$5:$F$2010))</f>
        <v>0</v>
      </c>
      <c r="K60" s="215">
        <f>SUMPRODUCT(-('Diário 1º PA'!$E$5:$E$1982='Analítico Cx.'!$B60),-('Diário 1º PA'!$O$5:$O$1982=K$1),('Diário 1º PA'!$F$5:$F$1982))+SUMPRODUCT(-('Diário 2º PA'!$E$5:$E$2027='Analítico Cx.'!$B60),-('Diário 2º PA'!$O$5:$O$2027=K$1),('Diário 2º PA'!$F$5:$F$2027))+SUMPRODUCT(-('Diário 3º PA'!$E$5:$E$2043='Analítico Cx.'!$B60),-('Diário 3º PA'!$O$5:$O$2043=K$1),('Diário 3º PA'!$F$5:$F$2043))+SUMPRODUCT(-('Diário 4º PA'!$E$5:$E$2010='Analítico Cx.'!$B60),-('Diário 4º PA'!$O$5:$O$2010=K$1),('Diário 4º PA'!$F$5:$F$2010))</f>
        <v>0</v>
      </c>
      <c r="L60" s="215">
        <f>SUMPRODUCT(-('Diário 1º PA'!$E$5:$E$1982='Analítico Cx.'!$B60),-('Diário 1º PA'!$O$5:$O$1982=L$1),('Diário 1º PA'!$F$5:$F$1982))+SUMPRODUCT(-('Diário 2º PA'!$E$5:$E$2027='Analítico Cx.'!$B60),-('Diário 2º PA'!$O$5:$O$2027=L$1),('Diário 2º PA'!$F$5:$F$2027))+SUMPRODUCT(-('Diário 3º PA'!$E$5:$E$2043='Analítico Cx.'!$B60),-('Diário 3º PA'!$O$5:$O$2043=L$1),('Diário 3º PA'!$F$5:$F$2043))+SUMPRODUCT(-('Diário 4º PA'!$E$5:$E$2010='Analítico Cx.'!$B60),-('Diário 4º PA'!$O$5:$O$2010=L$1),('Diário 4º PA'!$F$5:$F$2010))</f>
        <v>0</v>
      </c>
      <c r="M60" s="215">
        <f>SUMPRODUCT(-('Diário 1º PA'!$E$5:$E$1982='Analítico Cx.'!$B60),-('Diário 1º PA'!$O$5:$O$1982=M$1),('Diário 1º PA'!$F$5:$F$1982))+SUMPRODUCT(-('Diário 2º PA'!$E$5:$E$2027='Analítico Cx.'!$B60),-('Diário 2º PA'!$O$5:$O$2027=M$1),('Diário 2º PA'!$F$5:$F$2027))+SUMPRODUCT(-('Diário 3º PA'!$E$5:$E$2043='Analítico Cx.'!$B60),-('Diário 3º PA'!$O$5:$O$2043=M$1),('Diário 3º PA'!$F$5:$F$2043))+SUMPRODUCT(-('Diário 4º PA'!$E$5:$E$2010='Analítico Cx.'!$B60),-('Diário 4º PA'!$O$5:$O$2010=M$1),('Diário 4º PA'!$F$5:$F$2010))</f>
        <v>0</v>
      </c>
      <c r="N60" s="215">
        <f>SUMPRODUCT(-('Diário 1º PA'!$E$5:$E$1982='Analítico Cx.'!$B60),-('Diário 1º PA'!$O$5:$O$1982=N$1),('Diário 1º PA'!$F$5:$F$1982))+SUMPRODUCT(-('Diário 2º PA'!$E$5:$E$2027='Analítico Cx.'!$B60),-('Diário 2º PA'!$O$5:$O$2027=N$1),('Diário 2º PA'!$F$5:$F$2027))+SUMPRODUCT(-('Diário 3º PA'!$E$5:$E$2043='Analítico Cx.'!$B60),-('Diário 3º PA'!$O$5:$O$2043=N$1),('Diário 3º PA'!$F$5:$F$2043))+SUMPRODUCT(-('Diário 4º PA'!$E$5:$E$2010='Analítico Cx.'!$B60),-('Diário 4º PA'!$O$5:$O$2010=N$1),('Diário 4º PA'!$F$5:$F$2010))</f>
        <v>0</v>
      </c>
      <c r="O60" s="216">
        <f>SUM(C60:N60)</f>
        <v>12814.42</v>
      </c>
      <c r="P60" s="191">
        <f t="shared" ref="P60:P91" si="15">IF($O$158=0,0,O60/$O$158)</f>
        <v>1.8590164751111013E-3</v>
      </c>
    </row>
    <row r="61" spans="1:16" ht="23.25" customHeight="1" x14ac:dyDescent="0.2">
      <c r="A61" s="225" t="s">
        <v>17</v>
      </c>
      <c r="B61" s="236" t="s">
        <v>155</v>
      </c>
      <c r="C61" s="215">
        <f>SUMPRODUCT(-('Diário 1º PA'!$E$5:$E$1982='Analítico Cx.'!$B61),-('Diário 1º PA'!$O$5:$O$1982=C$1),('Diário 1º PA'!$F$5:$F$1982))+SUMPRODUCT(-('Diário 2º PA'!$E$5:$E$2027='Analítico Cx.'!$B61),-('Diário 2º PA'!$O$5:$O$2027=C$1),('Diário 2º PA'!$F$5:$F$2027))+SUMPRODUCT(-('Diário 3º PA'!$E$5:$E$2043='Analítico Cx.'!$B61),-('Diário 3º PA'!$O$5:$O$2043=C$1),('Diário 3º PA'!$F$5:$F$2043))+SUMPRODUCT(-('Diário 4º PA'!$E$5:$E$2010='Analítico Cx.'!$B61),-('Diário 4º PA'!$O$5:$O$2010=C$1),('Diário 4º PA'!$F$5:$F$2010))</f>
        <v>0</v>
      </c>
      <c r="D61" s="215">
        <f>SUMPRODUCT(-('Diário 1º PA'!$E$5:$E$1982='Analítico Cx.'!$B61),-('Diário 1º PA'!$O$5:$O$1982=D$1),('Diário 1º PA'!$F$5:$F$1982))+SUMPRODUCT(-('Diário 2º PA'!$E$5:$E$2027='Analítico Cx.'!$B61),-('Diário 2º PA'!$O$5:$O$2027=D$1),('Diário 2º PA'!$F$5:$F$2027))+SUMPRODUCT(-('Diário 3º PA'!$E$5:$E$2043='Analítico Cx.'!$B61),-('Diário 3º PA'!$O$5:$O$2043=D$1),('Diário 3º PA'!$F$5:$F$2043))+SUMPRODUCT(-('Diário 4º PA'!$E$5:$E$2010='Analítico Cx.'!$B61),-('Diário 4º PA'!$O$5:$O$2010=D$1),('Diário 4º PA'!$F$5:$F$2010))</f>
        <v>0</v>
      </c>
      <c r="E61" s="215">
        <f>SUMPRODUCT(-('Diário 1º PA'!$E$5:$E$1982='Analítico Cx.'!$B61),-('Diário 1º PA'!$O$5:$O$1982=E$1),('Diário 1º PA'!$F$5:$F$1982))+SUMPRODUCT(-('Diário 2º PA'!$E$5:$E$2027='Analítico Cx.'!$B61),-('Diário 2º PA'!$O$5:$O$2027=E$1),('Diário 2º PA'!$F$5:$F$2027))+SUMPRODUCT(-('Diário 3º PA'!$E$5:$E$2043='Analítico Cx.'!$B61),-('Diário 3º PA'!$O$5:$O$2043=E$1),('Diário 3º PA'!$F$5:$F$2043))+SUMPRODUCT(-('Diário 4º PA'!$E$5:$E$2010='Analítico Cx.'!$B61),-('Diário 4º PA'!$O$5:$O$2010=E$1),('Diário 4º PA'!$F$5:$F$2010))</f>
        <v>1600.35</v>
      </c>
      <c r="F61" s="215">
        <f>SUMPRODUCT(-('Diário 1º PA'!$E$5:$E$1982='Analítico Cx.'!$B61),-('Diário 1º PA'!$O$5:$O$1982=F$1),('Diário 1º PA'!$F$5:$F$1982))+SUMPRODUCT(-('Diário 2º PA'!$E$5:$E$2027='Analítico Cx.'!$B61),-('Diário 2º PA'!$O$5:$O$2027=F$1),('Diário 2º PA'!$F$5:$F$2027))+SUMPRODUCT(-('Diário 3º PA'!$E$5:$E$2043='Analítico Cx.'!$B61),-('Diário 3º PA'!$O$5:$O$2043=F$1),('Diário 3º PA'!$F$5:$F$2043))+SUMPRODUCT(-('Diário 4º PA'!$E$5:$E$2010='Analítico Cx.'!$B61),-('Diário 4º PA'!$O$5:$O$2010=F$1),('Diário 4º PA'!$F$5:$F$2010))</f>
        <v>0</v>
      </c>
      <c r="G61" s="215">
        <f>SUMPRODUCT(-('Diário 1º PA'!$E$5:$E$1982='Analítico Cx.'!$B61),-('Diário 1º PA'!$O$5:$O$1982=G$1),('Diário 1º PA'!$F$5:$F$1982))+SUMPRODUCT(-('Diário 2º PA'!$E$5:$E$2027='Analítico Cx.'!$B61),-('Diário 2º PA'!$O$5:$O$2027=G$1),('Diário 2º PA'!$F$5:$F$2027))+SUMPRODUCT(-('Diário 3º PA'!$E$5:$E$2043='Analítico Cx.'!$B61),-('Diário 3º PA'!$O$5:$O$2043=G$1),('Diário 3º PA'!$F$5:$F$2043))+SUMPRODUCT(-('Diário 4º PA'!$E$5:$E$2010='Analítico Cx.'!$B61),-('Diário 4º PA'!$O$5:$O$2010=G$1),('Diário 4º PA'!$F$5:$F$2010))</f>
        <v>0</v>
      </c>
      <c r="H61" s="215">
        <f>SUMPRODUCT(-('Diário 1º PA'!$E$5:$E$1982='Analítico Cx.'!$B61),-('Diário 1º PA'!$O$5:$O$1982=H$1),('Diário 1º PA'!$F$5:$F$1982))+SUMPRODUCT(-('Diário 2º PA'!$E$5:$E$2027='Analítico Cx.'!$B61),-('Diário 2º PA'!$O$5:$O$2027=H$1),('Diário 2º PA'!$F$5:$F$2027))+SUMPRODUCT(-('Diário 3º PA'!$E$5:$E$2043='Analítico Cx.'!$B61),-('Diário 3º PA'!$O$5:$O$2043=H$1),('Diário 3º PA'!$F$5:$F$2043))+SUMPRODUCT(-('Diário 4º PA'!$E$5:$E$2010='Analítico Cx.'!$B61),-('Diário 4º PA'!$O$5:$O$2010=H$1),('Diário 4º PA'!$F$5:$F$2010))</f>
        <v>0</v>
      </c>
      <c r="I61" s="215">
        <f>SUMPRODUCT(-('Diário 1º PA'!$E$5:$E$1982='Analítico Cx.'!$B61),-('Diário 1º PA'!$O$5:$O$1982=I$1),('Diário 1º PA'!$F$5:$F$1982))+SUMPRODUCT(-('Diário 2º PA'!$E$5:$E$2027='Analítico Cx.'!$B61),-('Diário 2º PA'!$O$5:$O$2027=I$1),('Diário 2º PA'!$F$5:$F$2027))+SUMPRODUCT(-('Diário 3º PA'!$E$5:$E$2043='Analítico Cx.'!$B61),-('Diário 3º PA'!$O$5:$O$2043=I$1),('Diário 3º PA'!$F$5:$F$2043))+SUMPRODUCT(-('Diário 4º PA'!$E$5:$E$2010='Analítico Cx.'!$B61),-('Diário 4º PA'!$O$5:$O$2010=I$1),('Diário 4º PA'!$F$5:$F$2010))</f>
        <v>0</v>
      </c>
      <c r="J61" s="215">
        <f>SUMPRODUCT(-('Diário 1º PA'!$E$5:$E$1982='Analítico Cx.'!$B61),-('Diário 1º PA'!$O$5:$O$1982=J$1),('Diário 1º PA'!$F$5:$F$1982))+SUMPRODUCT(-('Diário 2º PA'!$E$5:$E$2027='Analítico Cx.'!$B61),-('Diário 2º PA'!$O$5:$O$2027=J$1),('Diário 2º PA'!$F$5:$F$2027))+SUMPRODUCT(-('Diário 3º PA'!$E$5:$E$2043='Analítico Cx.'!$B61),-('Diário 3º PA'!$O$5:$O$2043=J$1),('Diário 3º PA'!$F$5:$F$2043))+SUMPRODUCT(-('Diário 4º PA'!$E$5:$E$2010='Analítico Cx.'!$B61),-('Diário 4º PA'!$O$5:$O$2010=J$1),('Diário 4º PA'!$F$5:$F$2010))</f>
        <v>0</v>
      </c>
      <c r="K61" s="215">
        <f>SUMPRODUCT(-('Diário 1º PA'!$E$5:$E$1982='Analítico Cx.'!$B61),-('Diário 1º PA'!$O$5:$O$1982=K$1),('Diário 1º PA'!$F$5:$F$1982))+SUMPRODUCT(-('Diário 2º PA'!$E$5:$E$2027='Analítico Cx.'!$B61),-('Diário 2º PA'!$O$5:$O$2027=K$1),('Diário 2º PA'!$F$5:$F$2027))+SUMPRODUCT(-('Diário 3º PA'!$E$5:$E$2043='Analítico Cx.'!$B61),-('Diário 3º PA'!$O$5:$O$2043=K$1),('Diário 3º PA'!$F$5:$F$2043))+SUMPRODUCT(-('Diário 4º PA'!$E$5:$E$2010='Analítico Cx.'!$B61),-('Diário 4º PA'!$O$5:$O$2010=K$1),('Diário 4º PA'!$F$5:$F$2010))</f>
        <v>0</v>
      </c>
      <c r="L61" s="215">
        <f>SUMPRODUCT(-('Diário 1º PA'!$E$5:$E$1982='Analítico Cx.'!$B61),-('Diário 1º PA'!$O$5:$O$1982=L$1),('Diário 1º PA'!$F$5:$F$1982))+SUMPRODUCT(-('Diário 2º PA'!$E$5:$E$2027='Analítico Cx.'!$B61),-('Diário 2º PA'!$O$5:$O$2027=L$1),('Diário 2º PA'!$F$5:$F$2027))+SUMPRODUCT(-('Diário 3º PA'!$E$5:$E$2043='Analítico Cx.'!$B61),-('Diário 3º PA'!$O$5:$O$2043=L$1),('Diário 3º PA'!$F$5:$F$2043))+SUMPRODUCT(-('Diário 4º PA'!$E$5:$E$2010='Analítico Cx.'!$B61),-('Diário 4º PA'!$O$5:$O$2010=L$1),('Diário 4º PA'!$F$5:$F$2010))</f>
        <v>0</v>
      </c>
      <c r="M61" s="215">
        <f>SUMPRODUCT(-('Diário 1º PA'!$E$5:$E$1982='Analítico Cx.'!$B61),-('Diário 1º PA'!$O$5:$O$1982=M$1),('Diário 1º PA'!$F$5:$F$1982))+SUMPRODUCT(-('Diário 2º PA'!$E$5:$E$2027='Analítico Cx.'!$B61),-('Diário 2º PA'!$O$5:$O$2027=M$1),('Diário 2º PA'!$F$5:$F$2027))+SUMPRODUCT(-('Diário 3º PA'!$E$5:$E$2043='Analítico Cx.'!$B61),-('Diário 3º PA'!$O$5:$O$2043=M$1),('Diário 3º PA'!$F$5:$F$2043))+SUMPRODUCT(-('Diário 4º PA'!$E$5:$E$2010='Analítico Cx.'!$B61),-('Diário 4º PA'!$O$5:$O$2010=M$1),('Diário 4º PA'!$F$5:$F$2010))</f>
        <v>0</v>
      </c>
      <c r="N61" s="215">
        <f>SUMPRODUCT(-('Diário 1º PA'!$E$5:$E$1982='Analítico Cx.'!$B61),-('Diário 1º PA'!$O$5:$O$1982=N$1),('Diário 1º PA'!$F$5:$F$1982))+SUMPRODUCT(-('Diário 2º PA'!$E$5:$E$2027='Analítico Cx.'!$B61),-('Diário 2º PA'!$O$5:$O$2027=N$1),('Diário 2º PA'!$F$5:$F$2027))+SUMPRODUCT(-('Diário 3º PA'!$E$5:$E$2043='Analítico Cx.'!$B61),-('Diário 3º PA'!$O$5:$O$2043=N$1),('Diário 3º PA'!$F$5:$F$2043))+SUMPRODUCT(-('Diário 4º PA'!$E$5:$E$2010='Analítico Cx.'!$B61),-('Diário 4º PA'!$O$5:$O$2010=N$1),('Diário 4º PA'!$F$5:$F$2010))</f>
        <v>0</v>
      </c>
      <c r="O61" s="216">
        <f t="shared" ref="O61:O120" si="16">SUM(C61:N61)</f>
        <v>1600.35</v>
      </c>
      <c r="P61" s="191">
        <f t="shared" si="15"/>
        <v>2.3216634197599663E-4</v>
      </c>
    </row>
    <row r="62" spans="1:16" ht="23.25" customHeight="1" x14ac:dyDescent="0.2">
      <c r="A62" s="225" t="s">
        <v>18</v>
      </c>
      <c r="B62" s="236" t="s">
        <v>3</v>
      </c>
      <c r="C62" s="215">
        <f>SUMPRODUCT(-('Diário 1º PA'!$E$5:$E$1982='Analítico Cx.'!$B62),-('Diário 1º PA'!$O$5:$O$1982=C$1),('Diário 1º PA'!$F$5:$F$1982))+SUMPRODUCT(-('Diário 2º PA'!$E$5:$E$2027='Analítico Cx.'!$B62),-('Diário 2º PA'!$O$5:$O$2027=C$1),('Diário 2º PA'!$F$5:$F$2027))+SUMPRODUCT(-('Diário 3º PA'!$E$5:$E$2043='Analítico Cx.'!$B62),-('Diário 3º PA'!$O$5:$O$2043=C$1),('Diário 3º PA'!$F$5:$F$2043))+SUMPRODUCT(-('Diário 4º PA'!$E$5:$E$2010='Analítico Cx.'!$B62),-('Diário 4º PA'!$O$5:$O$2010=C$1),('Diário 4º PA'!$F$5:$F$2010))</f>
        <v>0</v>
      </c>
      <c r="D62" s="215">
        <f>SUMPRODUCT(-('Diário 1º PA'!$E$5:$E$1982='Analítico Cx.'!$B62),-('Diário 1º PA'!$O$5:$O$1982=D$1),('Diário 1º PA'!$F$5:$F$1982))+SUMPRODUCT(-('Diário 2º PA'!$E$5:$E$2027='Analítico Cx.'!$B62),-('Diário 2º PA'!$O$5:$O$2027=D$1),('Diário 2º PA'!$F$5:$F$2027))+SUMPRODUCT(-('Diário 3º PA'!$E$5:$E$2043='Analítico Cx.'!$B62),-('Diário 3º PA'!$O$5:$O$2043=D$1),('Diário 3º PA'!$F$5:$F$2043))+SUMPRODUCT(-('Diário 4º PA'!$E$5:$E$2010='Analítico Cx.'!$B62),-('Diário 4º PA'!$O$5:$O$2010=D$1),('Diário 4º PA'!$F$5:$F$2010))</f>
        <v>520.13</v>
      </c>
      <c r="E62" s="215">
        <f>SUMPRODUCT(-('Diário 1º PA'!$E$5:$E$1982='Analítico Cx.'!$B62),-('Diário 1º PA'!$O$5:$O$1982=E$1),('Diário 1º PA'!$F$5:$F$1982))+SUMPRODUCT(-('Diário 2º PA'!$E$5:$E$2027='Analítico Cx.'!$B62),-('Diário 2º PA'!$O$5:$O$2027=E$1),('Diário 2º PA'!$F$5:$F$2027))+SUMPRODUCT(-('Diário 3º PA'!$E$5:$E$2043='Analítico Cx.'!$B62),-('Diário 3º PA'!$O$5:$O$2043=E$1),('Diário 3º PA'!$F$5:$F$2043))+SUMPRODUCT(-('Diário 4º PA'!$E$5:$E$2010='Analítico Cx.'!$B62),-('Diário 4º PA'!$O$5:$O$2010=E$1),('Diário 4º PA'!$F$5:$F$2010))</f>
        <v>520.13</v>
      </c>
      <c r="F62" s="215">
        <f>SUMPRODUCT(-('Diário 1º PA'!$E$5:$E$1982='Analítico Cx.'!$B62),-('Diário 1º PA'!$O$5:$O$1982=F$1),('Diário 1º PA'!$F$5:$F$1982))+SUMPRODUCT(-('Diário 2º PA'!$E$5:$E$2027='Analítico Cx.'!$B62),-('Diário 2º PA'!$O$5:$O$2027=F$1),('Diário 2º PA'!$F$5:$F$2027))+SUMPRODUCT(-('Diário 3º PA'!$E$5:$E$2043='Analítico Cx.'!$B62),-('Diário 3º PA'!$O$5:$O$2043=F$1),('Diário 3º PA'!$F$5:$F$2043))+SUMPRODUCT(-('Diário 4º PA'!$E$5:$E$2010='Analítico Cx.'!$B62),-('Diário 4º PA'!$O$5:$O$2010=F$1),('Diário 4º PA'!$F$5:$F$2010))</f>
        <v>0</v>
      </c>
      <c r="G62" s="215">
        <f>SUMPRODUCT(-('Diário 1º PA'!$E$5:$E$1982='Analítico Cx.'!$B62),-('Diário 1º PA'!$O$5:$O$1982=G$1),('Diário 1º PA'!$F$5:$F$1982))+SUMPRODUCT(-('Diário 2º PA'!$E$5:$E$2027='Analítico Cx.'!$B62),-('Diário 2º PA'!$O$5:$O$2027=G$1),('Diário 2º PA'!$F$5:$F$2027))+SUMPRODUCT(-('Diário 3º PA'!$E$5:$E$2043='Analítico Cx.'!$B62),-('Diário 3º PA'!$O$5:$O$2043=G$1),('Diário 3º PA'!$F$5:$F$2043))+SUMPRODUCT(-('Diário 4º PA'!$E$5:$E$2010='Analítico Cx.'!$B62),-('Diário 4º PA'!$O$5:$O$2010=G$1),('Diário 4º PA'!$F$5:$F$2010))</f>
        <v>0</v>
      </c>
      <c r="H62" s="215">
        <f>SUMPRODUCT(-('Diário 1º PA'!$E$5:$E$1982='Analítico Cx.'!$B62),-('Diário 1º PA'!$O$5:$O$1982=H$1),('Diário 1º PA'!$F$5:$F$1982))+SUMPRODUCT(-('Diário 2º PA'!$E$5:$E$2027='Analítico Cx.'!$B62),-('Diário 2º PA'!$O$5:$O$2027=H$1),('Diário 2º PA'!$F$5:$F$2027))+SUMPRODUCT(-('Diário 3º PA'!$E$5:$E$2043='Analítico Cx.'!$B62),-('Diário 3º PA'!$O$5:$O$2043=H$1),('Diário 3º PA'!$F$5:$F$2043))+SUMPRODUCT(-('Diário 4º PA'!$E$5:$E$2010='Analítico Cx.'!$B62),-('Diário 4º PA'!$O$5:$O$2010=H$1),('Diário 4º PA'!$F$5:$F$2010))</f>
        <v>0</v>
      </c>
      <c r="I62" s="215">
        <f>SUMPRODUCT(-('Diário 1º PA'!$E$5:$E$1982='Analítico Cx.'!$B62),-('Diário 1º PA'!$O$5:$O$1982=I$1),('Diário 1º PA'!$F$5:$F$1982))+SUMPRODUCT(-('Diário 2º PA'!$E$5:$E$2027='Analítico Cx.'!$B62),-('Diário 2º PA'!$O$5:$O$2027=I$1),('Diário 2º PA'!$F$5:$F$2027))+SUMPRODUCT(-('Diário 3º PA'!$E$5:$E$2043='Analítico Cx.'!$B62),-('Diário 3º PA'!$O$5:$O$2043=I$1),('Diário 3º PA'!$F$5:$F$2043))+SUMPRODUCT(-('Diário 4º PA'!$E$5:$E$2010='Analítico Cx.'!$B62),-('Diário 4º PA'!$O$5:$O$2010=I$1),('Diário 4º PA'!$F$5:$F$2010))</f>
        <v>0</v>
      </c>
      <c r="J62" s="215">
        <f>SUMPRODUCT(-('Diário 1º PA'!$E$5:$E$1982='Analítico Cx.'!$B62),-('Diário 1º PA'!$O$5:$O$1982=J$1),('Diário 1º PA'!$F$5:$F$1982))+SUMPRODUCT(-('Diário 2º PA'!$E$5:$E$2027='Analítico Cx.'!$B62),-('Diário 2º PA'!$O$5:$O$2027=J$1),('Diário 2º PA'!$F$5:$F$2027))+SUMPRODUCT(-('Diário 3º PA'!$E$5:$E$2043='Analítico Cx.'!$B62),-('Diário 3º PA'!$O$5:$O$2043=J$1),('Diário 3º PA'!$F$5:$F$2043))+SUMPRODUCT(-('Diário 4º PA'!$E$5:$E$2010='Analítico Cx.'!$B62),-('Diário 4º PA'!$O$5:$O$2010=J$1),('Diário 4º PA'!$F$5:$F$2010))</f>
        <v>0</v>
      </c>
      <c r="K62" s="215">
        <f>SUMPRODUCT(-('Diário 1º PA'!$E$5:$E$1982='Analítico Cx.'!$B62),-('Diário 1º PA'!$O$5:$O$1982=K$1),('Diário 1º PA'!$F$5:$F$1982))+SUMPRODUCT(-('Diário 2º PA'!$E$5:$E$2027='Analítico Cx.'!$B62),-('Diário 2º PA'!$O$5:$O$2027=K$1),('Diário 2º PA'!$F$5:$F$2027))+SUMPRODUCT(-('Diário 3º PA'!$E$5:$E$2043='Analítico Cx.'!$B62),-('Diário 3º PA'!$O$5:$O$2043=K$1),('Diário 3º PA'!$F$5:$F$2043))+SUMPRODUCT(-('Diário 4º PA'!$E$5:$E$2010='Analítico Cx.'!$B62),-('Diário 4º PA'!$O$5:$O$2010=K$1),('Diário 4º PA'!$F$5:$F$2010))</f>
        <v>0</v>
      </c>
      <c r="L62" s="215">
        <f>SUMPRODUCT(-('Diário 1º PA'!$E$5:$E$1982='Analítico Cx.'!$B62),-('Diário 1º PA'!$O$5:$O$1982=L$1),('Diário 1º PA'!$F$5:$F$1982))+SUMPRODUCT(-('Diário 2º PA'!$E$5:$E$2027='Analítico Cx.'!$B62),-('Diário 2º PA'!$O$5:$O$2027=L$1),('Diário 2º PA'!$F$5:$F$2027))+SUMPRODUCT(-('Diário 3º PA'!$E$5:$E$2043='Analítico Cx.'!$B62),-('Diário 3º PA'!$O$5:$O$2043=L$1),('Diário 3º PA'!$F$5:$F$2043))+SUMPRODUCT(-('Diário 4º PA'!$E$5:$E$2010='Analítico Cx.'!$B62),-('Diário 4º PA'!$O$5:$O$2010=L$1),('Diário 4º PA'!$F$5:$F$2010))</f>
        <v>0</v>
      </c>
      <c r="M62" s="215">
        <f>SUMPRODUCT(-('Diário 1º PA'!$E$5:$E$1982='Analítico Cx.'!$B62),-('Diário 1º PA'!$O$5:$O$1982=M$1),('Diário 1º PA'!$F$5:$F$1982))+SUMPRODUCT(-('Diário 2º PA'!$E$5:$E$2027='Analítico Cx.'!$B62),-('Diário 2º PA'!$O$5:$O$2027=M$1),('Diário 2º PA'!$F$5:$F$2027))+SUMPRODUCT(-('Diário 3º PA'!$E$5:$E$2043='Analítico Cx.'!$B62),-('Diário 3º PA'!$O$5:$O$2043=M$1),('Diário 3º PA'!$F$5:$F$2043))+SUMPRODUCT(-('Diário 4º PA'!$E$5:$E$2010='Analítico Cx.'!$B62),-('Diário 4º PA'!$O$5:$O$2010=M$1),('Diário 4º PA'!$F$5:$F$2010))</f>
        <v>0</v>
      </c>
      <c r="N62" s="215">
        <f>SUMPRODUCT(-('Diário 1º PA'!$E$5:$E$1982='Analítico Cx.'!$B62),-('Diário 1º PA'!$O$5:$O$1982=N$1),('Diário 1º PA'!$F$5:$F$1982))+SUMPRODUCT(-('Diário 2º PA'!$E$5:$E$2027='Analítico Cx.'!$B62),-('Diário 2º PA'!$O$5:$O$2027=N$1),('Diário 2º PA'!$F$5:$F$2027))+SUMPRODUCT(-('Diário 3º PA'!$E$5:$E$2043='Analítico Cx.'!$B62),-('Diário 3º PA'!$O$5:$O$2043=N$1),('Diário 3º PA'!$F$5:$F$2043))+SUMPRODUCT(-('Diário 4º PA'!$E$5:$E$2010='Analítico Cx.'!$B62),-('Diário 4º PA'!$O$5:$O$2010=N$1),('Diário 4º PA'!$F$5:$F$2010))</f>
        <v>0</v>
      </c>
      <c r="O62" s="216">
        <f t="shared" si="16"/>
        <v>1040.26</v>
      </c>
      <c r="P62" s="191">
        <f t="shared" si="15"/>
        <v>1.5091283713184633E-4</v>
      </c>
    </row>
    <row r="63" spans="1:16" ht="23.25" customHeight="1" x14ac:dyDescent="0.2">
      <c r="A63" s="225" t="s">
        <v>19</v>
      </c>
      <c r="B63" s="236" t="s">
        <v>65</v>
      </c>
      <c r="C63" s="215">
        <f>SUMPRODUCT(-('Diário 1º PA'!$E$5:$E$1982='Analítico Cx.'!$B63),-('Diário 1º PA'!$O$5:$O$1982=C$1),('Diário 1º PA'!$F$5:$F$1982))+SUMPRODUCT(-('Diário 2º PA'!$E$5:$E$2027='Analítico Cx.'!$B63),-('Diário 2º PA'!$O$5:$O$2027=C$1),('Diário 2º PA'!$F$5:$F$2027))+SUMPRODUCT(-('Diário 3º PA'!$E$5:$E$2043='Analítico Cx.'!$B63),-('Diário 3º PA'!$O$5:$O$2043=C$1),('Diário 3º PA'!$F$5:$F$2043))+SUMPRODUCT(-('Diário 4º PA'!$E$5:$E$2010='Analítico Cx.'!$B63),-('Diário 4º PA'!$O$5:$O$2010=C$1),('Diário 4º PA'!$F$5:$F$2010))</f>
        <v>185.22</v>
      </c>
      <c r="D63" s="215">
        <f>SUMPRODUCT(-('Diário 1º PA'!$E$5:$E$1982='Analítico Cx.'!$B63),-('Diário 1º PA'!$O$5:$O$1982=D$1),('Diário 1º PA'!$F$5:$F$1982))+SUMPRODUCT(-('Diário 2º PA'!$E$5:$E$2027='Analítico Cx.'!$B63),-('Diário 2º PA'!$O$5:$O$2027=D$1),('Diário 2º PA'!$F$5:$F$2027))+SUMPRODUCT(-('Diário 3º PA'!$E$5:$E$2043='Analítico Cx.'!$B63),-('Diário 3º PA'!$O$5:$O$2043=D$1),('Diário 3º PA'!$F$5:$F$2043))+SUMPRODUCT(-('Diário 4º PA'!$E$5:$E$2010='Analítico Cx.'!$B63),-('Diário 4º PA'!$O$5:$O$2010=D$1),('Diário 4º PA'!$F$5:$F$2010))</f>
        <v>0</v>
      </c>
      <c r="E63" s="215">
        <f>SUMPRODUCT(-('Diário 1º PA'!$E$5:$E$1982='Analítico Cx.'!$B63),-('Diário 1º PA'!$O$5:$O$1982=E$1),('Diário 1º PA'!$F$5:$F$1982))+SUMPRODUCT(-('Diário 2º PA'!$E$5:$E$2027='Analítico Cx.'!$B63),-('Diário 2º PA'!$O$5:$O$2027=E$1),('Diário 2º PA'!$F$5:$F$2027))+SUMPRODUCT(-('Diário 3º PA'!$E$5:$E$2043='Analítico Cx.'!$B63),-('Diário 3º PA'!$O$5:$O$2043=E$1),('Diário 3º PA'!$F$5:$F$2043))+SUMPRODUCT(-('Diário 4º PA'!$E$5:$E$2010='Analítico Cx.'!$B63),-('Diário 4º PA'!$O$5:$O$2010=E$1),('Diário 4º PA'!$F$5:$F$2010))</f>
        <v>0</v>
      </c>
      <c r="F63" s="215">
        <f>SUMPRODUCT(-('Diário 1º PA'!$E$5:$E$1982='Analítico Cx.'!$B63),-('Diário 1º PA'!$O$5:$O$1982=F$1),('Diário 1º PA'!$F$5:$F$1982))+SUMPRODUCT(-('Diário 2º PA'!$E$5:$E$2027='Analítico Cx.'!$B63),-('Diário 2º PA'!$O$5:$O$2027=F$1),('Diário 2º PA'!$F$5:$F$2027))+SUMPRODUCT(-('Diário 3º PA'!$E$5:$E$2043='Analítico Cx.'!$B63),-('Diário 3º PA'!$O$5:$O$2043=F$1),('Diário 3º PA'!$F$5:$F$2043))+SUMPRODUCT(-('Diário 4º PA'!$E$5:$E$2010='Analítico Cx.'!$B63),-('Diário 4º PA'!$O$5:$O$2010=F$1),('Diário 4º PA'!$F$5:$F$2010))</f>
        <v>0</v>
      </c>
      <c r="G63" s="215">
        <f>SUMPRODUCT(-('Diário 1º PA'!$E$5:$E$1982='Analítico Cx.'!$B63),-('Diário 1º PA'!$O$5:$O$1982=G$1),('Diário 1º PA'!$F$5:$F$1982))+SUMPRODUCT(-('Diário 2º PA'!$E$5:$E$2027='Analítico Cx.'!$B63),-('Diário 2º PA'!$O$5:$O$2027=G$1),('Diário 2º PA'!$F$5:$F$2027))+SUMPRODUCT(-('Diário 3º PA'!$E$5:$E$2043='Analítico Cx.'!$B63),-('Diário 3º PA'!$O$5:$O$2043=G$1),('Diário 3º PA'!$F$5:$F$2043))+SUMPRODUCT(-('Diário 4º PA'!$E$5:$E$2010='Analítico Cx.'!$B63),-('Diário 4º PA'!$O$5:$O$2010=G$1),('Diário 4º PA'!$F$5:$F$2010))</f>
        <v>0</v>
      </c>
      <c r="H63" s="215">
        <f>SUMPRODUCT(-('Diário 1º PA'!$E$5:$E$1982='Analítico Cx.'!$B63),-('Diário 1º PA'!$O$5:$O$1982=H$1),('Diário 1º PA'!$F$5:$F$1982))+SUMPRODUCT(-('Diário 2º PA'!$E$5:$E$2027='Analítico Cx.'!$B63),-('Diário 2º PA'!$O$5:$O$2027=H$1),('Diário 2º PA'!$F$5:$F$2027))+SUMPRODUCT(-('Diário 3º PA'!$E$5:$E$2043='Analítico Cx.'!$B63),-('Diário 3º PA'!$O$5:$O$2043=H$1),('Diário 3º PA'!$F$5:$F$2043))+SUMPRODUCT(-('Diário 4º PA'!$E$5:$E$2010='Analítico Cx.'!$B63),-('Diário 4º PA'!$O$5:$O$2010=H$1),('Diário 4º PA'!$F$5:$F$2010))</f>
        <v>0</v>
      </c>
      <c r="I63" s="215">
        <f>SUMPRODUCT(-('Diário 1º PA'!$E$5:$E$1982='Analítico Cx.'!$B63),-('Diário 1º PA'!$O$5:$O$1982=I$1),('Diário 1º PA'!$F$5:$F$1982))+SUMPRODUCT(-('Diário 2º PA'!$E$5:$E$2027='Analítico Cx.'!$B63),-('Diário 2º PA'!$O$5:$O$2027=I$1),('Diário 2º PA'!$F$5:$F$2027))+SUMPRODUCT(-('Diário 3º PA'!$E$5:$E$2043='Analítico Cx.'!$B63),-('Diário 3º PA'!$O$5:$O$2043=I$1),('Diário 3º PA'!$F$5:$F$2043))+SUMPRODUCT(-('Diário 4º PA'!$E$5:$E$2010='Analítico Cx.'!$B63),-('Diário 4º PA'!$O$5:$O$2010=I$1),('Diário 4º PA'!$F$5:$F$2010))</f>
        <v>0</v>
      </c>
      <c r="J63" s="215">
        <f>SUMPRODUCT(-('Diário 1º PA'!$E$5:$E$1982='Analítico Cx.'!$B63),-('Diário 1º PA'!$O$5:$O$1982=J$1),('Diário 1º PA'!$F$5:$F$1982))+SUMPRODUCT(-('Diário 2º PA'!$E$5:$E$2027='Analítico Cx.'!$B63),-('Diário 2º PA'!$O$5:$O$2027=J$1),('Diário 2º PA'!$F$5:$F$2027))+SUMPRODUCT(-('Diário 3º PA'!$E$5:$E$2043='Analítico Cx.'!$B63),-('Diário 3º PA'!$O$5:$O$2043=J$1),('Diário 3º PA'!$F$5:$F$2043))+SUMPRODUCT(-('Diário 4º PA'!$E$5:$E$2010='Analítico Cx.'!$B63),-('Diário 4º PA'!$O$5:$O$2010=J$1),('Diário 4º PA'!$F$5:$F$2010))</f>
        <v>0</v>
      </c>
      <c r="K63" s="215">
        <f>SUMPRODUCT(-('Diário 1º PA'!$E$5:$E$1982='Analítico Cx.'!$B63),-('Diário 1º PA'!$O$5:$O$1982=K$1),('Diário 1º PA'!$F$5:$F$1982))+SUMPRODUCT(-('Diário 2º PA'!$E$5:$E$2027='Analítico Cx.'!$B63),-('Diário 2º PA'!$O$5:$O$2027=K$1),('Diário 2º PA'!$F$5:$F$2027))+SUMPRODUCT(-('Diário 3º PA'!$E$5:$E$2043='Analítico Cx.'!$B63),-('Diário 3º PA'!$O$5:$O$2043=K$1),('Diário 3º PA'!$F$5:$F$2043))+SUMPRODUCT(-('Diário 4º PA'!$E$5:$E$2010='Analítico Cx.'!$B63),-('Diário 4º PA'!$O$5:$O$2010=K$1),('Diário 4º PA'!$F$5:$F$2010))</f>
        <v>0</v>
      </c>
      <c r="L63" s="215">
        <f>SUMPRODUCT(-('Diário 1º PA'!$E$5:$E$1982='Analítico Cx.'!$B63),-('Diário 1º PA'!$O$5:$O$1982=L$1),('Diário 1º PA'!$F$5:$F$1982))+SUMPRODUCT(-('Diário 2º PA'!$E$5:$E$2027='Analítico Cx.'!$B63),-('Diário 2º PA'!$O$5:$O$2027=L$1),('Diário 2º PA'!$F$5:$F$2027))+SUMPRODUCT(-('Diário 3º PA'!$E$5:$E$2043='Analítico Cx.'!$B63),-('Diário 3º PA'!$O$5:$O$2043=L$1),('Diário 3º PA'!$F$5:$F$2043))+SUMPRODUCT(-('Diário 4º PA'!$E$5:$E$2010='Analítico Cx.'!$B63),-('Diário 4º PA'!$O$5:$O$2010=L$1),('Diário 4º PA'!$F$5:$F$2010))</f>
        <v>0</v>
      </c>
      <c r="M63" s="215">
        <f>SUMPRODUCT(-('Diário 1º PA'!$E$5:$E$1982='Analítico Cx.'!$B63),-('Diário 1º PA'!$O$5:$O$1982=M$1),('Diário 1º PA'!$F$5:$F$1982))+SUMPRODUCT(-('Diário 2º PA'!$E$5:$E$2027='Analítico Cx.'!$B63),-('Diário 2º PA'!$O$5:$O$2027=M$1),('Diário 2º PA'!$F$5:$F$2027))+SUMPRODUCT(-('Diário 3º PA'!$E$5:$E$2043='Analítico Cx.'!$B63),-('Diário 3º PA'!$O$5:$O$2043=M$1),('Diário 3º PA'!$F$5:$F$2043))+SUMPRODUCT(-('Diário 4º PA'!$E$5:$E$2010='Analítico Cx.'!$B63),-('Diário 4º PA'!$O$5:$O$2010=M$1),('Diário 4º PA'!$F$5:$F$2010))</f>
        <v>0</v>
      </c>
      <c r="N63" s="215">
        <f>SUMPRODUCT(-('Diário 1º PA'!$E$5:$E$1982='Analítico Cx.'!$B63),-('Diário 1º PA'!$O$5:$O$1982=N$1),('Diário 1º PA'!$F$5:$F$1982))+SUMPRODUCT(-('Diário 2º PA'!$E$5:$E$2027='Analítico Cx.'!$B63),-('Diário 2º PA'!$O$5:$O$2027=N$1),('Diário 2º PA'!$F$5:$F$2027))+SUMPRODUCT(-('Diário 3º PA'!$E$5:$E$2043='Analítico Cx.'!$B63),-('Diário 3º PA'!$O$5:$O$2043=N$1),('Diário 3º PA'!$F$5:$F$2043))+SUMPRODUCT(-('Diário 4º PA'!$E$5:$E$2010='Analítico Cx.'!$B63),-('Diário 4º PA'!$O$5:$O$2010=N$1),('Diário 4º PA'!$F$5:$F$2010))</f>
        <v>0</v>
      </c>
      <c r="O63" s="216">
        <f t="shared" si="16"/>
        <v>185.22</v>
      </c>
      <c r="P63" s="191">
        <f t="shared" si="15"/>
        <v>2.6870278289620455E-5</v>
      </c>
    </row>
    <row r="64" spans="1:16" ht="23.25" customHeight="1" x14ac:dyDescent="0.2">
      <c r="A64" s="225" t="s">
        <v>20</v>
      </c>
      <c r="B64" s="236" t="s">
        <v>85</v>
      </c>
      <c r="C64" s="215">
        <f>SUMPRODUCT(-('Diário 1º PA'!$E$5:$E$1982='Analítico Cx.'!$B64),-('Diário 1º PA'!$O$5:$O$1982=C$1),('Diário 1º PA'!$F$5:$F$1982))+SUMPRODUCT(-('Diário 2º PA'!$E$5:$E$2027='Analítico Cx.'!$B64),-('Diário 2º PA'!$O$5:$O$2027=C$1),('Diário 2º PA'!$F$5:$F$2027))+SUMPRODUCT(-('Diário 3º PA'!$E$5:$E$2043='Analítico Cx.'!$B64),-('Diário 3º PA'!$O$5:$O$2043=C$1),('Diário 3º PA'!$F$5:$F$2043))+SUMPRODUCT(-('Diário 4º PA'!$E$5:$E$2010='Analítico Cx.'!$B64),-('Diário 4º PA'!$O$5:$O$2010=C$1),('Diário 4º PA'!$F$5:$F$2010))</f>
        <v>0</v>
      </c>
      <c r="D64" s="215">
        <f>SUMPRODUCT(-('Diário 1º PA'!$E$5:$E$1982='Analítico Cx.'!$B64),-('Diário 1º PA'!$O$5:$O$1982=D$1),('Diário 1º PA'!$F$5:$F$1982))+SUMPRODUCT(-('Diário 2º PA'!$E$5:$E$2027='Analítico Cx.'!$B64),-('Diário 2º PA'!$O$5:$O$2027=D$1),('Diário 2º PA'!$F$5:$F$2027))+SUMPRODUCT(-('Diário 3º PA'!$E$5:$E$2043='Analítico Cx.'!$B64),-('Diário 3º PA'!$O$5:$O$2043=D$1),('Diário 3º PA'!$F$5:$F$2043))+SUMPRODUCT(-('Diário 4º PA'!$E$5:$E$2010='Analítico Cx.'!$B64),-('Diário 4º PA'!$O$5:$O$2010=D$1),('Diário 4º PA'!$F$5:$F$2010))</f>
        <v>20315.57</v>
      </c>
      <c r="E64" s="215">
        <f>SUMPRODUCT(-('Diário 1º PA'!$E$5:$E$1982='Analítico Cx.'!$B64),-('Diário 1º PA'!$O$5:$O$1982=E$1),('Diário 1º PA'!$F$5:$F$1982))+SUMPRODUCT(-('Diário 2º PA'!$E$5:$E$2027='Analítico Cx.'!$B64),-('Diário 2º PA'!$O$5:$O$2027=E$1),('Diário 2º PA'!$F$5:$F$2027))+SUMPRODUCT(-('Diário 3º PA'!$E$5:$E$2043='Analítico Cx.'!$B64),-('Diário 3º PA'!$O$5:$O$2043=E$1),('Diário 3º PA'!$F$5:$F$2043))+SUMPRODUCT(-('Diário 4º PA'!$E$5:$E$2010='Analítico Cx.'!$B64),-('Diário 4º PA'!$O$5:$O$2010=E$1),('Diário 4º PA'!$F$5:$F$2010))</f>
        <v>24972.250000000004</v>
      </c>
      <c r="F64" s="215">
        <f>SUMPRODUCT(-('Diário 1º PA'!$E$5:$E$1982='Analítico Cx.'!$B64),-('Diário 1º PA'!$O$5:$O$1982=F$1),('Diário 1º PA'!$F$5:$F$1982))+SUMPRODUCT(-('Diário 2º PA'!$E$5:$E$2027='Analítico Cx.'!$B64),-('Diário 2º PA'!$O$5:$O$2027=F$1),('Diário 2º PA'!$F$5:$F$2027))+SUMPRODUCT(-('Diário 3º PA'!$E$5:$E$2043='Analítico Cx.'!$B64),-('Diário 3º PA'!$O$5:$O$2043=F$1),('Diário 3º PA'!$F$5:$F$2043))+SUMPRODUCT(-('Diário 4º PA'!$E$5:$E$2010='Analítico Cx.'!$B64),-('Diário 4º PA'!$O$5:$O$2010=F$1),('Diário 4º PA'!$F$5:$F$2010))</f>
        <v>0</v>
      </c>
      <c r="G64" s="215">
        <f>SUMPRODUCT(-('Diário 1º PA'!$E$5:$E$1982='Analítico Cx.'!$B64),-('Diário 1º PA'!$O$5:$O$1982=G$1),('Diário 1º PA'!$F$5:$F$1982))+SUMPRODUCT(-('Diário 2º PA'!$E$5:$E$2027='Analítico Cx.'!$B64),-('Diário 2º PA'!$O$5:$O$2027=G$1),('Diário 2º PA'!$F$5:$F$2027))+SUMPRODUCT(-('Diário 3º PA'!$E$5:$E$2043='Analítico Cx.'!$B64),-('Diário 3º PA'!$O$5:$O$2043=G$1),('Diário 3º PA'!$F$5:$F$2043))+SUMPRODUCT(-('Diário 4º PA'!$E$5:$E$2010='Analítico Cx.'!$B64),-('Diário 4º PA'!$O$5:$O$2010=G$1),('Diário 4º PA'!$F$5:$F$2010))</f>
        <v>0</v>
      </c>
      <c r="H64" s="215">
        <f>SUMPRODUCT(-('Diário 1º PA'!$E$5:$E$1982='Analítico Cx.'!$B64),-('Diário 1º PA'!$O$5:$O$1982=H$1),('Diário 1º PA'!$F$5:$F$1982))+SUMPRODUCT(-('Diário 2º PA'!$E$5:$E$2027='Analítico Cx.'!$B64),-('Diário 2º PA'!$O$5:$O$2027=H$1),('Diário 2º PA'!$F$5:$F$2027))+SUMPRODUCT(-('Diário 3º PA'!$E$5:$E$2043='Analítico Cx.'!$B64),-('Diário 3º PA'!$O$5:$O$2043=H$1),('Diário 3º PA'!$F$5:$F$2043))+SUMPRODUCT(-('Diário 4º PA'!$E$5:$E$2010='Analítico Cx.'!$B64),-('Diário 4º PA'!$O$5:$O$2010=H$1),('Diário 4º PA'!$F$5:$F$2010))</f>
        <v>0</v>
      </c>
      <c r="I64" s="215">
        <f>SUMPRODUCT(-('Diário 1º PA'!$E$5:$E$1982='Analítico Cx.'!$B64),-('Diário 1º PA'!$O$5:$O$1982=I$1),('Diário 1º PA'!$F$5:$F$1982))+SUMPRODUCT(-('Diário 2º PA'!$E$5:$E$2027='Analítico Cx.'!$B64),-('Diário 2º PA'!$O$5:$O$2027=I$1),('Diário 2º PA'!$F$5:$F$2027))+SUMPRODUCT(-('Diário 3º PA'!$E$5:$E$2043='Analítico Cx.'!$B64),-('Diário 3º PA'!$O$5:$O$2043=I$1),('Diário 3º PA'!$F$5:$F$2043))+SUMPRODUCT(-('Diário 4º PA'!$E$5:$E$2010='Analítico Cx.'!$B64),-('Diário 4º PA'!$O$5:$O$2010=I$1),('Diário 4º PA'!$F$5:$F$2010))</f>
        <v>0</v>
      </c>
      <c r="J64" s="215">
        <f>SUMPRODUCT(-('Diário 1º PA'!$E$5:$E$1982='Analítico Cx.'!$B64),-('Diário 1º PA'!$O$5:$O$1982=J$1),('Diário 1º PA'!$F$5:$F$1982))+SUMPRODUCT(-('Diário 2º PA'!$E$5:$E$2027='Analítico Cx.'!$B64),-('Diário 2º PA'!$O$5:$O$2027=J$1),('Diário 2º PA'!$F$5:$F$2027))+SUMPRODUCT(-('Diário 3º PA'!$E$5:$E$2043='Analítico Cx.'!$B64),-('Diário 3º PA'!$O$5:$O$2043=J$1),('Diário 3º PA'!$F$5:$F$2043))+SUMPRODUCT(-('Diário 4º PA'!$E$5:$E$2010='Analítico Cx.'!$B64),-('Diário 4º PA'!$O$5:$O$2010=J$1),('Diário 4º PA'!$F$5:$F$2010))</f>
        <v>0</v>
      </c>
      <c r="K64" s="215">
        <f>SUMPRODUCT(-('Diário 1º PA'!$E$5:$E$1982='Analítico Cx.'!$B64),-('Diário 1º PA'!$O$5:$O$1982=K$1),('Diário 1º PA'!$F$5:$F$1982))+SUMPRODUCT(-('Diário 2º PA'!$E$5:$E$2027='Analítico Cx.'!$B64),-('Diário 2º PA'!$O$5:$O$2027=K$1),('Diário 2º PA'!$F$5:$F$2027))+SUMPRODUCT(-('Diário 3º PA'!$E$5:$E$2043='Analítico Cx.'!$B64),-('Diário 3º PA'!$O$5:$O$2043=K$1),('Diário 3º PA'!$F$5:$F$2043))+SUMPRODUCT(-('Diário 4º PA'!$E$5:$E$2010='Analítico Cx.'!$B64),-('Diário 4º PA'!$O$5:$O$2010=K$1),('Diário 4º PA'!$F$5:$F$2010))</f>
        <v>0</v>
      </c>
      <c r="L64" s="215">
        <f>SUMPRODUCT(-('Diário 1º PA'!$E$5:$E$1982='Analítico Cx.'!$B64),-('Diário 1º PA'!$O$5:$O$1982=L$1),('Diário 1º PA'!$F$5:$F$1982))+SUMPRODUCT(-('Diário 2º PA'!$E$5:$E$2027='Analítico Cx.'!$B64),-('Diário 2º PA'!$O$5:$O$2027=L$1),('Diário 2º PA'!$F$5:$F$2027))+SUMPRODUCT(-('Diário 3º PA'!$E$5:$E$2043='Analítico Cx.'!$B64),-('Diário 3º PA'!$O$5:$O$2043=L$1),('Diário 3º PA'!$F$5:$F$2043))+SUMPRODUCT(-('Diário 4º PA'!$E$5:$E$2010='Analítico Cx.'!$B64),-('Diário 4º PA'!$O$5:$O$2010=L$1),('Diário 4º PA'!$F$5:$F$2010))</f>
        <v>0</v>
      </c>
      <c r="M64" s="215">
        <f>SUMPRODUCT(-('Diário 1º PA'!$E$5:$E$1982='Analítico Cx.'!$B64),-('Diário 1º PA'!$O$5:$O$1982=M$1),('Diário 1º PA'!$F$5:$F$1982))+SUMPRODUCT(-('Diário 2º PA'!$E$5:$E$2027='Analítico Cx.'!$B64),-('Diário 2º PA'!$O$5:$O$2027=M$1),('Diário 2º PA'!$F$5:$F$2027))+SUMPRODUCT(-('Diário 3º PA'!$E$5:$E$2043='Analítico Cx.'!$B64),-('Diário 3º PA'!$O$5:$O$2043=M$1),('Diário 3º PA'!$F$5:$F$2043))+SUMPRODUCT(-('Diário 4º PA'!$E$5:$E$2010='Analítico Cx.'!$B64),-('Diário 4º PA'!$O$5:$O$2010=M$1),('Diário 4º PA'!$F$5:$F$2010))</f>
        <v>0</v>
      </c>
      <c r="N64" s="215">
        <f>SUMPRODUCT(-('Diário 1º PA'!$E$5:$E$1982='Analítico Cx.'!$B64),-('Diário 1º PA'!$O$5:$O$1982=N$1),('Diário 1º PA'!$F$5:$F$1982))+SUMPRODUCT(-('Diário 2º PA'!$E$5:$E$2027='Analítico Cx.'!$B64),-('Diário 2º PA'!$O$5:$O$2027=N$1),('Diário 2º PA'!$F$5:$F$2027))+SUMPRODUCT(-('Diário 3º PA'!$E$5:$E$2043='Analítico Cx.'!$B64),-('Diário 3º PA'!$O$5:$O$2043=N$1),('Diário 3º PA'!$F$5:$F$2043))+SUMPRODUCT(-('Diário 4º PA'!$E$5:$E$2010='Analítico Cx.'!$B64),-('Diário 4º PA'!$O$5:$O$2010=N$1),('Diário 4º PA'!$F$5:$F$2010))</f>
        <v>0</v>
      </c>
      <c r="O64" s="216">
        <f t="shared" si="16"/>
        <v>45287.820000000007</v>
      </c>
      <c r="P64" s="191">
        <f t="shared" si="15"/>
        <v>6.5700050023228557E-3</v>
      </c>
    </row>
    <row r="65" spans="1:16" ht="23.25" customHeight="1" x14ac:dyDescent="0.2">
      <c r="A65" s="225" t="s">
        <v>116</v>
      </c>
      <c r="B65" s="236" t="s">
        <v>84</v>
      </c>
      <c r="C65" s="215">
        <f>SUMPRODUCT(-('Diário 1º PA'!$E$5:$E$1982='Analítico Cx.'!$B65),-('Diário 1º PA'!$O$5:$O$1982=C$1),('Diário 1º PA'!$F$5:$F$1982))+SUMPRODUCT(-('Diário 2º PA'!$E$5:$E$2027='Analítico Cx.'!$B65),-('Diário 2º PA'!$O$5:$O$2027=C$1),('Diário 2º PA'!$F$5:$F$2027))+SUMPRODUCT(-('Diário 3º PA'!$E$5:$E$2043='Analítico Cx.'!$B65),-('Diário 3º PA'!$O$5:$O$2043=C$1),('Diário 3º PA'!$F$5:$F$2043))+SUMPRODUCT(-('Diário 4º PA'!$E$5:$E$2010='Analítico Cx.'!$B65),-('Diário 4º PA'!$O$5:$O$2010=C$1),('Diário 4º PA'!$F$5:$F$2010))</f>
        <v>0</v>
      </c>
      <c r="D65" s="215">
        <f>SUMPRODUCT(-('Diário 1º PA'!$E$5:$E$1982='Analítico Cx.'!$B65),-('Diário 1º PA'!$O$5:$O$1982=D$1),('Diário 1º PA'!$F$5:$F$1982))+SUMPRODUCT(-('Diário 2º PA'!$E$5:$E$2027='Analítico Cx.'!$B65),-('Diário 2º PA'!$O$5:$O$2027=D$1),('Diário 2º PA'!$F$5:$F$2027))+SUMPRODUCT(-('Diário 3º PA'!$E$5:$E$2043='Analítico Cx.'!$B65),-('Diário 3º PA'!$O$5:$O$2043=D$1),('Diário 3º PA'!$F$5:$F$2043))+SUMPRODUCT(-('Diário 4º PA'!$E$5:$E$2010='Analítico Cx.'!$B65),-('Diário 4º PA'!$O$5:$O$2010=D$1),('Diário 4º PA'!$F$5:$F$2010))</f>
        <v>32764.310000000005</v>
      </c>
      <c r="E65" s="215">
        <f>SUMPRODUCT(-('Diário 1º PA'!$E$5:$E$1982='Analítico Cx.'!$B65),-('Diário 1º PA'!$O$5:$O$1982=E$1),('Diário 1º PA'!$F$5:$F$1982))+SUMPRODUCT(-('Diário 2º PA'!$E$5:$E$2027='Analítico Cx.'!$B65),-('Diário 2º PA'!$O$5:$O$2027=E$1),('Diário 2º PA'!$F$5:$F$2027))+SUMPRODUCT(-('Diário 3º PA'!$E$5:$E$2043='Analítico Cx.'!$B65),-('Diário 3º PA'!$O$5:$O$2043=E$1),('Diário 3º PA'!$F$5:$F$2043))+SUMPRODUCT(-('Diário 4º PA'!$E$5:$E$2010='Analítico Cx.'!$B65),-('Diário 4º PA'!$O$5:$O$2010=E$1),('Diário 4º PA'!$F$5:$F$2010))</f>
        <v>32077.9</v>
      </c>
      <c r="F65" s="215">
        <f>SUMPRODUCT(-('Diário 1º PA'!$E$5:$E$1982='Analítico Cx.'!$B65),-('Diário 1º PA'!$O$5:$O$1982=F$1),('Diário 1º PA'!$F$5:$F$1982))+SUMPRODUCT(-('Diário 2º PA'!$E$5:$E$2027='Analítico Cx.'!$B65),-('Diário 2º PA'!$O$5:$O$2027=F$1),('Diário 2º PA'!$F$5:$F$2027))+SUMPRODUCT(-('Diário 3º PA'!$E$5:$E$2043='Analítico Cx.'!$B65),-('Diário 3º PA'!$O$5:$O$2043=F$1),('Diário 3º PA'!$F$5:$F$2043))+SUMPRODUCT(-('Diário 4º PA'!$E$5:$E$2010='Analítico Cx.'!$B65),-('Diário 4º PA'!$O$5:$O$2010=F$1),('Diário 4º PA'!$F$5:$F$2010))</f>
        <v>0</v>
      </c>
      <c r="G65" s="215">
        <f>SUMPRODUCT(-('Diário 1º PA'!$E$5:$E$1982='Analítico Cx.'!$B65),-('Diário 1º PA'!$O$5:$O$1982=G$1),('Diário 1º PA'!$F$5:$F$1982))+SUMPRODUCT(-('Diário 2º PA'!$E$5:$E$2027='Analítico Cx.'!$B65),-('Diário 2º PA'!$O$5:$O$2027=G$1),('Diário 2º PA'!$F$5:$F$2027))+SUMPRODUCT(-('Diário 3º PA'!$E$5:$E$2043='Analítico Cx.'!$B65),-('Diário 3º PA'!$O$5:$O$2043=G$1),('Diário 3º PA'!$F$5:$F$2043))+SUMPRODUCT(-('Diário 4º PA'!$E$5:$E$2010='Analítico Cx.'!$B65),-('Diário 4º PA'!$O$5:$O$2010=G$1),('Diário 4º PA'!$F$5:$F$2010))</f>
        <v>0</v>
      </c>
      <c r="H65" s="215">
        <f>SUMPRODUCT(-('Diário 1º PA'!$E$5:$E$1982='Analítico Cx.'!$B65),-('Diário 1º PA'!$O$5:$O$1982=H$1),('Diário 1º PA'!$F$5:$F$1982))+SUMPRODUCT(-('Diário 2º PA'!$E$5:$E$2027='Analítico Cx.'!$B65),-('Diário 2º PA'!$O$5:$O$2027=H$1),('Diário 2º PA'!$F$5:$F$2027))+SUMPRODUCT(-('Diário 3º PA'!$E$5:$E$2043='Analítico Cx.'!$B65),-('Diário 3º PA'!$O$5:$O$2043=H$1),('Diário 3º PA'!$F$5:$F$2043))+SUMPRODUCT(-('Diário 4º PA'!$E$5:$E$2010='Analítico Cx.'!$B65),-('Diário 4º PA'!$O$5:$O$2010=H$1),('Diário 4º PA'!$F$5:$F$2010))</f>
        <v>0</v>
      </c>
      <c r="I65" s="215">
        <f>SUMPRODUCT(-('Diário 1º PA'!$E$5:$E$1982='Analítico Cx.'!$B65),-('Diário 1º PA'!$O$5:$O$1982=I$1),('Diário 1º PA'!$F$5:$F$1982))+SUMPRODUCT(-('Diário 2º PA'!$E$5:$E$2027='Analítico Cx.'!$B65),-('Diário 2º PA'!$O$5:$O$2027=I$1),('Diário 2º PA'!$F$5:$F$2027))+SUMPRODUCT(-('Diário 3º PA'!$E$5:$E$2043='Analítico Cx.'!$B65),-('Diário 3º PA'!$O$5:$O$2043=I$1),('Diário 3º PA'!$F$5:$F$2043))+SUMPRODUCT(-('Diário 4º PA'!$E$5:$E$2010='Analítico Cx.'!$B65),-('Diário 4º PA'!$O$5:$O$2010=I$1),('Diário 4º PA'!$F$5:$F$2010))</f>
        <v>0</v>
      </c>
      <c r="J65" s="215">
        <f>SUMPRODUCT(-('Diário 1º PA'!$E$5:$E$1982='Analítico Cx.'!$B65),-('Diário 1º PA'!$O$5:$O$1982=J$1),('Diário 1º PA'!$F$5:$F$1982))+SUMPRODUCT(-('Diário 2º PA'!$E$5:$E$2027='Analítico Cx.'!$B65),-('Diário 2º PA'!$O$5:$O$2027=J$1),('Diário 2º PA'!$F$5:$F$2027))+SUMPRODUCT(-('Diário 3º PA'!$E$5:$E$2043='Analítico Cx.'!$B65),-('Diário 3º PA'!$O$5:$O$2043=J$1),('Diário 3º PA'!$F$5:$F$2043))+SUMPRODUCT(-('Diário 4º PA'!$E$5:$E$2010='Analítico Cx.'!$B65),-('Diário 4º PA'!$O$5:$O$2010=J$1),('Diário 4º PA'!$F$5:$F$2010))</f>
        <v>0</v>
      </c>
      <c r="K65" s="215">
        <f>SUMPRODUCT(-('Diário 1º PA'!$E$5:$E$1982='Analítico Cx.'!$B65),-('Diário 1º PA'!$O$5:$O$1982=K$1),('Diário 1º PA'!$F$5:$F$1982))+SUMPRODUCT(-('Diário 2º PA'!$E$5:$E$2027='Analítico Cx.'!$B65),-('Diário 2º PA'!$O$5:$O$2027=K$1),('Diário 2º PA'!$F$5:$F$2027))+SUMPRODUCT(-('Diário 3º PA'!$E$5:$E$2043='Analítico Cx.'!$B65),-('Diário 3º PA'!$O$5:$O$2043=K$1),('Diário 3º PA'!$F$5:$F$2043))+SUMPRODUCT(-('Diário 4º PA'!$E$5:$E$2010='Analítico Cx.'!$B65),-('Diário 4º PA'!$O$5:$O$2010=K$1),('Diário 4º PA'!$F$5:$F$2010))</f>
        <v>0</v>
      </c>
      <c r="L65" s="215">
        <f>SUMPRODUCT(-('Diário 1º PA'!$E$5:$E$1982='Analítico Cx.'!$B65),-('Diário 1º PA'!$O$5:$O$1982=L$1),('Diário 1º PA'!$F$5:$F$1982))+SUMPRODUCT(-('Diário 2º PA'!$E$5:$E$2027='Analítico Cx.'!$B65),-('Diário 2º PA'!$O$5:$O$2027=L$1),('Diário 2º PA'!$F$5:$F$2027))+SUMPRODUCT(-('Diário 3º PA'!$E$5:$E$2043='Analítico Cx.'!$B65),-('Diário 3º PA'!$O$5:$O$2043=L$1),('Diário 3º PA'!$F$5:$F$2043))+SUMPRODUCT(-('Diário 4º PA'!$E$5:$E$2010='Analítico Cx.'!$B65),-('Diário 4º PA'!$O$5:$O$2010=L$1),('Diário 4º PA'!$F$5:$F$2010))</f>
        <v>0</v>
      </c>
      <c r="M65" s="215">
        <f>SUMPRODUCT(-('Diário 1º PA'!$E$5:$E$1982='Analítico Cx.'!$B65),-('Diário 1º PA'!$O$5:$O$1982=M$1),('Diário 1º PA'!$F$5:$F$1982))+SUMPRODUCT(-('Diário 2º PA'!$E$5:$E$2027='Analítico Cx.'!$B65),-('Diário 2º PA'!$O$5:$O$2027=M$1),('Diário 2º PA'!$F$5:$F$2027))+SUMPRODUCT(-('Diário 3º PA'!$E$5:$E$2043='Analítico Cx.'!$B65),-('Diário 3º PA'!$O$5:$O$2043=M$1),('Diário 3º PA'!$F$5:$F$2043))+SUMPRODUCT(-('Diário 4º PA'!$E$5:$E$2010='Analítico Cx.'!$B65),-('Diário 4º PA'!$O$5:$O$2010=M$1),('Diário 4º PA'!$F$5:$F$2010))</f>
        <v>0</v>
      </c>
      <c r="N65" s="215">
        <f>SUMPRODUCT(-('Diário 1º PA'!$E$5:$E$1982='Analítico Cx.'!$B65),-('Diário 1º PA'!$O$5:$O$1982=N$1),('Diário 1º PA'!$F$5:$F$1982))+SUMPRODUCT(-('Diário 2º PA'!$E$5:$E$2027='Analítico Cx.'!$B65),-('Diário 2º PA'!$O$5:$O$2027=N$1),('Diário 2º PA'!$F$5:$F$2027))+SUMPRODUCT(-('Diário 3º PA'!$E$5:$E$2043='Analítico Cx.'!$B65),-('Diário 3º PA'!$O$5:$O$2043=N$1),('Diário 3º PA'!$F$5:$F$2043))+SUMPRODUCT(-('Diário 4º PA'!$E$5:$E$2010='Analítico Cx.'!$B65),-('Diário 4º PA'!$O$5:$O$2010=N$1),('Diário 4º PA'!$F$5:$F$2010))</f>
        <v>0</v>
      </c>
      <c r="O65" s="216">
        <f t="shared" si="16"/>
        <v>64842.210000000006</v>
      </c>
      <c r="P65" s="191">
        <f t="shared" si="15"/>
        <v>9.4068039499730621E-3</v>
      </c>
    </row>
    <row r="66" spans="1:16" ht="23.25" customHeight="1" x14ac:dyDescent="0.2">
      <c r="A66" s="225" t="s">
        <v>117</v>
      </c>
      <c r="B66" s="236" t="s">
        <v>163</v>
      </c>
      <c r="C66" s="215">
        <f>SUMPRODUCT(-('Diário 1º PA'!$E$5:$E$1982='Analítico Cx.'!$B66),-('Diário 1º PA'!$O$5:$O$1982=C$1),('Diário 1º PA'!$F$5:$F$1982))+SUMPRODUCT(-('Diário 2º PA'!$E$5:$E$2027='Analítico Cx.'!$B66),-('Diário 2º PA'!$O$5:$O$2027=C$1),('Diário 2º PA'!$F$5:$F$2027))+SUMPRODUCT(-('Diário 3º PA'!$E$5:$E$2043='Analítico Cx.'!$B66),-('Diário 3º PA'!$O$5:$O$2043=C$1),('Diário 3º PA'!$F$5:$F$2043))+SUMPRODUCT(-('Diário 4º PA'!$E$5:$E$2010='Analítico Cx.'!$B66),-('Diário 4º PA'!$O$5:$O$2010=C$1),('Diário 4º PA'!$F$5:$F$2010))</f>
        <v>0</v>
      </c>
      <c r="D66" s="215">
        <f>SUMPRODUCT(-('Diário 1º PA'!$E$5:$E$1982='Analítico Cx.'!$B66),-('Diário 1º PA'!$O$5:$O$1982=D$1),('Diário 1º PA'!$F$5:$F$1982))+SUMPRODUCT(-('Diário 2º PA'!$E$5:$E$2027='Analítico Cx.'!$B66),-('Diário 2º PA'!$O$5:$O$2027=D$1),('Diário 2º PA'!$F$5:$F$2027))+SUMPRODUCT(-('Diário 3º PA'!$E$5:$E$2043='Analítico Cx.'!$B66),-('Diário 3º PA'!$O$5:$O$2043=D$1),('Diário 3º PA'!$F$5:$F$2043))+SUMPRODUCT(-('Diário 4º PA'!$E$5:$E$2010='Analítico Cx.'!$B66),-('Diário 4º PA'!$O$5:$O$2010=D$1),('Diário 4º PA'!$F$5:$F$2010))</f>
        <v>1582.5</v>
      </c>
      <c r="E66" s="215">
        <f>SUMPRODUCT(-('Diário 1º PA'!$E$5:$E$1982='Analítico Cx.'!$B66),-('Diário 1º PA'!$O$5:$O$1982=E$1),('Diário 1º PA'!$F$5:$F$1982))+SUMPRODUCT(-('Diário 2º PA'!$E$5:$E$2027='Analítico Cx.'!$B66),-('Diário 2º PA'!$O$5:$O$2027=E$1),('Diário 2º PA'!$F$5:$F$2027))+SUMPRODUCT(-('Diário 3º PA'!$E$5:$E$2043='Analítico Cx.'!$B66),-('Diário 3º PA'!$O$5:$O$2043=E$1),('Diário 3º PA'!$F$5:$F$2043))+SUMPRODUCT(-('Diário 4º PA'!$E$5:$E$2010='Analítico Cx.'!$B66),-('Diário 4º PA'!$O$5:$O$2010=E$1),('Diário 4º PA'!$F$5:$F$2010))</f>
        <v>2520.3799999999992</v>
      </c>
      <c r="F66" s="215">
        <f>SUMPRODUCT(-('Diário 1º PA'!$E$5:$E$1982='Analítico Cx.'!$B66),-('Diário 1º PA'!$O$5:$O$1982=F$1),('Diário 1º PA'!$F$5:$F$1982))+SUMPRODUCT(-('Diário 2º PA'!$E$5:$E$2027='Analítico Cx.'!$B66),-('Diário 2º PA'!$O$5:$O$2027=F$1),('Diário 2º PA'!$F$5:$F$2027))+SUMPRODUCT(-('Diário 3º PA'!$E$5:$E$2043='Analítico Cx.'!$B66),-('Diário 3º PA'!$O$5:$O$2043=F$1),('Diário 3º PA'!$F$5:$F$2043))+SUMPRODUCT(-('Diário 4º PA'!$E$5:$E$2010='Analítico Cx.'!$B66),-('Diário 4º PA'!$O$5:$O$2010=F$1),('Diário 4º PA'!$F$5:$F$2010))</f>
        <v>0</v>
      </c>
      <c r="G66" s="215">
        <f>SUMPRODUCT(-('Diário 1º PA'!$E$5:$E$1982='Analítico Cx.'!$B66),-('Diário 1º PA'!$O$5:$O$1982=G$1),('Diário 1º PA'!$F$5:$F$1982))+SUMPRODUCT(-('Diário 2º PA'!$E$5:$E$2027='Analítico Cx.'!$B66),-('Diário 2º PA'!$O$5:$O$2027=G$1),('Diário 2º PA'!$F$5:$F$2027))+SUMPRODUCT(-('Diário 3º PA'!$E$5:$E$2043='Analítico Cx.'!$B66),-('Diário 3º PA'!$O$5:$O$2043=G$1),('Diário 3º PA'!$F$5:$F$2043))+SUMPRODUCT(-('Diário 4º PA'!$E$5:$E$2010='Analítico Cx.'!$B66),-('Diário 4º PA'!$O$5:$O$2010=G$1),('Diário 4º PA'!$F$5:$F$2010))</f>
        <v>0</v>
      </c>
      <c r="H66" s="215">
        <f>SUMPRODUCT(-('Diário 1º PA'!$E$5:$E$1982='Analítico Cx.'!$B66),-('Diário 1º PA'!$O$5:$O$1982=H$1),('Diário 1º PA'!$F$5:$F$1982))+SUMPRODUCT(-('Diário 2º PA'!$E$5:$E$2027='Analítico Cx.'!$B66),-('Diário 2º PA'!$O$5:$O$2027=H$1),('Diário 2º PA'!$F$5:$F$2027))+SUMPRODUCT(-('Diário 3º PA'!$E$5:$E$2043='Analítico Cx.'!$B66),-('Diário 3º PA'!$O$5:$O$2043=H$1),('Diário 3º PA'!$F$5:$F$2043))+SUMPRODUCT(-('Diário 4º PA'!$E$5:$E$2010='Analítico Cx.'!$B66),-('Diário 4º PA'!$O$5:$O$2010=H$1),('Diário 4º PA'!$F$5:$F$2010))</f>
        <v>0</v>
      </c>
      <c r="I66" s="215">
        <f>SUMPRODUCT(-('Diário 1º PA'!$E$5:$E$1982='Analítico Cx.'!$B66),-('Diário 1º PA'!$O$5:$O$1982=I$1),('Diário 1º PA'!$F$5:$F$1982))+SUMPRODUCT(-('Diário 2º PA'!$E$5:$E$2027='Analítico Cx.'!$B66),-('Diário 2º PA'!$O$5:$O$2027=I$1),('Diário 2º PA'!$F$5:$F$2027))+SUMPRODUCT(-('Diário 3º PA'!$E$5:$E$2043='Analítico Cx.'!$B66),-('Diário 3º PA'!$O$5:$O$2043=I$1),('Diário 3º PA'!$F$5:$F$2043))+SUMPRODUCT(-('Diário 4º PA'!$E$5:$E$2010='Analítico Cx.'!$B66),-('Diário 4º PA'!$O$5:$O$2010=I$1),('Diário 4º PA'!$F$5:$F$2010))</f>
        <v>0</v>
      </c>
      <c r="J66" s="215">
        <f>SUMPRODUCT(-('Diário 1º PA'!$E$5:$E$1982='Analítico Cx.'!$B66),-('Diário 1º PA'!$O$5:$O$1982=J$1),('Diário 1º PA'!$F$5:$F$1982))+SUMPRODUCT(-('Diário 2º PA'!$E$5:$E$2027='Analítico Cx.'!$B66),-('Diário 2º PA'!$O$5:$O$2027=J$1),('Diário 2º PA'!$F$5:$F$2027))+SUMPRODUCT(-('Diário 3º PA'!$E$5:$E$2043='Analítico Cx.'!$B66),-('Diário 3º PA'!$O$5:$O$2043=J$1),('Diário 3º PA'!$F$5:$F$2043))+SUMPRODUCT(-('Diário 4º PA'!$E$5:$E$2010='Analítico Cx.'!$B66),-('Diário 4º PA'!$O$5:$O$2010=J$1),('Diário 4º PA'!$F$5:$F$2010))</f>
        <v>0</v>
      </c>
      <c r="K66" s="215">
        <f>SUMPRODUCT(-('Diário 1º PA'!$E$5:$E$1982='Analítico Cx.'!$B66),-('Diário 1º PA'!$O$5:$O$1982=K$1),('Diário 1º PA'!$F$5:$F$1982))+SUMPRODUCT(-('Diário 2º PA'!$E$5:$E$2027='Analítico Cx.'!$B66),-('Diário 2º PA'!$O$5:$O$2027=K$1),('Diário 2º PA'!$F$5:$F$2027))+SUMPRODUCT(-('Diário 3º PA'!$E$5:$E$2043='Analítico Cx.'!$B66),-('Diário 3º PA'!$O$5:$O$2043=K$1),('Diário 3º PA'!$F$5:$F$2043))+SUMPRODUCT(-('Diário 4º PA'!$E$5:$E$2010='Analítico Cx.'!$B66),-('Diário 4º PA'!$O$5:$O$2010=K$1),('Diário 4º PA'!$F$5:$F$2010))</f>
        <v>0</v>
      </c>
      <c r="L66" s="215">
        <f>SUMPRODUCT(-('Diário 1º PA'!$E$5:$E$1982='Analítico Cx.'!$B66),-('Diário 1º PA'!$O$5:$O$1982=L$1),('Diário 1º PA'!$F$5:$F$1982))+SUMPRODUCT(-('Diário 2º PA'!$E$5:$E$2027='Analítico Cx.'!$B66),-('Diário 2º PA'!$O$5:$O$2027=L$1),('Diário 2º PA'!$F$5:$F$2027))+SUMPRODUCT(-('Diário 3º PA'!$E$5:$E$2043='Analítico Cx.'!$B66),-('Diário 3º PA'!$O$5:$O$2043=L$1),('Diário 3º PA'!$F$5:$F$2043))+SUMPRODUCT(-('Diário 4º PA'!$E$5:$E$2010='Analítico Cx.'!$B66),-('Diário 4º PA'!$O$5:$O$2010=L$1),('Diário 4º PA'!$F$5:$F$2010))</f>
        <v>0</v>
      </c>
      <c r="M66" s="215">
        <f>SUMPRODUCT(-('Diário 1º PA'!$E$5:$E$1982='Analítico Cx.'!$B66),-('Diário 1º PA'!$O$5:$O$1982=M$1),('Diário 1º PA'!$F$5:$F$1982))+SUMPRODUCT(-('Diário 2º PA'!$E$5:$E$2027='Analítico Cx.'!$B66),-('Diário 2º PA'!$O$5:$O$2027=M$1),('Diário 2º PA'!$F$5:$F$2027))+SUMPRODUCT(-('Diário 3º PA'!$E$5:$E$2043='Analítico Cx.'!$B66),-('Diário 3º PA'!$O$5:$O$2043=M$1),('Diário 3º PA'!$F$5:$F$2043))+SUMPRODUCT(-('Diário 4º PA'!$E$5:$E$2010='Analítico Cx.'!$B66),-('Diário 4º PA'!$O$5:$O$2010=M$1),('Diário 4º PA'!$F$5:$F$2010))</f>
        <v>0</v>
      </c>
      <c r="N66" s="215">
        <f>SUMPRODUCT(-('Diário 1º PA'!$E$5:$E$1982='Analítico Cx.'!$B66),-('Diário 1º PA'!$O$5:$O$1982=N$1),('Diário 1º PA'!$F$5:$F$1982))+SUMPRODUCT(-('Diário 2º PA'!$E$5:$E$2027='Analítico Cx.'!$B66),-('Diário 2º PA'!$O$5:$O$2027=N$1),('Diário 2º PA'!$F$5:$F$2027))+SUMPRODUCT(-('Diário 3º PA'!$E$5:$E$2043='Analítico Cx.'!$B66),-('Diário 3º PA'!$O$5:$O$2043=N$1),('Diário 3º PA'!$F$5:$F$2043))+SUMPRODUCT(-('Diário 4º PA'!$E$5:$E$2010='Analítico Cx.'!$B66),-('Diário 4º PA'!$O$5:$O$2010=N$1),('Diário 4º PA'!$F$5:$F$2010))</f>
        <v>0</v>
      </c>
      <c r="O66" s="216">
        <f t="shared" si="16"/>
        <v>4102.8799999999992</v>
      </c>
      <c r="P66" s="191">
        <f t="shared" si="15"/>
        <v>5.9521394767799351E-4</v>
      </c>
    </row>
    <row r="67" spans="1:16" ht="23.25" customHeight="1" x14ac:dyDescent="0.2">
      <c r="A67" s="225" t="s">
        <v>118</v>
      </c>
      <c r="B67" s="236" t="s">
        <v>164</v>
      </c>
      <c r="C67" s="215">
        <f>SUMPRODUCT(-('Diário 1º PA'!$E$5:$E$1982='Analítico Cx.'!$B67),-('Diário 1º PA'!$O$5:$O$1982=C$1),('Diário 1º PA'!$F$5:$F$1982))+SUMPRODUCT(-('Diário 2º PA'!$E$5:$E$2027='Analítico Cx.'!$B67),-('Diário 2º PA'!$O$5:$O$2027=C$1),('Diário 2º PA'!$F$5:$F$2027))+SUMPRODUCT(-('Diário 3º PA'!$E$5:$E$2043='Analítico Cx.'!$B67),-('Diário 3º PA'!$O$5:$O$2043=C$1),('Diário 3º PA'!$F$5:$F$2043))+SUMPRODUCT(-('Diário 4º PA'!$E$5:$E$2010='Analítico Cx.'!$B67),-('Diário 4º PA'!$O$5:$O$2010=C$1),('Diário 4º PA'!$F$5:$F$2010))</f>
        <v>0</v>
      </c>
      <c r="D67" s="215">
        <f>SUMPRODUCT(-('Diário 1º PA'!$E$5:$E$1982='Analítico Cx.'!$B67),-('Diário 1º PA'!$O$5:$O$1982=D$1),('Diário 1º PA'!$F$5:$F$1982))+SUMPRODUCT(-('Diário 2º PA'!$E$5:$E$2027='Analítico Cx.'!$B67),-('Diário 2º PA'!$O$5:$O$2027=D$1),('Diário 2º PA'!$F$5:$F$2027))+SUMPRODUCT(-('Diário 3º PA'!$E$5:$E$2043='Analítico Cx.'!$B67),-('Diário 3º PA'!$O$5:$O$2043=D$1),('Diário 3º PA'!$F$5:$F$2043))+SUMPRODUCT(-('Diário 4º PA'!$E$5:$E$2010='Analítico Cx.'!$B67),-('Diário 4º PA'!$O$5:$O$2010=D$1),('Diário 4º PA'!$F$5:$F$2010))</f>
        <v>2644.49</v>
      </c>
      <c r="E67" s="215">
        <f>SUMPRODUCT(-('Diário 1º PA'!$E$5:$E$1982='Analítico Cx.'!$B67),-('Diário 1º PA'!$O$5:$O$1982=E$1),('Diário 1º PA'!$F$5:$F$1982))+SUMPRODUCT(-('Diário 2º PA'!$E$5:$E$2027='Analítico Cx.'!$B67),-('Diário 2º PA'!$O$5:$O$2027=E$1),('Diário 2º PA'!$F$5:$F$2027))+SUMPRODUCT(-('Diário 3º PA'!$E$5:$E$2043='Analítico Cx.'!$B67),-('Diário 3º PA'!$O$5:$O$2043=E$1),('Diário 3º PA'!$F$5:$F$2043))+SUMPRODUCT(-('Diário 4º PA'!$E$5:$E$2010='Analítico Cx.'!$B67),-('Diário 4º PA'!$O$5:$O$2010=E$1),('Diário 4º PA'!$F$5:$F$2010))</f>
        <v>3758.32</v>
      </c>
      <c r="F67" s="215">
        <f>SUMPRODUCT(-('Diário 1º PA'!$E$5:$E$1982='Analítico Cx.'!$B67),-('Diário 1º PA'!$O$5:$O$1982=F$1),('Diário 1º PA'!$F$5:$F$1982))+SUMPRODUCT(-('Diário 2º PA'!$E$5:$E$2027='Analítico Cx.'!$B67),-('Diário 2º PA'!$O$5:$O$2027=F$1),('Diário 2º PA'!$F$5:$F$2027))+SUMPRODUCT(-('Diário 3º PA'!$E$5:$E$2043='Analítico Cx.'!$B67),-('Diário 3º PA'!$O$5:$O$2043=F$1),('Diário 3º PA'!$F$5:$F$2043))+SUMPRODUCT(-('Diário 4º PA'!$E$5:$E$2010='Analítico Cx.'!$B67),-('Diário 4º PA'!$O$5:$O$2010=F$1),('Diário 4º PA'!$F$5:$F$2010))</f>
        <v>0</v>
      </c>
      <c r="G67" s="215">
        <f>SUMPRODUCT(-('Diário 1º PA'!$E$5:$E$1982='Analítico Cx.'!$B67),-('Diário 1º PA'!$O$5:$O$1982=G$1),('Diário 1º PA'!$F$5:$F$1982))+SUMPRODUCT(-('Diário 2º PA'!$E$5:$E$2027='Analítico Cx.'!$B67),-('Diário 2º PA'!$O$5:$O$2027=G$1),('Diário 2º PA'!$F$5:$F$2027))+SUMPRODUCT(-('Diário 3º PA'!$E$5:$E$2043='Analítico Cx.'!$B67),-('Diário 3º PA'!$O$5:$O$2043=G$1),('Diário 3º PA'!$F$5:$F$2043))+SUMPRODUCT(-('Diário 4º PA'!$E$5:$E$2010='Analítico Cx.'!$B67),-('Diário 4º PA'!$O$5:$O$2010=G$1),('Diário 4º PA'!$F$5:$F$2010))</f>
        <v>0</v>
      </c>
      <c r="H67" s="215">
        <f>SUMPRODUCT(-('Diário 1º PA'!$E$5:$E$1982='Analítico Cx.'!$B67),-('Diário 1º PA'!$O$5:$O$1982=H$1),('Diário 1º PA'!$F$5:$F$1982))+SUMPRODUCT(-('Diário 2º PA'!$E$5:$E$2027='Analítico Cx.'!$B67),-('Diário 2º PA'!$O$5:$O$2027=H$1),('Diário 2º PA'!$F$5:$F$2027))+SUMPRODUCT(-('Diário 3º PA'!$E$5:$E$2043='Analítico Cx.'!$B67),-('Diário 3º PA'!$O$5:$O$2043=H$1),('Diário 3º PA'!$F$5:$F$2043))+SUMPRODUCT(-('Diário 4º PA'!$E$5:$E$2010='Analítico Cx.'!$B67),-('Diário 4º PA'!$O$5:$O$2010=H$1),('Diário 4º PA'!$F$5:$F$2010))</f>
        <v>0</v>
      </c>
      <c r="I67" s="215">
        <f>SUMPRODUCT(-('Diário 1º PA'!$E$5:$E$1982='Analítico Cx.'!$B67),-('Diário 1º PA'!$O$5:$O$1982=I$1),('Diário 1º PA'!$F$5:$F$1982))+SUMPRODUCT(-('Diário 2º PA'!$E$5:$E$2027='Analítico Cx.'!$B67),-('Diário 2º PA'!$O$5:$O$2027=I$1),('Diário 2º PA'!$F$5:$F$2027))+SUMPRODUCT(-('Diário 3º PA'!$E$5:$E$2043='Analítico Cx.'!$B67),-('Diário 3º PA'!$O$5:$O$2043=I$1),('Diário 3º PA'!$F$5:$F$2043))+SUMPRODUCT(-('Diário 4º PA'!$E$5:$E$2010='Analítico Cx.'!$B67),-('Diário 4º PA'!$O$5:$O$2010=I$1),('Diário 4º PA'!$F$5:$F$2010))</f>
        <v>0</v>
      </c>
      <c r="J67" s="215">
        <f>SUMPRODUCT(-('Diário 1º PA'!$E$5:$E$1982='Analítico Cx.'!$B67),-('Diário 1º PA'!$O$5:$O$1982=J$1),('Diário 1º PA'!$F$5:$F$1982))+SUMPRODUCT(-('Diário 2º PA'!$E$5:$E$2027='Analítico Cx.'!$B67),-('Diário 2º PA'!$O$5:$O$2027=J$1),('Diário 2º PA'!$F$5:$F$2027))+SUMPRODUCT(-('Diário 3º PA'!$E$5:$E$2043='Analítico Cx.'!$B67),-('Diário 3º PA'!$O$5:$O$2043=J$1),('Diário 3º PA'!$F$5:$F$2043))+SUMPRODUCT(-('Diário 4º PA'!$E$5:$E$2010='Analítico Cx.'!$B67),-('Diário 4º PA'!$O$5:$O$2010=J$1),('Diário 4º PA'!$F$5:$F$2010))</f>
        <v>0</v>
      </c>
      <c r="K67" s="215">
        <f>SUMPRODUCT(-('Diário 1º PA'!$E$5:$E$1982='Analítico Cx.'!$B67),-('Diário 1º PA'!$O$5:$O$1982=K$1),('Diário 1º PA'!$F$5:$F$1982))+SUMPRODUCT(-('Diário 2º PA'!$E$5:$E$2027='Analítico Cx.'!$B67),-('Diário 2º PA'!$O$5:$O$2027=K$1),('Diário 2º PA'!$F$5:$F$2027))+SUMPRODUCT(-('Diário 3º PA'!$E$5:$E$2043='Analítico Cx.'!$B67),-('Diário 3º PA'!$O$5:$O$2043=K$1),('Diário 3º PA'!$F$5:$F$2043))+SUMPRODUCT(-('Diário 4º PA'!$E$5:$E$2010='Analítico Cx.'!$B67),-('Diário 4º PA'!$O$5:$O$2010=K$1),('Diário 4º PA'!$F$5:$F$2010))</f>
        <v>0</v>
      </c>
      <c r="L67" s="215">
        <f>SUMPRODUCT(-('Diário 1º PA'!$E$5:$E$1982='Analítico Cx.'!$B67),-('Diário 1º PA'!$O$5:$O$1982=L$1),('Diário 1º PA'!$F$5:$F$1982))+SUMPRODUCT(-('Diário 2º PA'!$E$5:$E$2027='Analítico Cx.'!$B67),-('Diário 2º PA'!$O$5:$O$2027=L$1),('Diário 2º PA'!$F$5:$F$2027))+SUMPRODUCT(-('Diário 3º PA'!$E$5:$E$2043='Analítico Cx.'!$B67),-('Diário 3º PA'!$O$5:$O$2043=L$1),('Diário 3º PA'!$F$5:$F$2043))+SUMPRODUCT(-('Diário 4º PA'!$E$5:$E$2010='Analítico Cx.'!$B67),-('Diário 4º PA'!$O$5:$O$2010=L$1),('Diário 4º PA'!$F$5:$F$2010))</f>
        <v>0</v>
      </c>
      <c r="M67" s="215">
        <f>SUMPRODUCT(-('Diário 1º PA'!$E$5:$E$1982='Analítico Cx.'!$B67),-('Diário 1º PA'!$O$5:$O$1982=M$1),('Diário 1º PA'!$F$5:$F$1982))+SUMPRODUCT(-('Diário 2º PA'!$E$5:$E$2027='Analítico Cx.'!$B67),-('Diário 2º PA'!$O$5:$O$2027=M$1),('Diário 2º PA'!$F$5:$F$2027))+SUMPRODUCT(-('Diário 3º PA'!$E$5:$E$2043='Analítico Cx.'!$B67),-('Diário 3º PA'!$O$5:$O$2043=M$1),('Diário 3º PA'!$F$5:$F$2043))+SUMPRODUCT(-('Diário 4º PA'!$E$5:$E$2010='Analítico Cx.'!$B67),-('Diário 4º PA'!$O$5:$O$2010=M$1),('Diário 4º PA'!$F$5:$F$2010))</f>
        <v>0</v>
      </c>
      <c r="N67" s="215">
        <f>SUMPRODUCT(-('Diário 1º PA'!$E$5:$E$1982='Analítico Cx.'!$B67),-('Diário 1º PA'!$O$5:$O$1982=N$1),('Diário 1º PA'!$F$5:$F$1982))+SUMPRODUCT(-('Diário 2º PA'!$E$5:$E$2027='Analítico Cx.'!$B67),-('Diário 2º PA'!$O$5:$O$2027=N$1),('Diário 2º PA'!$F$5:$F$2027))+SUMPRODUCT(-('Diário 3º PA'!$E$5:$E$2043='Analítico Cx.'!$B67),-('Diário 3º PA'!$O$5:$O$2043=N$1),('Diário 3º PA'!$F$5:$F$2043))+SUMPRODUCT(-('Diário 4º PA'!$E$5:$E$2010='Analítico Cx.'!$B67),-('Diário 4º PA'!$O$5:$O$2010=N$1),('Diário 4º PA'!$F$5:$F$2010))</f>
        <v>0</v>
      </c>
      <c r="O67" s="216">
        <f t="shared" si="16"/>
        <v>6402.8099999999995</v>
      </c>
      <c r="P67" s="191">
        <f t="shared" si="15"/>
        <v>9.2886991974713709E-4</v>
      </c>
    </row>
    <row r="68" spans="1:16" ht="23.25" customHeight="1" x14ac:dyDescent="0.2">
      <c r="A68" s="225" t="s">
        <v>119</v>
      </c>
      <c r="B68" s="236" t="s">
        <v>182</v>
      </c>
      <c r="C68" s="215">
        <f>SUMPRODUCT(-('Diário 1º PA'!$E$5:$E$1982='Analítico Cx.'!$B68),-('Diário 1º PA'!$O$5:$O$1982=C$1),('Diário 1º PA'!$F$5:$F$1982))+SUMPRODUCT(-('Diário 2º PA'!$E$5:$E$2027='Analítico Cx.'!$B68),-('Diário 2º PA'!$O$5:$O$2027=C$1),('Diário 2º PA'!$F$5:$F$2027))+SUMPRODUCT(-('Diário 3º PA'!$E$5:$E$2043='Analítico Cx.'!$B68),-('Diário 3º PA'!$O$5:$O$2043=C$1),('Diário 3º PA'!$F$5:$F$2043))+SUMPRODUCT(-('Diário 4º PA'!$E$5:$E$2010='Analítico Cx.'!$B68),-('Diário 4º PA'!$O$5:$O$2010=C$1),('Diário 4º PA'!$F$5:$F$2010))</f>
        <v>0</v>
      </c>
      <c r="D68" s="215">
        <f>SUMPRODUCT(-('Diário 1º PA'!$E$5:$E$1982='Analítico Cx.'!$B68),-('Diário 1º PA'!$O$5:$O$1982=D$1),('Diário 1º PA'!$F$5:$F$1982))+SUMPRODUCT(-('Diário 2º PA'!$E$5:$E$2027='Analítico Cx.'!$B68),-('Diário 2º PA'!$O$5:$O$2027=D$1),('Diário 2º PA'!$F$5:$F$2027))+SUMPRODUCT(-('Diário 3º PA'!$E$5:$E$2043='Analítico Cx.'!$B68),-('Diário 3º PA'!$O$5:$O$2043=D$1),('Diário 3º PA'!$F$5:$F$2043))+SUMPRODUCT(-('Diário 4º PA'!$E$5:$E$2010='Analítico Cx.'!$B68),-('Diário 4º PA'!$O$5:$O$2010=D$1),('Diário 4º PA'!$F$5:$F$2010))</f>
        <v>538.89</v>
      </c>
      <c r="E68" s="215">
        <f>SUMPRODUCT(-('Diário 1º PA'!$E$5:$E$1982='Analítico Cx.'!$B68),-('Diário 1º PA'!$O$5:$O$1982=E$1),('Diário 1º PA'!$F$5:$F$1982))+SUMPRODUCT(-('Diário 2º PA'!$E$5:$E$2027='Analítico Cx.'!$B68),-('Diário 2º PA'!$O$5:$O$2027=E$1),('Diário 2º PA'!$F$5:$F$2027))+SUMPRODUCT(-('Diário 3º PA'!$E$5:$E$2043='Analítico Cx.'!$B68),-('Diário 3º PA'!$O$5:$O$2043=E$1),('Diário 3º PA'!$F$5:$F$2043))+SUMPRODUCT(-('Diário 4º PA'!$E$5:$E$2010='Analítico Cx.'!$B68),-('Diário 4º PA'!$O$5:$O$2010=E$1),('Diário 4º PA'!$F$5:$F$2010))</f>
        <v>1543.8300000000002</v>
      </c>
      <c r="F68" s="215">
        <f>SUMPRODUCT(-('Diário 1º PA'!$E$5:$E$1982='Analítico Cx.'!$B68),-('Diário 1º PA'!$O$5:$O$1982=F$1),('Diário 1º PA'!$F$5:$F$1982))+SUMPRODUCT(-('Diário 2º PA'!$E$5:$E$2027='Analítico Cx.'!$B68),-('Diário 2º PA'!$O$5:$O$2027=F$1),('Diário 2º PA'!$F$5:$F$2027))+SUMPRODUCT(-('Diário 3º PA'!$E$5:$E$2043='Analítico Cx.'!$B68),-('Diário 3º PA'!$O$5:$O$2043=F$1),('Diário 3º PA'!$F$5:$F$2043))+SUMPRODUCT(-('Diário 4º PA'!$E$5:$E$2010='Analítico Cx.'!$B68),-('Diário 4º PA'!$O$5:$O$2010=F$1),('Diário 4º PA'!$F$5:$F$2010))</f>
        <v>0</v>
      </c>
      <c r="G68" s="215">
        <f>SUMPRODUCT(-('Diário 1º PA'!$E$5:$E$1982='Analítico Cx.'!$B68),-('Diário 1º PA'!$O$5:$O$1982=G$1),('Diário 1º PA'!$F$5:$F$1982))+SUMPRODUCT(-('Diário 2º PA'!$E$5:$E$2027='Analítico Cx.'!$B68),-('Diário 2º PA'!$O$5:$O$2027=G$1),('Diário 2º PA'!$F$5:$F$2027))+SUMPRODUCT(-('Diário 3º PA'!$E$5:$E$2043='Analítico Cx.'!$B68),-('Diário 3º PA'!$O$5:$O$2043=G$1),('Diário 3º PA'!$F$5:$F$2043))+SUMPRODUCT(-('Diário 4º PA'!$E$5:$E$2010='Analítico Cx.'!$B68),-('Diário 4º PA'!$O$5:$O$2010=G$1),('Diário 4º PA'!$F$5:$F$2010))</f>
        <v>0</v>
      </c>
      <c r="H68" s="215">
        <f>SUMPRODUCT(-('Diário 1º PA'!$E$5:$E$1982='Analítico Cx.'!$B68),-('Diário 1º PA'!$O$5:$O$1982=H$1),('Diário 1º PA'!$F$5:$F$1982))+SUMPRODUCT(-('Diário 2º PA'!$E$5:$E$2027='Analítico Cx.'!$B68),-('Diário 2º PA'!$O$5:$O$2027=H$1),('Diário 2º PA'!$F$5:$F$2027))+SUMPRODUCT(-('Diário 3º PA'!$E$5:$E$2043='Analítico Cx.'!$B68),-('Diário 3º PA'!$O$5:$O$2043=H$1),('Diário 3º PA'!$F$5:$F$2043))+SUMPRODUCT(-('Diário 4º PA'!$E$5:$E$2010='Analítico Cx.'!$B68),-('Diário 4º PA'!$O$5:$O$2010=H$1),('Diário 4º PA'!$F$5:$F$2010))</f>
        <v>0</v>
      </c>
      <c r="I68" s="215">
        <f>SUMPRODUCT(-('Diário 1º PA'!$E$5:$E$1982='Analítico Cx.'!$B68),-('Diário 1º PA'!$O$5:$O$1982=I$1),('Diário 1º PA'!$F$5:$F$1982))+SUMPRODUCT(-('Diário 2º PA'!$E$5:$E$2027='Analítico Cx.'!$B68),-('Diário 2º PA'!$O$5:$O$2027=I$1),('Diário 2º PA'!$F$5:$F$2027))+SUMPRODUCT(-('Diário 3º PA'!$E$5:$E$2043='Analítico Cx.'!$B68),-('Diário 3º PA'!$O$5:$O$2043=I$1),('Diário 3º PA'!$F$5:$F$2043))+SUMPRODUCT(-('Diário 4º PA'!$E$5:$E$2010='Analítico Cx.'!$B68),-('Diário 4º PA'!$O$5:$O$2010=I$1),('Diário 4º PA'!$F$5:$F$2010))</f>
        <v>0</v>
      </c>
      <c r="J68" s="215">
        <f>SUMPRODUCT(-('Diário 1º PA'!$E$5:$E$1982='Analítico Cx.'!$B68),-('Diário 1º PA'!$O$5:$O$1982=J$1),('Diário 1º PA'!$F$5:$F$1982))+SUMPRODUCT(-('Diário 2º PA'!$E$5:$E$2027='Analítico Cx.'!$B68),-('Diário 2º PA'!$O$5:$O$2027=J$1),('Diário 2º PA'!$F$5:$F$2027))+SUMPRODUCT(-('Diário 3º PA'!$E$5:$E$2043='Analítico Cx.'!$B68),-('Diário 3º PA'!$O$5:$O$2043=J$1),('Diário 3º PA'!$F$5:$F$2043))+SUMPRODUCT(-('Diário 4º PA'!$E$5:$E$2010='Analítico Cx.'!$B68),-('Diário 4º PA'!$O$5:$O$2010=J$1),('Diário 4º PA'!$F$5:$F$2010))</f>
        <v>0</v>
      </c>
      <c r="K68" s="215">
        <f>SUMPRODUCT(-('Diário 1º PA'!$E$5:$E$1982='Analítico Cx.'!$B68),-('Diário 1º PA'!$O$5:$O$1982=K$1),('Diário 1º PA'!$F$5:$F$1982))+SUMPRODUCT(-('Diário 2º PA'!$E$5:$E$2027='Analítico Cx.'!$B68),-('Diário 2º PA'!$O$5:$O$2027=K$1),('Diário 2º PA'!$F$5:$F$2027))+SUMPRODUCT(-('Diário 3º PA'!$E$5:$E$2043='Analítico Cx.'!$B68),-('Diário 3º PA'!$O$5:$O$2043=K$1),('Diário 3º PA'!$F$5:$F$2043))+SUMPRODUCT(-('Diário 4º PA'!$E$5:$E$2010='Analítico Cx.'!$B68),-('Diário 4º PA'!$O$5:$O$2010=K$1),('Diário 4º PA'!$F$5:$F$2010))</f>
        <v>0</v>
      </c>
      <c r="L68" s="215">
        <f>SUMPRODUCT(-('Diário 1º PA'!$E$5:$E$1982='Analítico Cx.'!$B68),-('Diário 1º PA'!$O$5:$O$1982=L$1),('Diário 1º PA'!$F$5:$F$1982))+SUMPRODUCT(-('Diário 2º PA'!$E$5:$E$2027='Analítico Cx.'!$B68),-('Diário 2º PA'!$O$5:$O$2027=L$1),('Diário 2º PA'!$F$5:$F$2027))+SUMPRODUCT(-('Diário 3º PA'!$E$5:$E$2043='Analítico Cx.'!$B68),-('Diário 3º PA'!$O$5:$O$2043=L$1),('Diário 3º PA'!$F$5:$F$2043))+SUMPRODUCT(-('Diário 4º PA'!$E$5:$E$2010='Analítico Cx.'!$B68),-('Diário 4º PA'!$O$5:$O$2010=L$1),('Diário 4º PA'!$F$5:$F$2010))</f>
        <v>0</v>
      </c>
      <c r="M68" s="215">
        <f>SUMPRODUCT(-('Diário 1º PA'!$E$5:$E$1982='Analítico Cx.'!$B68),-('Diário 1º PA'!$O$5:$O$1982=M$1),('Diário 1º PA'!$F$5:$F$1982))+SUMPRODUCT(-('Diário 2º PA'!$E$5:$E$2027='Analítico Cx.'!$B68),-('Diário 2º PA'!$O$5:$O$2027=M$1),('Diário 2º PA'!$F$5:$F$2027))+SUMPRODUCT(-('Diário 3º PA'!$E$5:$E$2043='Analítico Cx.'!$B68),-('Diário 3º PA'!$O$5:$O$2043=M$1),('Diário 3º PA'!$F$5:$F$2043))+SUMPRODUCT(-('Diário 4º PA'!$E$5:$E$2010='Analítico Cx.'!$B68),-('Diário 4º PA'!$O$5:$O$2010=M$1),('Diário 4º PA'!$F$5:$F$2010))</f>
        <v>0</v>
      </c>
      <c r="N68" s="215">
        <f>SUMPRODUCT(-('Diário 1º PA'!$E$5:$E$1982='Analítico Cx.'!$B68),-('Diário 1º PA'!$O$5:$O$1982=N$1),('Diário 1º PA'!$F$5:$F$1982))+SUMPRODUCT(-('Diário 2º PA'!$E$5:$E$2027='Analítico Cx.'!$B68),-('Diário 2º PA'!$O$5:$O$2027=N$1),('Diário 2º PA'!$F$5:$F$2027))+SUMPRODUCT(-('Diário 3º PA'!$E$5:$E$2043='Analítico Cx.'!$B68),-('Diário 3º PA'!$O$5:$O$2043=N$1),('Diário 3º PA'!$F$5:$F$2043))+SUMPRODUCT(-('Diário 4º PA'!$E$5:$E$2010='Analítico Cx.'!$B68),-('Diário 4º PA'!$O$5:$O$2010=N$1),('Diário 4º PA'!$F$5:$F$2010))</f>
        <v>0</v>
      </c>
      <c r="O68" s="216">
        <f t="shared" si="16"/>
        <v>2082.7200000000003</v>
      </c>
      <c r="P68" s="191">
        <f t="shared" si="15"/>
        <v>3.0214483316789938E-4</v>
      </c>
    </row>
    <row r="69" spans="1:16" ht="23.25" customHeight="1" x14ac:dyDescent="0.2">
      <c r="A69" s="225" t="s">
        <v>120</v>
      </c>
      <c r="B69" s="236" t="s">
        <v>179</v>
      </c>
      <c r="C69" s="215">
        <f>SUMPRODUCT(-('Diário 1º PA'!$E$5:$E$1982='Analítico Cx.'!$B69),-('Diário 1º PA'!$O$5:$O$1982=C$1),('Diário 1º PA'!$F$5:$F$1982))+SUMPRODUCT(-('Diário 2º PA'!$E$5:$E$2027='Analítico Cx.'!$B69),-('Diário 2º PA'!$O$5:$O$2027=C$1),('Diário 2º PA'!$F$5:$F$2027))+SUMPRODUCT(-('Diário 3º PA'!$E$5:$E$2043='Analítico Cx.'!$B69),-('Diário 3º PA'!$O$5:$O$2043=C$1),('Diário 3º PA'!$F$5:$F$2043))+SUMPRODUCT(-('Diário 4º PA'!$E$5:$E$2010='Analítico Cx.'!$B69),-('Diário 4º PA'!$O$5:$O$2010=C$1),('Diário 4º PA'!$F$5:$F$2010))</f>
        <v>0</v>
      </c>
      <c r="D69" s="215">
        <f>SUMPRODUCT(-('Diário 1º PA'!$E$5:$E$1982='Analítico Cx.'!$B69),-('Diário 1º PA'!$O$5:$O$1982=D$1),('Diário 1º PA'!$F$5:$F$1982))+SUMPRODUCT(-('Diário 2º PA'!$E$5:$E$2027='Analítico Cx.'!$B69),-('Diário 2º PA'!$O$5:$O$2027=D$1),('Diário 2º PA'!$F$5:$F$2027))+SUMPRODUCT(-('Diário 3º PA'!$E$5:$E$2043='Analítico Cx.'!$B69),-('Diário 3º PA'!$O$5:$O$2043=D$1),('Diário 3º PA'!$F$5:$F$2043))+SUMPRODUCT(-('Diário 4º PA'!$E$5:$E$2010='Analítico Cx.'!$B69),-('Diário 4º PA'!$O$5:$O$2010=D$1),('Diário 4º PA'!$F$5:$F$2010))</f>
        <v>0</v>
      </c>
      <c r="E69" s="215">
        <f>SUMPRODUCT(-('Diário 1º PA'!$E$5:$E$1982='Analítico Cx.'!$B69),-('Diário 1º PA'!$O$5:$O$1982=E$1),('Diário 1º PA'!$F$5:$F$1982))+SUMPRODUCT(-('Diário 2º PA'!$E$5:$E$2027='Analítico Cx.'!$B69),-('Diário 2º PA'!$O$5:$O$2027=E$1),('Diário 2º PA'!$F$5:$F$2027))+SUMPRODUCT(-('Diário 3º PA'!$E$5:$E$2043='Analítico Cx.'!$B69),-('Diário 3º PA'!$O$5:$O$2043=E$1),('Diário 3º PA'!$F$5:$F$2043))+SUMPRODUCT(-('Diário 4º PA'!$E$5:$E$2010='Analítico Cx.'!$B69),-('Diário 4º PA'!$O$5:$O$2010=E$1),('Diário 4º PA'!$F$5:$F$2010))</f>
        <v>0</v>
      </c>
      <c r="F69" s="215">
        <f>SUMPRODUCT(-('Diário 1º PA'!$E$5:$E$1982='Analítico Cx.'!$B69),-('Diário 1º PA'!$O$5:$O$1982=F$1),('Diário 1º PA'!$F$5:$F$1982))+SUMPRODUCT(-('Diário 2º PA'!$E$5:$E$2027='Analítico Cx.'!$B69),-('Diário 2º PA'!$O$5:$O$2027=F$1),('Diário 2º PA'!$F$5:$F$2027))+SUMPRODUCT(-('Diário 3º PA'!$E$5:$E$2043='Analítico Cx.'!$B69),-('Diário 3º PA'!$O$5:$O$2043=F$1),('Diário 3º PA'!$F$5:$F$2043))+SUMPRODUCT(-('Diário 4º PA'!$E$5:$E$2010='Analítico Cx.'!$B69),-('Diário 4º PA'!$O$5:$O$2010=F$1),('Diário 4º PA'!$F$5:$F$2010))</f>
        <v>0</v>
      </c>
      <c r="G69" s="215">
        <f>SUMPRODUCT(-('Diário 1º PA'!$E$5:$E$1982='Analítico Cx.'!$B69),-('Diário 1º PA'!$O$5:$O$1982=G$1),('Diário 1º PA'!$F$5:$F$1982))+SUMPRODUCT(-('Diário 2º PA'!$E$5:$E$2027='Analítico Cx.'!$B69),-('Diário 2º PA'!$O$5:$O$2027=G$1),('Diário 2º PA'!$F$5:$F$2027))+SUMPRODUCT(-('Diário 3º PA'!$E$5:$E$2043='Analítico Cx.'!$B69),-('Diário 3º PA'!$O$5:$O$2043=G$1),('Diário 3º PA'!$F$5:$F$2043))+SUMPRODUCT(-('Diário 4º PA'!$E$5:$E$2010='Analítico Cx.'!$B69),-('Diário 4º PA'!$O$5:$O$2010=G$1),('Diário 4º PA'!$F$5:$F$2010))</f>
        <v>0</v>
      </c>
      <c r="H69" s="215">
        <f>SUMPRODUCT(-('Diário 1º PA'!$E$5:$E$1982='Analítico Cx.'!$B69),-('Diário 1º PA'!$O$5:$O$1982=H$1),('Diário 1º PA'!$F$5:$F$1982))+SUMPRODUCT(-('Diário 2º PA'!$E$5:$E$2027='Analítico Cx.'!$B69),-('Diário 2º PA'!$O$5:$O$2027=H$1),('Diário 2º PA'!$F$5:$F$2027))+SUMPRODUCT(-('Diário 3º PA'!$E$5:$E$2043='Analítico Cx.'!$B69),-('Diário 3º PA'!$O$5:$O$2043=H$1),('Diário 3º PA'!$F$5:$F$2043))+SUMPRODUCT(-('Diário 4º PA'!$E$5:$E$2010='Analítico Cx.'!$B69),-('Diário 4º PA'!$O$5:$O$2010=H$1),('Diário 4º PA'!$F$5:$F$2010))</f>
        <v>0</v>
      </c>
      <c r="I69" s="215">
        <f>SUMPRODUCT(-('Diário 1º PA'!$E$5:$E$1982='Analítico Cx.'!$B69),-('Diário 1º PA'!$O$5:$O$1982=I$1),('Diário 1º PA'!$F$5:$F$1982))+SUMPRODUCT(-('Diário 2º PA'!$E$5:$E$2027='Analítico Cx.'!$B69),-('Diário 2º PA'!$O$5:$O$2027=I$1),('Diário 2º PA'!$F$5:$F$2027))+SUMPRODUCT(-('Diário 3º PA'!$E$5:$E$2043='Analítico Cx.'!$B69),-('Diário 3º PA'!$O$5:$O$2043=I$1),('Diário 3º PA'!$F$5:$F$2043))+SUMPRODUCT(-('Diário 4º PA'!$E$5:$E$2010='Analítico Cx.'!$B69),-('Diário 4º PA'!$O$5:$O$2010=I$1),('Diário 4º PA'!$F$5:$F$2010))</f>
        <v>0</v>
      </c>
      <c r="J69" s="215">
        <f>SUMPRODUCT(-('Diário 1º PA'!$E$5:$E$1982='Analítico Cx.'!$B69),-('Diário 1º PA'!$O$5:$O$1982=J$1),('Diário 1º PA'!$F$5:$F$1982))+SUMPRODUCT(-('Diário 2º PA'!$E$5:$E$2027='Analítico Cx.'!$B69),-('Diário 2º PA'!$O$5:$O$2027=J$1),('Diário 2º PA'!$F$5:$F$2027))+SUMPRODUCT(-('Diário 3º PA'!$E$5:$E$2043='Analítico Cx.'!$B69),-('Diário 3º PA'!$O$5:$O$2043=J$1),('Diário 3º PA'!$F$5:$F$2043))+SUMPRODUCT(-('Diário 4º PA'!$E$5:$E$2010='Analítico Cx.'!$B69),-('Diário 4º PA'!$O$5:$O$2010=J$1),('Diário 4º PA'!$F$5:$F$2010))</f>
        <v>0</v>
      </c>
      <c r="K69" s="215">
        <f>SUMPRODUCT(-('Diário 1º PA'!$E$5:$E$1982='Analítico Cx.'!$B69),-('Diário 1º PA'!$O$5:$O$1982=K$1),('Diário 1º PA'!$F$5:$F$1982))+SUMPRODUCT(-('Diário 2º PA'!$E$5:$E$2027='Analítico Cx.'!$B69),-('Diário 2º PA'!$O$5:$O$2027=K$1),('Diário 2º PA'!$F$5:$F$2027))+SUMPRODUCT(-('Diário 3º PA'!$E$5:$E$2043='Analítico Cx.'!$B69),-('Diário 3º PA'!$O$5:$O$2043=K$1),('Diário 3º PA'!$F$5:$F$2043))+SUMPRODUCT(-('Diário 4º PA'!$E$5:$E$2010='Analítico Cx.'!$B69),-('Diário 4º PA'!$O$5:$O$2010=K$1),('Diário 4º PA'!$F$5:$F$2010))</f>
        <v>0</v>
      </c>
      <c r="L69" s="215">
        <f>SUMPRODUCT(-('Diário 1º PA'!$E$5:$E$1982='Analítico Cx.'!$B69),-('Diário 1º PA'!$O$5:$O$1982=L$1),('Diário 1º PA'!$F$5:$F$1982))+SUMPRODUCT(-('Diário 2º PA'!$E$5:$E$2027='Analítico Cx.'!$B69),-('Diário 2º PA'!$O$5:$O$2027=L$1),('Diário 2º PA'!$F$5:$F$2027))+SUMPRODUCT(-('Diário 3º PA'!$E$5:$E$2043='Analítico Cx.'!$B69),-('Diário 3º PA'!$O$5:$O$2043=L$1),('Diário 3º PA'!$F$5:$F$2043))+SUMPRODUCT(-('Diário 4º PA'!$E$5:$E$2010='Analítico Cx.'!$B69),-('Diário 4º PA'!$O$5:$O$2010=L$1),('Diário 4º PA'!$F$5:$F$2010))</f>
        <v>0</v>
      </c>
      <c r="M69" s="215">
        <f>SUMPRODUCT(-('Diário 1º PA'!$E$5:$E$1982='Analítico Cx.'!$B69),-('Diário 1º PA'!$O$5:$O$1982=M$1),('Diário 1º PA'!$F$5:$F$1982))+SUMPRODUCT(-('Diário 2º PA'!$E$5:$E$2027='Analítico Cx.'!$B69),-('Diário 2º PA'!$O$5:$O$2027=M$1),('Diário 2º PA'!$F$5:$F$2027))+SUMPRODUCT(-('Diário 3º PA'!$E$5:$E$2043='Analítico Cx.'!$B69),-('Diário 3º PA'!$O$5:$O$2043=M$1),('Diário 3º PA'!$F$5:$F$2043))+SUMPRODUCT(-('Diário 4º PA'!$E$5:$E$2010='Analítico Cx.'!$B69),-('Diário 4º PA'!$O$5:$O$2010=M$1),('Diário 4º PA'!$F$5:$F$2010))</f>
        <v>0</v>
      </c>
      <c r="N69" s="215">
        <f>SUMPRODUCT(-('Diário 1º PA'!$E$5:$E$1982='Analítico Cx.'!$B69),-('Diário 1º PA'!$O$5:$O$1982=N$1),('Diário 1º PA'!$F$5:$F$1982))+SUMPRODUCT(-('Diário 2º PA'!$E$5:$E$2027='Analítico Cx.'!$B69),-('Diário 2º PA'!$O$5:$O$2027=N$1),('Diário 2º PA'!$F$5:$F$2027))+SUMPRODUCT(-('Diário 3º PA'!$E$5:$E$2043='Analítico Cx.'!$B69),-('Diário 3º PA'!$O$5:$O$2043=N$1),('Diário 3º PA'!$F$5:$F$2043))+SUMPRODUCT(-('Diário 4º PA'!$E$5:$E$2010='Analítico Cx.'!$B69),-('Diário 4º PA'!$O$5:$O$2010=N$1),('Diário 4º PA'!$F$5:$F$2010))</f>
        <v>0</v>
      </c>
      <c r="O69" s="216">
        <f t="shared" si="16"/>
        <v>0</v>
      </c>
      <c r="P69" s="191">
        <f t="shared" si="15"/>
        <v>0</v>
      </c>
    </row>
    <row r="70" spans="1:16" ht="23.25" customHeight="1" x14ac:dyDescent="0.2">
      <c r="A70" s="225" t="s">
        <v>121</v>
      </c>
      <c r="B70" s="236" t="s">
        <v>59</v>
      </c>
      <c r="C70" s="215">
        <f>SUMPRODUCT(-('Diário 1º PA'!$E$5:$E$1982='Analítico Cx.'!$B70),-('Diário 1º PA'!$O$5:$O$1982=C$1),('Diário 1º PA'!$F$5:$F$1982))+SUMPRODUCT(-('Diário 2º PA'!$E$5:$E$2027='Analítico Cx.'!$B70),-('Diário 2º PA'!$O$5:$O$2027=C$1),('Diário 2º PA'!$F$5:$F$2027))+SUMPRODUCT(-('Diário 3º PA'!$E$5:$E$2043='Analítico Cx.'!$B70),-('Diário 3º PA'!$O$5:$O$2043=C$1),('Diário 3º PA'!$F$5:$F$2043))+SUMPRODUCT(-('Diário 4º PA'!$E$5:$E$2010='Analítico Cx.'!$B70),-('Diário 4º PA'!$O$5:$O$2010=C$1),('Diário 4º PA'!$F$5:$F$2010))</f>
        <v>0</v>
      </c>
      <c r="D70" s="215">
        <f>SUMPRODUCT(-('Diário 1º PA'!$E$5:$E$1982='Analítico Cx.'!$B70),-('Diário 1º PA'!$O$5:$O$1982=D$1),('Diário 1º PA'!$F$5:$F$1982))+SUMPRODUCT(-('Diário 2º PA'!$E$5:$E$2027='Analítico Cx.'!$B70),-('Diário 2º PA'!$O$5:$O$2027=D$1),('Diário 2º PA'!$F$5:$F$2027))+SUMPRODUCT(-('Diário 3º PA'!$E$5:$E$2043='Analítico Cx.'!$B70),-('Diário 3º PA'!$O$5:$O$2043=D$1),('Diário 3º PA'!$F$5:$F$2043))+SUMPRODUCT(-('Diário 4º PA'!$E$5:$E$2010='Analítico Cx.'!$B70),-('Diário 4º PA'!$O$5:$O$2010=D$1),('Diário 4º PA'!$F$5:$F$2010))</f>
        <v>40800</v>
      </c>
      <c r="E70" s="215">
        <f>SUMPRODUCT(-('Diário 1º PA'!$E$5:$E$1982='Analítico Cx.'!$B70),-('Diário 1º PA'!$O$5:$O$1982=E$1),('Diário 1º PA'!$F$5:$F$1982))+SUMPRODUCT(-('Diário 2º PA'!$E$5:$E$2027='Analítico Cx.'!$B70),-('Diário 2º PA'!$O$5:$O$2027=E$1),('Diário 2º PA'!$F$5:$F$2027))+SUMPRODUCT(-('Diário 3º PA'!$E$5:$E$2043='Analítico Cx.'!$B70),-('Diário 3º PA'!$O$5:$O$2043=E$1),('Diário 3º PA'!$F$5:$F$2043))+SUMPRODUCT(-('Diário 4º PA'!$E$5:$E$2010='Analítico Cx.'!$B70),-('Diário 4º PA'!$O$5:$O$2010=E$1),('Diário 4º PA'!$F$5:$F$2010))</f>
        <v>40800</v>
      </c>
      <c r="F70" s="215">
        <f>SUMPRODUCT(-('Diário 1º PA'!$E$5:$E$1982='Analítico Cx.'!$B70),-('Diário 1º PA'!$O$5:$O$1982=F$1),('Diário 1º PA'!$F$5:$F$1982))+SUMPRODUCT(-('Diário 2º PA'!$E$5:$E$2027='Analítico Cx.'!$B70),-('Diário 2º PA'!$O$5:$O$2027=F$1),('Diário 2º PA'!$F$5:$F$2027))+SUMPRODUCT(-('Diário 3º PA'!$E$5:$E$2043='Analítico Cx.'!$B70),-('Diário 3º PA'!$O$5:$O$2043=F$1),('Diário 3º PA'!$F$5:$F$2043))+SUMPRODUCT(-('Diário 4º PA'!$E$5:$E$2010='Analítico Cx.'!$B70),-('Diário 4º PA'!$O$5:$O$2010=F$1),('Diário 4º PA'!$F$5:$F$2010))</f>
        <v>0</v>
      </c>
      <c r="G70" s="215">
        <f>SUMPRODUCT(-('Diário 1º PA'!$E$5:$E$1982='Analítico Cx.'!$B70),-('Diário 1º PA'!$O$5:$O$1982=G$1),('Diário 1º PA'!$F$5:$F$1982))+SUMPRODUCT(-('Diário 2º PA'!$E$5:$E$2027='Analítico Cx.'!$B70),-('Diário 2º PA'!$O$5:$O$2027=G$1),('Diário 2º PA'!$F$5:$F$2027))+SUMPRODUCT(-('Diário 3º PA'!$E$5:$E$2043='Analítico Cx.'!$B70),-('Diário 3º PA'!$O$5:$O$2043=G$1),('Diário 3º PA'!$F$5:$F$2043))+SUMPRODUCT(-('Diário 4º PA'!$E$5:$E$2010='Analítico Cx.'!$B70),-('Diário 4º PA'!$O$5:$O$2010=G$1),('Diário 4º PA'!$F$5:$F$2010))</f>
        <v>0</v>
      </c>
      <c r="H70" s="215">
        <f>SUMPRODUCT(-('Diário 1º PA'!$E$5:$E$1982='Analítico Cx.'!$B70),-('Diário 1º PA'!$O$5:$O$1982=H$1),('Diário 1º PA'!$F$5:$F$1982))+SUMPRODUCT(-('Diário 2º PA'!$E$5:$E$2027='Analítico Cx.'!$B70),-('Diário 2º PA'!$O$5:$O$2027=H$1),('Diário 2º PA'!$F$5:$F$2027))+SUMPRODUCT(-('Diário 3º PA'!$E$5:$E$2043='Analítico Cx.'!$B70),-('Diário 3º PA'!$O$5:$O$2043=H$1),('Diário 3º PA'!$F$5:$F$2043))+SUMPRODUCT(-('Diário 4º PA'!$E$5:$E$2010='Analítico Cx.'!$B70),-('Diário 4º PA'!$O$5:$O$2010=H$1),('Diário 4º PA'!$F$5:$F$2010))</f>
        <v>0</v>
      </c>
      <c r="I70" s="215">
        <f>SUMPRODUCT(-('Diário 1º PA'!$E$5:$E$1982='Analítico Cx.'!$B70),-('Diário 1º PA'!$O$5:$O$1982=I$1),('Diário 1º PA'!$F$5:$F$1982))+SUMPRODUCT(-('Diário 2º PA'!$E$5:$E$2027='Analítico Cx.'!$B70),-('Diário 2º PA'!$O$5:$O$2027=I$1),('Diário 2º PA'!$F$5:$F$2027))+SUMPRODUCT(-('Diário 3º PA'!$E$5:$E$2043='Analítico Cx.'!$B70),-('Diário 3º PA'!$O$5:$O$2043=I$1),('Diário 3º PA'!$F$5:$F$2043))+SUMPRODUCT(-('Diário 4º PA'!$E$5:$E$2010='Analítico Cx.'!$B70),-('Diário 4º PA'!$O$5:$O$2010=I$1),('Diário 4º PA'!$F$5:$F$2010))</f>
        <v>0</v>
      </c>
      <c r="J70" s="215">
        <f>SUMPRODUCT(-('Diário 1º PA'!$E$5:$E$1982='Analítico Cx.'!$B70),-('Diário 1º PA'!$O$5:$O$1982=J$1),('Diário 1º PA'!$F$5:$F$1982))+SUMPRODUCT(-('Diário 2º PA'!$E$5:$E$2027='Analítico Cx.'!$B70),-('Diário 2º PA'!$O$5:$O$2027=J$1),('Diário 2º PA'!$F$5:$F$2027))+SUMPRODUCT(-('Diário 3º PA'!$E$5:$E$2043='Analítico Cx.'!$B70),-('Diário 3º PA'!$O$5:$O$2043=J$1),('Diário 3º PA'!$F$5:$F$2043))+SUMPRODUCT(-('Diário 4º PA'!$E$5:$E$2010='Analítico Cx.'!$B70),-('Diário 4º PA'!$O$5:$O$2010=J$1),('Diário 4º PA'!$F$5:$F$2010))</f>
        <v>0</v>
      </c>
      <c r="K70" s="215">
        <f>SUMPRODUCT(-('Diário 1º PA'!$E$5:$E$1982='Analítico Cx.'!$B70),-('Diário 1º PA'!$O$5:$O$1982=K$1),('Diário 1º PA'!$F$5:$F$1982))+SUMPRODUCT(-('Diário 2º PA'!$E$5:$E$2027='Analítico Cx.'!$B70),-('Diário 2º PA'!$O$5:$O$2027=K$1),('Diário 2º PA'!$F$5:$F$2027))+SUMPRODUCT(-('Diário 3º PA'!$E$5:$E$2043='Analítico Cx.'!$B70),-('Diário 3º PA'!$O$5:$O$2043=K$1),('Diário 3º PA'!$F$5:$F$2043))+SUMPRODUCT(-('Diário 4º PA'!$E$5:$E$2010='Analítico Cx.'!$B70),-('Diário 4º PA'!$O$5:$O$2010=K$1),('Diário 4º PA'!$F$5:$F$2010))</f>
        <v>0</v>
      </c>
      <c r="L70" s="215">
        <f>SUMPRODUCT(-('Diário 1º PA'!$E$5:$E$1982='Analítico Cx.'!$B70),-('Diário 1º PA'!$O$5:$O$1982=L$1),('Diário 1º PA'!$F$5:$F$1982))+SUMPRODUCT(-('Diário 2º PA'!$E$5:$E$2027='Analítico Cx.'!$B70),-('Diário 2º PA'!$O$5:$O$2027=L$1),('Diário 2º PA'!$F$5:$F$2027))+SUMPRODUCT(-('Diário 3º PA'!$E$5:$E$2043='Analítico Cx.'!$B70),-('Diário 3º PA'!$O$5:$O$2043=L$1),('Diário 3º PA'!$F$5:$F$2043))+SUMPRODUCT(-('Diário 4º PA'!$E$5:$E$2010='Analítico Cx.'!$B70),-('Diário 4º PA'!$O$5:$O$2010=L$1),('Diário 4º PA'!$F$5:$F$2010))</f>
        <v>0</v>
      </c>
      <c r="M70" s="215">
        <f>SUMPRODUCT(-('Diário 1º PA'!$E$5:$E$1982='Analítico Cx.'!$B70),-('Diário 1º PA'!$O$5:$O$1982=M$1),('Diário 1º PA'!$F$5:$F$1982))+SUMPRODUCT(-('Diário 2º PA'!$E$5:$E$2027='Analítico Cx.'!$B70),-('Diário 2º PA'!$O$5:$O$2027=M$1),('Diário 2º PA'!$F$5:$F$2027))+SUMPRODUCT(-('Diário 3º PA'!$E$5:$E$2043='Analítico Cx.'!$B70),-('Diário 3º PA'!$O$5:$O$2043=M$1),('Diário 3º PA'!$F$5:$F$2043))+SUMPRODUCT(-('Diário 4º PA'!$E$5:$E$2010='Analítico Cx.'!$B70),-('Diário 4º PA'!$O$5:$O$2010=M$1),('Diário 4º PA'!$F$5:$F$2010))</f>
        <v>0</v>
      </c>
      <c r="N70" s="215">
        <f>SUMPRODUCT(-('Diário 1º PA'!$E$5:$E$1982='Analítico Cx.'!$B70),-('Diário 1º PA'!$O$5:$O$1982=N$1),('Diário 1º PA'!$F$5:$F$1982))+SUMPRODUCT(-('Diário 2º PA'!$E$5:$E$2027='Analítico Cx.'!$B70),-('Diário 2º PA'!$O$5:$O$2027=N$1),('Diário 2º PA'!$F$5:$F$2027))+SUMPRODUCT(-('Diário 3º PA'!$E$5:$E$2043='Analítico Cx.'!$B70),-('Diário 3º PA'!$O$5:$O$2043=N$1),('Diário 3º PA'!$F$5:$F$2043))+SUMPRODUCT(-('Diário 4º PA'!$E$5:$E$2010='Analítico Cx.'!$B70),-('Diário 4º PA'!$O$5:$O$2010=N$1),('Diário 4º PA'!$F$5:$F$2010))</f>
        <v>0</v>
      </c>
      <c r="O70" s="216">
        <f t="shared" si="16"/>
        <v>81600</v>
      </c>
      <c r="P70" s="191">
        <f t="shared" si="15"/>
        <v>1.1837893901484878E-2</v>
      </c>
    </row>
    <row r="71" spans="1:16" ht="23.25" customHeight="1" x14ac:dyDescent="0.2">
      <c r="A71" s="225" t="s">
        <v>122</v>
      </c>
      <c r="B71" s="236" t="s">
        <v>9</v>
      </c>
      <c r="C71" s="215">
        <f>SUMPRODUCT(-('Diário 1º PA'!$E$5:$E$1982='Analítico Cx.'!$B71),-('Diário 1º PA'!$O$5:$O$1982=C$1),('Diário 1º PA'!$F$5:$F$1982))+SUMPRODUCT(-('Diário 2º PA'!$E$5:$E$2027='Analítico Cx.'!$B71),-('Diário 2º PA'!$O$5:$O$2027=C$1),('Diário 2º PA'!$F$5:$F$2027))+SUMPRODUCT(-('Diário 3º PA'!$E$5:$E$2043='Analítico Cx.'!$B71),-('Diário 3º PA'!$O$5:$O$2043=C$1),('Diário 3º PA'!$F$5:$F$2043))+SUMPRODUCT(-('Diário 4º PA'!$E$5:$E$2010='Analítico Cx.'!$B71),-('Diário 4º PA'!$O$5:$O$2010=C$1),('Diário 4º PA'!$F$5:$F$2010))</f>
        <v>0</v>
      </c>
      <c r="D71" s="215">
        <f>SUMPRODUCT(-('Diário 1º PA'!$E$5:$E$1982='Analítico Cx.'!$B71),-('Diário 1º PA'!$O$5:$O$1982=D$1),('Diário 1º PA'!$F$5:$F$1982))+SUMPRODUCT(-('Diário 2º PA'!$E$5:$E$2027='Analítico Cx.'!$B71),-('Diário 2º PA'!$O$5:$O$2027=D$1),('Diário 2º PA'!$F$5:$F$2027))+SUMPRODUCT(-('Diário 3º PA'!$E$5:$E$2043='Analítico Cx.'!$B71),-('Diário 3º PA'!$O$5:$O$2043=D$1),('Diário 3º PA'!$F$5:$F$2043))+SUMPRODUCT(-('Diário 4º PA'!$E$5:$E$2010='Analítico Cx.'!$B71),-('Diário 4º PA'!$O$5:$O$2010=D$1),('Diário 4º PA'!$F$5:$F$2010))</f>
        <v>0</v>
      </c>
      <c r="E71" s="215">
        <f>SUMPRODUCT(-('Diário 1º PA'!$E$5:$E$1982='Analítico Cx.'!$B71),-('Diário 1º PA'!$O$5:$O$1982=E$1),('Diário 1º PA'!$F$5:$F$1982))+SUMPRODUCT(-('Diário 2º PA'!$E$5:$E$2027='Analítico Cx.'!$B71),-('Diário 2º PA'!$O$5:$O$2027=E$1),('Diário 2º PA'!$F$5:$F$2027))+SUMPRODUCT(-('Diário 3º PA'!$E$5:$E$2043='Analítico Cx.'!$B71),-('Diário 3º PA'!$O$5:$O$2043=E$1),('Diário 3º PA'!$F$5:$F$2043))+SUMPRODUCT(-('Diário 4º PA'!$E$5:$E$2010='Analítico Cx.'!$B71),-('Diário 4º PA'!$O$5:$O$2010=E$1),('Diário 4º PA'!$F$5:$F$2010))</f>
        <v>0</v>
      </c>
      <c r="F71" s="215">
        <f>SUMPRODUCT(-('Diário 1º PA'!$E$5:$E$1982='Analítico Cx.'!$B71),-('Diário 1º PA'!$O$5:$O$1982=F$1),('Diário 1º PA'!$F$5:$F$1982))+SUMPRODUCT(-('Diário 2º PA'!$E$5:$E$2027='Analítico Cx.'!$B71),-('Diário 2º PA'!$O$5:$O$2027=F$1),('Diário 2º PA'!$F$5:$F$2027))+SUMPRODUCT(-('Diário 3º PA'!$E$5:$E$2043='Analítico Cx.'!$B71),-('Diário 3º PA'!$O$5:$O$2043=F$1),('Diário 3º PA'!$F$5:$F$2043))+SUMPRODUCT(-('Diário 4º PA'!$E$5:$E$2010='Analítico Cx.'!$B71),-('Diário 4º PA'!$O$5:$O$2010=F$1),('Diário 4º PA'!$F$5:$F$2010))</f>
        <v>0</v>
      </c>
      <c r="G71" s="215">
        <f>SUMPRODUCT(-('Diário 1º PA'!$E$5:$E$1982='Analítico Cx.'!$B71),-('Diário 1º PA'!$O$5:$O$1982=G$1),('Diário 1º PA'!$F$5:$F$1982))+SUMPRODUCT(-('Diário 2º PA'!$E$5:$E$2027='Analítico Cx.'!$B71),-('Diário 2º PA'!$O$5:$O$2027=G$1),('Diário 2º PA'!$F$5:$F$2027))+SUMPRODUCT(-('Diário 3º PA'!$E$5:$E$2043='Analítico Cx.'!$B71),-('Diário 3º PA'!$O$5:$O$2043=G$1),('Diário 3º PA'!$F$5:$F$2043))+SUMPRODUCT(-('Diário 4º PA'!$E$5:$E$2010='Analítico Cx.'!$B71),-('Diário 4º PA'!$O$5:$O$2010=G$1),('Diário 4º PA'!$F$5:$F$2010))</f>
        <v>0</v>
      </c>
      <c r="H71" s="215">
        <f>SUMPRODUCT(-('Diário 1º PA'!$E$5:$E$1982='Analítico Cx.'!$B71),-('Diário 1º PA'!$O$5:$O$1982=H$1),('Diário 1º PA'!$F$5:$F$1982))+SUMPRODUCT(-('Diário 2º PA'!$E$5:$E$2027='Analítico Cx.'!$B71),-('Diário 2º PA'!$O$5:$O$2027=H$1),('Diário 2º PA'!$F$5:$F$2027))+SUMPRODUCT(-('Diário 3º PA'!$E$5:$E$2043='Analítico Cx.'!$B71),-('Diário 3º PA'!$O$5:$O$2043=H$1),('Diário 3º PA'!$F$5:$F$2043))+SUMPRODUCT(-('Diário 4º PA'!$E$5:$E$2010='Analítico Cx.'!$B71),-('Diário 4º PA'!$O$5:$O$2010=H$1),('Diário 4º PA'!$F$5:$F$2010))</f>
        <v>0</v>
      </c>
      <c r="I71" s="215">
        <f>SUMPRODUCT(-('Diário 1º PA'!$E$5:$E$1982='Analítico Cx.'!$B71),-('Diário 1º PA'!$O$5:$O$1982=I$1),('Diário 1º PA'!$F$5:$F$1982))+SUMPRODUCT(-('Diário 2º PA'!$E$5:$E$2027='Analítico Cx.'!$B71),-('Diário 2º PA'!$O$5:$O$2027=I$1),('Diário 2º PA'!$F$5:$F$2027))+SUMPRODUCT(-('Diário 3º PA'!$E$5:$E$2043='Analítico Cx.'!$B71),-('Diário 3º PA'!$O$5:$O$2043=I$1),('Diário 3º PA'!$F$5:$F$2043))+SUMPRODUCT(-('Diário 4º PA'!$E$5:$E$2010='Analítico Cx.'!$B71),-('Diário 4º PA'!$O$5:$O$2010=I$1),('Diário 4º PA'!$F$5:$F$2010))</f>
        <v>0</v>
      </c>
      <c r="J71" s="215">
        <f>SUMPRODUCT(-('Diário 1º PA'!$E$5:$E$1982='Analítico Cx.'!$B71),-('Diário 1º PA'!$O$5:$O$1982=J$1),('Diário 1º PA'!$F$5:$F$1982))+SUMPRODUCT(-('Diário 2º PA'!$E$5:$E$2027='Analítico Cx.'!$B71),-('Diário 2º PA'!$O$5:$O$2027=J$1),('Diário 2º PA'!$F$5:$F$2027))+SUMPRODUCT(-('Diário 3º PA'!$E$5:$E$2043='Analítico Cx.'!$B71),-('Diário 3º PA'!$O$5:$O$2043=J$1),('Diário 3º PA'!$F$5:$F$2043))+SUMPRODUCT(-('Diário 4º PA'!$E$5:$E$2010='Analítico Cx.'!$B71),-('Diário 4º PA'!$O$5:$O$2010=J$1),('Diário 4º PA'!$F$5:$F$2010))</f>
        <v>0</v>
      </c>
      <c r="K71" s="215">
        <f>SUMPRODUCT(-('Diário 1º PA'!$E$5:$E$1982='Analítico Cx.'!$B71),-('Diário 1º PA'!$O$5:$O$1982=K$1),('Diário 1º PA'!$F$5:$F$1982))+SUMPRODUCT(-('Diário 2º PA'!$E$5:$E$2027='Analítico Cx.'!$B71),-('Diário 2º PA'!$O$5:$O$2027=K$1),('Diário 2º PA'!$F$5:$F$2027))+SUMPRODUCT(-('Diário 3º PA'!$E$5:$E$2043='Analítico Cx.'!$B71),-('Diário 3º PA'!$O$5:$O$2043=K$1),('Diário 3º PA'!$F$5:$F$2043))+SUMPRODUCT(-('Diário 4º PA'!$E$5:$E$2010='Analítico Cx.'!$B71),-('Diário 4º PA'!$O$5:$O$2010=K$1),('Diário 4º PA'!$F$5:$F$2010))</f>
        <v>0</v>
      </c>
      <c r="L71" s="215">
        <f>SUMPRODUCT(-('Diário 1º PA'!$E$5:$E$1982='Analítico Cx.'!$B71),-('Diário 1º PA'!$O$5:$O$1982=L$1),('Diário 1º PA'!$F$5:$F$1982))+SUMPRODUCT(-('Diário 2º PA'!$E$5:$E$2027='Analítico Cx.'!$B71),-('Diário 2º PA'!$O$5:$O$2027=L$1),('Diário 2º PA'!$F$5:$F$2027))+SUMPRODUCT(-('Diário 3º PA'!$E$5:$E$2043='Analítico Cx.'!$B71),-('Diário 3º PA'!$O$5:$O$2043=L$1),('Diário 3º PA'!$F$5:$F$2043))+SUMPRODUCT(-('Diário 4º PA'!$E$5:$E$2010='Analítico Cx.'!$B71),-('Diário 4º PA'!$O$5:$O$2010=L$1),('Diário 4º PA'!$F$5:$F$2010))</f>
        <v>0</v>
      </c>
      <c r="M71" s="215">
        <f>SUMPRODUCT(-('Diário 1º PA'!$E$5:$E$1982='Analítico Cx.'!$B71),-('Diário 1º PA'!$O$5:$O$1982=M$1),('Diário 1º PA'!$F$5:$F$1982))+SUMPRODUCT(-('Diário 2º PA'!$E$5:$E$2027='Analítico Cx.'!$B71),-('Diário 2º PA'!$O$5:$O$2027=M$1),('Diário 2º PA'!$F$5:$F$2027))+SUMPRODUCT(-('Diário 3º PA'!$E$5:$E$2043='Analítico Cx.'!$B71),-('Diário 3º PA'!$O$5:$O$2043=M$1),('Diário 3º PA'!$F$5:$F$2043))+SUMPRODUCT(-('Diário 4º PA'!$E$5:$E$2010='Analítico Cx.'!$B71),-('Diário 4º PA'!$O$5:$O$2010=M$1),('Diário 4º PA'!$F$5:$F$2010))</f>
        <v>0</v>
      </c>
      <c r="N71" s="215">
        <f>SUMPRODUCT(-('Diário 1º PA'!$E$5:$E$1982='Analítico Cx.'!$B71),-('Diário 1º PA'!$O$5:$O$1982=N$1),('Diário 1º PA'!$F$5:$F$1982))+SUMPRODUCT(-('Diário 2º PA'!$E$5:$E$2027='Analítico Cx.'!$B71),-('Diário 2º PA'!$O$5:$O$2027=N$1),('Diário 2º PA'!$F$5:$F$2027))+SUMPRODUCT(-('Diário 3º PA'!$E$5:$E$2043='Analítico Cx.'!$B71),-('Diário 3º PA'!$O$5:$O$2043=N$1),('Diário 3º PA'!$F$5:$F$2043))+SUMPRODUCT(-('Diário 4º PA'!$E$5:$E$2010='Analítico Cx.'!$B71),-('Diário 4º PA'!$O$5:$O$2010=N$1),('Diário 4º PA'!$F$5:$F$2010))</f>
        <v>0</v>
      </c>
      <c r="O71" s="216">
        <f t="shared" si="16"/>
        <v>0</v>
      </c>
      <c r="P71" s="191">
        <f t="shared" si="15"/>
        <v>0</v>
      </c>
    </row>
    <row r="72" spans="1:16" ht="23.25" customHeight="1" x14ac:dyDescent="0.2">
      <c r="A72" s="225" t="s">
        <v>123</v>
      </c>
      <c r="B72" s="236" t="s">
        <v>329</v>
      </c>
      <c r="C72" s="215">
        <f>SUMPRODUCT(-('Diário 1º PA'!$E$5:$E$1982='Analítico Cx.'!$B72),-('Diário 1º PA'!$O$5:$O$1982=C$1),('Diário 1º PA'!$F$5:$F$1982))+SUMPRODUCT(-('Diário 2º PA'!$E$5:$E$2027='Analítico Cx.'!$B72),-('Diário 2º PA'!$O$5:$O$2027=C$1),('Diário 2º PA'!$F$5:$F$2027))+SUMPRODUCT(-('Diário 3º PA'!$E$5:$E$2043='Analítico Cx.'!$B72),-('Diário 3º PA'!$O$5:$O$2043=C$1),('Diário 3º PA'!$F$5:$F$2043))+SUMPRODUCT(-('Diário 4º PA'!$E$5:$E$2010='Analítico Cx.'!$B72),-('Diário 4º PA'!$O$5:$O$2010=C$1),('Diário 4º PA'!$F$5:$F$2010))</f>
        <v>0</v>
      </c>
      <c r="D72" s="215">
        <f>SUMPRODUCT(-('Diário 1º PA'!$E$5:$E$1982='Analítico Cx.'!$B72),-('Diário 1º PA'!$O$5:$O$1982=D$1),('Diário 1º PA'!$F$5:$F$1982))+SUMPRODUCT(-('Diário 2º PA'!$E$5:$E$2027='Analítico Cx.'!$B72),-('Diário 2º PA'!$O$5:$O$2027=D$1),('Diário 2º PA'!$F$5:$F$2027))+SUMPRODUCT(-('Diário 3º PA'!$E$5:$E$2043='Analítico Cx.'!$B72),-('Diário 3º PA'!$O$5:$O$2043=D$1),('Diário 3º PA'!$F$5:$F$2043))+SUMPRODUCT(-('Diário 4º PA'!$E$5:$E$2010='Analítico Cx.'!$B72),-('Diário 4º PA'!$O$5:$O$2010=D$1),('Diário 4º PA'!$F$5:$F$2010))</f>
        <v>0</v>
      </c>
      <c r="E72" s="215">
        <f>SUMPRODUCT(-('Diário 1º PA'!$E$5:$E$1982='Analítico Cx.'!$B72),-('Diário 1º PA'!$O$5:$O$1982=E$1),('Diário 1º PA'!$F$5:$F$1982))+SUMPRODUCT(-('Diário 2º PA'!$E$5:$E$2027='Analítico Cx.'!$B72),-('Diário 2º PA'!$O$5:$O$2027=E$1),('Diário 2º PA'!$F$5:$F$2027))+SUMPRODUCT(-('Diário 3º PA'!$E$5:$E$2043='Analítico Cx.'!$B72),-('Diário 3º PA'!$O$5:$O$2043=E$1),('Diário 3º PA'!$F$5:$F$2043))+SUMPRODUCT(-('Diário 4º PA'!$E$5:$E$2010='Analítico Cx.'!$B72),-('Diário 4º PA'!$O$5:$O$2010=E$1),('Diário 4º PA'!$F$5:$F$2010))</f>
        <v>0</v>
      </c>
      <c r="F72" s="215">
        <f>SUMPRODUCT(-('Diário 1º PA'!$E$5:$E$1982='Analítico Cx.'!$B72),-('Diário 1º PA'!$O$5:$O$1982=F$1),('Diário 1º PA'!$F$5:$F$1982))+SUMPRODUCT(-('Diário 2º PA'!$E$5:$E$2027='Analítico Cx.'!$B72),-('Diário 2º PA'!$O$5:$O$2027=F$1),('Diário 2º PA'!$F$5:$F$2027))+SUMPRODUCT(-('Diário 3º PA'!$E$5:$E$2043='Analítico Cx.'!$B72),-('Diário 3º PA'!$O$5:$O$2043=F$1),('Diário 3º PA'!$F$5:$F$2043))+SUMPRODUCT(-('Diário 4º PA'!$E$5:$E$2010='Analítico Cx.'!$B72),-('Diário 4º PA'!$O$5:$O$2010=F$1),('Diário 4º PA'!$F$5:$F$2010))</f>
        <v>0</v>
      </c>
      <c r="G72" s="215">
        <f>SUMPRODUCT(-('Diário 1º PA'!$E$5:$E$1982='Analítico Cx.'!$B72),-('Diário 1º PA'!$O$5:$O$1982=G$1),('Diário 1º PA'!$F$5:$F$1982))+SUMPRODUCT(-('Diário 2º PA'!$E$5:$E$2027='Analítico Cx.'!$B72),-('Diário 2º PA'!$O$5:$O$2027=G$1),('Diário 2º PA'!$F$5:$F$2027))+SUMPRODUCT(-('Diário 3º PA'!$E$5:$E$2043='Analítico Cx.'!$B72),-('Diário 3º PA'!$O$5:$O$2043=G$1),('Diário 3º PA'!$F$5:$F$2043))+SUMPRODUCT(-('Diário 4º PA'!$E$5:$E$2010='Analítico Cx.'!$B72),-('Diário 4º PA'!$O$5:$O$2010=G$1),('Diário 4º PA'!$F$5:$F$2010))</f>
        <v>0</v>
      </c>
      <c r="H72" s="215">
        <f>SUMPRODUCT(-('Diário 1º PA'!$E$5:$E$1982='Analítico Cx.'!$B72),-('Diário 1º PA'!$O$5:$O$1982=H$1),('Diário 1º PA'!$F$5:$F$1982))+SUMPRODUCT(-('Diário 2º PA'!$E$5:$E$2027='Analítico Cx.'!$B72),-('Diário 2º PA'!$O$5:$O$2027=H$1),('Diário 2º PA'!$F$5:$F$2027))+SUMPRODUCT(-('Diário 3º PA'!$E$5:$E$2043='Analítico Cx.'!$B72),-('Diário 3º PA'!$O$5:$O$2043=H$1),('Diário 3º PA'!$F$5:$F$2043))+SUMPRODUCT(-('Diário 4º PA'!$E$5:$E$2010='Analítico Cx.'!$B72),-('Diário 4º PA'!$O$5:$O$2010=H$1),('Diário 4º PA'!$F$5:$F$2010))</f>
        <v>0</v>
      </c>
      <c r="I72" s="215">
        <f>SUMPRODUCT(-('Diário 1º PA'!$E$5:$E$1982='Analítico Cx.'!$B72),-('Diário 1º PA'!$O$5:$O$1982=I$1),('Diário 1º PA'!$F$5:$F$1982))+SUMPRODUCT(-('Diário 2º PA'!$E$5:$E$2027='Analítico Cx.'!$B72),-('Diário 2º PA'!$O$5:$O$2027=I$1),('Diário 2º PA'!$F$5:$F$2027))+SUMPRODUCT(-('Diário 3º PA'!$E$5:$E$2043='Analítico Cx.'!$B72),-('Diário 3º PA'!$O$5:$O$2043=I$1),('Diário 3º PA'!$F$5:$F$2043))+SUMPRODUCT(-('Diário 4º PA'!$E$5:$E$2010='Analítico Cx.'!$B72),-('Diário 4º PA'!$O$5:$O$2010=I$1),('Diário 4º PA'!$F$5:$F$2010))</f>
        <v>0</v>
      </c>
      <c r="J72" s="215">
        <f>SUMPRODUCT(-('Diário 1º PA'!$E$5:$E$1982='Analítico Cx.'!$B72),-('Diário 1º PA'!$O$5:$O$1982=J$1),('Diário 1º PA'!$F$5:$F$1982))+SUMPRODUCT(-('Diário 2º PA'!$E$5:$E$2027='Analítico Cx.'!$B72),-('Diário 2º PA'!$O$5:$O$2027=J$1),('Diário 2º PA'!$F$5:$F$2027))+SUMPRODUCT(-('Diário 3º PA'!$E$5:$E$2043='Analítico Cx.'!$B72),-('Diário 3º PA'!$O$5:$O$2043=J$1),('Diário 3º PA'!$F$5:$F$2043))+SUMPRODUCT(-('Diário 4º PA'!$E$5:$E$2010='Analítico Cx.'!$B72),-('Diário 4º PA'!$O$5:$O$2010=J$1),('Diário 4º PA'!$F$5:$F$2010))</f>
        <v>0</v>
      </c>
      <c r="K72" s="215">
        <f>SUMPRODUCT(-('Diário 1º PA'!$E$5:$E$1982='Analítico Cx.'!$B72),-('Diário 1º PA'!$O$5:$O$1982=K$1),('Diário 1º PA'!$F$5:$F$1982))+SUMPRODUCT(-('Diário 2º PA'!$E$5:$E$2027='Analítico Cx.'!$B72),-('Diário 2º PA'!$O$5:$O$2027=K$1),('Diário 2º PA'!$F$5:$F$2027))+SUMPRODUCT(-('Diário 3º PA'!$E$5:$E$2043='Analítico Cx.'!$B72),-('Diário 3º PA'!$O$5:$O$2043=K$1),('Diário 3º PA'!$F$5:$F$2043))+SUMPRODUCT(-('Diário 4º PA'!$E$5:$E$2010='Analítico Cx.'!$B72),-('Diário 4º PA'!$O$5:$O$2010=K$1),('Diário 4º PA'!$F$5:$F$2010))</f>
        <v>0</v>
      </c>
      <c r="L72" s="215">
        <f>SUMPRODUCT(-('Diário 1º PA'!$E$5:$E$1982='Analítico Cx.'!$B72),-('Diário 1º PA'!$O$5:$O$1982=L$1),('Diário 1º PA'!$F$5:$F$1982))+SUMPRODUCT(-('Diário 2º PA'!$E$5:$E$2027='Analítico Cx.'!$B72),-('Diário 2º PA'!$O$5:$O$2027=L$1),('Diário 2º PA'!$F$5:$F$2027))+SUMPRODUCT(-('Diário 3º PA'!$E$5:$E$2043='Analítico Cx.'!$B72),-('Diário 3º PA'!$O$5:$O$2043=L$1),('Diário 3º PA'!$F$5:$F$2043))+SUMPRODUCT(-('Diário 4º PA'!$E$5:$E$2010='Analítico Cx.'!$B72),-('Diário 4º PA'!$O$5:$O$2010=L$1),('Diário 4º PA'!$F$5:$F$2010))</f>
        <v>0</v>
      </c>
      <c r="M72" s="215">
        <f>SUMPRODUCT(-('Diário 1º PA'!$E$5:$E$1982='Analítico Cx.'!$B72),-('Diário 1º PA'!$O$5:$O$1982=M$1),('Diário 1º PA'!$F$5:$F$1982))+SUMPRODUCT(-('Diário 2º PA'!$E$5:$E$2027='Analítico Cx.'!$B72),-('Diário 2º PA'!$O$5:$O$2027=M$1),('Diário 2º PA'!$F$5:$F$2027))+SUMPRODUCT(-('Diário 3º PA'!$E$5:$E$2043='Analítico Cx.'!$B72),-('Diário 3º PA'!$O$5:$O$2043=M$1),('Diário 3º PA'!$F$5:$F$2043))+SUMPRODUCT(-('Diário 4º PA'!$E$5:$E$2010='Analítico Cx.'!$B72),-('Diário 4º PA'!$O$5:$O$2010=M$1),('Diário 4º PA'!$F$5:$F$2010))</f>
        <v>0</v>
      </c>
      <c r="N72" s="215">
        <f>SUMPRODUCT(-('Diário 1º PA'!$E$5:$E$1982='Analítico Cx.'!$B72),-('Diário 1º PA'!$O$5:$O$1982=N$1),('Diário 1º PA'!$F$5:$F$1982))+SUMPRODUCT(-('Diário 2º PA'!$E$5:$E$2027='Analítico Cx.'!$B72),-('Diário 2º PA'!$O$5:$O$2027=N$1),('Diário 2º PA'!$F$5:$F$2027))+SUMPRODUCT(-('Diário 3º PA'!$E$5:$E$2043='Analítico Cx.'!$B72),-('Diário 3º PA'!$O$5:$O$2043=N$1),('Diário 3º PA'!$F$5:$F$2043))+SUMPRODUCT(-('Diário 4º PA'!$E$5:$E$2010='Analítico Cx.'!$B72),-('Diário 4º PA'!$O$5:$O$2010=N$1),('Diário 4º PA'!$F$5:$F$2010))</f>
        <v>0</v>
      </c>
      <c r="O72" s="216">
        <f t="shared" si="16"/>
        <v>0</v>
      </c>
      <c r="P72" s="191">
        <f t="shared" si="15"/>
        <v>0</v>
      </c>
    </row>
    <row r="73" spans="1:16" ht="23.25" customHeight="1" x14ac:dyDescent="0.2">
      <c r="A73" s="225" t="s">
        <v>124</v>
      </c>
      <c r="B73" s="236" t="s">
        <v>176</v>
      </c>
      <c r="C73" s="215">
        <f>SUMPRODUCT(-('Diário 1º PA'!$E$5:$E$1982='Analítico Cx.'!$B73),-('Diário 1º PA'!$O$5:$O$1982=C$1),('Diário 1º PA'!$F$5:$F$1982))+SUMPRODUCT(-('Diário 2º PA'!$E$5:$E$2027='Analítico Cx.'!$B73),-('Diário 2º PA'!$O$5:$O$2027=C$1),('Diário 2º PA'!$F$5:$F$2027))+SUMPRODUCT(-('Diário 3º PA'!$E$5:$E$2043='Analítico Cx.'!$B73),-('Diário 3º PA'!$O$5:$O$2043=C$1),('Diário 3º PA'!$F$5:$F$2043))+SUMPRODUCT(-('Diário 4º PA'!$E$5:$E$2010='Analítico Cx.'!$B73),-('Diário 4º PA'!$O$5:$O$2010=C$1),('Diário 4º PA'!$F$5:$F$2010))</f>
        <v>0</v>
      </c>
      <c r="D73" s="215">
        <f>SUMPRODUCT(-('Diário 1º PA'!$E$5:$E$1982='Analítico Cx.'!$B73),-('Diário 1º PA'!$O$5:$O$1982=D$1),('Diário 1º PA'!$F$5:$F$1982))+SUMPRODUCT(-('Diário 2º PA'!$E$5:$E$2027='Analítico Cx.'!$B73),-('Diário 2º PA'!$O$5:$O$2027=D$1),('Diário 2º PA'!$F$5:$F$2027))+SUMPRODUCT(-('Diário 3º PA'!$E$5:$E$2043='Analítico Cx.'!$B73),-('Diário 3º PA'!$O$5:$O$2043=D$1),('Diário 3º PA'!$F$5:$F$2043))+SUMPRODUCT(-('Diário 4º PA'!$E$5:$E$2010='Analítico Cx.'!$B73),-('Diário 4º PA'!$O$5:$O$2010=D$1),('Diário 4º PA'!$F$5:$F$2010))</f>
        <v>0</v>
      </c>
      <c r="E73" s="215">
        <f>SUMPRODUCT(-('Diário 1º PA'!$E$5:$E$1982='Analítico Cx.'!$B73),-('Diário 1º PA'!$O$5:$O$1982=E$1),('Diário 1º PA'!$F$5:$F$1982))+SUMPRODUCT(-('Diário 2º PA'!$E$5:$E$2027='Analítico Cx.'!$B73),-('Diário 2º PA'!$O$5:$O$2027=E$1),('Diário 2º PA'!$F$5:$F$2027))+SUMPRODUCT(-('Diário 3º PA'!$E$5:$E$2043='Analítico Cx.'!$B73),-('Diário 3º PA'!$O$5:$O$2043=E$1),('Diário 3º PA'!$F$5:$F$2043))+SUMPRODUCT(-('Diário 4º PA'!$E$5:$E$2010='Analítico Cx.'!$B73),-('Diário 4º PA'!$O$5:$O$2010=E$1),('Diário 4º PA'!$F$5:$F$2010))</f>
        <v>0</v>
      </c>
      <c r="F73" s="215">
        <f>SUMPRODUCT(-('Diário 1º PA'!$E$5:$E$1982='Analítico Cx.'!$B73),-('Diário 1º PA'!$O$5:$O$1982=F$1),('Diário 1º PA'!$F$5:$F$1982))+SUMPRODUCT(-('Diário 2º PA'!$E$5:$E$2027='Analítico Cx.'!$B73),-('Diário 2º PA'!$O$5:$O$2027=F$1),('Diário 2º PA'!$F$5:$F$2027))+SUMPRODUCT(-('Diário 3º PA'!$E$5:$E$2043='Analítico Cx.'!$B73),-('Diário 3º PA'!$O$5:$O$2043=F$1),('Diário 3º PA'!$F$5:$F$2043))+SUMPRODUCT(-('Diário 4º PA'!$E$5:$E$2010='Analítico Cx.'!$B73),-('Diário 4º PA'!$O$5:$O$2010=F$1),('Diário 4º PA'!$F$5:$F$2010))</f>
        <v>0</v>
      </c>
      <c r="G73" s="215">
        <f>SUMPRODUCT(-('Diário 1º PA'!$E$5:$E$1982='Analítico Cx.'!$B73),-('Diário 1º PA'!$O$5:$O$1982=G$1),('Diário 1º PA'!$F$5:$F$1982))+SUMPRODUCT(-('Diário 2º PA'!$E$5:$E$2027='Analítico Cx.'!$B73),-('Diário 2º PA'!$O$5:$O$2027=G$1),('Diário 2º PA'!$F$5:$F$2027))+SUMPRODUCT(-('Diário 3º PA'!$E$5:$E$2043='Analítico Cx.'!$B73),-('Diário 3º PA'!$O$5:$O$2043=G$1),('Diário 3º PA'!$F$5:$F$2043))+SUMPRODUCT(-('Diário 4º PA'!$E$5:$E$2010='Analítico Cx.'!$B73),-('Diário 4º PA'!$O$5:$O$2010=G$1),('Diário 4º PA'!$F$5:$F$2010))</f>
        <v>0</v>
      </c>
      <c r="H73" s="215">
        <f>SUMPRODUCT(-('Diário 1º PA'!$E$5:$E$1982='Analítico Cx.'!$B73),-('Diário 1º PA'!$O$5:$O$1982=H$1),('Diário 1º PA'!$F$5:$F$1982))+SUMPRODUCT(-('Diário 2º PA'!$E$5:$E$2027='Analítico Cx.'!$B73),-('Diário 2º PA'!$O$5:$O$2027=H$1),('Diário 2º PA'!$F$5:$F$2027))+SUMPRODUCT(-('Diário 3º PA'!$E$5:$E$2043='Analítico Cx.'!$B73),-('Diário 3º PA'!$O$5:$O$2043=H$1),('Diário 3º PA'!$F$5:$F$2043))+SUMPRODUCT(-('Diário 4º PA'!$E$5:$E$2010='Analítico Cx.'!$B73),-('Diário 4º PA'!$O$5:$O$2010=H$1),('Diário 4º PA'!$F$5:$F$2010))</f>
        <v>0</v>
      </c>
      <c r="I73" s="215">
        <f>SUMPRODUCT(-('Diário 1º PA'!$E$5:$E$1982='Analítico Cx.'!$B73),-('Diário 1º PA'!$O$5:$O$1982=I$1),('Diário 1º PA'!$F$5:$F$1982))+SUMPRODUCT(-('Diário 2º PA'!$E$5:$E$2027='Analítico Cx.'!$B73),-('Diário 2º PA'!$O$5:$O$2027=I$1),('Diário 2º PA'!$F$5:$F$2027))+SUMPRODUCT(-('Diário 3º PA'!$E$5:$E$2043='Analítico Cx.'!$B73),-('Diário 3º PA'!$O$5:$O$2043=I$1),('Diário 3º PA'!$F$5:$F$2043))+SUMPRODUCT(-('Diário 4º PA'!$E$5:$E$2010='Analítico Cx.'!$B73),-('Diário 4º PA'!$O$5:$O$2010=I$1),('Diário 4º PA'!$F$5:$F$2010))</f>
        <v>0</v>
      </c>
      <c r="J73" s="215">
        <f>SUMPRODUCT(-('Diário 1º PA'!$E$5:$E$1982='Analítico Cx.'!$B73),-('Diário 1º PA'!$O$5:$O$1982=J$1),('Diário 1º PA'!$F$5:$F$1982))+SUMPRODUCT(-('Diário 2º PA'!$E$5:$E$2027='Analítico Cx.'!$B73),-('Diário 2º PA'!$O$5:$O$2027=J$1),('Diário 2º PA'!$F$5:$F$2027))+SUMPRODUCT(-('Diário 3º PA'!$E$5:$E$2043='Analítico Cx.'!$B73),-('Diário 3º PA'!$O$5:$O$2043=J$1),('Diário 3º PA'!$F$5:$F$2043))+SUMPRODUCT(-('Diário 4º PA'!$E$5:$E$2010='Analítico Cx.'!$B73),-('Diário 4º PA'!$O$5:$O$2010=J$1),('Diário 4º PA'!$F$5:$F$2010))</f>
        <v>0</v>
      </c>
      <c r="K73" s="215">
        <f>SUMPRODUCT(-('Diário 1º PA'!$E$5:$E$1982='Analítico Cx.'!$B73),-('Diário 1º PA'!$O$5:$O$1982=K$1),('Diário 1º PA'!$F$5:$F$1982))+SUMPRODUCT(-('Diário 2º PA'!$E$5:$E$2027='Analítico Cx.'!$B73),-('Diário 2º PA'!$O$5:$O$2027=K$1),('Diário 2º PA'!$F$5:$F$2027))+SUMPRODUCT(-('Diário 3º PA'!$E$5:$E$2043='Analítico Cx.'!$B73),-('Diário 3º PA'!$O$5:$O$2043=K$1),('Diário 3º PA'!$F$5:$F$2043))+SUMPRODUCT(-('Diário 4º PA'!$E$5:$E$2010='Analítico Cx.'!$B73),-('Diário 4º PA'!$O$5:$O$2010=K$1),('Diário 4º PA'!$F$5:$F$2010))</f>
        <v>0</v>
      </c>
      <c r="L73" s="215">
        <f>SUMPRODUCT(-('Diário 1º PA'!$E$5:$E$1982='Analítico Cx.'!$B73),-('Diário 1º PA'!$O$5:$O$1982=L$1),('Diário 1º PA'!$F$5:$F$1982))+SUMPRODUCT(-('Diário 2º PA'!$E$5:$E$2027='Analítico Cx.'!$B73),-('Diário 2º PA'!$O$5:$O$2027=L$1),('Diário 2º PA'!$F$5:$F$2027))+SUMPRODUCT(-('Diário 3º PA'!$E$5:$E$2043='Analítico Cx.'!$B73),-('Diário 3º PA'!$O$5:$O$2043=L$1),('Diário 3º PA'!$F$5:$F$2043))+SUMPRODUCT(-('Diário 4º PA'!$E$5:$E$2010='Analítico Cx.'!$B73),-('Diário 4º PA'!$O$5:$O$2010=L$1),('Diário 4º PA'!$F$5:$F$2010))</f>
        <v>0</v>
      </c>
      <c r="M73" s="215">
        <f>SUMPRODUCT(-('Diário 1º PA'!$E$5:$E$1982='Analítico Cx.'!$B73),-('Diário 1º PA'!$O$5:$O$1982=M$1),('Diário 1º PA'!$F$5:$F$1982))+SUMPRODUCT(-('Diário 2º PA'!$E$5:$E$2027='Analítico Cx.'!$B73),-('Diário 2º PA'!$O$5:$O$2027=M$1),('Diário 2º PA'!$F$5:$F$2027))+SUMPRODUCT(-('Diário 3º PA'!$E$5:$E$2043='Analítico Cx.'!$B73),-('Diário 3º PA'!$O$5:$O$2043=M$1),('Diário 3º PA'!$F$5:$F$2043))+SUMPRODUCT(-('Diário 4º PA'!$E$5:$E$2010='Analítico Cx.'!$B73),-('Diário 4º PA'!$O$5:$O$2010=M$1),('Diário 4º PA'!$F$5:$F$2010))</f>
        <v>0</v>
      </c>
      <c r="N73" s="215">
        <f>SUMPRODUCT(-('Diário 1º PA'!$E$5:$E$1982='Analítico Cx.'!$B73),-('Diário 1º PA'!$O$5:$O$1982=N$1),('Diário 1º PA'!$F$5:$F$1982))+SUMPRODUCT(-('Diário 2º PA'!$E$5:$E$2027='Analítico Cx.'!$B73),-('Diário 2º PA'!$O$5:$O$2027=N$1),('Diário 2º PA'!$F$5:$F$2027))+SUMPRODUCT(-('Diário 3º PA'!$E$5:$E$2043='Analítico Cx.'!$B73),-('Diário 3º PA'!$O$5:$O$2043=N$1),('Diário 3º PA'!$F$5:$F$2043))+SUMPRODUCT(-('Diário 4º PA'!$E$5:$E$2010='Analítico Cx.'!$B73),-('Diário 4º PA'!$O$5:$O$2010=N$1),('Diário 4º PA'!$F$5:$F$2010))</f>
        <v>0</v>
      </c>
      <c r="O73" s="216">
        <f t="shared" si="16"/>
        <v>0</v>
      </c>
      <c r="P73" s="191">
        <f t="shared" si="15"/>
        <v>0</v>
      </c>
    </row>
    <row r="74" spans="1:16" ht="23.25" customHeight="1" x14ac:dyDescent="0.2">
      <c r="A74" s="225" t="s">
        <v>125</v>
      </c>
      <c r="B74" s="236" t="s">
        <v>183</v>
      </c>
      <c r="C74" s="215">
        <f>SUMPRODUCT(-('Diário 1º PA'!$E$5:$E$1982='Analítico Cx.'!$B74),-('Diário 1º PA'!$O$5:$O$1982=C$1),('Diário 1º PA'!$F$5:$F$1982))+SUMPRODUCT(-('Diário 2º PA'!$E$5:$E$2027='Analítico Cx.'!$B74),-('Diário 2º PA'!$O$5:$O$2027=C$1),('Diário 2º PA'!$F$5:$F$2027))+SUMPRODUCT(-('Diário 3º PA'!$E$5:$E$2043='Analítico Cx.'!$B74),-('Diário 3º PA'!$O$5:$O$2043=C$1),('Diário 3º PA'!$F$5:$F$2043))+SUMPRODUCT(-('Diário 4º PA'!$E$5:$E$2010='Analítico Cx.'!$B74),-('Diário 4º PA'!$O$5:$O$2010=C$1),('Diário 4º PA'!$F$5:$F$2010))</f>
        <v>0</v>
      </c>
      <c r="D74" s="215">
        <f>SUMPRODUCT(-('Diário 1º PA'!$E$5:$E$1982='Analítico Cx.'!$B74),-('Diário 1º PA'!$O$5:$O$1982=D$1),('Diário 1º PA'!$F$5:$F$1982))+SUMPRODUCT(-('Diário 2º PA'!$E$5:$E$2027='Analítico Cx.'!$B74),-('Diário 2º PA'!$O$5:$O$2027=D$1),('Diário 2º PA'!$F$5:$F$2027))+SUMPRODUCT(-('Diário 3º PA'!$E$5:$E$2043='Analítico Cx.'!$B74),-('Diário 3º PA'!$O$5:$O$2043=D$1),('Diário 3º PA'!$F$5:$F$2043))+SUMPRODUCT(-('Diário 4º PA'!$E$5:$E$2010='Analítico Cx.'!$B74),-('Diário 4º PA'!$O$5:$O$2010=D$1),('Diário 4º PA'!$F$5:$F$2010))</f>
        <v>0</v>
      </c>
      <c r="E74" s="215">
        <f>SUMPRODUCT(-('Diário 1º PA'!$E$5:$E$1982='Analítico Cx.'!$B74),-('Diário 1º PA'!$O$5:$O$1982=E$1),('Diário 1º PA'!$F$5:$F$1982))+SUMPRODUCT(-('Diário 2º PA'!$E$5:$E$2027='Analítico Cx.'!$B74),-('Diário 2º PA'!$O$5:$O$2027=E$1),('Diário 2º PA'!$F$5:$F$2027))+SUMPRODUCT(-('Diário 3º PA'!$E$5:$E$2043='Analítico Cx.'!$B74),-('Diário 3º PA'!$O$5:$O$2043=E$1),('Diário 3º PA'!$F$5:$F$2043))+SUMPRODUCT(-('Diário 4º PA'!$E$5:$E$2010='Analítico Cx.'!$B74),-('Diário 4º PA'!$O$5:$O$2010=E$1),('Diário 4º PA'!$F$5:$F$2010))</f>
        <v>0</v>
      </c>
      <c r="F74" s="215">
        <f>SUMPRODUCT(-('Diário 1º PA'!$E$5:$E$1982='Analítico Cx.'!$B74),-('Diário 1º PA'!$O$5:$O$1982=F$1),('Diário 1º PA'!$F$5:$F$1982))+SUMPRODUCT(-('Diário 2º PA'!$E$5:$E$2027='Analítico Cx.'!$B74),-('Diário 2º PA'!$O$5:$O$2027=F$1),('Diário 2º PA'!$F$5:$F$2027))+SUMPRODUCT(-('Diário 3º PA'!$E$5:$E$2043='Analítico Cx.'!$B74),-('Diário 3º PA'!$O$5:$O$2043=F$1),('Diário 3º PA'!$F$5:$F$2043))+SUMPRODUCT(-('Diário 4º PA'!$E$5:$E$2010='Analítico Cx.'!$B74),-('Diário 4º PA'!$O$5:$O$2010=F$1),('Diário 4º PA'!$F$5:$F$2010))</f>
        <v>0</v>
      </c>
      <c r="G74" s="215">
        <f>SUMPRODUCT(-('Diário 1º PA'!$E$5:$E$1982='Analítico Cx.'!$B74),-('Diário 1º PA'!$O$5:$O$1982=G$1),('Diário 1º PA'!$F$5:$F$1982))+SUMPRODUCT(-('Diário 2º PA'!$E$5:$E$2027='Analítico Cx.'!$B74),-('Diário 2º PA'!$O$5:$O$2027=G$1),('Diário 2º PA'!$F$5:$F$2027))+SUMPRODUCT(-('Diário 3º PA'!$E$5:$E$2043='Analítico Cx.'!$B74),-('Diário 3º PA'!$O$5:$O$2043=G$1),('Diário 3º PA'!$F$5:$F$2043))+SUMPRODUCT(-('Diário 4º PA'!$E$5:$E$2010='Analítico Cx.'!$B74),-('Diário 4º PA'!$O$5:$O$2010=G$1),('Diário 4º PA'!$F$5:$F$2010))</f>
        <v>0</v>
      </c>
      <c r="H74" s="215">
        <f>SUMPRODUCT(-('Diário 1º PA'!$E$5:$E$1982='Analítico Cx.'!$B74),-('Diário 1º PA'!$O$5:$O$1982=H$1),('Diário 1º PA'!$F$5:$F$1982))+SUMPRODUCT(-('Diário 2º PA'!$E$5:$E$2027='Analítico Cx.'!$B74),-('Diário 2º PA'!$O$5:$O$2027=H$1),('Diário 2º PA'!$F$5:$F$2027))+SUMPRODUCT(-('Diário 3º PA'!$E$5:$E$2043='Analítico Cx.'!$B74),-('Diário 3º PA'!$O$5:$O$2043=H$1),('Diário 3º PA'!$F$5:$F$2043))+SUMPRODUCT(-('Diário 4º PA'!$E$5:$E$2010='Analítico Cx.'!$B74),-('Diário 4º PA'!$O$5:$O$2010=H$1),('Diário 4º PA'!$F$5:$F$2010))</f>
        <v>0</v>
      </c>
      <c r="I74" s="215">
        <f>SUMPRODUCT(-('Diário 1º PA'!$E$5:$E$1982='Analítico Cx.'!$B74),-('Diário 1º PA'!$O$5:$O$1982=I$1),('Diário 1º PA'!$F$5:$F$1982))+SUMPRODUCT(-('Diário 2º PA'!$E$5:$E$2027='Analítico Cx.'!$B74),-('Diário 2º PA'!$O$5:$O$2027=I$1),('Diário 2º PA'!$F$5:$F$2027))+SUMPRODUCT(-('Diário 3º PA'!$E$5:$E$2043='Analítico Cx.'!$B74),-('Diário 3º PA'!$O$5:$O$2043=I$1),('Diário 3º PA'!$F$5:$F$2043))+SUMPRODUCT(-('Diário 4º PA'!$E$5:$E$2010='Analítico Cx.'!$B74),-('Diário 4º PA'!$O$5:$O$2010=I$1),('Diário 4º PA'!$F$5:$F$2010))</f>
        <v>0</v>
      </c>
      <c r="J74" s="215">
        <f>SUMPRODUCT(-('Diário 1º PA'!$E$5:$E$1982='Analítico Cx.'!$B74),-('Diário 1º PA'!$O$5:$O$1982=J$1),('Diário 1º PA'!$F$5:$F$1982))+SUMPRODUCT(-('Diário 2º PA'!$E$5:$E$2027='Analítico Cx.'!$B74),-('Diário 2º PA'!$O$5:$O$2027=J$1),('Diário 2º PA'!$F$5:$F$2027))+SUMPRODUCT(-('Diário 3º PA'!$E$5:$E$2043='Analítico Cx.'!$B74),-('Diário 3º PA'!$O$5:$O$2043=J$1),('Diário 3º PA'!$F$5:$F$2043))+SUMPRODUCT(-('Diário 4º PA'!$E$5:$E$2010='Analítico Cx.'!$B74),-('Diário 4º PA'!$O$5:$O$2010=J$1),('Diário 4º PA'!$F$5:$F$2010))</f>
        <v>0</v>
      </c>
      <c r="K74" s="215">
        <f>SUMPRODUCT(-('Diário 1º PA'!$E$5:$E$1982='Analítico Cx.'!$B74),-('Diário 1º PA'!$O$5:$O$1982=K$1),('Diário 1º PA'!$F$5:$F$1982))+SUMPRODUCT(-('Diário 2º PA'!$E$5:$E$2027='Analítico Cx.'!$B74),-('Diário 2º PA'!$O$5:$O$2027=K$1),('Diário 2º PA'!$F$5:$F$2027))+SUMPRODUCT(-('Diário 3º PA'!$E$5:$E$2043='Analítico Cx.'!$B74),-('Diário 3º PA'!$O$5:$O$2043=K$1),('Diário 3º PA'!$F$5:$F$2043))+SUMPRODUCT(-('Diário 4º PA'!$E$5:$E$2010='Analítico Cx.'!$B74),-('Diário 4º PA'!$O$5:$O$2010=K$1),('Diário 4º PA'!$F$5:$F$2010))</f>
        <v>0</v>
      </c>
      <c r="L74" s="215">
        <f>SUMPRODUCT(-('Diário 1º PA'!$E$5:$E$1982='Analítico Cx.'!$B74),-('Diário 1º PA'!$O$5:$O$1982=L$1),('Diário 1º PA'!$F$5:$F$1982))+SUMPRODUCT(-('Diário 2º PA'!$E$5:$E$2027='Analítico Cx.'!$B74),-('Diário 2º PA'!$O$5:$O$2027=L$1),('Diário 2º PA'!$F$5:$F$2027))+SUMPRODUCT(-('Diário 3º PA'!$E$5:$E$2043='Analítico Cx.'!$B74),-('Diário 3º PA'!$O$5:$O$2043=L$1),('Diário 3º PA'!$F$5:$F$2043))+SUMPRODUCT(-('Diário 4º PA'!$E$5:$E$2010='Analítico Cx.'!$B74),-('Diário 4º PA'!$O$5:$O$2010=L$1),('Diário 4º PA'!$F$5:$F$2010))</f>
        <v>0</v>
      </c>
      <c r="M74" s="215">
        <f>SUMPRODUCT(-('Diário 1º PA'!$E$5:$E$1982='Analítico Cx.'!$B74),-('Diário 1º PA'!$O$5:$O$1982=M$1),('Diário 1º PA'!$F$5:$F$1982))+SUMPRODUCT(-('Diário 2º PA'!$E$5:$E$2027='Analítico Cx.'!$B74),-('Diário 2º PA'!$O$5:$O$2027=M$1),('Diário 2º PA'!$F$5:$F$2027))+SUMPRODUCT(-('Diário 3º PA'!$E$5:$E$2043='Analítico Cx.'!$B74),-('Diário 3º PA'!$O$5:$O$2043=M$1),('Diário 3º PA'!$F$5:$F$2043))+SUMPRODUCT(-('Diário 4º PA'!$E$5:$E$2010='Analítico Cx.'!$B74),-('Diário 4º PA'!$O$5:$O$2010=M$1),('Diário 4º PA'!$F$5:$F$2010))</f>
        <v>0</v>
      </c>
      <c r="N74" s="215">
        <f>SUMPRODUCT(-('Diário 1º PA'!$E$5:$E$1982='Analítico Cx.'!$B74),-('Diário 1º PA'!$O$5:$O$1982=N$1),('Diário 1º PA'!$F$5:$F$1982))+SUMPRODUCT(-('Diário 2º PA'!$E$5:$E$2027='Analítico Cx.'!$B74),-('Diário 2º PA'!$O$5:$O$2027=N$1),('Diário 2º PA'!$F$5:$F$2027))+SUMPRODUCT(-('Diário 3º PA'!$E$5:$E$2043='Analítico Cx.'!$B74),-('Diário 3º PA'!$O$5:$O$2043=N$1),('Diário 3º PA'!$F$5:$F$2043))+SUMPRODUCT(-('Diário 4º PA'!$E$5:$E$2010='Analítico Cx.'!$B74),-('Diário 4º PA'!$O$5:$O$2010=N$1),('Diário 4º PA'!$F$5:$F$2010))</f>
        <v>0</v>
      </c>
      <c r="O74" s="216">
        <f t="shared" si="16"/>
        <v>0</v>
      </c>
      <c r="P74" s="191">
        <f t="shared" si="15"/>
        <v>0</v>
      </c>
    </row>
    <row r="75" spans="1:16" ht="23.25" customHeight="1" x14ac:dyDescent="0.2">
      <c r="A75" s="225" t="s">
        <v>126</v>
      </c>
      <c r="B75" s="237" t="s">
        <v>221</v>
      </c>
      <c r="C75" s="215">
        <f>SUMPRODUCT(-('Diário 1º PA'!$E$5:$E$1982='Analítico Cx.'!$B75),-('Diário 1º PA'!$O$5:$O$1982=C$1),('Diário 1º PA'!$F$5:$F$1982))+SUMPRODUCT(-('Diário 2º PA'!$E$5:$E$2027='Analítico Cx.'!$B75),-('Diário 2º PA'!$O$5:$O$2027=C$1),('Diário 2º PA'!$F$5:$F$2027))+SUMPRODUCT(-('Diário 3º PA'!$E$5:$E$2043='Analítico Cx.'!$B75),-('Diário 3º PA'!$O$5:$O$2043=C$1),('Diário 3º PA'!$F$5:$F$2043))+SUMPRODUCT(-('Diário 4º PA'!$E$5:$E$2010='Analítico Cx.'!$B75),-('Diário 4º PA'!$O$5:$O$2010=C$1),('Diário 4º PA'!$F$5:$F$2010))</f>
        <v>0</v>
      </c>
      <c r="D75" s="215">
        <f>SUMPRODUCT(-('Diário 1º PA'!$E$5:$E$1982='Analítico Cx.'!$B75),-('Diário 1º PA'!$O$5:$O$1982=D$1),('Diário 1º PA'!$F$5:$F$1982))+SUMPRODUCT(-('Diário 2º PA'!$E$5:$E$2027='Analítico Cx.'!$B75),-('Diário 2º PA'!$O$5:$O$2027=D$1),('Diário 2º PA'!$F$5:$F$2027))+SUMPRODUCT(-('Diário 3º PA'!$E$5:$E$2043='Analítico Cx.'!$B75),-('Diário 3º PA'!$O$5:$O$2043=D$1),('Diário 3º PA'!$F$5:$F$2043))+SUMPRODUCT(-('Diário 4º PA'!$E$5:$E$2010='Analítico Cx.'!$B75),-('Diário 4º PA'!$O$5:$O$2010=D$1),('Diário 4º PA'!$F$5:$F$2010))</f>
        <v>0</v>
      </c>
      <c r="E75" s="215">
        <f>SUMPRODUCT(-('Diário 1º PA'!$E$5:$E$1982='Analítico Cx.'!$B75),-('Diário 1º PA'!$O$5:$O$1982=E$1),('Diário 1º PA'!$F$5:$F$1982))+SUMPRODUCT(-('Diário 2º PA'!$E$5:$E$2027='Analítico Cx.'!$B75),-('Diário 2º PA'!$O$5:$O$2027=E$1),('Diário 2º PA'!$F$5:$F$2027))+SUMPRODUCT(-('Diário 3º PA'!$E$5:$E$2043='Analítico Cx.'!$B75),-('Diário 3º PA'!$O$5:$O$2043=E$1),('Diário 3º PA'!$F$5:$F$2043))+SUMPRODUCT(-('Diário 4º PA'!$E$5:$E$2010='Analítico Cx.'!$B75),-('Diário 4º PA'!$O$5:$O$2010=E$1),('Diário 4º PA'!$F$5:$F$2010))</f>
        <v>0</v>
      </c>
      <c r="F75" s="215">
        <f>SUMPRODUCT(-('Diário 1º PA'!$E$5:$E$1982='Analítico Cx.'!$B75),-('Diário 1º PA'!$O$5:$O$1982=F$1),('Diário 1º PA'!$F$5:$F$1982))+SUMPRODUCT(-('Diário 2º PA'!$E$5:$E$2027='Analítico Cx.'!$B75),-('Diário 2º PA'!$O$5:$O$2027=F$1),('Diário 2º PA'!$F$5:$F$2027))+SUMPRODUCT(-('Diário 3º PA'!$E$5:$E$2043='Analítico Cx.'!$B75),-('Diário 3º PA'!$O$5:$O$2043=F$1),('Diário 3º PA'!$F$5:$F$2043))+SUMPRODUCT(-('Diário 4º PA'!$E$5:$E$2010='Analítico Cx.'!$B75),-('Diário 4º PA'!$O$5:$O$2010=F$1),('Diário 4º PA'!$F$5:$F$2010))</f>
        <v>0</v>
      </c>
      <c r="G75" s="215">
        <f>SUMPRODUCT(-('Diário 1º PA'!$E$5:$E$1982='Analítico Cx.'!$B75),-('Diário 1º PA'!$O$5:$O$1982=G$1),('Diário 1º PA'!$F$5:$F$1982))+SUMPRODUCT(-('Diário 2º PA'!$E$5:$E$2027='Analítico Cx.'!$B75),-('Diário 2º PA'!$O$5:$O$2027=G$1),('Diário 2º PA'!$F$5:$F$2027))+SUMPRODUCT(-('Diário 3º PA'!$E$5:$E$2043='Analítico Cx.'!$B75),-('Diário 3º PA'!$O$5:$O$2043=G$1),('Diário 3º PA'!$F$5:$F$2043))+SUMPRODUCT(-('Diário 4º PA'!$E$5:$E$2010='Analítico Cx.'!$B75),-('Diário 4º PA'!$O$5:$O$2010=G$1),('Diário 4º PA'!$F$5:$F$2010))</f>
        <v>0</v>
      </c>
      <c r="H75" s="215">
        <f>SUMPRODUCT(-('Diário 1º PA'!$E$5:$E$1982='Analítico Cx.'!$B75),-('Diário 1º PA'!$O$5:$O$1982=H$1),('Diário 1º PA'!$F$5:$F$1982))+SUMPRODUCT(-('Diário 2º PA'!$E$5:$E$2027='Analítico Cx.'!$B75),-('Diário 2º PA'!$O$5:$O$2027=H$1),('Diário 2º PA'!$F$5:$F$2027))+SUMPRODUCT(-('Diário 3º PA'!$E$5:$E$2043='Analítico Cx.'!$B75),-('Diário 3º PA'!$O$5:$O$2043=H$1),('Diário 3º PA'!$F$5:$F$2043))+SUMPRODUCT(-('Diário 4º PA'!$E$5:$E$2010='Analítico Cx.'!$B75),-('Diário 4º PA'!$O$5:$O$2010=H$1),('Diário 4º PA'!$F$5:$F$2010))</f>
        <v>0</v>
      </c>
      <c r="I75" s="215">
        <f>SUMPRODUCT(-('Diário 1º PA'!$E$5:$E$1982='Analítico Cx.'!$B75),-('Diário 1º PA'!$O$5:$O$1982=I$1),('Diário 1º PA'!$F$5:$F$1982))+SUMPRODUCT(-('Diário 2º PA'!$E$5:$E$2027='Analítico Cx.'!$B75),-('Diário 2º PA'!$O$5:$O$2027=I$1),('Diário 2º PA'!$F$5:$F$2027))+SUMPRODUCT(-('Diário 3º PA'!$E$5:$E$2043='Analítico Cx.'!$B75),-('Diário 3º PA'!$O$5:$O$2043=I$1),('Diário 3º PA'!$F$5:$F$2043))+SUMPRODUCT(-('Diário 4º PA'!$E$5:$E$2010='Analítico Cx.'!$B75),-('Diário 4º PA'!$O$5:$O$2010=I$1),('Diário 4º PA'!$F$5:$F$2010))</f>
        <v>0</v>
      </c>
      <c r="J75" s="215">
        <f>SUMPRODUCT(-('Diário 1º PA'!$E$5:$E$1982='Analítico Cx.'!$B75),-('Diário 1º PA'!$O$5:$O$1982=J$1),('Diário 1º PA'!$F$5:$F$1982))+SUMPRODUCT(-('Diário 2º PA'!$E$5:$E$2027='Analítico Cx.'!$B75),-('Diário 2º PA'!$O$5:$O$2027=J$1),('Diário 2º PA'!$F$5:$F$2027))+SUMPRODUCT(-('Diário 3º PA'!$E$5:$E$2043='Analítico Cx.'!$B75),-('Diário 3º PA'!$O$5:$O$2043=J$1),('Diário 3º PA'!$F$5:$F$2043))+SUMPRODUCT(-('Diário 4º PA'!$E$5:$E$2010='Analítico Cx.'!$B75),-('Diário 4º PA'!$O$5:$O$2010=J$1),('Diário 4º PA'!$F$5:$F$2010))</f>
        <v>0</v>
      </c>
      <c r="K75" s="215">
        <f>SUMPRODUCT(-('Diário 1º PA'!$E$5:$E$1982='Analítico Cx.'!$B75),-('Diário 1º PA'!$O$5:$O$1982=K$1),('Diário 1º PA'!$F$5:$F$1982))+SUMPRODUCT(-('Diário 2º PA'!$E$5:$E$2027='Analítico Cx.'!$B75),-('Diário 2º PA'!$O$5:$O$2027=K$1),('Diário 2º PA'!$F$5:$F$2027))+SUMPRODUCT(-('Diário 3º PA'!$E$5:$E$2043='Analítico Cx.'!$B75),-('Diário 3º PA'!$O$5:$O$2043=K$1),('Diário 3º PA'!$F$5:$F$2043))+SUMPRODUCT(-('Diário 4º PA'!$E$5:$E$2010='Analítico Cx.'!$B75),-('Diário 4º PA'!$O$5:$O$2010=K$1),('Diário 4º PA'!$F$5:$F$2010))</f>
        <v>0</v>
      </c>
      <c r="L75" s="215">
        <f>SUMPRODUCT(-('Diário 1º PA'!$E$5:$E$1982='Analítico Cx.'!$B75),-('Diário 1º PA'!$O$5:$O$1982=L$1),('Diário 1º PA'!$F$5:$F$1982))+SUMPRODUCT(-('Diário 2º PA'!$E$5:$E$2027='Analítico Cx.'!$B75),-('Diário 2º PA'!$O$5:$O$2027=L$1),('Diário 2º PA'!$F$5:$F$2027))+SUMPRODUCT(-('Diário 3º PA'!$E$5:$E$2043='Analítico Cx.'!$B75),-('Diário 3º PA'!$O$5:$O$2043=L$1),('Diário 3º PA'!$F$5:$F$2043))+SUMPRODUCT(-('Diário 4º PA'!$E$5:$E$2010='Analítico Cx.'!$B75),-('Diário 4º PA'!$O$5:$O$2010=L$1),('Diário 4º PA'!$F$5:$F$2010))</f>
        <v>0</v>
      </c>
      <c r="M75" s="215">
        <f>SUMPRODUCT(-('Diário 1º PA'!$E$5:$E$1982='Analítico Cx.'!$B75),-('Diário 1º PA'!$O$5:$O$1982=M$1),('Diário 1º PA'!$F$5:$F$1982))+SUMPRODUCT(-('Diário 2º PA'!$E$5:$E$2027='Analítico Cx.'!$B75),-('Diário 2º PA'!$O$5:$O$2027=M$1),('Diário 2º PA'!$F$5:$F$2027))+SUMPRODUCT(-('Diário 3º PA'!$E$5:$E$2043='Analítico Cx.'!$B75),-('Diário 3º PA'!$O$5:$O$2043=M$1),('Diário 3º PA'!$F$5:$F$2043))+SUMPRODUCT(-('Diário 4º PA'!$E$5:$E$2010='Analítico Cx.'!$B75),-('Diário 4º PA'!$O$5:$O$2010=M$1),('Diário 4º PA'!$F$5:$F$2010))</f>
        <v>0</v>
      </c>
      <c r="N75" s="215">
        <f>SUMPRODUCT(-('Diário 1º PA'!$E$5:$E$1982='Analítico Cx.'!$B75),-('Diário 1º PA'!$O$5:$O$1982=N$1),('Diário 1º PA'!$F$5:$F$1982))+SUMPRODUCT(-('Diário 2º PA'!$E$5:$E$2027='Analítico Cx.'!$B75),-('Diário 2º PA'!$O$5:$O$2027=N$1),('Diário 2º PA'!$F$5:$F$2027))+SUMPRODUCT(-('Diário 3º PA'!$E$5:$E$2043='Analítico Cx.'!$B75),-('Diário 3º PA'!$O$5:$O$2043=N$1),('Diário 3º PA'!$F$5:$F$2043))+SUMPRODUCT(-('Diário 4º PA'!$E$5:$E$2010='Analítico Cx.'!$B75),-('Diário 4º PA'!$O$5:$O$2010=N$1),('Diário 4º PA'!$F$5:$F$2010))</f>
        <v>0</v>
      </c>
      <c r="O75" s="216">
        <f t="shared" si="16"/>
        <v>0</v>
      </c>
      <c r="P75" s="191">
        <f t="shared" si="15"/>
        <v>0</v>
      </c>
    </row>
    <row r="76" spans="1:16" ht="23.25" customHeight="1" x14ac:dyDescent="0.2">
      <c r="A76" s="225" t="s">
        <v>127</v>
      </c>
      <c r="B76" s="236" t="s">
        <v>66</v>
      </c>
      <c r="C76" s="215">
        <f>SUMPRODUCT(-('Diário 1º PA'!$E$5:$E$1982='Analítico Cx.'!$B76),-('Diário 1º PA'!$O$5:$O$1982=C$1),('Diário 1º PA'!$F$5:$F$1982))+SUMPRODUCT(-('Diário 2º PA'!$E$5:$E$2027='Analítico Cx.'!$B76),-('Diário 2º PA'!$O$5:$O$2027=C$1),('Diário 2º PA'!$F$5:$F$2027))+SUMPRODUCT(-('Diário 3º PA'!$E$5:$E$2043='Analítico Cx.'!$B76),-('Diário 3º PA'!$O$5:$O$2043=C$1),('Diário 3º PA'!$F$5:$F$2043))+SUMPRODUCT(-('Diário 4º PA'!$E$5:$E$2010='Analítico Cx.'!$B76),-('Diário 4º PA'!$O$5:$O$2010=C$1),('Diário 4º PA'!$F$5:$F$2010))</f>
        <v>0</v>
      </c>
      <c r="D76" s="215">
        <f>SUMPRODUCT(-('Diário 1º PA'!$E$5:$E$1982='Analítico Cx.'!$B76),-('Diário 1º PA'!$O$5:$O$1982=D$1),('Diário 1º PA'!$F$5:$F$1982))+SUMPRODUCT(-('Diário 2º PA'!$E$5:$E$2027='Analítico Cx.'!$B76),-('Diário 2º PA'!$O$5:$O$2027=D$1),('Diário 2º PA'!$F$5:$F$2027))+SUMPRODUCT(-('Diário 3º PA'!$E$5:$E$2043='Analítico Cx.'!$B76),-('Diário 3º PA'!$O$5:$O$2043=D$1),('Diário 3º PA'!$F$5:$F$2043))+SUMPRODUCT(-('Diário 4º PA'!$E$5:$E$2010='Analítico Cx.'!$B76),-('Diário 4º PA'!$O$5:$O$2010=D$1),('Diário 4º PA'!$F$5:$F$2010))</f>
        <v>0</v>
      </c>
      <c r="E76" s="215">
        <f>SUMPRODUCT(-('Diário 1º PA'!$E$5:$E$1982='Analítico Cx.'!$B76),-('Diário 1º PA'!$O$5:$O$1982=E$1),('Diário 1º PA'!$F$5:$F$1982))+SUMPRODUCT(-('Diário 2º PA'!$E$5:$E$2027='Analítico Cx.'!$B76),-('Diário 2º PA'!$O$5:$O$2027=E$1),('Diário 2º PA'!$F$5:$F$2027))+SUMPRODUCT(-('Diário 3º PA'!$E$5:$E$2043='Analítico Cx.'!$B76),-('Diário 3º PA'!$O$5:$O$2043=E$1),('Diário 3º PA'!$F$5:$F$2043))+SUMPRODUCT(-('Diário 4º PA'!$E$5:$E$2010='Analítico Cx.'!$B76),-('Diário 4º PA'!$O$5:$O$2010=E$1),('Diário 4º PA'!$F$5:$F$2010))</f>
        <v>0</v>
      </c>
      <c r="F76" s="215">
        <f>SUMPRODUCT(-('Diário 1º PA'!$E$5:$E$1982='Analítico Cx.'!$B76),-('Diário 1º PA'!$O$5:$O$1982=F$1),('Diário 1º PA'!$F$5:$F$1982))+SUMPRODUCT(-('Diário 2º PA'!$E$5:$E$2027='Analítico Cx.'!$B76),-('Diário 2º PA'!$O$5:$O$2027=F$1),('Diário 2º PA'!$F$5:$F$2027))+SUMPRODUCT(-('Diário 3º PA'!$E$5:$E$2043='Analítico Cx.'!$B76),-('Diário 3º PA'!$O$5:$O$2043=F$1),('Diário 3º PA'!$F$5:$F$2043))+SUMPRODUCT(-('Diário 4º PA'!$E$5:$E$2010='Analítico Cx.'!$B76),-('Diário 4º PA'!$O$5:$O$2010=F$1),('Diário 4º PA'!$F$5:$F$2010))</f>
        <v>0</v>
      </c>
      <c r="G76" s="215">
        <f>SUMPRODUCT(-('Diário 1º PA'!$E$5:$E$1982='Analítico Cx.'!$B76),-('Diário 1º PA'!$O$5:$O$1982=G$1),('Diário 1º PA'!$F$5:$F$1982))+SUMPRODUCT(-('Diário 2º PA'!$E$5:$E$2027='Analítico Cx.'!$B76),-('Diário 2º PA'!$O$5:$O$2027=G$1),('Diário 2º PA'!$F$5:$F$2027))+SUMPRODUCT(-('Diário 3º PA'!$E$5:$E$2043='Analítico Cx.'!$B76),-('Diário 3º PA'!$O$5:$O$2043=G$1),('Diário 3º PA'!$F$5:$F$2043))+SUMPRODUCT(-('Diário 4º PA'!$E$5:$E$2010='Analítico Cx.'!$B76),-('Diário 4º PA'!$O$5:$O$2010=G$1),('Diário 4º PA'!$F$5:$F$2010))</f>
        <v>0</v>
      </c>
      <c r="H76" s="215">
        <f>SUMPRODUCT(-('Diário 1º PA'!$E$5:$E$1982='Analítico Cx.'!$B76),-('Diário 1º PA'!$O$5:$O$1982=H$1),('Diário 1º PA'!$F$5:$F$1982))+SUMPRODUCT(-('Diário 2º PA'!$E$5:$E$2027='Analítico Cx.'!$B76),-('Diário 2º PA'!$O$5:$O$2027=H$1),('Diário 2º PA'!$F$5:$F$2027))+SUMPRODUCT(-('Diário 3º PA'!$E$5:$E$2043='Analítico Cx.'!$B76),-('Diário 3º PA'!$O$5:$O$2043=H$1),('Diário 3º PA'!$F$5:$F$2043))+SUMPRODUCT(-('Diário 4º PA'!$E$5:$E$2010='Analítico Cx.'!$B76),-('Diário 4º PA'!$O$5:$O$2010=H$1),('Diário 4º PA'!$F$5:$F$2010))</f>
        <v>0</v>
      </c>
      <c r="I76" s="215">
        <f>SUMPRODUCT(-('Diário 1º PA'!$E$5:$E$1982='Analítico Cx.'!$B76),-('Diário 1º PA'!$O$5:$O$1982=I$1),('Diário 1º PA'!$F$5:$F$1982))+SUMPRODUCT(-('Diário 2º PA'!$E$5:$E$2027='Analítico Cx.'!$B76),-('Diário 2º PA'!$O$5:$O$2027=I$1),('Diário 2º PA'!$F$5:$F$2027))+SUMPRODUCT(-('Diário 3º PA'!$E$5:$E$2043='Analítico Cx.'!$B76),-('Diário 3º PA'!$O$5:$O$2043=I$1),('Diário 3º PA'!$F$5:$F$2043))+SUMPRODUCT(-('Diário 4º PA'!$E$5:$E$2010='Analítico Cx.'!$B76),-('Diário 4º PA'!$O$5:$O$2010=I$1),('Diário 4º PA'!$F$5:$F$2010))</f>
        <v>0</v>
      </c>
      <c r="J76" s="215">
        <f>SUMPRODUCT(-('Diário 1º PA'!$E$5:$E$1982='Analítico Cx.'!$B76),-('Diário 1º PA'!$O$5:$O$1982=J$1),('Diário 1º PA'!$F$5:$F$1982))+SUMPRODUCT(-('Diário 2º PA'!$E$5:$E$2027='Analítico Cx.'!$B76),-('Diário 2º PA'!$O$5:$O$2027=J$1),('Diário 2º PA'!$F$5:$F$2027))+SUMPRODUCT(-('Diário 3º PA'!$E$5:$E$2043='Analítico Cx.'!$B76),-('Diário 3º PA'!$O$5:$O$2043=J$1),('Diário 3º PA'!$F$5:$F$2043))+SUMPRODUCT(-('Diário 4º PA'!$E$5:$E$2010='Analítico Cx.'!$B76),-('Diário 4º PA'!$O$5:$O$2010=J$1),('Diário 4º PA'!$F$5:$F$2010))</f>
        <v>0</v>
      </c>
      <c r="K76" s="215">
        <f>SUMPRODUCT(-('Diário 1º PA'!$E$5:$E$1982='Analítico Cx.'!$B76),-('Diário 1º PA'!$O$5:$O$1982=K$1),('Diário 1º PA'!$F$5:$F$1982))+SUMPRODUCT(-('Diário 2º PA'!$E$5:$E$2027='Analítico Cx.'!$B76),-('Diário 2º PA'!$O$5:$O$2027=K$1),('Diário 2º PA'!$F$5:$F$2027))+SUMPRODUCT(-('Diário 3º PA'!$E$5:$E$2043='Analítico Cx.'!$B76),-('Diário 3º PA'!$O$5:$O$2043=K$1),('Diário 3º PA'!$F$5:$F$2043))+SUMPRODUCT(-('Diário 4º PA'!$E$5:$E$2010='Analítico Cx.'!$B76),-('Diário 4º PA'!$O$5:$O$2010=K$1),('Diário 4º PA'!$F$5:$F$2010))</f>
        <v>0</v>
      </c>
      <c r="L76" s="215">
        <f>SUMPRODUCT(-('Diário 1º PA'!$E$5:$E$1982='Analítico Cx.'!$B76),-('Diário 1º PA'!$O$5:$O$1982=L$1),('Diário 1º PA'!$F$5:$F$1982))+SUMPRODUCT(-('Diário 2º PA'!$E$5:$E$2027='Analítico Cx.'!$B76),-('Diário 2º PA'!$O$5:$O$2027=L$1),('Diário 2º PA'!$F$5:$F$2027))+SUMPRODUCT(-('Diário 3º PA'!$E$5:$E$2043='Analítico Cx.'!$B76),-('Diário 3º PA'!$O$5:$O$2043=L$1),('Diário 3º PA'!$F$5:$F$2043))+SUMPRODUCT(-('Diário 4º PA'!$E$5:$E$2010='Analítico Cx.'!$B76),-('Diário 4º PA'!$O$5:$O$2010=L$1),('Diário 4º PA'!$F$5:$F$2010))</f>
        <v>0</v>
      </c>
      <c r="M76" s="215">
        <f>SUMPRODUCT(-('Diário 1º PA'!$E$5:$E$1982='Analítico Cx.'!$B76),-('Diário 1º PA'!$O$5:$O$1982=M$1),('Diário 1º PA'!$F$5:$F$1982))+SUMPRODUCT(-('Diário 2º PA'!$E$5:$E$2027='Analítico Cx.'!$B76),-('Diário 2º PA'!$O$5:$O$2027=M$1),('Diário 2º PA'!$F$5:$F$2027))+SUMPRODUCT(-('Diário 3º PA'!$E$5:$E$2043='Analítico Cx.'!$B76),-('Diário 3º PA'!$O$5:$O$2043=M$1),('Diário 3º PA'!$F$5:$F$2043))+SUMPRODUCT(-('Diário 4º PA'!$E$5:$E$2010='Analítico Cx.'!$B76),-('Diário 4º PA'!$O$5:$O$2010=M$1),('Diário 4º PA'!$F$5:$F$2010))</f>
        <v>0</v>
      </c>
      <c r="N76" s="215">
        <f>SUMPRODUCT(-('Diário 1º PA'!$E$5:$E$1982='Analítico Cx.'!$B76),-('Diário 1º PA'!$O$5:$O$1982=N$1),('Diário 1º PA'!$F$5:$F$1982))+SUMPRODUCT(-('Diário 2º PA'!$E$5:$E$2027='Analítico Cx.'!$B76),-('Diário 2º PA'!$O$5:$O$2027=N$1),('Diário 2º PA'!$F$5:$F$2027))+SUMPRODUCT(-('Diário 3º PA'!$E$5:$E$2043='Analítico Cx.'!$B76),-('Diário 3º PA'!$O$5:$O$2043=N$1),('Diário 3º PA'!$F$5:$F$2043))+SUMPRODUCT(-('Diário 4º PA'!$E$5:$E$2010='Analítico Cx.'!$B76),-('Diário 4º PA'!$O$5:$O$2010=N$1),('Diário 4º PA'!$F$5:$F$2010))</f>
        <v>0</v>
      </c>
      <c r="O76" s="216">
        <f t="shared" si="16"/>
        <v>0</v>
      </c>
      <c r="P76" s="191">
        <f t="shared" si="15"/>
        <v>0</v>
      </c>
    </row>
    <row r="77" spans="1:16" ht="23.25" customHeight="1" x14ac:dyDescent="0.2">
      <c r="A77" s="225" t="s">
        <v>128</v>
      </c>
      <c r="B77" s="236" t="s">
        <v>184</v>
      </c>
      <c r="C77" s="215">
        <f>SUMPRODUCT(-('Diário 1º PA'!$E$5:$E$1982='Analítico Cx.'!$B77),-('Diário 1º PA'!$O$5:$O$1982=C$1),('Diário 1º PA'!$F$5:$F$1982))+SUMPRODUCT(-('Diário 2º PA'!$E$5:$E$2027='Analítico Cx.'!$B77),-('Diário 2º PA'!$O$5:$O$2027=C$1),('Diário 2º PA'!$F$5:$F$2027))+SUMPRODUCT(-('Diário 3º PA'!$E$5:$E$2043='Analítico Cx.'!$B77),-('Diário 3º PA'!$O$5:$O$2043=C$1),('Diário 3º PA'!$F$5:$F$2043))+SUMPRODUCT(-('Diário 4º PA'!$E$5:$E$2010='Analítico Cx.'!$B77),-('Diário 4º PA'!$O$5:$O$2010=C$1),('Diário 4º PA'!$F$5:$F$2010))</f>
        <v>0</v>
      </c>
      <c r="D77" s="215">
        <f>SUMPRODUCT(-('Diário 1º PA'!$E$5:$E$1982='Analítico Cx.'!$B77),-('Diário 1º PA'!$O$5:$O$1982=D$1),('Diário 1º PA'!$F$5:$F$1982))+SUMPRODUCT(-('Diário 2º PA'!$E$5:$E$2027='Analítico Cx.'!$B77),-('Diário 2º PA'!$O$5:$O$2027=D$1),('Diário 2º PA'!$F$5:$F$2027))+SUMPRODUCT(-('Diário 3º PA'!$E$5:$E$2043='Analítico Cx.'!$B77),-('Diário 3º PA'!$O$5:$O$2043=D$1),('Diário 3º PA'!$F$5:$F$2043))+SUMPRODUCT(-('Diário 4º PA'!$E$5:$E$2010='Analítico Cx.'!$B77),-('Diário 4º PA'!$O$5:$O$2010=D$1),('Diário 4º PA'!$F$5:$F$2010))</f>
        <v>0</v>
      </c>
      <c r="E77" s="215">
        <f>SUMPRODUCT(-('Diário 1º PA'!$E$5:$E$1982='Analítico Cx.'!$B77),-('Diário 1º PA'!$O$5:$O$1982=E$1),('Diário 1º PA'!$F$5:$F$1982))+SUMPRODUCT(-('Diário 2º PA'!$E$5:$E$2027='Analítico Cx.'!$B77),-('Diário 2º PA'!$O$5:$O$2027=E$1),('Diário 2º PA'!$F$5:$F$2027))+SUMPRODUCT(-('Diário 3º PA'!$E$5:$E$2043='Analítico Cx.'!$B77),-('Diário 3º PA'!$O$5:$O$2043=E$1),('Diário 3º PA'!$F$5:$F$2043))+SUMPRODUCT(-('Diário 4º PA'!$E$5:$E$2010='Analítico Cx.'!$B77),-('Diário 4º PA'!$O$5:$O$2010=E$1),('Diário 4º PA'!$F$5:$F$2010))</f>
        <v>0</v>
      </c>
      <c r="F77" s="215">
        <f>SUMPRODUCT(-('Diário 1º PA'!$E$5:$E$1982='Analítico Cx.'!$B77),-('Diário 1º PA'!$O$5:$O$1982=F$1),('Diário 1º PA'!$F$5:$F$1982))+SUMPRODUCT(-('Diário 2º PA'!$E$5:$E$2027='Analítico Cx.'!$B77),-('Diário 2º PA'!$O$5:$O$2027=F$1),('Diário 2º PA'!$F$5:$F$2027))+SUMPRODUCT(-('Diário 3º PA'!$E$5:$E$2043='Analítico Cx.'!$B77),-('Diário 3º PA'!$O$5:$O$2043=F$1),('Diário 3º PA'!$F$5:$F$2043))+SUMPRODUCT(-('Diário 4º PA'!$E$5:$E$2010='Analítico Cx.'!$B77),-('Diário 4º PA'!$O$5:$O$2010=F$1),('Diário 4º PA'!$F$5:$F$2010))</f>
        <v>0</v>
      </c>
      <c r="G77" s="215">
        <f>SUMPRODUCT(-('Diário 1º PA'!$E$5:$E$1982='Analítico Cx.'!$B77),-('Diário 1º PA'!$O$5:$O$1982=G$1),('Diário 1º PA'!$F$5:$F$1982))+SUMPRODUCT(-('Diário 2º PA'!$E$5:$E$2027='Analítico Cx.'!$B77),-('Diário 2º PA'!$O$5:$O$2027=G$1),('Diário 2º PA'!$F$5:$F$2027))+SUMPRODUCT(-('Diário 3º PA'!$E$5:$E$2043='Analítico Cx.'!$B77),-('Diário 3º PA'!$O$5:$O$2043=G$1),('Diário 3º PA'!$F$5:$F$2043))+SUMPRODUCT(-('Diário 4º PA'!$E$5:$E$2010='Analítico Cx.'!$B77),-('Diário 4º PA'!$O$5:$O$2010=G$1),('Diário 4º PA'!$F$5:$F$2010))</f>
        <v>0</v>
      </c>
      <c r="H77" s="215">
        <f>SUMPRODUCT(-('Diário 1º PA'!$E$5:$E$1982='Analítico Cx.'!$B77),-('Diário 1º PA'!$O$5:$O$1982=H$1),('Diário 1º PA'!$F$5:$F$1982))+SUMPRODUCT(-('Diário 2º PA'!$E$5:$E$2027='Analítico Cx.'!$B77),-('Diário 2º PA'!$O$5:$O$2027=H$1),('Diário 2º PA'!$F$5:$F$2027))+SUMPRODUCT(-('Diário 3º PA'!$E$5:$E$2043='Analítico Cx.'!$B77),-('Diário 3º PA'!$O$5:$O$2043=H$1),('Diário 3º PA'!$F$5:$F$2043))+SUMPRODUCT(-('Diário 4º PA'!$E$5:$E$2010='Analítico Cx.'!$B77),-('Diário 4º PA'!$O$5:$O$2010=H$1),('Diário 4º PA'!$F$5:$F$2010))</f>
        <v>0</v>
      </c>
      <c r="I77" s="215">
        <f>SUMPRODUCT(-('Diário 1º PA'!$E$5:$E$1982='Analítico Cx.'!$B77),-('Diário 1º PA'!$O$5:$O$1982=I$1),('Diário 1º PA'!$F$5:$F$1982))+SUMPRODUCT(-('Diário 2º PA'!$E$5:$E$2027='Analítico Cx.'!$B77),-('Diário 2º PA'!$O$5:$O$2027=I$1),('Diário 2º PA'!$F$5:$F$2027))+SUMPRODUCT(-('Diário 3º PA'!$E$5:$E$2043='Analítico Cx.'!$B77),-('Diário 3º PA'!$O$5:$O$2043=I$1),('Diário 3º PA'!$F$5:$F$2043))+SUMPRODUCT(-('Diário 4º PA'!$E$5:$E$2010='Analítico Cx.'!$B77),-('Diário 4º PA'!$O$5:$O$2010=I$1),('Diário 4º PA'!$F$5:$F$2010))</f>
        <v>0</v>
      </c>
      <c r="J77" s="215">
        <f>SUMPRODUCT(-('Diário 1º PA'!$E$5:$E$1982='Analítico Cx.'!$B77),-('Diário 1º PA'!$O$5:$O$1982=J$1),('Diário 1º PA'!$F$5:$F$1982))+SUMPRODUCT(-('Diário 2º PA'!$E$5:$E$2027='Analítico Cx.'!$B77),-('Diário 2º PA'!$O$5:$O$2027=J$1),('Diário 2º PA'!$F$5:$F$2027))+SUMPRODUCT(-('Diário 3º PA'!$E$5:$E$2043='Analítico Cx.'!$B77),-('Diário 3º PA'!$O$5:$O$2043=J$1),('Diário 3º PA'!$F$5:$F$2043))+SUMPRODUCT(-('Diário 4º PA'!$E$5:$E$2010='Analítico Cx.'!$B77),-('Diário 4º PA'!$O$5:$O$2010=J$1),('Diário 4º PA'!$F$5:$F$2010))</f>
        <v>0</v>
      </c>
      <c r="K77" s="215">
        <f>SUMPRODUCT(-('Diário 1º PA'!$E$5:$E$1982='Analítico Cx.'!$B77),-('Diário 1º PA'!$O$5:$O$1982=K$1),('Diário 1º PA'!$F$5:$F$1982))+SUMPRODUCT(-('Diário 2º PA'!$E$5:$E$2027='Analítico Cx.'!$B77),-('Diário 2º PA'!$O$5:$O$2027=K$1),('Diário 2º PA'!$F$5:$F$2027))+SUMPRODUCT(-('Diário 3º PA'!$E$5:$E$2043='Analítico Cx.'!$B77),-('Diário 3º PA'!$O$5:$O$2043=K$1),('Diário 3º PA'!$F$5:$F$2043))+SUMPRODUCT(-('Diário 4º PA'!$E$5:$E$2010='Analítico Cx.'!$B77),-('Diário 4º PA'!$O$5:$O$2010=K$1),('Diário 4º PA'!$F$5:$F$2010))</f>
        <v>0</v>
      </c>
      <c r="L77" s="215">
        <f>SUMPRODUCT(-('Diário 1º PA'!$E$5:$E$1982='Analítico Cx.'!$B77),-('Diário 1º PA'!$O$5:$O$1982=L$1),('Diário 1º PA'!$F$5:$F$1982))+SUMPRODUCT(-('Diário 2º PA'!$E$5:$E$2027='Analítico Cx.'!$B77),-('Diário 2º PA'!$O$5:$O$2027=L$1),('Diário 2º PA'!$F$5:$F$2027))+SUMPRODUCT(-('Diário 3º PA'!$E$5:$E$2043='Analítico Cx.'!$B77),-('Diário 3º PA'!$O$5:$O$2043=L$1),('Diário 3º PA'!$F$5:$F$2043))+SUMPRODUCT(-('Diário 4º PA'!$E$5:$E$2010='Analítico Cx.'!$B77),-('Diário 4º PA'!$O$5:$O$2010=L$1),('Diário 4º PA'!$F$5:$F$2010))</f>
        <v>0</v>
      </c>
      <c r="M77" s="215">
        <f>SUMPRODUCT(-('Diário 1º PA'!$E$5:$E$1982='Analítico Cx.'!$B77),-('Diário 1º PA'!$O$5:$O$1982=M$1),('Diário 1º PA'!$F$5:$F$1982))+SUMPRODUCT(-('Diário 2º PA'!$E$5:$E$2027='Analítico Cx.'!$B77),-('Diário 2º PA'!$O$5:$O$2027=M$1),('Diário 2º PA'!$F$5:$F$2027))+SUMPRODUCT(-('Diário 3º PA'!$E$5:$E$2043='Analítico Cx.'!$B77),-('Diário 3º PA'!$O$5:$O$2043=M$1),('Diário 3º PA'!$F$5:$F$2043))+SUMPRODUCT(-('Diário 4º PA'!$E$5:$E$2010='Analítico Cx.'!$B77),-('Diário 4º PA'!$O$5:$O$2010=M$1),('Diário 4º PA'!$F$5:$F$2010))</f>
        <v>0</v>
      </c>
      <c r="N77" s="215">
        <f>SUMPRODUCT(-('Diário 1º PA'!$E$5:$E$1982='Analítico Cx.'!$B77),-('Diário 1º PA'!$O$5:$O$1982=N$1),('Diário 1º PA'!$F$5:$F$1982))+SUMPRODUCT(-('Diário 2º PA'!$E$5:$E$2027='Analítico Cx.'!$B77),-('Diário 2º PA'!$O$5:$O$2027=N$1),('Diário 2º PA'!$F$5:$F$2027))+SUMPRODUCT(-('Diário 3º PA'!$E$5:$E$2043='Analítico Cx.'!$B77),-('Diário 3º PA'!$O$5:$O$2043=N$1),('Diário 3º PA'!$F$5:$F$2043))+SUMPRODUCT(-('Diário 4º PA'!$E$5:$E$2010='Analítico Cx.'!$B77),-('Diário 4º PA'!$O$5:$O$2010=N$1),('Diário 4º PA'!$F$5:$F$2010))</f>
        <v>0</v>
      </c>
      <c r="O77" s="216">
        <f t="shared" si="16"/>
        <v>0</v>
      </c>
      <c r="P77" s="191">
        <f t="shared" si="15"/>
        <v>0</v>
      </c>
    </row>
    <row r="78" spans="1:16" ht="23.25" customHeight="1" x14ac:dyDescent="0.2">
      <c r="A78" s="225" t="s">
        <v>129</v>
      </c>
      <c r="B78" s="236" t="s">
        <v>185</v>
      </c>
      <c r="C78" s="215">
        <f>SUMPRODUCT(-('Diário 1º PA'!$E$5:$E$1982='Analítico Cx.'!$B78),-('Diário 1º PA'!$O$5:$O$1982=C$1),('Diário 1º PA'!$F$5:$F$1982))+SUMPRODUCT(-('Diário 2º PA'!$E$5:$E$2027='Analítico Cx.'!$B78),-('Diário 2º PA'!$O$5:$O$2027=C$1),('Diário 2º PA'!$F$5:$F$2027))+SUMPRODUCT(-('Diário 3º PA'!$E$5:$E$2043='Analítico Cx.'!$B78),-('Diário 3º PA'!$O$5:$O$2043=C$1),('Diário 3º PA'!$F$5:$F$2043))+SUMPRODUCT(-('Diário 4º PA'!$E$5:$E$2010='Analítico Cx.'!$B78),-('Diário 4º PA'!$O$5:$O$2010=C$1),('Diário 4º PA'!$F$5:$F$2010))</f>
        <v>0</v>
      </c>
      <c r="D78" s="215">
        <f>SUMPRODUCT(-('Diário 1º PA'!$E$5:$E$1982='Analítico Cx.'!$B78),-('Diário 1º PA'!$O$5:$O$1982=D$1),('Diário 1º PA'!$F$5:$F$1982))+SUMPRODUCT(-('Diário 2º PA'!$E$5:$E$2027='Analítico Cx.'!$B78),-('Diário 2º PA'!$O$5:$O$2027=D$1),('Diário 2º PA'!$F$5:$F$2027))+SUMPRODUCT(-('Diário 3º PA'!$E$5:$E$2043='Analítico Cx.'!$B78),-('Diário 3º PA'!$O$5:$O$2043=D$1),('Diário 3º PA'!$F$5:$F$2043))+SUMPRODUCT(-('Diário 4º PA'!$E$5:$E$2010='Analítico Cx.'!$B78),-('Diário 4º PA'!$O$5:$O$2010=D$1),('Diário 4º PA'!$F$5:$F$2010))</f>
        <v>0</v>
      </c>
      <c r="E78" s="215">
        <f>SUMPRODUCT(-('Diário 1º PA'!$E$5:$E$1982='Analítico Cx.'!$B78),-('Diário 1º PA'!$O$5:$O$1982=E$1),('Diário 1º PA'!$F$5:$F$1982))+SUMPRODUCT(-('Diário 2º PA'!$E$5:$E$2027='Analítico Cx.'!$B78),-('Diário 2º PA'!$O$5:$O$2027=E$1),('Diário 2º PA'!$F$5:$F$2027))+SUMPRODUCT(-('Diário 3º PA'!$E$5:$E$2043='Analítico Cx.'!$B78),-('Diário 3º PA'!$O$5:$O$2043=E$1),('Diário 3º PA'!$F$5:$F$2043))+SUMPRODUCT(-('Diário 4º PA'!$E$5:$E$2010='Analítico Cx.'!$B78),-('Diário 4º PA'!$O$5:$O$2010=E$1),('Diário 4º PA'!$F$5:$F$2010))</f>
        <v>0</v>
      </c>
      <c r="F78" s="215">
        <f>SUMPRODUCT(-('Diário 1º PA'!$E$5:$E$1982='Analítico Cx.'!$B78),-('Diário 1º PA'!$O$5:$O$1982=F$1),('Diário 1º PA'!$F$5:$F$1982))+SUMPRODUCT(-('Diário 2º PA'!$E$5:$E$2027='Analítico Cx.'!$B78),-('Diário 2º PA'!$O$5:$O$2027=F$1),('Diário 2º PA'!$F$5:$F$2027))+SUMPRODUCT(-('Diário 3º PA'!$E$5:$E$2043='Analítico Cx.'!$B78),-('Diário 3º PA'!$O$5:$O$2043=F$1),('Diário 3º PA'!$F$5:$F$2043))+SUMPRODUCT(-('Diário 4º PA'!$E$5:$E$2010='Analítico Cx.'!$B78),-('Diário 4º PA'!$O$5:$O$2010=F$1),('Diário 4º PA'!$F$5:$F$2010))</f>
        <v>0</v>
      </c>
      <c r="G78" s="215">
        <f>SUMPRODUCT(-('Diário 1º PA'!$E$5:$E$1982='Analítico Cx.'!$B78),-('Diário 1º PA'!$O$5:$O$1982=G$1),('Diário 1º PA'!$F$5:$F$1982))+SUMPRODUCT(-('Diário 2º PA'!$E$5:$E$2027='Analítico Cx.'!$B78),-('Diário 2º PA'!$O$5:$O$2027=G$1),('Diário 2º PA'!$F$5:$F$2027))+SUMPRODUCT(-('Diário 3º PA'!$E$5:$E$2043='Analítico Cx.'!$B78),-('Diário 3º PA'!$O$5:$O$2043=G$1),('Diário 3º PA'!$F$5:$F$2043))+SUMPRODUCT(-('Diário 4º PA'!$E$5:$E$2010='Analítico Cx.'!$B78),-('Diário 4º PA'!$O$5:$O$2010=G$1),('Diário 4º PA'!$F$5:$F$2010))</f>
        <v>0</v>
      </c>
      <c r="H78" s="215">
        <f>SUMPRODUCT(-('Diário 1º PA'!$E$5:$E$1982='Analítico Cx.'!$B78),-('Diário 1º PA'!$O$5:$O$1982=H$1),('Diário 1º PA'!$F$5:$F$1982))+SUMPRODUCT(-('Diário 2º PA'!$E$5:$E$2027='Analítico Cx.'!$B78),-('Diário 2º PA'!$O$5:$O$2027=H$1),('Diário 2º PA'!$F$5:$F$2027))+SUMPRODUCT(-('Diário 3º PA'!$E$5:$E$2043='Analítico Cx.'!$B78),-('Diário 3º PA'!$O$5:$O$2043=H$1),('Diário 3º PA'!$F$5:$F$2043))+SUMPRODUCT(-('Diário 4º PA'!$E$5:$E$2010='Analítico Cx.'!$B78),-('Diário 4º PA'!$O$5:$O$2010=H$1),('Diário 4º PA'!$F$5:$F$2010))</f>
        <v>0</v>
      </c>
      <c r="I78" s="215">
        <f>SUMPRODUCT(-('Diário 1º PA'!$E$5:$E$1982='Analítico Cx.'!$B78),-('Diário 1º PA'!$O$5:$O$1982=I$1),('Diário 1º PA'!$F$5:$F$1982))+SUMPRODUCT(-('Diário 2º PA'!$E$5:$E$2027='Analítico Cx.'!$B78),-('Diário 2º PA'!$O$5:$O$2027=I$1),('Diário 2º PA'!$F$5:$F$2027))+SUMPRODUCT(-('Diário 3º PA'!$E$5:$E$2043='Analítico Cx.'!$B78),-('Diário 3º PA'!$O$5:$O$2043=I$1),('Diário 3º PA'!$F$5:$F$2043))+SUMPRODUCT(-('Diário 4º PA'!$E$5:$E$2010='Analítico Cx.'!$B78),-('Diário 4º PA'!$O$5:$O$2010=I$1),('Diário 4º PA'!$F$5:$F$2010))</f>
        <v>0</v>
      </c>
      <c r="J78" s="215">
        <f>SUMPRODUCT(-('Diário 1º PA'!$E$5:$E$1982='Analítico Cx.'!$B78),-('Diário 1º PA'!$O$5:$O$1982=J$1),('Diário 1º PA'!$F$5:$F$1982))+SUMPRODUCT(-('Diário 2º PA'!$E$5:$E$2027='Analítico Cx.'!$B78),-('Diário 2º PA'!$O$5:$O$2027=J$1),('Diário 2º PA'!$F$5:$F$2027))+SUMPRODUCT(-('Diário 3º PA'!$E$5:$E$2043='Analítico Cx.'!$B78),-('Diário 3º PA'!$O$5:$O$2043=J$1),('Diário 3º PA'!$F$5:$F$2043))+SUMPRODUCT(-('Diário 4º PA'!$E$5:$E$2010='Analítico Cx.'!$B78),-('Diário 4º PA'!$O$5:$O$2010=J$1),('Diário 4º PA'!$F$5:$F$2010))</f>
        <v>0</v>
      </c>
      <c r="K78" s="215">
        <f>SUMPRODUCT(-('Diário 1º PA'!$E$5:$E$1982='Analítico Cx.'!$B78),-('Diário 1º PA'!$O$5:$O$1982=K$1),('Diário 1º PA'!$F$5:$F$1982))+SUMPRODUCT(-('Diário 2º PA'!$E$5:$E$2027='Analítico Cx.'!$B78),-('Diário 2º PA'!$O$5:$O$2027=K$1),('Diário 2º PA'!$F$5:$F$2027))+SUMPRODUCT(-('Diário 3º PA'!$E$5:$E$2043='Analítico Cx.'!$B78),-('Diário 3º PA'!$O$5:$O$2043=K$1),('Diário 3º PA'!$F$5:$F$2043))+SUMPRODUCT(-('Diário 4º PA'!$E$5:$E$2010='Analítico Cx.'!$B78),-('Diário 4º PA'!$O$5:$O$2010=K$1),('Diário 4º PA'!$F$5:$F$2010))</f>
        <v>0</v>
      </c>
      <c r="L78" s="215">
        <f>SUMPRODUCT(-('Diário 1º PA'!$E$5:$E$1982='Analítico Cx.'!$B78),-('Diário 1º PA'!$O$5:$O$1982=L$1),('Diário 1º PA'!$F$5:$F$1982))+SUMPRODUCT(-('Diário 2º PA'!$E$5:$E$2027='Analítico Cx.'!$B78),-('Diário 2º PA'!$O$5:$O$2027=L$1),('Diário 2º PA'!$F$5:$F$2027))+SUMPRODUCT(-('Diário 3º PA'!$E$5:$E$2043='Analítico Cx.'!$B78),-('Diário 3º PA'!$O$5:$O$2043=L$1),('Diário 3º PA'!$F$5:$F$2043))+SUMPRODUCT(-('Diário 4º PA'!$E$5:$E$2010='Analítico Cx.'!$B78),-('Diário 4º PA'!$O$5:$O$2010=L$1),('Diário 4º PA'!$F$5:$F$2010))</f>
        <v>0</v>
      </c>
      <c r="M78" s="215">
        <f>SUMPRODUCT(-('Diário 1º PA'!$E$5:$E$1982='Analítico Cx.'!$B78),-('Diário 1º PA'!$O$5:$O$1982=M$1),('Diário 1º PA'!$F$5:$F$1982))+SUMPRODUCT(-('Diário 2º PA'!$E$5:$E$2027='Analítico Cx.'!$B78),-('Diário 2º PA'!$O$5:$O$2027=M$1),('Diário 2º PA'!$F$5:$F$2027))+SUMPRODUCT(-('Diário 3º PA'!$E$5:$E$2043='Analítico Cx.'!$B78),-('Diário 3º PA'!$O$5:$O$2043=M$1),('Diário 3º PA'!$F$5:$F$2043))+SUMPRODUCT(-('Diário 4º PA'!$E$5:$E$2010='Analítico Cx.'!$B78),-('Diário 4º PA'!$O$5:$O$2010=M$1),('Diário 4º PA'!$F$5:$F$2010))</f>
        <v>0</v>
      </c>
      <c r="N78" s="215">
        <f>SUMPRODUCT(-('Diário 1º PA'!$E$5:$E$1982='Analítico Cx.'!$B78),-('Diário 1º PA'!$O$5:$O$1982=N$1),('Diário 1º PA'!$F$5:$F$1982))+SUMPRODUCT(-('Diário 2º PA'!$E$5:$E$2027='Analítico Cx.'!$B78),-('Diário 2º PA'!$O$5:$O$2027=N$1),('Diário 2º PA'!$F$5:$F$2027))+SUMPRODUCT(-('Diário 3º PA'!$E$5:$E$2043='Analítico Cx.'!$B78),-('Diário 3º PA'!$O$5:$O$2043=N$1),('Diário 3º PA'!$F$5:$F$2043))+SUMPRODUCT(-('Diário 4º PA'!$E$5:$E$2010='Analítico Cx.'!$B78),-('Diário 4º PA'!$O$5:$O$2010=N$1),('Diário 4º PA'!$F$5:$F$2010))</f>
        <v>0</v>
      </c>
      <c r="O78" s="216">
        <f t="shared" si="16"/>
        <v>0</v>
      </c>
      <c r="P78" s="191">
        <f t="shared" si="15"/>
        <v>0</v>
      </c>
    </row>
    <row r="79" spans="1:16" ht="23.25" customHeight="1" x14ac:dyDescent="0.2">
      <c r="A79" s="225" t="s">
        <v>130</v>
      </c>
      <c r="B79" s="238" t="s">
        <v>186</v>
      </c>
      <c r="C79" s="215">
        <f>SUMPRODUCT(-('Diário 1º PA'!$E$5:$E$1982='Analítico Cx.'!$B79),-('Diário 1º PA'!$O$5:$O$1982=C$1),('Diário 1º PA'!$F$5:$F$1982))+SUMPRODUCT(-('Diário 2º PA'!$E$5:$E$2027='Analítico Cx.'!$B79),-('Diário 2º PA'!$O$5:$O$2027=C$1),('Diário 2º PA'!$F$5:$F$2027))+SUMPRODUCT(-('Diário 3º PA'!$E$5:$E$2043='Analítico Cx.'!$B79),-('Diário 3º PA'!$O$5:$O$2043=C$1),('Diário 3º PA'!$F$5:$F$2043))+SUMPRODUCT(-('Diário 4º PA'!$E$5:$E$2010='Analítico Cx.'!$B79),-('Diário 4º PA'!$O$5:$O$2010=C$1),('Diário 4º PA'!$F$5:$F$2010))</f>
        <v>0</v>
      </c>
      <c r="D79" s="215">
        <f>SUMPRODUCT(-('Diário 1º PA'!$E$5:$E$1982='Analítico Cx.'!$B79),-('Diário 1º PA'!$O$5:$O$1982=D$1),('Diário 1º PA'!$F$5:$F$1982))+SUMPRODUCT(-('Diário 2º PA'!$E$5:$E$2027='Analítico Cx.'!$B79),-('Diário 2º PA'!$O$5:$O$2027=D$1),('Diário 2º PA'!$F$5:$F$2027))+SUMPRODUCT(-('Diário 3º PA'!$E$5:$E$2043='Analítico Cx.'!$B79),-('Diário 3º PA'!$O$5:$O$2043=D$1),('Diário 3º PA'!$F$5:$F$2043))+SUMPRODUCT(-('Diário 4º PA'!$E$5:$E$2010='Analítico Cx.'!$B79),-('Diário 4º PA'!$O$5:$O$2010=D$1),('Diário 4º PA'!$F$5:$F$2010))</f>
        <v>1993</v>
      </c>
      <c r="E79" s="215">
        <f>SUMPRODUCT(-('Diário 1º PA'!$E$5:$E$1982='Analítico Cx.'!$B79),-('Diário 1º PA'!$O$5:$O$1982=E$1),('Diário 1º PA'!$F$5:$F$1982))+SUMPRODUCT(-('Diário 2º PA'!$E$5:$E$2027='Analítico Cx.'!$B79),-('Diário 2º PA'!$O$5:$O$2027=E$1),('Diário 2º PA'!$F$5:$F$2027))+SUMPRODUCT(-('Diário 3º PA'!$E$5:$E$2043='Analítico Cx.'!$B79),-('Diário 3º PA'!$O$5:$O$2043=E$1),('Diário 3º PA'!$F$5:$F$2043))+SUMPRODUCT(-('Diário 4º PA'!$E$5:$E$2010='Analítico Cx.'!$B79),-('Diário 4º PA'!$O$5:$O$2010=E$1),('Diário 4º PA'!$F$5:$F$2010))</f>
        <v>33055.5</v>
      </c>
      <c r="F79" s="215">
        <f>SUMPRODUCT(-('Diário 1º PA'!$E$5:$E$1982='Analítico Cx.'!$B79),-('Diário 1º PA'!$O$5:$O$1982=F$1),('Diário 1º PA'!$F$5:$F$1982))+SUMPRODUCT(-('Diário 2º PA'!$E$5:$E$2027='Analítico Cx.'!$B79),-('Diário 2º PA'!$O$5:$O$2027=F$1),('Diário 2º PA'!$F$5:$F$2027))+SUMPRODUCT(-('Diário 3º PA'!$E$5:$E$2043='Analítico Cx.'!$B79),-('Diário 3º PA'!$O$5:$O$2043=F$1),('Diário 3º PA'!$F$5:$F$2043))+SUMPRODUCT(-('Diário 4º PA'!$E$5:$E$2010='Analítico Cx.'!$B79),-('Diário 4º PA'!$O$5:$O$2010=F$1),('Diário 4º PA'!$F$5:$F$2010))</f>
        <v>0</v>
      </c>
      <c r="G79" s="215">
        <f>SUMPRODUCT(-('Diário 1º PA'!$E$5:$E$1982='Analítico Cx.'!$B79),-('Diário 1º PA'!$O$5:$O$1982=G$1),('Diário 1º PA'!$F$5:$F$1982))+SUMPRODUCT(-('Diário 2º PA'!$E$5:$E$2027='Analítico Cx.'!$B79),-('Diário 2º PA'!$O$5:$O$2027=G$1),('Diário 2º PA'!$F$5:$F$2027))+SUMPRODUCT(-('Diário 3º PA'!$E$5:$E$2043='Analítico Cx.'!$B79),-('Diário 3º PA'!$O$5:$O$2043=G$1),('Diário 3º PA'!$F$5:$F$2043))+SUMPRODUCT(-('Diário 4º PA'!$E$5:$E$2010='Analítico Cx.'!$B79),-('Diário 4º PA'!$O$5:$O$2010=G$1),('Diário 4º PA'!$F$5:$F$2010))</f>
        <v>0</v>
      </c>
      <c r="H79" s="215">
        <f>SUMPRODUCT(-('Diário 1º PA'!$E$5:$E$1982='Analítico Cx.'!$B79),-('Diário 1º PA'!$O$5:$O$1982=H$1),('Diário 1º PA'!$F$5:$F$1982))+SUMPRODUCT(-('Diário 2º PA'!$E$5:$E$2027='Analítico Cx.'!$B79),-('Diário 2º PA'!$O$5:$O$2027=H$1),('Diário 2º PA'!$F$5:$F$2027))+SUMPRODUCT(-('Diário 3º PA'!$E$5:$E$2043='Analítico Cx.'!$B79),-('Diário 3º PA'!$O$5:$O$2043=H$1),('Diário 3º PA'!$F$5:$F$2043))+SUMPRODUCT(-('Diário 4º PA'!$E$5:$E$2010='Analítico Cx.'!$B79),-('Diário 4º PA'!$O$5:$O$2010=H$1),('Diário 4º PA'!$F$5:$F$2010))</f>
        <v>0</v>
      </c>
      <c r="I79" s="215">
        <f>SUMPRODUCT(-('Diário 1º PA'!$E$5:$E$1982='Analítico Cx.'!$B79),-('Diário 1º PA'!$O$5:$O$1982=I$1),('Diário 1º PA'!$F$5:$F$1982))+SUMPRODUCT(-('Diário 2º PA'!$E$5:$E$2027='Analítico Cx.'!$B79),-('Diário 2º PA'!$O$5:$O$2027=I$1),('Diário 2º PA'!$F$5:$F$2027))+SUMPRODUCT(-('Diário 3º PA'!$E$5:$E$2043='Analítico Cx.'!$B79),-('Diário 3º PA'!$O$5:$O$2043=I$1),('Diário 3º PA'!$F$5:$F$2043))+SUMPRODUCT(-('Diário 4º PA'!$E$5:$E$2010='Analítico Cx.'!$B79),-('Diário 4º PA'!$O$5:$O$2010=I$1),('Diário 4º PA'!$F$5:$F$2010))</f>
        <v>0</v>
      </c>
      <c r="J79" s="215">
        <f>SUMPRODUCT(-('Diário 1º PA'!$E$5:$E$1982='Analítico Cx.'!$B79),-('Diário 1º PA'!$O$5:$O$1982=J$1),('Diário 1º PA'!$F$5:$F$1982))+SUMPRODUCT(-('Diário 2º PA'!$E$5:$E$2027='Analítico Cx.'!$B79),-('Diário 2º PA'!$O$5:$O$2027=J$1),('Diário 2º PA'!$F$5:$F$2027))+SUMPRODUCT(-('Diário 3º PA'!$E$5:$E$2043='Analítico Cx.'!$B79),-('Diário 3º PA'!$O$5:$O$2043=J$1),('Diário 3º PA'!$F$5:$F$2043))+SUMPRODUCT(-('Diário 4º PA'!$E$5:$E$2010='Analítico Cx.'!$B79),-('Diário 4º PA'!$O$5:$O$2010=J$1),('Diário 4º PA'!$F$5:$F$2010))</f>
        <v>0</v>
      </c>
      <c r="K79" s="215">
        <f>SUMPRODUCT(-('Diário 1º PA'!$E$5:$E$1982='Analítico Cx.'!$B79),-('Diário 1º PA'!$O$5:$O$1982=K$1),('Diário 1º PA'!$F$5:$F$1982))+SUMPRODUCT(-('Diário 2º PA'!$E$5:$E$2027='Analítico Cx.'!$B79),-('Diário 2º PA'!$O$5:$O$2027=K$1),('Diário 2º PA'!$F$5:$F$2027))+SUMPRODUCT(-('Diário 3º PA'!$E$5:$E$2043='Analítico Cx.'!$B79),-('Diário 3º PA'!$O$5:$O$2043=K$1),('Diário 3º PA'!$F$5:$F$2043))+SUMPRODUCT(-('Diário 4º PA'!$E$5:$E$2010='Analítico Cx.'!$B79),-('Diário 4º PA'!$O$5:$O$2010=K$1),('Diário 4º PA'!$F$5:$F$2010))</f>
        <v>0</v>
      </c>
      <c r="L79" s="215">
        <f>SUMPRODUCT(-('Diário 1º PA'!$E$5:$E$1982='Analítico Cx.'!$B79),-('Diário 1º PA'!$O$5:$O$1982=L$1),('Diário 1º PA'!$F$5:$F$1982))+SUMPRODUCT(-('Diário 2º PA'!$E$5:$E$2027='Analítico Cx.'!$B79),-('Diário 2º PA'!$O$5:$O$2027=L$1),('Diário 2º PA'!$F$5:$F$2027))+SUMPRODUCT(-('Diário 3º PA'!$E$5:$E$2043='Analítico Cx.'!$B79),-('Diário 3º PA'!$O$5:$O$2043=L$1),('Diário 3º PA'!$F$5:$F$2043))+SUMPRODUCT(-('Diário 4º PA'!$E$5:$E$2010='Analítico Cx.'!$B79),-('Diário 4º PA'!$O$5:$O$2010=L$1),('Diário 4º PA'!$F$5:$F$2010))</f>
        <v>0</v>
      </c>
      <c r="M79" s="215">
        <f>SUMPRODUCT(-('Diário 1º PA'!$E$5:$E$1982='Analítico Cx.'!$B79),-('Diário 1º PA'!$O$5:$O$1982=M$1),('Diário 1º PA'!$F$5:$F$1982))+SUMPRODUCT(-('Diário 2º PA'!$E$5:$E$2027='Analítico Cx.'!$B79),-('Diário 2º PA'!$O$5:$O$2027=M$1),('Diário 2º PA'!$F$5:$F$2027))+SUMPRODUCT(-('Diário 3º PA'!$E$5:$E$2043='Analítico Cx.'!$B79),-('Diário 3º PA'!$O$5:$O$2043=M$1),('Diário 3º PA'!$F$5:$F$2043))+SUMPRODUCT(-('Diário 4º PA'!$E$5:$E$2010='Analítico Cx.'!$B79),-('Diário 4º PA'!$O$5:$O$2010=M$1),('Diário 4º PA'!$F$5:$F$2010))</f>
        <v>0</v>
      </c>
      <c r="N79" s="215">
        <f>SUMPRODUCT(-('Diário 1º PA'!$E$5:$E$1982='Analítico Cx.'!$B79),-('Diário 1º PA'!$O$5:$O$1982=N$1),('Diário 1º PA'!$F$5:$F$1982))+SUMPRODUCT(-('Diário 2º PA'!$E$5:$E$2027='Analítico Cx.'!$B79),-('Diário 2º PA'!$O$5:$O$2027=N$1),('Diário 2º PA'!$F$5:$F$2027))+SUMPRODUCT(-('Diário 3º PA'!$E$5:$E$2043='Analítico Cx.'!$B79),-('Diário 3º PA'!$O$5:$O$2043=N$1),('Diário 3º PA'!$F$5:$F$2043))+SUMPRODUCT(-('Diário 4º PA'!$E$5:$E$2010='Analítico Cx.'!$B79),-('Diário 4º PA'!$O$5:$O$2010=N$1),('Diário 4º PA'!$F$5:$F$2010))</f>
        <v>0</v>
      </c>
      <c r="O79" s="216">
        <f t="shared" si="16"/>
        <v>35048.5</v>
      </c>
      <c r="P79" s="191">
        <f t="shared" si="15"/>
        <v>5.0845640245856961E-3</v>
      </c>
    </row>
    <row r="80" spans="1:16" ht="23.25" customHeight="1" x14ac:dyDescent="0.2">
      <c r="A80" s="225" t="s">
        <v>131</v>
      </c>
      <c r="B80" s="238" t="s">
        <v>187</v>
      </c>
      <c r="C80" s="215">
        <f>SUMPRODUCT(-('Diário 1º PA'!$E$5:$E$1982='Analítico Cx.'!$B80),-('Diário 1º PA'!$O$5:$O$1982=C$1),('Diário 1º PA'!$F$5:$F$1982))+SUMPRODUCT(-('Diário 2º PA'!$E$5:$E$2027='Analítico Cx.'!$B80),-('Diário 2º PA'!$O$5:$O$2027=C$1),('Diário 2º PA'!$F$5:$F$2027))+SUMPRODUCT(-('Diário 3º PA'!$E$5:$E$2043='Analítico Cx.'!$B80),-('Diário 3º PA'!$O$5:$O$2043=C$1),('Diário 3º PA'!$F$5:$F$2043))+SUMPRODUCT(-('Diário 4º PA'!$E$5:$E$2010='Analítico Cx.'!$B80),-('Diário 4º PA'!$O$5:$O$2010=C$1),('Diário 4º PA'!$F$5:$F$2010))</f>
        <v>0</v>
      </c>
      <c r="D80" s="215">
        <f>SUMPRODUCT(-('Diário 1º PA'!$E$5:$E$1982='Analítico Cx.'!$B80),-('Diário 1º PA'!$O$5:$O$1982=D$1),('Diário 1º PA'!$F$5:$F$1982))+SUMPRODUCT(-('Diário 2º PA'!$E$5:$E$2027='Analítico Cx.'!$B80),-('Diário 2º PA'!$O$5:$O$2027=D$1),('Diário 2º PA'!$F$5:$F$2027))+SUMPRODUCT(-('Diário 3º PA'!$E$5:$E$2043='Analítico Cx.'!$B80),-('Diário 3º PA'!$O$5:$O$2043=D$1),('Diário 3º PA'!$F$5:$F$2043))+SUMPRODUCT(-('Diário 4º PA'!$E$5:$E$2010='Analítico Cx.'!$B80),-('Diário 4º PA'!$O$5:$O$2010=D$1),('Diário 4º PA'!$F$5:$F$2010))</f>
        <v>12844.689999999999</v>
      </c>
      <c r="E80" s="215">
        <f>SUMPRODUCT(-('Diário 1º PA'!$E$5:$E$1982='Analítico Cx.'!$B80),-('Diário 1º PA'!$O$5:$O$1982=E$1),('Diário 1º PA'!$F$5:$F$1982))+SUMPRODUCT(-('Diário 2º PA'!$E$5:$E$2027='Analítico Cx.'!$B80),-('Diário 2º PA'!$O$5:$O$2027=E$1),('Diário 2º PA'!$F$5:$F$2027))+SUMPRODUCT(-('Diário 3º PA'!$E$5:$E$2043='Analítico Cx.'!$B80),-('Diário 3º PA'!$O$5:$O$2043=E$1),('Diário 3º PA'!$F$5:$F$2043))+SUMPRODUCT(-('Diário 4º PA'!$E$5:$E$2010='Analítico Cx.'!$B80),-('Diário 4º PA'!$O$5:$O$2010=E$1),('Diário 4º PA'!$F$5:$F$2010))</f>
        <v>5267.46</v>
      </c>
      <c r="F80" s="215">
        <f>SUMPRODUCT(-('Diário 1º PA'!$E$5:$E$1982='Analítico Cx.'!$B80),-('Diário 1º PA'!$O$5:$O$1982=F$1),('Diário 1º PA'!$F$5:$F$1982))+SUMPRODUCT(-('Diário 2º PA'!$E$5:$E$2027='Analítico Cx.'!$B80),-('Diário 2º PA'!$O$5:$O$2027=F$1),('Diário 2º PA'!$F$5:$F$2027))+SUMPRODUCT(-('Diário 3º PA'!$E$5:$E$2043='Analítico Cx.'!$B80),-('Diário 3º PA'!$O$5:$O$2043=F$1),('Diário 3º PA'!$F$5:$F$2043))+SUMPRODUCT(-('Diário 4º PA'!$E$5:$E$2010='Analítico Cx.'!$B80),-('Diário 4º PA'!$O$5:$O$2010=F$1),('Diário 4º PA'!$F$5:$F$2010))</f>
        <v>0</v>
      </c>
      <c r="G80" s="215">
        <f>SUMPRODUCT(-('Diário 1º PA'!$E$5:$E$1982='Analítico Cx.'!$B80),-('Diário 1º PA'!$O$5:$O$1982=G$1),('Diário 1º PA'!$F$5:$F$1982))+SUMPRODUCT(-('Diário 2º PA'!$E$5:$E$2027='Analítico Cx.'!$B80),-('Diário 2º PA'!$O$5:$O$2027=G$1),('Diário 2º PA'!$F$5:$F$2027))+SUMPRODUCT(-('Diário 3º PA'!$E$5:$E$2043='Analítico Cx.'!$B80),-('Diário 3º PA'!$O$5:$O$2043=G$1),('Diário 3º PA'!$F$5:$F$2043))+SUMPRODUCT(-('Diário 4º PA'!$E$5:$E$2010='Analítico Cx.'!$B80),-('Diário 4º PA'!$O$5:$O$2010=G$1),('Diário 4º PA'!$F$5:$F$2010))</f>
        <v>0</v>
      </c>
      <c r="H80" s="215">
        <f>SUMPRODUCT(-('Diário 1º PA'!$E$5:$E$1982='Analítico Cx.'!$B80),-('Diário 1º PA'!$O$5:$O$1982=H$1),('Diário 1º PA'!$F$5:$F$1982))+SUMPRODUCT(-('Diário 2º PA'!$E$5:$E$2027='Analítico Cx.'!$B80),-('Diário 2º PA'!$O$5:$O$2027=H$1),('Diário 2º PA'!$F$5:$F$2027))+SUMPRODUCT(-('Diário 3º PA'!$E$5:$E$2043='Analítico Cx.'!$B80),-('Diário 3º PA'!$O$5:$O$2043=H$1),('Diário 3º PA'!$F$5:$F$2043))+SUMPRODUCT(-('Diário 4º PA'!$E$5:$E$2010='Analítico Cx.'!$B80),-('Diário 4º PA'!$O$5:$O$2010=H$1),('Diário 4º PA'!$F$5:$F$2010))</f>
        <v>0</v>
      </c>
      <c r="I80" s="215">
        <f>SUMPRODUCT(-('Diário 1º PA'!$E$5:$E$1982='Analítico Cx.'!$B80),-('Diário 1º PA'!$O$5:$O$1982=I$1),('Diário 1º PA'!$F$5:$F$1982))+SUMPRODUCT(-('Diário 2º PA'!$E$5:$E$2027='Analítico Cx.'!$B80),-('Diário 2º PA'!$O$5:$O$2027=I$1),('Diário 2º PA'!$F$5:$F$2027))+SUMPRODUCT(-('Diário 3º PA'!$E$5:$E$2043='Analítico Cx.'!$B80),-('Diário 3º PA'!$O$5:$O$2043=I$1),('Diário 3º PA'!$F$5:$F$2043))+SUMPRODUCT(-('Diário 4º PA'!$E$5:$E$2010='Analítico Cx.'!$B80),-('Diário 4º PA'!$O$5:$O$2010=I$1),('Diário 4º PA'!$F$5:$F$2010))</f>
        <v>0</v>
      </c>
      <c r="J80" s="215">
        <f>SUMPRODUCT(-('Diário 1º PA'!$E$5:$E$1982='Analítico Cx.'!$B80),-('Diário 1º PA'!$O$5:$O$1982=J$1),('Diário 1º PA'!$F$5:$F$1982))+SUMPRODUCT(-('Diário 2º PA'!$E$5:$E$2027='Analítico Cx.'!$B80),-('Diário 2º PA'!$O$5:$O$2027=J$1),('Diário 2º PA'!$F$5:$F$2027))+SUMPRODUCT(-('Diário 3º PA'!$E$5:$E$2043='Analítico Cx.'!$B80),-('Diário 3º PA'!$O$5:$O$2043=J$1),('Diário 3º PA'!$F$5:$F$2043))+SUMPRODUCT(-('Diário 4º PA'!$E$5:$E$2010='Analítico Cx.'!$B80),-('Diário 4º PA'!$O$5:$O$2010=J$1),('Diário 4º PA'!$F$5:$F$2010))</f>
        <v>0</v>
      </c>
      <c r="K80" s="215">
        <f>SUMPRODUCT(-('Diário 1º PA'!$E$5:$E$1982='Analítico Cx.'!$B80),-('Diário 1º PA'!$O$5:$O$1982=K$1),('Diário 1º PA'!$F$5:$F$1982))+SUMPRODUCT(-('Diário 2º PA'!$E$5:$E$2027='Analítico Cx.'!$B80),-('Diário 2º PA'!$O$5:$O$2027=K$1),('Diário 2º PA'!$F$5:$F$2027))+SUMPRODUCT(-('Diário 3º PA'!$E$5:$E$2043='Analítico Cx.'!$B80),-('Diário 3º PA'!$O$5:$O$2043=K$1),('Diário 3º PA'!$F$5:$F$2043))+SUMPRODUCT(-('Diário 4º PA'!$E$5:$E$2010='Analítico Cx.'!$B80),-('Diário 4º PA'!$O$5:$O$2010=K$1),('Diário 4º PA'!$F$5:$F$2010))</f>
        <v>0</v>
      </c>
      <c r="L80" s="215">
        <f>SUMPRODUCT(-('Diário 1º PA'!$E$5:$E$1982='Analítico Cx.'!$B80),-('Diário 1º PA'!$O$5:$O$1982=L$1),('Diário 1º PA'!$F$5:$F$1982))+SUMPRODUCT(-('Diário 2º PA'!$E$5:$E$2027='Analítico Cx.'!$B80),-('Diário 2º PA'!$O$5:$O$2027=L$1),('Diário 2º PA'!$F$5:$F$2027))+SUMPRODUCT(-('Diário 3º PA'!$E$5:$E$2043='Analítico Cx.'!$B80),-('Diário 3º PA'!$O$5:$O$2043=L$1),('Diário 3º PA'!$F$5:$F$2043))+SUMPRODUCT(-('Diário 4º PA'!$E$5:$E$2010='Analítico Cx.'!$B80),-('Diário 4º PA'!$O$5:$O$2010=L$1),('Diário 4º PA'!$F$5:$F$2010))</f>
        <v>0</v>
      </c>
      <c r="M80" s="215">
        <f>SUMPRODUCT(-('Diário 1º PA'!$E$5:$E$1982='Analítico Cx.'!$B80),-('Diário 1º PA'!$O$5:$O$1982=M$1),('Diário 1º PA'!$F$5:$F$1982))+SUMPRODUCT(-('Diário 2º PA'!$E$5:$E$2027='Analítico Cx.'!$B80),-('Diário 2º PA'!$O$5:$O$2027=M$1),('Diário 2º PA'!$F$5:$F$2027))+SUMPRODUCT(-('Diário 3º PA'!$E$5:$E$2043='Analítico Cx.'!$B80),-('Diário 3º PA'!$O$5:$O$2043=M$1),('Diário 3º PA'!$F$5:$F$2043))+SUMPRODUCT(-('Diário 4º PA'!$E$5:$E$2010='Analítico Cx.'!$B80),-('Diário 4º PA'!$O$5:$O$2010=M$1),('Diário 4º PA'!$F$5:$F$2010))</f>
        <v>0</v>
      </c>
      <c r="N80" s="215">
        <f>SUMPRODUCT(-('Diário 1º PA'!$E$5:$E$1982='Analítico Cx.'!$B80),-('Diário 1º PA'!$O$5:$O$1982=N$1),('Diário 1º PA'!$F$5:$F$1982))+SUMPRODUCT(-('Diário 2º PA'!$E$5:$E$2027='Analítico Cx.'!$B80),-('Diário 2º PA'!$O$5:$O$2027=N$1),('Diário 2º PA'!$F$5:$F$2027))+SUMPRODUCT(-('Diário 3º PA'!$E$5:$E$2043='Analítico Cx.'!$B80),-('Diário 3º PA'!$O$5:$O$2043=N$1),('Diário 3º PA'!$F$5:$F$2043))+SUMPRODUCT(-('Diário 4º PA'!$E$5:$E$2010='Analítico Cx.'!$B80),-('Diário 4º PA'!$O$5:$O$2010=N$1),('Diário 4º PA'!$F$5:$F$2010))</f>
        <v>0</v>
      </c>
      <c r="O80" s="216">
        <f t="shared" si="16"/>
        <v>18112.149999999998</v>
      </c>
      <c r="P80" s="191">
        <f t="shared" si="15"/>
        <v>2.6275699758306287E-3</v>
      </c>
    </row>
    <row r="81" spans="1:16" ht="23.25" customHeight="1" x14ac:dyDescent="0.2">
      <c r="A81" s="225" t="s">
        <v>132</v>
      </c>
      <c r="B81" s="238" t="s">
        <v>188</v>
      </c>
      <c r="C81" s="215">
        <f>SUMPRODUCT(-('Diário 1º PA'!$E$5:$E$1982='Analítico Cx.'!$B81),-('Diário 1º PA'!$O$5:$O$1982=C$1),('Diário 1º PA'!$F$5:$F$1982))+SUMPRODUCT(-('Diário 2º PA'!$E$5:$E$2027='Analítico Cx.'!$B81),-('Diário 2º PA'!$O$5:$O$2027=C$1),('Diário 2º PA'!$F$5:$F$2027))+SUMPRODUCT(-('Diário 3º PA'!$E$5:$E$2043='Analítico Cx.'!$B81),-('Diário 3º PA'!$O$5:$O$2043=C$1),('Diário 3º PA'!$F$5:$F$2043))+SUMPRODUCT(-('Diário 4º PA'!$E$5:$E$2010='Analítico Cx.'!$B81),-('Diário 4º PA'!$O$5:$O$2010=C$1),('Diário 4º PA'!$F$5:$F$2010))</f>
        <v>0</v>
      </c>
      <c r="D81" s="215">
        <f>SUMPRODUCT(-('Diário 1º PA'!$E$5:$E$1982='Analítico Cx.'!$B81),-('Diário 1º PA'!$O$5:$O$1982=D$1),('Diário 1º PA'!$F$5:$F$1982))+SUMPRODUCT(-('Diário 2º PA'!$E$5:$E$2027='Analítico Cx.'!$B81),-('Diário 2º PA'!$O$5:$O$2027=D$1),('Diário 2º PA'!$F$5:$F$2027))+SUMPRODUCT(-('Diário 3º PA'!$E$5:$E$2043='Analítico Cx.'!$B81),-('Diário 3º PA'!$O$5:$O$2043=D$1),('Diário 3º PA'!$F$5:$F$2043))+SUMPRODUCT(-('Diário 4º PA'!$E$5:$E$2010='Analítico Cx.'!$B81),-('Diário 4º PA'!$O$5:$O$2010=D$1),('Diário 4º PA'!$F$5:$F$2010))</f>
        <v>0</v>
      </c>
      <c r="E81" s="215">
        <f>SUMPRODUCT(-('Diário 1º PA'!$E$5:$E$1982='Analítico Cx.'!$B81),-('Diário 1º PA'!$O$5:$O$1982=E$1),('Diário 1º PA'!$F$5:$F$1982))+SUMPRODUCT(-('Diário 2º PA'!$E$5:$E$2027='Analítico Cx.'!$B81),-('Diário 2º PA'!$O$5:$O$2027=E$1),('Diário 2º PA'!$F$5:$F$2027))+SUMPRODUCT(-('Diário 3º PA'!$E$5:$E$2043='Analítico Cx.'!$B81),-('Diário 3º PA'!$O$5:$O$2043=E$1),('Diário 3º PA'!$F$5:$F$2043))+SUMPRODUCT(-('Diário 4º PA'!$E$5:$E$2010='Analítico Cx.'!$B81),-('Diário 4º PA'!$O$5:$O$2010=E$1),('Diário 4º PA'!$F$5:$F$2010))</f>
        <v>439.8</v>
      </c>
      <c r="F81" s="215">
        <f>SUMPRODUCT(-('Diário 1º PA'!$E$5:$E$1982='Analítico Cx.'!$B81),-('Diário 1º PA'!$O$5:$O$1982=F$1),('Diário 1º PA'!$F$5:$F$1982))+SUMPRODUCT(-('Diário 2º PA'!$E$5:$E$2027='Analítico Cx.'!$B81),-('Diário 2º PA'!$O$5:$O$2027=F$1),('Diário 2º PA'!$F$5:$F$2027))+SUMPRODUCT(-('Diário 3º PA'!$E$5:$E$2043='Analítico Cx.'!$B81),-('Diário 3º PA'!$O$5:$O$2043=F$1),('Diário 3º PA'!$F$5:$F$2043))+SUMPRODUCT(-('Diário 4º PA'!$E$5:$E$2010='Analítico Cx.'!$B81),-('Diário 4º PA'!$O$5:$O$2010=F$1),('Diário 4º PA'!$F$5:$F$2010))</f>
        <v>0</v>
      </c>
      <c r="G81" s="215">
        <f>SUMPRODUCT(-('Diário 1º PA'!$E$5:$E$1982='Analítico Cx.'!$B81),-('Diário 1º PA'!$O$5:$O$1982=G$1),('Diário 1º PA'!$F$5:$F$1982))+SUMPRODUCT(-('Diário 2º PA'!$E$5:$E$2027='Analítico Cx.'!$B81),-('Diário 2º PA'!$O$5:$O$2027=G$1),('Diário 2º PA'!$F$5:$F$2027))+SUMPRODUCT(-('Diário 3º PA'!$E$5:$E$2043='Analítico Cx.'!$B81),-('Diário 3º PA'!$O$5:$O$2043=G$1),('Diário 3º PA'!$F$5:$F$2043))+SUMPRODUCT(-('Diário 4º PA'!$E$5:$E$2010='Analítico Cx.'!$B81),-('Diário 4º PA'!$O$5:$O$2010=G$1),('Diário 4º PA'!$F$5:$F$2010))</f>
        <v>0</v>
      </c>
      <c r="H81" s="215">
        <f>SUMPRODUCT(-('Diário 1º PA'!$E$5:$E$1982='Analítico Cx.'!$B81),-('Diário 1º PA'!$O$5:$O$1982=H$1),('Diário 1º PA'!$F$5:$F$1982))+SUMPRODUCT(-('Diário 2º PA'!$E$5:$E$2027='Analítico Cx.'!$B81),-('Diário 2º PA'!$O$5:$O$2027=H$1),('Diário 2º PA'!$F$5:$F$2027))+SUMPRODUCT(-('Diário 3º PA'!$E$5:$E$2043='Analítico Cx.'!$B81),-('Diário 3º PA'!$O$5:$O$2043=H$1),('Diário 3º PA'!$F$5:$F$2043))+SUMPRODUCT(-('Diário 4º PA'!$E$5:$E$2010='Analítico Cx.'!$B81),-('Diário 4º PA'!$O$5:$O$2010=H$1),('Diário 4º PA'!$F$5:$F$2010))</f>
        <v>0</v>
      </c>
      <c r="I81" s="215">
        <f>SUMPRODUCT(-('Diário 1º PA'!$E$5:$E$1982='Analítico Cx.'!$B81),-('Diário 1º PA'!$O$5:$O$1982=I$1),('Diário 1º PA'!$F$5:$F$1982))+SUMPRODUCT(-('Diário 2º PA'!$E$5:$E$2027='Analítico Cx.'!$B81),-('Diário 2º PA'!$O$5:$O$2027=I$1),('Diário 2º PA'!$F$5:$F$2027))+SUMPRODUCT(-('Diário 3º PA'!$E$5:$E$2043='Analítico Cx.'!$B81),-('Diário 3º PA'!$O$5:$O$2043=I$1),('Diário 3º PA'!$F$5:$F$2043))+SUMPRODUCT(-('Diário 4º PA'!$E$5:$E$2010='Analítico Cx.'!$B81),-('Diário 4º PA'!$O$5:$O$2010=I$1),('Diário 4º PA'!$F$5:$F$2010))</f>
        <v>0</v>
      </c>
      <c r="J81" s="215">
        <f>SUMPRODUCT(-('Diário 1º PA'!$E$5:$E$1982='Analítico Cx.'!$B81),-('Diário 1º PA'!$O$5:$O$1982=J$1),('Diário 1º PA'!$F$5:$F$1982))+SUMPRODUCT(-('Diário 2º PA'!$E$5:$E$2027='Analítico Cx.'!$B81),-('Diário 2º PA'!$O$5:$O$2027=J$1),('Diário 2º PA'!$F$5:$F$2027))+SUMPRODUCT(-('Diário 3º PA'!$E$5:$E$2043='Analítico Cx.'!$B81),-('Diário 3º PA'!$O$5:$O$2043=J$1),('Diário 3º PA'!$F$5:$F$2043))+SUMPRODUCT(-('Diário 4º PA'!$E$5:$E$2010='Analítico Cx.'!$B81),-('Diário 4º PA'!$O$5:$O$2010=J$1),('Diário 4º PA'!$F$5:$F$2010))</f>
        <v>0</v>
      </c>
      <c r="K81" s="215">
        <f>SUMPRODUCT(-('Diário 1º PA'!$E$5:$E$1982='Analítico Cx.'!$B81),-('Diário 1º PA'!$O$5:$O$1982=K$1),('Diário 1º PA'!$F$5:$F$1982))+SUMPRODUCT(-('Diário 2º PA'!$E$5:$E$2027='Analítico Cx.'!$B81),-('Diário 2º PA'!$O$5:$O$2027=K$1),('Diário 2º PA'!$F$5:$F$2027))+SUMPRODUCT(-('Diário 3º PA'!$E$5:$E$2043='Analítico Cx.'!$B81),-('Diário 3º PA'!$O$5:$O$2043=K$1),('Diário 3º PA'!$F$5:$F$2043))+SUMPRODUCT(-('Diário 4º PA'!$E$5:$E$2010='Analítico Cx.'!$B81),-('Diário 4º PA'!$O$5:$O$2010=K$1),('Diário 4º PA'!$F$5:$F$2010))</f>
        <v>0</v>
      </c>
      <c r="L81" s="215">
        <f>SUMPRODUCT(-('Diário 1º PA'!$E$5:$E$1982='Analítico Cx.'!$B81),-('Diário 1º PA'!$O$5:$O$1982=L$1),('Diário 1º PA'!$F$5:$F$1982))+SUMPRODUCT(-('Diário 2º PA'!$E$5:$E$2027='Analítico Cx.'!$B81),-('Diário 2º PA'!$O$5:$O$2027=L$1),('Diário 2º PA'!$F$5:$F$2027))+SUMPRODUCT(-('Diário 3º PA'!$E$5:$E$2043='Analítico Cx.'!$B81),-('Diário 3º PA'!$O$5:$O$2043=L$1),('Diário 3º PA'!$F$5:$F$2043))+SUMPRODUCT(-('Diário 4º PA'!$E$5:$E$2010='Analítico Cx.'!$B81),-('Diário 4º PA'!$O$5:$O$2010=L$1),('Diário 4º PA'!$F$5:$F$2010))</f>
        <v>0</v>
      </c>
      <c r="M81" s="215">
        <f>SUMPRODUCT(-('Diário 1º PA'!$E$5:$E$1982='Analítico Cx.'!$B81),-('Diário 1º PA'!$O$5:$O$1982=M$1),('Diário 1º PA'!$F$5:$F$1982))+SUMPRODUCT(-('Diário 2º PA'!$E$5:$E$2027='Analítico Cx.'!$B81),-('Diário 2º PA'!$O$5:$O$2027=M$1),('Diário 2º PA'!$F$5:$F$2027))+SUMPRODUCT(-('Diário 3º PA'!$E$5:$E$2043='Analítico Cx.'!$B81),-('Diário 3º PA'!$O$5:$O$2043=M$1),('Diário 3º PA'!$F$5:$F$2043))+SUMPRODUCT(-('Diário 4º PA'!$E$5:$E$2010='Analítico Cx.'!$B81),-('Diário 4º PA'!$O$5:$O$2010=M$1),('Diário 4º PA'!$F$5:$F$2010))</f>
        <v>0</v>
      </c>
      <c r="N81" s="215">
        <f>SUMPRODUCT(-('Diário 1º PA'!$E$5:$E$1982='Analítico Cx.'!$B81),-('Diário 1º PA'!$O$5:$O$1982=N$1),('Diário 1º PA'!$F$5:$F$1982))+SUMPRODUCT(-('Diário 2º PA'!$E$5:$E$2027='Analítico Cx.'!$B81),-('Diário 2º PA'!$O$5:$O$2027=N$1),('Diário 2º PA'!$F$5:$F$2027))+SUMPRODUCT(-('Diário 3º PA'!$E$5:$E$2043='Analítico Cx.'!$B81),-('Diário 3º PA'!$O$5:$O$2043=N$1),('Diário 3º PA'!$F$5:$F$2043))+SUMPRODUCT(-('Diário 4º PA'!$E$5:$E$2010='Analítico Cx.'!$B81),-('Diário 4º PA'!$O$5:$O$2010=N$1),('Diário 4º PA'!$F$5:$F$2010))</f>
        <v>0</v>
      </c>
      <c r="O81" s="216">
        <f t="shared" si="16"/>
        <v>439.8</v>
      </c>
      <c r="P81" s="191">
        <f t="shared" si="15"/>
        <v>6.380276639550306E-5</v>
      </c>
    </row>
    <row r="82" spans="1:16" ht="23.25" customHeight="1" x14ac:dyDescent="0.2">
      <c r="A82" s="225" t="s">
        <v>133</v>
      </c>
      <c r="B82" s="238" t="s">
        <v>252</v>
      </c>
      <c r="C82" s="215">
        <f>SUMPRODUCT(-('Diário 1º PA'!$E$5:$E$1982='Analítico Cx.'!$B82),-('Diário 1º PA'!$O$5:$O$1982=C$1),('Diário 1º PA'!$F$5:$F$1982))+SUMPRODUCT(-('Diário 2º PA'!$E$5:$E$2027='Analítico Cx.'!$B82),-('Diário 2º PA'!$O$5:$O$2027=C$1),('Diário 2º PA'!$F$5:$F$2027))+SUMPRODUCT(-('Diário 3º PA'!$E$5:$E$2043='Analítico Cx.'!$B82),-('Diário 3º PA'!$O$5:$O$2043=C$1),('Diário 3º PA'!$F$5:$F$2043))+SUMPRODUCT(-('Diário 4º PA'!$E$5:$E$2010='Analítico Cx.'!$B82),-('Diário 4º PA'!$O$5:$O$2010=C$1),('Diário 4º PA'!$F$5:$F$2010))</f>
        <v>0</v>
      </c>
      <c r="D82" s="215">
        <f>SUMPRODUCT(-('Diário 1º PA'!$E$5:$E$1982='Analítico Cx.'!$B82),-('Diário 1º PA'!$O$5:$O$1982=D$1),('Diário 1º PA'!$F$5:$F$1982))+SUMPRODUCT(-('Diário 2º PA'!$E$5:$E$2027='Analítico Cx.'!$B82),-('Diário 2º PA'!$O$5:$O$2027=D$1),('Diário 2º PA'!$F$5:$F$2027))+SUMPRODUCT(-('Diário 3º PA'!$E$5:$E$2043='Analítico Cx.'!$B82),-('Diário 3º PA'!$O$5:$O$2043=D$1),('Diário 3º PA'!$F$5:$F$2043))+SUMPRODUCT(-('Diário 4º PA'!$E$5:$E$2010='Analítico Cx.'!$B82),-('Diário 4º PA'!$O$5:$O$2010=D$1),('Diário 4º PA'!$F$5:$F$2010))</f>
        <v>0</v>
      </c>
      <c r="E82" s="215">
        <f>SUMPRODUCT(-('Diário 1º PA'!$E$5:$E$1982='Analítico Cx.'!$B82),-('Diário 1º PA'!$O$5:$O$1982=E$1),('Diário 1º PA'!$F$5:$F$1982))+SUMPRODUCT(-('Diário 2º PA'!$E$5:$E$2027='Analítico Cx.'!$B82),-('Diário 2º PA'!$O$5:$O$2027=E$1),('Diário 2º PA'!$F$5:$F$2027))+SUMPRODUCT(-('Diário 3º PA'!$E$5:$E$2043='Analítico Cx.'!$B82),-('Diário 3º PA'!$O$5:$O$2043=E$1),('Diário 3º PA'!$F$5:$F$2043))+SUMPRODUCT(-('Diário 4º PA'!$E$5:$E$2010='Analítico Cx.'!$B82),-('Diário 4º PA'!$O$5:$O$2010=E$1),('Diário 4º PA'!$F$5:$F$2010))</f>
        <v>0</v>
      </c>
      <c r="F82" s="215">
        <f>SUMPRODUCT(-('Diário 1º PA'!$E$5:$E$1982='Analítico Cx.'!$B82),-('Diário 1º PA'!$O$5:$O$1982=F$1),('Diário 1º PA'!$F$5:$F$1982))+SUMPRODUCT(-('Diário 2º PA'!$E$5:$E$2027='Analítico Cx.'!$B82),-('Diário 2º PA'!$O$5:$O$2027=F$1),('Diário 2º PA'!$F$5:$F$2027))+SUMPRODUCT(-('Diário 3º PA'!$E$5:$E$2043='Analítico Cx.'!$B82),-('Diário 3º PA'!$O$5:$O$2043=F$1),('Diário 3º PA'!$F$5:$F$2043))+SUMPRODUCT(-('Diário 4º PA'!$E$5:$E$2010='Analítico Cx.'!$B82),-('Diário 4º PA'!$O$5:$O$2010=F$1),('Diário 4º PA'!$F$5:$F$2010))</f>
        <v>0</v>
      </c>
      <c r="G82" s="215">
        <f>SUMPRODUCT(-('Diário 1º PA'!$E$5:$E$1982='Analítico Cx.'!$B82),-('Diário 1º PA'!$O$5:$O$1982=G$1),('Diário 1º PA'!$F$5:$F$1982))+SUMPRODUCT(-('Diário 2º PA'!$E$5:$E$2027='Analítico Cx.'!$B82),-('Diário 2º PA'!$O$5:$O$2027=G$1),('Diário 2º PA'!$F$5:$F$2027))+SUMPRODUCT(-('Diário 3º PA'!$E$5:$E$2043='Analítico Cx.'!$B82),-('Diário 3º PA'!$O$5:$O$2043=G$1),('Diário 3º PA'!$F$5:$F$2043))+SUMPRODUCT(-('Diário 4º PA'!$E$5:$E$2010='Analítico Cx.'!$B82),-('Diário 4º PA'!$O$5:$O$2010=G$1),('Diário 4º PA'!$F$5:$F$2010))</f>
        <v>0</v>
      </c>
      <c r="H82" s="215">
        <f>SUMPRODUCT(-('Diário 1º PA'!$E$5:$E$1982='Analítico Cx.'!$B82),-('Diário 1º PA'!$O$5:$O$1982=H$1),('Diário 1º PA'!$F$5:$F$1982))+SUMPRODUCT(-('Diário 2º PA'!$E$5:$E$2027='Analítico Cx.'!$B82),-('Diário 2º PA'!$O$5:$O$2027=H$1),('Diário 2º PA'!$F$5:$F$2027))+SUMPRODUCT(-('Diário 3º PA'!$E$5:$E$2043='Analítico Cx.'!$B82),-('Diário 3º PA'!$O$5:$O$2043=H$1),('Diário 3º PA'!$F$5:$F$2043))+SUMPRODUCT(-('Diário 4º PA'!$E$5:$E$2010='Analítico Cx.'!$B82),-('Diário 4º PA'!$O$5:$O$2010=H$1),('Diário 4º PA'!$F$5:$F$2010))</f>
        <v>0</v>
      </c>
      <c r="I82" s="215">
        <f>SUMPRODUCT(-('Diário 1º PA'!$E$5:$E$1982='Analítico Cx.'!$B82),-('Diário 1º PA'!$O$5:$O$1982=I$1),('Diário 1º PA'!$F$5:$F$1982))+SUMPRODUCT(-('Diário 2º PA'!$E$5:$E$2027='Analítico Cx.'!$B82),-('Diário 2º PA'!$O$5:$O$2027=I$1),('Diário 2º PA'!$F$5:$F$2027))+SUMPRODUCT(-('Diário 3º PA'!$E$5:$E$2043='Analítico Cx.'!$B82),-('Diário 3º PA'!$O$5:$O$2043=I$1),('Diário 3º PA'!$F$5:$F$2043))+SUMPRODUCT(-('Diário 4º PA'!$E$5:$E$2010='Analítico Cx.'!$B82),-('Diário 4º PA'!$O$5:$O$2010=I$1),('Diário 4º PA'!$F$5:$F$2010))</f>
        <v>0</v>
      </c>
      <c r="J82" s="215">
        <f>SUMPRODUCT(-('Diário 1º PA'!$E$5:$E$1982='Analítico Cx.'!$B82),-('Diário 1º PA'!$O$5:$O$1982=J$1),('Diário 1º PA'!$F$5:$F$1982))+SUMPRODUCT(-('Diário 2º PA'!$E$5:$E$2027='Analítico Cx.'!$B82),-('Diário 2º PA'!$O$5:$O$2027=J$1),('Diário 2º PA'!$F$5:$F$2027))+SUMPRODUCT(-('Diário 3º PA'!$E$5:$E$2043='Analítico Cx.'!$B82),-('Diário 3º PA'!$O$5:$O$2043=J$1),('Diário 3º PA'!$F$5:$F$2043))+SUMPRODUCT(-('Diário 4º PA'!$E$5:$E$2010='Analítico Cx.'!$B82),-('Diário 4º PA'!$O$5:$O$2010=J$1),('Diário 4º PA'!$F$5:$F$2010))</f>
        <v>0</v>
      </c>
      <c r="K82" s="215">
        <f>SUMPRODUCT(-('Diário 1º PA'!$E$5:$E$1982='Analítico Cx.'!$B82),-('Diário 1º PA'!$O$5:$O$1982=K$1),('Diário 1º PA'!$F$5:$F$1982))+SUMPRODUCT(-('Diário 2º PA'!$E$5:$E$2027='Analítico Cx.'!$B82),-('Diário 2º PA'!$O$5:$O$2027=K$1),('Diário 2º PA'!$F$5:$F$2027))+SUMPRODUCT(-('Diário 3º PA'!$E$5:$E$2043='Analítico Cx.'!$B82),-('Diário 3º PA'!$O$5:$O$2043=K$1),('Diário 3º PA'!$F$5:$F$2043))+SUMPRODUCT(-('Diário 4º PA'!$E$5:$E$2010='Analítico Cx.'!$B82),-('Diário 4º PA'!$O$5:$O$2010=K$1),('Diário 4º PA'!$F$5:$F$2010))</f>
        <v>0</v>
      </c>
      <c r="L82" s="215">
        <f>SUMPRODUCT(-('Diário 1º PA'!$E$5:$E$1982='Analítico Cx.'!$B82),-('Diário 1º PA'!$O$5:$O$1982=L$1),('Diário 1º PA'!$F$5:$F$1982))+SUMPRODUCT(-('Diário 2º PA'!$E$5:$E$2027='Analítico Cx.'!$B82),-('Diário 2º PA'!$O$5:$O$2027=L$1),('Diário 2º PA'!$F$5:$F$2027))+SUMPRODUCT(-('Diário 3º PA'!$E$5:$E$2043='Analítico Cx.'!$B82),-('Diário 3º PA'!$O$5:$O$2043=L$1),('Diário 3º PA'!$F$5:$F$2043))+SUMPRODUCT(-('Diário 4º PA'!$E$5:$E$2010='Analítico Cx.'!$B82),-('Diário 4º PA'!$O$5:$O$2010=L$1),('Diário 4º PA'!$F$5:$F$2010))</f>
        <v>0</v>
      </c>
      <c r="M82" s="215">
        <f>SUMPRODUCT(-('Diário 1º PA'!$E$5:$E$1982='Analítico Cx.'!$B82),-('Diário 1º PA'!$O$5:$O$1982=M$1),('Diário 1º PA'!$F$5:$F$1982))+SUMPRODUCT(-('Diário 2º PA'!$E$5:$E$2027='Analítico Cx.'!$B82),-('Diário 2º PA'!$O$5:$O$2027=M$1),('Diário 2º PA'!$F$5:$F$2027))+SUMPRODUCT(-('Diário 3º PA'!$E$5:$E$2043='Analítico Cx.'!$B82),-('Diário 3º PA'!$O$5:$O$2043=M$1),('Diário 3º PA'!$F$5:$F$2043))+SUMPRODUCT(-('Diário 4º PA'!$E$5:$E$2010='Analítico Cx.'!$B82),-('Diário 4º PA'!$O$5:$O$2010=M$1),('Diário 4º PA'!$F$5:$F$2010))</f>
        <v>0</v>
      </c>
      <c r="N82" s="215">
        <f>SUMPRODUCT(-('Diário 1º PA'!$E$5:$E$1982='Analítico Cx.'!$B82),-('Diário 1º PA'!$O$5:$O$1982=N$1),('Diário 1º PA'!$F$5:$F$1982))+SUMPRODUCT(-('Diário 2º PA'!$E$5:$E$2027='Analítico Cx.'!$B82),-('Diário 2º PA'!$O$5:$O$2027=N$1),('Diário 2º PA'!$F$5:$F$2027))+SUMPRODUCT(-('Diário 3º PA'!$E$5:$E$2043='Analítico Cx.'!$B82),-('Diário 3º PA'!$O$5:$O$2043=N$1),('Diário 3º PA'!$F$5:$F$2043))+SUMPRODUCT(-('Diário 4º PA'!$E$5:$E$2010='Analítico Cx.'!$B82),-('Diário 4º PA'!$O$5:$O$2010=N$1),('Diário 4º PA'!$F$5:$F$2010))</f>
        <v>0</v>
      </c>
      <c r="O82" s="216">
        <f t="shared" si="16"/>
        <v>0</v>
      </c>
      <c r="P82" s="191">
        <f t="shared" si="15"/>
        <v>0</v>
      </c>
    </row>
    <row r="83" spans="1:16" ht="23.25" customHeight="1" x14ac:dyDescent="0.2">
      <c r="A83" s="225" t="s">
        <v>134</v>
      </c>
      <c r="B83" s="238" t="s">
        <v>92</v>
      </c>
      <c r="C83" s="215">
        <f>SUMPRODUCT(-('Diário 1º PA'!$E$5:$E$1982='Analítico Cx.'!$B83),-('Diário 1º PA'!$O$5:$O$1982=C$1),('Diário 1º PA'!$F$5:$F$1982))+SUMPRODUCT(-('Diário 2º PA'!$E$5:$E$2027='Analítico Cx.'!$B83),-('Diário 2º PA'!$O$5:$O$2027=C$1),('Diário 2º PA'!$F$5:$F$2027))+SUMPRODUCT(-('Diário 3º PA'!$E$5:$E$2043='Analítico Cx.'!$B83),-('Diário 3º PA'!$O$5:$O$2043=C$1),('Diário 3º PA'!$F$5:$F$2043))+SUMPRODUCT(-('Diário 4º PA'!$E$5:$E$2010='Analítico Cx.'!$B83),-('Diário 4º PA'!$O$5:$O$2010=C$1),('Diário 4º PA'!$F$5:$F$2010))</f>
        <v>0</v>
      </c>
      <c r="D83" s="215">
        <f>SUMPRODUCT(-('Diário 1º PA'!$E$5:$E$1982='Analítico Cx.'!$B83),-('Diário 1º PA'!$O$5:$O$1982=D$1),('Diário 1º PA'!$F$5:$F$1982))+SUMPRODUCT(-('Diário 2º PA'!$E$5:$E$2027='Analítico Cx.'!$B83),-('Diário 2º PA'!$O$5:$O$2027=D$1),('Diário 2º PA'!$F$5:$F$2027))+SUMPRODUCT(-('Diário 3º PA'!$E$5:$E$2043='Analítico Cx.'!$B83),-('Diário 3º PA'!$O$5:$O$2043=D$1),('Diário 3º PA'!$F$5:$F$2043))+SUMPRODUCT(-('Diário 4º PA'!$E$5:$E$2010='Analítico Cx.'!$B83),-('Diário 4º PA'!$O$5:$O$2010=D$1),('Diário 4º PA'!$F$5:$F$2010))</f>
        <v>2972.6800000000003</v>
      </c>
      <c r="E83" s="215">
        <f>SUMPRODUCT(-('Diário 1º PA'!$E$5:$E$1982='Analítico Cx.'!$B83),-('Diário 1º PA'!$O$5:$O$1982=E$1),('Diário 1º PA'!$F$5:$F$1982))+SUMPRODUCT(-('Diário 2º PA'!$E$5:$E$2027='Analítico Cx.'!$B83),-('Diário 2º PA'!$O$5:$O$2027=E$1),('Diário 2º PA'!$F$5:$F$2027))+SUMPRODUCT(-('Diário 3º PA'!$E$5:$E$2043='Analítico Cx.'!$B83),-('Diário 3º PA'!$O$5:$O$2043=E$1),('Diário 3º PA'!$F$5:$F$2043))+SUMPRODUCT(-('Diário 4º PA'!$E$5:$E$2010='Analítico Cx.'!$B83),-('Diário 4º PA'!$O$5:$O$2010=E$1),('Diário 4º PA'!$F$5:$F$2010))</f>
        <v>5445.16</v>
      </c>
      <c r="F83" s="215">
        <f>SUMPRODUCT(-('Diário 1º PA'!$E$5:$E$1982='Analítico Cx.'!$B83),-('Diário 1º PA'!$O$5:$O$1982=F$1),('Diário 1º PA'!$F$5:$F$1982))+SUMPRODUCT(-('Diário 2º PA'!$E$5:$E$2027='Analítico Cx.'!$B83),-('Diário 2º PA'!$O$5:$O$2027=F$1),('Diário 2º PA'!$F$5:$F$2027))+SUMPRODUCT(-('Diário 3º PA'!$E$5:$E$2043='Analítico Cx.'!$B83),-('Diário 3º PA'!$O$5:$O$2043=F$1),('Diário 3º PA'!$F$5:$F$2043))+SUMPRODUCT(-('Diário 4º PA'!$E$5:$E$2010='Analítico Cx.'!$B83),-('Diário 4º PA'!$O$5:$O$2010=F$1),('Diário 4º PA'!$F$5:$F$2010))</f>
        <v>0</v>
      </c>
      <c r="G83" s="215">
        <f>SUMPRODUCT(-('Diário 1º PA'!$E$5:$E$1982='Analítico Cx.'!$B83),-('Diário 1º PA'!$O$5:$O$1982=G$1),('Diário 1º PA'!$F$5:$F$1982))+SUMPRODUCT(-('Diário 2º PA'!$E$5:$E$2027='Analítico Cx.'!$B83),-('Diário 2º PA'!$O$5:$O$2027=G$1),('Diário 2º PA'!$F$5:$F$2027))+SUMPRODUCT(-('Diário 3º PA'!$E$5:$E$2043='Analítico Cx.'!$B83),-('Diário 3º PA'!$O$5:$O$2043=G$1),('Diário 3º PA'!$F$5:$F$2043))+SUMPRODUCT(-('Diário 4º PA'!$E$5:$E$2010='Analítico Cx.'!$B83),-('Diário 4º PA'!$O$5:$O$2010=G$1),('Diário 4º PA'!$F$5:$F$2010))</f>
        <v>0</v>
      </c>
      <c r="H83" s="215">
        <f>SUMPRODUCT(-('Diário 1º PA'!$E$5:$E$1982='Analítico Cx.'!$B83),-('Diário 1º PA'!$O$5:$O$1982=H$1),('Diário 1º PA'!$F$5:$F$1982))+SUMPRODUCT(-('Diário 2º PA'!$E$5:$E$2027='Analítico Cx.'!$B83),-('Diário 2º PA'!$O$5:$O$2027=H$1),('Diário 2º PA'!$F$5:$F$2027))+SUMPRODUCT(-('Diário 3º PA'!$E$5:$E$2043='Analítico Cx.'!$B83),-('Diário 3º PA'!$O$5:$O$2043=H$1),('Diário 3º PA'!$F$5:$F$2043))+SUMPRODUCT(-('Diário 4º PA'!$E$5:$E$2010='Analítico Cx.'!$B83),-('Diário 4º PA'!$O$5:$O$2010=H$1),('Diário 4º PA'!$F$5:$F$2010))</f>
        <v>0</v>
      </c>
      <c r="I83" s="215">
        <f>SUMPRODUCT(-('Diário 1º PA'!$E$5:$E$1982='Analítico Cx.'!$B83),-('Diário 1º PA'!$O$5:$O$1982=I$1),('Diário 1º PA'!$F$5:$F$1982))+SUMPRODUCT(-('Diário 2º PA'!$E$5:$E$2027='Analítico Cx.'!$B83),-('Diário 2º PA'!$O$5:$O$2027=I$1),('Diário 2º PA'!$F$5:$F$2027))+SUMPRODUCT(-('Diário 3º PA'!$E$5:$E$2043='Analítico Cx.'!$B83),-('Diário 3º PA'!$O$5:$O$2043=I$1),('Diário 3º PA'!$F$5:$F$2043))+SUMPRODUCT(-('Diário 4º PA'!$E$5:$E$2010='Analítico Cx.'!$B83),-('Diário 4º PA'!$O$5:$O$2010=I$1),('Diário 4º PA'!$F$5:$F$2010))</f>
        <v>0</v>
      </c>
      <c r="J83" s="215">
        <f>SUMPRODUCT(-('Diário 1º PA'!$E$5:$E$1982='Analítico Cx.'!$B83),-('Diário 1º PA'!$O$5:$O$1982=J$1),('Diário 1º PA'!$F$5:$F$1982))+SUMPRODUCT(-('Diário 2º PA'!$E$5:$E$2027='Analítico Cx.'!$B83),-('Diário 2º PA'!$O$5:$O$2027=J$1),('Diário 2º PA'!$F$5:$F$2027))+SUMPRODUCT(-('Diário 3º PA'!$E$5:$E$2043='Analítico Cx.'!$B83),-('Diário 3º PA'!$O$5:$O$2043=J$1),('Diário 3º PA'!$F$5:$F$2043))+SUMPRODUCT(-('Diário 4º PA'!$E$5:$E$2010='Analítico Cx.'!$B83),-('Diário 4º PA'!$O$5:$O$2010=J$1),('Diário 4º PA'!$F$5:$F$2010))</f>
        <v>0</v>
      </c>
      <c r="K83" s="215">
        <f>SUMPRODUCT(-('Diário 1º PA'!$E$5:$E$1982='Analítico Cx.'!$B83),-('Diário 1º PA'!$O$5:$O$1982=K$1),('Diário 1º PA'!$F$5:$F$1982))+SUMPRODUCT(-('Diário 2º PA'!$E$5:$E$2027='Analítico Cx.'!$B83),-('Diário 2º PA'!$O$5:$O$2027=K$1),('Diário 2º PA'!$F$5:$F$2027))+SUMPRODUCT(-('Diário 3º PA'!$E$5:$E$2043='Analítico Cx.'!$B83),-('Diário 3º PA'!$O$5:$O$2043=K$1),('Diário 3º PA'!$F$5:$F$2043))+SUMPRODUCT(-('Diário 4º PA'!$E$5:$E$2010='Analítico Cx.'!$B83),-('Diário 4º PA'!$O$5:$O$2010=K$1),('Diário 4º PA'!$F$5:$F$2010))</f>
        <v>0</v>
      </c>
      <c r="L83" s="215">
        <f>SUMPRODUCT(-('Diário 1º PA'!$E$5:$E$1982='Analítico Cx.'!$B83),-('Diário 1º PA'!$O$5:$O$1982=L$1),('Diário 1º PA'!$F$5:$F$1982))+SUMPRODUCT(-('Diário 2º PA'!$E$5:$E$2027='Analítico Cx.'!$B83),-('Diário 2º PA'!$O$5:$O$2027=L$1),('Diário 2º PA'!$F$5:$F$2027))+SUMPRODUCT(-('Diário 3º PA'!$E$5:$E$2043='Analítico Cx.'!$B83),-('Diário 3º PA'!$O$5:$O$2043=L$1),('Diário 3º PA'!$F$5:$F$2043))+SUMPRODUCT(-('Diário 4º PA'!$E$5:$E$2010='Analítico Cx.'!$B83),-('Diário 4º PA'!$O$5:$O$2010=L$1),('Diário 4º PA'!$F$5:$F$2010))</f>
        <v>0</v>
      </c>
      <c r="M83" s="215">
        <f>SUMPRODUCT(-('Diário 1º PA'!$E$5:$E$1982='Analítico Cx.'!$B83),-('Diário 1º PA'!$O$5:$O$1982=M$1),('Diário 1º PA'!$F$5:$F$1982))+SUMPRODUCT(-('Diário 2º PA'!$E$5:$E$2027='Analítico Cx.'!$B83),-('Diário 2º PA'!$O$5:$O$2027=M$1),('Diário 2º PA'!$F$5:$F$2027))+SUMPRODUCT(-('Diário 3º PA'!$E$5:$E$2043='Analítico Cx.'!$B83),-('Diário 3º PA'!$O$5:$O$2043=M$1),('Diário 3º PA'!$F$5:$F$2043))+SUMPRODUCT(-('Diário 4º PA'!$E$5:$E$2010='Analítico Cx.'!$B83),-('Diário 4º PA'!$O$5:$O$2010=M$1),('Diário 4º PA'!$F$5:$F$2010))</f>
        <v>0</v>
      </c>
      <c r="N83" s="215">
        <f>SUMPRODUCT(-('Diário 1º PA'!$E$5:$E$1982='Analítico Cx.'!$B83),-('Diário 1º PA'!$O$5:$O$1982=N$1),('Diário 1º PA'!$F$5:$F$1982))+SUMPRODUCT(-('Diário 2º PA'!$E$5:$E$2027='Analítico Cx.'!$B83),-('Diário 2º PA'!$O$5:$O$2027=N$1),('Diário 2º PA'!$F$5:$F$2027))+SUMPRODUCT(-('Diário 3º PA'!$E$5:$E$2043='Analítico Cx.'!$B83),-('Diário 3º PA'!$O$5:$O$2043=N$1),('Diário 3º PA'!$F$5:$F$2043))+SUMPRODUCT(-('Diário 4º PA'!$E$5:$E$2010='Analítico Cx.'!$B83),-('Diário 4º PA'!$O$5:$O$2010=N$1),('Diário 4º PA'!$F$5:$F$2010))</f>
        <v>0</v>
      </c>
      <c r="O83" s="216">
        <f t="shared" si="16"/>
        <v>8417.84</v>
      </c>
      <c r="P83" s="191">
        <f t="shared" si="15"/>
        <v>1.2211948137215132E-3</v>
      </c>
    </row>
    <row r="84" spans="1:16" ht="23.25" customHeight="1" x14ac:dyDescent="0.2">
      <c r="A84" s="225" t="s">
        <v>135</v>
      </c>
      <c r="B84" s="238" t="s">
        <v>330</v>
      </c>
      <c r="C84" s="215">
        <f>SUMPRODUCT(-('Diário 1º PA'!$E$5:$E$1982='Analítico Cx.'!$B84),-('Diário 1º PA'!$O$5:$O$1982=C$1),('Diário 1º PA'!$F$5:$F$1982))+SUMPRODUCT(-('Diário 2º PA'!$E$5:$E$2027='Analítico Cx.'!$B84),-('Diário 2º PA'!$O$5:$O$2027=C$1),('Diário 2º PA'!$F$5:$F$2027))+SUMPRODUCT(-('Diário 3º PA'!$E$5:$E$2043='Analítico Cx.'!$B84),-('Diário 3º PA'!$O$5:$O$2043=C$1),('Diário 3º PA'!$F$5:$F$2043))+SUMPRODUCT(-('Diário 4º PA'!$E$5:$E$2010='Analítico Cx.'!$B84),-('Diário 4º PA'!$O$5:$O$2010=C$1),('Diário 4º PA'!$F$5:$F$2010))</f>
        <v>0</v>
      </c>
      <c r="D84" s="215">
        <f>SUMPRODUCT(-('Diário 1º PA'!$E$5:$E$1982='Analítico Cx.'!$B84),-('Diário 1º PA'!$O$5:$O$1982=D$1),('Diário 1º PA'!$F$5:$F$1982))+SUMPRODUCT(-('Diário 2º PA'!$E$5:$E$2027='Analítico Cx.'!$B84),-('Diário 2º PA'!$O$5:$O$2027=D$1),('Diário 2º PA'!$F$5:$F$2027))+SUMPRODUCT(-('Diário 3º PA'!$E$5:$E$2043='Analítico Cx.'!$B84),-('Diário 3º PA'!$O$5:$O$2043=D$1),('Diário 3º PA'!$F$5:$F$2043))+SUMPRODUCT(-('Diário 4º PA'!$E$5:$E$2010='Analítico Cx.'!$B84),-('Diário 4º PA'!$O$5:$O$2010=D$1),('Diário 4º PA'!$F$5:$F$2010))</f>
        <v>2120</v>
      </c>
      <c r="E84" s="215">
        <f>SUMPRODUCT(-('Diário 1º PA'!$E$5:$E$1982='Analítico Cx.'!$B84),-('Diário 1º PA'!$O$5:$O$1982=E$1),('Diário 1º PA'!$F$5:$F$1982))+SUMPRODUCT(-('Diário 2º PA'!$E$5:$E$2027='Analítico Cx.'!$B84),-('Diário 2º PA'!$O$5:$O$2027=E$1),('Diário 2º PA'!$F$5:$F$2027))+SUMPRODUCT(-('Diário 3º PA'!$E$5:$E$2043='Analítico Cx.'!$B84),-('Diário 3º PA'!$O$5:$O$2043=E$1),('Diário 3º PA'!$F$5:$F$2043))+SUMPRODUCT(-('Diário 4º PA'!$E$5:$E$2010='Analítico Cx.'!$B84),-('Diário 4º PA'!$O$5:$O$2010=E$1),('Diário 4º PA'!$F$5:$F$2010))</f>
        <v>14600</v>
      </c>
      <c r="F84" s="215">
        <f>SUMPRODUCT(-('Diário 1º PA'!$E$5:$E$1982='Analítico Cx.'!$B84),-('Diário 1º PA'!$O$5:$O$1982=F$1),('Diário 1º PA'!$F$5:$F$1982))+SUMPRODUCT(-('Diário 2º PA'!$E$5:$E$2027='Analítico Cx.'!$B84),-('Diário 2º PA'!$O$5:$O$2027=F$1),('Diário 2º PA'!$F$5:$F$2027))+SUMPRODUCT(-('Diário 3º PA'!$E$5:$E$2043='Analítico Cx.'!$B84),-('Diário 3º PA'!$O$5:$O$2043=F$1),('Diário 3º PA'!$F$5:$F$2043))+SUMPRODUCT(-('Diário 4º PA'!$E$5:$E$2010='Analítico Cx.'!$B84),-('Diário 4º PA'!$O$5:$O$2010=F$1),('Diário 4º PA'!$F$5:$F$2010))</f>
        <v>0</v>
      </c>
      <c r="G84" s="215">
        <f>SUMPRODUCT(-('Diário 1º PA'!$E$5:$E$1982='Analítico Cx.'!$B84),-('Diário 1º PA'!$O$5:$O$1982=G$1),('Diário 1º PA'!$F$5:$F$1982))+SUMPRODUCT(-('Diário 2º PA'!$E$5:$E$2027='Analítico Cx.'!$B84),-('Diário 2º PA'!$O$5:$O$2027=G$1),('Diário 2º PA'!$F$5:$F$2027))+SUMPRODUCT(-('Diário 3º PA'!$E$5:$E$2043='Analítico Cx.'!$B84),-('Diário 3º PA'!$O$5:$O$2043=G$1),('Diário 3º PA'!$F$5:$F$2043))+SUMPRODUCT(-('Diário 4º PA'!$E$5:$E$2010='Analítico Cx.'!$B84),-('Diário 4º PA'!$O$5:$O$2010=G$1),('Diário 4º PA'!$F$5:$F$2010))</f>
        <v>0</v>
      </c>
      <c r="H84" s="215">
        <f>SUMPRODUCT(-('Diário 1º PA'!$E$5:$E$1982='Analítico Cx.'!$B84),-('Diário 1º PA'!$O$5:$O$1982=H$1),('Diário 1º PA'!$F$5:$F$1982))+SUMPRODUCT(-('Diário 2º PA'!$E$5:$E$2027='Analítico Cx.'!$B84),-('Diário 2º PA'!$O$5:$O$2027=H$1),('Diário 2º PA'!$F$5:$F$2027))+SUMPRODUCT(-('Diário 3º PA'!$E$5:$E$2043='Analítico Cx.'!$B84),-('Diário 3º PA'!$O$5:$O$2043=H$1),('Diário 3º PA'!$F$5:$F$2043))+SUMPRODUCT(-('Diário 4º PA'!$E$5:$E$2010='Analítico Cx.'!$B84),-('Diário 4º PA'!$O$5:$O$2010=H$1),('Diário 4º PA'!$F$5:$F$2010))</f>
        <v>0</v>
      </c>
      <c r="I84" s="215">
        <f>SUMPRODUCT(-('Diário 1º PA'!$E$5:$E$1982='Analítico Cx.'!$B84),-('Diário 1º PA'!$O$5:$O$1982=I$1),('Diário 1º PA'!$F$5:$F$1982))+SUMPRODUCT(-('Diário 2º PA'!$E$5:$E$2027='Analítico Cx.'!$B84),-('Diário 2º PA'!$O$5:$O$2027=I$1),('Diário 2º PA'!$F$5:$F$2027))+SUMPRODUCT(-('Diário 3º PA'!$E$5:$E$2043='Analítico Cx.'!$B84),-('Diário 3º PA'!$O$5:$O$2043=I$1),('Diário 3º PA'!$F$5:$F$2043))+SUMPRODUCT(-('Diário 4º PA'!$E$5:$E$2010='Analítico Cx.'!$B84),-('Diário 4º PA'!$O$5:$O$2010=I$1),('Diário 4º PA'!$F$5:$F$2010))</f>
        <v>0</v>
      </c>
      <c r="J84" s="215">
        <f>SUMPRODUCT(-('Diário 1º PA'!$E$5:$E$1982='Analítico Cx.'!$B84),-('Diário 1º PA'!$O$5:$O$1982=J$1),('Diário 1º PA'!$F$5:$F$1982))+SUMPRODUCT(-('Diário 2º PA'!$E$5:$E$2027='Analítico Cx.'!$B84),-('Diário 2º PA'!$O$5:$O$2027=J$1),('Diário 2º PA'!$F$5:$F$2027))+SUMPRODUCT(-('Diário 3º PA'!$E$5:$E$2043='Analítico Cx.'!$B84),-('Diário 3º PA'!$O$5:$O$2043=J$1),('Diário 3º PA'!$F$5:$F$2043))+SUMPRODUCT(-('Diário 4º PA'!$E$5:$E$2010='Analítico Cx.'!$B84),-('Diário 4º PA'!$O$5:$O$2010=J$1),('Diário 4º PA'!$F$5:$F$2010))</f>
        <v>0</v>
      </c>
      <c r="K84" s="215">
        <f>SUMPRODUCT(-('Diário 1º PA'!$E$5:$E$1982='Analítico Cx.'!$B84),-('Diário 1º PA'!$O$5:$O$1982=K$1),('Diário 1º PA'!$F$5:$F$1982))+SUMPRODUCT(-('Diário 2º PA'!$E$5:$E$2027='Analítico Cx.'!$B84),-('Diário 2º PA'!$O$5:$O$2027=K$1),('Diário 2º PA'!$F$5:$F$2027))+SUMPRODUCT(-('Diário 3º PA'!$E$5:$E$2043='Analítico Cx.'!$B84),-('Diário 3º PA'!$O$5:$O$2043=K$1),('Diário 3º PA'!$F$5:$F$2043))+SUMPRODUCT(-('Diário 4º PA'!$E$5:$E$2010='Analítico Cx.'!$B84),-('Diário 4º PA'!$O$5:$O$2010=K$1),('Diário 4º PA'!$F$5:$F$2010))</f>
        <v>0</v>
      </c>
      <c r="L84" s="215">
        <f>SUMPRODUCT(-('Diário 1º PA'!$E$5:$E$1982='Analítico Cx.'!$B84),-('Diário 1º PA'!$O$5:$O$1982=L$1),('Diário 1º PA'!$F$5:$F$1982))+SUMPRODUCT(-('Diário 2º PA'!$E$5:$E$2027='Analítico Cx.'!$B84),-('Diário 2º PA'!$O$5:$O$2027=L$1),('Diário 2º PA'!$F$5:$F$2027))+SUMPRODUCT(-('Diário 3º PA'!$E$5:$E$2043='Analítico Cx.'!$B84),-('Diário 3º PA'!$O$5:$O$2043=L$1),('Diário 3º PA'!$F$5:$F$2043))+SUMPRODUCT(-('Diário 4º PA'!$E$5:$E$2010='Analítico Cx.'!$B84),-('Diário 4º PA'!$O$5:$O$2010=L$1),('Diário 4º PA'!$F$5:$F$2010))</f>
        <v>0</v>
      </c>
      <c r="M84" s="215">
        <f>SUMPRODUCT(-('Diário 1º PA'!$E$5:$E$1982='Analítico Cx.'!$B84),-('Diário 1º PA'!$O$5:$O$1982=M$1),('Diário 1º PA'!$F$5:$F$1982))+SUMPRODUCT(-('Diário 2º PA'!$E$5:$E$2027='Analítico Cx.'!$B84),-('Diário 2º PA'!$O$5:$O$2027=M$1),('Diário 2º PA'!$F$5:$F$2027))+SUMPRODUCT(-('Diário 3º PA'!$E$5:$E$2043='Analítico Cx.'!$B84),-('Diário 3º PA'!$O$5:$O$2043=M$1),('Diário 3º PA'!$F$5:$F$2043))+SUMPRODUCT(-('Diário 4º PA'!$E$5:$E$2010='Analítico Cx.'!$B84),-('Diário 4º PA'!$O$5:$O$2010=M$1),('Diário 4º PA'!$F$5:$F$2010))</f>
        <v>0</v>
      </c>
      <c r="N84" s="215">
        <f>SUMPRODUCT(-('Diário 1º PA'!$E$5:$E$1982='Analítico Cx.'!$B84),-('Diário 1º PA'!$O$5:$O$1982=N$1),('Diário 1º PA'!$F$5:$F$1982))+SUMPRODUCT(-('Diário 2º PA'!$E$5:$E$2027='Analítico Cx.'!$B84),-('Diário 2º PA'!$O$5:$O$2027=N$1),('Diário 2º PA'!$F$5:$F$2027))+SUMPRODUCT(-('Diário 3º PA'!$E$5:$E$2043='Analítico Cx.'!$B84),-('Diário 3º PA'!$O$5:$O$2043=N$1),('Diário 3º PA'!$F$5:$F$2043))+SUMPRODUCT(-('Diário 4º PA'!$E$5:$E$2010='Analítico Cx.'!$B84),-('Diário 4º PA'!$O$5:$O$2010=N$1),('Diário 4º PA'!$F$5:$F$2010))</f>
        <v>0</v>
      </c>
      <c r="O84" s="216">
        <f t="shared" si="16"/>
        <v>16720</v>
      </c>
      <c r="P84" s="191">
        <f t="shared" si="15"/>
        <v>2.4256076719709214E-3</v>
      </c>
    </row>
    <row r="85" spans="1:16" ht="23.25" customHeight="1" x14ac:dyDescent="0.2">
      <c r="A85" s="225" t="s">
        <v>146</v>
      </c>
      <c r="B85" s="238" t="s">
        <v>82</v>
      </c>
      <c r="C85" s="215">
        <f>SUMPRODUCT(-('Diário 1º PA'!$E$5:$E$1982='Analítico Cx.'!$B85),-('Diário 1º PA'!$O$5:$O$1982=C$1),('Diário 1º PA'!$F$5:$F$1982))+SUMPRODUCT(-('Diário 2º PA'!$E$5:$E$2027='Analítico Cx.'!$B85),-('Diário 2º PA'!$O$5:$O$2027=C$1),('Diário 2º PA'!$F$5:$F$2027))+SUMPRODUCT(-('Diário 3º PA'!$E$5:$E$2043='Analítico Cx.'!$B85),-('Diário 3º PA'!$O$5:$O$2043=C$1),('Diário 3º PA'!$F$5:$F$2043))+SUMPRODUCT(-('Diário 4º PA'!$E$5:$E$2010='Analítico Cx.'!$B85),-('Diário 4º PA'!$O$5:$O$2010=C$1),('Diário 4º PA'!$F$5:$F$2010))</f>
        <v>0</v>
      </c>
      <c r="D85" s="215">
        <f>SUMPRODUCT(-('Diário 1º PA'!$E$5:$E$1982='Analítico Cx.'!$B85),-('Diário 1º PA'!$O$5:$O$1982=D$1),('Diário 1º PA'!$F$5:$F$1982))+SUMPRODUCT(-('Diário 2º PA'!$E$5:$E$2027='Analítico Cx.'!$B85),-('Diário 2º PA'!$O$5:$O$2027=D$1),('Diário 2º PA'!$F$5:$F$2027))+SUMPRODUCT(-('Diário 3º PA'!$E$5:$E$2043='Analítico Cx.'!$B85),-('Diário 3º PA'!$O$5:$O$2043=D$1),('Diário 3º PA'!$F$5:$F$2043))+SUMPRODUCT(-('Diário 4º PA'!$E$5:$E$2010='Analítico Cx.'!$B85),-('Diário 4º PA'!$O$5:$O$2010=D$1),('Diário 4º PA'!$F$5:$F$2010))</f>
        <v>1596</v>
      </c>
      <c r="E85" s="215">
        <f>SUMPRODUCT(-('Diário 1º PA'!$E$5:$E$1982='Analítico Cx.'!$B85),-('Diário 1º PA'!$O$5:$O$1982=E$1),('Diário 1º PA'!$F$5:$F$1982))+SUMPRODUCT(-('Diário 2º PA'!$E$5:$E$2027='Analítico Cx.'!$B85),-('Diário 2º PA'!$O$5:$O$2027=E$1),('Diário 2º PA'!$F$5:$F$2027))+SUMPRODUCT(-('Diário 3º PA'!$E$5:$E$2043='Analítico Cx.'!$B85),-('Diário 3º PA'!$O$5:$O$2043=E$1),('Diário 3º PA'!$F$5:$F$2043))+SUMPRODUCT(-('Diário 4º PA'!$E$5:$E$2010='Analítico Cx.'!$B85),-('Diário 4º PA'!$O$5:$O$2010=E$1),('Diário 4º PA'!$F$5:$F$2010))</f>
        <v>1402.6</v>
      </c>
      <c r="F85" s="215">
        <f>SUMPRODUCT(-('Diário 1º PA'!$E$5:$E$1982='Analítico Cx.'!$B85),-('Diário 1º PA'!$O$5:$O$1982=F$1),('Diário 1º PA'!$F$5:$F$1982))+SUMPRODUCT(-('Diário 2º PA'!$E$5:$E$2027='Analítico Cx.'!$B85),-('Diário 2º PA'!$O$5:$O$2027=F$1),('Diário 2º PA'!$F$5:$F$2027))+SUMPRODUCT(-('Diário 3º PA'!$E$5:$E$2043='Analítico Cx.'!$B85),-('Diário 3º PA'!$O$5:$O$2043=F$1),('Diário 3º PA'!$F$5:$F$2043))+SUMPRODUCT(-('Diário 4º PA'!$E$5:$E$2010='Analítico Cx.'!$B85),-('Diário 4º PA'!$O$5:$O$2010=F$1),('Diário 4º PA'!$F$5:$F$2010))</f>
        <v>0</v>
      </c>
      <c r="G85" s="215">
        <f>SUMPRODUCT(-('Diário 1º PA'!$E$5:$E$1982='Analítico Cx.'!$B85),-('Diário 1º PA'!$O$5:$O$1982=G$1),('Diário 1º PA'!$F$5:$F$1982))+SUMPRODUCT(-('Diário 2º PA'!$E$5:$E$2027='Analítico Cx.'!$B85),-('Diário 2º PA'!$O$5:$O$2027=G$1),('Diário 2º PA'!$F$5:$F$2027))+SUMPRODUCT(-('Diário 3º PA'!$E$5:$E$2043='Analítico Cx.'!$B85),-('Diário 3º PA'!$O$5:$O$2043=G$1),('Diário 3º PA'!$F$5:$F$2043))+SUMPRODUCT(-('Diário 4º PA'!$E$5:$E$2010='Analítico Cx.'!$B85),-('Diário 4º PA'!$O$5:$O$2010=G$1),('Diário 4º PA'!$F$5:$F$2010))</f>
        <v>0</v>
      </c>
      <c r="H85" s="215">
        <f>SUMPRODUCT(-('Diário 1º PA'!$E$5:$E$1982='Analítico Cx.'!$B85),-('Diário 1º PA'!$O$5:$O$1982=H$1),('Diário 1º PA'!$F$5:$F$1982))+SUMPRODUCT(-('Diário 2º PA'!$E$5:$E$2027='Analítico Cx.'!$B85),-('Diário 2º PA'!$O$5:$O$2027=H$1),('Diário 2º PA'!$F$5:$F$2027))+SUMPRODUCT(-('Diário 3º PA'!$E$5:$E$2043='Analítico Cx.'!$B85),-('Diário 3º PA'!$O$5:$O$2043=H$1),('Diário 3º PA'!$F$5:$F$2043))+SUMPRODUCT(-('Diário 4º PA'!$E$5:$E$2010='Analítico Cx.'!$B85),-('Diário 4º PA'!$O$5:$O$2010=H$1),('Diário 4º PA'!$F$5:$F$2010))</f>
        <v>0</v>
      </c>
      <c r="I85" s="215">
        <f>SUMPRODUCT(-('Diário 1º PA'!$E$5:$E$1982='Analítico Cx.'!$B85),-('Diário 1º PA'!$O$5:$O$1982=I$1),('Diário 1º PA'!$F$5:$F$1982))+SUMPRODUCT(-('Diário 2º PA'!$E$5:$E$2027='Analítico Cx.'!$B85),-('Diário 2º PA'!$O$5:$O$2027=I$1),('Diário 2º PA'!$F$5:$F$2027))+SUMPRODUCT(-('Diário 3º PA'!$E$5:$E$2043='Analítico Cx.'!$B85),-('Diário 3º PA'!$O$5:$O$2043=I$1),('Diário 3º PA'!$F$5:$F$2043))+SUMPRODUCT(-('Diário 4º PA'!$E$5:$E$2010='Analítico Cx.'!$B85),-('Diário 4º PA'!$O$5:$O$2010=I$1),('Diário 4º PA'!$F$5:$F$2010))</f>
        <v>0</v>
      </c>
      <c r="J85" s="215">
        <f>SUMPRODUCT(-('Diário 1º PA'!$E$5:$E$1982='Analítico Cx.'!$B85),-('Diário 1º PA'!$O$5:$O$1982=J$1),('Diário 1º PA'!$F$5:$F$1982))+SUMPRODUCT(-('Diário 2º PA'!$E$5:$E$2027='Analítico Cx.'!$B85),-('Diário 2º PA'!$O$5:$O$2027=J$1),('Diário 2º PA'!$F$5:$F$2027))+SUMPRODUCT(-('Diário 3º PA'!$E$5:$E$2043='Analítico Cx.'!$B85),-('Diário 3º PA'!$O$5:$O$2043=J$1),('Diário 3º PA'!$F$5:$F$2043))+SUMPRODUCT(-('Diário 4º PA'!$E$5:$E$2010='Analítico Cx.'!$B85),-('Diário 4º PA'!$O$5:$O$2010=J$1),('Diário 4º PA'!$F$5:$F$2010))</f>
        <v>0</v>
      </c>
      <c r="K85" s="215">
        <f>SUMPRODUCT(-('Diário 1º PA'!$E$5:$E$1982='Analítico Cx.'!$B85),-('Diário 1º PA'!$O$5:$O$1982=K$1),('Diário 1º PA'!$F$5:$F$1982))+SUMPRODUCT(-('Diário 2º PA'!$E$5:$E$2027='Analítico Cx.'!$B85),-('Diário 2º PA'!$O$5:$O$2027=K$1),('Diário 2º PA'!$F$5:$F$2027))+SUMPRODUCT(-('Diário 3º PA'!$E$5:$E$2043='Analítico Cx.'!$B85),-('Diário 3º PA'!$O$5:$O$2043=K$1),('Diário 3º PA'!$F$5:$F$2043))+SUMPRODUCT(-('Diário 4º PA'!$E$5:$E$2010='Analítico Cx.'!$B85),-('Diário 4º PA'!$O$5:$O$2010=K$1),('Diário 4º PA'!$F$5:$F$2010))</f>
        <v>0</v>
      </c>
      <c r="L85" s="215">
        <f>SUMPRODUCT(-('Diário 1º PA'!$E$5:$E$1982='Analítico Cx.'!$B85),-('Diário 1º PA'!$O$5:$O$1982=L$1),('Diário 1º PA'!$F$5:$F$1982))+SUMPRODUCT(-('Diário 2º PA'!$E$5:$E$2027='Analítico Cx.'!$B85),-('Diário 2º PA'!$O$5:$O$2027=L$1),('Diário 2º PA'!$F$5:$F$2027))+SUMPRODUCT(-('Diário 3º PA'!$E$5:$E$2043='Analítico Cx.'!$B85),-('Diário 3º PA'!$O$5:$O$2043=L$1),('Diário 3º PA'!$F$5:$F$2043))+SUMPRODUCT(-('Diário 4º PA'!$E$5:$E$2010='Analítico Cx.'!$B85),-('Diário 4º PA'!$O$5:$O$2010=L$1),('Diário 4º PA'!$F$5:$F$2010))</f>
        <v>0</v>
      </c>
      <c r="M85" s="215">
        <f>SUMPRODUCT(-('Diário 1º PA'!$E$5:$E$1982='Analítico Cx.'!$B85),-('Diário 1º PA'!$O$5:$O$1982=M$1),('Diário 1º PA'!$F$5:$F$1982))+SUMPRODUCT(-('Diário 2º PA'!$E$5:$E$2027='Analítico Cx.'!$B85),-('Diário 2º PA'!$O$5:$O$2027=M$1),('Diário 2º PA'!$F$5:$F$2027))+SUMPRODUCT(-('Diário 3º PA'!$E$5:$E$2043='Analítico Cx.'!$B85),-('Diário 3º PA'!$O$5:$O$2043=M$1),('Diário 3º PA'!$F$5:$F$2043))+SUMPRODUCT(-('Diário 4º PA'!$E$5:$E$2010='Analítico Cx.'!$B85),-('Diário 4º PA'!$O$5:$O$2010=M$1),('Diário 4º PA'!$F$5:$F$2010))</f>
        <v>0</v>
      </c>
      <c r="N85" s="215">
        <f>SUMPRODUCT(-('Diário 1º PA'!$E$5:$E$1982='Analítico Cx.'!$B85),-('Diário 1º PA'!$O$5:$O$1982=N$1),('Diário 1º PA'!$F$5:$F$1982))+SUMPRODUCT(-('Diário 2º PA'!$E$5:$E$2027='Analítico Cx.'!$B85),-('Diário 2º PA'!$O$5:$O$2027=N$1),('Diário 2º PA'!$F$5:$F$2027))+SUMPRODUCT(-('Diário 3º PA'!$E$5:$E$2043='Analítico Cx.'!$B85),-('Diário 3º PA'!$O$5:$O$2043=N$1),('Diário 3º PA'!$F$5:$F$2043))+SUMPRODUCT(-('Diário 4º PA'!$E$5:$E$2010='Analítico Cx.'!$B85),-('Diário 4º PA'!$O$5:$O$2010=N$1),('Diário 4º PA'!$F$5:$F$2010))</f>
        <v>0</v>
      </c>
      <c r="O85" s="216">
        <f t="shared" si="16"/>
        <v>2998.6</v>
      </c>
      <c r="P85" s="191">
        <f t="shared" si="15"/>
        <v>4.3501358643373229E-4</v>
      </c>
    </row>
    <row r="86" spans="1:16" ht="23.25" customHeight="1" x14ac:dyDescent="0.2">
      <c r="A86" s="225" t="s">
        <v>147</v>
      </c>
      <c r="B86" s="238" t="s">
        <v>189</v>
      </c>
      <c r="C86" s="215">
        <f>SUMPRODUCT(-('Diário 1º PA'!$E$5:$E$1982='Analítico Cx.'!$B86),-('Diário 1º PA'!$O$5:$O$1982=C$1),('Diário 1º PA'!$F$5:$F$1982))+SUMPRODUCT(-('Diário 2º PA'!$E$5:$E$2027='Analítico Cx.'!$B86),-('Diário 2º PA'!$O$5:$O$2027=C$1),('Diário 2º PA'!$F$5:$F$2027))+SUMPRODUCT(-('Diário 3º PA'!$E$5:$E$2043='Analítico Cx.'!$B86),-('Diário 3º PA'!$O$5:$O$2043=C$1),('Diário 3º PA'!$F$5:$F$2043))+SUMPRODUCT(-('Diário 4º PA'!$E$5:$E$2010='Analítico Cx.'!$B86),-('Diário 4º PA'!$O$5:$O$2010=C$1),('Diário 4º PA'!$F$5:$F$2010))</f>
        <v>0</v>
      </c>
      <c r="D86" s="215">
        <f>SUMPRODUCT(-('Diário 1º PA'!$E$5:$E$1982='Analítico Cx.'!$B86),-('Diário 1º PA'!$O$5:$O$1982=D$1),('Diário 1º PA'!$F$5:$F$1982))+SUMPRODUCT(-('Diário 2º PA'!$E$5:$E$2027='Analítico Cx.'!$B86),-('Diário 2º PA'!$O$5:$O$2027=D$1),('Diário 2º PA'!$F$5:$F$2027))+SUMPRODUCT(-('Diário 3º PA'!$E$5:$E$2043='Analítico Cx.'!$B86),-('Diário 3º PA'!$O$5:$O$2043=D$1),('Diário 3º PA'!$F$5:$F$2043))+SUMPRODUCT(-('Diário 4º PA'!$E$5:$E$2010='Analítico Cx.'!$B86),-('Diário 4º PA'!$O$5:$O$2010=D$1),('Diário 4º PA'!$F$5:$F$2010))</f>
        <v>0</v>
      </c>
      <c r="E86" s="215">
        <f>SUMPRODUCT(-('Diário 1º PA'!$E$5:$E$1982='Analítico Cx.'!$B86),-('Diário 1º PA'!$O$5:$O$1982=E$1),('Diário 1º PA'!$F$5:$F$1982))+SUMPRODUCT(-('Diário 2º PA'!$E$5:$E$2027='Analítico Cx.'!$B86),-('Diário 2º PA'!$O$5:$O$2027=E$1),('Diário 2º PA'!$F$5:$F$2027))+SUMPRODUCT(-('Diário 3º PA'!$E$5:$E$2043='Analítico Cx.'!$B86),-('Diário 3º PA'!$O$5:$O$2043=E$1),('Diário 3º PA'!$F$5:$F$2043))+SUMPRODUCT(-('Diário 4º PA'!$E$5:$E$2010='Analítico Cx.'!$B86),-('Diário 4º PA'!$O$5:$O$2010=E$1),('Diário 4º PA'!$F$5:$F$2010))</f>
        <v>0</v>
      </c>
      <c r="F86" s="215">
        <f>SUMPRODUCT(-('Diário 1º PA'!$E$5:$E$1982='Analítico Cx.'!$B86),-('Diário 1º PA'!$O$5:$O$1982=F$1),('Diário 1º PA'!$F$5:$F$1982))+SUMPRODUCT(-('Diário 2º PA'!$E$5:$E$2027='Analítico Cx.'!$B86),-('Diário 2º PA'!$O$5:$O$2027=F$1),('Diário 2º PA'!$F$5:$F$2027))+SUMPRODUCT(-('Diário 3º PA'!$E$5:$E$2043='Analítico Cx.'!$B86),-('Diário 3º PA'!$O$5:$O$2043=F$1),('Diário 3º PA'!$F$5:$F$2043))+SUMPRODUCT(-('Diário 4º PA'!$E$5:$E$2010='Analítico Cx.'!$B86),-('Diário 4º PA'!$O$5:$O$2010=F$1),('Diário 4º PA'!$F$5:$F$2010))</f>
        <v>0</v>
      </c>
      <c r="G86" s="215">
        <f>SUMPRODUCT(-('Diário 1º PA'!$E$5:$E$1982='Analítico Cx.'!$B86),-('Diário 1º PA'!$O$5:$O$1982=G$1),('Diário 1º PA'!$F$5:$F$1982))+SUMPRODUCT(-('Diário 2º PA'!$E$5:$E$2027='Analítico Cx.'!$B86),-('Diário 2º PA'!$O$5:$O$2027=G$1),('Diário 2º PA'!$F$5:$F$2027))+SUMPRODUCT(-('Diário 3º PA'!$E$5:$E$2043='Analítico Cx.'!$B86),-('Diário 3º PA'!$O$5:$O$2043=G$1),('Diário 3º PA'!$F$5:$F$2043))+SUMPRODUCT(-('Diário 4º PA'!$E$5:$E$2010='Analítico Cx.'!$B86),-('Diário 4º PA'!$O$5:$O$2010=G$1),('Diário 4º PA'!$F$5:$F$2010))</f>
        <v>0</v>
      </c>
      <c r="H86" s="215">
        <f>SUMPRODUCT(-('Diário 1º PA'!$E$5:$E$1982='Analítico Cx.'!$B86),-('Diário 1º PA'!$O$5:$O$1982=H$1),('Diário 1º PA'!$F$5:$F$1982))+SUMPRODUCT(-('Diário 2º PA'!$E$5:$E$2027='Analítico Cx.'!$B86),-('Diário 2º PA'!$O$5:$O$2027=H$1),('Diário 2º PA'!$F$5:$F$2027))+SUMPRODUCT(-('Diário 3º PA'!$E$5:$E$2043='Analítico Cx.'!$B86),-('Diário 3º PA'!$O$5:$O$2043=H$1),('Diário 3º PA'!$F$5:$F$2043))+SUMPRODUCT(-('Diário 4º PA'!$E$5:$E$2010='Analítico Cx.'!$B86),-('Diário 4º PA'!$O$5:$O$2010=H$1),('Diário 4º PA'!$F$5:$F$2010))</f>
        <v>0</v>
      </c>
      <c r="I86" s="215">
        <f>SUMPRODUCT(-('Diário 1º PA'!$E$5:$E$1982='Analítico Cx.'!$B86),-('Diário 1º PA'!$O$5:$O$1982=I$1),('Diário 1º PA'!$F$5:$F$1982))+SUMPRODUCT(-('Diário 2º PA'!$E$5:$E$2027='Analítico Cx.'!$B86),-('Diário 2º PA'!$O$5:$O$2027=I$1),('Diário 2º PA'!$F$5:$F$2027))+SUMPRODUCT(-('Diário 3º PA'!$E$5:$E$2043='Analítico Cx.'!$B86),-('Diário 3º PA'!$O$5:$O$2043=I$1),('Diário 3º PA'!$F$5:$F$2043))+SUMPRODUCT(-('Diário 4º PA'!$E$5:$E$2010='Analítico Cx.'!$B86),-('Diário 4º PA'!$O$5:$O$2010=I$1),('Diário 4º PA'!$F$5:$F$2010))</f>
        <v>0</v>
      </c>
      <c r="J86" s="215">
        <f>SUMPRODUCT(-('Diário 1º PA'!$E$5:$E$1982='Analítico Cx.'!$B86),-('Diário 1º PA'!$O$5:$O$1982=J$1),('Diário 1º PA'!$F$5:$F$1982))+SUMPRODUCT(-('Diário 2º PA'!$E$5:$E$2027='Analítico Cx.'!$B86),-('Diário 2º PA'!$O$5:$O$2027=J$1),('Diário 2º PA'!$F$5:$F$2027))+SUMPRODUCT(-('Diário 3º PA'!$E$5:$E$2043='Analítico Cx.'!$B86),-('Diário 3º PA'!$O$5:$O$2043=J$1),('Diário 3º PA'!$F$5:$F$2043))+SUMPRODUCT(-('Diário 4º PA'!$E$5:$E$2010='Analítico Cx.'!$B86),-('Diário 4º PA'!$O$5:$O$2010=J$1),('Diário 4º PA'!$F$5:$F$2010))</f>
        <v>0</v>
      </c>
      <c r="K86" s="215">
        <f>SUMPRODUCT(-('Diário 1º PA'!$E$5:$E$1982='Analítico Cx.'!$B86),-('Diário 1º PA'!$O$5:$O$1982=K$1),('Diário 1º PA'!$F$5:$F$1982))+SUMPRODUCT(-('Diário 2º PA'!$E$5:$E$2027='Analítico Cx.'!$B86),-('Diário 2º PA'!$O$5:$O$2027=K$1),('Diário 2º PA'!$F$5:$F$2027))+SUMPRODUCT(-('Diário 3º PA'!$E$5:$E$2043='Analítico Cx.'!$B86),-('Diário 3º PA'!$O$5:$O$2043=K$1),('Diário 3º PA'!$F$5:$F$2043))+SUMPRODUCT(-('Diário 4º PA'!$E$5:$E$2010='Analítico Cx.'!$B86),-('Diário 4º PA'!$O$5:$O$2010=K$1),('Diário 4º PA'!$F$5:$F$2010))</f>
        <v>0</v>
      </c>
      <c r="L86" s="215">
        <f>SUMPRODUCT(-('Diário 1º PA'!$E$5:$E$1982='Analítico Cx.'!$B86),-('Diário 1º PA'!$O$5:$O$1982=L$1),('Diário 1º PA'!$F$5:$F$1982))+SUMPRODUCT(-('Diário 2º PA'!$E$5:$E$2027='Analítico Cx.'!$B86),-('Diário 2º PA'!$O$5:$O$2027=L$1),('Diário 2º PA'!$F$5:$F$2027))+SUMPRODUCT(-('Diário 3º PA'!$E$5:$E$2043='Analítico Cx.'!$B86),-('Diário 3º PA'!$O$5:$O$2043=L$1),('Diário 3º PA'!$F$5:$F$2043))+SUMPRODUCT(-('Diário 4º PA'!$E$5:$E$2010='Analítico Cx.'!$B86),-('Diário 4º PA'!$O$5:$O$2010=L$1),('Diário 4º PA'!$F$5:$F$2010))</f>
        <v>0</v>
      </c>
      <c r="M86" s="215">
        <f>SUMPRODUCT(-('Diário 1º PA'!$E$5:$E$1982='Analítico Cx.'!$B86),-('Diário 1º PA'!$O$5:$O$1982=M$1),('Diário 1º PA'!$F$5:$F$1982))+SUMPRODUCT(-('Diário 2º PA'!$E$5:$E$2027='Analítico Cx.'!$B86),-('Diário 2º PA'!$O$5:$O$2027=M$1),('Diário 2º PA'!$F$5:$F$2027))+SUMPRODUCT(-('Diário 3º PA'!$E$5:$E$2043='Analítico Cx.'!$B86),-('Diário 3º PA'!$O$5:$O$2043=M$1),('Diário 3º PA'!$F$5:$F$2043))+SUMPRODUCT(-('Diário 4º PA'!$E$5:$E$2010='Analítico Cx.'!$B86),-('Diário 4º PA'!$O$5:$O$2010=M$1),('Diário 4º PA'!$F$5:$F$2010))</f>
        <v>0</v>
      </c>
      <c r="N86" s="215">
        <f>SUMPRODUCT(-('Diário 1º PA'!$E$5:$E$1982='Analítico Cx.'!$B86),-('Diário 1º PA'!$O$5:$O$1982=N$1),('Diário 1º PA'!$F$5:$F$1982))+SUMPRODUCT(-('Diário 2º PA'!$E$5:$E$2027='Analítico Cx.'!$B86),-('Diário 2º PA'!$O$5:$O$2027=N$1),('Diário 2º PA'!$F$5:$F$2027))+SUMPRODUCT(-('Diário 3º PA'!$E$5:$E$2043='Analítico Cx.'!$B86),-('Diário 3º PA'!$O$5:$O$2043=N$1),('Diário 3º PA'!$F$5:$F$2043))+SUMPRODUCT(-('Diário 4º PA'!$E$5:$E$2010='Analítico Cx.'!$B86),-('Diário 4º PA'!$O$5:$O$2010=N$1),('Diário 4º PA'!$F$5:$F$2010))</f>
        <v>0</v>
      </c>
      <c r="O86" s="216">
        <f t="shared" si="16"/>
        <v>0</v>
      </c>
      <c r="P86" s="191">
        <f t="shared" si="15"/>
        <v>0</v>
      </c>
    </row>
    <row r="87" spans="1:16" ht="23.25" customHeight="1" x14ac:dyDescent="0.2">
      <c r="A87" s="225" t="s">
        <v>148</v>
      </c>
      <c r="B87" s="238" t="s">
        <v>90</v>
      </c>
      <c r="C87" s="215">
        <f>SUMPRODUCT(-('Diário 1º PA'!$E$5:$E$1982='Analítico Cx.'!$B87),-('Diário 1º PA'!$O$5:$O$1982=C$1),('Diário 1º PA'!$F$5:$F$1982))+SUMPRODUCT(-('Diário 2º PA'!$E$5:$E$2027='Analítico Cx.'!$B87),-('Diário 2º PA'!$O$5:$O$2027=C$1),('Diário 2º PA'!$F$5:$F$2027))+SUMPRODUCT(-('Diário 3º PA'!$E$5:$E$2043='Analítico Cx.'!$B87),-('Diário 3º PA'!$O$5:$O$2043=C$1),('Diário 3º PA'!$F$5:$F$2043))+SUMPRODUCT(-('Diário 4º PA'!$E$5:$E$2010='Analítico Cx.'!$B87),-('Diário 4º PA'!$O$5:$O$2010=C$1),('Diário 4º PA'!$F$5:$F$2010))</f>
        <v>0</v>
      </c>
      <c r="D87" s="215">
        <f>SUMPRODUCT(-('Diário 1º PA'!$E$5:$E$1982='Analítico Cx.'!$B87),-('Diário 1º PA'!$O$5:$O$1982=D$1),('Diário 1º PA'!$F$5:$F$1982))+SUMPRODUCT(-('Diário 2º PA'!$E$5:$E$2027='Analítico Cx.'!$B87),-('Diário 2º PA'!$O$5:$O$2027=D$1),('Diário 2º PA'!$F$5:$F$2027))+SUMPRODUCT(-('Diário 3º PA'!$E$5:$E$2043='Analítico Cx.'!$B87),-('Diário 3º PA'!$O$5:$O$2043=D$1),('Diário 3º PA'!$F$5:$F$2043))+SUMPRODUCT(-('Diário 4º PA'!$E$5:$E$2010='Analítico Cx.'!$B87),-('Diário 4º PA'!$O$5:$O$2010=D$1),('Diário 4º PA'!$F$5:$F$2010))</f>
        <v>0</v>
      </c>
      <c r="E87" s="215">
        <f>SUMPRODUCT(-('Diário 1º PA'!$E$5:$E$1982='Analítico Cx.'!$B87),-('Diário 1º PA'!$O$5:$O$1982=E$1),('Diário 1º PA'!$F$5:$F$1982))+SUMPRODUCT(-('Diário 2º PA'!$E$5:$E$2027='Analítico Cx.'!$B87),-('Diário 2º PA'!$O$5:$O$2027=E$1),('Diário 2º PA'!$F$5:$F$2027))+SUMPRODUCT(-('Diário 3º PA'!$E$5:$E$2043='Analítico Cx.'!$B87),-('Diário 3º PA'!$O$5:$O$2043=E$1),('Diário 3º PA'!$F$5:$F$2043))+SUMPRODUCT(-('Diário 4º PA'!$E$5:$E$2010='Analítico Cx.'!$B87),-('Diário 4º PA'!$O$5:$O$2010=E$1),('Diário 4º PA'!$F$5:$F$2010))</f>
        <v>0</v>
      </c>
      <c r="F87" s="215">
        <f>SUMPRODUCT(-('Diário 1º PA'!$E$5:$E$1982='Analítico Cx.'!$B87),-('Diário 1º PA'!$O$5:$O$1982=F$1),('Diário 1º PA'!$F$5:$F$1982))+SUMPRODUCT(-('Diário 2º PA'!$E$5:$E$2027='Analítico Cx.'!$B87),-('Diário 2º PA'!$O$5:$O$2027=F$1),('Diário 2º PA'!$F$5:$F$2027))+SUMPRODUCT(-('Diário 3º PA'!$E$5:$E$2043='Analítico Cx.'!$B87),-('Diário 3º PA'!$O$5:$O$2043=F$1),('Diário 3º PA'!$F$5:$F$2043))+SUMPRODUCT(-('Diário 4º PA'!$E$5:$E$2010='Analítico Cx.'!$B87),-('Diário 4º PA'!$O$5:$O$2010=F$1),('Diário 4º PA'!$F$5:$F$2010))</f>
        <v>0</v>
      </c>
      <c r="G87" s="215">
        <f>SUMPRODUCT(-('Diário 1º PA'!$E$5:$E$1982='Analítico Cx.'!$B87),-('Diário 1º PA'!$O$5:$O$1982=G$1),('Diário 1º PA'!$F$5:$F$1982))+SUMPRODUCT(-('Diário 2º PA'!$E$5:$E$2027='Analítico Cx.'!$B87),-('Diário 2º PA'!$O$5:$O$2027=G$1),('Diário 2º PA'!$F$5:$F$2027))+SUMPRODUCT(-('Diário 3º PA'!$E$5:$E$2043='Analítico Cx.'!$B87),-('Diário 3º PA'!$O$5:$O$2043=G$1),('Diário 3º PA'!$F$5:$F$2043))+SUMPRODUCT(-('Diário 4º PA'!$E$5:$E$2010='Analítico Cx.'!$B87),-('Diário 4º PA'!$O$5:$O$2010=G$1),('Diário 4º PA'!$F$5:$F$2010))</f>
        <v>0</v>
      </c>
      <c r="H87" s="215">
        <f>SUMPRODUCT(-('Diário 1º PA'!$E$5:$E$1982='Analítico Cx.'!$B87),-('Diário 1º PA'!$O$5:$O$1982=H$1),('Diário 1º PA'!$F$5:$F$1982))+SUMPRODUCT(-('Diário 2º PA'!$E$5:$E$2027='Analítico Cx.'!$B87),-('Diário 2º PA'!$O$5:$O$2027=H$1),('Diário 2º PA'!$F$5:$F$2027))+SUMPRODUCT(-('Diário 3º PA'!$E$5:$E$2043='Analítico Cx.'!$B87),-('Diário 3º PA'!$O$5:$O$2043=H$1),('Diário 3º PA'!$F$5:$F$2043))+SUMPRODUCT(-('Diário 4º PA'!$E$5:$E$2010='Analítico Cx.'!$B87),-('Diário 4º PA'!$O$5:$O$2010=H$1),('Diário 4º PA'!$F$5:$F$2010))</f>
        <v>0</v>
      </c>
      <c r="I87" s="215">
        <f>SUMPRODUCT(-('Diário 1º PA'!$E$5:$E$1982='Analítico Cx.'!$B87),-('Diário 1º PA'!$O$5:$O$1982=I$1),('Diário 1º PA'!$F$5:$F$1982))+SUMPRODUCT(-('Diário 2º PA'!$E$5:$E$2027='Analítico Cx.'!$B87),-('Diário 2º PA'!$O$5:$O$2027=I$1),('Diário 2º PA'!$F$5:$F$2027))+SUMPRODUCT(-('Diário 3º PA'!$E$5:$E$2043='Analítico Cx.'!$B87),-('Diário 3º PA'!$O$5:$O$2043=I$1),('Diário 3º PA'!$F$5:$F$2043))+SUMPRODUCT(-('Diário 4º PA'!$E$5:$E$2010='Analítico Cx.'!$B87),-('Diário 4º PA'!$O$5:$O$2010=I$1),('Diário 4º PA'!$F$5:$F$2010))</f>
        <v>0</v>
      </c>
      <c r="J87" s="215">
        <f>SUMPRODUCT(-('Diário 1º PA'!$E$5:$E$1982='Analítico Cx.'!$B87),-('Diário 1º PA'!$O$5:$O$1982=J$1),('Diário 1º PA'!$F$5:$F$1982))+SUMPRODUCT(-('Diário 2º PA'!$E$5:$E$2027='Analítico Cx.'!$B87),-('Diário 2º PA'!$O$5:$O$2027=J$1),('Diário 2º PA'!$F$5:$F$2027))+SUMPRODUCT(-('Diário 3º PA'!$E$5:$E$2043='Analítico Cx.'!$B87),-('Diário 3º PA'!$O$5:$O$2043=J$1),('Diário 3º PA'!$F$5:$F$2043))+SUMPRODUCT(-('Diário 4º PA'!$E$5:$E$2010='Analítico Cx.'!$B87),-('Diário 4º PA'!$O$5:$O$2010=J$1),('Diário 4º PA'!$F$5:$F$2010))</f>
        <v>0</v>
      </c>
      <c r="K87" s="215">
        <f>SUMPRODUCT(-('Diário 1º PA'!$E$5:$E$1982='Analítico Cx.'!$B87),-('Diário 1º PA'!$O$5:$O$1982=K$1),('Diário 1º PA'!$F$5:$F$1982))+SUMPRODUCT(-('Diário 2º PA'!$E$5:$E$2027='Analítico Cx.'!$B87),-('Diário 2º PA'!$O$5:$O$2027=K$1),('Diário 2º PA'!$F$5:$F$2027))+SUMPRODUCT(-('Diário 3º PA'!$E$5:$E$2043='Analítico Cx.'!$B87),-('Diário 3º PA'!$O$5:$O$2043=K$1),('Diário 3º PA'!$F$5:$F$2043))+SUMPRODUCT(-('Diário 4º PA'!$E$5:$E$2010='Analítico Cx.'!$B87),-('Diário 4º PA'!$O$5:$O$2010=K$1),('Diário 4º PA'!$F$5:$F$2010))</f>
        <v>0</v>
      </c>
      <c r="L87" s="215">
        <f>SUMPRODUCT(-('Diário 1º PA'!$E$5:$E$1982='Analítico Cx.'!$B87),-('Diário 1º PA'!$O$5:$O$1982=L$1),('Diário 1º PA'!$F$5:$F$1982))+SUMPRODUCT(-('Diário 2º PA'!$E$5:$E$2027='Analítico Cx.'!$B87),-('Diário 2º PA'!$O$5:$O$2027=L$1),('Diário 2º PA'!$F$5:$F$2027))+SUMPRODUCT(-('Diário 3º PA'!$E$5:$E$2043='Analítico Cx.'!$B87),-('Diário 3º PA'!$O$5:$O$2043=L$1),('Diário 3º PA'!$F$5:$F$2043))+SUMPRODUCT(-('Diário 4º PA'!$E$5:$E$2010='Analítico Cx.'!$B87),-('Diário 4º PA'!$O$5:$O$2010=L$1),('Diário 4º PA'!$F$5:$F$2010))</f>
        <v>0</v>
      </c>
      <c r="M87" s="215">
        <f>SUMPRODUCT(-('Diário 1º PA'!$E$5:$E$1982='Analítico Cx.'!$B87),-('Diário 1º PA'!$O$5:$O$1982=M$1),('Diário 1º PA'!$F$5:$F$1982))+SUMPRODUCT(-('Diário 2º PA'!$E$5:$E$2027='Analítico Cx.'!$B87),-('Diário 2º PA'!$O$5:$O$2027=M$1),('Diário 2º PA'!$F$5:$F$2027))+SUMPRODUCT(-('Diário 3º PA'!$E$5:$E$2043='Analítico Cx.'!$B87),-('Diário 3º PA'!$O$5:$O$2043=M$1),('Diário 3º PA'!$F$5:$F$2043))+SUMPRODUCT(-('Diário 4º PA'!$E$5:$E$2010='Analítico Cx.'!$B87),-('Diário 4º PA'!$O$5:$O$2010=M$1),('Diário 4º PA'!$F$5:$F$2010))</f>
        <v>0</v>
      </c>
      <c r="N87" s="215">
        <f>SUMPRODUCT(-('Diário 1º PA'!$E$5:$E$1982='Analítico Cx.'!$B87),-('Diário 1º PA'!$O$5:$O$1982=N$1),('Diário 1º PA'!$F$5:$F$1982))+SUMPRODUCT(-('Diário 2º PA'!$E$5:$E$2027='Analítico Cx.'!$B87),-('Diário 2º PA'!$O$5:$O$2027=N$1),('Diário 2º PA'!$F$5:$F$2027))+SUMPRODUCT(-('Diário 3º PA'!$E$5:$E$2043='Analítico Cx.'!$B87),-('Diário 3º PA'!$O$5:$O$2043=N$1),('Diário 3º PA'!$F$5:$F$2043))+SUMPRODUCT(-('Diário 4º PA'!$E$5:$E$2010='Analítico Cx.'!$B87),-('Diário 4º PA'!$O$5:$O$2010=N$1),('Diário 4º PA'!$F$5:$F$2010))</f>
        <v>0</v>
      </c>
      <c r="O87" s="216">
        <f t="shared" si="16"/>
        <v>0</v>
      </c>
      <c r="P87" s="191">
        <f t="shared" si="15"/>
        <v>0</v>
      </c>
    </row>
    <row r="88" spans="1:16" ht="23.25" customHeight="1" x14ac:dyDescent="0.2">
      <c r="A88" s="225" t="s">
        <v>149</v>
      </c>
      <c r="B88" s="238" t="s">
        <v>86</v>
      </c>
      <c r="C88" s="215">
        <f>SUMPRODUCT(-('Diário 1º PA'!$E$5:$E$1982='Analítico Cx.'!$B88),-('Diário 1º PA'!$O$5:$O$1982=C$1),('Diário 1º PA'!$F$5:$F$1982))+SUMPRODUCT(-('Diário 2º PA'!$E$5:$E$2027='Analítico Cx.'!$B88),-('Diário 2º PA'!$O$5:$O$2027=C$1),('Diário 2º PA'!$F$5:$F$2027))+SUMPRODUCT(-('Diário 3º PA'!$E$5:$E$2043='Analítico Cx.'!$B88),-('Diário 3º PA'!$O$5:$O$2043=C$1),('Diário 3º PA'!$F$5:$F$2043))+SUMPRODUCT(-('Diário 4º PA'!$E$5:$E$2010='Analítico Cx.'!$B88),-('Diário 4º PA'!$O$5:$O$2010=C$1),('Diário 4º PA'!$F$5:$F$2010))</f>
        <v>0</v>
      </c>
      <c r="D88" s="215">
        <f>SUMPRODUCT(-('Diário 1º PA'!$E$5:$E$1982='Analítico Cx.'!$B88),-('Diário 1º PA'!$O$5:$O$1982=D$1),('Diário 1º PA'!$F$5:$F$1982))+SUMPRODUCT(-('Diário 2º PA'!$E$5:$E$2027='Analítico Cx.'!$B88),-('Diário 2º PA'!$O$5:$O$2027=D$1),('Diário 2º PA'!$F$5:$F$2027))+SUMPRODUCT(-('Diário 3º PA'!$E$5:$E$2043='Analítico Cx.'!$B88),-('Diário 3º PA'!$O$5:$O$2043=D$1),('Diário 3º PA'!$F$5:$F$2043))+SUMPRODUCT(-('Diário 4º PA'!$E$5:$E$2010='Analítico Cx.'!$B88),-('Diário 4º PA'!$O$5:$O$2010=D$1),('Diário 4º PA'!$F$5:$F$2010))</f>
        <v>0</v>
      </c>
      <c r="E88" s="215">
        <f>SUMPRODUCT(-('Diário 1º PA'!$E$5:$E$1982='Analítico Cx.'!$B88),-('Diário 1º PA'!$O$5:$O$1982=E$1),('Diário 1º PA'!$F$5:$F$1982))+SUMPRODUCT(-('Diário 2º PA'!$E$5:$E$2027='Analítico Cx.'!$B88),-('Diário 2º PA'!$O$5:$O$2027=E$1),('Diário 2º PA'!$F$5:$F$2027))+SUMPRODUCT(-('Diário 3º PA'!$E$5:$E$2043='Analítico Cx.'!$B88),-('Diário 3º PA'!$O$5:$O$2043=E$1),('Diário 3º PA'!$F$5:$F$2043))+SUMPRODUCT(-('Diário 4º PA'!$E$5:$E$2010='Analítico Cx.'!$B88),-('Diário 4º PA'!$O$5:$O$2010=E$1),('Diário 4º PA'!$F$5:$F$2010))</f>
        <v>0</v>
      </c>
      <c r="F88" s="215">
        <f>SUMPRODUCT(-('Diário 1º PA'!$E$5:$E$1982='Analítico Cx.'!$B88),-('Diário 1º PA'!$O$5:$O$1982=F$1),('Diário 1º PA'!$F$5:$F$1982))+SUMPRODUCT(-('Diário 2º PA'!$E$5:$E$2027='Analítico Cx.'!$B88),-('Diário 2º PA'!$O$5:$O$2027=F$1),('Diário 2º PA'!$F$5:$F$2027))+SUMPRODUCT(-('Diário 3º PA'!$E$5:$E$2043='Analítico Cx.'!$B88),-('Diário 3º PA'!$O$5:$O$2043=F$1),('Diário 3º PA'!$F$5:$F$2043))+SUMPRODUCT(-('Diário 4º PA'!$E$5:$E$2010='Analítico Cx.'!$B88),-('Diário 4º PA'!$O$5:$O$2010=F$1),('Diário 4º PA'!$F$5:$F$2010))</f>
        <v>0</v>
      </c>
      <c r="G88" s="215">
        <f>SUMPRODUCT(-('Diário 1º PA'!$E$5:$E$1982='Analítico Cx.'!$B88),-('Diário 1º PA'!$O$5:$O$1982=G$1),('Diário 1º PA'!$F$5:$F$1982))+SUMPRODUCT(-('Diário 2º PA'!$E$5:$E$2027='Analítico Cx.'!$B88),-('Diário 2º PA'!$O$5:$O$2027=G$1),('Diário 2º PA'!$F$5:$F$2027))+SUMPRODUCT(-('Diário 3º PA'!$E$5:$E$2043='Analítico Cx.'!$B88),-('Diário 3º PA'!$O$5:$O$2043=G$1),('Diário 3º PA'!$F$5:$F$2043))+SUMPRODUCT(-('Diário 4º PA'!$E$5:$E$2010='Analítico Cx.'!$B88),-('Diário 4º PA'!$O$5:$O$2010=G$1),('Diário 4º PA'!$F$5:$F$2010))</f>
        <v>0</v>
      </c>
      <c r="H88" s="215">
        <f>SUMPRODUCT(-('Diário 1º PA'!$E$5:$E$1982='Analítico Cx.'!$B88),-('Diário 1º PA'!$O$5:$O$1982=H$1),('Diário 1º PA'!$F$5:$F$1982))+SUMPRODUCT(-('Diário 2º PA'!$E$5:$E$2027='Analítico Cx.'!$B88),-('Diário 2º PA'!$O$5:$O$2027=H$1),('Diário 2º PA'!$F$5:$F$2027))+SUMPRODUCT(-('Diário 3º PA'!$E$5:$E$2043='Analítico Cx.'!$B88),-('Diário 3º PA'!$O$5:$O$2043=H$1),('Diário 3º PA'!$F$5:$F$2043))+SUMPRODUCT(-('Diário 4º PA'!$E$5:$E$2010='Analítico Cx.'!$B88),-('Diário 4º PA'!$O$5:$O$2010=H$1),('Diário 4º PA'!$F$5:$F$2010))</f>
        <v>0</v>
      </c>
      <c r="I88" s="215">
        <f>SUMPRODUCT(-('Diário 1º PA'!$E$5:$E$1982='Analítico Cx.'!$B88),-('Diário 1º PA'!$O$5:$O$1982=I$1),('Diário 1º PA'!$F$5:$F$1982))+SUMPRODUCT(-('Diário 2º PA'!$E$5:$E$2027='Analítico Cx.'!$B88),-('Diário 2º PA'!$O$5:$O$2027=I$1),('Diário 2º PA'!$F$5:$F$2027))+SUMPRODUCT(-('Diário 3º PA'!$E$5:$E$2043='Analítico Cx.'!$B88),-('Diário 3º PA'!$O$5:$O$2043=I$1),('Diário 3º PA'!$F$5:$F$2043))+SUMPRODUCT(-('Diário 4º PA'!$E$5:$E$2010='Analítico Cx.'!$B88),-('Diário 4º PA'!$O$5:$O$2010=I$1),('Diário 4º PA'!$F$5:$F$2010))</f>
        <v>0</v>
      </c>
      <c r="J88" s="215">
        <f>SUMPRODUCT(-('Diário 1º PA'!$E$5:$E$1982='Analítico Cx.'!$B88),-('Diário 1º PA'!$O$5:$O$1982=J$1),('Diário 1º PA'!$F$5:$F$1982))+SUMPRODUCT(-('Diário 2º PA'!$E$5:$E$2027='Analítico Cx.'!$B88),-('Diário 2º PA'!$O$5:$O$2027=J$1),('Diário 2º PA'!$F$5:$F$2027))+SUMPRODUCT(-('Diário 3º PA'!$E$5:$E$2043='Analítico Cx.'!$B88),-('Diário 3º PA'!$O$5:$O$2043=J$1),('Diário 3º PA'!$F$5:$F$2043))+SUMPRODUCT(-('Diário 4º PA'!$E$5:$E$2010='Analítico Cx.'!$B88),-('Diário 4º PA'!$O$5:$O$2010=J$1),('Diário 4º PA'!$F$5:$F$2010))</f>
        <v>0</v>
      </c>
      <c r="K88" s="215">
        <f>SUMPRODUCT(-('Diário 1º PA'!$E$5:$E$1982='Analítico Cx.'!$B88),-('Diário 1º PA'!$O$5:$O$1982=K$1),('Diário 1º PA'!$F$5:$F$1982))+SUMPRODUCT(-('Diário 2º PA'!$E$5:$E$2027='Analítico Cx.'!$B88),-('Diário 2º PA'!$O$5:$O$2027=K$1),('Diário 2º PA'!$F$5:$F$2027))+SUMPRODUCT(-('Diário 3º PA'!$E$5:$E$2043='Analítico Cx.'!$B88),-('Diário 3º PA'!$O$5:$O$2043=K$1),('Diário 3º PA'!$F$5:$F$2043))+SUMPRODUCT(-('Diário 4º PA'!$E$5:$E$2010='Analítico Cx.'!$B88),-('Diário 4º PA'!$O$5:$O$2010=K$1),('Diário 4º PA'!$F$5:$F$2010))</f>
        <v>0</v>
      </c>
      <c r="L88" s="215">
        <f>SUMPRODUCT(-('Diário 1º PA'!$E$5:$E$1982='Analítico Cx.'!$B88),-('Diário 1º PA'!$O$5:$O$1982=L$1),('Diário 1º PA'!$F$5:$F$1982))+SUMPRODUCT(-('Diário 2º PA'!$E$5:$E$2027='Analítico Cx.'!$B88),-('Diário 2º PA'!$O$5:$O$2027=L$1),('Diário 2º PA'!$F$5:$F$2027))+SUMPRODUCT(-('Diário 3º PA'!$E$5:$E$2043='Analítico Cx.'!$B88),-('Diário 3º PA'!$O$5:$O$2043=L$1),('Diário 3º PA'!$F$5:$F$2043))+SUMPRODUCT(-('Diário 4º PA'!$E$5:$E$2010='Analítico Cx.'!$B88),-('Diário 4º PA'!$O$5:$O$2010=L$1),('Diário 4º PA'!$F$5:$F$2010))</f>
        <v>0</v>
      </c>
      <c r="M88" s="215">
        <f>SUMPRODUCT(-('Diário 1º PA'!$E$5:$E$1982='Analítico Cx.'!$B88),-('Diário 1º PA'!$O$5:$O$1982=M$1),('Diário 1º PA'!$F$5:$F$1982))+SUMPRODUCT(-('Diário 2º PA'!$E$5:$E$2027='Analítico Cx.'!$B88),-('Diário 2º PA'!$O$5:$O$2027=M$1),('Diário 2º PA'!$F$5:$F$2027))+SUMPRODUCT(-('Diário 3º PA'!$E$5:$E$2043='Analítico Cx.'!$B88),-('Diário 3º PA'!$O$5:$O$2043=M$1),('Diário 3º PA'!$F$5:$F$2043))+SUMPRODUCT(-('Diário 4º PA'!$E$5:$E$2010='Analítico Cx.'!$B88),-('Diário 4º PA'!$O$5:$O$2010=M$1),('Diário 4º PA'!$F$5:$F$2010))</f>
        <v>0</v>
      </c>
      <c r="N88" s="215">
        <f>SUMPRODUCT(-('Diário 1º PA'!$E$5:$E$1982='Analítico Cx.'!$B88),-('Diário 1º PA'!$O$5:$O$1982=N$1),('Diário 1º PA'!$F$5:$F$1982))+SUMPRODUCT(-('Diário 2º PA'!$E$5:$E$2027='Analítico Cx.'!$B88),-('Diário 2º PA'!$O$5:$O$2027=N$1),('Diário 2º PA'!$F$5:$F$2027))+SUMPRODUCT(-('Diário 3º PA'!$E$5:$E$2043='Analítico Cx.'!$B88),-('Diário 3º PA'!$O$5:$O$2043=N$1),('Diário 3º PA'!$F$5:$F$2043))+SUMPRODUCT(-('Diário 4º PA'!$E$5:$E$2010='Analítico Cx.'!$B88),-('Diário 4º PA'!$O$5:$O$2010=N$1),('Diário 4º PA'!$F$5:$F$2010))</f>
        <v>0</v>
      </c>
      <c r="O88" s="216">
        <f t="shared" si="16"/>
        <v>0</v>
      </c>
      <c r="P88" s="191">
        <f t="shared" si="15"/>
        <v>0</v>
      </c>
    </row>
    <row r="89" spans="1:16" ht="23.25" customHeight="1" x14ac:dyDescent="0.2">
      <c r="A89" s="225" t="s">
        <v>150</v>
      </c>
      <c r="B89" s="238" t="s">
        <v>177</v>
      </c>
      <c r="C89" s="215">
        <f>SUMPRODUCT(-('Diário 1º PA'!$E$5:$E$1982='Analítico Cx.'!$B89),-('Diário 1º PA'!$O$5:$O$1982=C$1),('Diário 1º PA'!$F$5:$F$1982))+SUMPRODUCT(-('Diário 2º PA'!$E$5:$E$2027='Analítico Cx.'!$B89),-('Diário 2º PA'!$O$5:$O$2027=C$1),('Diário 2º PA'!$F$5:$F$2027))+SUMPRODUCT(-('Diário 3º PA'!$E$5:$E$2043='Analítico Cx.'!$B89),-('Diário 3º PA'!$O$5:$O$2043=C$1),('Diário 3º PA'!$F$5:$F$2043))+SUMPRODUCT(-('Diário 4º PA'!$E$5:$E$2010='Analítico Cx.'!$B89),-('Diário 4º PA'!$O$5:$O$2010=C$1),('Diário 4º PA'!$F$5:$F$2010))</f>
        <v>0</v>
      </c>
      <c r="D89" s="215">
        <f>SUMPRODUCT(-('Diário 1º PA'!$E$5:$E$1982='Analítico Cx.'!$B89),-('Diário 1º PA'!$O$5:$O$1982=D$1),('Diário 1º PA'!$F$5:$F$1982))+SUMPRODUCT(-('Diário 2º PA'!$E$5:$E$2027='Analítico Cx.'!$B89),-('Diário 2º PA'!$O$5:$O$2027=D$1),('Diário 2º PA'!$F$5:$F$2027))+SUMPRODUCT(-('Diário 3º PA'!$E$5:$E$2043='Analítico Cx.'!$B89),-('Diário 3º PA'!$O$5:$O$2043=D$1),('Diário 3º PA'!$F$5:$F$2043))+SUMPRODUCT(-('Diário 4º PA'!$E$5:$E$2010='Analítico Cx.'!$B89),-('Diário 4º PA'!$O$5:$O$2010=D$1),('Diário 4º PA'!$F$5:$F$2010))</f>
        <v>0</v>
      </c>
      <c r="E89" s="215">
        <f>SUMPRODUCT(-('Diário 1º PA'!$E$5:$E$1982='Analítico Cx.'!$B89),-('Diário 1º PA'!$O$5:$O$1982=E$1),('Diário 1º PA'!$F$5:$F$1982))+SUMPRODUCT(-('Diário 2º PA'!$E$5:$E$2027='Analítico Cx.'!$B89),-('Diário 2º PA'!$O$5:$O$2027=E$1),('Diário 2º PA'!$F$5:$F$2027))+SUMPRODUCT(-('Diário 3º PA'!$E$5:$E$2043='Analítico Cx.'!$B89),-('Diário 3º PA'!$O$5:$O$2043=E$1),('Diário 3º PA'!$F$5:$F$2043))+SUMPRODUCT(-('Diário 4º PA'!$E$5:$E$2010='Analítico Cx.'!$B89),-('Diário 4º PA'!$O$5:$O$2010=E$1),('Diário 4º PA'!$F$5:$F$2010))</f>
        <v>0</v>
      </c>
      <c r="F89" s="215">
        <f>SUMPRODUCT(-('Diário 1º PA'!$E$5:$E$1982='Analítico Cx.'!$B89),-('Diário 1º PA'!$O$5:$O$1982=F$1),('Diário 1º PA'!$F$5:$F$1982))+SUMPRODUCT(-('Diário 2º PA'!$E$5:$E$2027='Analítico Cx.'!$B89),-('Diário 2º PA'!$O$5:$O$2027=F$1),('Diário 2º PA'!$F$5:$F$2027))+SUMPRODUCT(-('Diário 3º PA'!$E$5:$E$2043='Analítico Cx.'!$B89),-('Diário 3º PA'!$O$5:$O$2043=F$1),('Diário 3º PA'!$F$5:$F$2043))+SUMPRODUCT(-('Diário 4º PA'!$E$5:$E$2010='Analítico Cx.'!$B89),-('Diário 4º PA'!$O$5:$O$2010=F$1),('Diário 4º PA'!$F$5:$F$2010))</f>
        <v>0</v>
      </c>
      <c r="G89" s="215">
        <f>SUMPRODUCT(-('Diário 1º PA'!$E$5:$E$1982='Analítico Cx.'!$B89),-('Diário 1º PA'!$O$5:$O$1982=G$1),('Diário 1º PA'!$F$5:$F$1982))+SUMPRODUCT(-('Diário 2º PA'!$E$5:$E$2027='Analítico Cx.'!$B89),-('Diário 2º PA'!$O$5:$O$2027=G$1),('Diário 2º PA'!$F$5:$F$2027))+SUMPRODUCT(-('Diário 3º PA'!$E$5:$E$2043='Analítico Cx.'!$B89),-('Diário 3º PA'!$O$5:$O$2043=G$1),('Diário 3º PA'!$F$5:$F$2043))+SUMPRODUCT(-('Diário 4º PA'!$E$5:$E$2010='Analítico Cx.'!$B89),-('Diário 4º PA'!$O$5:$O$2010=G$1),('Diário 4º PA'!$F$5:$F$2010))</f>
        <v>0</v>
      </c>
      <c r="H89" s="215">
        <f>SUMPRODUCT(-('Diário 1º PA'!$E$5:$E$1982='Analítico Cx.'!$B89),-('Diário 1º PA'!$O$5:$O$1982=H$1),('Diário 1º PA'!$F$5:$F$1982))+SUMPRODUCT(-('Diário 2º PA'!$E$5:$E$2027='Analítico Cx.'!$B89),-('Diário 2º PA'!$O$5:$O$2027=H$1),('Diário 2º PA'!$F$5:$F$2027))+SUMPRODUCT(-('Diário 3º PA'!$E$5:$E$2043='Analítico Cx.'!$B89),-('Diário 3º PA'!$O$5:$O$2043=H$1),('Diário 3º PA'!$F$5:$F$2043))+SUMPRODUCT(-('Diário 4º PA'!$E$5:$E$2010='Analítico Cx.'!$B89),-('Diário 4º PA'!$O$5:$O$2010=H$1),('Diário 4º PA'!$F$5:$F$2010))</f>
        <v>0</v>
      </c>
      <c r="I89" s="215">
        <f>SUMPRODUCT(-('Diário 1º PA'!$E$5:$E$1982='Analítico Cx.'!$B89),-('Diário 1º PA'!$O$5:$O$1982=I$1),('Diário 1º PA'!$F$5:$F$1982))+SUMPRODUCT(-('Diário 2º PA'!$E$5:$E$2027='Analítico Cx.'!$B89),-('Diário 2º PA'!$O$5:$O$2027=I$1),('Diário 2º PA'!$F$5:$F$2027))+SUMPRODUCT(-('Diário 3º PA'!$E$5:$E$2043='Analítico Cx.'!$B89),-('Diário 3º PA'!$O$5:$O$2043=I$1),('Diário 3º PA'!$F$5:$F$2043))+SUMPRODUCT(-('Diário 4º PA'!$E$5:$E$2010='Analítico Cx.'!$B89),-('Diário 4º PA'!$O$5:$O$2010=I$1),('Diário 4º PA'!$F$5:$F$2010))</f>
        <v>0</v>
      </c>
      <c r="J89" s="215">
        <f>SUMPRODUCT(-('Diário 1º PA'!$E$5:$E$1982='Analítico Cx.'!$B89),-('Diário 1º PA'!$O$5:$O$1982=J$1),('Diário 1º PA'!$F$5:$F$1982))+SUMPRODUCT(-('Diário 2º PA'!$E$5:$E$2027='Analítico Cx.'!$B89),-('Diário 2º PA'!$O$5:$O$2027=J$1),('Diário 2º PA'!$F$5:$F$2027))+SUMPRODUCT(-('Diário 3º PA'!$E$5:$E$2043='Analítico Cx.'!$B89),-('Diário 3º PA'!$O$5:$O$2043=J$1),('Diário 3º PA'!$F$5:$F$2043))+SUMPRODUCT(-('Diário 4º PA'!$E$5:$E$2010='Analítico Cx.'!$B89),-('Diário 4º PA'!$O$5:$O$2010=J$1),('Diário 4º PA'!$F$5:$F$2010))</f>
        <v>0</v>
      </c>
      <c r="K89" s="215">
        <f>SUMPRODUCT(-('Diário 1º PA'!$E$5:$E$1982='Analítico Cx.'!$B89),-('Diário 1º PA'!$O$5:$O$1982=K$1),('Diário 1º PA'!$F$5:$F$1982))+SUMPRODUCT(-('Diário 2º PA'!$E$5:$E$2027='Analítico Cx.'!$B89),-('Diário 2º PA'!$O$5:$O$2027=K$1),('Diário 2º PA'!$F$5:$F$2027))+SUMPRODUCT(-('Diário 3º PA'!$E$5:$E$2043='Analítico Cx.'!$B89),-('Diário 3º PA'!$O$5:$O$2043=K$1),('Diário 3º PA'!$F$5:$F$2043))+SUMPRODUCT(-('Diário 4º PA'!$E$5:$E$2010='Analítico Cx.'!$B89),-('Diário 4º PA'!$O$5:$O$2010=K$1),('Diário 4º PA'!$F$5:$F$2010))</f>
        <v>0</v>
      </c>
      <c r="L89" s="215">
        <f>SUMPRODUCT(-('Diário 1º PA'!$E$5:$E$1982='Analítico Cx.'!$B89),-('Diário 1º PA'!$O$5:$O$1982=L$1),('Diário 1º PA'!$F$5:$F$1982))+SUMPRODUCT(-('Diário 2º PA'!$E$5:$E$2027='Analítico Cx.'!$B89),-('Diário 2º PA'!$O$5:$O$2027=L$1),('Diário 2º PA'!$F$5:$F$2027))+SUMPRODUCT(-('Diário 3º PA'!$E$5:$E$2043='Analítico Cx.'!$B89),-('Diário 3º PA'!$O$5:$O$2043=L$1),('Diário 3º PA'!$F$5:$F$2043))+SUMPRODUCT(-('Diário 4º PA'!$E$5:$E$2010='Analítico Cx.'!$B89),-('Diário 4º PA'!$O$5:$O$2010=L$1),('Diário 4º PA'!$F$5:$F$2010))</f>
        <v>0</v>
      </c>
      <c r="M89" s="215">
        <f>SUMPRODUCT(-('Diário 1º PA'!$E$5:$E$1982='Analítico Cx.'!$B89),-('Diário 1º PA'!$O$5:$O$1982=M$1),('Diário 1º PA'!$F$5:$F$1982))+SUMPRODUCT(-('Diário 2º PA'!$E$5:$E$2027='Analítico Cx.'!$B89),-('Diário 2º PA'!$O$5:$O$2027=M$1),('Diário 2º PA'!$F$5:$F$2027))+SUMPRODUCT(-('Diário 3º PA'!$E$5:$E$2043='Analítico Cx.'!$B89),-('Diário 3º PA'!$O$5:$O$2043=M$1),('Diário 3º PA'!$F$5:$F$2043))+SUMPRODUCT(-('Diário 4º PA'!$E$5:$E$2010='Analítico Cx.'!$B89),-('Diário 4º PA'!$O$5:$O$2010=M$1),('Diário 4º PA'!$F$5:$F$2010))</f>
        <v>0</v>
      </c>
      <c r="N89" s="215">
        <f>SUMPRODUCT(-('Diário 1º PA'!$E$5:$E$1982='Analítico Cx.'!$B89),-('Diário 1º PA'!$O$5:$O$1982=N$1),('Diário 1º PA'!$F$5:$F$1982))+SUMPRODUCT(-('Diário 2º PA'!$E$5:$E$2027='Analítico Cx.'!$B89),-('Diário 2º PA'!$O$5:$O$2027=N$1),('Diário 2º PA'!$F$5:$F$2027))+SUMPRODUCT(-('Diário 3º PA'!$E$5:$E$2043='Analítico Cx.'!$B89),-('Diário 3º PA'!$O$5:$O$2043=N$1),('Diário 3º PA'!$F$5:$F$2043))+SUMPRODUCT(-('Diário 4º PA'!$E$5:$E$2010='Analítico Cx.'!$B89),-('Diário 4º PA'!$O$5:$O$2010=N$1),('Diário 4º PA'!$F$5:$F$2010))</f>
        <v>0</v>
      </c>
      <c r="O89" s="216">
        <f t="shared" si="16"/>
        <v>0</v>
      </c>
      <c r="P89" s="191">
        <f t="shared" si="15"/>
        <v>0</v>
      </c>
    </row>
    <row r="90" spans="1:16" ht="23.25" customHeight="1" x14ac:dyDescent="0.2">
      <c r="A90" s="225" t="s">
        <v>151</v>
      </c>
      <c r="B90" s="238" t="s">
        <v>61</v>
      </c>
      <c r="C90" s="215">
        <f>SUMPRODUCT(-('Diário 1º PA'!$E$5:$E$1982='Analítico Cx.'!$B90),-('Diário 1º PA'!$O$5:$O$1982=C$1),('Diário 1º PA'!$F$5:$F$1982))+SUMPRODUCT(-('Diário 2º PA'!$E$5:$E$2027='Analítico Cx.'!$B90),-('Diário 2º PA'!$O$5:$O$2027=C$1),('Diário 2º PA'!$F$5:$F$2027))+SUMPRODUCT(-('Diário 3º PA'!$E$5:$E$2043='Analítico Cx.'!$B90),-('Diário 3º PA'!$O$5:$O$2043=C$1),('Diário 3º PA'!$F$5:$F$2043))+SUMPRODUCT(-('Diário 4º PA'!$E$5:$E$2010='Analítico Cx.'!$B90),-('Diário 4º PA'!$O$5:$O$2010=C$1),('Diário 4º PA'!$F$5:$F$2010))</f>
        <v>0</v>
      </c>
      <c r="D90" s="215">
        <f>SUMPRODUCT(-('Diário 1º PA'!$E$5:$E$1982='Analítico Cx.'!$B90),-('Diário 1º PA'!$O$5:$O$1982=D$1),('Diário 1º PA'!$F$5:$F$1982))+SUMPRODUCT(-('Diário 2º PA'!$E$5:$E$2027='Analítico Cx.'!$B90),-('Diário 2º PA'!$O$5:$O$2027=D$1),('Diário 2º PA'!$F$5:$F$2027))+SUMPRODUCT(-('Diário 3º PA'!$E$5:$E$2043='Analítico Cx.'!$B90),-('Diário 3º PA'!$O$5:$O$2043=D$1),('Diário 3º PA'!$F$5:$F$2043))+SUMPRODUCT(-('Diário 4º PA'!$E$5:$E$2010='Analítico Cx.'!$B90),-('Diário 4º PA'!$O$5:$O$2010=D$1),('Diário 4º PA'!$F$5:$F$2010))</f>
        <v>2364.31</v>
      </c>
      <c r="E90" s="215">
        <f>SUMPRODUCT(-('Diário 1º PA'!$E$5:$E$1982='Analítico Cx.'!$B90),-('Diário 1º PA'!$O$5:$O$1982=E$1),('Diário 1º PA'!$F$5:$F$1982))+SUMPRODUCT(-('Diário 2º PA'!$E$5:$E$2027='Analítico Cx.'!$B90),-('Diário 2º PA'!$O$5:$O$2027=E$1),('Diário 2º PA'!$F$5:$F$2027))+SUMPRODUCT(-('Diário 3º PA'!$E$5:$E$2043='Analítico Cx.'!$B90),-('Diário 3º PA'!$O$5:$O$2043=E$1),('Diário 3º PA'!$F$5:$F$2043))+SUMPRODUCT(-('Diário 4º PA'!$E$5:$E$2010='Analítico Cx.'!$B90),-('Diário 4º PA'!$O$5:$O$2010=E$1),('Diário 4º PA'!$F$5:$F$2010))</f>
        <v>993.71</v>
      </c>
      <c r="F90" s="215">
        <f>SUMPRODUCT(-('Diário 1º PA'!$E$5:$E$1982='Analítico Cx.'!$B90),-('Diário 1º PA'!$O$5:$O$1982=F$1),('Diário 1º PA'!$F$5:$F$1982))+SUMPRODUCT(-('Diário 2º PA'!$E$5:$E$2027='Analítico Cx.'!$B90),-('Diário 2º PA'!$O$5:$O$2027=F$1),('Diário 2º PA'!$F$5:$F$2027))+SUMPRODUCT(-('Diário 3º PA'!$E$5:$E$2043='Analítico Cx.'!$B90),-('Diário 3º PA'!$O$5:$O$2043=F$1),('Diário 3º PA'!$F$5:$F$2043))+SUMPRODUCT(-('Diário 4º PA'!$E$5:$E$2010='Analítico Cx.'!$B90),-('Diário 4º PA'!$O$5:$O$2010=F$1),('Diário 4º PA'!$F$5:$F$2010))</f>
        <v>0</v>
      </c>
      <c r="G90" s="215">
        <f>SUMPRODUCT(-('Diário 1º PA'!$E$5:$E$1982='Analítico Cx.'!$B90),-('Diário 1º PA'!$O$5:$O$1982=G$1),('Diário 1º PA'!$F$5:$F$1982))+SUMPRODUCT(-('Diário 2º PA'!$E$5:$E$2027='Analítico Cx.'!$B90),-('Diário 2º PA'!$O$5:$O$2027=G$1),('Diário 2º PA'!$F$5:$F$2027))+SUMPRODUCT(-('Diário 3º PA'!$E$5:$E$2043='Analítico Cx.'!$B90),-('Diário 3º PA'!$O$5:$O$2043=G$1),('Diário 3º PA'!$F$5:$F$2043))+SUMPRODUCT(-('Diário 4º PA'!$E$5:$E$2010='Analítico Cx.'!$B90),-('Diário 4º PA'!$O$5:$O$2010=G$1),('Diário 4º PA'!$F$5:$F$2010))</f>
        <v>0</v>
      </c>
      <c r="H90" s="215">
        <f>SUMPRODUCT(-('Diário 1º PA'!$E$5:$E$1982='Analítico Cx.'!$B90),-('Diário 1º PA'!$O$5:$O$1982=H$1),('Diário 1º PA'!$F$5:$F$1982))+SUMPRODUCT(-('Diário 2º PA'!$E$5:$E$2027='Analítico Cx.'!$B90),-('Diário 2º PA'!$O$5:$O$2027=H$1),('Diário 2º PA'!$F$5:$F$2027))+SUMPRODUCT(-('Diário 3º PA'!$E$5:$E$2043='Analítico Cx.'!$B90),-('Diário 3º PA'!$O$5:$O$2043=H$1),('Diário 3º PA'!$F$5:$F$2043))+SUMPRODUCT(-('Diário 4º PA'!$E$5:$E$2010='Analítico Cx.'!$B90),-('Diário 4º PA'!$O$5:$O$2010=H$1),('Diário 4º PA'!$F$5:$F$2010))</f>
        <v>0</v>
      </c>
      <c r="I90" s="215">
        <f>SUMPRODUCT(-('Diário 1º PA'!$E$5:$E$1982='Analítico Cx.'!$B90),-('Diário 1º PA'!$O$5:$O$1982=I$1),('Diário 1º PA'!$F$5:$F$1982))+SUMPRODUCT(-('Diário 2º PA'!$E$5:$E$2027='Analítico Cx.'!$B90),-('Diário 2º PA'!$O$5:$O$2027=I$1),('Diário 2º PA'!$F$5:$F$2027))+SUMPRODUCT(-('Diário 3º PA'!$E$5:$E$2043='Analítico Cx.'!$B90),-('Diário 3º PA'!$O$5:$O$2043=I$1),('Diário 3º PA'!$F$5:$F$2043))+SUMPRODUCT(-('Diário 4º PA'!$E$5:$E$2010='Analítico Cx.'!$B90),-('Diário 4º PA'!$O$5:$O$2010=I$1),('Diário 4º PA'!$F$5:$F$2010))</f>
        <v>0</v>
      </c>
      <c r="J90" s="215">
        <f>SUMPRODUCT(-('Diário 1º PA'!$E$5:$E$1982='Analítico Cx.'!$B90),-('Diário 1º PA'!$O$5:$O$1982=J$1),('Diário 1º PA'!$F$5:$F$1982))+SUMPRODUCT(-('Diário 2º PA'!$E$5:$E$2027='Analítico Cx.'!$B90),-('Diário 2º PA'!$O$5:$O$2027=J$1),('Diário 2º PA'!$F$5:$F$2027))+SUMPRODUCT(-('Diário 3º PA'!$E$5:$E$2043='Analítico Cx.'!$B90),-('Diário 3º PA'!$O$5:$O$2043=J$1),('Diário 3º PA'!$F$5:$F$2043))+SUMPRODUCT(-('Diário 4º PA'!$E$5:$E$2010='Analítico Cx.'!$B90),-('Diário 4º PA'!$O$5:$O$2010=J$1),('Diário 4º PA'!$F$5:$F$2010))</f>
        <v>0</v>
      </c>
      <c r="K90" s="215">
        <f>SUMPRODUCT(-('Diário 1º PA'!$E$5:$E$1982='Analítico Cx.'!$B90),-('Diário 1º PA'!$O$5:$O$1982=K$1),('Diário 1º PA'!$F$5:$F$1982))+SUMPRODUCT(-('Diário 2º PA'!$E$5:$E$2027='Analítico Cx.'!$B90),-('Diário 2º PA'!$O$5:$O$2027=K$1),('Diário 2º PA'!$F$5:$F$2027))+SUMPRODUCT(-('Diário 3º PA'!$E$5:$E$2043='Analítico Cx.'!$B90),-('Diário 3º PA'!$O$5:$O$2043=K$1),('Diário 3º PA'!$F$5:$F$2043))+SUMPRODUCT(-('Diário 4º PA'!$E$5:$E$2010='Analítico Cx.'!$B90),-('Diário 4º PA'!$O$5:$O$2010=K$1),('Diário 4º PA'!$F$5:$F$2010))</f>
        <v>0</v>
      </c>
      <c r="L90" s="215">
        <f>SUMPRODUCT(-('Diário 1º PA'!$E$5:$E$1982='Analítico Cx.'!$B90),-('Diário 1º PA'!$O$5:$O$1982=L$1),('Diário 1º PA'!$F$5:$F$1982))+SUMPRODUCT(-('Diário 2º PA'!$E$5:$E$2027='Analítico Cx.'!$B90),-('Diário 2º PA'!$O$5:$O$2027=L$1),('Diário 2º PA'!$F$5:$F$2027))+SUMPRODUCT(-('Diário 3º PA'!$E$5:$E$2043='Analítico Cx.'!$B90),-('Diário 3º PA'!$O$5:$O$2043=L$1),('Diário 3º PA'!$F$5:$F$2043))+SUMPRODUCT(-('Diário 4º PA'!$E$5:$E$2010='Analítico Cx.'!$B90),-('Diário 4º PA'!$O$5:$O$2010=L$1),('Diário 4º PA'!$F$5:$F$2010))</f>
        <v>0</v>
      </c>
      <c r="M90" s="215">
        <f>SUMPRODUCT(-('Diário 1º PA'!$E$5:$E$1982='Analítico Cx.'!$B90),-('Diário 1º PA'!$O$5:$O$1982=M$1),('Diário 1º PA'!$F$5:$F$1982))+SUMPRODUCT(-('Diário 2º PA'!$E$5:$E$2027='Analítico Cx.'!$B90),-('Diário 2º PA'!$O$5:$O$2027=M$1),('Diário 2º PA'!$F$5:$F$2027))+SUMPRODUCT(-('Diário 3º PA'!$E$5:$E$2043='Analítico Cx.'!$B90),-('Diário 3º PA'!$O$5:$O$2043=M$1),('Diário 3º PA'!$F$5:$F$2043))+SUMPRODUCT(-('Diário 4º PA'!$E$5:$E$2010='Analítico Cx.'!$B90),-('Diário 4º PA'!$O$5:$O$2010=M$1),('Diário 4º PA'!$F$5:$F$2010))</f>
        <v>0</v>
      </c>
      <c r="N90" s="215">
        <f>SUMPRODUCT(-('Diário 1º PA'!$E$5:$E$1982='Analítico Cx.'!$B90),-('Diário 1º PA'!$O$5:$O$1982=N$1),('Diário 1º PA'!$F$5:$F$1982))+SUMPRODUCT(-('Diário 2º PA'!$E$5:$E$2027='Analítico Cx.'!$B90),-('Diário 2º PA'!$O$5:$O$2027=N$1),('Diário 2º PA'!$F$5:$F$2027))+SUMPRODUCT(-('Diário 3º PA'!$E$5:$E$2043='Analítico Cx.'!$B90),-('Diário 3º PA'!$O$5:$O$2043=N$1),('Diário 3º PA'!$F$5:$F$2043))+SUMPRODUCT(-('Diário 4º PA'!$E$5:$E$2010='Analítico Cx.'!$B90),-('Diário 4º PA'!$O$5:$O$2010=N$1),('Diário 4º PA'!$F$5:$F$2010))</f>
        <v>0</v>
      </c>
      <c r="O90" s="216">
        <f t="shared" si="16"/>
        <v>3358.02</v>
      </c>
      <c r="P90" s="191">
        <f t="shared" si="15"/>
        <v>4.8715544704735602E-4</v>
      </c>
    </row>
    <row r="91" spans="1:16" ht="23.25" customHeight="1" x14ac:dyDescent="0.2">
      <c r="A91" s="225" t="s">
        <v>152</v>
      </c>
      <c r="B91" s="238" t="s">
        <v>60</v>
      </c>
      <c r="C91" s="215">
        <f>SUMPRODUCT(-('Diário 1º PA'!$E$5:$E$1982='Analítico Cx.'!$B91),-('Diário 1º PA'!$O$5:$O$1982=C$1),('Diário 1º PA'!$F$5:$F$1982))+SUMPRODUCT(-('Diário 2º PA'!$E$5:$E$2027='Analítico Cx.'!$B91),-('Diário 2º PA'!$O$5:$O$2027=C$1),('Diário 2º PA'!$F$5:$F$2027))+SUMPRODUCT(-('Diário 3º PA'!$E$5:$E$2043='Analítico Cx.'!$B91),-('Diário 3º PA'!$O$5:$O$2043=C$1),('Diário 3º PA'!$F$5:$F$2043))+SUMPRODUCT(-('Diário 4º PA'!$E$5:$E$2010='Analítico Cx.'!$B91),-('Diário 4º PA'!$O$5:$O$2010=C$1),('Diário 4º PA'!$F$5:$F$2010))</f>
        <v>0</v>
      </c>
      <c r="D91" s="215">
        <f>SUMPRODUCT(-('Diário 1º PA'!$E$5:$E$1982='Analítico Cx.'!$B91),-('Diário 1º PA'!$O$5:$O$1982=D$1),('Diário 1º PA'!$F$5:$F$1982))+SUMPRODUCT(-('Diário 2º PA'!$E$5:$E$2027='Analítico Cx.'!$B91),-('Diário 2º PA'!$O$5:$O$2027=D$1),('Diário 2º PA'!$F$5:$F$2027))+SUMPRODUCT(-('Diário 3º PA'!$E$5:$E$2043='Analítico Cx.'!$B91),-('Diário 3º PA'!$O$5:$O$2043=D$1),('Diário 3º PA'!$F$5:$F$2043))+SUMPRODUCT(-('Diário 4º PA'!$E$5:$E$2010='Analítico Cx.'!$B91),-('Diário 4º PA'!$O$5:$O$2010=D$1),('Diário 4º PA'!$F$5:$F$2010))</f>
        <v>0</v>
      </c>
      <c r="E91" s="215">
        <f>SUMPRODUCT(-('Diário 1º PA'!$E$5:$E$1982='Analítico Cx.'!$B91),-('Diário 1º PA'!$O$5:$O$1982=E$1),('Diário 1º PA'!$F$5:$F$1982))+SUMPRODUCT(-('Diário 2º PA'!$E$5:$E$2027='Analítico Cx.'!$B91),-('Diário 2º PA'!$O$5:$O$2027=E$1),('Diário 2º PA'!$F$5:$F$2027))+SUMPRODUCT(-('Diário 3º PA'!$E$5:$E$2043='Analítico Cx.'!$B91),-('Diário 3º PA'!$O$5:$O$2043=E$1),('Diário 3º PA'!$F$5:$F$2043))+SUMPRODUCT(-('Diário 4º PA'!$E$5:$E$2010='Analítico Cx.'!$B91),-('Diário 4º PA'!$O$5:$O$2010=E$1),('Diário 4º PA'!$F$5:$F$2010))</f>
        <v>0</v>
      </c>
      <c r="F91" s="215">
        <f>SUMPRODUCT(-('Diário 1º PA'!$E$5:$E$1982='Analítico Cx.'!$B91),-('Diário 1º PA'!$O$5:$O$1982=F$1),('Diário 1º PA'!$F$5:$F$1982))+SUMPRODUCT(-('Diário 2º PA'!$E$5:$E$2027='Analítico Cx.'!$B91),-('Diário 2º PA'!$O$5:$O$2027=F$1),('Diário 2º PA'!$F$5:$F$2027))+SUMPRODUCT(-('Diário 3º PA'!$E$5:$E$2043='Analítico Cx.'!$B91),-('Diário 3º PA'!$O$5:$O$2043=F$1),('Diário 3º PA'!$F$5:$F$2043))+SUMPRODUCT(-('Diário 4º PA'!$E$5:$E$2010='Analítico Cx.'!$B91),-('Diário 4º PA'!$O$5:$O$2010=F$1),('Diário 4º PA'!$F$5:$F$2010))</f>
        <v>0</v>
      </c>
      <c r="G91" s="215">
        <f>SUMPRODUCT(-('Diário 1º PA'!$E$5:$E$1982='Analítico Cx.'!$B91),-('Diário 1º PA'!$O$5:$O$1982=G$1),('Diário 1º PA'!$F$5:$F$1982))+SUMPRODUCT(-('Diário 2º PA'!$E$5:$E$2027='Analítico Cx.'!$B91),-('Diário 2º PA'!$O$5:$O$2027=G$1),('Diário 2º PA'!$F$5:$F$2027))+SUMPRODUCT(-('Diário 3º PA'!$E$5:$E$2043='Analítico Cx.'!$B91),-('Diário 3º PA'!$O$5:$O$2043=G$1),('Diário 3º PA'!$F$5:$F$2043))+SUMPRODUCT(-('Diário 4º PA'!$E$5:$E$2010='Analítico Cx.'!$B91),-('Diário 4º PA'!$O$5:$O$2010=G$1),('Diário 4º PA'!$F$5:$F$2010))</f>
        <v>0</v>
      </c>
      <c r="H91" s="215">
        <f>SUMPRODUCT(-('Diário 1º PA'!$E$5:$E$1982='Analítico Cx.'!$B91),-('Diário 1º PA'!$O$5:$O$1982=H$1),('Diário 1º PA'!$F$5:$F$1982))+SUMPRODUCT(-('Diário 2º PA'!$E$5:$E$2027='Analítico Cx.'!$B91),-('Diário 2º PA'!$O$5:$O$2027=H$1),('Diário 2º PA'!$F$5:$F$2027))+SUMPRODUCT(-('Diário 3º PA'!$E$5:$E$2043='Analítico Cx.'!$B91),-('Diário 3º PA'!$O$5:$O$2043=H$1),('Diário 3º PA'!$F$5:$F$2043))+SUMPRODUCT(-('Diário 4º PA'!$E$5:$E$2010='Analítico Cx.'!$B91),-('Diário 4º PA'!$O$5:$O$2010=H$1),('Diário 4º PA'!$F$5:$F$2010))</f>
        <v>0</v>
      </c>
      <c r="I91" s="215">
        <f>SUMPRODUCT(-('Diário 1º PA'!$E$5:$E$1982='Analítico Cx.'!$B91),-('Diário 1º PA'!$O$5:$O$1982=I$1),('Diário 1º PA'!$F$5:$F$1982))+SUMPRODUCT(-('Diário 2º PA'!$E$5:$E$2027='Analítico Cx.'!$B91),-('Diário 2º PA'!$O$5:$O$2027=I$1),('Diário 2º PA'!$F$5:$F$2027))+SUMPRODUCT(-('Diário 3º PA'!$E$5:$E$2043='Analítico Cx.'!$B91),-('Diário 3º PA'!$O$5:$O$2043=I$1),('Diário 3º PA'!$F$5:$F$2043))+SUMPRODUCT(-('Diário 4º PA'!$E$5:$E$2010='Analítico Cx.'!$B91),-('Diário 4º PA'!$O$5:$O$2010=I$1),('Diário 4º PA'!$F$5:$F$2010))</f>
        <v>0</v>
      </c>
      <c r="J91" s="215">
        <f>SUMPRODUCT(-('Diário 1º PA'!$E$5:$E$1982='Analítico Cx.'!$B91),-('Diário 1º PA'!$O$5:$O$1982=J$1),('Diário 1º PA'!$F$5:$F$1982))+SUMPRODUCT(-('Diário 2º PA'!$E$5:$E$2027='Analítico Cx.'!$B91),-('Diário 2º PA'!$O$5:$O$2027=J$1),('Diário 2º PA'!$F$5:$F$2027))+SUMPRODUCT(-('Diário 3º PA'!$E$5:$E$2043='Analítico Cx.'!$B91),-('Diário 3º PA'!$O$5:$O$2043=J$1),('Diário 3º PA'!$F$5:$F$2043))+SUMPRODUCT(-('Diário 4º PA'!$E$5:$E$2010='Analítico Cx.'!$B91),-('Diário 4º PA'!$O$5:$O$2010=J$1),('Diário 4º PA'!$F$5:$F$2010))</f>
        <v>0</v>
      </c>
      <c r="K91" s="215">
        <f>SUMPRODUCT(-('Diário 1º PA'!$E$5:$E$1982='Analítico Cx.'!$B91),-('Diário 1º PA'!$O$5:$O$1982=K$1),('Diário 1º PA'!$F$5:$F$1982))+SUMPRODUCT(-('Diário 2º PA'!$E$5:$E$2027='Analítico Cx.'!$B91),-('Diário 2º PA'!$O$5:$O$2027=K$1),('Diário 2º PA'!$F$5:$F$2027))+SUMPRODUCT(-('Diário 3º PA'!$E$5:$E$2043='Analítico Cx.'!$B91),-('Diário 3º PA'!$O$5:$O$2043=K$1),('Diário 3º PA'!$F$5:$F$2043))+SUMPRODUCT(-('Diário 4º PA'!$E$5:$E$2010='Analítico Cx.'!$B91),-('Diário 4º PA'!$O$5:$O$2010=K$1),('Diário 4º PA'!$F$5:$F$2010))</f>
        <v>0</v>
      </c>
      <c r="L91" s="215">
        <f>SUMPRODUCT(-('Diário 1º PA'!$E$5:$E$1982='Analítico Cx.'!$B91),-('Diário 1º PA'!$O$5:$O$1982=L$1),('Diário 1º PA'!$F$5:$F$1982))+SUMPRODUCT(-('Diário 2º PA'!$E$5:$E$2027='Analítico Cx.'!$B91),-('Diário 2º PA'!$O$5:$O$2027=L$1),('Diário 2º PA'!$F$5:$F$2027))+SUMPRODUCT(-('Diário 3º PA'!$E$5:$E$2043='Analítico Cx.'!$B91),-('Diário 3º PA'!$O$5:$O$2043=L$1),('Diário 3º PA'!$F$5:$F$2043))+SUMPRODUCT(-('Diário 4º PA'!$E$5:$E$2010='Analítico Cx.'!$B91),-('Diário 4º PA'!$O$5:$O$2010=L$1),('Diário 4º PA'!$F$5:$F$2010))</f>
        <v>0</v>
      </c>
      <c r="M91" s="215">
        <f>SUMPRODUCT(-('Diário 1º PA'!$E$5:$E$1982='Analítico Cx.'!$B91),-('Diário 1º PA'!$O$5:$O$1982=M$1),('Diário 1º PA'!$F$5:$F$1982))+SUMPRODUCT(-('Diário 2º PA'!$E$5:$E$2027='Analítico Cx.'!$B91),-('Diário 2º PA'!$O$5:$O$2027=M$1),('Diário 2º PA'!$F$5:$F$2027))+SUMPRODUCT(-('Diário 3º PA'!$E$5:$E$2043='Analítico Cx.'!$B91),-('Diário 3º PA'!$O$5:$O$2043=M$1),('Diário 3º PA'!$F$5:$F$2043))+SUMPRODUCT(-('Diário 4º PA'!$E$5:$E$2010='Analítico Cx.'!$B91),-('Diário 4º PA'!$O$5:$O$2010=M$1),('Diário 4º PA'!$F$5:$F$2010))</f>
        <v>0</v>
      </c>
      <c r="N91" s="215">
        <f>SUMPRODUCT(-('Diário 1º PA'!$E$5:$E$1982='Analítico Cx.'!$B91),-('Diário 1º PA'!$O$5:$O$1982=N$1),('Diário 1º PA'!$F$5:$F$1982))+SUMPRODUCT(-('Diário 2º PA'!$E$5:$E$2027='Analítico Cx.'!$B91),-('Diário 2º PA'!$O$5:$O$2027=N$1),('Diário 2º PA'!$F$5:$F$2027))+SUMPRODUCT(-('Diário 3º PA'!$E$5:$E$2043='Analítico Cx.'!$B91),-('Diário 3º PA'!$O$5:$O$2043=N$1),('Diário 3º PA'!$F$5:$F$2043))+SUMPRODUCT(-('Diário 4º PA'!$E$5:$E$2010='Analítico Cx.'!$B91),-('Diário 4º PA'!$O$5:$O$2010=N$1),('Diário 4º PA'!$F$5:$F$2010))</f>
        <v>0</v>
      </c>
      <c r="O91" s="216">
        <f t="shared" si="16"/>
        <v>0</v>
      </c>
      <c r="P91" s="191">
        <f t="shared" si="15"/>
        <v>0</v>
      </c>
    </row>
    <row r="92" spans="1:16" ht="23.25" customHeight="1" x14ac:dyDescent="0.2">
      <c r="A92" s="225" t="s">
        <v>153</v>
      </c>
      <c r="B92" s="238" t="s">
        <v>71</v>
      </c>
      <c r="C92" s="215">
        <f>SUMPRODUCT(-('Diário 1º PA'!$E$5:$E$1982='Analítico Cx.'!$B92),-('Diário 1º PA'!$O$5:$O$1982=C$1),('Diário 1º PA'!$F$5:$F$1982))+SUMPRODUCT(-('Diário 2º PA'!$E$5:$E$2027='Analítico Cx.'!$B92),-('Diário 2º PA'!$O$5:$O$2027=C$1),('Diário 2º PA'!$F$5:$F$2027))+SUMPRODUCT(-('Diário 3º PA'!$E$5:$E$2043='Analítico Cx.'!$B92),-('Diário 3º PA'!$O$5:$O$2043=C$1),('Diário 3º PA'!$F$5:$F$2043))+SUMPRODUCT(-('Diário 4º PA'!$E$5:$E$2010='Analítico Cx.'!$B92),-('Diário 4º PA'!$O$5:$O$2010=C$1),('Diário 4º PA'!$F$5:$F$2010))</f>
        <v>36.5</v>
      </c>
      <c r="D92" s="215">
        <f>SUMPRODUCT(-('Diário 1º PA'!$E$5:$E$1982='Analítico Cx.'!$B92),-('Diário 1º PA'!$O$5:$O$1982=D$1),('Diário 1º PA'!$F$5:$F$1982))+SUMPRODUCT(-('Diário 2º PA'!$E$5:$E$2027='Analítico Cx.'!$B92),-('Diário 2º PA'!$O$5:$O$2027=D$1),('Diário 2º PA'!$F$5:$F$2027))+SUMPRODUCT(-('Diário 3º PA'!$E$5:$E$2043='Analítico Cx.'!$B92),-('Diário 3º PA'!$O$5:$O$2043=D$1),('Diário 3º PA'!$F$5:$F$2043))+SUMPRODUCT(-('Diário 4º PA'!$E$5:$E$2010='Analítico Cx.'!$B92),-('Diário 4º PA'!$O$5:$O$2010=D$1),('Diário 4º PA'!$F$5:$F$2010))</f>
        <v>5</v>
      </c>
      <c r="E92" s="215">
        <f>SUMPRODUCT(-('Diário 1º PA'!$E$5:$E$1982='Analítico Cx.'!$B92),-('Diário 1º PA'!$O$5:$O$1982=E$1),('Diário 1º PA'!$F$5:$F$1982))+SUMPRODUCT(-('Diário 2º PA'!$E$5:$E$2027='Analítico Cx.'!$B92),-('Diário 2º PA'!$O$5:$O$2027=E$1),('Diário 2º PA'!$F$5:$F$2027))+SUMPRODUCT(-('Diário 3º PA'!$E$5:$E$2043='Analítico Cx.'!$B92),-('Diário 3º PA'!$O$5:$O$2043=E$1),('Diário 3º PA'!$F$5:$F$2043))+SUMPRODUCT(-('Diário 4º PA'!$E$5:$E$2010='Analítico Cx.'!$B92),-('Diário 4º PA'!$O$5:$O$2010=E$1),('Diário 4º PA'!$F$5:$F$2010))</f>
        <v>-38.5</v>
      </c>
      <c r="F92" s="215">
        <f>SUMPRODUCT(-('Diário 1º PA'!$E$5:$E$1982='Analítico Cx.'!$B92),-('Diário 1º PA'!$O$5:$O$1982=F$1),('Diário 1º PA'!$F$5:$F$1982))+SUMPRODUCT(-('Diário 2º PA'!$E$5:$E$2027='Analítico Cx.'!$B92),-('Diário 2º PA'!$O$5:$O$2027=F$1),('Diário 2º PA'!$F$5:$F$2027))+SUMPRODUCT(-('Diário 3º PA'!$E$5:$E$2043='Analítico Cx.'!$B92),-('Diário 3º PA'!$O$5:$O$2043=F$1),('Diário 3º PA'!$F$5:$F$2043))+SUMPRODUCT(-('Diário 4º PA'!$E$5:$E$2010='Analítico Cx.'!$B92),-('Diário 4º PA'!$O$5:$O$2010=F$1),('Diário 4º PA'!$F$5:$F$2010))</f>
        <v>0</v>
      </c>
      <c r="G92" s="215">
        <f>SUMPRODUCT(-('Diário 1º PA'!$E$5:$E$1982='Analítico Cx.'!$B92),-('Diário 1º PA'!$O$5:$O$1982=G$1),('Diário 1º PA'!$F$5:$F$1982))+SUMPRODUCT(-('Diário 2º PA'!$E$5:$E$2027='Analítico Cx.'!$B92),-('Diário 2º PA'!$O$5:$O$2027=G$1),('Diário 2º PA'!$F$5:$F$2027))+SUMPRODUCT(-('Diário 3º PA'!$E$5:$E$2043='Analítico Cx.'!$B92),-('Diário 3º PA'!$O$5:$O$2043=G$1),('Diário 3º PA'!$F$5:$F$2043))+SUMPRODUCT(-('Diário 4º PA'!$E$5:$E$2010='Analítico Cx.'!$B92),-('Diário 4º PA'!$O$5:$O$2010=G$1),('Diário 4º PA'!$F$5:$F$2010))</f>
        <v>0</v>
      </c>
      <c r="H92" s="215">
        <f>SUMPRODUCT(-('Diário 1º PA'!$E$5:$E$1982='Analítico Cx.'!$B92),-('Diário 1º PA'!$O$5:$O$1982=H$1),('Diário 1º PA'!$F$5:$F$1982))+SUMPRODUCT(-('Diário 2º PA'!$E$5:$E$2027='Analítico Cx.'!$B92),-('Diário 2º PA'!$O$5:$O$2027=H$1),('Diário 2º PA'!$F$5:$F$2027))+SUMPRODUCT(-('Diário 3º PA'!$E$5:$E$2043='Analítico Cx.'!$B92),-('Diário 3º PA'!$O$5:$O$2043=H$1),('Diário 3º PA'!$F$5:$F$2043))+SUMPRODUCT(-('Diário 4º PA'!$E$5:$E$2010='Analítico Cx.'!$B92),-('Diário 4º PA'!$O$5:$O$2010=H$1),('Diário 4º PA'!$F$5:$F$2010))</f>
        <v>0</v>
      </c>
      <c r="I92" s="215">
        <f>SUMPRODUCT(-('Diário 1º PA'!$E$5:$E$1982='Analítico Cx.'!$B92),-('Diário 1º PA'!$O$5:$O$1982=I$1),('Diário 1º PA'!$F$5:$F$1982))+SUMPRODUCT(-('Diário 2º PA'!$E$5:$E$2027='Analítico Cx.'!$B92),-('Diário 2º PA'!$O$5:$O$2027=I$1),('Diário 2º PA'!$F$5:$F$2027))+SUMPRODUCT(-('Diário 3º PA'!$E$5:$E$2043='Analítico Cx.'!$B92),-('Diário 3º PA'!$O$5:$O$2043=I$1),('Diário 3º PA'!$F$5:$F$2043))+SUMPRODUCT(-('Diário 4º PA'!$E$5:$E$2010='Analítico Cx.'!$B92),-('Diário 4º PA'!$O$5:$O$2010=I$1),('Diário 4º PA'!$F$5:$F$2010))</f>
        <v>0</v>
      </c>
      <c r="J92" s="215">
        <f>SUMPRODUCT(-('Diário 1º PA'!$E$5:$E$1982='Analítico Cx.'!$B92),-('Diário 1º PA'!$O$5:$O$1982=J$1),('Diário 1º PA'!$F$5:$F$1982))+SUMPRODUCT(-('Diário 2º PA'!$E$5:$E$2027='Analítico Cx.'!$B92),-('Diário 2º PA'!$O$5:$O$2027=J$1),('Diário 2º PA'!$F$5:$F$2027))+SUMPRODUCT(-('Diário 3º PA'!$E$5:$E$2043='Analítico Cx.'!$B92),-('Diário 3º PA'!$O$5:$O$2043=J$1),('Diário 3º PA'!$F$5:$F$2043))+SUMPRODUCT(-('Diário 4º PA'!$E$5:$E$2010='Analítico Cx.'!$B92),-('Diário 4º PA'!$O$5:$O$2010=J$1),('Diário 4º PA'!$F$5:$F$2010))</f>
        <v>0</v>
      </c>
      <c r="K92" s="215">
        <f>SUMPRODUCT(-('Diário 1º PA'!$E$5:$E$1982='Analítico Cx.'!$B92),-('Diário 1º PA'!$O$5:$O$1982=K$1),('Diário 1º PA'!$F$5:$F$1982))+SUMPRODUCT(-('Diário 2º PA'!$E$5:$E$2027='Analítico Cx.'!$B92),-('Diário 2º PA'!$O$5:$O$2027=K$1),('Diário 2º PA'!$F$5:$F$2027))+SUMPRODUCT(-('Diário 3º PA'!$E$5:$E$2043='Analítico Cx.'!$B92),-('Diário 3º PA'!$O$5:$O$2043=K$1),('Diário 3º PA'!$F$5:$F$2043))+SUMPRODUCT(-('Diário 4º PA'!$E$5:$E$2010='Analítico Cx.'!$B92),-('Diário 4º PA'!$O$5:$O$2010=K$1),('Diário 4º PA'!$F$5:$F$2010))</f>
        <v>0</v>
      </c>
      <c r="L92" s="215">
        <f>SUMPRODUCT(-('Diário 1º PA'!$E$5:$E$1982='Analítico Cx.'!$B92),-('Diário 1º PA'!$O$5:$O$1982=L$1),('Diário 1º PA'!$F$5:$F$1982))+SUMPRODUCT(-('Diário 2º PA'!$E$5:$E$2027='Analítico Cx.'!$B92),-('Diário 2º PA'!$O$5:$O$2027=L$1),('Diário 2º PA'!$F$5:$F$2027))+SUMPRODUCT(-('Diário 3º PA'!$E$5:$E$2043='Analítico Cx.'!$B92),-('Diário 3º PA'!$O$5:$O$2043=L$1),('Diário 3º PA'!$F$5:$F$2043))+SUMPRODUCT(-('Diário 4º PA'!$E$5:$E$2010='Analítico Cx.'!$B92),-('Diário 4º PA'!$O$5:$O$2010=L$1),('Diário 4º PA'!$F$5:$F$2010))</f>
        <v>0</v>
      </c>
      <c r="M92" s="215">
        <f>SUMPRODUCT(-('Diário 1º PA'!$E$5:$E$1982='Analítico Cx.'!$B92),-('Diário 1º PA'!$O$5:$O$1982=M$1),('Diário 1º PA'!$F$5:$F$1982))+SUMPRODUCT(-('Diário 2º PA'!$E$5:$E$2027='Analítico Cx.'!$B92),-('Diário 2º PA'!$O$5:$O$2027=M$1),('Diário 2º PA'!$F$5:$F$2027))+SUMPRODUCT(-('Diário 3º PA'!$E$5:$E$2043='Analítico Cx.'!$B92),-('Diário 3º PA'!$O$5:$O$2043=M$1),('Diário 3º PA'!$F$5:$F$2043))+SUMPRODUCT(-('Diário 4º PA'!$E$5:$E$2010='Analítico Cx.'!$B92),-('Diário 4º PA'!$O$5:$O$2010=M$1),('Diário 4º PA'!$F$5:$F$2010))</f>
        <v>0</v>
      </c>
      <c r="N92" s="215">
        <f>SUMPRODUCT(-('Diário 1º PA'!$E$5:$E$1982='Analítico Cx.'!$B92),-('Diário 1º PA'!$O$5:$O$1982=N$1),('Diário 1º PA'!$F$5:$F$1982))+SUMPRODUCT(-('Diário 2º PA'!$E$5:$E$2027='Analítico Cx.'!$B92),-('Diário 2º PA'!$O$5:$O$2027=N$1),('Diário 2º PA'!$F$5:$F$2027))+SUMPRODUCT(-('Diário 3º PA'!$E$5:$E$2043='Analítico Cx.'!$B92),-('Diário 3º PA'!$O$5:$O$2043=N$1),('Diário 3º PA'!$F$5:$F$2043))+SUMPRODUCT(-('Diário 4º PA'!$E$5:$E$2010='Analítico Cx.'!$B92),-('Diário 4º PA'!$O$5:$O$2010=N$1),('Diário 4º PA'!$F$5:$F$2010))</f>
        <v>0</v>
      </c>
      <c r="O92" s="216">
        <f t="shared" si="16"/>
        <v>3</v>
      </c>
      <c r="P92" s="191">
        <f t="shared" ref="P92:P123" si="17">IF($O$158=0,0,O92/$O$158)</f>
        <v>4.3521668755459112E-7</v>
      </c>
    </row>
    <row r="93" spans="1:16" ht="23.25" customHeight="1" x14ac:dyDescent="0.2">
      <c r="A93" s="225" t="s">
        <v>154</v>
      </c>
      <c r="B93" s="238" t="s">
        <v>69</v>
      </c>
      <c r="C93" s="215">
        <f>SUMPRODUCT(-('Diário 1º PA'!$E$5:$E$1982='Analítico Cx.'!$B93),-('Diário 1º PA'!$O$5:$O$1982=C$1),('Diário 1º PA'!$F$5:$F$1982))+SUMPRODUCT(-('Diário 2º PA'!$E$5:$E$2027='Analítico Cx.'!$B93),-('Diário 2º PA'!$O$5:$O$2027=C$1),('Diário 2º PA'!$F$5:$F$2027))+SUMPRODUCT(-('Diário 3º PA'!$E$5:$E$2043='Analítico Cx.'!$B93),-('Diário 3º PA'!$O$5:$O$2043=C$1),('Diário 3º PA'!$F$5:$F$2043))+SUMPRODUCT(-('Diário 4º PA'!$E$5:$E$2010='Analítico Cx.'!$B93),-('Diário 4º PA'!$O$5:$O$2010=C$1),('Diário 4º PA'!$F$5:$F$2010))</f>
        <v>0</v>
      </c>
      <c r="D93" s="215">
        <f>SUMPRODUCT(-('Diário 1º PA'!$E$5:$E$1982='Analítico Cx.'!$B93),-('Diário 1º PA'!$O$5:$O$1982=D$1),('Diário 1º PA'!$F$5:$F$1982))+SUMPRODUCT(-('Diário 2º PA'!$E$5:$E$2027='Analítico Cx.'!$B93),-('Diário 2º PA'!$O$5:$O$2027=D$1),('Diário 2º PA'!$F$5:$F$2027))+SUMPRODUCT(-('Diário 3º PA'!$E$5:$E$2043='Analítico Cx.'!$B93),-('Diário 3º PA'!$O$5:$O$2043=D$1),('Diário 3º PA'!$F$5:$F$2043))+SUMPRODUCT(-('Diário 4º PA'!$E$5:$E$2010='Analítico Cx.'!$B93),-('Diário 4º PA'!$O$5:$O$2010=D$1),('Diário 4º PA'!$F$5:$F$2010))</f>
        <v>0</v>
      </c>
      <c r="E93" s="215">
        <f>SUMPRODUCT(-('Diário 1º PA'!$E$5:$E$1982='Analítico Cx.'!$B93),-('Diário 1º PA'!$O$5:$O$1982=E$1),('Diário 1º PA'!$F$5:$F$1982))+SUMPRODUCT(-('Diário 2º PA'!$E$5:$E$2027='Analítico Cx.'!$B93),-('Diário 2º PA'!$O$5:$O$2027=E$1),('Diário 2º PA'!$F$5:$F$2027))+SUMPRODUCT(-('Diário 3º PA'!$E$5:$E$2043='Analítico Cx.'!$B93),-('Diário 3º PA'!$O$5:$O$2043=E$1),('Diário 3º PA'!$F$5:$F$2043))+SUMPRODUCT(-('Diário 4º PA'!$E$5:$E$2010='Analítico Cx.'!$B93),-('Diário 4º PA'!$O$5:$O$2010=E$1),('Diário 4º PA'!$F$5:$F$2010))</f>
        <v>0</v>
      </c>
      <c r="F93" s="215">
        <f>SUMPRODUCT(-('Diário 1º PA'!$E$5:$E$1982='Analítico Cx.'!$B93),-('Diário 1º PA'!$O$5:$O$1982=F$1),('Diário 1º PA'!$F$5:$F$1982))+SUMPRODUCT(-('Diário 2º PA'!$E$5:$E$2027='Analítico Cx.'!$B93),-('Diário 2º PA'!$O$5:$O$2027=F$1),('Diário 2º PA'!$F$5:$F$2027))+SUMPRODUCT(-('Diário 3º PA'!$E$5:$E$2043='Analítico Cx.'!$B93),-('Diário 3º PA'!$O$5:$O$2043=F$1),('Diário 3º PA'!$F$5:$F$2043))+SUMPRODUCT(-('Diário 4º PA'!$E$5:$E$2010='Analítico Cx.'!$B93),-('Diário 4º PA'!$O$5:$O$2010=F$1),('Diário 4º PA'!$F$5:$F$2010))</f>
        <v>0</v>
      </c>
      <c r="G93" s="215">
        <f>SUMPRODUCT(-('Diário 1º PA'!$E$5:$E$1982='Analítico Cx.'!$B93),-('Diário 1º PA'!$O$5:$O$1982=G$1),('Diário 1º PA'!$F$5:$F$1982))+SUMPRODUCT(-('Diário 2º PA'!$E$5:$E$2027='Analítico Cx.'!$B93),-('Diário 2º PA'!$O$5:$O$2027=G$1),('Diário 2º PA'!$F$5:$F$2027))+SUMPRODUCT(-('Diário 3º PA'!$E$5:$E$2043='Analítico Cx.'!$B93),-('Diário 3º PA'!$O$5:$O$2043=G$1),('Diário 3º PA'!$F$5:$F$2043))+SUMPRODUCT(-('Diário 4º PA'!$E$5:$E$2010='Analítico Cx.'!$B93),-('Diário 4º PA'!$O$5:$O$2010=G$1),('Diário 4º PA'!$F$5:$F$2010))</f>
        <v>0</v>
      </c>
      <c r="H93" s="215">
        <f>SUMPRODUCT(-('Diário 1º PA'!$E$5:$E$1982='Analítico Cx.'!$B93),-('Diário 1º PA'!$O$5:$O$1982=H$1),('Diário 1º PA'!$F$5:$F$1982))+SUMPRODUCT(-('Diário 2º PA'!$E$5:$E$2027='Analítico Cx.'!$B93),-('Diário 2º PA'!$O$5:$O$2027=H$1),('Diário 2º PA'!$F$5:$F$2027))+SUMPRODUCT(-('Diário 3º PA'!$E$5:$E$2043='Analítico Cx.'!$B93),-('Diário 3º PA'!$O$5:$O$2043=H$1),('Diário 3º PA'!$F$5:$F$2043))+SUMPRODUCT(-('Diário 4º PA'!$E$5:$E$2010='Analítico Cx.'!$B93),-('Diário 4º PA'!$O$5:$O$2010=H$1),('Diário 4º PA'!$F$5:$F$2010))</f>
        <v>0</v>
      </c>
      <c r="I93" s="215">
        <f>SUMPRODUCT(-('Diário 1º PA'!$E$5:$E$1982='Analítico Cx.'!$B93),-('Diário 1º PA'!$O$5:$O$1982=I$1),('Diário 1º PA'!$F$5:$F$1982))+SUMPRODUCT(-('Diário 2º PA'!$E$5:$E$2027='Analítico Cx.'!$B93),-('Diário 2º PA'!$O$5:$O$2027=I$1),('Diário 2º PA'!$F$5:$F$2027))+SUMPRODUCT(-('Diário 3º PA'!$E$5:$E$2043='Analítico Cx.'!$B93),-('Diário 3º PA'!$O$5:$O$2043=I$1),('Diário 3º PA'!$F$5:$F$2043))+SUMPRODUCT(-('Diário 4º PA'!$E$5:$E$2010='Analítico Cx.'!$B93),-('Diário 4º PA'!$O$5:$O$2010=I$1),('Diário 4º PA'!$F$5:$F$2010))</f>
        <v>0</v>
      </c>
      <c r="J93" s="215">
        <f>SUMPRODUCT(-('Diário 1º PA'!$E$5:$E$1982='Analítico Cx.'!$B93),-('Diário 1º PA'!$O$5:$O$1982=J$1),('Diário 1º PA'!$F$5:$F$1982))+SUMPRODUCT(-('Diário 2º PA'!$E$5:$E$2027='Analítico Cx.'!$B93),-('Diário 2º PA'!$O$5:$O$2027=J$1),('Diário 2º PA'!$F$5:$F$2027))+SUMPRODUCT(-('Diário 3º PA'!$E$5:$E$2043='Analítico Cx.'!$B93),-('Diário 3º PA'!$O$5:$O$2043=J$1),('Diário 3º PA'!$F$5:$F$2043))+SUMPRODUCT(-('Diário 4º PA'!$E$5:$E$2010='Analítico Cx.'!$B93),-('Diário 4º PA'!$O$5:$O$2010=J$1),('Diário 4º PA'!$F$5:$F$2010))</f>
        <v>0</v>
      </c>
      <c r="K93" s="215">
        <f>SUMPRODUCT(-('Diário 1º PA'!$E$5:$E$1982='Analítico Cx.'!$B93),-('Diário 1º PA'!$O$5:$O$1982=K$1),('Diário 1º PA'!$F$5:$F$1982))+SUMPRODUCT(-('Diário 2º PA'!$E$5:$E$2027='Analítico Cx.'!$B93),-('Diário 2º PA'!$O$5:$O$2027=K$1),('Diário 2º PA'!$F$5:$F$2027))+SUMPRODUCT(-('Diário 3º PA'!$E$5:$E$2043='Analítico Cx.'!$B93),-('Diário 3º PA'!$O$5:$O$2043=K$1),('Diário 3º PA'!$F$5:$F$2043))+SUMPRODUCT(-('Diário 4º PA'!$E$5:$E$2010='Analítico Cx.'!$B93),-('Diário 4º PA'!$O$5:$O$2010=K$1),('Diário 4º PA'!$F$5:$F$2010))</f>
        <v>0</v>
      </c>
      <c r="L93" s="215">
        <f>SUMPRODUCT(-('Diário 1º PA'!$E$5:$E$1982='Analítico Cx.'!$B93),-('Diário 1º PA'!$O$5:$O$1982=L$1),('Diário 1º PA'!$F$5:$F$1982))+SUMPRODUCT(-('Diário 2º PA'!$E$5:$E$2027='Analítico Cx.'!$B93),-('Diário 2º PA'!$O$5:$O$2027=L$1),('Diário 2º PA'!$F$5:$F$2027))+SUMPRODUCT(-('Diário 3º PA'!$E$5:$E$2043='Analítico Cx.'!$B93),-('Diário 3º PA'!$O$5:$O$2043=L$1),('Diário 3º PA'!$F$5:$F$2043))+SUMPRODUCT(-('Diário 4º PA'!$E$5:$E$2010='Analítico Cx.'!$B93),-('Diário 4º PA'!$O$5:$O$2010=L$1),('Diário 4º PA'!$F$5:$F$2010))</f>
        <v>0</v>
      </c>
      <c r="M93" s="215">
        <f>SUMPRODUCT(-('Diário 1º PA'!$E$5:$E$1982='Analítico Cx.'!$B93),-('Diário 1º PA'!$O$5:$O$1982=M$1),('Diário 1º PA'!$F$5:$F$1982))+SUMPRODUCT(-('Diário 2º PA'!$E$5:$E$2027='Analítico Cx.'!$B93),-('Diário 2º PA'!$O$5:$O$2027=M$1),('Diário 2º PA'!$F$5:$F$2027))+SUMPRODUCT(-('Diário 3º PA'!$E$5:$E$2043='Analítico Cx.'!$B93),-('Diário 3º PA'!$O$5:$O$2043=M$1),('Diário 3º PA'!$F$5:$F$2043))+SUMPRODUCT(-('Diário 4º PA'!$E$5:$E$2010='Analítico Cx.'!$B93),-('Diário 4º PA'!$O$5:$O$2010=M$1),('Diário 4º PA'!$F$5:$F$2010))</f>
        <v>0</v>
      </c>
      <c r="N93" s="215">
        <f>SUMPRODUCT(-('Diário 1º PA'!$E$5:$E$1982='Analítico Cx.'!$B93),-('Diário 1º PA'!$O$5:$O$1982=N$1),('Diário 1º PA'!$F$5:$F$1982))+SUMPRODUCT(-('Diário 2º PA'!$E$5:$E$2027='Analítico Cx.'!$B93),-('Diário 2º PA'!$O$5:$O$2027=N$1),('Diário 2º PA'!$F$5:$F$2027))+SUMPRODUCT(-('Diário 3º PA'!$E$5:$E$2043='Analítico Cx.'!$B93),-('Diário 3º PA'!$O$5:$O$2043=N$1),('Diário 3º PA'!$F$5:$F$2043))+SUMPRODUCT(-('Diário 4º PA'!$E$5:$E$2010='Analítico Cx.'!$B93),-('Diário 4º PA'!$O$5:$O$2010=N$1),('Diário 4º PA'!$F$5:$F$2010))</f>
        <v>0</v>
      </c>
      <c r="O93" s="216">
        <f t="shared" si="16"/>
        <v>0</v>
      </c>
      <c r="P93" s="191">
        <f t="shared" si="17"/>
        <v>0</v>
      </c>
    </row>
    <row r="94" spans="1:16" ht="23.25" customHeight="1" x14ac:dyDescent="0.2">
      <c r="A94" s="225" t="s">
        <v>190</v>
      </c>
      <c r="B94" s="238" t="s">
        <v>67</v>
      </c>
      <c r="C94" s="215">
        <f>SUMPRODUCT(-('Diário 1º PA'!$E$5:$E$1982='Analítico Cx.'!$B94),-('Diário 1º PA'!$O$5:$O$1982=C$1),('Diário 1º PA'!$F$5:$F$1982))+SUMPRODUCT(-('Diário 2º PA'!$E$5:$E$2027='Analítico Cx.'!$B94),-('Diário 2º PA'!$O$5:$O$2027=C$1),('Diário 2º PA'!$F$5:$F$2027))+SUMPRODUCT(-('Diário 3º PA'!$E$5:$E$2043='Analítico Cx.'!$B94),-('Diário 3º PA'!$O$5:$O$2043=C$1),('Diário 3º PA'!$F$5:$F$2043))+SUMPRODUCT(-('Diário 4º PA'!$E$5:$E$2010='Analítico Cx.'!$B94),-('Diário 4º PA'!$O$5:$O$2010=C$1),('Diário 4º PA'!$F$5:$F$2010))</f>
        <v>0</v>
      </c>
      <c r="D94" s="215">
        <f>SUMPRODUCT(-('Diário 1º PA'!$E$5:$E$1982='Analítico Cx.'!$B94),-('Diário 1º PA'!$O$5:$O$1982=D$1),('Diário 1º PA'!$F$5:$F$1982))+SUMPRODUCT(-('Diário 2º PA'!$E$5:$E$2027='Analítico Cx.'!$B94),-('Diário 2º PA'!$O$5:$O$2027=D$1),('Diário 2º PA'!$F$5:$F$2027))+SUMPRODUCT(-('Diário 3º PA'!$E$5:$E$2043='Analítico Cx.'!$B94),-('Diário 3º PA'!$O$5:$O$2043=D$1),('Diário 3º PA'!$F$5:$F$2043))+SUMPRODUCT(-('Diário 4º PA'!$E$5:$E$2010='Analítico Cx.'!$B94),-('Diário 4º PA'!$O$5:$O$2010=D$1),('Diário 4º PA'!$F$5:$F$2010))</f>
        <v>2287.0300000000002</v>
      </c>
      <c r="E94" s="215">
        <f>SUMPRODUCT(-('Diário 1º PA'!$E$5:$E$1982='Analítico Cx.'!$B94),-('Diário 1º PA'!$O$5:$O$1982=E$1),('Diário 1º PA'!$F$5:$F$1982))+SUMPRODUCT(-('Diário 2º PA'!$E$5:$E$2027='Analítico Cx.'!$B94),-('Diário 2º PA'!$O$5:$O$2027=E$1),('Diário 2º PA'!$F$5:$F$2027))+SUMPRODUCT(-('Diário 3º PA'!$E$5:$E$2043='Analítico Cx.'!$B94),-('Diário 3º PA'!$O$5:$O$2043=E$1),('Diário 3º PA'!$F$5:$F$2043))+SUMPRODUCT(-('Diário 4º PA'!$E$5:$E$2010='Analítico Cx.'!$B94),-('Diário 4º PA'!$O$5:$O$2010=E$1),('Diário 4º PA'!$F$5:$F$2010))</f>
        <v>669.7</v>
      </c>
      <c r="F94" s="215">
        <f>SUMPRODUCT(-('Diário 1º PA'!$E$5:$E$1982='Analítico Cx.'!$B94),-('Diário 1º PA'!$O$5:$O$1982=F$1),('Diário 1º PA'!$F$5:$F$1982))+SUMPRODUCT(-('Diário 2º PA'!$E$5:$E$2027='Analítico Cx.'!$B94),-('Diário 2º PA'!$O$5:$O$2027=F$1),('Diário 2º PA'!$F$5:$F$2027))+SUMPRODUCT(-('Diário 3º PA'!$E$5:$E$2043='Analítico Cx.'!$B94),-('Diário 3º PA'!$O$5:$O$2043=F$1),('Diário 3º PA'!$F$5:$F$2043))+SUMPRODUCT(-('Diário 4º PA'!$E$5:$E$2010='Analítico Cx.'!$B94),-('Diário 4º PA'!$O$5:$O$2010=F$1),('Diário 4º PA'!$F$5:$F$2010))</f>
        <v>0</v>
      </c>
      <c r="G94" s="215">
        <f>SUMPRODUCT(-('Diário 1º PA'!$E$5:$E$1982='Analítico Cx.'!$B94),-('Diário 1º PA'!$O$5:$O$1982=G$1),('Diário 1º PA'!$F$5:$F$1982))+SUMPRODUCT(-('Diário 2º PA'!$E$5:$E$2027='Analítico Cx.'!$B94),-('Diário 2º PA'!$O$5:$O$2027=G$1),('Diário 2º PA'!$F$5:$F$2027))+SUMPRODUCT(-('Diário 3º PA'!$E$5:$E$2043='Analítico Cx.'!$B94),-('Diário 3º PA'!$O$5:$O$2043=G$1),('Diário 3º PA'!$F$5:$F$2043))+SUMPRODUCT(-('Diário 4º PA'!$E$5:$E$2010='Analítico Cx.'!$B94),-('Diário 4º PA'!$O$5:$O$2010=G$1),('Diário 4º PA'!$F$5:$F$2010))</f>
        <v>0</v>
      </c>
      <c r="H94" s="215">
        <f>SUMPRODUCT(-('Diário 1º PA'!$E$5:$E$1982='Analítico Cx.'!$B94),-('Diário 1º PA'!$O$5:$O$1982=H$1),('Diário 1º PA'!$F$5:$F$1982))+SUMPRODUCT(-('Diário 2º PA'!$E$5:$E$2027='Analítico Cx.'!$B94),-('Diário 2º PA'!$O$5:$O$2027=H$1),('Diário 2º PA'!$F$5:$F$2027))+SUMPRODUCT(-('Diário 3º PA'!$E$5:$E$2043='Analítico Cx.'!$B94),-('Diário 3º PA'!$O$5:$O$2043=H$1),('Diário 3º PA'!$F$5:$F$2043))+SUMPRODUCT(-('Diário 4º PA'!$E$5:$E$2010='Analítico Cx.'!$B94),-('Diário 4º PA'!$O$5:$O$2010=H$1),('Diário 4º PA'!$F$5:$F$2010))</f>
        <v>0</v>
      </c>
      <c r="I94" s="215">
        <f>SUMPRODUCT(-('Diário 1º PA'!$E$5:$E$1982='Analítico Cx.'!$B94),-('Diário 1º PA'!$O$5:$O$1982=I$1),('Diário 1º PA'!$F$5:$F$1982))+SUMPRODUCT(-('Diário 2º PA'!$E$5:$E$2027='Analítico Cx.'!$B94),-('Diário 2º PA'!$O$5:$O$2027=I$1),('Diário 2º PA'!$F$5:$F$2027))+SUMPRODUCT(-('Diário 3º PA'!$E$5:$E$2043='Analítico Cx.'!$B94),-('Diário 3º PA'!$O$5:$O$2043=I$1),('Diário 3º PA'!$F$5:$F$2043))+SUMPRODUCT(-('Diário 4º PA'!$E$5:$E$2010='Analítico Cx.'!$B94),-('Diário 4º PA'!$O$5:$O$2010=I$1),('Diário 4º PA'!$F$5:$F$2010))</f>
        <v>0</v>
      </c>
      <c r="J94" s="215">
        <f>SUMPRODUCT(-('Diário 1º PA'!$E$5:$E$1982='Analítico Cx.'!$B94),-('Diário 1º PA'!$O$5:$O$1982=J$1),('Diário 1º PA'!$F$5:$F$1982))+SUMPRODUCT(-('Diário 2º PA'!$E$5:$E$2027='Analítico Cx.'!$B94),-('Diário 2º PA'!$O$5:$O$2027=J$1),('Diário 2º PA'!$F$5:$F$2027))+SUMPRODUCT(-('Diário 3º PA'!$E$5:$E$2043='Analítico Cx.'!$B94),-('Diário 3º PA'!$O$5:$O$2043=J$1),('Diário 3º PA'!$F$5:$F$2043))+SUMPRODUCT(-('Diário 4º PA'!$E$5:$E$2010='Analítico Cx.'!$B94),-('Diário 4º PA'!$O$5:$O$2010=J$1),('Diário 4º PA'!$F$5:$F$2010))</f>
        <v>0</v>
      </c>
      <c r="K94" s="215">
        <f>SUMPRODUCT(-('Diário 1º PA'!$E$5:$E$1982='Analítico Cx.'!$B94),-('Diário 1º PA'!$O$5:$O$1982=K$1),('Diário 1º PA'!$F$5:$F$1982))+SUMPRODUCT(-('Diário 2º PA'!$E$5:$E$2027='Analítico Cx.'!$B94),-('Diário 2º PA'!$O$5:$O$2027=K$1),('Diário 2º PA'!$F$5:$F$2027))+SUMPRODUCT(-('Diário 3º PA'!$E$5:$E$2043='Analítico Cx.'!$B94),-('Diário 3º PA'!$O$5:$O$2043=K$1),('Diário 3º PA'!$F$5:$F$2043))+SUMPRODUCT(-('Diário 4º PA'!$E$5:$E$2010='Analítico Cx.'!$B94),-('Diário 4º PA'!$O$5:$O$2010=K$1),('Diário 4º PA'!$F$5:$F$2010))</f>
        <v>0</v>
      </c>
      <c r="L94" s="215">
        <f>SUMPRODUCT(-('Diário 1º PA'!$E$5:$E$1982='Analítico Cx.'!$B94),-('Diário 1º PA'!$O$5:$O$1982=L$1),('Diário 1º PA'!$F$5:$F$1982))+SUMPRODUCT(-('Diário 2º PA'!$E$5:$E$2027='Analítico Cx.'!$B94),-('Diário 2º PA'!$O$5:$O$2027=L$1),('Diário 2º PA'!$F$5:$F$2027))+SUMPRODUCT(-('Diário 3º PA'!$E$5:$E$2043='Analítico Cx.'!$B94),-('Diário 3º PA'!$O$5:$O$2043=L$1),('Diário 3º PA'!$F$5:$F$2043))+SUMPRODUCT(-('Diário 4º PA'!$E$5:$E$2010='Analítico Cx.'!$B94),-('Diário 4º PA'!$O$5:$O$2010=L$1),('Diário 4º PA'!$F$5:$F$2010))</f>
        <v>0</v>
      </c>
      <c r="M94" s="215">
        <f>SUMPRODUCT(-('Diário 1º PA'!$E$5:$E$1982='Analítico Cx.'!$B94),-('Diário 1º PA'!$O$5:$O$1982=M$1),('Diário 1º PA'!$F$5:$F$1982))+SUMPRODUCT(-('Diário 2º PA'!$E$5:$E$2027='Analítico Cx.'!$B94),-('Diário 2º PA'!$O$5:$O$2027=M$1),('Diário 2º PA'!$F$5:$F$2027))+SUMPRODUCT(-('Diário 3º PA'!$E$5:$E$2043='Analítico Cx.'!$B94),-('Diário 3º PA'!$O$5:$O$2043=M$1),('Diário 3º PA'!$F$5:$F$2043))+SUMPRODUCT(-('Diário 4º PA'!$E$5:$E$2010='Analítico Cx.'!$B94),-('Diário 4º PA'!$O$5:$O$2010=M$1),('Diário 4º PA'!$F$5:$F$2010))</f>
        <v>0</v>
      </c>
      <c r="N94" s="215">
        <f>SUMPRODUCT(-('Diário 1º PA'!$E$5:$E$1982='Analítico Cx.'!$B94),-('Diário 1º PA'!$O$5:$O$1982=N$1),('Diário 1º PA'!$F$5:$F$1982))+SUMPRODUCT(-('Diário 2º PA'!$E$5:$E$2027='Analítico Cx.'!$B94),-('Diário 2º PA'!$O$5:$O$2027=N$1),('Diário 2º PA'!$F$5:$F$2027))+SUMPRODUCT(-('Diário 3º PA'!$E$5:$E$2043='Analítico Cx.'!$B94),-('Diário 3º PA'!$O$5:$O$2043=N$1),('Diário 3º PA'!$F$5:$F$2043))+SUMPRODUCT(-('Diário 4º PA'!$E$5:$E$2010='Analítico Cx.'!$B94),-('Diário 4º PA'!$O$5:$O$2010=N$1),('Diário 4º PA'!$F$5:$F$2010))</f>
        <v>0</v>
      </c>
      <c r="O94" s="216">
        <f t="shared" si="16"/>
        <v>2956.7300000000005</v>
      </c>
      <c r="P94" s="191">
        <f t="shared" si="17"/>
        <v>4.2893941219776212E-4</v>
      </c>
    </row>
    <row r="95" spans="1:16" ht="23.25" customHeight="1" x14ac:dyDescent="0.2">
      <c r="A95" s="225" t="s">
        <v>191</v>
      </c>
      <c r="B95" s="238" t="s">
        <v>68</v>
      </c>
      <c r="C95" s="215">
        <f>SUMPRODUCT(-('Diário 1º PA'!$E$5:$E$1982='Analítico Cx.'!$B95),-('Diário 1º PA'!$O$5:$O$1982=C$1),('Diário 1º PA'!$F$5:$F$1982))+SUMPRODUCT(-('Diário 2º PA'!$E$5:$E$2027='Analítico Cx.'!$B95),-('Diário 2º PA'!$O$5:$O$2027=C$1),('Diário 2º PA'!$F$5:$F$2027))+SUMPRODUCT(-('Diário 3º PA'!$E$5:$E$2043='Analítico Cx.'!$B95),-('Diário 3º PA'!$O$5:$O$2043=C$1),('Diário 3º PA'!$F$5:$F$2043))+SUMPRODUCT(-('Diário 4º PA'!$E$5:$E$2010='Analítico Cx.'!$B95),-('Diário 4º PA'!$O$5:$O$2010=C$1),('Diário 4º PA'!$F$5:$F$2010))</f>
        <v>0</v>
      </c>
      <c r="D95" s="215">
        <f>SUMPRODUCT(-('Diário 1º PA'!$E$5:$E$1982='Analítico Cx.'!$B95),-('Diário 1º PA'!$O$5:$O$1982=D$1),('Diário 1º PA'!$F$5:$F$1982))+SUMPRODUCT(-('Diário 2º PA'!$E$5:$E$2027='Analítico Cx.'!$B95),-('Diário 2º PA'!$O$5:$O$2027=D$1),('Diário 2º PA'!$F$5:$F$2027))+SUMPRODUCT(-('Diário 3º PA'!$E$5:$E$2043='Analítico Cx.'!$B95),-('Diário 3º PA'!$O$5:$O$2043=D$1),('Diário 3º PA'!$F$5:$F$2043))+SUMPRODUCT(-('Diário 4º PA'!$E$5:$E$2010='Analítico Cx.'!$B95),-('Diário 4º PA'!$O$5:$O$2010=D$1),('Diário 4º PA'!$F$5:$F$2010))</f>
        <v>0</v>
      </c>
      <c r="E95" s="215">
        <f>SUMPRODUCT(-('Diário 1º PA'!$E$5:$E$1982='Analítico Cx.'!$B95),-('Diário 1º PA'!$O$5:$O$1982=E$1),('Diário 1º PA'!$F$5:$F$1982))+SUMPRODUCT(-('Diário 2º PA'!$E$5:$E$2027='Analítico Cx.'!$B95),-('Diário 2º PA'!$O$5:$O$2027=E$1),('Diário 2º PA'!$F$5:$F$2027))+SUMPRODUCT(-('Diário 3º PA'!$E$5:$E$2043='Analítico Cx.'!$B95),-('Diário 3º PA'!$O$5:$O$2043=E$1),('Diário 3º PA'!$F$5:$F$2043))+SUMPRODUCT(-('Diário 4º PA'!$E$5:$E$2010='Analítico Cx.'!$B95),-('Diário 4º PA'!$O$5:$O$2010=E$1),('Diário 4º PA'!$F$5:$F$2010))</f>
        <v>0</v>
      </c>
      <c r="F95" s="215">
        <f>SUMPRODUCT(-('Diário 1º PA'!$E$5:$E$1982='Analítico Cx.'!$B95),-('Diário 1º PA'!$O$5:$O$1982=F$1),('Diário 1º PA'!$F$5:$F$1982))+SUMPRODUCT(-('Diário 2º PA'!$E$5:$E$2027='Analítico Cx.'!$B95),-('Diário 2º PA'!$O$5:$O$2027=F$1),('Diário 2º PA'!$F$5:$F$2027))+SUMPRODUCT(-('Diário 3º PA'!$E$5:$E$2043='Analítico Cx.'!$B95),-('Diário 3º PA'!$O$5:$O$2043=F$1),('Diário 3º PA'!$F$5:$F$2043))+SUMPRODUCT(-('Diário 4º PA'!$E$5:$E$2010='Analítico Cx.'!$B95),-('Diário 4º PA'!$O$5:$O$2010=F$1),('Diário 4º PA'!$F$5:$F$2010))</f>
        <v>0</v>
      </c>
      <c r="G95" s="215">
        <f>SUMPRODUCT(-('Diário 1º PA'!$E$5:$E$1982='Analítico Cx.'!$B95),-('Diário 1º PA'!$O$5:$O$1982=G$1),('Diário 1º PA'!$F$5:$F$1982))+SUMPRODUCT(-('Diário 2º PA'!$E$5:$E$2027='Analítico Cx.'!$B95),-('Diário 2º PA'!$O$5:$O$2027=G$1),('Diário 2º PA'!$F$5:$F$2027))+SUMPRODUCT(-('Diário 3º PA'!$E$5:$E$2043='Analítico Cx.'!$B95),-('Diário 3º PA'!$O$5:$O$2043=G$1),('Diário 3º PA'!$F$5:$F$2043))+SUMPRODUCT(-('Diário 4º PA'!$E$5:$E$2010='Analítico Cx.'!$B95),-('Diário 4º PA'!$O$5:$O$2010=G$1),('Diário 4º PA'!$F$5:$F$2010))</f>
        <v>0</v>
      </c>
      <c r="H95" s="215">
        <f>SUMPRODUCT(-('Diário 1º PA'!$E$5:$E$1982='Analítico Cx.'!$B95),-('Diário 1º PA'!$O$5:$O$1982=H$1),('Diário 1º PA'!$F$5:$F$1982))+SUMPRODUCT(-('Diário 2º PA'!$E$5:$E$2027='Analítico Cx.'!$B95),-('Diário 2º PA'!$O$5:$O$2027=H$1),('Diário 2º PA'!$F$5:$F$2027))+SUMPRODUCT(-('Diário 3º PA'!$E$5:$E$2043='Analítico Cx.'!$B95),-('Diário 3º PA'!$O$5:$O$2043=H$1),('Diário 3º PA'!$F$5:$F$2043))+SUMPRODUCT(-('Diário 4º PA'!$E$5:$E$2010='Analítico Cx.'!$B95),-('Diário 4º PA'!$O$5:$O$2010=H$1),('Diário 4º PA'!$F$5:$F$2010))</f>
        <v>0</v>
      </c>
      <c r="I95" s="215">
        <f>SUMPRODUCT(-('Diário 1º PA'!$E$5:$E$1982='Analítico Cx.'!$B95),-('Diário 1º PA'!$O$5:$O$1982=I$1),('Diário 1º PA'!$F$5:$F$1982))+SUMPRODUCT(-('Diário 2º PA'!$E$5:$E$2027='Analítico Cx.'!$B95),-('Diário 2º PA'!$O$5:$O$2027=I$1),('Diário 2º PA'!$F$5:$F$2027))+SUMPRODUCT(-('Diário 3º PA'!$E$5:$E$2043='Analítico Cx.'!$B95),-('Diário 3º PA'!$O$5:$O$2043=I$1),('Diário 3º PA'!$F$5:$F$2043))+SUMPRODUCT(-('Diário 4º PA'!$E$5:$E$2010='Analítico Cx.'!$B95),-('Diário 4º PA'!$O$5:$O$2010=I$1),('Diário 4º PA'!$F$5:$F$2010))</f>
        <v>0</v>
      </c>
      <c r="J95" s="215">
        <f>SUMPRODUCT(-('Diário 1º PA'!$E$5:$E$1982='Analítico Cx.'!$B95),-('Diário 1º PA'!$O$5:$O$1982=J$1),('Diário 1º PA'!$F$5:$F$1982))+SUMPRODUCT(-('Diário 2º PA'!$E$5:$E$2027='Analítico Cx.'!$B95),-('Diário 2º PA'!$O$5:$O$2027=J$1),('Diário 2º PA'!$F$5:$F$2027))+SUMPRODUCT(-('Diário 3º PA'!$E$5:$E$2043='Analítico Cx.'!$B95),-('Diário 3º PA'!$O$5:$O$2043=J$1),('Diário 3º PA'!$F$5:$F$2043))+SUMPRODUCT(-('Diário 4º PA'!$E$5:$E$2010='Analítico Cx.'!$B95),-('Diário 4º PA'!$O$5:$O$2010=J$1),('Diário 4º PA'!$F$5:$F$2010))</f>
        <v>0</v>
      </c>
      <c r="K95" s="215">
        <f>SUMPRODUCT(-('Diário 1º PA'!$E$5:$E$1982='Analítico Cx.'!$B95),-('Diário 1º PA'!$O$5:$O$1982=K$1),('Diário 1º PA'!$F$5:$F$1982))+SUMPRODUCT(-('Diário 2º PA'!$E$5:$E$2027='Analítico Cx.'!$B95),-('Diário 2º PA'!$O$5:$O$2027=K$1),('Diário 2º PA'!$F$5:$F$2027))+SUMPRODUCT(-('Diário 3º PA'!$E$5:$E$2043='Analítico Cx.'!$B95),-('Diário 3º PA'!$O$5:$O$2043=K$1),('Diário 3º PA'!$F$5:$F$2043))+SUMPRODUCT(-('Diário 4º PA'!$E$5:$E$2010='Analítico Cx.'!$B95),-('Diário 4º PA'!$O$5:$O$2010=K$1),('Diário 4º PA'!$F$5:$F$2010))</f>
        <v>0</v>
      </c>
      <c r="L95" s="215">
        <f>SUMPRODUCT(-('Diário 1º PA'!$E$5:$E$1982='Analítico Cx.'!$B95),-('Diário 1º PA'!$O$5:$O$1982=L$1),('Diário 1º PA'!$F$5:$F$1982))+SUMPRODUCT(-('Diário 2º PA'!$E$5:$E$2027='Analítico Cx.'!$B95),-('Diário 2º PA'!$O$5:$O$2027=L$1),('Diário 2º PA'!$F$5:$F$2027))+SUMPRODUCT(-('Diário 3º PA'!$E$5:$E$2043='Analítico Cx.'!$B95),-('Diário 3º PA'!$O$5:$O$2043=L$1),('Diário 3º PA'!$F$5:$F$2043))+SUMPRODUCT(-('Diário 4º PA'!$E$5:$E$2010='Analítico Cx.'!$B95),-('Diário 4º PA'!$O$5:$O$2010=L$1),('Diário 4º PA'!$F$5:$F$2010))</f>
        <v>0</v>
      </c>
      <c r="M95" s="215">
        <f>SUMPRODUCT(-('Diário 1º PA'!$E$5:$E$1982='Analítico Cx.'!$B95),-('Diário 1º PA'!$O$5:$O$1982=M$1),('Diário 1º PA'!$F$5:$F$1982))+SUMPRODUCT(-('Diário 2º PA'!$E$5:$E$2027='Analítico Cx.'!$B95),-('Diário 2º PA'!$O$5:$O$2027=M$1),('Diário 2º PA'!$F$5:$F$2027))+SUMPRODUCT(-('Diário 3º PA'!$E$5:$E$2043='Analítico Cx.'!$B95),-('Diário 3º PA'!$O$5:$O$2043=M$1),('Diário 3º PA'!$F$5:$F$2043))+SUMPRODUCT(-('Diário 4º PA'!$E$5:$E$2010='Analítico Cx.'!$B95),-('Diário 4º PA'!$O$5:$O$2010=M$1),('Diário 4º PA'!$F$5:$F$2010))</f>
        <v>0</v>
      </c>
      <c r="N95" s="215">
        <f>SUMPRODUCT(-('Diário 1º PA'!$E$5:$E$1982='Analítico Cx.'!$B95),-('Diário 1º PA'!$O$5:$O$1982=N$1),('Diário 1º PA'!$F$5:$F$1982))+SUMPRODUCT(-('Diário 2º PA'!$E$5:$E$2027='Analítico Cx.'!$B95),-('Diário 2º PA'!$O$5:$O$2027=N$1),('Diário 2º PA'!$F$5:$F$2027))+SUMPRODUCT(-('Diário 3º PA'!$E$5:$E$2043='Analítico Cx.'!$B95),-('Diário 3º PA'!$O$5:$O$2043=N$1),('Diário 3º PA'!$F$5:$F$2043))+SUMPRODUCT(-('Diário 4º PA'!$E$5:$E$2010='Analítico Cx.'!$B95),-('Diário 4º PA'!$O$5:$O$2010=N$1),('Diário 4º PA'!$F$5:$F$2010))</f>
        <v>0</v>
      </c>
      <c r="O95" s="216">
        <f t="shared" si="16"/>
        <v>0</v>
      </c>
      <c r="P95" s="191">
        <f t="shared" si="17"/>
        <v>0</v>
      </c>
    </row>
    <row r="96" spans="1:16" ht="23.25" customHeight="1" x14ac:dyDescent="0.2">
      <c r="A96" s="225" t="s">
        <v>192</v>
      </c>
      <c r="B96" s="238" t="s">
        <v>78</v>
      </c>
      <c r="C96" s="215">
        <f>SUMPRODUCT(-('Diário 1º PA'!$E$5:$E$1982='Analítico Cx.'!$B96),-('Diário 1º PA'!$O$5:$O$1982=C$1),('Diário 1º PA'!$F$5:$F$1982))+SUMPRODUCT(-('Diário 2º PA'!$E$5:$E$2027='Analítico Cx.'!$B96),-('Diário 2º PA'!$O$5:$O$2027=C$1),('Diário 2º PA'!$F$5:$F$2027))+SUMPRODUCT(-('Diário 3º PA'!$E$5:$E$2043='Analítico Cx.'!$B96),-('Diário 3º PA'!$O$5:$O$2043=C$1),('Diário 3º PA'!$F$5:$F$2043))+SUMPRODUCT(-('Diário 4º PA'!$E$5:$E$2010='Analítico Cx.'!$B96),-('Diário 4º PA'!$O$5:$O$2010=C$1),('Diário 4º PA'!$F$5:$F$2010))</f>
        <v>0</v>
      </c>
      <c r="D96" s="215">
        <f>SUMPRODUCT(-('Diário 1º PA'!$E$5:$E$1982='Analítico Cx.'!$B96),-('Diário 1º PA'!$O$5:$O$1982=D$1),('Diário 1º PA'!$F$5:$F$1982))+SUMPRODUCT(-('Diário 2º PA'!$E$5:$E$2027='Analítico Cx.'!$B96),-('Diário 2º PA'!$O$5:$O$2027=D$1),('Diário 2º PA'!$F$5:$F$2027))+SUMPRODUCT(-('Diário 3º PA'!$E$5:$E$2043='Analítico Cx.'!$B96),-('Diário 3º PA'!$O$5:$O$2043=D$1),('Diário 3º PA'!$F$5:$F$2043))+SUMPRODUCT(-('Diário 4º PA'!$E$5:$E$2010='Analítico Cx.'!$B96),-('Diário 4º PA'!$O$5:$O$2010=D$1),('Diário 4º PA'!$F$5:$F$2010))</f>
        <v>0</v>
      </c>
      <c r="E96" s="215">
        <f>SUMPRODUCT(-('Diário 1º PA'!$E$5:$E$1982='Analítico Cx.'!$B96),-('Diário 1º PA'!$O$5:$O$1982=E$1),('Diário 1º PA'!$F$5:$F$1982))+SUMPRODUCT(-('Diário 2º PA'!$E$5:$E$2027='Analítico Cx.'!$B96),-('Diário 2º PA'!$O$5:$O$2027=E$1),('Diário 2º PA'!$F$5:$F$2027))+SUMPRODUCT(-('Diário 3º PA'!$E$5:$E$2043='Analítico Cx.'!$B96),-('Diário 3º PA'!$O$5:$O$2043=E$1),('Diário 3º PA'!$F$5:$F$2043))+SUMPRODUCT(-('Diário 4º PA'!$E$5:$E$2010='Analítico Cx.'!$B96),-('Diário 4º PA'!$O$5:$O$2010=E$1),('Diário 4º PA'!$F$5:$F$2010))</f>
        <v>0</v>
      </c>
      <c r="F96" s="215">
        <f>SUMPRODUCT(-('Diário 1º PA'!$E$5:$E$1982='Analítico Cx.'!$B96),-('Diário 1º PA'!$O$5:$O$1982=F$1),('Diário 1º PA'!$F$5:$F$1982))+SUMPRODUCT(-('Diário 2º PA'!$E$5:$E$2027='Analítico Cx.'!$B96),-('Diário 2º PA'!$O$5:$O$2027=F$1),('Diário 2º PA'!$F$5:$F$2027))+SUMPRODUCT(-('Diário 3º PA'!$E$5:$E$2043='Analítico Cx.'!$B96),-('Diário 3º PA'!$O$5:$O$2043=F$1),('Diário 3º PA'!$F$5:$F$2043))+SUMPRODUCT(-('Diário 4º PA'!$E$5:$E$2010='Analítico Cx.'!$B96),-('Diário 4º PA'!$O$5:$O$2010=F$1),('Diário 4º PA'!$F$5:$F$2010))</f>
        <v>0</v>
      </c>
      <c r="G96" s="215">
        <f>SUMPRODUCT(-('Diário 1º PA'!$E$5:$E$1982='Analítico Cx.'!$B96),-('Diário 1º PA'!$O$5:$O$1982=G$1),('Diário 1º PA'!$F$5:$F$1982))+SUMPRODUCT(-('Diário 2º PA'!$E$5:$E$2027='Analítico Cx.'!$B96),-('Diário 2º PA'!$O$5:$O$2027=G$1),('Diário 2º PA'!$F$5:$F$2027))+SUMPRODUCT(-('Diário 3º PA'!$E$5:$E$2043='Analítico Cx.'!$B96),-('Diário 3º PA'!$O$5:$O$2043=G$1),('Diário 3º PA'!$F$5:$F$2043))+SUMPRODUCT(-('Diário 4º PA'!$E$5:$E$2010='Analítico Cx.'!$B96),-('Diário 4º PA'!$O$5:$O$2010=G$1),('Diário 4º PA'!$F$5:$F$2010))</f>
        <v>0</v>
      </c>
      <c r="H96" s="215">
        <f>SUMPRODUCT(-('Diário 1º PA'!$E$5:$E$1982='Analítico Cx.'!$B96),-('Diário 1º PA'!$O$5:$O$1982=H$1),('Diário 1º PA'!$F$5:$F$1982))+SUMPRODUCT(-('Diário 2º PA'!$E$5:$E$2027='Analítico Cx.'!$B96),-('Diário 2º PA'!$O$5:$O$2027=H$1),('Diário 2º PA'!$F$5:$F$2027))+SUMPRODUCT(-('Diário 3º PA'!$E$5:$E$2043='Analítico Cx.'!$B96),-('Diário 3º PA'!$O$5:$O$2043=H$1),('Diário 3º PA'!$F$5:$F$2043))+SUMPRODUCT(-('Diário 4º PA'!$E$5:$E$2010='Analítico Cx.'!$B96),-('Diário 4º PA'!$O$5:$O$2010=H$1),('Diário 4º PA'!$F$5:$F$2010))</f>
        <v>0</v>
      </c>
      <c r="I96" s="215">
        <f>SUMPRODUCT(-('Diário 1º PA'!$E$5:$E$1982='Analítico Cx.'!$B96),-('Diário 1º PA'!$O$5:$O$1982=I$1),('Diário 1º PA'!$F$5:$F$1982))+SUMPRODUCT(-('Diário 2º PA'!$E$5:$E$2027='Analítico Cx.'!$B96),-('Diário 2º PA'!$O$5:$O$2027=I$1),('Diário 2º PA'!$F$5:$F$2027))+SUMPRODUCT(-('Diário 3º PA'!$E$5:$E$2043='Analítico Cx.'!$B96),-('Diário 3º PA'!$O$5:$O$2043=I$1),('Diário 3º PA'!$F$5:$F$2043))+SUMPRODUCT(-('Diário 4º PA'!$E$5:$E$2010='Analítico Cx.'!$B96),-('Diário 4º PA'!$O$5:$O$2010=I$1),('Diário 4º PA'!$F$5:$F$2010))</f>
        <v>0</v>
      </c>
      <c r="J96" s="215">
        <f>SUMPRODUCT(-('Diário 1º PA'!$E$5:$E$1982='Analítico Cx.'!$B96),-('Diário 1º PA'!$O$5:$O$1982=J$1),('Diário 1º PA'!$F$5:$F$1982))+SUMPRODUCT(-('Diário 2º PA'!$E$5:$E$2027='Analítico Cx.'!$B96),-('Diário 2º PA'!$O$5:$O$2027=J$1),('Diário 2º PA'!$F$5:$F$2027))+SUMPRODUCT(-('Diário 3º PA'!$E$5:$E$2043='Analítico Cx.'!$B96),-('Diário 3º PA'!$O$5:$O$2043=J$1),('Diário 3º PA'!$F$5:$F$2043))+SUMPRODUCT(-('Diário 4º PA'!$E$5:$E$2010='Analítico Cx.'!$B96),-('Diário 4º PA'!$O$5:$O$2010=J$1),('Diário 4º PA'!$F$5:$F$2010))</f>
        <v>0</v>
      </c>
      <c r="K96" s="215">
        <f>SUMPRODUCT(-('Diário 1º PA'!$E$5:$E$1982='Analítico Cx.'!$B96),-('Diário 1º PA'!$O$5:$O$1982=K$1),('Diário 1º PA'!$F$5:$F$1982))+SUMPRODUCT(-('Diário 2º PA'!$E$5:$E$2027='Analítico Cx.'!$B96),-('Diário 2º PA'!$O$5:$O$2027=K$1),('Diário 2º PA'!$F$5:$F$2027))+SUMPRODUCT(-('Diário 3º PA'!$E$5:$E$2043='Analítico Cx.'!$B96),-('Diário 3º PA'!$O$5:$O$2043=K$1),('Diário 3º PA'!$F$5:$F$2043))+SUMPRODUCT(-('Diário 4º PA'!$E$5:$E$2010='Analítico Cx.'!$B96),-('Diário 4º PA'!$O$5:$O$2010=K$1),('Diário 4º PA'!$F$5:$F$2010))</f>
        <v>0</v>
      </c>
      <c r="L96" s="215">
        <f>SUMPRODUCT(-('Diário 1º PA'!$E$5:$E$1982='Analítico Cx.'!$B96),-('Diário 1º PA'!$O$5:$O$1982=L$1),('Diário 1º PA'!$F$5:$F$1982))+SUMPRODUCT(-('Diário 2º PA'!$E$5:$E$2027='Analítico Cx.'!$B96),-('Diário 2º PA'!$O$5:$O$2027=L$1),('Diário 2º PA'!$F$5:$F$2027))+SUMPRODUCT(-('Diário 3º PA'!$E$5:$E$2043='Analítico Cx.'!$B96),-('Diário 3º PA'!$O$5:$O$2043=L$1),('Diário 3º PA'!$F$5:$F$2043))+SUMPRODUCT(-('Diário 4º PA'!$E$5:$E$2010='Analítico Cx.'!$B96),-('Diário 4º PA'!$O$5:$O$2010=L$1),('Diário 4º PA'!$F$5:$F$2010))</f>
        <v>0</v>
      </c>
      <c r="M96" s="215">
        <f>SUMPRODUCT(-('Diário 1º PA'!$E$5:$E$1982='Analítico Cx.'!$B96),-('Diário 1º PA'!$O$5:$O$1982=M$1),('Diário 1º PA'!$F$5:$F$1982))+SUMPRODUCT(-('Diário 2º PA'!$E$5:$E$2027='Analítico Cx.'!$B96),-('Diário 2º PA'!$O$5:$O$2027=M$1),('Diário 2º PA'!$F$5:$F$2027))+SUMPRODUCT(-('Diário 3º PA'!$E$5:$E$2043='Analítico Cx.'!$B96),-('Diário 3º PA'!$O$5:$O$2043=M$1),('Diário 3º PA'!$F$5:$F$2043))+SUMPRODUCT(-('Diário 4º PA'!$E$5:$E$2010='Analítico Cx.'!$B96),-('Diário 4º PA'!$O$5:$O$2010=M$1),('Diário 4º PA'!$F$5:$F$2010))</f>
        <v>0</v>
      </c>
      <c r="N96" s="215">
        <f>SUMPRODUCT(-('Diário 1º PA'!$E$5:$E$1982='Analítico Cx.'!$B96),-('Diário 1º PA'!$O$5:$O$1982=N$1),('Diário 1º PA'!$F$5:$F$1982))+SUMPRODUCT(-('Diário 2º PA'!$E$5:$E$2027='Analítico Cx.'!$B96),-('Diário 2º PA'!$O$5:$O$2027=N$1),('Diário 2º PA'!$F$5:$F$2027))+SUMPRODUCT(-('Diário 3º PA'!$E$5:$E$2043='Analítico Cx.'!$B96),-('Diário 3º PA'!$O$5:$O$2043=N$1),('Diário 3º PA'!$F$5:$F$2043))+SUMPRODUCT(-('Diário 4º PA'!$E$5:$E$2010='Analítico Cx.'!$B96),-('Diário 4º PA'!$O$5:$O$2010=N$1),('Diário 4º PA'!$F$5:$F$2010))</f>
        <v>0</v>
      </c>
      <c r="O96" s="216">
        <f t="shared" si="16"/>
        <v>0</v>
      </c>
      <c r="P96" s="191">
        <f t="shared" si="17"/>
        <v>0</v>
      </c>
    </row>
    <row r="97" spans="1:16" ht="23.25" customHeight="1" x14ac:dyDescent="0.2">
      <c r="A97" s="225" t="s">
        <v>193</v>
      </c>
      <c r="B97" s="238" t="s">
        <v>70</v>
      </c>
      <c r="C97" s="215">
        <f>SUMPRODUCT(-('Diário 1º PA'!$E$5:$E$1982='Analítico Cx.'!$B97),-('Diário 1º PA'!$O$5:$O$1982=C$1),('Diário 1º PA'!$F$5:$F$1982))+SUMPRODUCT(-('Diário 2º PA'!$E$5:$E$2027='Analítico Cx.'!$B97),-('Diário 2º PA'!$O$5:$O$2027=C$1),('Diário 2º PA'!$F$5:$F$2027))+SUMPRODUCT(-('Diário 3º PA'!$E$5:$E$2043='Analítico Cx.'!$B97),-('Diário 3º PA'!$O$5:$O$2043=C$1),('Diário 3º PA'!$F$5:$F$2043))+SUMPRODUCT(-('Diário 4º PA'!$E$5:$E$2010='Analítico Cx.'!$B97),-('Diário 4º PA'!$O$5:$O$2010=C$1),('Diário 4º PA'!$F$5:$F$2010))</f>
        <v>0</v>
      </c>
      <c r="D97" s="215">
        <f>SUMPRODUCT(-('Diário 1º PA'!$E$5:$E$1982='Analítico Cx.'!$B97),-('Diário 1º PA'!$O$5:$O$1982=D$1),('Diário 1º PA'!$F$5:$F$1982))+SUMPRODUCT(-('Diário 2º PA'!$E$5:$E$2027='Analítico Cx.'!$B97),-('Diário 2º PA'!$O$5:$O$2027=D$1),('Diário 2º PA'!$F$5:$F$2027))+SUMPRODUCT(-('Diário 3º PA'!$E$5:$E$2043='Analítico Cx.'!$B97),-('Diário 3º PA'!$O$5:$O$2043=D$1),('Diário 3º PA'!$F$5:$F$2043))+SUMPRODUCT(-('Diário 4º PA'!$E$5:$E$2010='Analítico Cx.'!$B97),-('Diário 4º PA'!$O$5:$O$2010=D$1),('Diário 4º PA'!$F$5:$F$2010))</f>
        <v>0</v>
      </c>
      <c r="E97" s="215">
        <f>SUMPRODUCT(-('Diário 1º PA'!$E$5:$E$1982='Analítico Cx.'!$B97),-('Diário 1º PA'!$O$5:$O$1982=E$1),('Diário 1º PA'!$F$5:$F$1982))+SUMPRODUCT(-('Diário 2º PA'!$E$5:$E$2027='Analítico Cx.'!$B97),-('Diário 2º PA'!$O$5:$O$2027=E$1),('Diário 2º PA'!$F$5:$F$2027))+SUMPRODUCT(-('Diário 3º PA'!$E$5:$E$2043='Analítico Cx.'!$B97),-('Diário 3º PA'!$O$5:$O$2043=E$1),('Diário 3º PA'!$F$5:$F$2043))+SUMPRODUCT(-('Diário 4º PA'!$E$5:$E$2010='Analítico Cx.'!$B97),-('Diário 4º PA'!$O$5:$O$2010=E$1),('Diário 4º PA'!$F$5:$F$2010))</f>
        <v>0</v>
      </c>
      <c r="F97" s="215">
        <f>SUMPRODUCT(-('Diário 1º PA'!$E$5:$E$1982='Analítico Cx.'!$B97),-('Diário 1º PA'!$O$5:$O$1982=F$1),('Diário 1º PA'!$F$5:$F$1982))+SUMPRODUCT(-('Diário 2º PA'!$E$5:$E$2027='Analítico Cx.'!$B97),-('Diário 2º PA'!$O$5:$O$2027=F$1),('Diário 2º PA'!$F$5:$F$2027))+SUMPRODUCT(-('Diário 3º PA'!$E$5:$E$2043='Analítico Cx.'!$B97),-('Diário 3º PA'!$O$5:$O$2043=F$1),('Diário 3º PA'!$F$5:$F$2043))+SUMPRODUCT(-('Diário 4º PA'!$E$5:$E$2010='Analítico Cx.'!$B97),-('Diário 4º PA'!$O$5:$O$2010=F$1),('Diário 4º PA'!$F$5:$F$2010))</f>
        <v>0</v>
      </c>
      <c r="G97" s="215">
        <f>SUMPRODUCT(-('Diário 1º PA'!$E$5:$E$1982='Analítico Cx.'!$B97),-('Diário 1º PA'!$O$5:$O$1982=G$1),('Diário 1º PA'!$F$5:$F$1982))+SUMPRODUCT(-('Diário 2º PA'!$E$5:$E$2027='Analítico Cx.'!$B97),-('Diário 2º PA'!$O$5:$O$2027=G$1),('Diário 2º PA'!$F$5:$F$2027))+SUMPRODUCT(-('Diário 3º PA'!$E$5:$E$2043='Analítico Cx.'!$B97),-('Diário 3º PA'!$O$5:$O$2043=G$1),('Diário 3º PA'!$F$5:$F$2043))+SUMPRODUCT(-('Diário 4º PA'!$E$5:$E$2010='Analítico Cx.'!$B97),-('Diário 4º PA'!$O$5:$O$2010=G$1),('Diário 4º PA'!$F$5:$F$2010))</f>
        <v>0</v>
      </c>
      <c r="H97" s="215">
        <f>SUMPRODUCT(-('Diário 1º PA'!$E$5:$E$1982='Analítico Cx.'!$B97),-('Diário 1º PA'!$O$5:$O$1982=H$1),('Diário 1º PA'!$F$5:$F$1982))+SUMPRODUCT(-('Diário 2º PA'!$E$5:$E$2027='Analítico Cx.'!$B97),-('Diário 2º PA'!$O$5:$O$2027=H$1),('Diário 2º PA'!$F$5:$F$2027))+SUMPRODUCT(-('Diário 3º PA'!$E$5:$E$2043='Analítico Cx.'!$B97),-('Diário 3º PA'!$O$5:$O$2043=H$1),('Diário 3º PA'!$F$5:$F$2043))+SUMPRODUCT(-('Diário 4º PA'!$E$5:$E$2010='Analítico Cx.'!$B97),-('Diário 4º PA'!$O$5:$O$2010=H$1),('Diário 4º PA'!$F$5:$F$2010))</f>
        <v>0</v>
      </c>
      <c r="I97" s="215">
        <f>SUMPRODUCT(-('Diário 1º PA'!$E$5:$E$1982='Analítico Cx.'!$B97),-('Diário 1º PA'!$O$5:$O$1982=I$1),('Diário 1º PA'!$F$5:$F$1982))+SUMPRODUCT(-('Diário 2º PA'!$E$5:$E$2027='Analítico Cx.'!$B97),-('Diário 2º PA'!$O$5:$O$2027=I$1),('Diário 2º PA'!$F$5:$F$2027))+SUMPRODUCT(-('Diário 3º PA'!$E$5:$E$2043='Analítico Cx.'!$B97),-('Diário 3º PA'!$O$5:$O$2043=I$1),('Diário 3º PA'!$F$5:$F$2043))+SUMPRODUCT(-('Diário 4º PA'!$E$5:$E$2010='Analítico Cx.'!$B97),-('Diário 4º PA'!$O$5:$O$2010=I$1),('Diário 4º PA'!$F$5:$F$2010))</f>
        <v>0</v>
      </c>
      <c r="J97" s="215">
        <f>SUMPRODUCT(-('Diário 1º PA'!$E$5:$E$1982='Analítico Cx.'!$B97),-('Diário 1º PA'!$O$5:$O$1982=J$1),('Diário 1º PA'!$F$5:$F$1982))+SUMPRODUCT(-('Diário 2º PA'!$E$5:$E$2027='Analítico Cx.'!$B97),-('Diário 2º PA'!$O$5:$O$2027=J$1),('Diário 2º PA'!$F$5:$F$2027))+SUMPRODUCT(-('Diário 3º PA'!$E$5:$E$2043='Analítico Cx.'!$B97),-('Diário 3º PA'!$O$5:$O$2043=J$1),('Diário 3º PA'!$F$5:$F$2043))+SUMPRODUCT(-('Diário 4º PA'!$E$5:$E$2010='Analítico Cx.'!$B97),-('Diário 4º PA'!$O$5:$O$2010=J$1),('Diário 4º PA'!$F$5:$F$2010))</f>
        <v>0</v>
      </c>
      <c r="K97" s="215">
        <f>SUMPRODUCT(-('Diário 1º PA'!$E$5:$E$1982='Analítico Cx.'!$B97),-('Diário 1º PA'!$O$5:$O$1982=K$1),('Diário 1º PA'!$F$5:$F$1982))+SUMPRODUCT(-('Diário 2º PA'!$E$5:$E$2027='Analítico Cx.'!$B97),-('Diário 2º PA'!$O$5:$O$2027=K$1),('Diário 2º PA'!$F$5:$F$2027))+SUMPRODUCT(-('Diário 3º PA'!$E$5:$E$2043='Analítico Cx.'!$B97),-('Diário 3º PA'!$O$5:$O$2043=K$1),('Diário 3º PA'!$F$5:$F$2043))+SUMPRODUCT(-('Diário 4º PA'!$E$5:$E$2010='Analítico Cx.'!$B97),-('Diário 4º PA'!$O$5:$O$2010=K$1),('Diário 4º PA'!$F$5:$F$2010))</f>
        <v>0</v>
      </c>
      <c r="L97" s="215">
        <f>SUMPRODUCT(-('Diário 1º PA'!$E$5:$E$1982='Analítico Cx.'!$B97),-('Diário 1º PA'!$O$5:$O$1982=L$1),('Diário 1º PA'!$F$5:$F$1982))+SUMPRODUCT(-('Diário 2º PA'!$E$5:$E$2027='Analítico Cx.'!$B97),-('Diário 2º PA'!$O$5:$O$2027=L$1),('Diário 2º PA'!$F$5:$F$2027))+SUMPRODUCT(-('Diário 3º PA'!$E$5:$E$2043='Analítico Cx.'!$B97),-('Diário 3º PA'!$O$5:$O$2043=L$1),('Diário 3º PA'!$F$5:$F$2043))+SUMPRODUCT(-('Diário 4º PA'!$E$5:$E$2010='Analítico Cx.'!$B97),-('Diário 4º PA'!$O$5:$O$2010=L$1),('Diário 4º PA'!$F$5:$F$2010))</f>
        <v>0</v>
      </c>
      <c r="M97" s="215">
        <f>SUMPRODUCT(-('Diário 1º PA'!$E$5:$E$1982='Analítico Cx.'!$B97),-('Diário 1º PA'!$O$5:$O$1982=M$1),('Diário 1º PA'!$F$5:$F$1982))+SUMPRODUCT(-('Diário 2º PA'!$E$5:$E$2027='Analítico Cx.'!$B97),-('Diário 2º PA'!$O$5:$O$2027=M$1),('Diário 2º PA'!$F$5:$F$2027))+SUMPRODUCT(-('Diário 3º PA'!$E$5:$E$2043='Analítico Cx.'!$B97),-('Diário 3º PA'!$O$5:$O$2043=M$1),('Diário 3º PA'!$F$5:$F$2043))+SUMPRODUCT(-('Diário 4º PA'!$E$5:$E$2010='Analítico Cx.'!$B97),-('Diário 4º PA'!$O$5:$O$2010=M$1),('Diário 4º PA'!$F$5:$F$2010))</f>
        <v>0</v>
      </c>
      <c r="N97" s="215">
        <f>SUMPRODUCT(-('Diário 1º PA'!$E$5:$E$1982='Analítico Cx.'!$B97),-('Diário 1º PA'!$O$5:$O$1982=N$1),('Diário 1º PA'!$F$5:$F$1982))+SUMPRODUCT(-('Diário 2º PA'!$E$5:$E$2027='Analítico Cx.'!$B97),-('Diário 2º PA'!$O$5:$O$2027=N$1),('Diário 2º PA'!$F$5:$F$2027))+SUMPRODUCT(-('Diário 3º PA'!$E$5:$E$2043='Analítico Cx.'!$B97),-('Diário 3º PA'!$O$5:$O$2043=N$1),('Diário 3º PA'!$F$5:$F$2043))+SUMPRODUCT(-('Diário 4º PA'!$E$5:$E$2010='Analítico Cx.'!$B97),-('Diário 4º PA'!$O$5:$O$2010=N$1),('Diário 4º PA'!$F$5:$F$2010))</f>
        <v>0</v>
      </c>
      <c r="O97" s="216">
        <f t="shared" si="16"/>
        <v>0</v>
      </c>
      <c r="P97" s="191">
        <f t="shared" si="17"/>
        <v>0</v>
      </c>
    </row>
    <row r="98" spans="1:16" ht="23.25" customHeight="1" x14ac:dyDescent="0.2">
      <c r="A98" s="225" t="s">
        <v>194</v>
      </c>
      <c r="B98" s="238" t="s">
        <v>141</v>
      </c>
      <c r="C98" s="215">
        <f>SUMPRODUCT(-('Diário 1º PA'!$E$5:$E$1982='Analítico Cx.'!$B98),-('Diário 1º PA'!$O$5:$O$1982=C$1),('Diário 1º PA'!$F$5:$F$1982))+SUMPRODUCT(-('Diário 2º PA'!$E$5:$E$2027='Analítico Cx.'!$B98),-('Diário 2º PA'!$O$5:$O$2027=C$1),('Diário 2º PA'!$F$5:$F$2027))+SUMPRODUCT(-('Diário 3º PA'!$E$5:$E$2043='Analítico Cx.'!$B98),-('Diário 3º PA'!$O$5:$O$2043=C$1),('Diário 3º PA'!$F$5:$F$2043))+SUMPRODUCT(-('Diário 4º PA'!$E$5:$E$2010='Analítico Cx.'!$B98),-('Diário 4º PA'!$O$5:$O$2010=C$1),('Diário 4º PA'!$F$5:$F$2010))</f>
        <v>1150</v>
      </c>
      <c r="D98" s="215">
        <f>SUMPRODUCT(-('Diário 1º PA'!$E$5:$E$1982='Analítico Cx.'!$B98),-('Diário 1º PA'!$O$5:$O$1982=D$1),('Diário 1º PA'!$F$5:$F$1982))+SUMPRODUCT(-('Diário 2º PA'!$E$5:$E$2027='Analítico Cx.'!$B98),-('Diário 2º PA'!$O$5:$O$2027=D$1),('Diário 2º PA'!$F$5:$F$2027))+SUMPRODUCT(-('Diário 3º PA'!$E$5:$E$2043='Analítico Cx.'!$B98),-('Diário 3º PA'!$O$5:$O$2043=D$1),('Diário 3º PA'!$F$5:$F$2043))+SUMPRODUCT(-('Diário 4º PA'!$E$5:$E$2010='Analítico Cx.'!$B98),-('Diário 4º PA'!$O$5:$O$2010=D$1),('Diário 4º PA'!$F$5:$F$2010))</f>
        <v>2997.66</v>
      </c>
      <c r="E98" s="215">
        <f>SUMPRODUCT(-('Diário 1º PA'!$E$5:$E$1982='Analítico Cx.'!$B98),-('Diário 1º PA'!$O$5:$O$1982=E$1),('Diário 1º PA'!$F$5:$F$1982))+SUMPRODUCT(-('Diário 2º PA'!$E$5:$E$2027='Analítico Cx.'!$B98),-('Diário 2º PA'!$O$5:$O$2027=E$1),('Diário 2º PA'!$F$5:$F$2027))+SUMPRODUCT(-('Diário 3º PA'!$E$5:$E$2043='Analítico Cx.'!$B98),-('Diário 3º PA'!$O$5:$O$2043=E$1),('Diário 3º PA'!$F$5:$F$2043))+SUMPRODUCT(-('Diário 4º PA'!$E$5:$E$2010='Analítico Cx.'!$B98),-('Diário 4º PA'!$O$5:$O$2010=E$1),('Diário 4º PA'!$F$5:$F$2010))</f>
        <v>22975.95</v>
      </c>
      <c r="F98" s="215">
        <f>SUMPRODUCT(-('Diário 1º PA'!$E$5:$E$1982='Analítico Cx.'!$B98),-('Diário 1º PA'!$O$5:$O$1982=F$1),('Diário 1º PA'!$F$5:$F$1982))+SUMPRODUCT(-('Diário 2º PA'!$E$5:$E$2027='Analítico Cx.'!$B98),-('Diário 2º PA'!$O$5:$O$2027=F$1),('Diário 2º PA'!$F$5:$F$2027))+SUMPRODUCT(-('Diário 3º PA'!$E$5:$E$2043='Analítico Cx.'!$B98),-('Diário 3º PA'!$O$5:$O$2043=F$1),('Diário 3º PA'!$F$5:$F$2043))+SUMPRODUCT(-('Diário 4º PA'!$E$5:$E$2010='Analítico Cx.'!$B98),-('Diário 4º PA'!$O$5:$O$2010=F$1),('Diário 4º PA'!$F$5:$F$2010))</f>
        <v>0</v>
      </c>
      <c r="G98" s="215">
        <f>SUMPRODUCT(-('Diário 1º PA'!$E$5:$E$1982='Analítico Cx.'!$B98),-('Diário 1º PA'!$O$5:$O$1982=G$1),('Diário 1º PA'!$F$5:$F$1982))+SUMPRODUCT(-('Diário 2º PA'!$E$5:$E$2027='Analítico Cx.'!$B98),-('Diário 2º PA'!$O$5:$O$2027=G$1),('Diário 2º PA'!$F$5:$F$2027))+SUMPRODUCT(-('Diário 3º PA'!$E$5:$E$2043='Analítico Cx.'!$B98),-('Diário 3º PA'!$O$5:$O$2043=G$1),('Diário 3º PA'!$F$5:$F$2043))+SUMPRODUCT(-('Diário 4º PA'!$E$5:$E$2010='Analítico Cx.'!$B98),-('Diário 4º PA'!$O$5:$O$2010=G$1),('Diário 4º PA'!$F$5:$F$2010))</f>
        <v>0</v>
      </c>
      <c r="H98" s="215">
        <f>SUMPRODUCT(-('Diário 1º PA'!$E$5:$E$1982='Analítico Cx.'!$B98),-('Diário 1º PA'!$O$5:$O$1982=H$1),('Diário 1º PA'!$F$5:$F$1982))+SUMPRODUCT(-('Diário 2º PA'!$E$5:$E$2027='Analítico Cx.'!$B98),-('Diário 2º PA'!$O$5:$O$2027=H$1),('Diário 2º PA'!$F$5:$F$2027))+SUMPRODUCT(-('Diário 3º PA'!$E$5:$E$2043='Analítico Cx.'!$B98),-('Diário 3º PA'!$O$5:$O$2043=H$1),('Diário 3º PA'!$F$5:$F$2043))+SUMPRODUCT(-('Diário 4º PA'!$E$5:$E$2010='Analítico Cx.'!$B98),-('Diário 4º PA'!$O$5:$O$2010=H$1),('Diário 4º PA'!$F$5:$F$2010))</f>
        <v>0</v>
      </c>
      <c r="I98" s="215">
        <f>SUMPRODUCT(-('Diário 1º PA'!$E$5:$E$1982='Analítico Cx.'!$B98),-('Diário 1º PA'!$O$5:$O$1982=I$1),('Diário 1º PA'!$F$5:$F$1982))+SUMPRODUCT(-('Diário 2º PA'!$E$5:$E$2027='Analítico Cx.'!$B98),-('Diário 2º PA'!$O$5:$O$2027=I$1),('Diário 2º PA'!$F$5:$F$2027))+SUMPRODUCT(-('Diário 3º PA'!$E$5:$E$2043='Analítico Cx.'!$B98),-('Diário 3º PA'!$O$5:$O$2043=I$1),('Diário 3º PA'!$F$5:$F$2043))+SUMPRODUCT(-('Diário 4º PA'!$E$5:$E$2010='Analítico Cx.'!$B98),-('Diário 4º PA'!$O$5:$O$2010=I$1),('Diário 4º PA'!$F$5:$F$2010))</f>
        <v>0</v>
      </c>
      <c r="J98" s="215">
        <f>SUMPRODUCT(-('Diário 1º PA'!$E$5:$E$1982='Analítico Cx.'!$B98),-('Diário 1º PA'!$O$5:$O$1982=J$1),('Diário 1º PA'!$F$5:$F$1982))+SUMPRODUCT(-('Diário 2º PA'!$E$5:$E$2027='Analítico Cx.'!$B98),-('Diário 2º PA'!$O$5:$O$2027=J$1),('Diário 2º PA'!$F$5:$F$2027))+SUMPRODUCT(-('Diário 3º PA'!$E$5:$E$2043='Analítico Cx.'!$B98),-('Diário 3º PA'!$O$5:$O$2043=J$1),('Diário 3º PA'!$F$5:$F$2043))+SUMPRODUCT(-('Diário 4º PA'!$E$5:$E$2010='Analítico Cx.'!$B98),-('Diário 4º PA'!$O$5:$O$2010=J$1),('Diário 4º PA'!$F$5:$F$2010))</f>
        <v>0</v>
      </c>
      <c r="K98" s="215">
        <f>SUMPRODUCT(-('Diário 1º PA'!$E$5:$E$1982='Analítico Cx.'!$B98),-('Diário 1º PA'!$O$5:$O$1982=K$1),('Diário 1º PA'!$F$5:$F$1982))+SUMPRODUCT(-('Diário 2º PA'!$E$5:$E$2027='Analítico Cx.'!$B98),-('Diário 2º PA'!$O$5:$O$2027=K$1),('Diário 2º PA'!$F$5:$F$2027))+SUMPRODUCT(-('Diário 3º PA'!$E$5:$E$2043='Analítico Cx.'!$B98),-('Diário 3º PA'!$O$5:$O$2043=K$1),('Diário 3º PA'!$F$5:$F$2043))+SUMPRODUCT(-('Diário 4º PA'!$E$5:$E$2010='Analítico Cx.'!$B98),-('Diário 4º PA'!$O$5:$O$2010=K$1),('Diário 4º PA'!$F$5:$F$2010))</f>
        <v>0</v>
      </c>
      <c r="L98" s="215">
        <f>SUMPRODUCT(-('Diário 1º PA'!$E$5:$E$1982='Analítico Cx.'!$B98),-('Diário 1º PA'!$O$5:$O$1982=L$1),('Diário 1º PA'!$F$5:$F$1982))+SUMPRODUCT(-('Diário 2º PA'!$E$5:$E$2027='Analítico Cx.'!$B98),-('Diário 2º PA'!$O$5:$O$2027=L$1),('Diário 2º PA'!$F$5:$F$2027))+SUMPRODUCT(-('Diário 3º PA'!$E$5:$E$2043='Analítico Cx.'!$B98),-('Diário 3º PA'!$O$5:$O$2043=L$1),('Diário 3º PA'!$F$5:$F$2043))+SUMPRODUCT(-('Diário 4º PA'!$E$5:$E$2010='Analítico Cx.'!$B98),-('Diário 4º PA'!$O$5:$O$2010=L$1),('Diário 4º PA'!$F$5:$F$2010))</f>
        <v>0</v>
      </c>
      <c r="M98" s="215">
        <f>SUMPRODUCT(-('Diário 1º PA'!$E$5:$E$1982='Analítico Cx.'!$B98),-('Diário 1º PA'!$O$5:$O$1982=M$1),('Diário 1º PA'!$F$5:$F$1982))+SUMPRODUCT(-('Diário 2º PA'!$E$5:$E$2027='Analítico Cx.'!$B98),-('Diário 2º PA'!$O$5:$O$2027=M$1),('Diário 2º PA'!$F$5:$F$2027))+SUMPRODUCT(-('Diário 3º PA'!$E$5:$E$2043='Analítico Cx.'!$B98),-('Diário 3º PA'!$O$5:$O$2043=M$1),('Diário 3º PA'!$F$5:$F$2043))+SUMPRODUCT(-('Diário 4º PA'!$E$5:$E$2010='Analítico Cx.'!$B98),-('Diário 4º PA'!$O$5:$O$2010=M$1),('Diário 4º PA'!$F$5:$F$2010))</f>
        <v>0</v>
      </c>
      <c r="N98" s="215">
        <f>SUMPRODUCT(-('Diário 1º PA'!$E$5:$E$1982='Analítico Cx.'!$B98),-('Diário 1º PA'!$O$5:$O$1982=N$1),('Diário 1º PA'!$F$5:$F$1982))+SUMPRODUCT(-('Diário 2º PA'!$E$5:$E$2027='Analítico Cx.'!$B98),-('Diário 2º PA'!$O$5:$O$2027=N$1),('Diário 2º PA'!$F$5:$F$2027))+SUMPRODUCT(-('Diário 3º PA'!$E$5:$E$2043='Analítico Cx.'!$B98),-('Diário 3º PA'!$O$5:$O$2043=N$1),('Diário 3º PA'!$F$5:$F$2043))+SUMPRODUCT(-('Diário 4º PA'!$E$5:$E$2010='Analítico Cx.'!$B98),-('Diário 4º PA'!$O$5:$O$2010=N$1),('Diário 4º PA'!$F$5:$F$2010))</f>
        <v>0</v>
      </c>
      <c r="O98" s="216">
        <f t="shared" si="16"/>
        <v>27123.61</v>
      </c>
      <c r="P98" s="191">
        <f t="shared" si="17"/>
        <v>3.9348825662408613E-3</v>
      </c>
    </row>
    <row r="99" spans="1:16" ht="23.25" customHeight="1" x14ac:dyDescent="0.2">
      <c r="A99" s="225" t="s">
        <v>195</v>
      </c>
      <c r="B99" s="238" t="s">
        <v>139</v>
      </c>
      <c r="C99" s="215">
        <f>SUMPRODUCT(-('Diário 1º PA'!$E$5:$E$1982='Analítico Cx.'!$B99),-('Diário 1º PA'!$O$5:$O$1982=C$1),('Diário 1º PA'!$F$5:$F$1982))+SUMPRODUCT(-('Diário 2º PA'!$E$5:$E$2027='Analítico Cx.'!$B99),-('Diário 2º PA'!$O$5:$O$2027=C$1),('Diário 2º PA'!$F$5:$F$2027))+SUMPRODUCT(-('Diário 3º PA'!$E$5:$E$2043='Analítico Cx.'!$B99),-('Diário 3º PA'!$O$5:$O$2043=C$1),('Diário 3º PA'!$F$5:$F$2043))+SUMPRODUCT(-('Diário 4º PA'!$E$5:$E$2010='Analítico Cx.'!$B99),-('Diário 4º PA'!$O$5:$O$2010=C$1),('Diário 4º PA'!$F$5:$F$2010))</f>
        <v>0</v>
      </c>
      <c r="D99" s="215">
        <f>SUMPRODUCT(-('Diário 1º PA'!$E$5:$E$1982='Analítico Cx.'!$B99),-('Diário 1º PA'!$O$5:$O$1982=D$1),('Diário 1º PA'!$F$5:$F$1982))+SUMPRODUCT(-('Diário 2º PA'!$E$5:$E$2027='Analítico Cx.'!$B99),-('Diário 2º PA'!$O$5:$O$2027=D$1),('Diário 2º PA'!$F$5:$F$2027))+SUMPRODUCT(-('Diário 3º PA'!$E$5:$E$2043='Analítico Cx.'!$B99),-('Diário 3º PA'!$O$5:$O$2043=D$1),('Diário 3º PA'!$F$5:$F$2043))+SUMPRODUCT(-('Diário 4º PA'!$E$5:$E$2010='Analítico Cx.'!$B99),-('Diário 4º PA'!$O$5:$O$2010=D$1),('Diário 4º PA'!$F$5:$F$2010))</f>
        <v>0</v>
      </c>
      <c r="E99" s="215">
        <f>SUMPRODUCT(-('Diário 1º PA'!$E$5:$E$1982='Analítico Cx.'!$B99),-('Diário 1º PA'!$O$5:$O$1982=E$1),('Diário 1º PA'!$F$5:$F$1982))+SUMPRODUCT(-('Diário 2º PA'!$E$5:$E$2027='Analítico Cx.'!$B99),-('Diário 2º PA'!$O$5:$O$2027=E$1),('Diário 2º PA'!$F$5:$F$2027))+SUMPRODUCT(-('Diário 3º PA'!$E$5:$E$2043='Analítico Cx.'!$B99),-('Diário 3º PA'!$O$5:$O$2043=E$1),('Diário 3º PA'!$F$5:$F$2043))+SUMPRODUCT(-('Diário 4º PA'!$E$5:$E$2010='Analítico Cx.'!$B99),-('Diário 4º PA'!$O$5:$O$2010=E$1),('Diário 4º PA'!$F$5:$F$2010))</f>
        <v>0</v>
      </c>
      <c r="F99" s="215">
        <f>SUMPRODUCT(-('Diário 1º PA'!$E$5:$E$1982='Analítico Cx.'!$B99),-('Diário 1º PA'!$O$5:$O$1982=F$1),('Diário 1º PA'!$F$5:$F$1982))+SUMPRODUCT(-('Diário 2º PA'!$E$5:$E$2027='Analítico Cx.'!$B99),-('Diário 2º PA'!$O$5:$O$2027=F$1),('Diário 2º PA'!$F$5:$F$2027))+SUMPRODUCT(-('Diário 3º PA'!$E$5:$E$2043='Analítico Cx.'!$B99),-('Diário 3º PA'!$O$5:$O$2043=F$1),('Diário 3º PA'!$F$5:$F$2043))+SUMPRODUCT(-('Diário 4º PA'!$E$5:$E$2010='Analítico Cx.'!$B99),-('Diário 4º PA'!$O$5:$O$2010=F$1),('Diário 4º PA'!$F$5:$F$2010))</f>
        <v>0</v>
      </c>
      <c r="G99" s="215">
        <f>SUMPRODUCT(-('Diário 1º PA'!$E$5:$E$1982='Analítico Cx.'!$B99),-('Diário 1º PA'!$O$5:$O$1982=G$1),('Diário 1º PA'!$F$5:$F$1982))+SUMPRODUCT(-('Diário 2º PA'!$E$5:$E$2027='Analítico Cx.'!$B99),-('Diário 2º PA'!$O$5:$O$2027=G$1),('Diário 2º PA'!$F$5:$F$2027))+SUMPRODUCT(-('Diário 3º PA'!$E$5:$E$2043='Analítico Cx.'!$B99),-('Diário 3º PA'!$O$5:$O$2043=G$1),('Diário 3º PA'!$F$5:$F$2043))+SUMPRODUCT(-('Diário 4º PA'!$E$5:$E$2010='Analítico Cx.'!$B99),-('Diário 4º PA'!$O$5:$O$2010=G$1),('Diário 4º PA'!$F$5:$F$2010))</f>
        <v>0</v>
      </c>
      <c r="H99" s="215">
        <f>SUMPRODUCT(-('Diário 1º PA'!$E$5:$E$1982='Analítico Cx.'!$B99),-('Diário 1º PA'!$O$5:$O$1982=H$1),('Diário 1º PA'!$F$5:$F$1982))+SUMPRODUCT(-('Diário 2º PA'!$E$5:$E$2027='Analítico Cx.'!$B99),-('Diário 2º PA'!$O$5:$O$2027=H$1),('Diário 2º PA'!$F$5:$F$2027))+SUMPRODUCT(-('Diário 3º PA'!$E$5:$E$2043='Analítico Cx.'!$B99),-('Diário 3º PA'!$O$5:$O$2043=H$1),('Diário 3º PA'!$F$5:$F$2043))+SUMPRODUCT(-('Diário 4º PA'!$E$5:$E$2010='Analítico Cx.'!$B99),-('Diário 4º PA'!$O$5:$O$2010=H$1),('Diário 4º PA'!$F$5:$F$2010))</f>
        <v>0</v>
      </c>
      <c r="I99" s="215">
        <f>SUMPRODUCT(-('Diário 1º PA'!$E$5:$E$1982='Analítico Cx.'!$B99),-('Diário 1º PA'!$O$5:$O$1982=I$1),('Diário 1º PA'!$F$5:$F$1982))+SUMPRODUCT(-('Diário 2º PA'!$E$5:$E$2027='Analítico Cx.'!$B99),-('Diário 2º PA'!$O$5:$O$2027=I$1),('Diário 2º PA'!$F$5:$F$2027))+SUMPRODUCT(-('Diário 3º PA'!$E$5:$E$2043='Analítico Cx.'!$B99),-('Diário 3º PA'!$O$5:$O$2043=I$1),('Diário 3º PA'!$F$5:$F$2043))+SUMPRODUCT(-('Diário 4º PA'!$E$5:$E$2010='Analítico Cx.'!$B99),-('Diário 4º PA'!$O$5:$O$2010=I$1),('Diário 4º PA'!$F$5:$F$2010))</f>
        <v>0</v>
      </c>
      <c r="J99" s="215">
        <f>SUMPRODUCT(-('Diário 1º PA'!$E$5:$E$1982='Analítico Cx.'!$B99),-('Diário 1º PA'!$O$5:$O$1982=J$1),('Diário 1º PA'!$F$5:$F$1982))+SUMPRODUCT(-('Diário 2º PA'!$E$5:$E$2027='Analítico Cx.'!$B99),-('Diário 2º PA'!$O$5:$O$2027=J$1),('Diário 2º PA'!$F$5:$F$2027))+SUMPRODUCT(-('Diário 3º PA'!$E$5:$E$2043='Analítico Cx.'!$B99),-('Diário 3º PA'!$O$5:$O$2043=J$1),('Diário 3º PA'!$F$5:$F$2043))+SUMPRODUCT(-('Diário 4º PA'!$E$5:$E$2010='Analítico Cx.'!$B99),-('Diário 4º PA'!$O$5:$O$2010=J$1),('Diário 4º PA'!$F$5:$F$2010))</f>
        <v>0</v>
      </c>
      <c r="K99" s="215">
        <f>SUMPRODUCT(-('Diário 1º PA'!$E$5:$E$1982='Analítico Cx.'!$B99),-('Diário 1º PA'!$O$5:$O$1982=K$1),('Diário 1º PA'!$F$5:$F$1982))+SUMPRODUCT(-('Diário 2º PA'!$E$5:$E$2027='Analítico Cx.'!$B99),-('Diário 2º PA'!$O$5:$O$2027=K$1),('Diário 2º PA'!$F$5:$F$2027))+SUMPRODUCT(-('Diário 3º PA'!$E$5:$E$2043='Analítico Cx.'!$B99),-('Diário 3º PA'!$O$5:$O$2043=K$1),('Diário 3º PA'!$F$5:$F$2043))+SUMPRODUCT(-('Diário 4º PA'!$E$5:$E$2010='Analítico Cx.'!$B99),-('Diário 4º PA'!$O$5:$O$2010=K$1),('Diário 4º PA'!$F$5:$F$2010))</f>
        <v>0</v>
      </c>
      <c r="L99" s="215">
        <f>SUMPRODUCT(-('Diário 1º PA'!$E$5:$E$1982='Analítico Cx.'!$B99),-('Diário 1º PA'!$O$5:$O$1982=L$1),('Diário 1º PA'!$F$5:$F$1982))+SUMPRODUCT(-('Diário 2º PA'!$E$5:$E$2027='Analítico Cx.'!$B99),-('Diário 2º PA'!$O$5:$O$2027=L$1),('Diário 2º PA'!$F$5:$F$2027))+SUMPRODUCT(-('Diário 3º PA'!$E$5:$E$2043='Analítico Cx.'!$B99),-('Diário 3º PA'!$O$5:$O$2043=L$1),('Diário 3º PA'!$F$5:$F$2043))+SUMPRODUCT(-('Diário 4º PA'!$E$5:$E$2010='Analítico Cx.'!$B99),-('Diário 4º PA'!$O$5:$O$2010=L$1),('Diário 4º PA'!$F$5:$F$2010))</f>
        <v>0</v>
      </c>
      <c r="M99" s="215">
        <f>SUMPRODUCT(-('Diário 1º PA'!$E$5:$E$1982='Analítico Cx.'!$B99),-('Diário 1º PA'!$O$5:$O$1982=M$1),('Diário 1º PA'!$F$5:$F$1982))+SUMPRODUCT(-('Diário 2º PA'!$E$5:$E$2027='Analítico Cx.'!$B99),-('Diário 2º PA'!$O$5:$O$2027=M$1),('Diário 2º PA'!$F$5:$F$2027))+SUMPRODUCT(-('Diário 3º PA'!$E$5:$E$2043='Analítico Cx.'!$B99),-('Diário 3º PA'!$O$5:$O$2043=M$1),('Diário 3º PA'!$F$5:$F$2043))+SUMPRODUCT(-('Diário 4º PA'!$E$5:$E$2010='Analítico Cx.'!$B99),-('Diário 4º PA'!$O$5:$O$2010=M$1),('Diário 4º PA'!$F$5:$F$2010))</f>
        <v>0</v>
      </c>
      <c r="N99" s="215">
        <f>SUMPRODUCT(-('Diário 1º PA'!$E$5:$E$1982='Analítico Cx.'!$B99),-('Diário 1º PA'!$O$5:$O$1982=N$1),('Diário 1º PA'!$F$5:$F$1982))+SUMPRODUCT(-('Diário 2º PA'!$E$5:$E$2027='Analítico Cx.'!$B99),-('Diário 2º PA'!$O$5:$O$2027=N$1),('Diário 2º PA'!$F$5:$F$2027))+SUMPRODUCT(-('Diário 3º PA'!$E$5:$E$2043='Analítico Cx.'!$B99),-('Diário 3º PA'!$O$5:$O$2043=N$1),('Diário 3º PA'!$F$5:$F$2043))+SUMPRODUCT(-('Diário 4º PA'!$E$5:$E$2010='Analítico Cx.'!$B99),-('Diário 4º PA'!$O$5:$O$2010=N$1),('Diário 4º PA'!$F$5:$F$2010))</f>
        <v>0</v>
      </c>
      <c r="O99" s="216">
        <f t="shared" si="16"/>
        <v>0</v>
      </c>
      <c r="P99" s="191">
        <f t="shared" si="17"/>
        <v>0</v>
      </c>
    </row>
    <row r="100" spans="1:16" ht="23.25" customHeight="1" x14ac:dyDescent="0.2">
      <c r="A100" s="225" t="s">
        <v>196</v>
      </c>
      <c r="B100" s="238" t="s">
        <v>62</v>
      </c>
      <c r="C100" s="215">
        <f>SUMPRODUCT(-('Diário 1º PA'!$E$5:$E$1982='Analítico Cx.'!$B100),-('Diário 1º PA'!$O$5:$O$1982=C$1),('Diário 1º PA'!$F$5:$F$1982))+SUMPRODUCT(-('Diário 2º PA'!$E$5:$E$2027='Analítico Cx.'!$B100),-('Diário 2º PA'!$O$5:$O$2027=C$1),('Diário 2º PA'!$F$5:$F$2027))+SUMPRODUCT(-('Diário 3º PA'!$E$5:$E$2043='Analítico Cx.'!$B100),-('Diário 3º PA'!$O$5:$O$2043=C$1),('Diário 3º PA'!$F$5:$F$2043))+SUMPRODUCT(-('Diário 4º PA'!$E$5:$E$2010='Analítico Cx.'!$B100),-('Diário 4º PA'!$O$5:$O$2010=C$1),('Diário 4º PA'!$F$5:$F$2010))</f>
        <v>0</v>
      </c>
      <c r="D100" s="215">
        <f>SUMPRODUCT(-('Diário 1º PA'!$E$5:$E$1982='Analítico Cx.'!$B100),-('Diário 1º PA'!$O$5:$O$1982=D$1),('Diário 1º PA'!$F$5:$F$1982))+SUMPRODUCT(-('Diário 2º PA'!$E$5:$E$2027='Analítico Cx.'!$B100),-('Diário 2º PA'!$O$5:$O$2027=D$1),('Diário 2º PA'!$F$5:$F$2027))+SUMPRODUCT(-('Diário 3º PA'!$E$5:$E$2043='Analítico Cx.'!$B100),-('Diário 3º PA'!$O$5:$O$2043=D$1),('Diário 3º PA'!$F$5:$F$2043))+SUMPRODUCT(-('Diário 4º PA'!$E$5:$E$2010='Analítico Cx.'!$B100),-('Diário 4º PA'!$O$5:$O$2010=D$1),('Diário 4º PA'!$F$5:$F$2010))</f>
        <v>507303.33999999991</v>
      </c>
      <c r="E100" s="215">
        <f>SUMPRODUCT(-('Diário 1º PA'!$E$5:$E$1982='Analítico Cx.'!$B100),-('Diário 1º PA'!$O$5:$O$1982=E$1),('Diário 1º PA'!$F$5:$F$1982))+SUMPRODUCT(-('Diário 2º PA'!$E$5:$E$2027='Analítico Cx.'!$B100),-('Diário 2º PA'!$O$5:$O$2027=E$1),('Diário 2º PA'!$F$5:$F$2027))+SUMPRODUCT(-('Diário 3º PA'!$E$5:$E$2043='Analítico Cx.'!$B100),-('Diário 3º PA'!$O$5:$O$2043=E$1),('Diário 3º PA'!$F$5:$F$2043))+SUMPRODUCT(-('Diário 4º PA'!$E$5:$E$2010='Analítico Cx.'!$B100),-('Diário 4º PA'!$O$5:$O$2010=E$1),('Diário 4º PA'!$F$5:$F$2010))</f>
        <v>459729.9200000001</v>
      </c>
      <c r="F100" s="215">
        <f>SUMPRODUCT(-('Diário 1º PA'!$E$5:$E$1982='Analítico Cx.'!$B100),-('Diário 1º PA'!$O$5:$O$1982=F$1),('Diário 1º PA'!$F$5:$F$1982))+SUMPRODUCT(-('Diário 2º PA'!$E$5:$E$2027='Analítico Cx.'!$B100),-('Diário 2º PA'!$O$5:$O$2027=F$1),('Diário 2º PA'!$F$5:$F$2027))+SUMPRODUCT(-('Diário 3º PA'!$E$5:$E$2043='Analítico Cx.'!$B100),-('Diário 3º PA'!$O$5:$O$2043=F$1),('Diário 3º PA'!$F$5:$F$2043))+SUMPRODUCT(-('Diário 4º PA'!$E$5:$E$2010='Analítico Cx.'!$B100),-('Diário 4º PA'!$O$5:$O$2010=F$1),('Diário 4º PA'!$F$5:$F$2010))</f>
        <v>0</v>
      </c>
      <c r="G100" s="215">
        <f>SUMPRODUCT(-('Diário 1º PA'!$E$5:$E$1982='Analítico Cx.'!$B100),-('Diário 1º PA'!$O$5:$O$1982=G$1),('Diário 1º PA'!$F$5:$F$1982))+SUMPRODUCT(-('Diário 2º PA'!$E$5:$E$2027='Analítico Cx.'!$B100),-('Diário 2º PA'!$O$5:$O$2027=G$1),('Diário 2º PA'!$F$5:$F$2027))+SUMPRODUCT(-('Diário 3º PA'!$E$5:$E$2043='Analítico Cx.'!$B100),-('Diário 3º PA'!$O$5:$O$2043=G$1),('Diário 3º PA'!$F$5:$F$2043))+SUMPRODUCT(-('Diário 4º PA'!$E$5:$E$2010='Analítico Cx.'!$B100),-('Diário 4º PA'!$O$5:$O$2010=G$1),('Diário 4º PA'!$F$5:$F$2010))</f>
        <v>0</v>
      </c>
      <c r="H100" s="215">
        <f>SUMPRODUCT(-('Diário 1º PA'!$E$5:$E$1982='Analítico Cx.'!$B100),-('Diário 1º PA'!$O$5:$O$1982=H$1),('Diário 1º PA'!$F$5:$F$1982))+SUMPRODUCT(-('Diário 2º PA'!$E$5:$E$2027='Analítico Cx.'!$B100),-('Diário 2º PA'!$O$5:$O$2027=H$1),('Diário 2º PA'!$F$5:$F$2027))+SUMPRODUCT(-('Diário 3º PA'!$E$5:$E$2043='Analítico Cx.'!$B100),-('Diário 3º PA'!$O$5:$O$2043=H$1),('Diário 3º PA'!$F$5:$F$2043))+SUMPRODUCT(-('Diário 4º PA'!$E$5:$E$2010='Analítico Cx.'!$B100),-('Diário 4º PA'!$O$5:$O$2010=H$1),('Diário 4º PA'!$F$5:$F$2010))</f>
        <v>0</v>
      </c>
      <c r="I100" s="215">
        <f>SUMPRODUCT(-('Diário 1º PA'!$E$5:$E$1982='Analítico Cx.'!$B100),-('Diário 1º PA'!$O$5:$O$1982=I$1),('Diário 1º PA'!$F$5:$F$1982))+SUMPRODUCT(-('Diário 2º PA'!$E$5:$E$2027='Analítico Cx.'!$B100),-('Diário 2º PA'!$O$5:$O$2027=I$1),('Diário 2º PA'!$F$5:$F$2027))+SUMPRODUCT(-('Diário 3º PA'!$E$5:$E$2043='Analítico Cx.'!$B100),-('Diário 3º PA'!$O$5:$O$2043=I$1),('Diário 3º PA'!$F$5:$F$2043))+SUMPRODUCT(-('Diário 4º PA'!$E$5:$E$2010='Analítico Cx.'!$B100),-('Diário 4º PA'!$O$5:$O$2010=I$1),('Diário 4º PA'!$F$5:$F$2010))</f>
        <v>0</v>
      </c>
      <c r="J100" s="215">
        <f>SUMPRODUCT(-('Diário 1º PA'!$E$5:$E$1982='Analítico Cx.'!$B100),-('Diário 1º PA'!$O$5:$O$1982=J$1),('Diário 1º PA'!$F$5:$F$1982))+SUMPRODUCT(-('Diário 2º PA'!$E$5:$E$2027='Analítico Cx.'!$B100),-('Diário 2º PA'!$O$5:$O$2027=J$1),('Diário 2º PA'!$F$5:$F$2027))+SUMPRODUCT(-('Diário 3º PA'!$E$5:$E$2043='Analítico Cx.'!$B100),-('Diário 3º PA'!$O$5:$O$2043=J$1),('Diário 3º PA'!$F$5:$F$2043))+SUMPRODUCT(-('Diário 4º PA'!$E$5:$E$2010='Analítico Cx.'!$B100),-('Diário 4º PA'!$O$5:$O$2010=J$1),('Diário 4º PA'!$F$5:$F$2010))</f>
        <v>0</v>
      </c>
      <c r="K100" s="215">
        <f>SUMPRODUCT(-('Diário 1º PA'!$E$5:$E$1982='Analítico Cx.'!$B100),-('Diário 1º PA'!$O$5:$O$1982=K$1),('Diário 1º PA'!$F$5:$F$1982))+SUMPRODUCT(-('Diário 2º PA'!$E$5:$E$2027='Analítico Cx.'!$B100),-('Diário 2º PA'!$O$5:$O$2027=K$1),('Diário 2º PA'!$F$5:$F$2027))+SUMPRODUCT(-('Diário 3º PA'!$E$5:$E$2043='Analítico Cx.'!$B100),-('Diário 3º PA'!$O$5:$O$2043=K$1),('Diário 3º PA'!$F$5:$F$2043))+SUMPRODUCT(-('Diário 4º PA'!$E$5:$E$2010='Analítico Cx.'!$B100),-('Diário 4º PA'!$O$5:$O$2010=K$1),('Diário 4º PA'!$F$5:$F$2010))</f>
        <v>0</v>
      </c>
      <c r="L100" s="215">
        <f>SUMPRODUCT(-('Diário 1º PA'!$E$5:$E$1982='Analítico Cx.'!$B100),-('Diário 1º PA'!$O$5:$O$1982=L$1),('Diário 1º PA'!$F$5:$F$1982))+SUMPRODUCT(-('Diário 2º PA'!$E$5:$E$2027='Analítico Cx.'!$B100),-('Diário 2º PA'!$O$5:$O$2027=L$1),('Diário 2º PA'!$F$5:$F$2027))+SUMPRODUCT(-('Diário 3º PA'!$E$5:$E$2043='Analítico Cx.'!$B100),-('Diário 3º PA'!$O$5:$O$2043=L$1),('Diário 3º PA'!$F$5:$F$2043))+SUMPRODUCT(-('Diário 4º PA'!$E$5:$E$2010='Analítico Cx.'!$B100),-('Diário 4º PA'!$O$5:$O$2010=L$1),('Diário 4º PA'!$F$5:$F$2010))</f>
        <v>0</v>
      </c>
      <c r="M100" s="215">
        <f>SUMPRODUCT(-('Diário 1º PA'!$E$5:$E$1982='Analítico Cx.'!$B100),-('Diário 1º PA'!$O$5:$O$1982=M$1),('Diário 1º PA'!$F$5:$F$1982))+SUMPRODUCT(-('Diário 2º PA'!$E$5:$E$2027='Analítico Cx.'!$B100),-('Diário 2º PA'!$O$5:$O$2027=M$1),('Diário 2º PA'!$F$5:$F$2027))+SUMPRODUCT(-('Diário 3º PA'!$E$5:$E$2043='Analítico Cx.'!$B100),-('Diário 3º PA'!$O$5:$O$2043=M$1),('Diário 3º PA'!$F$5:$F$2043))+SUMPRODUCT(-('Diário 4º PA'!$E$5:$E$2010='Analítico Cx.'!$B100),-('Diário 4º PA'!$O$5:$O$2010=M$1),('Diário 4º PA'!$F$5:$F$2010))</f>
        <v>0</v>
      </c>
      <c r="N100" s="215">
        <f>SUMPRODUCT(-('Diário 1º PA'!$E$5:$E$1982='Analítico Cx.'!$B100),-('Diário 1º PA'!$O$5:$O$1982=N$1),('Diário 1º PA'!$F$5:$F$1982))+SUMPRODUCT(-('Diário 2º PA'!$E$5:$E$2027='Analítico Cx.'!$B100),-('Diário 2º PA'!$O$5:$O$2027=N$1),('Diário 2º PA'!$F$5:$F$2027))+SUMPRODUCT(-('Diário 3º PA'!$E$5:$E$2043='Analítico Cx.'!$B100),-('Diário 3º PA'!$O$5:$O$2043=N$1),('Diário 3º PA'!$F$5:$F$2043))+SUMPRODUCT(-('Diário 4º PA'!$E$5:$E$2010='Analítico Cx.'!$B100),-('Diário 4º PA'!$O$5:$O$2010=N$1),('Diário 4º PA'!$F$5:$F$2010))</f>
        <v>0</v>
      </c>
      <c r="O100" s="216">
        <f t="shared" si="16"/>
        <v>967033.26</v>
      </c>
      <c r="P100" s="191">
        <f t="shared" si="17"/>
        <v>0.14028967072410589</v>
      </c>
    </row>
    <row r="101" spans="1:16" ht="23.25" customHeight="1" x14ac:dyDescent="0.2">
      <c r="A101" s="225" t="s">
        <v>197</v>
      </c>
      <c r="B101" s="238" t="s">
        <v>88</v>
      </c>
      <c r="C101" s="215">
        <f>SUMPRODUCT(-('Diário 1º PA'!$E$5:$E$1982='Analítico Cx.'!$B101),-('Diário 1º PA'!$O$5:$O$1982=C$1),('Diário 1º PA'!$F$5:$F$1982))+SUMPRODUCT(-('Diário 2º PA'!$E$5:$E$2027='Analítico Cx.'!$B101),-('Diário 2º PA'!$O$5:$O$2027=C$1),('Diário 2º PA'!$F$5:$F$2027))+SUMPRODUCT(-('Diário 3º PA'!$E$5:$E$2043='Analítico Cx.'!$B101),-('Diário 3º PA'!$O$5:$O$2043=C$1),('Diário 3º PA'!$F$5:$F$2043))+SUMPRODUCT(-('Diário 4º PA'!$E$5:$E$2010='Analítico Cx.'!$B101),-('Diário 4º PA'!$O$5:$O$2010=C$1),('Diário 4º PA'!$F$5:$F$2010))</f>
        <v>0</v>
      </c>
      <c r="D101" s="215">
        <f>SUMPRODUCT(-('Diário 1º PA'!$E$5:$E$1982='Analítico Cx.'!$B101),-('Diário 1º PA'!$O$5:$O$1982=D$1),('Diário 1º PA'!$F$5:$F$1982))+SUMPRODUCT(-('Diário 2º PA'!$E$5:$E$2027='Analítico Cx.'!$B101),-('Diário 2º PA'!$O$5:$O$2027=D$1),('Diário 2º PA'!$F$5:$F$2027))+SUMPRODUCT(-('Diário 3º PA'!$E$5:$E$2043='Analítico Cx.'!$B101),-('Diário 3º PA'!$O$5:$O$2043=D$1),('Diário 3º PA'!$F$5:$F$2043))+SUMPRODUCT(-('Diário 4º PA'!$E$5:$E$2010='Analítico Cx.'!$B101),-('Diário 4º PA'!$O$5:$O$2010=D$1),('Diário 4º PA'!$F$5:$F$2010))</f>
        <v>0</v>
      </c>
      <c r="E101" s="215">
        <f>SUMPRODUCT(-('Diário 1º PA'!$E$5:$E$1982='Analítico Cx.'!$B101),-('Diário 1º PA'!$O$5:$O$1982=E$1),('Diário 1º PA'!$F$5:$F$1982))+SUMPRODUCT(-('Diário 2º PA'!$E$5:$E$2027='Analítico Cx.'!$B101),-('Diário 2º PA'!$O$5:$O$2027=E$1),('Diário 2º PA'!$F$5:$F$2027))+SUMPRODUCT(-('Diário 3º PA'!$E$5:$E$2043='Analítico Cx.'!$B101),-('Diário 3º PA'!$O$5:$O$2043=E$1),('Diário 3º PA'!$F$5:$F$2043))+SUMPRODUCT(-('Diário 4º PA'!$E$5:$E$2010='Analítico Cx.'!$B101),-('Diário 4º PA'!$O$5:$O$2010=E$1),('Diário 4º PA'!$F$5:$F$2010))</f>
        <v>0</v>
      </c>
      <c r="F101" s="215">
        <f>SUMPRODUCT(-('Diário 1º PA'!$E$5:$E$1982='Analítico Cx.'!$B101),-('Diário 1º PA'!$O$5:$O$1982=F$1),('Diário 1º PA'!$F$5:$F$1982))+SUMPRODUCT(-('Diário 2º PA'!$E$5:$E$2027='Analítico Cx.'!$B101),-('Diário 2º PA'!$O$5:$O$2027=F$1),('Diário 2º PA'!$F$5:$F$2027))+SUMPRODUCT(-('Diário 3º PA'!$E$5:$E$2043='Analítico Cx.'!$B101),-('Diário 3º PA'!$O$5:$O$2043=F$1),('Diário 3º PA'!$F$5:$F$2043))+SUMPRODUCT(-('Diário 4º PA'!$E$5:$E$2010='Analítico Cx.'!$B101),-('Diário 4º PA'!$O$5:$O$2010=F$1),('Diário 4º PA'!$F$5:$F$2010))</f>
        <v>0</v>
      </c>
      <c r="G101" s="215">
        <f>SUMPRODUCT(-('Diário 1º PA'!$E$5:$E$1982='Analítico Cx.'!$B101),-('Diário 1º PA'!$O$5:$O$1982=G$1),('Diário 1º PA'!$F$5:$F$1982))+SUMPRODUCT(-('Diário 2º PA'!$E$5:$E$2027='Analítico Cx.'!$B101),-('Diário 2º PA'!$O$5:$O$2027=G$1),('Diário 2º PA'!$F$5:$F$2027))+SUMPRODUCT(-('Diário 3º PA'!$E$5:$E$2043='Analítico Cx.'!$B101),-('Diário 3º PA'!$O$5:$O$2043=G$1),('Diário 3º PA'!$F$5:$F$2043))+SUMPRODUCT(-('Diário 4º PA'!$E$5:$E$2010='Analítico Cx.'!$B101),-('Diário 4º PA'!$O$5:$O$2010=G$1),('Diário 4º PA'!$F$5:$F$2010))</f>
        <v>0</v>
      </c>
      <c r="H101" s="215">
        <f>SUMPRODUCT(-('Diário 1º PA'!$E$5:$E$1982='Analítico Cx.'!$B101),-('Diário 1º PA'!$O$5:$O$1982=H$1),('Diário 1º PA'!$F$5:$F$1982))+SUMPRODUCT(-('Diário 2º PA'!$E$5:$E$2027='Analítico Cx.'!$B101),-('Diário 2º PA'!$O$5:$O$2027=H$1),('Diário 2º PA'!$F$5:$F$2027))+SUMPRODUCT(-('Diário 3º PA'!$E$5:$E$2043='Analítico Cx.'!$B101),-('Diário 3º PA'!$O$5:$O$2043=H$1),('Diário 3º PA'!$F$5:$F$2043))+SUMPRODUCT(-('Diário 4º PA'!$E$5:$E$2010='Analítico Cx.'!$B101),-('Diário 4º PA'!$O$5:$O$2010=H$1),('Diário 4º PA'!$F$5:$F$2010))</f>
        <v>0</v>
      </c>
      <c r="I101" s="215">
        <f>SUMPRODUCT(-('Diário 1º PA'!$E$5:$E$1982='Analítico Cx.'!$B101),-('Diário 1º PA'!$O$5:$O$1982=I$1),('Diário 1º PA'!$F$5:$F$1982))+SUMPRODUCT(-('Diário 2º PA'!$E$5:$E$2027='Analítico Cx.'!$B101),-('Diário 2º PA'!$O$5:$O$2027=I$1),('Diário 2º PA'!$F$5:$F$2027))+SUMPRODUCT(-('Diário 3º PA'!$E$5:$E$2043='Analítico Cx.'!$B101),-('Diário 3º PA'!$O$5:$O$2043=I$1),('Diário 3º PA'!$F$5:$F$2043))+SUMPRODUCT(-('Diário 4º PA'!$E$5:$E$2010='Analítico Cx.'!$B101),-('Diário 4º PA'!$O$5:$O$2010=I$1),('Diário 4º PA'!$F$5:$F$2010))</f>
        <v>0</v>
      </c>
      <c r="J101" s="215">
        <f>SUMPRODUCT(-('Diário 1º PA'!$E$5:$E$1982='Analítico Cx.'!$B101),-('Diário 1º PA'!$O$5:$O$1982=J$1),('Diário 1º PA'!$F$5:$F$1982))+SUMPRODUCT(-('Diário 2º PA'!$E$5:$E$2027='Analítico Cx.'!$B101),-('Diário 2º PA'!$O$5:$O$2027=J$1),('Diário 2º PA'!$F$5:$F$2027))+SUMPRODUCT(-('Diário 3º PA'!$E$5:$E$2043='Analítico Cx.'!$B101),-('Diário 3º PA'!$O$5:$O$2043=J$1),('Diário 3º PA'!$F$5:$F$2043))+SUMPRODUCT(-('Diário 4º PA'!$E$5:$E$2010='Analítico Cx.'!$B101),-('Diário 4º PA'!$O$5:$O$2010=J$1),('Diário 4º PA'!$F$5:$F$2010))</f>
        <v>0</v>
      </c>
      <c r="K101" s="215">
        <f>SUMPRODUCT(-('Diário 1º PA'!$E$5:$E$1982='Analítico Cx.'!$B101),-('Diário 1º PA'!$O$5:$O$1982=K$1),('Diário 1º PA'!$F$5:$F$1982))+SUMPRODUCT(-('Diário 2º PA'!$E$5:$E$2027='Analítico Cx.'!$B101),-('Diário 2º PA'!$O$5:$O$2027=K$1),('Diário 2º PA'!$F$5:$F$2027))+SUMPRODUCT(-('Diário 3º PA'!$E$5:$E$2043='Analítico Cx.'!$B101),-('Diário 3º PA'!$O$5:$O$2043=K$1),('Diário 3º PA'!$F$5:$F$2043))+SUMPRODUCT(-('Diário 4º PA'!$E$5:$E$2010='Analítico Cx.'!$B101),-('Diário 4º PA'!$O$5:$O$2010=K$1),('Diário 4º PA'!$F$5:$F$2010))</f>
        <v>0</v>
      </c>
      <c r="L101" s="215">
        <f>SUMPRODUCT(-('Diário 1º PA'!$E$5:$E$1982='Analítico Cx.'!$B101),-('Diário 1º PA'!$O$5:$O$1982=L$1),('Diário 1º PA'!$F$5:$F$1982))+SUMPRODUCT(-('Diário 2º PA'!$E$5:$E$2027='Analítico Cx.'!$B101),-('Diário 2º PA'!$O$5:$O$2027=L$1),('Diário 2º PA'!$F$5:$F$2027))+SUMPRODUCT(-('Diário 3º PA'!$E$5:$E$2043='Analítico Cx.'!$B101),-('Diário 3º PA'!$O$5:$O$2043=L$1),('Diário 3º PA'!$F$5:$F$2043))+SUMPRODUCT(-('Diário 4º PA'!$E$5:$E$2010='Analítico Cx.'!$B101),-('Diário 4º PA'!$O$5:$O$2010=L$1),('Diário 4º PA'!$F$5:$F$2010))</f>
        <v>0</v>
      </c>
      <c r="M101" s="215">
        <f>SUMPRODUCT(-('Diário 1º PA'!$E$5:$E$1982='Analítico Cx.'!$B101),-('Diário 1º PA'!$O$5:$O$1982=M$1),('Diário 1º PA'!$F$5:$F$1982))+SUMPRODUCT(-('Diário 2º PA'!$E$5:$E$2027='Analítico Cx.'!$B101),-('Diário 2º PA'!$O$5:$O$2027=M$1),('Diário 2º PA'!$F$5:$F$2027))+SUMPRODUCT(-('Diário 3º PA'!$E$5:$E$2043='Analítico Cx.'!$B101),-('Diário 3º PA'!$O$5:$O$2043=M$1),('Diário 3º PA'!$F$5:$F$2043))+SUMPRODUCT(-('Diário 4º PA'!$E$5:$E$2010='Analítico Cx.'!$B101),-('Diário 4º PA'!$O$5:$O$2010=M$1),('Diário 4º PA'!$F$5:$F$2010))</f>
        <v>0</v>
      </c>
      <c r="N101" s="215">
        <f>SUMPRODUCT(-('Diário 1º PA'!$E$5:$E$1982='Analítico Cx.'!$B101),-('Diário 1º PA'!$O$5:$O$1982=N$1),('Diário 1º PA'!$F$5:$F$1982))+SUMPRODUCT(-('Diário 2º PA'!$E$5:$E$2027='Analítico Cx.'!$B101),-('Diário 2º PA'!$O$5:$O$2027=N$1),('Diário 2º PA'!$F$5:$F$2027))+SUMPRODUCT(-('Diário 3º PA'!$E$5:$E$2043='Analítico Cx.'!$B101),-('Diário 3º PA'!$O$5:$O$2043=N$1),('Diário 3º PA'!$F$5:$F$2043))+SUMPRODUCT(-('Diário 4º PA'!$E$5:$E$2010='Analítico Cx.'!$B101),-('Diário 4º PA'!$O$5:$O$2010=N$1),('Diário 4º PA'!$F$5:$F$2010))</f>
        <v>0</v>
      </c>
      <c r="O101" s="216">
        <f t="shared" si="16"/>
        <v>0</v>
      </c>
      <c r="P101" s="191">
        <f t="shared" si="17"/>
        <v>0</v>
      </c>
    </row>
    <row r="102" spans="1:16" ht="23.25" customHeight="1" x14ac:dyDescent="0.2">
      <c r="A102" s="225" t="s">
        <v>198</v>
      </c>
      <c r="B102" s="238" t="s">
        <v>253</v>
      </c>
      <c r="C102" s="215">
        <f>SUMPRODUCT(-('Diário 1º PA'!$E$5:$E$1982='Analítico Cx.'!$B102),-('Diário 1º PA'!$O$5:$O$1982=C$1),('Diário 1º PA'!$F$5:$F$1982))+SUMPRODUCT(-('Diário 2º PA'!$E$5:$E$2027='Analítico Cx.'!$B102),-('Diário 2º PA'!$O$5:$O$2027=C$1),('Diário 2º PA'!$F$5:$F$2027))+SUMPRODUCT(-('Diário 3º PA'!$E$5:$E$2043='Analítico Cx.'!$B102),-('Diário 3º PA'!$O$5:$O$2043=C$1),('Diário 3º PA'!$F$5:$F$2043))+SUMPRODUCT(-('Diário 4º PA'!$E$5:$E$2010='Analítico Cx.'!$B102),-('Diário 4º PA'!$O$5:$O$2010=C$1),('Diário 4º PA'!$F$5:$F$2010))</f>
        <v>0</v>
      </c>
      <c r="D102" s="215">
        <f>SUMPRODUCT(-('Diário 1º PA'!$E$5:$E$1982='Analítico Cx.'!$B102),-('Diário 1º PA'!$O$5:$O$1982=D$1),('Diário 1º PA'!$F$5:$F$1982))+SUMPRODUCT(-('Diário 2º PA'!$E$5:$E$2027='Analítico Cx.'!$B102),-('Diário 2º PA'!$O$5:$O$2027=D$1),('Diário 2º PA'!$F$5:$F$2027))+SUMPRODUCT(-('Diário 3º PA'!$E$5:$E$2043='Analítico Cx.'!$B102),-('Diário 3º PA'!$O$5:$O$2043=D$1),('Diário 3º PA'!$F$5:$F$2043))+SUMPRODUCT(-('Diário 4º PA'!$E$5:$E$2010='Analítico Cx.'!$B102),-('Diário 4º PA'!$O$5:$O$2010=D$1),('Diário 4º PA'!$F$5:$F$2010))</f>
        <v>1631.7</v>
      </c>
      <c r="E102" s="215">
        <f>SUMPRODUCT(-('Diário 1º PA'!$E$5:$E$1982='Analítico Cx.'!$B102),-('Diário 1º PA'!$O$5:$O$1982=E$1),('Diário 1º PA'!$F$5:$F$1982))+SUMPRODUCT(-('Diário 2º PA'!$E$5:$E$2027='Analítico Cx.'!$B102),-('Diário 2º PA'!$O$5:$O$2027=E$1),('Diário 2º PA'!$F$5:$F$2027))+SUMPRODUCT(-('Diário 3º PA'!$E$5:$E$2043='Analítico Cx.'!$B102),-('Diário 3º PA'!$O$5:$O$2043=E$1),('Diário 3º PA'!$F$5:$F$2043))+SUMPRODUCT(-('Diário 4º PA'!$E$5:$E$2010='Analítico Cx.'!$B102),-('Diário 4º PA'!$O$5:$O$2010=E$1),('Diário 4º PA'!$F$5:$F$2010))</f>
        <v>6032.3899999999994</v>
      </c>
      <c r="F102" s="215">
        <f>SUMPRODUCT(-('Diário 1º PA'!$E$5:$E$1982='Analítico Cx.'!$B102),-('Diário 1º PA'!$O$5:$O$1982=F$1),('Diário 1º PA'!$F$5:$F$1982))+SUMPRODUCT(-('Diário 2º PA'!$E$5:$E$2027='Analítico Cx.'!$B102),-('Diário 2º PA'!$O$5:$O$2027=F$1),('Diário 2º PA'!$F$5:$F$2027))+SUMPRODUCT(-('Diário 3º PA'!$E$5:$E$2043='Analítico Cx.'!$B102),-('Diário 3º PA'!$O$5:$O$2043=F$1),('Diário 3º PA'!$F$5:$F$2043))+SUMPRODUCT(-('Diário 4º PA'!$E$5:$E$2010='Analítico Cx.'!$B102),-('Diário 4º PA'!$O$5:$O$2010=F$1),('Diário 4º PA'!$F$5:$F$2010))</f>
        <v>0</v>
      </c>
      <c r="G102" s="215">
        <f>SUMPRODUCT(-('Diário 1º PA'!$E$5:$E$1982='Analítico Cx.'!$B102),-('Diário 1º PA'!$O$5:$O$1982=G$1),('Diário 1º PA'!$F$5:$F$1982))+SUMPRODUCT(-('Diário 2º PA'!$E$5:$E$2027='Analítico Cx.'!$B102),-('Diário 2º PA'!$O$5:$O$2027=G$1),('Diário 2º PA'!$F$5:$F$2027))+SUMPRODUCT(-('Diário 3º PA'!$E$5:$E$2043='Analítico Cx.'!$B102),-('Diário 3º PA'!$O$5:$O$2043=G$1),('Diário 3º PA'!$F$5:$F$2043))+SUMPRODUCT(-('Diário 4º PA'!$E$5:$E$2010='Analítico Cx.'!$B102),-('Diário 4º PA'!$O$5:$O$2010=G$1),('Diário 4º PA'!$F$5:$F$2010))</f>
        <v>0</v>
      </c>
      <c r="H102" s="215">
        <f>SUMPRODUCT(-('Diário 1º PA'!$E$5:$E$1982='Analítico Cx.'!$B102),-('Diário 1º PA'!$O$5:$O$1982=H$1),('Diário 1º PA'!$F$5:$F$1982))+SUMPRODUCT(-('Diário 2º PA'!$E$5:$E$2027='Analítico Cx.'!$B102),-('Diário 2º PA'!$O$5:$O$2027=H$1),('Diário 2º PA'!$F$5:$F$2027))+SUMPRODUCT(-('Diário 3º PA'!$E$5:$E$2043='Analítico Cx.'!$B102),-('Diário 3º PA'!$O$5:$O$2043=H$1),('Diário 3º PA'!$F$5:$F$2043))+SUMPRODUCT(-('Diário 4º PA'!$E$5:$E$2010='Analítico Cx.'!$B102),-('Diário 4º PA'!$O$5:$O$2010=H$1),('Diário 4º PA'!$F$5:$F$2010))</f>
        <v>0</v>
      </c>
      <c r="I102" s="215">
        <f>SUMPRODUCT(-('Diário 1º PA'!$E$5:$E$1982='Analítico Cx.'!$B102),-('Diário 1º PA'!$O$5:$O$1982=I$1),('Diário 1º PA'!$F$5:$F$1982))+SUMPRODUCT(-('Diário 2º PA'!$E$5:$E$2027='Analítico Cx.'!$B102),-('Diário 2º PA'!$O$5:$O$2027=I$1),('Diário 2º PA'!$F$5:$F$2027))+SUMPRODUCT(-('Diário 3º PA'!$E$5:$E$2043='Analítico Cx.'!$B102),-('Diário 3º PA'!$O$5:$O$2043=I$1),('Diário 3º PA'!$F$5:$F$2043))+SUMPRODUCT(-('Diário 4º PA'!$E$5:$E$2010='Analítico Cx.'!$B102),-('Diário 4º PA'!$O$5:$O$2010=I$1),('Diário 4º PA'!$F$5:$F$2010))</f>
        <v>0</v>
      </c>
      <c r="J102" s="215">
        <f>SUMPRODUCT(-('Diário 1º PA'!$E$5:$E$1982='Analítico Cx.'!$B102),-('Diário 1º PA'!$O$5:$O$1982=J$1),('Diário 1º PA'!$F$5:$F$1982))+SUMPRODUCT(-('Diário 2º PA'!$E$5:$E$2027='Analítico Cx.'!$B102),-('Diário 2º PA'!$O$5:$O$2027=J$1),('Diário 2º PA'!$F$5:$F$2027))+SUMPRODUCT(-('Diário 3º PA'!$E$5:$E$2043='Analítico Cx.'!$B102),-('Diário 3º PA'!$O$5:$O$2043=J$1),('Diário 3º PA'!$F$5:$F$2043))+SUMPRODUCT(-('Diário 4º PA'!$E$5:$E$2010='Analítico Cx.'!$B102),-('Diário 4º PA'!$O$5:$O$2010=J$1),('Diário 4º PA'!$F$5:$F$2010))</f>
        <v>0</v>
      </c>
      <c r="K102" s="215">
        <f>SUMPRODUCT(-('Diário 1º PA'!$E$5:$E$1982='Analítico Cx.'!$B102),-('Diário 1º PA'!$O$5:$O$1982=K$1),('Diário 1º PA'!$F$5:$F$1982))+SUMPRODUCT(-('Diário 2º PA'!$E$5:$E$2027='Analítico Cx.'!$B102),-('Diário 2º PA'!$O$5:$O$2027=K$1),('Diário 2º PA'!$F$5:$F$2027))+SUMPRODUCT(-('Diário 3º PA'!$E$5:$E$2043='Analítico Cx.'!$B102),-('Diário 3º PA'!$O$5:$O$2043=K$1),('Diário 3º PA'!$F$5:$F$2043))+SUMPRODUCT(-('Diário 4º PA'!$E$5:$E$2010='Analítico Cx.'!$B102),-('Diário 4º PA'!$O$5:$O$2010=K$1),('Diário 4º PA'!$F$5:$F$2010))</f>
        <v>0</v>
      </c>
      <c r="L102" s="215">
        <f>SUMPRODUCT(-('Diário 1º PA'!$E$5:$E$1982='Analítico Cx.'!$B102),-('Diário 1º PA'!$O$5:$O$1982=L$1),('Diário 1º PA'!$F$5:$F$1982))+SUMPRODUCT(-('Diário 2º PA'!$E$5:$E$2027='Analítico Cx.'!$B102),-('Diário 2º PA'!$O$5:$O$2027=L$1),('Diário 2º PA'!$F$5:$F$2027))+SUMPRODUCT(-('Diário 3º PA'!$E$5:$E$2043='Analítico Cx.'!$B102),-('Diário 3º PA'!$O$5:$O$2043=L$1),('Diário 3º PA'!$F$5:$F$2043))+SUMPRODUCT(-('Diário 4º PA'!$E$5:$E$2010='Analítico Cx.'!$B102),-('Diário 4º PA'!$O$5:$O$2010=L$1),('Diário 4º PA'!$F$5:$F$2010))</f>
        <v>0</v>
      </c>
      <c r="M102" s="215">
        <f>SUMPRODUCT(-('Diário 1º PA'!$E$5:$E$1982='Analítico Cx.'!$B102),-('Diário 1º PA'!$O$5:$O$1982=M$1),('Diário 1º PA'!$F$5:$F$1982))+SUMPRODUCT(-('Diário 2º PA'!$E$5:$E$2027='Analítico Cx.'!$B102),-('Diário 2º PA'!$O$5:$O$2027=M$1),('Diário 2º PA'!$F$5:$F$2027))+SUMPRODUCT(-('Diário 3º PA'!$E$5:$E$2043='Analítico Cx.'!$B102),-('Diário 3º PA'!$O$5:$O$2043=M$1),('Diário 3º PA'!$F$5:$F$2043))+SUMPRODUCT(-('Diário 4º PA'!$E$5:$E$2010='Analítico Cx.'!$B102),-('Diário 4º PA'!$O$5:$O$2010=M$1),('Diário 4º PA'!$F$5:$F$2010))</f>
        <v>0</v>
      </c>
      <c r="N102" s="215">
        <f>SUMPRODUCT(-('Diário 1º PA'!$E$5:$E$1982='Analítico Cx.'!$B102),-('Diário 1º PA'!$O$5:$O$1982=N$1),('Diário 1º PA'!$F$5:$F$1982))+SUMPRODUCT(-('Diário 2º PA'!$E$5:$E$2027='Analítico Cx.'!$B102),-('Diário 2º PA'!$O$5:$O$2027=N$1),('Diário 2º PA'!$F$5:$F$2027))+SUMPRODUCT(-('Diário 3º PA'!$E$5:$E$2043='Analítico Cx.'!$B102),-('Diário 3º PA'!$O$5:$O$2043=N$1),('Diário 3º PA'!$F$5:$F$2043))+SUMPRODUCT(-('Diário 4º PA'!$E$5:$E$2010='Analítico Cx.'!$B102),-('Diário 4º PA'!$O$5:$O$2010=N$1),('Diário 4º PA'!$F$5:$F$2010))</f>
        <v>0</v>
      </c>
      <c r="O102" s="216">
        <f t="shared" si="16"/>
        <v>7664.0899999999992</v>
      </c>
      <c r="P102" s="191">
        <f t="shared" si="17"/>
        <v>1.1118466209734221E-3</v>
      </c>
    </row>
    <row r="103" spans="1:16" ht="23.25" customHeight="1" x14ac:dyDescent="0.2">
      <c r="A103" s="225" t="s">
        <v>199</v>
      </c>
      <c r="B103" s="238" t="s">
        <v>0</v>
      </c>
      <c r="C103" s="215">
        <f>SUMPRODUCT(-('Diário 1º PA'!$E$5:$E$1982='Analítico Cx.'!$B103),-('Diário 1º PA'!$O$5:$O$1982=C$1),('Diário 1º PA'!$F$5:$F$1982))+SUMPRODUCT(-('Diário 2º PA'!$E$5:$E$2027='Analítico Cx.'!$B103),-('Diário 2º PA'!$O$5:$O$2027=C$1),('Diário 2º PA'!$F$5:$F$2027))+SUMPRODUCT(-('Diário 3º PA'!$E$5:$E$2043='Analítico Cx.'!$B103),-('Diário 3º PA'!$O$5:$O$2043=C$1),('Diário 3º PA'!$F$5:$F$2043))+SUMPRODUCT(-('Diário 4º PA'!$E$5:$E$2010='Analítico Cx.'!$B103),-('Diário 4º PA'!$O$5:$O$2010=C$1),('Diário 4º PA'!$F$5:$F$2010))</f>
        <v>0</v>
      </c>
      <c r="D103" s="215">
        <f>SUMPRODUCT(-('Diário 1º PA'!$E$5:$E$1982='Analítico Cx.'!$B103),-('Diário 1º PA'!$O$5:$O$1982=D$1),('Diário 1º PA'!$F$5:$F$1982))+SUMPRODUCT(-('Diário 2º PA'!$E$5:$E$2027='Analítico Cx.'!$B103),-('Diário 2º PA'!$O$5:$O$2027=D$1),('Diário 2º PA'!$F$5:$F$2027))+SUMPRODUCT(-('Diário 3º PA'!$E$5:$E$2043='Analítico Cx.'!$B103),-('Diário 3º PA'!$O$5:$O$2043=D$1),('Diário 3º PA'!$F$5:$F$2043))+SUMPRODUCT(-('Diário 4º PA'!$E$5:$E$2010='Analítico Cx.'!$B103),-('Diário 4º PA'!$O$5:$O$2010=D$1),('Diário 4º PA'!$F$5:$F$2010))</f>
        <v>818.78000000000009</v>
      </c>
      <c r="E103" s="215">
        <f>SUMPRODUCT(-('Diário 1º PA'!$E$5:$E$1982='Analítico Cx.'!$B103),-('Diário 1º PA'!$O$5:$O$1982=E$1),('Diário 1º PA'!$F$5:$F$1982))+SUMPRODUCT(-('Diário 2º PA'!$E$5:$E$2027='Analítico Cx.'!$B103),-('Diário 2º PA'!$O$5:$O$2027=E$1),('Diário 2º PA'!$F$5:$F$2027))+SUMPRODUCT(-('Diário 3º PA'!$E$5:$E$2043='Analítico Cx.'!$B103),-('Diário 3º PA'!$O$5:$O$2043=E$1),('Diário 3º PA'!$F$5:$F$2043))+SUMPRODUCT(-('Diário 4º PA'!$E$5:$E$2010='Analítico Cx.'!$B103),-('Diário 4º PA'!$O$5:$O$2010=E$1),('Diário 4º PA'!$F$5:$F$2010))</f>
        <v>6990.2900000000009</v>
      </c>
      <c r="F103" s="215">
        <f>SUMPRODUCT(-('Diário 1º PA'!$E$5:$E$1982='Analítico Cx.'!$B103),-('Diário 1º PA'!$O$5:$O$1982=F$1),('Diário 1º PA'!$F$5:$F$1982))+SUMPRODUCT(-('Diário 2º PA'!$E$5:$E$2027='Analítico Cx.'!$B103),-('Diário 2º PA'!$O$5:$O$2027=F$1),('Diário 2º PA'!$F$5:$F$2027))+SUMPRODUCT(-('Diário 3º PA'!$E$5:$E$2043='Analítico Cx.'!$B103),-('Diário 3º PA'!$O$5:$O$2043=F$1),('Diário 3º PA'!$F$5:$F$2043))+SUMPRODUCT(-('Diário 4º PA'!$E$5:$E$2010='Analítico Cx.'!$B103),-('Diário 4º PA'!$O$5:$O$2010=F$1),('Diário 4º PA'!$F$5:$F$2010))</f>
        <v>0</v>
      </c>
      <c r="G103" s="215">
        <f>SUMPRODUCT(-('Diário 1º PA'!$E$5:$E$1982='Analítico Cx.'!$B103),-('Diário 1º PA'!$O$5:$O$1982=G$1),('Diário 1º PA'!$F$5:$F$1982))+SUMPRODUCT(-('Diário 2º PA'!$E$5:$E$2027='Analítico Cx.'!$B103),-('Diário 2º PA'!$O$5:$O$2027=G$1),('Diário 2º PA'!$F$5:$F$2027))+SUMPRODUCT(-('Diário 3º PA'!$E$5:$E$2043='Analítico Cx.'!$B103),-('Diário 3º PA'!$O$5:$O$2043=G$1),('Diário 3º PA'!$F$5:$F$2043))+SUMPRODUCT(-('Diário 4º PA'!$E$5:$E$2010='Analítico Cx.'!$B103),-('Diário 4º PA'!$O$5:$O$2010=G$1),('Diário 4º PA'!$F$5:$F$2010))</f>
        <v>0</v>
      </c>
      <c r="H103" s="215">
        <f>SUMPRODUCT(-('Diário 1º PA'!$E$5:$E$1982='Analítico Cx.'!$B103),-('Diário 1º PA'!$O$5:$O$1982=H$1),('Diário 1º PA'!$F$5:$F$1982))+SUMPRODUCT(-('Diário 2º PA'!$E$5:$E$2027='Analítico Cx.'!$B103),-('Diário 2º PA'!$O$5:$O$2027=H$1),('Diário 2º PA'!$F$5:$F$2027))+SUMPRODUCT(-('Diário 3º PA'!$E$5:$E$2043='Analítico Cx.'!$B103),-('Diário 3º PA'!$O$5:$O$2043=H$1),('Diário 3º PA'!$F$5:$F$2043))+SUMPRODUCT(-('Diário 4º PA'!$E$5:$E$2010='Analítico Cx.'!$B103),-('Diário 4º PA'!$O$5:$O$2010=H$1),('Diário 4º PA'!$F$5:$F$2010))</f>
        <v>0</v>
      </c>
      <c r="I103" s="215">
        <f>SUMPRODUCT(-('Diário 1º PA'!$E$5:$E$1982='Analítico Cx.'!$B103),-('Diário 1º PA'!$O$5:$O$1982=I$1),('Diário 1º PA'!$F$5:$F$1982))+SUMPRODUCT(-('Diário 2º PA'!$E$5:$E$2027='Analítico Cx.'!$B103),-('Diário 2º PA'!$O$5:$O$2027=I$1),('Diário 2º PA'!$F$5:$F$2027))+SUMPRODUCT(-('Diário 3º PA'!$E$5:$E$2043='Analítico Cx.'!$B103),-('Diário 3º PA'!$O$5:$O$2043=I$1),('Diário 3º PA'!$F$5:$F$2043))+SUMPRODUCT(-('Diário 4º PA'!$E$5:$E$2010='Analítico Cx.'!$B103),-('Diário 4º PA'!$O$5:$O$2010=I$1),('Diário 4º PA'!$F$5:$F$2010))</f>
        <v>0</v>
      </c>
      <c r="J103" s="215">
        <f>SUMPRODUCT(-('Diário 1º PA'!$E$5:$E$1982='Analítico Cx.'!$B103),-('Diário 1º PA'!$O$5:$O$1982=J$1),('Diário 1º PA'!$F$5:$F$1982))+SUMPRODUCT(-('Diário 2º PA'!$E$5:$E$2027='Analítico Cx.'!$B103),-('Diário 2º PA'!$O$5:$O$2027=J$1),('Diário 2º PA'!$F$5:$F$2027))+SUMPRODUCT(-('Diário 3º PA'!$E$5:$E$2043='Analítico Cx.'!$B103),-('Diário 3º PA'!$O$5:$O$2043=J$1),('Diário 3º PA'!$F$5:$F$2043))+SUMPRODUCT(-('Diário 4º PA'!$E$5:$E$2010='Analítico Cx.'!$B103),-('Diário 4º PA'!$O$5:$O$2010=J$1),('Diário 4º PA'!$F$5:$F$2010))</f>
        <v>0</v>
      </c>
      <c r="K103" s="215">
        <f>SUMPRODUCT(-('Diário 1º PA'!$E$5:$E$1982='Analítico Cx.'!$B103),-('Diário 1º PA'!$O$5:$O$1982=K$1),('Diário 1º PA'!$F$5:$F$1982))+SUMPRODUCT(-('Diário 2º PA'!$E$5:$E$2027='Analítico Cx.'!$B103),-('Diário 2º PA'!$O$5:$O$2027=K$1),('Diário 2º PA'!$F$5:$F$2027))+SUMPRODUCT(-('Diário 3º PA'!$E$5:$E$2043='Analítico Cx.'!$B103),-('Diário 3º PA'!$O$5:$O$2043=K$1),('Diário 3º PA'!$F$5:$F$2043))+SUMPRODUCT(-('Diário 4º PA'!$E$5:$E$2010='Analítico Cx.'!$B103),-('Diário 4º PA'!$O$5:$O$2010=K$1),('Diário 4º PA'!$F$5:$F$2010))</f>
        <v>0</v>
      </c>
      <c r="L103" s="215">
        <f>SUMPRODUCT(-('Diário 1º PA'!$E$5:$E$1982='Analítico Cx.'!$B103),-('Diário 1º PA'!$O$5:$O$1982=L$1),('Diário 1º PA'!$F$5:$F$1982))+SUMPRODUCT(-('Diário 2º PA'!$E$5:$E$2027='Analítico Cx.'!$B103),-('Diário 2º PA'!$O$5:$O$2027=L$1),('Diário 2º PA'!$F$5:$F$2027))+SUMPRODUCT(-('Diário 3º PA'!$E$5:$E$2043='Analítico Cx.'!$B103),-('Diário 3º PA'!$O$5:$O$2043=L$1),('Diário 3º PA'!$F$5:$F$2043))+SUMPRODUCT(-('Diário 4º PA'!$E$5:$E$2010='Analítico Cx.'!$B103),-('Diário 4º PA'!$O$5:$O$2010=L$1),('Diário 4º PA'!$F$5:$F$2010))</f>
        <v>0</v>
      </c>
      <c r="M103" s="215">
        <f>SUMPRODUCT(-('Diário 1º PA'!$E$5:$E$1982='Analítico Cx.'!$B103),-('Diário 1º PA'!$O$5:$O$1982=M$1),('Diário 1º PA'!$F$5:$F$1982))+SUMPRODUCT(-('Diário 2º PA'!$E$5:$E$2027='Analítico Cx.'!$B103),-('Diário 2º PA'!$O$5:$O$2027=M$1),('Diário 2º PA'!$F$5:$F$2027))+SUMPRODUCT(-('Diário 3º PA'!$E$5:$E$2043='Analítico Cx.'!$B103),-('Diário 3º PA'!$O$5:$O$2043=M$1),('Diário 3º PA'!$F$5:$F$2043))+SUMPRODUCT(-('Diário 4º PA'!$E$5:$E$2010='Analítico Cx.'!$B103),-('Diário 4º PA'!$O$5:$O$2010=M$1),('Diário 4º PA'!$F$5:$F$2010))</f>
        <v>0</v>
      </c>
      <c r="N103" s="215">
        <f>SUMPRODUCT(-('Diário 1º PA'!$E$5:$E$1982='Analítico Cx.'!$B103),-('Diário 1º PA'!$O$5:$O$1982=N$1),('Diário 1º PA'!$F$5:$F$1982))+SUMPRODUCT(-('Diário 2º PA'!$E$5:$E$2027='Analítico Cx.'!$B103),-('Diário 2º PA'!$O$5:$O$2027=N$1),('Diário 2º PA'!$F$5:$F$2027))+SUMPRODUCT(-('Diário 3º PA'!$E$5:$E$2043='Analítico Cx.'!$B103),-('Diário 3º PA'!$O$5:$O$2043=N$1),('Diário 3º PA'!$F$5:$F$2043))+SUMPRODUCT(-('Diário 4º PA'!$E$5:$E$2010='Analítico Cx.'!$B103),-('Diário 4º PA'!$O$5:$O$2010=N$1),('Diário 4º PA'!$F$5:$F$2010))</f>
        <v>0</v>
      </c>
      <c r="O103" s="216">
        <f t="shared" si="16"/>
        <v>7809.0700000000006</v>
      </c>
      <c r="P103" s="191">
        <f t="shared" si="17"/>
        <v>1.1328791927606436E-3</v>
      </c>
    </row>
    <row r="104" spans="1:16" ht="23.25" customHeight="1" x14ac:dyDescent="0.2">
      <c r="A104" s="225" t="s">
        <v>200</v>
      </c>
      <c r="B104" s="237" t="s">
        <v>89</v>
      </c>
      <c r="C104" s="215">
        <f>SUMPRODUCT(-('Diário 1º PA'!$E$5:$E$1982='Analítico Cx.'!$B104),-('Diário 1º PA'!$O$5:$O$1982=C$1),('Diário 1º PA'!$F$5:$F$1982))+SUMPRODUCT(-('Diário 2º PA'!$E$5:$E$2027='Analítico Cx.'!$B104),-('Diário 2º PA'!$O$5:$O$2027=C$1),('Diário 2º PA'!$F$5:$F$2027))+SUMPRODUCT(-('Diário 3º PA'!$E$5:$E$2043='Analítico Cx.'!$B104),-('Diário 3º PA'!$O$5:$O$2043=C$1),('Diário 3º PA'!$F$5:$F$2043))+SUMPRODUCT(-('Diário 4º PA'!$E$5:$E$2010='Analítico Cx.'!$B104),-('Diário 4º PA'!$O$5:$O$2010=C$1),('Diário 4º PA'!$F$5:$F$2010))</f>
        <v>0</v>
      </c>
      <c r="D104" s="215">
        <f>SUMPRODUCT(-('Diário 1º PA'!$E$5:$E$1982='Analítico Cx.'!$B104),-('Diário 1º PA'!$O$5:$O$1982=D$1),('Diário 1º PA'!$F$5:$F$1982))+SUMPRODUCT(-('Diário 2º PA'!$E$5:$E$2027='Analítico Cx.'!$B104),-('Diário 2º PA'!$O$5:$O$2027=D$1),('Diário 2º PA'!$F$5:$F$2027))+SUMPRODUCT(-('Diário 3º PA'!$E$5:$E$2043='Analítico Cx.'!$B104),-('Diário 3º PA'!$O$5:$O$2043=D$1),('Diário 3º PA'!$F$5:$F$2043))+SUMPRODUCT(-('Diário 4º PA'!$E$5:$E$2010='Analítico Cx.'!$B104),-('Diário 4º PA'!$O$5:$O$2010=D$1),('Diário 4º PA'!$F$5:$F$2010))</f>
        <v>0</v>
      </c>
      <c r="E104" s="215">
        <f>SUMPRODUCT(-('Diário 1º PA'!$E$5:$E$1982='Analítico Cx.'!$B104),-('Diário 1º PA'!$O$5:$O$1982=E$1),('Diário 1º PA'!$F$5:$F$1982))+SUMPRODUCT(-('Diário 2º PA'!$E$5:$E$2027='Analítico Cx.'!$B104),-('Diário 2º PA'!$O$5:$O$2027=E$1),('Diário 2º PA'!$F$5:$F$2027))+SUMPRODUCT(-('Diário 3º PA'!$E$5:$E$2043='Analítico Cx.'!$B104),-('Diário 3º PA'!$O$5:$O$2043=E$1),('Diário 3º PA'!$F$5:$F$2043))+SUMPRODUCT(-('Diário 4º PA'!$E$5:$E$2010='Analítico Cx.'!$B104),-('Diário 4º PA'!$O$5:$O$2010=E$1),('Diário 4º PA'!$F$5:$F$2010))</f>
        <v>1889.7</v>
      </c>
      <c r="F104" s="215">
        <f>SUMPRODUCT(-('Diário 1º PA'!$E$5:$E$1982='Analítico Cx.'!$B104),-('Diário 1º PA'!$O$5:$O$1982=F$1),('Diário 1º PA'!$F$5:$F$1982))+SUMPRODUCT(-('Diário 2º PA'!$E$5:$E$2027='Analítico Cx.'!$B104),-('Diário 2º PA'!$O$5:$O$2027=F$1),('Diário 2º PA'!$F$5:$F$2027))+SUMPRODUCT(-('Diário 3º PA'!$E$5:$E$2043='Analítico Cx.'!$B104),-('Diário 3º PA'!$O$5:$O$2043=F$1),('Diário 3º PA'!$F$5:$F$2043))+SUMPRODUCT(-('Diário 4º PA'!$E$5:$E$2010='Analítico Cx.'!$B104),-('Diário 4º PA'!$O$5:$O$2010=F$1),('Diário 4º PA'!$F$5:$F$2010))</f>
        <v>0</v>
      </c>
      <c r="G104" s="215">
        <f>SUMPRODUCT(-('Diário 1º PA'!$E$5:$E$1982='Analítico Cx.'!$B104),-('Diário 1º PA'!$O$5:$O$1982=G$1),('Diário 1º PA'!$F$5:$F$1982))+SUMPRODUCT(-('Diário 2º PA'!$E$5:$E$2027='Analítico Cx.'!$B104),-('Diário 2º PA'!$O$5:$O$2027=G$1),('Diário 2º PA'!$F$5:$F$2027))+SUMPRODUCT(-('Diário 3º PA'!$E$5:$E$2043='Analítico Cx.'!$B104),-('Diário 3º PA'!$O$5:$O$2043=G$1),('Diário 3º PA'!$F$5:$F$2043))+SUMPRODUCT(-('Diário 4º PA'!$E$5:$E$2010='Analítico Cx.'!$B104),-('Diário 4º PA'!$O$5:$O$2010=G$1),('Diário 4º PA'!$F$5:$F$2010))</f>
        <v>0</v>
      </c>
      <c r="H104" s="215">
        <f>SUMPRODUCT(-('Diário 1º PA'!$E$5:$E$1982='Analítico Cx.'!$B104),-('Diário 1º PA'!$O$5:$O$1982=H$1),('Diário 1º PA'!$F$5:$F$1982))+SUMPRODUCT(-('Diário 2º PA'!$E$5:$E$2027='Analítico Cx.'!$B104),-('Diário 2º PA'!$O$5:$O$2027=H$1),('Diário 2º PA'!$F$5:$F$2027))+SUMPRODUCT(-('Diário 3º PA'!$E$5:$E$2043='Analítico Cx.'!$B104),-('Diário 3º PA'!$O$5:$O$2043=H$1),('Diário 3º PA'!$F$5:$F$2043))+SUMPRODUCT(-('Diário 4º PA'!$E$5:$E$2010='Analítico Cx.'!$B104),-('Diário 4º PA'!$O$5:$O$2010=H$1),('Diário 4º PA'!$F$5:$F$2010))</f>
        <v>0</v>
      </c>
      <c r="I104" s="215">
        <f>SUMPRODUCT(-('Diário 1º PA'!$E$5:$E$1982='Analítico Cx.'!$B104),-('Diário 1º PA'!$O$5:$O$1982=I$1),('Diário 1º PA'!$F$5:$F$1982))+SUMPRODUCT(-('Diário 2º PA'!$E$5:$E$2027='Analítico Cx.'!$B104),-('Diário 2º PA'!$O$5:$O$2027=I$1),('Diário 2º PA'!$F$5:$F$2027))+SUMPRODUCT(-('Diário 3º PA'!$E$5:$E$2043='Analítico Cx.'!$B104),-('Diário 3º PA'!$O$5:$O$2043=I$1),('Diário 3º PA'!$F$5:$F$2043))+SUMPRODUCT(-('Diário 4º PA'!$E$5:$E$2010='Analítico Cx.'!$B104),-('Diário 4º PA'!$O$5:$O$2010=I$1),('Diário 4º PA'!$F$5:$F$2010))</f>
        <v>0</v>
      </c>
      <c r="J104" s="215">
        <f>SUMPRODUCT(-('Diário 1º PA'!$E$5:$E$1982='Analítico Cx.'!$B104),-('Diário 1º PA'!$O$5:$O$1982=J$1),('Diário 1º PA'!$F$5:$F$1982))+SUMPRODUCT(-('Diário 2º PA'!$E$5:$E$2027='Analítico Cx.'!$B104),-('Diário 2º PA'!$O$5:$O$2027=J$1),('Diário 2º PA'!$F$5:$F$2027))+SUMPRODUCT(-('Diário 3º PA'!$E$5:$E$2043='Analítico Cx.'!$B104),-('Diário 3º PA'!$O$5:$O$2043=J$1),('Diário 3º PA'!$F$5:$F$2043))+SUMPRODUCT(-('Diário 4º PA'!$E$5:$E$2010='Analítico Cx.'!$B104),-('Diário 4º PA'!$O$5:$O$2010=J$1),('Diário 4º PA'!$F$5:$F$2010))</f>
        <v>0</v>
      </c>
      <c r="K104" s="215">
        <f>SUMPRODUCT(-('Diário 1º PA'!$E$5:$E$1982='Analítico Cx.'!$B104),-('Diário 1º PA'!$O$5:$O$1982=K$1),('Diário 1º PA'!$F$5:$F$1982))+SUMPRODUCT(-('Diário 2º PA'!$E$5:$E$2027='Analítico Cx.'!$B104),-('Diário 2º PA'!$O$5:$O$2027=K$1),('Diário 2º PA'!$F$5:$F$2027))+SUMPRODUCT(-('Diário 3º PA'!$E$5:$E$2043='Analítico Cx.'!$B104),-('Diário 3º PA'!$O$5:$O$2043=K$1),('Diário 3º PA'!$F$5:$F$2043))+SUMPRODUCT(-('Diário 4º PA'!$E$5:$E$2010='Analítico Cx.'!$B104),-('Diário 4º PA'!$O$5:$O$2010=K$1),('Diário 4º PA'!$F$5:$F$2010))</f>
        <v>0</v>
      </c>
      <c r="L104" s="215">
        <f>SUMPRODUCT(-('Diário 1º PA'!$E$5:$E$1982='Analítico Cx.'!$B104),-('Diário 1º PA'!$O$5:$O$1982=L$1),('Diário 1º PA'!$F$5:$F$1982))+SUMPRODUCT(-('Diário 2º PA'!$E$5:$E$2027='Analítico Cx.'!$B104),-('Diário 2º PA'!$O$5:$O$2027=L$1),('Diário 2º PA'!$F$5:$F$2027))+SUMPRODUCT(-('Diário 3º PA'!$E$5:$E$2043='Analítico Cx.'!$B104),-('Diário 3º PA'!$O$5:$O$2043=L$1),('Diário 3º PA'!$F$5:$F$2043))+SUMPRODUCT(-('Diário 4º PA'!$E$5:$E$2010='Analítico Cx.'!$B104),-('Diário 4º PA'!$O$5:$O$2010=L$1),('Diário 4º PA'!$F$5:$F$2010))</f>
        <v>0</v>
      </c>
      <c r="M104" s="215">
        <f>SUMPRODUCT(-('Diário 1º PA'!$E$5:$E$1982='Analítico Cx.'!$B104),-('Diário 1º PA'!$O$5:$O$1982=M$1),('Diário 1º PA'!$F$5:$F$1982))+SUMPRODUCT(-('Diário 2º PA'!$E$5:$E$2027='Analítico Cx.'!$B104),-('Diário 2º PA'!$O$5:$O$2027=M$1),('Diário 2º PA'!$F$5:$F$2027))+SUMPRODUCT(-('Diário 3º PA'!$E$5:$E$2043='Analítico Cx.'!$B104),-('Diário 3º PA'!$O$5:$O$2043=M$1),('Diário 3º PA'!$F$5:$F$2043))+SUMPRODUCT(-('Diário 4º PA'!$E$5:$E$2010='Analítico Cx.'!$B104),-('Diário 4º PA'!$O$5:$O$2010=M$1),('Diário 4º PA'!$F$5:$F$2010))</f>
        <v>0</v>
      </c>
      <c r="N104" s="215">
        <f>SUMPRODUCT(-('Diário 1º PA'!$E$5:$E$1982='Analítico Cx.'!$B104),-('Diário 1º PA'!$O$5:$O$1982=N$1),('Diário 1º PA'!$F$5:$F$1982))+SUMPRODUCT(-('Diário 2º PA'!$E$5:$E$2027='Analítico Cx.'!$B104),-('Diário 2º PA'!$O$5:$O$2027=N$1),('Diário 2º PA'!$F$5:$F$2027))+SUMPRODUCT(-('Diário 3º PA'!$E$5:$E$2043='Analítico Cx.'!$B104),-('Diário 3º PA'!$O$5:$O$2043=N$1),('Diário 3º PA'!$F$5:$F$2043))+SUMPRODUCT(-('Diário 4º PA'!$E$5:$E$2010='Analítico Cx.'!$B104),-('Diário 4º PA'!$O$5:$O$2010=N$1),('Diário 4º PA'!$F$5:$F$2010))</f>
        <v>0</v>
      </c>
      <c r="O104" s="216">
        <f t="shared" si="16"/>
        <v>1889.7</v>
      </c>
      <c r="P104" s="191">
        <f t="shared" si="17"/>
        <v>2.7414299149063694E-4</v>
      </c>
    </row>
    <row r="105" spans="1:16" ht="23.25" customHeight="1" x14ac:dyDescent="0.2">
      <c r="A105" s="225" t="s">
        <v>201</v>
      </c>
      <c r="B105" s="239" t="s">
        <v>222</v>
      </c>
      <c r="C105" s="215">
        <f>SUMPRODUCT(-('Diário 1º PA'!$E$5:$E$1982='Analítico Cx.'!$B105),-('Diário 1º PA'!$O$5:$O$1982=C$1),('Diário 1º PA'!$F$5:$F$1982))+SUMPRODUCT(-('Diário 2º PA'!$E$5:$E$2027='Analítico Cx.'!$B105),-('Diário 2º PA'!$O$5:$O$2027=C$1),('Diário 2º PA'!$F$5:$F$2027))+SUMPRODUCT(-('Diário 3º PA'!$E$5:$E$2043='Analítico Cx.'!$B105),-('Diário 3º PA'!$O$5:$O$2043=C$1),('Diário 3º PA'!$F$5:$F$2043))+SUMPRODUCT(-('Diário 4º PA'!$E$5:$E$2010='Analítico Cx.'!$B105),-('Diário 4º PA'!$O$5:$O$2010=C$1),('Diário 4º PA'!$F$5:$F$2010))</f>
        <v>0</v>
      </c>
      <c r="D105" s="215">
        <f>SUMPRODUCT(-('Diário 1º PA'!$E$5:$E$1982='Analítico Cx.'!$B105),-('Diário 1º PA'!$O$5:$O$1982=D$1),('Diário 1º PA'!$F$5:$F$1982))+SUMPRODUCT(-('Diário 2º PA'!$E$5:$E$2027='Analítico Cx.'!$B105),-('Diário 2º PA'!$O$5:$O$2027=D$1),('Diário 2º PA'!$F$5:$F$2027))+SUMPRODUCT(-('Diário 3º PA'!$E$5:$E$2043='Analítico Cx.'!$B105),-('Diário 3º PA'!$O$5:$O$2043=D$1),('Diário 3º PA'!$F$5:$F$2043))+SUMPRODUCT(-('Diário 4º PA'!$E$5:$E$2010='Analítico Cx.'!$B105),-('Diário 4º PA'!$O$5:$O$2010=D$1),('Diário 4º PA'!$F$5:$F$2010))</f>
        <v>0</v>
      </c>
      <c r="E105" s="215">
        <f>SUMPRODUCT(-('Diário 1º PA'!$E$5:$E$1982='Analítico Cx.'!$B105),-('Diário 1º PA'!$O$5:$O$1982=E$1),('Diário 1º PA'!$F$5:$F$1982))+SUMPRODUCT(-('Diário 2º PA'!$E$5:$E$2027='Analítico Cx.'!$B105),-('Diário 2º PA'!$O$5:$O$2027=E$1),('Diário 2º PA'!$F$5:$F$2027))+SUMPRODUCT(-('Diário 3º PA'!$E$5:$E$2043='Analítico Cx.'!$B105),-('Diário 3º PA'!$O$5:$O$2043=E$1),('Diário 3º PA'!$F$5:$F$2043))+SUMPRODUCT(-('Diário 4º PA'!$E$5:$E$2010='Analítico Cx.'!$B105),-('Diário 4º PA'!$O$5:$O$2010=E$1),('Diário 4º PA'!$F$5:$F$2010))</f>
        <v>0</v>
      </c>
      <c r="F105" s="215">
        <f>SUMPRODUCT(-('Diário 1º PA'!$E$5:$E$1982='Analítico Cx.'!$B105),-('Diário 1º PA'!$O$5:$O$1982=F$1),('Diário 1º PA'!$F$5:$F$1982))+SUMPRODUCT(-('Diário 2º PA'!$E$5:$E$2027='Analítico Cx.'!$B105),-('Diário 2º PA'!$O$5:$O$2027=F$1),('Diário 2º PA'!$F$5:$F$2027))+SUMPRODUCT(-('Diário 3º PA'!$E$5:$E$2043='Analítico Cx.'!$B105),-('Diário 3º PA'!$O$5:$O$2043=F$1),('Diário 3º PA'!$F$5:$F$2043))+SUMPRODUCT(-('Diário 4º PA'!$E$5:$E$2010='Analítico Cx.'!$B105),-('Diário 4º PA'!$O$5:$O$2010=F$1),('Diário 4º PA'!$F$5:$F$2010))</f>
        <v>0</v>
      </c>
      <c r="G105" s="215">
        <f>SUMPRODUCT(-('Diário 1º PA'!$E$5:$E$1982='Analítico Cx.'!$B105),-('Diário 1º PA'!$O$5:$O$1982=G$1),('Diário 1º PA'!$F$5:$F$1982))+SUMPRODUCT(-('Diário 2º PA'!$E$5:$E$2027='Analítico Cx.'!$B105),-('Diário 2º PA'!$O$5:$O$2027=G$1),('Diário 2º PA'!$F$5:$F$2027))+SUMPRODUCT(-('Diário 3º PA'!$E$5:$E$2043='Analítico Cx.'!$B105),-('Diário 3º PA'!$O$5:$O$2043=G$1),('Diário 3º PA'!$F$5:$F$2043))+SUMPRODUCT(-('Diário 4º PA'!$E$5:$E$2010='Analítico Cx.'!$B105),-('Diário 4º PA'!$O$5:$O$2010=G$1),('Diário 4º PA'!$F$5:$F$2010))</f>
        <v>0</v>
      </c>
      <c r="H105" s="215">
        <f>SUMPRODUCT(-('Diário 1º PA'!$E$5:$E$1982='Analítico Cx.'!$B105),-('Diário 1º PA'!$O$5:$O$1982=H$1),('Diário 1º PA'!$F$5:$F$1982))+SUMPRODUCT(-('Diário 2º PA'!$E$5:$E$2027='Analítico Cx.'!$B105),-('Diário 2º PA'!$O$5:$O$2027=H$1),('Diário 2º PA'!$F$5:$F$2027))+SUMPRODUCT(-('Diário 3º PA'!$E$5:$E$2043='Analítico Cx.'!$B105),-('Diário 3º PA'!$O$5:$O$2043=H$1),('Diário 3º PA'!$F$5:$F$2043))+SUMPRODUCT(-('Diário 4º PA'!$E$5:$E$2010='Analítico Cx.'!$B105),-('Diário 4º PA'!$O$5:$O$2010=H$1),('Diário 4º PA'!$F$5:$F$2010))</f>
        <v>0</v>
      </c>
      <c r="I105" s="215">
        <f>SUMPRODUCT(-('Diário 1º PA'!$E$5:$E$1982='Analítico Cx.'!$B105),-('Diário 1º PA'!$O$5:$O$1982=I$1),('Diário 1º PA'!$F$5:$F$1982))+SUMPRODUCT(-('Diário 2º PA'!$E$5:$E$2027='Analítico Cx.'!$B105),-('Diário 2º PA'!$O$5:$O$2027=I$1),('Diário 2º PA'!$F$5:$F$2027))+SUMPRODUCT(-('Diário 3º PA'!$E$5:$E$2043='Analítico Cx.'!$B105),-('Diário 3º PA'!$O$5:$O$2043=I$1),('Diário 3º PA'!$F$5:$F$2043))+SUMPRODUCT(-('Diário 4º PA'!$E$5:$E$2010='Analítico Cx.'!$B105),-('Diário 4º PA'!$O$5:$O$2010=I$1),('Diário 4º PA'!$F$5:$F$2010))</f>
        <v>0</v>
      </c>
      <c r="J105" s="215">
        <f>SUMPRODUCT(-('Diário 1º PA'!$E$5:$E$1982='Analítico Cx.'!$B105),-('Diário 1º PA'!$O$5:$O$1982=J$1),('Diário 1º PA'!$F$5:$F$1982))+SUMPRODUCT(-('Diário 2º PA'!$E$5:$E$2027='Analítico Cx.'!$B105),-('Diário 2º PA'!$O$5:$O$2027=J$1),('Diário 2º PA'!$F$5:$F$2027))+SUMPRODUCT(-('Diário 3º PA'!$E$5:$E$2043='Analítico Cx.'!$B105),-('Diário 3º PA'!$O$5:$O$2043=J$1),('Diário 3º PA'!$F$5:$F$2043))+SUMPRODUCT(-('Diário 4º PA'!$E$5:$E$2010='Analítico Cx.'!$B105),-('Diário 4º PA'!$O$5:$O$2010=J$1),('Diário 4º PA'!$F$5:$F$2010))</f>
        <v>0</v>
      </c>
      <c r="K105" s="215">
        <f>SUMPRODUCT(-('Diário 1º PA'!$E$5:$E$1982='Analítico Cx.'!$B105),-('Diário 1º PA'!$O$5:$O$1982=K$1),('Diário 1º PA'!$F$5:$F$1982))+SUMPRODUCT(-('Diário 2º PA'!$E$5:$E$2027='Analítico Cx.'!$B105),-('Diário 2º PA'!$O$5:$O$2027=K$1),('Diário 2º PA'!$F$5:$F$2027))+SUMPRODUCT(-('Diário 3º PA'!$E$5:$E$2043='Analítico Cx.'!$B105),-('Diário 3º PA'!$O$5:$O$2043=K$1),('Diário 3º PA'!$F$5:$F$2043))+SUMPRODUCT(-('Diário 4º PA'!$E$5:$E$2010='Analítico Cx.'!$B105),-('Diário 4º PA'!$O$5:$O$2010=K$1),('Diário 4º PA'!$F$5:$F$2010))</f>
        <v>0</v>
      </c>
      <c r="L105" s="215">
        <f>SUMPRODUCT(-('Diário 1º PA'!$E$5:$E$1982='Analítico Cx.'!$B105),-('Diário 1º PA'!$O$5:$O$1982=L$1),('Diário 1º PA'!$F$5:$F$1982))+SUMPRODUCT(-('Diário 2º PA'!$E$5:$E$2027='Analítico Cx.'!$B105),-('Diário 2º PA'!$O$5:$O$2027=L$1),('Diário 2º PA'!$F$5:$F$2027))+SUMPRODUCT(-('Diário 3º PA'!$E$5:$E$2043='Analítico Cx.'!$B105),-('Diário 3º PA'!$O$5:$O$2043=L$1),('Diário 3º PA'!$F$5:$F$2043))+SUMPRODUCT(-('Diário 4º PA'!$E$5:$E$2010='Analítico Cx.'!$B105),-('Diário 4º PA'!$O$5:$O$2010=L$1),('Diário 4º PA'!$F$5:$F$2010))</f>
        <v>0</v>
      </c>
      <c r="M105" s="215">
        <f>SUMPRODUCT(-('Diário 1º PA'!$E$5:$E$1982='Analítico Cx.'!$B105),-('Diário 1º PA'!$O$5:$O$1982=M$1),('Diário 1º PA'!$F$5:$F$1982))+SUMPRODUCT(-('Diário 2º PA'!$E$5:$E$2027='Analítico Cx.'!$B105),-('Diário 2º PA'!$O$5:$O$2027=M$1),('Diário 2º PA'!$F$5:$F$2027))+SUMPRODUCT(-('Diário 3º PA'!$E$5:$E$2043='Analítico Cx.'!$B105),-('Diário 3º PA'!$O$5:$O$2043=M$1),('Diário 3º PA'!$F$5:$F$2043))+SUMPRODUCT(-('Diário 4º PA'!$E$5:$E$2010='Analítico Cx.'!$B105),-('Diário 4º PA'!$O$5:$O$2010=M$1),('Diário 4º PA'!$F$5:$F$2010))</f>
        <v>0</v>
      </c>
      <c r="N105" s="215">
        <f>SUMPRODUCT(-('Diário 1º PA'!$E$5:$E$1982='Analítico Cx.'!$B105),-('Diário 1º PA'!$O$5:$O$1982=N$1),('Diário 1º PA'!$F$5:$F$1982))+SUMPRODUCT(-('Diário 2º PA'!$E$5:$E$2027='Analítico Cx.'!$B105),-('Diário 2º PA'!$O$5:$O$2027=N$1),('Diário 2º PA'!$F$5:$F$2027))+SUMPRODUCT(-('Diário 3º PA'!$E$5:$E$2043='Analítico Cx.'!$B105),-('Diário 3º PA'!$O$5:$O$2043=N$1),('Diário 3º PA'!$F$5:$F$2043))+SUMPRODUCT(-('Diário 4º PA'!$E$5:$E$2010='Analítico Cx.'!$B105),-('Diário 4º PA'!$O$5:$O$2010=N$1),('Diário 4º PA'!$F$5:$F$2010))</f>
        <v>0</v>
      </c>
      <c r="O105" s="216">
        <f t="shared" si="16"/>
        <v>0</v>
      </c>
      <c r="P105" s="191">
        <f t="shared" si="17"/>
        <v>0</v>
      </c>
    </row>
    <row r="106" spans="1:16" ht="23.25" customHeight="1" x14ac:dyDescent="0.2">
      <c r="A106" s="225" t="s">
        <v>202</v>
      </c>
      <c r="B106" s="237" t="s">
        <v>263</v>
      </c>
      <c r="C106" s="215">
        <f>SUMPRODUCT(-('Diário 1º PA'!$E$5:$E$1982='Analítico Cx.'!$B106),-('Diário 1º PA'!$O$5:$O$1982=C$1),('Diário 1º PA'!$F$5:$F$1982))+SUMPRODUCT(-('Diário 2º PA'!$E$5:$E$2027='Analítico Cx.'!$B106),-('Diário 2º PA'!$O$5:$O$2027=C$1),('Diário 2º PA'!$F$5:$F$2027))+SUMPRODUCT(-('Diário 3º PA'!$E$5:$E$2043='Analítico Cx.'!$B106),-('Diário 3º PA'!$O$5:$O$2043=C$1),('Diário 3º PA'!$F$5:$F$2043))+SUMPRODUCT(-('Diário 4º PA'!$E$5:$E$2010='Analítico Cx.'!$B106),-('Diário 4º PA'!$O$5:$O$2010=C$1),('Diário 4º PA'!$F$5:$F$2010))</f>
        <v>0</v>
      </c>
      <c r="D106" s="215">
        <f>SUMPRODUCT(-('Diário 1º PA'!$E$5:$E$1982='Analítico Cx.'!$B106),-('Diário 1º PA'!$O$5:$O$1982=D$1),('Diário 1º PA'!$F$5:$F$1982))+SUMPRODUCT(-('Diário 2º PA'!$E$5:$E$2027='Analítico Cx.'!$B106),-('Diário 2º PA'!$O$5:$O$2027=D$1),('Diário 2º PA'!$F$5:$F$2027))+SUMPRODUCT(-('Diário 3º PA'!$E$5:$E$2043='Analítico Cx.'!$B106),-('Diário 3º PA'!$O$5:$O$2043=D$1),('Diário 3º PA'!$F$5:$F$2043))+SUMPRODUCT(-('Diário 4º PA'!$E$5:$E$2010='Analítico Cx.'!$B106),-('Diário 4º PA'!$O$5:$O$2010=D$1),('Diário 4º PA'!$F$5:$F$2010))</f>
        <v>0</v>
      </c>
      <c r="E106" s="215">
        <f>SUMPRODUCT(-('Diário 1º PA'!$E$5:$E$1982='Analítico Cx.'!$B106),-('Diário 1º PA'!$O$5:$O$1982=E$1),('Diário 1º PA'!$F$5:$F$1982))+SUMPRODUCT(-('Diário 2º PA'!$E$5:$E$2027='Analítico Cx.'!$B106),-('Diário 2º PA'!$O$5:$O$2027=E$1),('Diário 2º PA'!$F$5:$F$2027))+SUMPRODUCT(-('Diário 3º PA'!$E$5:$E$2043='Analítico Cx.'!$B106),-('Diário 3º PA'!$O$5:$O$2043=E$1),('Diário 3º PA'!$F$5:$F$2043))+SUMPRODUCT(-('Diário 4º PA'!$E$5:$E$2010='Analítico Cx.'!$B106),-('Diário 4º PA'!$O$5:$O$2010=E$1),('Diário 4º PA'!$F$5:$F$2010))</f>
        <v>0</v>
      </c>
      <c r="F106" s="215">
        <f>SUMPRODUCT(-('Diário 1º PA'!$E$5:$E$1982='Analítico Cx.'!$B106),-('Diário 1º PA'!$O$5:$O$1982=F$1),('Diário 1º PA'!$F$5:$F$1982))+SUMPRODUCT(-('Diário 2º PA'!$E$5:$E$2027='Analítico Cx.'!$B106),-('Diário 2º PA'!$O$5:$O$2027=F$1),('Diário 2º PA'!$F$5:$F$2027))+SUMPRODUCT(-('Diário 3º PA'!$E$5:$E$2043='Analítico Cx.'!$B106),-('Diário 3º PA'!$O$5:$O$2043=F$1),('Diário 3º PA'!$F$5:$F$2043))+SUMPRODUCT(-('Diário 4º PA'!$E$5:$E$2010='Analítico Cx.'!$B106),-('Diário 4º PA'!$O$5:$O$2010=F$1),('Diário 4º PA'!$F$5:$F$2010))</f>
        <v>0</v>
      </c>
      <c r="G106" s="215">
        <f>SUMPRODUCT(-('Diário 1º PA'!$E$5:$E$1982='Analítico Cx.'!$B106),-('Diário 1º PA'!$O$5:$O$1982=G$1),('Diário 1º PA'!$F$5:$F$1982))+SUMPRODUCT(-('Diário 2º PA'!$E$5:$E$2027='Analítico Cx.'!$B106),-('Diário 2º PA'!$O$5:$O$2027=G$1),('Diário 2º PA'!$F$5:$F$2027))+SUMPRODUCT(-('Diário 3º PA'!$E$5:$E$2043='Analítico Cx.'!$B106),-('Diário 3º PA'!$O$5:$O$2043=G$1),('Diário 3º PA'!$F$5:$F$2043))+SUMPRODUCT(-('Diário 4º PA'!$E$5:$E$2010='Analítico Cx.'!$B106),-('Diário 4º PA'!$O$5:$O$2010=G$1),('Diário 4º PA'!$F$5:$F$2010))</f>
        <v>0</v>
      </c>
      <c r="H106" s="215">
        <f>SUMPRODUCT(-('Diário 1º PA'!$E$5:$E$1982='Analítico Cx.'!$B106),-('Diário 1º PA'!$O$5:$O$1982=H$1),('Diário 1º PA'!$F$5:$F$1982))+SUMPRODUCT(-('Diário 2º PA'!$E$5:$E$2027='Analítico Cx.'!$B106),-('Diário 2º PA'!$O$5:$O$2027=H$1),('Diário 2º PA'!$F$5:$F$2027))+SUMPRODUCT(-('Diário 3º PA'!$E$5:$E$2043='Analítico Cx.'!$B106),-('Diário 3º PA'!$O$5:$O$2043=H$1),('Diário 3º PA'!$F$5:$F$2043))+SUMPRODUCT(-('Diário 4º PA'!$E$5:$E$2010='Analítico Cx.'!$B106),-('Diário 4º PA'!$O$5:$O$2010=H$1),('Diário 4º PA'!$F$5:$F$2010))</f>
        <v>0</v>
      </c>
      <c r="I106" s="215">
        <f>SUMPRODUCT(-('Diário 1º PA'!$E$5:$E$1982='Analítico Cx.'!$B106),-('Diário 1º PA'!$O$5:$O$1982=I$1),('Diário 1º PA'!$F$5:$F$1982))+SUMPRODUCT(-('Diário 2º PA'!$E$5:$E$2027='Analítico Cx.'!$B106),-('Diário 2º PA'!$O$5:$O$2027=I$1),('Diário 2º PA'!$F$5:$F$2027))+SUMPRODUCT(-('Diário 3º PA'!$E$5:$E$2043='Analítico Cx.'!$B106),-('Diário 3º PA'!$O$5:$O$2043=I$1),('Diário 3º PA'!$F$5:$F$2043))+SUMPRODUCT(-('Diário 4º PA'!$E$5:$E$2010='Analítico Cx.'!$B106),-('Diário 4º PA'!$O$5:$O$2010=I$1),('Diário 4º PA'!$F$5:$F$2010))</f>
        <v>0</v>
      </c>
      <c r="J106" s="215">
        <f>SUMPRODUCT(-('Diário 1º PA'!$E$5:$E$1982='Analítico Cx.'!$B106),-('Diário 1º PA'!$O$5:$O$1982=J$1),('Diário 1º PA'!$F$5:$F$1982))+SUMPRODUCT(-('Diário 2º PA'!$E$5:$E$2027='Analítico Cx.'!$B106),-('Diário 2º PA'!$O$5:$O$2027=J$1),('Diário 2º PA'!$F$5:$F$2027))+SUMPRODUCT(-('Diário 3º PA'!$E$5:$E$2043='Analítico Cx.'!$B106),-('Diário 3º PA'!$O$5:$O$2043=J$1),('Diário 3º PA'!$F$5:$F$2043))+SUMPRODUCT(-('Diário 4º PA'!$E$5:$E$2010='Analítico Cx.'!$B106),-('Diário 4º PA'!$O$5:$O$2010=J$1),('Diário 4º PA'!$F$5:$F$2010))</f>
        <v>0</v>
      </c>
      <c r="K106" s="215">
        <f>SUMPRODUCT(-('Diário 1º PA'!$E$5:$E$1982='Analítico Cx.'!$B106),-('Diário 1º PA'!$O$5:$O$1982=K$1),('Diário 1º PA'!$F$5:$F$1982))+SUMPRODUCT(-('Diário 2º PA'!$E$5:$E$2027='Analítico Cx.'!$B106),-('Diário 2º PA'!$O$5:$O$2027=K$1),('Diário 2º PA'!$F$5:$F$2027))+SUMPRODUCT(-('Diário 3º PA'!$E$5:$E$2043='Analítico Cx.'!$B106),-('Diário 3º PA'!$O$5:$O$2043=K$1),('Diário 3º PA'!$F$5:$F$2043))+SUMPRODUCT(-('Diário 4º PA'!$E$5:$E$2010='Analítico Cx.'!$B106),-('Diário 4º PA'!$O$5:$O$2010=K$1),('Diário 4º PA'!$F$5:$F$2010))</f>
        <v>0</v>
      </c>
      <c r="L106" s="215">
        <f>SUMPRODUCT(-('Diário 1º PA'!$E$5:$E$1982='Analítico Cx.'!$B106),-('Diário 1º PA'!$O$5:$O$1982=L$1),('Diário 1º PA'!$F$5:$F$1982))+SUMPRODUCT(-('Diário 2º PA'!$E$5:$E$2027='Analítico Cx.'!$B106),-('Diário 2º PA'!$O$5:$O$2027=L$1),('Diário 2º PA'!$F$5:$F$2027))+SUMPRODUCT(-('Diário 3º PA'!$E$5:$E$2043='Analítico Cx.'!$B106),-('Diário 3º PA'!$O$5:$O$2043=L$1),('Diário 3º PA'!$F$5:$F$2043))+SUMPRODUCT(-('Diário 4º PA'!$E$5:$E$2010='Analítico Cx.'!$B106),-('Diário 4º PA'!$O$5:$O$2010=L$1),('Diário 4º PA'!$F$5:$F$2010))</f>
        <v>0</v>
      </c>
      <c r="M106" s="215">
        <f>SUMPRODUCT(-('Diário 1º PA'!$E$5:$E$1982='Analítico Cx.'!$B106),-('Diário 1º PA'!$O$5:$O$1982=M$1),('Diário 1º PA'!$F$5:$F$1982))+SUMPRODUCT(-('Diário 2º PA'!$E$5:$E$2027='Analítico Cx.'!$B106),-('Diário 2º PA'!$O$5:$O$2027=M$1),('Diário 2º PA'!$F$5:$F$2027))+SUMPRODUCT(-('Diário 3º PA'!$E$5:$E$2043='Analítico Cx.'!$B106),-('Diário 3º PA'!$O$5:$O$2043=M$1),('Diário 3º PA'!$F$5:$F$2043))+SUMPRODUCT(-('Diário 4º PA'!$E$5:$E$2010='Analítico Cx.'!$B106),-('Diário 4º PA'!$O$5:$O$2010=M$1),('Diário 4º PA'!$F$5:$F$2010))</f>
        <v>0</v>
      </c>
      <c r="N106" s="215">
        <f>SUMPRODUCT(-('Diário 1º PA'!$E$5:$E$1982='Analítico Cx.'!$B106),-('Diário 1º PA'!$O$5:$O$1982=N$1),('Diário 1º PA'!$F$5:$F$1982))+SUMPRODUCT(-('Diário 2º PA'!$E$5:$E$2027='Analítico Cx.'!$B106),-('Diário 2º PA'!$O$5:$O$2027=N$1),('Diário 2º PA'!$F$5:$F$2027))+SUMPRODUCT(-('Diário 3º PA'!$E$5:$E$2043='Analítico Cx.'!$B106),-('Diário 3º PA'!$O$5:$O$2043=N$1),('Diário 3º PA'!$F$5:$F$2043))+SUMPRODUCT(-('Diário 4º PA'!$E$5:$E$2010='Analítico Cx.'!$B106),-('Diário 4º PA'!$O$5:$O$2010=N$1),('Diário 4º PA'!$F$5:$F$2010))</f>
        <v>0</v>
      </c>
      <c r="O106" s="216">
        <f t="shared" si="16"/>
        <v>0</v>
      </c>
      <c r="P106" s="191">
        <f t="shared" si="17"/>
        <v>0</v>
      </c>
    </row>
    <row r="107" spans="1:16" ht="23.25" customHeight="1" x14ac:dyDescent="0.2">
      <c r="A107" s="225" t="s">
        <v>203</v>
      </c>
      <c r="B107" s="238" t="s">
        <v>98</v>
      </c>
      <c r="C107" s="215">
        <f>SUMPRODUCT(-('Diário 1º PA'!$E$5:$E$1982='Analítico Cx.'!$B107),-('Diário 1º PA'!$O$5:$O$1982=C$1),('Diário 1º PA'!$F$5:$F$1982))+SUMPRODUCT(-('Diário 2º PA'!$E$5:$E$2027='Analítico Cx.'!$B107),-('Diário 2º PA'!$O$5:$O$2027=C$1),('Diário 2º PA'!$F$5:$F$2027))+SUMPRODUCT(-('Diário 3º PA'!$E$5:$E$2043='Analítico Cx.'!$B107),-('Diário 3º PA'!$O$5:$O$2043=C$1),('Diário 3º PA'!$F$5:$F$2043))+SUMPRODUCT(-('Diário 4º PA'!$E$5:$E$2010='Analítico Cx.'!$B107),-('Diário 4º PA'!$O$5:$O$2010=C$1),('Diário 4º PA'!$F$5:$F$2010))</f>
        <v>0</v>
      </c>
      <c r="D107" s="215">
        <f>SUMPRODUCT(-('Diário 1º PA'!$E$5:$E$1982='Analítico Cx.'!$B107),-('Diário 1º PA'!$O$5:$O$1982=D$1),('Diário 1º PA'!$F$5:$F$1982))+SUMPRODUCT(-('Diário 2º PA'!$E$5:$E$2027='Analítico Cx.'!$B107),-('Diário 2º PA'!$O$5:$O$2027=D$1),('Diário 2º PA'!$F$5:$F$2027))+SUMPRODUCT(-('Diário 3º PA'!$E$5:$E$2043='Analítico Cx.'!$B107),-('Diário 3º PA'!$O$5:$O$2043=D$1),('Diário 3º PA'!$F$5:$F$2043))+SUMPRODUCT(-('Diário 4º PA'!$E$5:$E$2010='Analítico Cx.'!$B107),-('Diário 4º PA'!$O$5:$O$2010=D$1),('Diário 4º PA'!$F$5:$F$2010))</f>
        <v>0</v>
      </c>
      <c r="E107" s="215">
        <f>SUMPRODUCT(-('Diário 1º PA'!$E$5:$E$1982='Analítico Cx.'!$B107),-('Diário 1º PA'!$O$5:$O$1982=E$1),('Diário 1º PA'!$F$5:$F$1982))+SUMPRODUCT(-('Diário 2º PA'!$E$5:$E$2027='Analítico Cx.'!$B107),-('Diário 2º PA'!$O$5:$O$2027=E$1),('Diário 2º PA'!$F$5:$F$2027))+SUMPRODUCT(-('Diário 3º PA'!$E$5:$E$2043='Analítico Cx.'!$B107),-('Diário 3º PA'!$O$5:$O$2043=E$1),('Diário 3º PA'!$F$5:$F$2043))+SUMPRODUCT(-('Diário 4º PA'!$E$5:$E$2010='Analítico Cx.'!$B107),-('Diário 4º PA'!$O$5:$O$2010=E$1),('Diário 4º PA'!$F$5:$F$2010))</f>
        <v>0</v>
      </c>
      <c r="F107" s="215">
        <f>SUMPRODUCT(-('Diário 1º PA'!$E$5:$E$1982='Analítico Cx.'!$B107),-('Diário 1º PA'!$O$5:$O$1982=F$1),('Diário 1º PA'!$F$5:$F$1982))+SUMPRODUCT(-('Diário 2º PA'!$E$5:$E$2027='Analítico Cx.'!$B107),-('Diário 2º PA'!$O$5:$O$2027=F$1),('Diário 2º PA'!$F$5:$F$2027))+SUMPRODUCT(-('Diário 3º PA'!$E$5:$E$2043='Analítico Cx.'!$B107),-('Diário 3º PA'!$O$5:$O$2043=F$1),('Diário 3º PA'!$F$5:$F$2043))+SUMPRODUCT(-('Diário 4º PA'!$E$5:$E$2010='Analítico Cx.'!$B107),-('Diário 4º PA'!$O$5:$O$2010=F$1),('Diário 4º PA'!$F$5:$F$2010))</f>
        <v>0</v>
      </c>
      <c r="G107" s="215">
        <f>SUMPRODUCT(-('Diário 1º PA'!$E$5:$E$1982='Analítico Cx.'!$B107),-('Diário 1º PA'!$O$5:$O$1982=G$1),('Diário 1º PA'!$F$5:$F$1982))+SUMPRODUCT(-('Diário 2º PA'!$E$5:$E$2027='Analítico Cx.'!$B107),-('Diário 2º PA'!$O$5:$O$2027=G$1),('Diário 2º PA'!$F$5:$F$2027))+SUMPRODUCT(-('Diário 3º PA'!$E$5:$E$2043='Analítico Cx.'!$B107),-('Diário 3º PA'!$O$5:$O$2043=G$1),('Diário 3º PA'!$F$5:$F$2043))+SUMPRODUCT(-('Diário 4º PA'!$E$5:$E$2010='Analítico Cx.'!$B107),-('Diário 4º PA'!$O$5:$O$2010=G$1),('Diário 4º PA'!$F$5:$F$2010))</f>
        <v>0</v>
      </c>
      <c r="H107" s="215">
        <f>SUMPRODUCT(-('Diário 1º PA'!$E$5:$E$1982='Analítico Cx.'!$B107),-('Diário 1º PA'!$O$5:$O$1982=H$1),('Diário 1º PA'!$F$5:$F$1982))+SUMPRODUCT(-('Diário 2º PA'!$E$5:$E$2027='Analítico Cx.'!$B107),-('Diário 2º PA'!$O$5:$O$2027=H$1),('Diário 2º PA'!$F$5:$F$2027))+SUMPRODUCT(-('Diário 3º PA'!$E$5:$E$2043='Analítico Cx.'!$B107),-('Diário 3º PA'!$O$5:$O$2043=H$1),('Diário 3º PA'!$F$5:$F$2043))+SUMPRODUCT(-('Diário 4º PA'!$E$5:$E$2010='Analítico Cx.'!$B107),-('Diário 4º PA'!$O$5:$O$2010=H$1),('Diário 4º PA'!$F$5:$F$2010))</f>
        <v>0</v>
      </c>
      <c r="I107" s="215">
        <f>SUMPRODUCT(-('Diário 1º PA'!$E$5:$E$1982='Analítico Cx.'!$B107),-('Diário 1º PA'!$O$5:$O$1982=I$1),('Diário 1º PA'!$F$5:$F$1982))+SUMPRODUCT(-('Diário 2º PA'!$E$5:$E$2027='Analítico Cx.'!$B107),-('Diário 2º PA'!$O$5:$O$2027=I$1),('Diário 2º PA'!$F$5:$F$2027))+SUMPRODUCT(-('Diário 3º PA'!$E$5:$E$2043='Analítico Cx.'!$B107),-('Diário 3º PA'!$O$5:$O$2043=I$1),('Diário 3º PA'!$F$5:$F$2043))+SUMPRODUCT(-('Diário 4º PA'!$E$5:$E$2010='Analítico Cx.'!$B107),-('Diário 4º PA'!$O$5:$O$2010=I$1),('Diário 4º PA'!$F$5:$F$2010))</f>
        <v>0</v>
      </c>
      <c r="J107" s="215">
        <f>SUMPRODUCT(-('Diário 1º PA'!$E$5:$E$1982='Analítico Cx.'!$B107),-('Diário 1º PA'!$O$5:$O$1982=J$1),('Diário 1º PA'!$F$5:$F$1982))+SUMPRODUCT(-('Diário 2º PA'!$E$5:$E$2027='Analítico Cx.'!$B107),-('Diário 2º PA'!$O$5:$O$2027=J$1),('Diário 2º PA'!$F$5:$F$2027))+SUMPRODUCT(-('Diário 3º PA'!$E$5:$E$2043='Analítico Cx.'!$B107),-('Diário 3º PA'!$O$5:$O$2043=J$1),('Diário 3º PA'!$F$5:$F$2043))+SUMPRODUCT(-('Diário 4º PA'!$E$5:$E$2010='Analítico Cx.'!$B107),-('Diário 4º PA'!$O$5:$O$2010=J$1),('Diário 4º PA'!$F$5:$F$2010))</f>
        <v>0</v>
      </c>
      <c r="K107" s="215">
        <f>SUMPRODUCT(-('Diário 1º PA'!$E$5:$E$1982='Analítico Cx.'!$B107),-('Diário 1º PA'!$O$5:$O$1982=K$1),('Diário 1º PA'!$F$5:$F$1982))+SUMPRODUCT(-('Diário 2º PA'!$E$5:$E$2027='Analítico Cx.'!$B107),-('Diário 2º PA'!$O$5:$O$2027=K$1),('Diário 2º PA'!$F$5:$F$2027))+SUMPRODUCT(-('Diário 3º PA'!$E$5:$E$2043='Analítico Cx.'!$B107),-('Diário 3º PA'!$O$5:$O$2043=K$1),('Diário 3º PA'!$F$5:$F$2043))+SUMPRODUCT(-('Diário 4º PA'!$E$5:$E$2010='Analítico Cx.'!$B107),-('Diário 4º PA'!$O$5:$O$2010=K$1),('Diário 4º PA'!$F$5:$F$2010))</f>
        <v>0</v>
      </c>
      <c r="L107" s="215">
        <f>SUMPRODUCT(-('Diário 1º PA'!$E$5:$E$1982='Analítico Cx.'!$B107),-('Diário 1º PA'!$O$5:$O$1982=L$1),('Diário 1º PA'!$F$5:$F$1982))+SUMPRODUCT(-('Diário 2º PA'!$E$5:$E$2027='Analítico Cx.'!$B107),-('Diário 2º PA'!$O$5:$O$2027=L$1),('Diário 2º PA'!$F$5:$F$2027))+SUMPRODUCT(-('Diário 3º PA'!$E$5:$E$2043='Analítico Cx.'!$B107),-('Diário 3º PA'!$O$5:$O$2043=L$1),('Diário 3º PA'!$F$5:$F$2043))+SUMPRODUCT(-('Diário 4º PA'!$E$5:$E$2010='Analítico Cx.'!$B107),-('Diário 4º PA'!$O$5:$O$2010=L$1),('Diário 4º PA'!$F$5:$F$2010))</f>
        <v>0</v>
      </c>
      <c r="M107" s="215">
        <f>SUMPRODUCT(-('Diário 1º PA'!$E$5:$E$1982='Analítico Cx.'!$B107),-('Diário 1º PA'!$O$5:$O$1982=M$1),('Diário 1º PA'!$F$5:$F$1982))+SUMPRODUCT(-('Diário 2º PA'!$E$5:$E$2027='Analítico Cx.'!$B107),-('Diário 2º PA'!$O$5:$O$2027=M$1),('Diário 2º PA'!$F$5:$F$2027))+SUMPRODUCT(-('Diário 3º PA'!$E$5:$E$2043='Analítico Cx.'!$B107),-('Diário 3º PA'!$O$5:$O$2043=M$1),('Diário 3º PA'!$F$5:$F$2043))+SUMPRODUCT(-('Diário 4º PA'!$E$5:$E$2010='Analítico Cx.'!$B107),-('Diário 4º PA'!$O$5:$O$2010=M$1),('Diário 4º PA'!$F$5:$F$2010))</f>
        <v>0</v>
      </c>
      <c r="N107" s="215">
        <f>SUMPRODUCT(-('Diário 1º PA'!$E$5:$E$1982='Analítico Cx.'!$B107),-('Diário 1º PA'!$O$5:$O$1982=N$1),('Diário 1º PA'!$F$5:$F$1982))+SUMPRODUCT(-('Diário 2º PA'!$E$5:$E$2027='Analítico Cx.'!$B107),-('Diário 2º PA'!$O$5:$O$2027=N$1),('Diário 2º PA'!$F$5:$F$2027))+SUMPRODUCT(-('Diário 3º PA'!$E$5:$E$2043='Analítico Cx.'!$B107),-('Diário 3º PA'!$O$5:$O$2043=N$1),('Diário 3º PA'!$F$5:$F$2043))+SUMPRODUCT(-('Diário 4º PA'!$E$5:$E$2010='Analítico Cx.'!$B107),-('Diário 4º PA'!$O$5:$O$2010=N$1),('Diário 4º PA'!$F$5:$F$2010))</f>
        <v>0</v>
      </c>
      <c r="O107" s="216">
        <f t="shared" si="16"/>
        <v>0</v>
      </c>
      <c r="P107" s="191">
        <f t="shared" si="17"/>
        <v>0</v>
      </c>
    </row>
    <row r="108" spans="1:16" ht="23.25" customHeight="1" x14ac:dyDescent="0.2">
      <c r="A108" s="225" t="s">
        <v>205</v>
      </c>
      <c r="B108" s="238" t="s">
        <v>99</v>
      </c>
      <c r="C108" s="215">
        <f>SUMPRODUCT(-('Diário 1º PA'!$E$5:$E$1982='Analítico Cx.'!$B108),-('Diário 1º PA'!$O$5:$O$1982=C$1),('Diário 1º PA'!$F$5:$F$1982))+SUMPRODUCT(-('Diário 2º PA'!$E$5:$E$2027='Analítico Cx.'!$B108),-('Diário 2º PA'!$O$5:$O$2027=C$1),('Diário 2º PA'!$F$5:$F$2027))+SUMPRODUCT(-('Diário 3º PA'!$E$5:$E$2043='Analítico Cx.'!$B108),-('Diário 3º PA'!$O$5:$O$2043=C$1),('Diário 3º PA'!$F$5:$F$2043))+SUMPRODUCT(-('Diário 4º PA'!$E$5:$E$2010='Analítico Cx.'!$B108),-('Diário 4º PA'!$O$5:$O$2010=C$1),('Diário 4º PA'!$F$5:$F$2010))</f>
        <v>0</v>
      </c>
      <c r="D108" s="215">
        <f>SUMPRODUCT(-('Diário 1º PA'!$E$5:$E$1982='Analítico Cx.'!$B108),-('Diário 1º PA'!$O$5:$O$1982=D$1),('Diário 1º PA'!$F$5:$F$1982))+SUMPRODUCT(-('Diário 2º PA'!$E$5:$E$2027='Analítico Cx.'!$B108),-('Diário 2º PA'!$O$5:$O$2027=D$1),('Diário 2º PA'!$F$5:$F$2027))+SUMPRODUCT(-('Diário 3º PA'!$E$5:$E$2043='Analítico Cx.'!$B108),-('Diário 3º PA'!$O$5:$O$2043=D$1),('Diário 3º PA'!$F$5:$F$2043))+SUMPRODUCT(-('Diário 4º PA'!$E$5:$E$2010='Analítico Cx.'!$B108),-('Diário 4º PA'!$O$5:$O$2010=D$1),('Diário 4º PA'!$F$5:$F$2010))</f>
        <v>4036.21</v>
      </c>
      <c r="E108" s="215">
        <f>SUMPRODUCT(-('Diário 1º PA'!$E$5:$E$1982='Analítico Cx.'!$B108),-('Diário 1º PA'!$O$5:$O$1982=E$1),('Diário 1º PA'!$F$5:$F$1982))+SUMPRODUCT(-('Diário 2º PA'!$E$5:$E$2027='Analítico Cx.'!$B108),-('Diário 2º PA'!$O$5:$O$2027=E$1),('Diário 2º PA'!$F$5:$F$2027))+SUMPRODUCT(-('Diário 3º PA'!$E$5:$E$2043='Analítico Cx.'!$B108),-('Diário 3º PA'!$O$5:$O$2043=E$1),('Diário 3º PA'!$F$5:$F$2043))+SUMPRODUCT(-('Diário 4º PA'!$E$5:$E$2010='Analítico Cx.'!$B108),-('Diário 4º PA'!$O$5:$O$2010=E$1),('Diário 4º PA'!$F$5:$F$2010))</f>
        <v>160</v>
      </c>
      <c r="F108" s="215">
        <f>SUMPRODUCT(-('Diário 1º PA'!$E$5:$E$1982='Analítico Cx.'!$B108),-('Diário 1º PA'!$O$5:$O$1982=F$1),('Diário 1º PA'!$F$5:$F$1982))+SUMPRODUCT(-('Diário 2º PA'!$E$5:$E$2027='Analítico Cx.'!$B108),-('Diário 2º PA'!$O$5:$O$2027=F$1),('Diário 2º PA'!$F$5:$F$2027))+SUMPRODUCT(-('Diário 3º PA'!$E$5:$E$2043='Analítico Cx.'!$B108),-('Diário 3º PA'!$O$5:$O$2043=F$1),('Diário 3º PA'!$F$5:$F$2043))+SUMPRODUCT(-('Diário 4º PA'!$E$5:$E$2010='Analítico Cx.'!$B108),-('Diário 4º PA'!$O$5:$O$2010=F$1),('Diário 4º PA'!$F$5:$F$2010))</f>
        <v>0</v>
      </c>
      <c r="G108" s="215">
        <f>SUMPRODUCT(-('Diário 1º PA'!$E$5:$E$1982='Analítico Cx.'!$B108),-('Diário 1º PA'!$O$5:$O$1982=G$1),('Diário 1º PA'!$F$5:$F$1982))+SUMPRODUCT(-('Diário 2º PA'!$E$5:$E$2027='Analítico Cx.'!$B108),-('Diário 2º PA'!$O$5:$O$2027=G$1),('Diário 2º PA'!$F$5:$F$2027))+SUMPRODUCT(-('Diário 3º PA'!$E$5:$E$2043='Analítico Cx.'!$B108),-('Diário 3º PA'!$O$5:$O$2043=G$1),('Diário 3º PA'!$F$5:$F$2043))+SUMPRODUCT(-('Diário 4º PA'!$E$5:$E$2010='Analítico Cx.'!$B108),-('Diário 4º PA'!$O$5:$O$2010=G$1),('Diário 4º PA'!$F$5:$F$2010))</f>
        <v>0</v>
      </c>
      <c r="H108" s="215">
        <f>SUMPRODUCT(-('Diário 1º PA'!$E$5:$E$1982='Analítico Cx.'!$B108),-('Diário 1º PA'!$O$5:$O$1982=H$1),('Diário 1º PA'!$F$5:$F$1982))+SUMPRODUCT(-('Diário 2º PA'!$E$5:$E$2027='Analítico Cx.'!$B108),-('Diário 2º PA'!$O$5:$O$2027=H$1),('Diário 2º PA'!$F$5:$F$2027))+SUMPRODUCT(-('Diário 3º PA'!$E$5:$E$2043='Analítico Cx.'!$B108),-('Diário 3º PA'!$O$5:$O$2043=H$1),('Diário 3º PA'!$F$5:$F$2043))+SUMPRODUCT(-('Diário 4º PA'!$E$5:$E$2010='Analítico Cx.'!$B108),-('Diário 4º PA'!$O$5:$O$2010=H$1),('Diário 4º PA'!$F$5:$F$2010))</f>
        <v>0</v>
      </c>
      <c r="I108" s="215">
        <f>SUMPRODUCT(-('Diário 1º PA'!$E$5:$E$1982='Analítico Cx.'!$B108),-('Diário 1º PA'!$O$5:$O$1982=I$1),('Diário 1º PA'!$F$5:$F$1982))+SUMPRODUCT(-('Diário 2º PA'!$E$5:$E$2027='Analítico Cx.'!$B108),-('Diário 2º PA'!$O$5:$O$2027=I$1),('Diário 2º PA'!$F$5:$F$2027))+SUMPRODUCT(-('Diário 3º PA'!$E$5:$E$2043='Analítico Cx.'!$B108),-('Diário 3º PA'!$O$5:$O$2043=I$1),('Diário 3º PA'!$F$5:$F$2043))+SUMPRODUCT(-('Diário 4º PA'!$E$5:$E$2010='Analítico Cx.'!$B108),-('Diário 4º PA'!$O$5:$O$2010=I$1),('Diário 4º PA'!$F$5:$F$2010))</f>
        <v>0</v>
      </c>
      <c r="J108" s="215">
        <f>SUMPRODUCT(-('Diário 1º PA'!$E$5:$E$1982='Analítico Cx.'!$B108),-('Diário 1º PA'!$O$5:$O$1982=J$1),('Diário 1º PA'!$F$5:$F$1982))+SUMPRODUCT(-('Diário 2º PA'!$E$5:$E$2027='Analítico Cx.'!$B108),-('Diário 2º PA'!$O$5:$O$2027=J$1),('Diário 2º PA'!$F$5:$F$2027))+SUMPRODUCT(-('Diário 3º PA'!$E$5:$E$2043='Analítico Cx.'!$B108),-('Diário 3º PA'!$O$5:$O$2043=J$1),('Diário 3º PA'!$F$5:$F$2043))+SUMPRODUCT(-('Diário 4º PA'!$E$5:$E$2010='Analítico Cx.'!$B108),-('Diário 4º PA'!$O$5:$O$2010=J$1),('Diário 4º PA'!$F$5:$F$2010))</f>
        <v>0</v>
      </c>
      <c r="K108" s="215">
        <f>SUMPRODUCT(-('Diário 1º PA'!$E$5:$E$1982='Analítico Cx.'!$B108),-('Diário 1º PA'!$O$5:$O$1982=K$1),('Diário 1º PA'!$F$5:$F$1982))+SUMPRODUCT(-('Diário 2º PA'!$E$5:$E$2027='Analítico Cx.'!$B108),-('Diário 2º PA'!$O$5:$O$2027=K$1),('Diário 2º PA'!$F$5:$F$2027))+SUMPRODUCT(-('Diário 3º PA'!$E$5:$E$2043='Analítico Cx.'!$B108),-('Diário 3º PA'!$O$5:$O$2043=K$1),('Diário 3º PA'!$F$5:$F$2043))+SUMPRODUCT(-('Diário 4º PA'!$E$5:$E$2010='Analítico Cx.'!$B108),-('Diário 4º PA'!$O$5:$O$2010=K$1),('Diário 4º PA'!$F$5:$F$2010))</f>
        <v>0</v>
      </c>
      <c r="L108" s="215">
        <f>SUMPRODUCT(-('Diário 1º PA'!$E$5:$E$1982='Analítico Cx.'!$B108),-('Diário 1º PA'!$O$5:$O$1982=L$1),('Diário 1º PA'!$F$5:$F$1982))+SUMPRODUCT(-('Diário 2º PA'!$E$5:$E$2027='Analítico Cx.'!$B108),-('Diário 2º PA'!$O$5:$O$2027=L$1),('Diário 2º PA'!$F$5:$F$2027))+SUMPRODUCT(-('Diário 3º PA'!$E$5:$E$2043='Analítico Cx.'!$B108),-('Diário 3º PA'!$O$5:$O$2043=L$1),('Diário 3º PA'!$F$5:$F$2043))+SUMPRODUCT(-('Diário 4º PA'!$E$5:$E$2010='Analítico Cx.'!$B108),-('Diário 4º PA'!$O$5:$O$2010=L$1),('Diário 4º PA'!$F$5:$F$2010))</f>
        <v>0</v>
      </c>
      <c r="M108" s="215">
        <f>SUMPRODUCT(-('Diário 1º PA'!$E$5:$E$1982='Analítico Cx.'!$B108),-('Diário 1º PA'!$O$5:$O$1982=M$1),('Diário 1º PA'!$F$5:$F$1982))+SUMPRODUCT(-('Diário 2º PA'!$E$5:$E$2027='Analítico Cx.'!$B108),-('Diário 2º PA'!$O$5:$O$2027=M$1),('Diário 2º PA'!$F$5:$F$2027))+SUMPRODUCT(-('Diário 3º PA'!$E$5:$E$2043='Analítico Cx.'!$B108),-('Diário 3º PA'!$O$5:$O$2043=M$1),('Diário 3º PA'!$F$5:$F$2043))+SUMPRODUCT(-('Diário 4º PA'!$E$5:$E$2010='Analítico Cx.'!$B108),-('Diário 4º PA'!$O$5:$O$2010=M$1),('Diário 4º PA'!$F$5:$F$2010))</f>
        <v>0</v>
      </c>
      <c r="N108" s="215">
        <f>SUMPRODUCT(-('Diário 1º PA'!$E$5:$E$1982='Analítico Cx.'!$B108),-('Diário 1º PA'!$O$5:$O$1982=N$1),('Diário 1º PA'!$F$5:$F$1982))+SUMPRODUCT(-('Diário 2º PA'!$E$5:$E$2027='Analítico Cx.'!$B108),-('Diário 2º PA'!$O$5:$O$2027=N$1),('Diário 2º PA'!$F$5:$F$2027))+SUMPRODUCT(-('Diário 3º PA'!$E$5:$E$2043='Analítico Cx.'!$B108),-('Diário 3º PA'!$O$5:$O$2043=N$1),('Diário 3º PA'!$F$5:$F$2043))+SUMPRODUCT(-('Diário 4º PA'!$E$5:$E$2010='Analítico Cx.'!$B108),-('Diário 4º PA'!$O$5:$O$2010=N$1),('Diário 4º PA'!$F$5:$F$2010))</f>
        <v>0</v>
      </c>
      <c r="O108" s="216">
        <f t="shared" si="16"/>
        <v>4196.21</v>
      </c>
      <c r="P108" s="191">
        <f t="shared" si="17"/>
        <v>6.0875353882781696E-4</v>
      </c>
    </row>
    <row r="109" spans="1:16" ht="23.25" customHeight="1" x14ac:dyDescent="0.2">
      <c r="A109" s="225" t="s">
        <v>206</v>
      </c>
      <c r="B109" s="238" t="s">
        <v>64</v>
      </c>
      <c r="C109" s="215">
        <f>SUMPRODUCT(-('Diário 1º PA'!$E$5:$E$1982='Analítico Cx.'!$B109),-('Diário 1º PA'!$O$5:$O$1982=C$1),('Diário 1º PA'!$F$5:$F$1982))+SUMPRODUCT(-('Diário 2º PA'!$E$5:$E$2027='Analítico Cx.'!$B109),-('Diário 2º PA'!$O$5:$O$2027=C$1),('Diário 2º PA'!$F$5:$F$2027))+SUMPRODUCT(-('Diário 3º PA'!$E$5:$E$2043='Analítico Cx.'!$B109),-('Diário 3º PA'!$O$5:$O$2043=C$1),('Diário 3º PA'!$F$5:$F$2043))+SUMPRODUCT(-('Diário 4º PA'!$E$5:$E$2010='Analítico Cx.'!$B109),-('Diário 4º PA'!$O$5:$O$2010=C$1),('Diário 4º PA'!$F$5:$F$2010))</f>
        <v>0</v>
      </c>
      <c r="D109" s="215">
        <f>SUMPRODUCT(-('Diário 1º PA'!$E$5:$E$1982='Analítico Cx.'!$B109),-('Diário 1º PA'!$O$5:$O$1982=D$1),('Diário 1º PA'!$F$5:$F$1982))+SUMPRODUCT(-('Diário 2º PA'!$E$5:$E$2027='Analítico Cx.'!$B109),-('Diário 2º PA'!$O$5:$O$2027=D$1),('Diário 2º PA'!$F$5:$F$2027))+SUMPRODUCT(-('Diário 3º PA'!$E$5:$E$2043='Analítico Cx.'!$B109),-('Diário 3º PA'!$O$5:$O$2043=D$1),('Diário 3º PA'!$F$5:$F$2043))+SUMPRODUCT(-('Diário 4º PA'!$E$5:$E$2010='Analítico Cx.'!$B109),-('Diário 4º PA'!$O$5:$O$2010=D$1),('Diário 4º PA'!$F$5:$F$2010))</f>
        <v>0</v>
      </c>
      <c r="E109" s="215">
        <f>SUMPRODUCT(-('Diário 1º PA'!$E$5:$E$1982='Analítico Cx.'!$B109),-('Diário 1º PA'!$O$5:$O$1982=E$1),('Diário 1º PA'!$F$5:$F$1982))+SUMPRODUCT(-('Diário 2º PA'!$E$5:$E$2027='Analítico Cx.'!$B109),-('Diário 2º PA'!$O$5:$O$2027=E$1),('Diário 2º PA'!$F$5:$F$2027))+SUMPRODUCT(-('Diário 3º PA'!$E$5:$E$2043='Analítico Cx.'!$B109),-('Diário 3º PA'!$O$5:$O$2043=E$1),('Diário 3º PA'!$F$5:$F$2043))+SUMPRODUCT(-('Diário 4º PA'!$E$5:$E$2010='Analítico Cx.'!$B109),-('Diário 4º PA'!$O$5:$O$2010=E$1),('Diário 4º PA'!$F$5:$F$2010))</f>
        <v>0</v>
      </c>
      <c r="F109" s="215">
        <f>SUMPRODUCT(-('Diário 1º PA'!$E$5:$E$1982='Analítico Cx.'!$B109),-('Diário 1º PA'!$O$5:$O$1982=F$1),('Diário 1º PA'!$F$5:$F$1982))+SUMPRODUCT(-('Diário 2º PA'!$E$5:$E$2027='Analítico Cx.'!$B109),-('Diário 2º PA'!$O$5:$O$2027=F$1),('Diário 2º PA'!$F$5:$F$2027))+SUMPRODUCT(-('Diário 3º PA'!$E$5:$E$2043='Analítico Cx.'!$B109),-('Diário 3º PA'!$O$5:$O$2043=F$1),('Diário 3º PA'!$F$5:$F$2043))+SUMPRODUCT(-('Diário 4º PA'!$E$5:$E$2010='Analítico Cx.'!$B109),-('Diário 4º PA'!$O$5:$O$2010=F$1),('Diário 4º PA'!$F$5:$F$2010))</f>
        <v>0</v>
      </c>
      <c r="G109" s="215">
        <f>SUMPRODUCT(-('Diário 1º PA'!$E$5:$E$1982='Analítico Cx.'!$B109),-('Diário 1º PA'!$O$5:$O$1982=G$1),('Diário 1º PA'!$F$5:$F$1982))+SUMPRODUCT(-('Diário 2º PA'!$E$5:$E$2027='Analítico Cx.'!$B109),-('Diário 2º PA'!$O$5:$O$2027=G$1),('Diário 2º PA'!$F$5:$F$2027))+SUMPRODUCT(-('Diário 3º PA'!$E$5:$E$2043='Analítico Cx.'!$B109),-('Diário 3º PA'!$O$5:$O$2043=G$1),('Diário 3º PA'!$F$5:$F$2043))+SUMPRODUCT(-('Diário 4º PA'!$E$5:$E$2010='Analítico Cx.'!$B109),-('Diário 4º PA'!$O$5:$O$2010=G$1),('Diário 4º PA'!$F$5:$F$2010))</f>
        <v>0</v>
      </c>
      <c r="H109" s="215">
        <f>SUMPRODUCT(-('Diário 1º PA'!$E$5:$E$1982='Analítico Cx.'!$B109),-('Diário 1º PA'!$O$5:$O$1982=H$1),('Diário 1º PA'!$F$5:$F$1982))+SUMPRODUCT(-('Diário 2º PA'!$E$5:$E$2027='Analítico Cx.'!$B109),-('Diário 2º PA'!$O$5:$O$2027=H$1),('Diário 2º PA'!$F$5:$F$2027))+SUMPRODUCT(-('Diário 3º PA'!$E$5:$E$2043='Analítico Cx.'!$B109),-('Diário 3º PA'!$O$5:$O$2043=H$1),('Diário 3º PA'!$F$5:$F$2043))+SUMPRODUCT(-('Diário 4º PA'!$E$5:$E$2010='Analítico Cx.'!$B109),-('Diário 4º PA'!$O$5:$O$2010=H$1),('Diário 4º PA'!$F$5:$F$2010))</f>
        <v>0</v>
      </c>
      <c r="I109" s="215">
        <f>SUMPRODUCT(-('Diário 1º PA'!$E$5:$E$1982='Analítico Cx.'!$B109),-('Diário 1º PA'!$O$5:$O$1982=I$1),('Diário 1º PA'!$F$5:$F$1982))+SUMPRODUCT(-('Diário 2º PA'!$E$5:$E$2027='Analítico Cx.'!$B109),-('Diário 2º PA'!$O$5:$O$2027=I$1),('Diário 2º PA'!$F$5:$F$2027))+SUMPRODUCT(-('Diário 3º PA'!$E$5:$E$2043='Analítico Cx.'!$B109),-('Diário 3º PA'!$O$5:$O$2043=I$1),('Diário 3º PA'!$F$5:$F$2043))+SUMPRODUCT(-('Diário 4º PA'!$E$5:$E$2010='Analítico Cx.'!$B109),-('Diário 4º PA'!$O$5:$O$2010=I$1),('Diário 4º PA'!$F$5:$F$2010))</f>
        <v>0</v>
      </c>
      <c r="J109" s="215">
        <f>SUMPRODUCT(-('Diário 1º PA'!$E$5:$E$1982='Analítico Cx.'!$B109),-('Diário 1º PA'!$O$5:$O$1982=J$1),('Diário 1º PA'!$F$5:$F$1982))+SUMPRODUCT(-('Diário 2º PA'!$E$5:$E$2027='Analítico Cx.'!$B109),-('Diário 2º PA'!$O$5:$O$2027=J$1),('Diário 2º PA'!$F$5:$F$2027))+SUMPRODUCT(-('Diário 3º PA'!$E$5:$E$2043='Analítico Cx.'!$B109),-('Diário 3º PA'!$O$5:$O$2043=J$1),('Diário 3º PA'!$F$5:$F$2043))+SUMPRODUCT(-('Diário 4º PA'!$E$5:$E$2010='Analítico Cx.'!$B109),-('Diário 4º PA'!$O$5:$O$2010=J$1),('Diário 4º PA'!$F$5:$F$2010))</f>
        <v>0</v>
      </c>
      <c r="K109" s="215">
        <f>SUMPRODUCT(-('Diário 1º PA'!$E$5:$E$1982='Analítico Cx.'!$B109),-('Diário 1º PA'!$O$5:$O$1982=K$1),('Diário 1º PA'!$F$5:$F$1982))+SUMPRODUCT(-('Diário 2º PA'!$E$5:$E$2027='Analítico Cx.'!$B109),-('Diário 2º PA'!$O$5:$O$2027=K$1),('Diário 2º PA'!$F$5:$F$2027))+SUMPRODUCT(-('Diário 3º PA'!$E$5:$E$2043='Analítico Cx.'!$B109),-('Diário 3º PA'!$O$5:$O$2043=K$1),('Diário 3º PA'!$F$5:$F$2043))+SUMPRODUCT(-('Diário 4º PA'!$E$5:$E$2010='Analítico Cx.'!$B109),-('Diário 4º PA'!$O$5:$O$2010=K$1),('Diário 4º PA'!$F$5:$F$2010))</f>
        <v>0</v>
      </c>
      <c r="L109" s="215">
        <f>SUMPRODUCT(-('Diário 1º PA'!$E$5:$E$1982='Analítico Cx.'!$B109),-('Diário 1º PA'!$O$5:$O$1982=L$1),('Diário 1º PA'!$F$5:$F$1982))+SUMPRODUCT(-('Diário 2º PA'!$E$5:$E$2027='Analítico Cx.'!$B109),-('Diário 2º PA'!$O$5:$O$2027=L$1),('Diário 2º PA'!$F$5:$F$2027))+SUMPRODUCT(-('Diário 3º PA'!$E$5:$E$2043='Analítico Cx.'!$B109),-('Diário 3º PA'!$O$5:$O$2043=L$1),('Diário 3º PA'!$F$5:$F$2043))+SUMPRODUCT(-('Diário 4º PA'!$E$5:$E$2010='Analítico Cx.'!$B109),-('Diário 4º PA'!$O$5:$O$2010=L$1),('Diário 4º PA'!$F$5:$F$2010))</f>
        <v>0</v>
      </c>
      <c r="M109" s="215">
        <f>SUMPRODUCT(-('Diário 1º PA'!$E$5:$E$1982='Analítico Cx.'!$B109),-('Diário 1º PA'!$O$5:$O$1982=M$1),('Diário 1º PA'!$F$5:$F$1982))+SUMPRODUCT(-('Diário 2º PA'!$E$5:$E$2027='Analítico Cx.'!$B109),-('Diário 2º PA'!$O$5:$O$2027=M$1),('Diário 2º PA'!$F$5:$F$2027))+SUMPRODUCT(-('Diário 3º PA'!$E$5:$E$2043='Analítico Cx.'!$B109),-('Diário 3º PA'!$O$5:$O$2043=M$1),('Diário 3º PA'!$F$5:$F$2043))+SUMPRODUCT(-('Diário 4º PA'!$E$5:$E$2010='Analítico Cx.'!$B109),-('Diário 4º PA'!$O$5:$O$2010=M$1),('Diário 4º PA'!$F$5:$F$2010))</f>
        <v>0</v>
      </c>
      <c r="N109" s="215">
        <f>SUMPRODUCT(-('Diário 1º PA'!$E$5:$E$1982='Analítico Cx.'!$B109),-('Diário 1º PA'!$O$5:$O$1982=N$1),('Diário 1º PA'!$F$5:$F$1982))+SUMPRODUCT(-('Diário 2º PA'!$E$5:$E$2027='Analítico Cx.'!$B109),-('Diário 2º PA'!$O$5:$O$2027=N$1),('Diário 2º PA'!$F$5:$F$2027))+SUMPRODUCT(-('Diário 3º PA'!$E$5:$E$2043='Analítico Cx.'!$B109),-('Diário 3º PA'!$O$5:$O$2043=N$1),('Diário 3º PA'!$F$5:$F$2043))+SUMPRODUCT(-('Diário 4º PA'!$E$5:$E$2010='Analítico Cx.'!$B109),-('Diário 4º PA'!$O$5:$O$2010=N$1),('Diário 4º PA'!$F$5:$F$2010))</f>
        <v>0</v>
      </c>
      <c r="O109" s="216">
        <f t="shared" si="16"/>
        <v>0</v>
      </c>
      <c r="P109" s="191">
        <f t="shared" si="17"/>
        <v>0</v>
      </c>
    </row>
    <row r="110" spans="1:16" ht="23.25" customHeight="1" x14ac:dyDescent="0.2">
      <c r="A110" s="225" t="s">
        <v>207</v>
      </c>
      <c r="B110" s="238" t="s">
        <v>87</v>
      </c>
      <c r="C110" s="215">
        <f>SUMPRODUCT(-('Diário 1º PA'!$E$5:$E$1982='Analítico Cx.'!$B110),-('Diário 1º PA'!$O$5:$O$1982=C$1),('Diário 1º PA'!$F$5:$F$1982))+SUMPRODUCT(-('Diário 2º PA'!$E$5:$E$2027='Analítico Cx.'!$B110),-('Diário 2º PA'!$O$5:$O$2027=C$1),('Diário 2º PA'!$F$5:$F$2027))+SUMPRODUCT(-('Diário 3º PA'!$E$5:$E$2043='Analítico Cx.'!$B110),-('Diário 3º PA'!$O$5:$O$2043=C$1),('Diário 3º PA'!$F$5:$F$2043))+SUMPRODUCT(-('Diário 4º PA'!$E$5:$E$2010='Analítico Cx.'!$B110),-('Diário 4º PA'!$O$5:$O$2010=C$1),('Diário 4º PA'!$F$5:$F$2010))</f>
        <v>0</v>
      </c>
      <c r="D110" s="215">
        <f>SUMPRODUCT(-('Diário 1º PA'!$E$5:$E$1982='Analítico Cx.'!$B110),-('Diário 1º PA'!$O$5:$O$1982=D$1),('Diário 1º PA'!$F$5:$F$1982))+SUMPRODUCT(-('Diário 2º PA'!$E$5:$E$2027='Analítico Cx.'!$B110),-('Diário 2º PA'!$O$5:$O$2027=D$1),('Diário 2º PA'!$F$5:$F$2027))+SUMPRODUCT(-('Diário 3º PA'!$E$5:$E$2043='Analítico Cx.'!$B110),-('Diário 3º PA'!$O$5:$O$2043=D$1),('Diário 3º PA'!$F$5:$F$2043))+SUMPRODUCT(-('Diário 4º PA'!$E$5:$E$2010='Analítico Cx.'!$B110),-('Diário 4º PA'!$O$5:$O$2010=D$1),('Diário 4º PA'!$F$5:$F$2010))</f>
        <v>0</v>
      </c>
      <c r="E110" s="215">
        <f>SUMPRODUCT(-('Diário 1º PA'!$E$5:$E$1982='Analítico Cx.'!$B110),-('Diário 1º PA'!$O$5:$O$1982=E$1),('Diário 1º PA'!$F$5:$F$1982))+SUMPRODUCT(-('Diário 2º PA'!$E$5:$E$2027='Analítico Cx.'!$B110),-('Diário 2º PA'!$O$5:$O$2027=E$1),('Diário 2º PA'!$F$5:$F$2027))+SUMPRODUCT(-('Diário 3º PA'!$E$5:$E$2043='Analítico Cx.'!$B110),-('Diário 3º PA'!$O$5:$O$2043=E$1),('Diário 3º PA'!$F$5:$F$2043))+SUMPRODUCT(-('Diário 4º PA'!$E$5:$E$2010='Analítico Cx.'!$B110),-('Diário 4º PA'!$O$5:$O$2010=E$1),('Diário 4º PA'!$F$5:$F$2010))</f>
        <v>1764.82</v>
      </c>
      <c r="F110" s="215">
        <f>SUMPRODUCT(-('Diário 1º PA'!$E$5:$E$1982='Analítico Cx.'!$B110),-('Diário 1º PA'!$O$5:$O$1982=F$1),('Diário 1º PA'!$F$5:$F$1982))+SUMPRODUCT(-('Diário 2º PA'!$E$5:$E$2027='Analítico Cx.'!$B110),-('Diário 2º PA'!$O$5:$O$2027=F$1),('Diário 2º PA'!$F$5:$F$2027))+SUMPRODUCT(-('Diário 3º PA'!$E$5:$E$2043='Analítico Cx.'!$B110),-('Diário 3º PA'!$O$5:$O$2043=F$1),('Diário 3º PA'!$F$5:$F$2043))+SUMPRODUCT(-('Diário 4º PA'!$E$5:$E$2010='Analítico Cx.'!$B110),-('Diário 4º PA'!$O$5:$O$2010=F$1),('Diário 4º PA'!$F$5:$F$2010))</f>
        <v>0</v>
      </c>
      <c r="G110" s="215">
        <f>SUMPRODUCT(-('Diário 1º PA'!$E$5:$E$1982='Analítico Cx.'!$B110),-('Diário 1º PA'!$O$5:$O$1982=G$1),('Diário 1º PA'!$F$5:$F$1982))+SUMPRODUCT(-('Diário 2º PA'!$E$5:$E$2027='Analítico Cx.'!$B110),-('Diário 2º PA'!$O$5:$O$2027=G$1),('Diário 2º PA'!$F$5:$F$2027))+SUMPRODUCT(-('Diário 3º PA'!$E$5:$E$2043='Analítico Cx.'!$B110),-('Diário 3º PA'!$O$5:$O$2043=G$1),('Diário 3º PA'!$F$5:$F$2043))+SUMPRODUCT(-('Diário 4º PA'!$E$5:$E$2010='Analítico Cx.'!$B110),-('Diário 4º PA'!$O$5:$O$2010=G$1),('Diário 4º PA'!$F$5:$F$2010))</f>
        <v>0</v>
      </c>
      <c r="H110" s="215">
        <f>SUMPRODUCT(-('Diário 1º PA'!$E$5:$E$1982='Analítico Cx.'!$B110),-('Diário 1º PA'!$O$5:$O$1982=H$1),('Diário 1º PA'!$F$5:$F$1982))+SUMPRODUCT(-('Diário 2º PA'!$E$5:$E$2027='Analítico Cx.'!$B110),-('Diário 2º PA'!$O$5:$O$2027=H$1),('Diário 2º PA'!$F$5:$F$2027))+SUMPRODUCT(-('Diário 3º PA'!$E$5:$E$2043='Analítico Cx.'!$B110),-('Diário 3º PA'!$O$5:$O$2043=H$1),('Diário 3º PA'!$F$5:$F$2043))+SUMPRODUCT(-('Diário 4º PA'!$E$5:$E$2010='Analítico Cx.'!$B110),-('Diário 4º PA'!$O$5:$O$2010=H$1),('Diário 4º PA'!$F$5:$F$2010))</f>
        <v>0</v>
      </c>
      <c r="I110" s="215">
        <f>SUMPRODUCT(-('Diário 1º PA'!$E$5:$E$1982='Analítico Cx.'!$B110),-('Diário 1º PA'!$O$5:$O$1982=I$1),('Diário 1º PA'!$F$5:$F$1982))+SUMPRODUCT(-('Diário 2º PA'!$E$5:$E$2027='Analítico Cx.'!$B110),-('Diário 2º PA'!$O$5:$O$2027=I$1),('Diário 2º PA'!$F$5:$F$2027))+SUMPRODUCT(-('Diário 3º PA'!$E$5:$E$2043='Analítico Cx.'!$B110),-('Diário 3º PA'!$O$5:$O$2043=I$1),('Diário 3º PA'!$F$5:$F$2043))+SUMPRODUCT(-('Diário 4º PA'!$E$5:$E$2010='Analítico Cx.'!$B110),-('Diário 4º PA'!$O$5:$O$2010=I$1),('Diário 4º PA'!$F$5:$F$2010))</f>
        <v>0</v>
      </c>
      <c r="J110" s="215">
        <f>SUMPRODUCT(-('Diário 1º PA'!$E$5:$E$1982='Analítico Cx.'!$B110),-('Diário 1º PA'!$O$5:$O$1982=J$1),('Diário 1º PA'!$F$5:$F$1982))+SUMPRODUCT(-('Diário 2º PA'!$E$5:$E$2027='Analítico Cx.'!$B110),-('Diário 2º PA'!$O$5:$O$2027=J$1),('Diário 2º PA'!$F$5:$F$2027))+SUMPRODUCT(-('Diário 3º PA'!$E$5:$E$2043='Analítico Cx.'!$B110),-('Diário 3º PA'!$O$5:$O$2043=J$1),('Diário 3º PA'!$F$5:$F$2043))+SUMPRODUCT(-('Diário 4º PA'!$E$5:$E$2010='Analítico Cx.'!$B110),-('Diário 4º PA'!$O$5:$O$2010=J$1),('Diário 4º PA'!$F$5:$F$2010))</f>
        <v>0</v>
      </c>
      <c r="K110" s="215">
        <f>SUMPRODUCT(-('Diário 1º PA'!$E$5:$E$1982='Analítico Cx.'!$B110),-('Diário 1º PA'!$O$5:$O$1982=K$1),('Diário 1º PA'!$F$5:$F$1982))+SUMPRODUCT(-('Diário 2º PA'!$E$5:$E$2027='Analítico Cx.'!$B110),-('Diário 2º PA'!$O$5:$O$2027=K$1),('Diário 2º PA'!$F$5:$F$2027))+SUMPRODUCT(-('Diário 3º PA'!$E$5:$E$2043='Analítico Cx.'!$B110),-('Diário 3º PA'!$O$5:$O$2043=K$1),('Diário 3º PA'!$F$5:$F$2043))+SUMPRODUCT(-('Diário 4º PA'!$E$5:$E$2010='Analítico Cx.'!$B110),-('Diário 4º PA'!$O$5:$O$2010=K$1),('Diário 4º PA'!$F$5:$F$2010))</f>
        <v>0</v>
      </c>
      <c r="L110" s="215">
        <f>SUMPRODUCT(-('Diário 1º PA'!$E$5:$E$1982='Analítico Cx.'!$B110),-('Diário 1º PA'!$O$5:$O$1982=L$1),('Diário 1º PA'!$F$5:$F$1982))+SUMPRODUCT(-('Diário 2º PA'!$E$5:$E$2027='Analítico Cx.'!$B110),-('Diário 2º PA'!$O$5:$O$2027=L$1),('Diário 2º PA'!$F$5:$F$2027))+SUMPRODUCT(-('Diário 3º PA'!$E$5:$E$2043='Analítico Cx.'!$B110),-('Diário 3º PA'!$O$5:$O$2043=L$1),('Diário 3º PA'!$F$5:$F$2043))+SUMPRODUCT(-('Diário 4º PA'!$E$5:$E$2010='Analítico Cx.'!$B110),-('Diário 4º PA'!$O$5:$O$2010=L$1),('Diário 4º PA'!$F$5:$F$2010))</f>
        <v>0</v>
      </c>
      <c r="M110" s="215">
        <f>SUMPRODUCT(-('Diário 1º PA'!$E$5:$E$1982='Analítico Cx.'!$B110),-('Diário 1º PA'!$O$5:$O$1982=M$1),('Diário 1º PA'!$F$5:$F$1982))+SUMPRODUCT(-('Diário 2º PA'!$E$5:$E$2027='Analítico Cx.'!$B110),-('Diário 2º PA'!$O$5:$O$2027=M$1),('Diário 2º PA'!$F$5:$F$2027))+SUMPRODUCT(-('Diário 3º PA'!$E$5:$E$2043='Analítico Cx.'!$B110),-('Diário 3º PA'!$O$5:$O$2043=M$1),('Diário 3º PA'!$F$5:$F$2043))+SUMPRODUCT(-('Diário 4º PA'!$E$5:$E$2010='Analítico Cx.'!$B110),-('Diário 4º PA'!$O$5:$O$2010=M$1),('Diário 4º PA'!$F$5:$F$2010))</f>
        <v>0</v>
      </c>
      <c r="N110" s="215">
        <f>SUMPRODUCT(-('Diário 1º PA'!$E$5:$E$1982='Analítico Cx.'!$B110),-('Diário 1º PA'!$O$5:$O$1982=N$1),('Diário 1º PA'!$F$5:$F$1982))+SUMPRODUCT(-('Diário 2º PA'!$E$5:$E$2027='Analítico Cx.'!$B110),-('Diário 2º PA'!$O$5:$O$2027=N$1),('Diário 2º PA'!$F$5:$F$2027))+SUMPRODUCT(-('Diário 3º PA'!$E$5:$E$2043='Analítico Cx.'!$B110),-('Diário 3º PA'!$O$5:$O$2043=N$1),('Diário 3º PA'!$F$5:$F$2043))+SUMPRODUCT(-('Diário 4º PA'!$E$5:$E$2010='Analítico Cx.'!$B110),-('Diário 4º PA'!$O$5:$O$2010=N$1),('Diário 4º PA'!$F$5:$F$2010))</f>
        <v>0</v>
      </c>
      <c r="O110" s="216">
        <f t="shared" si="16"/>
        <v>1764.82</v>
      </c>
      <c r="P110" s="191">
        <f t="shared" si="17"/>
        <v>2.5602637151003114E-4</v>
      </c>
    </row>
    <row r="111" spans="1:16" ht="23.25" customHeight="1" x14ac:dyDescent="0.2">
      <c r="A111" s="225" t="s">
        <v>208</v>
      </c>
      <c r="B111" s="238" t="s">
        <v>204</v>
      </c>
      <c r="C111" s="215">
        <f>SUMPRODUCT(-('Diário 1º PA'!$E$5:$E$1982='Analítico Cx.'!$B111),-('Diário 1º PA'!$O$5:$O$1982=C$1),('Diário 1º PA'!$F$5:$F$1982))+SUMPRODUCT(-('Diário 2º PA'!$E$5:$E$2027='Analítico Cx.'!$B111),-('Diário 2º PA'!$O$5:$O$2027=C$1),('Diário 2º PA'!$F$5:$F$2027))+SUMPRODUCT(-('Diário 3º PA'!$E$5:$E$2043='Analítico Cx.'!$B111),-('Diário 3º PA'!$O$5:$O$2043=C$1),('Diário 3º PA'!$F$5:$F$2043))+SUMPRODUCT(-('Diário 4º PA'!$E$5:$E$2010='Analítico Cx.'!$B111),-('Diário 4º PA'!$O$5:$O$2010=C$1),('Diário 4º PA'!$F$5:$F$2010))</f>
        <v>0</v>
      </c>
      <c r="D111" s="215">
        <f>SUMPRODUCT(-('Diário 1º PA'!$E$5:$E$1982='Analítico Cx.'!$B111),-('Diário 1º PA'!$O$5:$O$1982=D$1),('Diário 1º PA'!$F$5:$F$1982))+SUMPRODUCT(-('Diário 2º PA'!$E$5:$E$2027='Analítico Cx.'!$B111),-('Diário 2º PA'!$O$5:$O$2027=D$1),('Diário 2º PA'!$F$5:$F$2027))+SUMPRODUCT(-('Diário 3º PA'!$E$5:$E$2043='Analítico Cx.'!$B111),-('Diário 3º PA'!$O$5:$O$2043=D$1),('Diário 3º PA'!$F$5:$F$2043))+SUMPRODUCT(-('Diário 4º PA'!$E$5:$E$2010='Analítico Cx.'!$B111),-('Diário 4º PA'!$O$5:$O$2010=D$1),('Diário 4º PA'!$F$5:$F$2010))</f>
        <v>0</v>
      </c>
      <c r="E111" s="215">
        <f>SUMPRODUCT(-('Diário 1º PA'!$E$5:$E$1982='Analítico Cx.'!$B111),-('Diário 1º PA'!$O$5:$O$1982=E$1),('Diário 1º PA'!$F$5:$F$1982))+SUMPRODUCT(-('Diário 2º PA'!$E$5:$E$2027='Analítico Cx.'!$B111),-('Diário 2º PA'!$O$5:$O$2027=E$1),('Diário 2º PA'!$F$5:$F$2027))+SUMPRODUCT(-('Diário 3º PA'!$E$5:$E$2043='Analítico Cx.'!$B111),-('Diário 3º PA'!$O$5:$O$2043=E$1),('Diário 3º PA'!$F$5:$F$2043))+SUMPRODUCT(-('Diário 4º PA'!$E$5:$E$2010='Analítico Cx.'!$B111),-('Diário 4º PA'!$O$5:$O$2010=E$1),('Diário 4º PA'!$F$5:$F$2010))</f>
        <v>0</v>
      </c>
      <c r="F111" s="215">
        <f>SUMPRODUCT(-('Diário 1º PA'!$E$5:$E$1982='Analítico Cx.'!$B111),-('Diário 1º PA'!$O$5:$O$1982=F$1),('Diário 1º PA'!$F$5:$F$1982))+SUMPRODUCT(-('Diário 2º PA'!$E$5:$E$2027='Analítico Cx.'!$B111),-('Diário 2º PA'!$O$5:$O$2027=F$1),('Diário 2º PA'!$F$5:$F$2027))+SUMPRODUCT(-('Diário 3º PA'!$E$5:$E$2043='Analítico Cx.'!$B111),-('Diário 3º PA'!$O$5:$O$2043=F$1),('Diário 3º PA'!$F$5:$F$2043))+SUMPRODUCT(-('Diário 4º PA'!$E$5:$E$2010='Analítico Cx.'!$B111),-('Diário 4º PA'!$O$5:$O$2010=F$1),('Diário 4º PA'!$F$5:$F$2010))</f>
        <v>0</v>
      </c>
      <c r="G111" s="215">
        <f>SUMPRODUCT(-('Diário 1º PA'!$E$5:$E$1982='Analítico Cx.'!$B111),-('Diário 1º PA'!$O$5:$O$1982=G$1),('Diário 1º PA'!$F$5:$F$1982))+SUMPRODUCT(-('Diário 2º PA'!$E$5:$E$2027='Analítico Cx.'!$B111),-('Diário 2º PA'!$O$5:$O$2027=G$1),('Diário 2º PA'!$F$5:$F$2027))+SUMPRODUCT(-('Diário 3º PA'!$E$5:$E$2043='Analítico Cx.'!$B111),-('Diário 3º PA'!$O$5:$O$2043=G$1),('Diário 3º PA'!$F$5:$F$2043))+SUMPRODUCT(-('Diário 4º PA'!$E$5:$E$2010='Analítico Cx.'!$B111),-('Diário 4º PA'!$O$5:$O$2010=G$1),('Diário 4º PA'!$F$5:$F$2010))</f>
        <v>0</v>
      </c>
      <c r="H111" s="215">
        <f>SUMPRODUCT(-('Diário 1º PA'!$E$5:$E$1982='Analítico Cx.'!$B111),-('Diário 1º PA'!$O$5:$O$1982=H$1),('Diário 1º PA'!$F$5:$F$1982))+SUMPRODUCT(-('Diário 2º PA'!$E$5:$E$2027='Analítico Cx.'!$B111),-('Diário 2º PA'!$O$5:$O$2027=H$1),('Diário 2º PA'!$F$5:$F$2027))+SUMPRODUCT(-('Diário 3º PA'!$E$5:$E$2043='Analítico Cx.'!$B111),-('Diário 3º PA'!$O$5:$O$2043=H$1),('Diário 3º PA'!$F$5:$F$2043))+SUMPRODUCT(-('Diário 4º PA'!$E$5:$E$2010='Analítico Cx.'!$B111),-('Diário 4º PA'!$O$5:$O$2010=H$1),('Diário 4º PA'!$F$5:$F$2010))</f>
        <v>0</v>
      </c>
      <c r="I111" s="215">
        <f>SUMPRODUCT(-('Diário 1º PA'!$E$5:$E$1982='Analítico Cx.'!$B111),-('Diário 1º PA'!$O$5:$O$1982=I$1),('Diário 1º PA'!$F$5:$F$1982))+SUMPRODUCT(-('Diário 2º PA'!$E$5:$E$2027='Analítico Cx.'!$B111),-('Diário 2º PA'!$O$5:$O$2027=I$1),('Diário 2º PA'!$F$5:$F$2027))+SUMPRODUCT(-('Diário 3º PA'!$E$5:$E$2043='Analítico Cx.'!$B111),-('Diário 3º PA'!$O$5:$O$2043=I$1),('Diário 3º PA'!$F$5:$F$2043))+SUMPRODUCT(-('Diário 4º PA'!$E$5:$E$2010='Analítico Cx.'!$B111),-('Diário 4º PA'!$O$5:$O$2010=I$1),('Diário 4º PA'!$F$5:$F$2010))</f>
        <v>0</v>
      </c>
      <c r="J111" s="215">
        <f>SUMPRODUCT(-('Diário 1º PA'!$E$5:$E$1982='Analítico Cx.'!$B111),-('Diário 1º PA'!$O$5:$O$1982=J$1),('Diário 1º PA'!$F$5:$F$1982))+SUMPRODUCT(-('Diário 2º PA'!$E$5:$E$2027='Analítico Cx.'!$B111),-('Diário 2º PA'!$O$5:$O$2027=J$1),('Diário 2º PA'!$F$5:$F$2027))+SUMPRODUCT(-('Diário 3º PA'!$E$5:$E$2043='Analítico Cx.'!$B111),-('Diário 3º PA'!$O$5:$O$2043=J$1),('Diário 3º PA'!$F$5:$F$2043))+SUMPRODUCT(-('Diário 4º PA'!$E$5:$E$2010='Analítico Cx.'!$B111),-('Diário 4º PA'!$O$5:$O$2010=J$1),('Diário 4º PA'!$F$5:$F$2010))</f>
        <v>0</v>
      </c>
      <c r="K111" s="215">
        <f>SUMPRODUCT(-('Diário 1º PA'!$E$5:$E$1982='Analítico Cx.'!$B111),-('Diário 1º PA'!$O$5:$O$1982=K$1),('Diário 1º PA'!$F$5:$F$1982))+SUMPRODUCT(-('Diário 2º PA'!$E$5:$E$2027='Analítico Cx.'!$B111),-('Diário 2º PA'!$O$5:$O$2027=K$1),('Diário 2º PA'!$F$5:$F$2027))+SUMPRODUCT(-('Diário 3º PA'!$E$5:$E$2043='Analítico Cx.'!$B111),-('Diário 3º PA'!$O$5:$O$2043=K$1),('Diário 3º PA'!$F$5:$F$2043))+SUMPRODUCT(-('Diário 4º PA'!$E$5:$E$2010='Analítico Cx.'!$B111),-('Diário 4º PA'!$O$5:$O$2010=K$1),('Diário 4º PA'!$F$5:$F$2010))</f>
        <v>0</v>
      </c>
      <c r="L111" s="215">
        <f>SUMPRODUCT(-('Diário 1º PA'!$E$5:$E$1982='Analítico Cx.'!$B111),-('Diário 1º PA'!$O$5:$O$1982=L$1),('Diário 1º PA'!$F$5:$F$1982))+SUMPRODUCT(-('Diário 2º PA'!$E$5:$E$2027='Analítico Cx.'!$B111),-('Diário 2º PA'!$O$5:$O$2027=L$1),('Diário 2º PA'!$F$5:$F$2027))+SUMPRODUCT(-('Diário 3º PA'!$E$5:$E$2043='Analítico Cx.'!$B111),-('Diário 3º PA'!$O$5:$O$2043=L$1),('Diário 3º PA'!$F$5:$F$2043))+SUMPRODUCT(-('Diário 4º PA'!$E$5:$E$2010='Analítico Cx.'!$B111),-('Diário 4º PA'!$O$5:$O$2010=L$1),('Diário 4º PA'!$F$5:$F$2010))</f>
        <v>0</v>
      </c>
      <c r="M111" s="215">
        <f>SUMPRODUCT(-('Diário 1º PA'!$E$5:$E$1982='Analítico Cx.'!$B111),-('Diário 1º PA'!$O$5:$O$1982=M$1),('Diário 1º PA'!$F$5:$F$1982))+SUMPRODUCT(-('Diário 2º PA'!$E$5:$E$2027='Analítico Cx.'!$B111),-('Diário 2º PA'!$O$5:$O$2027=M$1),('Diário 2º PA'!$F$5:$F$2027))+SUMPRODUCT(-('Diário 3º PA'!$E$5:$E$2043='Analítico Cx.'!$B111),-('Diário 3º PA'!$O$5:$O$2043=M$1),('Diário 3º PA'!$F$5:$F$2043))+SUMPRODUCT(-('Diário 4º PA'!$E$5:$E$2010='Analítico Cx.'!$B111),-('Diário 4º PA'!$O$5:$O$2010=M$1),('Diário 4º PA'!$F$5:$F$2010))</f>
        <v>0</v>
      </c>
      <c r="N111" s="215">
        <f>SUMPRODUCT(-('Diário 1º PA'!$E$5:$E$1982='Analítico Cx.'!$B111),-('Diário 1º PA'!$O$5:$O$1982=N$1),('Diário 1º PA'!$F$5:$F$1982))+SUMPRODUCT(-('Diário 2º PA'!$E$5:$E$2027='Analítico Cx.'!$B111),-('Diário 2º PA'!$O$5:$O$2027=N$1),('Diário 2º PA'!$F$5:$F$2027))+SUMPRODUCT(-('Diário 3º PA'!$E$5:$E$2043='Analítico Cx.'!$B111),-('Diário 3º PA'!$O$5:$O$2043=N$1),('Diário 3º PA'!$F$5:$F$2043))+SUMPRODUCT(-('Diário 4º PA'!$E$5:$E$2010='Analítico Cx.'!$B111),-('Diário 4º PA'!$O$5:$O$2010=N$1),('Diário 4º PA'!$F$5:$F$2010))</f>
        <v>0</v>
      </c>
      <c r="O111" s="216">
        <f t="shared" si="16"/>
        <v>0</v>
      </c>
      <c r="P111" s="191">
        <f t="shared" si="17"/>
        <v>0</v>
      </c>
    </row>
    <row r="112" spans="1:16" ht="23.25" customHeight="1" x14ac:dyDescent="0.2">
      <c r="A112" s="225" t="s">
        <v>210</v>
      </c>
      <c r="B112" s="238" t="s">
        <v>91</v>
      </c>
      <c r="C112" s="215">
        <f>SUMPRODUCT(-('Diário 1º PA'!$E$5:$E$1982='Analítico Cx.'!$B112),-('Diário 1º PA'!$O$5:$O$1982=C$1),('Diário 1º PA'!$F$5:$F$1982))+SUMPRODUCT(-('Diário 2º PA'!$E$5:$E$2027='Analítico Cx.'!$B112),-('Diário 2º PA'!$O$5:$O$2027=C$1),('Diário 2º PA'!$F$5:$F$2027))+SUMPRODUCT(-('Diário 3º PA'!$E$5:$E$2043='Analítico Cx.'!$B112),-('Diário 3º PA'!$O$5:$O$2043=C$1),('Diário 3º PA'!$F$5:$F$2043))+SUMPRODUCT(-('Diário 4º PA'!$E$5:$E$2010='Analítico Cx.'!$B112),-('Diário 4º PA'!$O$5:$O$2010=C$1),('Diário 4º PA'!$F$5:$F$2010))</f>
        <v>0</v>
      </c>
      <c r="D112" s="215">
        <f>SUMPRODUCT(-('Diário 1º PA'!$E$5:$E$1982='Analítico Cx.'!$B112),-('Diário 1º PA'!$O$5:$O$1982=D$1),('Diário 1º PA'!$F$5:$F$1982))+SUMPRODUCT(-('Diário 2º PA'!$E$5:$E$2027='Analítico Cx.'!$B112),-('Diário 2º PA'!$O$5:$O$2027=D$1),('Diário 2º PA'!$F$5:$F$2027))+SUMPRODUCT(-('Diário 3º PA'!$E$5:$E$2043='Analítico Cx.'!$B112),-('Diário 3º PA'!$O$5:$O$2043=D$1),('Diário 3º PA'!$F$5:$F$2043))+SUMPRODUCT(-('Diário 4º PA'!$E$5:$E$2010='Analítico Cx.'!$B112),-('Diário 4º PA'!$O$5:$O$2010=D$1),('Diário 4º PA'!$F$5:$F$2010))</f>
        <v>0</v>
      </c>
      <c r="E112" s="215">
        <f>SUMPRODUCT(-('Diário 1º PA'!$E$5:$E$1982='Analítico Cx.'!$B112),-('Diário 1º PA'!$O$5:$O$1982=E$1),('Diário 1º PA'!$F$5:$F$1982))+SUMPRODUCT(-('Diário 2º PA'!$E$5:$E$2027='Analítico Cx.'!$B112),-('Diário 2º PA'!$O$5:$O$2027=E$1),('Diário 2º PA'!$F$5:$F$2027))+SUMPRODUCT(-('Diário 3º PA'!$E$5:$E$2043='Analítico Cx.'!$B112),-('Diário 3º PA'!$O$5:$O$2043=E$1),('Diário 3º PA'!$F$5:$F$2043))+SUMPRODUCT(-('Diário 4º PA'!$E$5:$E$2010='Analítico Cx.'!$B112),-('Diário 4º PA'!$O$5:$O$2010=E$1),('Diário 4º PA'!$F$5:$F$2010))</f>
        <v>2000</v>
      </c>
      <c r="F112" s="215">
        <f>SUMPRODUCT(-('Diário 1º PA'!$E$5:$E$1982='Analítico Cx.'!$B112),-('Diário 1º PA'!$O$5:$O$1982=F$1),('Diário 1º PA'!$F$5:$F$1982))+SUMPRODUCT(-('Diário 2º PA'!$E$5:$E$2027='Analítico Cx.'!$B112),-('Diário 2º PA'!$O$5:$O$2027=F$1),('Diário 2º PA'!$F$5:$F$2027))+SUMPRODUCT(-('Diário 3º PA'!$E$5:$E$2043='Analítico Cx.'!$B112),-('Diário 3º PA'!$O$5:$O$2043=F$1),('Diário 3º PA'!$F$5:$F$2043))+SUMPRODUCT(-('Diário 4º PA'!$E$5:$E$2010='Analítico Cx.'!$B112),-('Diário 4º PA'!$O$5:$O$2010=F$1),('Diário 4º PA'!$F$5:$F$2010))</f>
        <v>0</v>
      </c>
      <c r="G112" s="215">
        <f>SUMPRODUCT(-('Diário 1º PA'!$E$5:$E$1982='Analítico Cx.'!$B112),-('Diário 1º PA'!$O$5:$O$1982=G$1),('Diário 1º PA'!$F$5:$F$1982))+SUMPRODUCT(-('Diário 2º PA'!$E$5:$E$2027='Analítico Cx.'!$B112),-('Diário 2º PA'!$O$5:$O$2027=G$1),('Diário 2º PA'!$F$5:$F$2027))+SUMPRODUCT(-('Diário 3º PA'!$E$5:$E$2043='Analítico Cx.'!$B112),-('Diário 3º PA'!$O$5:$O$2043=G$1),('Diário 3º PA'!$F$5:$F$2043))+SUMPRODUCT(-('Diário 4º PA'!$E$5:$E$2010='Analítico Cx.'!$B112),-('Diário 4º PA'!$O$5:$O$2010=G$1),('Diário 4º PA'!$F$5:$F$2010))</f>
        <v>0</v>
      </c>
      <c r="H112" s="215">
        <f>SUMPRODUCT(-('Diário 1º PA'!$E$5:$E$1982='Analítico Cx.'!$B112),-('Diário 1º PA'!$O$5:$O$1982=H$1),('Diário 1º PA'!$F$5:$F$1982))+SUMPRODUCT(-('Diário 2º PA'!$E$5:$E$2027='Analítico Cx.'!$B112),-('Diário 2º PA'!$O$5:$O$2027=H$1),('Diário 2º PA'!$F$5:$F$2027))+SUMPRODUCT(-('Diário 3º PA'!$E$5:$E$2043='Analítico Cx.'!$B112),-('Diário 3º PA'!$O$5:$O$2043=H$1),('Diário 3º PA'!$F$5:$F$2043))+SUMPRODUCT(-('Diário 4º PA'!$E$5:$E$2010='Analítico Cx.'!$B112),-('Diário 4º PA'!$O$5:$O$2010=H$1),('Diário 4º PA'!$F$5:$F$2010))</f>
        <v>0</v>
      </c>
      <c r="I112" s="215">
        <f>SUMPRODUCT(-('Diário 1º PA'!$E$5:$E$1982='Analítico Cx.'!$B112),-('Diário 1º PA'!$O$5:$O$1982=I$1),('Diário 1º PA'!$F$5:$F$1982))+SUMPRODUCT(-('Diário 2º PA'!$E$5:$E$2027='Analítico Cx.'!$B112),-('Diário 2º PA'!$O$5:$O$2027=I$1),('Diário 2º PA'!$F$5:$F$2027))+SUMPRODUCT(-('Diário 3º PA'!$E$5:$E$2043='Analítico Cx.'!$B112),-('Diário 3º PA'!$O$5:$O$2043=I$1),('Diário 3º PA'!$F$5:$F$2043))+SUMPRODUCT(-('Diário 4º PA'!$E$5:$E$2010='Analítico Cx.'!$B112),-('Diário 4º PA'!$O$5:$O$2010=I$1),('Diário 4º PA'!$F$5:$F$2010))</f>
        <v>0</v>
      </c>
      <c r="J112" s="215">
        <f>SUMPRODUCT(-('Diário 1º PA'!$E$5:$E$1982='Analítico Cx.'!$B112),-('Diário 1º PA'!$O$5:$O$1982=J$1),('Diário 1º PA'!$F$5:$F$1982))+SUMPRODUCT(-('Diário 2º PA'!$E$5:$E$2027='Analítico Cx.'!$B112),-('Diário 2º PA'!$O$5:$O$2027=J$1),('Diário 2º PA'!$F$5:$F$2027))+SUMPRODUCT(-('Diário 3º PA'!$E$5:$E$2043='Analítico Cx.'!$B112),-('Diário 3º PA'!$O$5:$O$2043=J$1),('Diário 3º PA'!$F$5:$F$2043))+SUMPRODUCT(-('Diário 4º PA'!$E$5:$E$2010='Analítico Cx.'!$B112),-('Diário 4º PA'!$O$5:$O$2010=J$1),('Diário 4º PA'!$F$5:$F$2010))</f>
        <v>0</v>
      </c>
      <c r="K112" s="215">
        <f>SUMPRODUCT(-('Diário 1º PA'!$E$5:$E$1982='Analítico Cx.'!$B112),-('Diário 1º PA'!$O$5:$O$1982=K$1),('Diário 1º PA'!$F$5:$F$1982))+SUMPRODUCT(-('Diário 2º PA'!$E$5:$E$2027='Analítico Cx.'!$B112),-('Diário 2º PA'!$O$5:$O$2027=K$1),('Diário 2º PA'!$F$5:$F$2027))+SUMPRODUCT(-('Diário 3º PA'!$E$5:$E$2043='Analítico Cx.'!$B112),-('Diário 3º PA'!$O$5:$O$2043=K$1),('Diário 3º PA'!$F$5:$F$2043))+SUMPRODUCT(-('Diário 4º PA'!$E$5:$E$2010='Analítico Cx.'!$B112),-('Diário 4º PA'!$O$5:$O$2010=K$1),('Diário 4º PA'!$F$5:$F$2010))</f>
        <v>0</v>
      </c>
      <c r="L112" s="215">
        <f>SUMPRODUCT(-('Diário 1º PA'!$E$5:$E$1982='Analítico Cx.'!$B112),-('Diário 1º PA'!$O$5:$O$1982=L$1),('Diário 1º PA'!$F$5:$F$1982))+SUMPRODUCT(-('Diário 2º PA'!$E$5:$E$2027='Analítico Cx.'!$B112),-('Diário 2º PA'!$O$5:$O$2027=L$1),('Diário 2º PA'!$F$5:$F$2027))+SUMPRODUCT(-('Diário 3º PA'!$E$5:$E$2043='Analítico Cx.'!$B112),-('Diário 3º PA'!$O$5:$O$2043=L$1),('Diário 3º PA'!$F$5:$F$2043))+SUMPRODUCT(-('Diário 4º PA'!$E$5:$E$2010='Analítico Cx.'!$B112),-('Diário 4º PA'!$O$5:$O$2010=L$1),('Diário 4º PA'!$F$5:$F$2010))</f>
        <v>0</v>
      </c>
      <c r="M112" s="215">
        <f>SUMPRODUCT(-('Diário 1º PA'!$E$5:$E$1982='Analítico Cx.'!$B112),-('Diário 1º PA'!$O$5:$O$1982=M$1),('Diário 1º PA'!$F$5:$F$1982))+SUMPRODUCT(-('Diário 2º PA'!$E$5:$E$2027='Analítico Cx.'!$B112),-('Diário 2º PA'!$O$5:$O$2027=M$1),('Diário 2º PA'!$F$5:$F$2027))+SUMPRODUCT(-('Diário 3º PA'!$E$5:$E$2043='Analítico Cx.'!$B112),-('Diário 3º PA'!$O$5:$O$2043=M$1),('Diário 3º PA'!$F$5:$F$2043))+SUMPRODUCT(-('Diário 4º PA'!$E$5:$E$2010='Analítico Cx.'!$B112),-('Diário 4º PA'!$O$5:$O$2010=M$1),('Diário 4º PA'!$F$5:$F$2010))</f>
        <v>0</v>
      </c>
      <c r="N112" s="215">
        <f>SUMPRODUCT(-('Diário 1º PA'!$E$5:$E$1982='Analítico Cx.'!$B112),-('Diário 1º PA'!$O$5:$O$1982=N$1),('Diário 1º PA'!$F$5:$F$1982))+SUMPRODUCT(-('Diário 2º PA'!$E$5:$E$2027='Analítico Cx.'!$B112),-('Diário 2º PA'!$O$5:$O$2027=N$1),('Diário 2º PA'!$F$5:$F$2027))+SUMPRODUCT(-('Diário 3º PA'!$E$5:$E$2043='Analítico Cx.'!$B112),-('Diário 3º PA'!$O$5:$O$2043=N$1),('Diário 3º PA'!$F$5:$F$2043))+SUMPRODUCT(-('Diário 4º PA'!$E$5:$E$2010='Analítico Cx.'!$B112),-('Diário 4º PA'!$O$5:$O$2010=N$1),('Diário 4º PA'!$F$5:$F$2010))</f>
        <v>0</v>
      </c>
      <c r="O112" s="216">
        <f t="shared" si="16"/>
        <v>2000</v>
      </c>
      <c r="P112" s="191">
        <f t="shared" si="17"/>
        <v>2.9014445836972742E-4</v>
      </c>
    </row>
    <row r="113" spans="1:16" ht="23.25" customHeight="1" x14ac:dyDescent="0.2">
      <c r="A113" s="225" t="s">
        <v>212</v>
      </c>
      <c r="B113" s="238" t="s">
        <v>83</v>
      </c>
      <c r="C113" s="215">
        <f>SUMPRODUCT(-('Diário 1º PA'!$E$5:$E$1982='Analítico Cx.'!$B113),-('Diário 1º PA'!$O$5:$O$1982=C$1),('Diário 1º PA'!$F$5:$F$1982))+SUMPRODUCT(-('Diário 2º PA'!$E$5:$E$2027='Analítico Cx.'!$B113),-('Diário 2º PA'!$O$5:$O$2027=C$1),('Diário 2º PA'!$F$5:$F$2027))+SUMPRODUCT(-('Diário 3º PA'!$E$5:$E$2043='Analítico Cx.'!$B113),-('Diário 3º PA'!$O$5:$O$2043=C$1),('Diário 3º PA'!$F$5:$F$2043))+SUMPRODUCT(-('Diário 4º PA'!$E$5:$E$2010='Analítico Cx.'!$B113),-('Diário 4º PA'!$O$5:$O$2010=C$1),('Diário 4º PA'!$F$5:$F$2010))</f>
        <v>9806.67</v>
      </c>
      <c r="D113" s="215">
        <f>SUMPRODUCT(-('Diário 1º PA'!$E$5:$E$1982='Analítico Cx.'!$B113),-('Diário 1º PA'!$O$5:$O$1982=D$1),('Diário 1º PA'!$F$5:$F$1982))+SUMPRODUCT(-('Diário 2º PA'!$E$5:$E$2027='Analítico Cx.'!$B113),-('Diário 2º PA'!$O$5:$O$2027=D$1),('Diário 2º PA'!$F$5:$F$2027))+SUMPRODUCT(-('Diário 3º PA'!$E$5:$E$2043='Analítico Cx.'!$B113),-('Diário 3º PA'!$O$5:$O$2043=D$1),('Diário 3º PA'!$F$5:$F$2043))+SUMPRODUCT(-('Diário 4º PA'!$E$5:$E$2010='Analítico Cx.'!$B113),-('Diário 4º PA'!$O$5:$O$2010=D$1),('Diário 4º PA'!$F$5:$F$2010))</f>
        <v>10900</v>
      </c>
      <c r="E113" s="215">
        <f>SUMPRODUCT(-('Diário 1º PA'!$E$5:$E$1982='Analítico Cx.'!$B113),-('Diário 1º PA'!$O$5:$O$1982=E$1),('Diário 1º PA'!$F$5:$F$1982))+SUMPRODUCT(-('Diário 2º PA'!$E$5:$E$2027='Analítico Cx.'!$B113),-('Diário 2º PA'!$O$5:$O$2027=E$1),('Diário 2º PA'!$F$5:$F$2027))+SUMPRODUCT(-('Diário 3º PA'!$E$5:$E$2043='Analítico Cx.'!$B113),-('Diário 3º PA'!$O$5:$O$2043=E$1),('Diário 3º PA'!$F$5:$F$2043))+SUMPRODUCT(-('Diário 4º PA'!$E$5:$E$2010='Analítico Cx.'!$B113),-('Diário 4º PA'!$O$5:$O$2010=E$1),('Diário 4º PA'!$F$5:$F$2010))</f>
        <v>21024.91</v>
      </c>
      <c r="F113" s="215">
        <f>SUMPRODUCT(-('Diário 1º PA'!$E$5:$E$1982='Analítico Cx.'!$B113),-('Diário 1º PA'!$O$5:$O$1982=F$1),('Diário 1º PA'!$F$5:$F$1982))+SUMPRODUCT(-('Diário 2º PA'!$E$5:$E$2027='Analítico Cx.'!$B113),-('Diário 2º PA'!$O$5:$O$2027=F$1),('Diário 2º PA'!$F$5:$F$2027))+SUMPRODUCT(-('Diário 3º PA'!$E$5:$E$2043='Analítico Cx.'!$B113),-('Diário 3º PA'!$O$5:$O$2043=F$1),('Diário 3º PA'!$F$5:$F$2043))+SUMPRODUCT(-('Diário 4º PA'!$E$5:$E$2010='Analítico Cx.'!$B113),-('Diário 4º PA'!$O$5:$O$2010=F$1),('Diário 4º PA'!$F$5:$F$2010))</f>
        <v>0</v>
      </c>
      <c r="G113" s="215">
        <f>SUMPRODUCT(-('Diário 1º PA'!$E$5:$E$1982='Analítico Cx.'!$B113),-('Diário 1º PA'!$O$5:$O$1982=G$1),('Diário 1º PA'!$F$5:$F$1982))+SUMPRODUCT(-('Diário 2º PA'!$E$5:$E$2027='Analítico Cx.'!$B113),-('Diário 2º PA'!$O$5:$O$2027=G$1),('Diário 2º PA'!$F$5:$F$2027))+SUMPRODUCT(-('Diário 3º PA'!$E$5:$E$2043='Analítico Cx.'!$B113),-('Diário 3º PA'!$O$5:$O$2043=G$1),('Diário 3º PA'!$F$5:$F$2043))+SUMPRODUCT(-('Diário 4º PA'!$E$5:$E$2010='Analítico Cx.'!$B113),-('Diário 4º PA'!$O$5:$O$2010=G$1),('Diário 4º PA'!$F$5:$F$2010))</f>
        <v>0</v>
      </c>
      <c r="H113" s="215">
        <f>SUMPRODUCT(-('Diário 1º PA'!$E$5:$E$1982='Analítico Cx.'!$B113),-('Diário 1º PA'!$O$5:$O$1982=H$1),('Diário 1º PA'!$F$5:$F$1982))+SUMPRODUCT(-('Diário 2º PA'!$E$5:$E$2027='Analítico Cx.'!$B113),-('Diário 2º PA'!$O$5:$O$2027=H$1),('Diário 2º PA'!$F$5:$F$2027))+SUMPRODUCT(-('Diário 3º PA'!$E$5:$E$2043='Analítico Cx.'!$B113),-('Diário 3º PA'!$O$5:$O$2043=H$1),('Diário 3º PA'!$F$5:$F$2043))+SUMPRODUCT(-('Diário 4º PA'!$E$5:$E$2010='Analítico Cx.'!$B113),-('Diário 4º PA'!$O$5:$O$2010=H$1),('Diário 4º PA'!$F$5:$F$2010))</f>
        <v>0</v>
      </c>
      <c r="I113" s="215">
        <f>SUMPRODUCT(-('Diário 1º PA'!$E$5:$E$1982='Analítico Cx.'!$B113),-('Diário 1º PA'!$O$5:$O$1982=I$1),('Diário 1º PA'!$F$5:$F$1982))+SUMPRODUCT(-('Diário 2º PA'!$E$5:$E$2027='Analítico Cx.'!$B113),-('Diário 2º PA'!$O$5:$O$2027=I$1),('Diário 2º PA'!$F$5:$F$2027))+SUMPRODUCT(-('Diário 3º PA'!$E$5:$E$2043='Analítico Cx.'!$B113),-('Diário 3º PA'!$O$5:$O$2043=I$1),('Diário 3º PA'!$F$5:$F$2043))+SUMPRODUCT(-('Diário 4º PA'!$E$5:$E$2010='Analítico Cx.'!$B113),-('Diário 4º PA'!$O$5:$O$2010=I$1),('Diário 4º PA'!$F$5:$F$2010))</f>
        <v>0</v>
      </c>
      <c r="J113" s="215">
        <f>SUMPRODUCT(-('Diário 1º PA'!$E$5:$E$1982='Analítico Cx.'!$B113),-('Diário 1º PA'!$O$5:$O$1982=J$1),('Diário 1º PA'!$F$5:$F$1982))+SUMPRODUCT(-('Diário 2º PA'!$E$5:$E$2027='Analítico Cx.'!$B113),-('Diário 2º PA'!$O$5:$O$2027=J$1),('Diário 2º PA'!$F$5:$F$2027))+SUMPRODUCT(-('Diário 3º PA'!$E$5:$E$2043='Analítico Cx.'!$B113),-('Diário 3º PA'!$O$5:$O$2043=J$1),('Diário 3º PA'!$F$5:$F$2043))+SUMPRODUCT(-('Diário 4º PA'!$E$5:$E$2010='Analítico Cx.'!$B113),-('Diário 4º PA'!$O$5:$O$2010=J$1),('Diário 4º PA'!$F$5:$F$2010))</f>
        <v>0</v>
      </c>
      <c r="K113" s="215">
        <f>SUMPRODUCT(-('Diário 1º PA'!$E$5:$E$1982='Analítico Cx.'!$B113),-('Diário 1º PA'!$O$5:$O$1982=K$1),('Diário 1º PA'!$F$5:$F$1982))+SUMPRODUCT(-('Diário 2º PA'!$E$5:$E$2027='Analítico Cx.'!$B113),-('Diário 2º PA'!$O$5:$O$2027=K$1),('Diário 2º PA'!$F$5:$F$2027))+SUMPRODUCT(-('Diário 3º PA'!$E$5:$E$2043='Analítico Cx.'!$B113),-('Diário 3º PA'!$O$5:$O$2043=K$1),('Diário 3º PA'!$F$5:$F$2043))+SUMPRODUCT(-('Diário 4º PA'!$E$5:$E$2010='Analítico Cx.'!$B113),-('Diário 4º PA'!$O$5:$O$2010=K$1),('Diário 4º PA'!$F$5:$F$2010))</f>
        <v>0</v>
      </c>
      <c r="L113" s="215">
        <f>SUMPRODUCT(-('Diário 1º PA'!$E$5:$E$1982='Analítico Cx.'!$B113),-('Diário 1º PA'!$O$5:$O$1982=L$1),('Diário 1º PA'!$F$5:$F$1982))+SUMPRODUCT(-('Diário 2º PA'!$E$5:$E$2027='Analítico Cx.'!$B113),-('Diário 2º PA'!$O$5:$O$2027=L$1),('Diário 2º PA'!$F$5:$F$2027))+SUMPRODUCT(-('Diário 3º PA'!$E$5:$E$2043='Analítico Cx.'!$B113),-('Diário 3º PA'!$O$5:$O$2043=L$1),('Diário 3º PA'!$F$5:$F$2043))+SUMPRODUCT(-('Diário 4º PA'!$E$5:$E$2010='Analítico Cx.'!$B113),-('Diário 4º PA'!$O$5:$O$2010=L$1),('Diário 4º PA'!$F$5:$F$2010))</f>
        <v>0</v>
      </c>
      <c r="M113" s="215">
        <f>SUMPRODUCT(-('Diário 1º PA'!$E$5:$E$1982='Analítico Cx.'!$B113),-('Diário 1º PA'!$O$5:$O$1982=M$1),('Diário 1º PA'!$F$5:$F$1982))+SUMPRODUCT(-('Diário 2º PA'!$E$5:$E$2027='Analítico Cx.'!$B113),-('Diário 2º PA'!$O$5:$O$2027=M$1),('Diário 2º PA'!$F$5:$F$2027))+SUMPRODUCT(-('Diário 3º PA'!$E$5:$E$2043='Analítico Cx.'!$B113),-('Diário 3º PA'!$O$5:$O$2043=M$1),('Diário 3º PA'!$F$5:$F$2043))+SUMPRODUCT(-('Diário 4º PA'!$E$5:$E$2010='Analítico Cx.'!$B113),-('Diário 4º PA'!$O$5:$O$2010=M$1),('Diário 4º PA'!$F$5:$F$2010))</f>
        <v>0</v>
      </c>
      <c r="N113" s="215">
        <f>SUMPRODUCT(-('Diário 1º PA'!$E$5:$E$1982='Analítico Cx.'!$B113),-('Diário 1º PA'!$O$5:$O$1982=N$1),('Diário 1º PA'!$F$5:$F$1982))+SUMPRODUCT(-('Diário 2º PA'!$E$5:$E$2027='Analítico Cx.'!$B113),-('Diário 2º PA'!$O$5:$O$2027=N$1),('Diário 2º PA'!$F$5:$F$2027))+SUMPRODUCT(-('Diário 3º PA'!$E$5:$E$2043='Analítico Cx.'!$B113),-('Diário 3º PA'!$O$5:$O$2043=N$1),('Diário 3º PA'!$F$5:$F$2043))+SUMPRODUCT(-('Diário 4º PA'!$E$5:$E$2010='Analítico Cx.'!$B113),-('Diário 4º PA'!$O$5:$O$2010=N$1),('Diário 4º PA'!$F$5:$F$2010))</f>
        <v>0</v>
      </c>
      <c r="O113" s="216">
        <f t="shared" si="16"/>
        <v>41731.58</v>
      </c>
      <c r="P113" s="191">
        <f t="shared" si="17"/>
        <v>6.0540933380064752E-3</v>
      </c>
    </row>
    <row r="114" spans="1:16" ht="23.25" customHeight="1" x14ac:dyDescent="0.2">
      <c r="A114" s="225" t="s">
        <v>214</v>
      </c>
      <c r="B114" s="238" t="s">
        <v>63</v>
      </c>
      <c r="C114" s="215">
        <f>SUMPRODUCT(-('Diário 1º PA'!$E$5:$E$1982='Analítico Cx.'!$B114),-('Diário 1º PA'!$O$5:$O$1982=C$1),('Diário 1º PA'!$F$5:$F$1982))+SUMPRODUCT(-('Diário 2º PA'!$E$5:$E$2027='Analítico Cx.'!$B114),-('Diário 2º PA'!$O$5:$O$2027=C$1),('Diário 2º PA'!$F$5:$F$2027))+SUMPRODUCT(-('Diário 3º PA'!$E$5:$E$2043='Analítico Cx.'!$B114),-('Diário 3º PA'!$O$5:$O$2043=C$1),('Diário 3º PA'!$F$5:$F$2043))+SUMPRODUCT(-('Diário 4º PA'!$E$5:$E$2010='Analítico Cx.'!$B114),-('Diário 4º PA'!$O$5:$O$2010=C$1),('Diário 4º PA'!$F$5:$F$2010))</f>
        <v>0</v>
      </c>
      <c r="D114" s="215">
        <f>SUMPRODUCT(-('Diário 1º PA'!$E$5:$E$1982='Analítico Cx.'!$B114),-('Diário 1º PA'!$O$5:$O$1982=D$1),('Diário 1º PA'!$F$5:$F$1982))+SUMPRODUCT(-('Diário 2º PA'!$E$5:$E$2027='Analítico Cx.'!$B114),-('Diário 2º PA'!$O$5:$O$2027=D$1),('Diário 2º PA'!$F$5:$F$2027))+SUMPRODUCT(-('Diário 3º PA'!$E$5:$E$2043='Analítico Cx.'!$B114),-('Diário 3º PA'!$O$5:$O$2043=D$1),('Diário 3º PA'!$F$5:$F$2043))+SUMPRODUCT(-('Diário 4º PA'!$E$5:$E$2010='Analítico Cx.'!$B114),-('Diário 4º PA'!$O$5:$O$2010=D$1),('Diário 4º PA'!$F$5:$F$2010))</f>
        <v>0</v>
      </c>
      <c r="E114" s="215">
        <f>SUMPRODUCT(-('Diário 1º PA'!$E$5:$E$1982='Analítico Cx.'!$B114),-('Diário 1º PA'!$O$5:$O$1982=E$1),('Diário 1º PA'!$F$5:$F$1982))+SUMPRODUCT(-('Diário 2º PA'!$E$5:$E$2027='Analítico Cx.'!$B114),-('Diário 2º PA'!$O$5:$O$2027=E$1),('Diário 2º PA'!$F$5:$F$2027))+SUMPRODUCT(-('Diário 3º PA'!$E$5:$E$2043='Analítico Cx.'!$B114),-('Diário 3º PA'!$O$5:$O$2043=E$1),('Diário 3º PA'!$F$5:$F$2043))+SUMPRODUCT(-('Diário 4º PA'!$E$5:$E$2010='Analítico Cx.'!$B114),-('Diário 4º PA'!$O$5:$O$2010=E$1),('Diário 4º PA'!$F$5:$F$2010))</f>
        <v>0</v>
      </c>
      <c r="F114" s="215">
        <f>SUMPRODUCT(-('Diário 1º PA'!$E$5:$E$1982='Analítico Cx.'!$B114),-('Diário 1º PA'!$O$5:$O$1982=F$1),('Diário 1º PA'!$F$5:$F$1982))+SUMPRODUCT(-('Diário 2º PA'!$E$5:$E$2027='Analítico Cx.'!$B114),-('Diário 2º PA'!$O$5:$O$2027=F$1),('Diário 2º PA'!$F$5:$F$2027))+SUMPRODUCT(-('Diário 3º PA'!$E$5:$E$2043='Analítico Cx.'!$B114),-('Diário 3º PA'!$O$5:$O$2043=F$1),('Diário 3º PA'!$F$5:$F$2043))+SUMPRODUCT(-('Diário 4º PA'!$E$5:$E$2010='Analítico Cx.'!$B114),-('Diário 4º PA'!$O$5:$O$2010=F$1),('Diário 4º PA'!$F$5:$F$2010))</f>
        <v>0</v>
      </c>
      <c r="G114" s="215">
        <f>SUMPRODUCT(-('Diário 1º PA'!$E$5:$E$1982='Analítico Cx.'!$B114),-('Diário 1º PA'!$O$5:$O$1982=G$1),('Diário 1º PA'!$F$5:$F$1982))+SUMPRODUCT(-('Diário 2º PA'!$E$5:$E$2027='Analítico Cx.'!$B114),-('Diário 2º PA'!$O$5:$O$2027=G$1),('Diário 2º PA'!$F$5:$F$2027))+SUMPRODUCT(-('Diário 3º PA'!$E$5:$E$2043='Analítico Cx.'!$B114),-('Diário 3º PA'!$O$5:$O$2043=G$1),('Diário 3º PA'!$F$5:$F$2043))+SUMPRODUCT(-('Diário 4º PA'!$E$5:$E$2010='Analítico Cx.'!$B114),-('Diário 4º PA'!$O$5:$O$2010=G$1),('Diário 4º PA'!$F$5:$F$2010))</f>
        <v>0</v>
      </c>
      <c r="H114" s="215">
        <f>SUMPRODUCT(-('Diário 1º PA'!$E$5:$E$1982='Analítico Cx.'!$B114),-('Diário 1º PA'!$O$5:$O$1982=H$1),('Diário 1º PA'!$F$5:$F$1982))+SUMPRODUCT(-('Diário 2º PA'!$E$5:$E$2027='Analítico Cx.'!$B114),-('Diário 2º PA'!$O$5:$O$2027=H$1),('Diário 2º PA'!$F$5:$F$2027))+SUMPRODUCT(-('Diário 3º PA'!$E$5:$E$2043='Analítico Cx.'!$B114),-('Diário 3º PA'!$O$5:$O$2043=H$1),('Diário 3º PA'!$F$5:$F$2043))+SUMPRODUCT(-('Diário 4º PA'!$E$5:$E$2010='Analítico Cx.'!$B114),-('Diário 4º PA'!$O$5:$O$2010=H$1),('Diário 4º PA'!$F$5:$F$2010))</f>
        <v>0</v>
      </c>
      <c r="I114" s="215">
        <f>SUMPRODUCT(-('Diário 1º PA'!$E$5:$E$1982='Analítico Cx.'!$B114),-('Diário 1º PA'!$O$5:$O$1982=I$1),('Diário 1º PA'!$F$5:$F$1982))+SUMPRODUCT(-('Diário 2º PA'!$E$5:$E$2027='Analítico Cx.'!$B114),-('Diário 2º PA'!$O$5:$O$2027=I$1),('Diário 2º PA'!$F$5:$F$2027))+SUMPRODUCT(-('Diário 3º PA'!$E$5:$E$2043='Analítico Cx.'!$B114),-('Diário 3º PA'!$O$5:$O$2043=I$1),('Diário 3º PA'!$F$5:$F$2043))+SUMPRODUCT(-('Diário 4º PA'!$E$5:$E$2010='Analítico Cx.'!$B114),-('Diário 4º PA'!$O$5:$O$2010=I$1),('Diário 4º PA'!$F$5:$F$2010))</f>
        <v>0</v>
      </c>
      <c r="J114" s="215">
        <f>SUMPRODUCT(-('Diário 1º PA'!$E$5:$E$1982='Analítico Cx.'!$B114),-('Diário 1º PA'!$O$5:$O$1982=J$1),('Diário 1º PA'!$F$5:$F$1982))+SUMPRODUCT(-('Diário 2º PA'!$E$5:$E$2027='Analítico Cx.'!$B114),-('Diário 2º PA'!$O$5:$O$2027=J$1),('Diário 2º PA'!$F$5:$F$2027))+SUMPRODUCT(-('Diário 3º PA'!$E$5:$E$2043='Analítico Cx.'!$B114),-('Diário 3º PA'!$O$5:$O$2043=J$1),('Diário 3º PA'!$F$5:$F$2043))+SUMPRODUCT(-('Diário 4º PA'!$E$5:$E$2010='Analítico Cx.'!$B114),-('Diário 4º PA'!$O$5:$O$2010=J$1),('Diário 4º PA'!$F$5:$F$2010))</f>
        <v>0</v>
      </c>
      <c r="K114" s="215">
        <f>SUMPRODUCT(-('Diário 1º PA'!$E$5:$E$1982='Analítico Cx.'!$B114),-('Diário 1º PA'!$O$5:$O$1982=K$1),('Diário 1º PA'!$F$5:$F$1982))+SUMPRODUCT(-('Diário 2º PA'!$E$5:$E$2027='Analítico Cx.'!$B114),-('Diário 2º PA'!$O$5:$O$2027=K$1),('Diário 2º PA'!$F$5:$F$2027))+SUMPRODUCT(-('Diário 3º PA'!$E$5:$E$2043='Analítico Cx.'!$B114),-('Diário 3º PA'!$O$5:$O$2043=K$1),('Diário 3º PA'!$F$5:$F$2043))+SUMPRODUCT(-('Diário 4º PA'!$E$5:$E$2010='Analítico Cx.'!$B114),-('Diário 4º PA'!$O$5:$O$2010=K$1),('Diário 4º PA'!$F$5:$F$2010))</f>
        <v>0</v>
      </c>
      <c r="L114" s="215">
        <f>SUMPRODUCT(-('Diário 1º PA'!$E$5:$E$1982='Analítico Cx.'!$B114),-('Diário 1º PA'!$O$5:$O$1982=L$1),('Diário 1º PA'!$F$5:$F$1982))+SUMPRODUCT(-('Diário 2º PA'!$E$5:$E$2027='Analítico Cx.'!$B114),-('Diário 2º PA'!$O$5:$O$2027=L$1),('Diário 2º PA'!$F$5:$F$2027))+SUMPRODUCT(-('Diário 3º PA'!$E$5:$E$2043='Analítico Cx.'!$B114),-('Diário 3º PA'!$O$5:$O$2043=L$1),('Diário 3º PA'!$F$5:$F$2043))+SUMPRODUCT(-('Diário 4º PA'!$E$5:$E$2010='Analítico Cx.'!$B114),-('Diário 4º PA'!$O$5:$O$2010=L$1),('Diário 4º PA'!$F$5:$F$2010))</f>
        <v>0</v>
      </c>
      <c r="M114" s="215">
        <f>SUMPRODUCT(-('Diário 1º PA'!$E$5:$E$1982='Analítico Cx.'!$B114),-('Diário 1º PA'!$O$5:$O$1982=M$1),('Diário 1º PA'!$F$5:$F$1982))+SUMPRODUCT(-('Diário 2º PA'!$E$5:$E$2027='Analítico Cx.'!$B114),-('Diário 2º PA'!$O$5:$O$2027=M$1),('Diário 2º PA'!$F$5:$F$2027))+SUMPRODUCT(-('Diário 3º PA'!$E$5:$E$2043='Analítico Cx.'!$B114),-('Diário 3º PA'!$O$5:$O$2043=M$1),('Diário 3º PA'!$F$5:$F$2043))+SUMPRODUCT(-('Diário 4º PA'!$E$5:$E$2010='Analítico Cx.'!$B114),-('Diário 4º PA'!$O$5:$O$2010=M$1),('Diário 4º PA'!$F$5:$F$2010))</f>
        <v>0</v>
      </c>
      <c r="N114" s="215">
        <f>SUMPRODUCT(-('Diário 1º PA'!$E$5:$E$1982='Analítico Cx.'!$B114),-('Diário 1º PA'!$O$5:$O$1982=N$1),('Diário 1º PA'!$F$5:$F$1982))+SUMPRODUCT(-('Diário 2º PA'!$E$5:$E$2027='Analítico Cx.'!$B114),-('Diário 2º PA'!$O$5:$O$2027=N$1),('Diário 2º PA'!$F$5:$F$2027))+SUMPRODUCT(-('Diário 3º PA'!$E$5:$E$2043='Analítico Cx.'!$B114),-('Diário 3º PA'!$O$5:$O$2043=N$1),('Diário 3º PA'!$F$5:$F$2043))+SUMPRODUCT(-('Diário 4º PA'!$E$5:$E$2010='Analítico Cx.'!$B114),-('Diário 4º PA'!$O$5:$O$2010=N$1),('Diário 4º PA'!$F$5:$F$2010))</f>
        <v>0</v>
      </c>
      <c r="O114" s="216">
        <f t="shared" si="16"/>
        <v>0</v>
      </c>
      <c r="P114" s="191">
        <f t="shared" si="17"/>
        <v>0</v>
      </c>
    </row>
    <row r="115" spans="1:16" ht="23.25" customHeight="1" x14ac:dyDescent="0.2">
      <c r="A115" s="225" t="s">
        <v>215</v>
      </c>
      <c r="B115" s="238" t="s">
        <v>209</v>
      </c>
      <c r="C115" s="215">
        <f>SUMPRODUCT(-('Diário 1º PA'!$E$5:$E$1982='Analítico Cx.'!$B115),-('Diário 1º PA'!$O$5:$O$1982=C$1),('Diário 1º PA'!$F$5:$F$1982))+SUMPRODUCT(-('Diário 2º PA'!$E$5:$E$2027='Analítico Cx.'!$B115),-('Diário 2º PA'!$O$5:$O$2027=C$1),('Diário 2º PA'!$F$5:$F$2027))+SUMPRODUCT(-('Diário 3º PA'!$E$5:$E$2043='Analítico Cx.'!$B115),-('Diário 3º PA'!$O$5:$O$2043=C$1),('Diário 3º PA'!$F$5:$F$2043))+SUMPRODUCT(-('Diário 4º PA'!$E$5:$E$2010='Analítico Cx.'!$B115),-('Diário 4º PA'!$O$5:$O$2010=C$1),('Diário 4º PA'!$F$5:$F$2010))</f>
        <v>0</v>
      </c>
      <c r="D115" s="215">
        <f>SUMPRODUCT(-('Diário 1º PA'!$E$5:$E$1982='Analítico Cx.'!$B115),-('Diário 1º PA'!$O$5:$O$1982=D$1),('Diário 1º PA'!$F$5:$F$1982))+SUMPRODUCT(-('Diário 2º PA'!$E$5:$E$2027='Analítico Cx.'!$B115),-('Diário 2º PA'!$O$5:$O$2027=D$1),('Diário 2º PA'!$F$5:$F$2027))+SUMPRODUCT(-('Diário 3º PA'!$E$5:$E$2043='Analítico Cx.'!$B115),-('Diário 3º PA'!$O$5:$O$2043=D$1),('Diário 3º PA'!$F$5:$F$2043))+SUMPRODUCT(-('Diário 4º PA'!$E$5:$E$2010='Analítico Cx.'!$B115),-('Diário 4º PA'!$O$5:$O$2010=D$1),('Diário 4º PA'!$F$5:$F$2010))</f>
        <v>0</v>
      </c>
      <c r="E115" s="215">
        <f>SUMPRODUCT(-('Diário 1º PA'!$E$5:$E$1982='Analítico Cx.'!$B115),-('Diário 1º PA'!$O$5:$O$1982=E$1),('Diário 1º PA'!$F$5:$F$1982))+SUMPRODUCT(-('Diário 2º PA'!$E$5:$E$2027='Analítico Cx.'!$B115),-('Diário 2º PA'!$O$5:$O$2027=E$1),('Diário 2º PA'!$F$5:$F$2027))+SUMPRODUCT(-('Diário 3º PA'!$E$5:$E$2043='Analítico Cx.'!$B115),-('Diário 3º PA'!$O$5:$O$2043=E$1),('Diário 3º PA'!$F$5:$F$2043))+SUMPRODUCT(-('Diário 4º PA'!$E$5:$E$2010='Analítico Cx.'!$B115),-('Diário 4º PA'!$O$5:$O$2010=E$1),('Diário 4º PA'!$F$5:$F$2010))</f>
        <v>0</v>
      </c>
      <c r="F115" s="215">
        <f>SUMPRODUCT(-('Diário 1º PA'!$E$5:$E$1982='Analítico Cx.'!$B115),-('Diário 1º PA'!$O$5:$O$1982=F$1),('Diário 1º PA'!$F$5:$F$1982))+SUMPRODUCT(-('Diário 2º PA'!$E$5:$E$2027='Analítico Cx.'!$B115),-('Diário 2º PA'!$O$5:$O$2027=F$1),('Diário 2º PA'!$F$5:$F$2027))+SUMPRODUCT(-('Diário 3º PA'!$E$5:$E$2043='Analítico Cx.'!$B115),-('Diário 3º PA'!$O$5:$O$2043=F$1),('Diário 3º PA'!$F$5:$F$2043))+SUMPRODUCT(-('Diário 4º PA'!$E$5:$E$2010='Analítico Cx.'!$B115),-('Diário 4º PA'!$O$5:$O$2010=F$1),('Diário 4º PA'!$F$5:$F$2010))</f>
        <v>0</v>
      </c>
      <c r="G115" s="215">
        <f>SUMPRODUCT(-('Diário 1º PA'!$E$5:$E$1982='Analítico Cx.'!$B115),-('Diário 1º PA'!$O$5:$O$1982=G$1),('Diário 1º PA'!$F$5:$F$1982))+SUMPRODUCT(-('Diário 2º PA'!$E$5:$E$2027='Analítico Cx.'!$B115),-('Diário 2º PA'!$O$5:$O$2027=G$1),('Diário 2º PA'!$F$5:$F$2027))+SUMPRODUCT(-('Diário 3º PA'!$E$5:$E$2043='Analítico Cx.'!$B115),-('Diário 3º PA'!$O$5:$O$2043=G$1),('Diário 3º PA'!$F$5:$F$2043))+SUMPRODUCT(-('Diário 4º PA'!$E$5:$E$2010='Analítico Cx.'!$B115),-('Diário 4º PA'!$O$5:$O$2010=G$1),('Diário 4º PA'!$F$5:$F$2010))</f>
        <v>0</v>
      </c>
      <c r="H115" s="215">
        <f>SUMPRODUCT(-('Diário 1º PA'!$E$5:$E$1982='Analítico Cx.'!$B115),-('Diário 1º PA'!$O$5:$O$1982=H$1),('Diário 1º PA'!$F$5:$F$1982))+SUMPRODUCT(-('Diário 2º PA'!$E$5:$E$2027='Analítico Cx.'!$B115),-('Diário 2º PA'!$O$5:$O$2027=H$1),('Diário 2º PA'!$F$5:$F$2027))+SUMPRODUCT(-('Diário 3º PA'!$E$5:$E$2043='Analítico Cx.'!$B115),-('Diário 3º PA'!$O$5:$O$2043=H$1),('Diário 3º PA'!$F$5:$F$2043))+SUMPRODUCT(-('Diário 4º PA'!$E$5:$E$2010='Analítico Cx.'!$B115),-('Diário 4º PA'!$O$5:$O$2010=H$1),('Diário 4º PA'!$F$5:$F$2010))</f>
        <v>0</v>
      </c>
      <c r="I115" s="215">
        <f>SUMPRODUCT(-('Diário 1º PA'!$E$5:$E$1982='Analítico Cx.'!$B115),-('Diário 1º PA'!$O$5:$O$1982=I$1),('Diário 1º PA'!$F$5:$F$1982))+SUMPRODUCT(-('Diário 2º PA'!$E$5:$E$2027='Analítico Cx.'!$B115),-('Diário 2º PA'!$O$5:$O$2027=I$1),('Diário 2º PA'!$F$5:$F$2027))+SUMPRODUCT(-('Diário 3º PA'!$E$5:$E$2043='Analítico Cx.'!$B115),-('Diário 3º PA'!$O$5:$O$2043=I$1),('Diário 3º PA'!$F$5:$F$2043))+SUMPRODUCT(-('Diário 4º PA'!$E$5:$E$2010='Analítico Cx.'!$B115),-('Diário 4º PA'!$O$5:$O$2010=I$1),('Diário 4º PA'!$F$5:$F$2010))</f>
        <v>0</v>
      </c>
      <c r="J115" s="215">
        <f>SUMPRODUCT(-('Diário 1º PA'!$E$5:$E$1982='Analítico Cx.'!$B115),-('Diário 1º PA'!$O$5:$O$1982=J$1),('Diário 1º PA'!$F$5:$F$1982))+SUMPRODUCT(-('Diário 2º PA'!$E$5:$E$2027='Analítico Cx.'!$B115),-('Diário 2º PA'!$O$5:$O$2027=J$1),('Diário 2º PA'!$F$5:$F$2027))+SUMPRODUCT(-('Diário 3º PA'!$E$5:$E$2043='Analítico Cx.'!$B115),-('Diário 3º PA'!$O$5:$O$2043=J$1),('Diário 3º PA'!$F$5:$F$2043))+SUMPRODUCT(-('Diário 4º PA'!$E$5:$E$2010='Analítico Cx.'!$B115),-('Diário 4º PA'!$O$5:$O$2010=J$1),('Diário 4º PA'!$F$5:$F$2010))</f>
        <v>0</v>
      </c>
      <c r="K115" s="215">
        <f>SUMPRODUCT(-('Diário 1º PA'!$E$5:$E$1982='Analítico Cx.'!$B115),-('Diário 1º PA'!$O$5:$O$1982=K$1),('Diário 1º PA'!$F$5:$F$1982))+SUMPRODUCT(-('Diário 2º PA'!$E$5:$E$2027='Analítico Cx.'!$B115),-('Diário 2º PA'!$O$5:$O$2027=K$1),('Diário 2º PA'!$F$5:$F$2027))+SUMPRODUCT(-('Diário 3º PA'!$E$5:$E$2043='Analítico Cx.'!$B115),-('Diário 3º PA'!$O$5:$O$2043=K$1),('Diário 3º PA'!$F$5:$F$2043))+SUMPRODUCT(-('Diário 4º PA'!$E$5:$E$2010='Analítico Cx.'!$B115),-('Diário 4º PA'!$O$5:$O$2010=K$1),('Diário 4º PA'!$F$5:$F$2010))</f>
        <v>0</v>
      </c>
      <c r="L115" s="215">
        <f>SUMPRODUCT(-('Diário 1º PA'!$E$5:$E$1982='Analítico Cx.'!$B115),-('Diário 1º PA'!$O$5:$O$1982=L$1),('Diário 1º PA'!$F$5:$F$1982))+SUMPRODUCT(-('Diário 2º PA'!$E$5:$E$2027='Analítico Cx.'!$B115),-('Diário 2º PA'!$O$5:$O$2027=L$1),('Diário 2º PA'!$F$5:$F$2027))+SUMPRODUCT(-('Diário 3º PA'!$E$5:$E$2043='Analítico Cx.'!$B115),-('Diário 3º PA'!$O$5:$O$2043=L$1),('Diário 3º PA'!$F$5:$F$2043))+SUMPRODUCT(-('Diário 4º PA'!$E$5:$E$2010='Analítico Cx.'!$B115),-('Diário 4º PA'!$O$5:$O$2010=L$1),('Diário 4º PA'!$F$5:$F$2010))</f>
        <v>0</v>
      </c>
      <c r="M115" s="215">
        <f>SUMPRODUCT(-('Diário 1º PA'!$E$5:$E$1982='Analítico Cx.'!$B115),-('Diário 1º PA'!$O$5:$O$1982=M$1),('Diário 1º PA'!$F$5:$F$1982))+SUMPRODUCT(-('Diário 2º PA'!$E$5:$E$2027='Analítico Cx.'!$B115),-('Diário 2º PA'!$O$5:$O$2027=M$1),('Diário 2º PA'!$F$5:$F$2027))+SUMPRODUCT(-('Diário 3º PA'!$E$5:$E$2043='Analítico Cx.'!$B115),-('Diário 3º PA'!$O$5:$O$2043=M$1),('Diário 3º PA'!$F$5:$F$2043))+SUMPRODUCT(-('Diário 4º PA'!$E$5:$E$2010='Analítico Cx.'!$B115),-('Diário 4º PA'!$O$5:$O$2010=M$1),('Diário 4º PA'!$F$5:$F$2010))</f>
        <v>0</v>
      </c>
      <c r="N115" s="215">
        <f>SUMPRODUCT(-('Diário 1º PA'!$E$5:$E$1982='Analítico Cx.'!$B115),-('Diário 1º PA'!$O$5:$O$1982=N$1),('Diário 1º PA'!$F$5:$F$1982))+SUMPRODUCT(-('Diário 2º PA'!$E$5:$E$2027='Analítico Cx.'!$B115),-('Diário 2º PA'!$O$5:$O$2027=N$1),('Diário 2º PA'!$F$5:$F$2027))+SUMPRODUCT(-('Diário 3º PA'!$E$5:$E$2043='Analítico Cx.'!$B115),-('Diário 3º PA'!$O$5:$O$2043=N$1),('Diário 3º PA'!$F$5:$F$2043))+SUMPRODUCT(-('Diário 4º PA'!$E$5:$E$2010='Analítico Cx.'!$B115),-('Diário 4º PA'!$O$5:$O$2010=N$1),('Diário 4º PA'!$F$5:$F$2010))</f>
        <v>0</v>
      </c>
      <c r="O115" s="216">
        <f t="shared" si="16"/>
        <v>0</v>
      </c>
      <c r="P115" s="191">
        <f t="shared" si="17"/>
        <v>0</v>
      </c>
    </row>
    <row r="116" spans="1:16" ht="23.25" customHeight="1" x14ac:dyDescent="0.2">
      <c r="A116" s="225" t="s">
        <v>217</v>
      </c>
      <c r="B116" s="238" t="s">
        <v>211</v>
      </c>
      <c r="C116" s="215">
        <f>SUMPRODUCT(-('Diário 1º PA'!$E$5:$E$1982='Analítico Cx.'!$B116),-('Diário 1º PA'!$O$5:$O$1982=C$1),('Diário 1º PA'!$F$5:$F$1982))+SUMPRODUCT(-('Diário 2º PA'!$E$5:$E$2027='Analítico Cx.'!$B116),-('Diário 2º PA'!$O$5:$O$2027=C$1),('Diário 2º PA'!$F$5:$F$2027))+SUMPRODUCT(-('Diário 3º PA'!$E$5:$E$2043='Analítico Cx.'!$B116),-('Diário 3º PA'!$O$5:$O$2043=C$1),('Diário 3º PA'!$F$5:$F$2043))+SUMPRODUCT(-('Diário 4º PA'!$E$5:$E$2010='Analítico Cx.'!$B116),-('Diário 4º PA'!$O$5:$O$2010=C$1),('Diário 4º PA'!$F$5:$F$2010))</f>
        <v>0</v>
      </c>
      <c r="D116" s="215">
        <f>SUMPRODUCT(-('Diário 1º PA'!$E$5:$E$1982='Analítico Cx.'!$B116),-('Diário 1º PA'!$O$5:$O$1982=D$1),('Diário 1º PA'!$F$5:$F$1982))+SUMPRODUCT(-('Diário 2º PA'!$E$5:$E$2027='Analítico Cx.'!$B116),-('Diário 2º PA'!$O$5:$O$2027=D$1),('Diário 2º PA'!$F$5:$F$2027))+SUMPRODUCT(-('Diário 3º PA'!$E$5:$E$2043='Analítico Cx.'!$B116),-('Diário 3º PA'!$O$5:$O$2043=D$1),('Diário 3º PA'!$F$5:$F$2043))+SUMPRODUCT(-('Diário 4º PA'!$E$5:$E$2010='Analítico Cx.'!$B116),-('Diário 4º PA'!$O$5:$O$2010=D$1),('Diário 4º PA'!$F$5:$F$2010))</f>
        <v>1957.32</v>
      </c>
      <c r="E116" s="215">
        <f>SUMPRODUCT(-('Diário 1º PA'!$E$5:$E$1982='Analítico Cx.'!$B116),-('Diário 1º PA'!$O$5:$O$1982=E$1),('Diário 1º PA'!$F$5:$F$1982))+SUMPRODUCT(-('Diário 2º PA'!$E$5:$E$2027='Analítico Cx.'!$B116),-('Diário 2º PA'!$O$5:$O$2027=E$1),('Diário 2º PA'!$F$5:$F$2027))+SUMPRODUCT(-('Diário 3º PA'!$E$5:$E$2043='Analítico Cx.'!$B116),-('Diário 3º PA'!$O$5:$O$2043=E$1),('Diário 3º PA'!$F$5:$F$2043))+SUMPRODUCT(-('Diário 4º PA'!$E$5:$E$2010='Analítico Cx.'!$B116),-('Diário 4º PA'!$O$5:$O$2010=E$1),('Diário 4º PA'!$F$5:$F$2010))</f>
        <v>1936.44</v>
      </c>
      <c r="F116" s="215">
        <f>SUMPRODUCT(-('Diário 1º PA'!$E$5:$E$1982='Analítico Cx.'!$B116),-('Diário 1º PA'!$O$5:$O$1982=F$1),('Diário 1º PA'!$F$5:$F$1982))+SUMPRODUCT(-('Diário 2º PA'!$E$5:$E$2027='Analítico Cx.'!$B116),-('Diário 2º PA'!$O$5:$O$2027=F$1),('Diário 2º PA'!$F$5:$F$2027))+SUMPRODUCT(-('Diário 3º PA'!$E$5:$E$2043='Analítico Cx.'!$B116),-('Diário 3º PA'!$O$5:$O$2043=F$1),('Diário 3º PA'!$F$5:$F$2043))+SUMPRODUCT(-('Diário 4º PA'!$E$5:$E$2010='Analítico Cx.'!$B116),-('Diário 4º PA'!$O$5:$O$2010=F$1),('Diário 4º PA'!$F$5:$F$2010))</f>
        <v>0</v>
      </c>
      <c r="G116" s="215">
        <f>SUMPRODUCT(-('Diário 1º PA'!$E$5:$E$1982='Analítico Cx.'!$B116),-('Diário 1º PA'!$O$5:$O$1982=G$1),('Diário 1º PA'!$F$5:$F$1982))+SUMPRODUCT(-('Diário 2º PA'!$E$5:$E$2027='Analítico Cx.'!$B116),-('Diário 2º PA'!$O$5:$O$2027=G$1),('Diário 2º PA'!$F$5:$F$2027))+SUMPRODUCT(-('Diário 3º PA'!$E$5:$E$2043='Analítico Cx.'!$B116),-('Diário 3º PA'!$O$5:$O$2043=G$1),('Diário 3º PA'!$F$5:$F$2043))+SUMPRODUCT(-('Diário 4º PA'!$E$5:$E$2010='Analítico Cx.'!$B116),-('Diário 4º PA'!$O$5:$O$2010=G$1),('Diário 4º PA'!$F$5:$F$2010))</f>
        <v>0</v>
      </c>
      <c r="H116" s="215">
        <f>SUMPRODUCT(-('Diário 1º PA'!$E$5:$E$1982='Analítico Cx.'!$B116),-('Diário 1º PA'!$O$5:$O$1982=H$1),('Diário 1º PA'!$F$5:$F$1982))+SUMPRODUCT(-('Diário 2º PA'!$E$5:$E$2027='Analítico Cx.'!$B116),-('Diário 2º PA'!$O$5:$O$2027=H$1),('Diário 2º PA'!$F$5:$F$2027))+SUMPRODUCT(-('Diário 3º PA'!$E$5:$E$2043='Analítico Cx.'!$B116),-('Diário 3º PA'!$O$5:$O$2043=H$1),('Diário 3º PA'!$F$5:$F$2043))+SUMPRODUCT(-('Diário 4º PA'!$E$5:$E$2010='Analítico Cx.'!$B116),-('Diário 4º PA'!$O$5:$O$2010=H$1),('Diário 4º PA'!$F$5:$F$2010))</f>
        <v>0</v>
      </c>
      <c r="I116" s="215">
        <f>SUMPRODUCT(-('Diário 1º PA'!$E$5:$E$1982='Analítico Cx.'!$B116),-('Diário 1º PA'!$O$5:$O$1982=I$1),('Diário 1º PA'!$F$5:$F$1982))+SUMPRODUCT(-('Diário 2º PA'!$E$5:$E$2027='Analítico Cx.'!$B116),-('Diário 2º PA'!$O$5:$O$2027=I$1),('Diário 2º PA'!$F$5:$F$2027))+SUMPRODUCT(-('Diário 3º PA'!$E$5:$E$2043='Analítico Cx.'!$B116),-('Diário 3º PA'!$O$5:$O$2043=I$1),('Diário 3º PA'!$F$5:$F$2043))+SUMPRODUCT(-('Diário 4º PA'!$E$5:$E$2010='Analítico Cx.'!$B116),-('Diário 4º PA'!$O$5:$O$2010=I$1),('Diário 4º PA'!$F$5:$F$2010))</f>
        <v>0</v>
      </c>
      <c r="J116" s="215">
        <f>SUMPRODUCT(-('Diário 1º PA'!$E$5:$E$1982='Analítico Cx.'!$B116),-('Diário 1º PA'!$O$5:$O$1982=J$1),('Diário 1º PA'!$F$5:$F$1982))+SUMPRODUCT(-('Diário 2º PA'!$E$5:$E$2027='Analítico Cx.'!$B116),-('Diário 2º PA'!$O$5:$O$2027=J$1),('Diário 2º PA'!$F$5:$F$2027))+SUMPRODUCT(-('Diário 3º PA'!$E$5:$E$2043='Analítico Cx.'!$B116),-('Diário 3º PA'!$O$5:$O$2043=J$1),('Diário 3º PA'!$F$5:$F$2043))+SUMPRODUCT(-('Diário 4º PA'!$E$5:$E$2010='Analítico Cx.'!$B116),-('Diário 4º PA'!$O$5:$O$2010=J$1),('Diário 4º PA'!$F$5:$F$2010))</f>
        <v>0</v>
      </c>
      <c r="K116" s="215">
        <f>SUMPRODUCT(-('Diário 1º PA'!$E$5:$E$1982='Analítico Cx.'!$B116),-('Diário 1º PA'!$O$5:$O$1982=K$1),('Diário 1º PA'!$F$5:$F$1982))+SUMPRODUCT(-('Diário 2º PA'!$E$5:$E$2027='Analítico Cx.'!$B116),-('Diário 2º PA'!$O$5:$O$2027=K$1),('Diário 2º PA'!$F$5:$F$2027))+SUMPRODUCT(-('Diário 3º PA'!$E$5:$E$2043='Analítico Cx.'!$B116),-('Diário 3º PA'!$O$5:$O$2043=K$1),('Diário 3º PA'!$F$5:$F$2043))+SUMPRODUCT(-('Diário 4º PA'!$E$5:$E$2010='Analítico Cx.'!$B116),-('Diário 4º PA'!$O$5:$O$2010=K$1),('Diário 4º PA'!$F$5:$F$2010))</f>
        <v>0</v>
      </c>
      <c r="L116" s="215">
        <f>SUMPRODUCT(-('Diário 1º PA'!$E$5:$E$1982='Analítico Cx.'!$B116),-('Diário 1º PA'!$O$5:$O$1982=L$1),('Diário 1º PA'!$F$5:$F$1982))+SUMPRODUCT(-('Diário 2º PA'!$E$5:$E$2027='Analítico Cx.'!$B116),-('Diário 2º PA'!$O$5:$O$2027=L$1),('Diário 2º PA'!$F$5:$F$2027))+SUMPRODUCT(-('Diário 3º PA'!$E$5:$E$2043='Analítico Cx.'!$B116),-('Diário 3º PA'!$O$5:$O$2043=L$1),('Diário 3º PA'!$F$5:$F$2043))+SUMPRODUCT(-('Diário 4º PA'!$E$5:$E$2010='Analítico Cx.'!$B116),-('Diário 4º PA'!$O$5:$O$2010=L$1),('Diário 4º PA'!$F$5:$F$2010))</f>
        <v>0</v>
      </c>
      <c r="M116" s="215">
        <f>SUMPRODUCT(-('Diário 1º PA'!$E$5:$E$1982='Analítico Cx.'!$B116),-('Diário 1º PA'!$O$5:$O$1982=M$1),('Diário 1º PA'!$F$5:$F$1982))+SUMPRODUCT(-('Diário 2º PA'!$E$5:$E$2027='Analítico Cx.'!$B116),-('Diário 2º PA'!$O$5:$O$2027=M$1),('Diário 2º PA'!$F$5:$F$2027))+SUMPRODUCT(-('Diário 3º PA'!$E$5:$E$2043='Analítico Cx.'!$B116),-('Diário 3º PA'!$O$5:$O$2043=M$1),('Diário 3º PA'!$F$5:$F$2043))+SUMPRODUCT(-('Diário 4º PA'!$E$5:$E$2010='Analítico Cx.'!$B116),-('Diário 4º PA'!$O$5:$O$2010=M$1),('Diário 4º PA'!$F$5:$F$2010))</f>
        <v>0</v>
      </c>
      <c r="N116" s="215">
        <f>SUMPRODUCT(-('Diário 1º PA'!$E$5:$E$1982='Analítico Cx.'!$B116),-('Diário 1º PA'!$O$5:$O$1982=N$1),('Diário 1º PA'!$F$5:$F$1982))+SUMPRODUCT(-('Diário 2º PA'!$E$5:$E$2027='Analítico Cx.'!$B116),-('Diário 2º PA'!$O$5:$O$2027=N$1),('Diário 2º PA'!$F$5:$F$2027))+SUMPRODUCT(-('Diário 3º PA'!$E$5:$E$2043='Analítico Cx.'!$B116),-('Diário 3º PA'!$O$5:$O$2043=N$1),('Diário 3º PA'!$F$5:$F$2043))+SUMPRODUCT(-('Diário 4º PA'!$E$5:$E$2010='Analítico Cx.'!$B116),-('Diário 4º PA'!$O$5:$O$2010=N$1),('Diário 4º PA'!$F$5:$F$2010))</f>
        <v>0</v>
      </c>
      <c r="O116" s="216">
        <f t="shared" si="16"/>
        <v>3893.76</v>
      </c>
      <c r="P116" s="191">
        <f t="shared" si="17"/>
        <v>5.6487644311085494E-4</v>
      </c>
    </row>
    <row r="117" spans="1:16" ht="23.25" customHeight="1" x14ac:dyDescent="0.2">
      <c r="A117" s="225" t="s">
        <v>218</v>
      </c>
      <c r="B117" s="238" t="s">
        <v>213</v>
      </c>
      <c r="C117" s="215">
        <f>SUMPRODUCT(-('Diário 1º PA'!$E$5:$E$1982='Analítico Cx.'!$B117),-('Diário 1º PA'!$O$5:$O$1982=C$1),('Diário 1º PA'!$F$5:$F$1982))+SUMPRODUCT(-('Diário 2º PA'!$E$5:$E$2027='Analítico Cx.'!$B117),-('Diário 2º PA'!$O$5:$O$2027=C$1),('Diário 2º PA'!$F$5:$F$2027))+SUMPRODUCT(-('Diário 3º PA'!$E$5:$E$2043='Analítico Cx.'!$B117),-('Diário 3º PA'!$O$5:$O$2043=C$1),('Diário 3º PA'!$F$5:$F$2043))+SUMPRODUCT(-('Diário 4º PA'!$E$5:$E$2010='Analítico Cx.'!$B117),-('Diário 4º PA'!$O$5:$O$2010=C$1),('Diário 4º PA'!$F$5:$F$2010))</f>
        <v>0</v>
      </c>
      <c r="D117" s="215">
        <f>SUMPRODUCT(-('Diário 1º PA'!$E$5:$E$1982='Analítico Cx.'!$B117),-('Diário 1º PA'!$O$5:$O$1982=D$1),('Diário 1º PA'!$F$5:$F$1982))+SUMPRODUCT(-('Diário 2º PA'!$E$5:$E$2027='Analítico Cx.'!$B117),-('Diário 2º PA'!$O$5:$O$2027=D$1),('Diário 2º PA'!$F$5:$F$2027))+SUMPRODUCT(-('Diário 3º PA'!$E$5:$E$2043='Analítico Cx.'!$B117),-('Diário 3º PA'!$O$5:$O$2043=D$1),('Diário 3º PA'!$F$5:$F$2043))+SUMPRODUCT(-('Diário 4º PA'!$E$5:$E$2010='Analítico Cx.'!$B117),-('Diário 4º PA'!$O$5:$O$2010=D$1),('Diário 4º PA'!$F$5:$F$2010))</f>
        <v>1083</v>
      </c>
      <c r="E117" s="215">
        <f>SUMPRODUCT(-('Diário 1º PA'!$E$5:$E$1982='Analítico Cx.'!$B117),-('Diário 1º PA'!$O$5:$O$1982=E$1),('Diário 1º PA'!$F$5:$F$1982))+SUMPRODUCT(-('Diário 2º PA'!$E$5:$E$2027='Analítico Cx.'!$B117),-('Diário 2º PA'!$O$5:$O$2027=E$1),('Diário 2º PA'!$F$5:$F$2027))+SUMPRODUCT(-('Diário 3º PA'!$E$5:$E$2043='Analítico Cx.'!$B117),-('Diário 3º PA'!$O$5:$O$2043=E$1),('Diário 3º PA'!$F$5:$F$2043))+SUMPRODUCT(-('Diário 4º PA'!$E$5:$E$2010='Analítico Cx.'!$B117),-('Diário 4º PA'!$O$5:$O$2010=E$1),('Diário 4º PA'!$F$5:$F$2010))</f>
        <v>2845.7000000000003</v>
      </c>
      <c r="F117" s="215">
        <f>SUMPRODUCT(-('Diário 1º PA'!$E$5:$E$1982='Analítico Cx.'!$B117),-('Diário 1º PA'!$O$5:$O$1982=F$1),('Diário 1º PA'!$F$5:$F$1982))+SUMPRODUCT(-('Diário 2º PA'!$E$5:$E$2027='Analítico Cx.'!$B117),-('Diário 2º PA'!$O$5:$O$2027=F$1),('Diário 2º PA'!$F$5:$F$2027))+SUMPRODUCT(-('Diário 3º PA'!$E$5:$E$2043='Analítico Cx.'!$B117),-('Diário 3º PA'!$O$5:$O$2043=F$1),('Diário 3º PA'!$F$5:$F$2043))+SUMPRODUCT(-('Diário 4º PA'!$E$5:$E$2010='Analítico Cx.'!$B117),-('Diário 4º PA'!$O$5:$O$2010=F$1),('Diário 4º PA'!$F$5:$F$2010))</f>
        <v>0</v>
      </c>
      <c r="G117" s="215">
        <f>SUMPRODUCT(-('Diário 1º PA'!$E$5:$E$1982='Analítico Cx.'!$B117),-('Diário 1º PA'!$O$5:$O$1982=G$1),('Diário 1º PA'!$F$5:$F$1982))+SUMPRODUCT(-('Diário 2º PA'!$E$5:$E$2027='Analítico Cx.'!$B117),-('Diário 2º PA'!$O$5:$O$2027=G$1),('Diário 2º PA'!$F$5:$F$2027))+SUMPRODUCT(-('Diário 3º PA'!$E$5:$E$2043='Analítico Cx.'!$B117),-('Diário 3º PA'!$O$5:$O$2043=G$1),('Diário 3º PA'!$F$5:$F$2043))+SUMPRODUCT(-('Diário 4º PA'!$E$5:$E$2010='Analítico Cx.'!$B117),-('Diário 4º PA'!$O$5:$O$2010=G$1),('Diário 4º PA'!$F$5:$F$2010))</f>
        <v>0</v>
      </c>
      <c r="H117" s="215">
        <f>SUMPRODUCT(-('Diário 1º PA'!$E$5:$E$1982='Analítico Cx.'!$B117),-('Diário 1º PA'!$O$5:$O$1982=H$1),('Diário 1º PA'!$F$5:$F$1982))+SUMPRODUCT(-('Diário 2º PA'!$E$5:$E$2027='Analítico Cx.'!$B117),-('Diário 2º PA'!$O$5:$O$2027=H$1),('Diário 2º PA'!$F$5:$F$2027))+SUMPRODUCT(-('Diário 3º PA'!$E$5:$E$2043='Analítico Cx.'!$B117),-('Diário 3º PA'!$O$5:$O$2043=H$1),('Diário 3º PA'!$F$5:$F$2043))+SUMPRODUCT(-('Diário 4º PA'!$E$5:$E$2010='Analítico Cx.'!$B117),-('Diário 4º PA'!$O$5:$O$2010=H$1),('Diário 4º PA'!$F$5:$F$2010))</f>
        <v>0</v>
      </c>
      <c r="I117" s="215">
        <f>SUMPRODUCT(-('Diário 1º PA'!$E$5:$E$1982='Analítico Cx.'!$B117),-('Diário 1º PA'!$O$5:$O$1982=I$1),('Diário 1º PA'!$F$5:$F$1982))+SUMPRODUCT(-('Diário 2º PA'!$E$5:$E$2027='Analítico Cx.'!$B117),-('Diário 2º PA'!$O$5:$O$2027=I$1),('Diário 2º PA'!$F$5:$F$2027))+SUMPRODUCT(-('Diário 3º PA'!$E$5:$E$2043='Analítico Cx.'!$B117),-('Diário 3º PA'!$O$5:$O$2043=I$1),('Diário 3º PA'!$F$5:$F$2043))+SUMPRODUCT(-('Diário 4º PA'!$E$5:$E$2010='Analítico Cx.'!$B117),-('Diário 4º PA'!$O$5:$O$2010=I$1),('Diário 4º PA'!$F$5:$F$2010))</f>
        <v>0</v>
      </c>
      <c r="J117" s="215">
        <f>SUMPRODUCT(-('Diário 1º PA'!$E$5:$E$1982='Analítico Cx.'!$B117),-('Diário 1º PA'!$O$5:$O$1982=J$1),('Diário 1º PA'!$F$5:$F$1982))+SUMPRODUCT(-('Diário 2º PA'!$E$5:$E$2027='Analítico Cx.'!$B117),-('Diário 2º PA'!$O$5:$O$2027=J$1),('Diário 2º PA'!$F$5:$F$2027))+SUMPRODUCT(-('Diário 3º PA'!$E$5:$E$2043='Analítico Cx.'!$B117),-('Diário 3º PA'!$O$5:$O$2043=J$1),('Diário 3º PA'!$F$5:$F$2043))+SUMPRODUCT(-('Diário 4º PA'!$E$5:$E$2010='Analítico Cx.'!$B117),-('Diário 4º PA'!$O$5:$O$2010=J$1),('Diário 4º PA'!$F$5:$F$2010))</f>
        <v>0</v>
      </c>
      <c r="K117" s="215">
        <f>SUMPRODUCT(-('Diário 1º PA'!$E$5:$E$1982='Analítico Cx.'!$B117),-('Diário 1º PA'!$O$5:$O$1982=K$1),('Diário 1º PA'!$F$5:$F$1982))+SUMPRODUCT(-('Diário 2º PA'!$E$5:$E$2027='Analítico Cx.'!$B117),-('Diário 2º PA'!$O$5:$O$2027=K$1),('Diário 2º PA'!$F$5:$F$2027))+SUMPRODUCT(-('Diário 3º PA'!$E$5:$E$2043='Analítico Cx.'!$B117),-('Diário 3º PA'!$O$5:$O$2043=K$1),('Diário 3º PA'!$F$5:$F$2043))+SUMPRODUCT(-('Diário 4º PA'!$E$5:$E$2010='Analítico Cx.'!$B117),-('Diário 4º PA'!$O$5:$O$2010=K$1),('Diário 4º PA'!$F$5:$F$2010))</f>
        <v>0</v>
      </c>
      <c r="L117" s="215">
        <f>SUMPRODUCT(-('Diário 1º PA'!$E$5:$E$1982='Analítico Cx.'!$B117),-('Diário 1º PA'!$O$5:$O$1982=L$1),('Diário 1º PA'!$F$5:$F$1982))+SUMPRODUCT(-('Diário 2º PA'!$E$5:$E$2027='Analítico Cx.'!$B117),-('Diário 2º PA'!$O$5:$O$2027=L$1),('Diário 2º PA'!$F$5:$F$2027))+SUMPRODUCT(-('Diário 3º PA'!$E$5:$E$2043='Analítico Cx.'!$B117),-('Diário 3º PA'!$O$5:$O$2043=L$1),('Diário 3º PA'!$F$5:$F$2043))+SUMPRODUCT(-('Diário 4º PA'!$E$5:$E$2010='Analítico Cx.'!$B117),-('Diário 4º PA'!$O$5:$O$2010=L$1),('Diário 4º PA'!$F$5:$F$2010))</f>
        <v>0</v>
      </c>
      <c r="M117" s="215">
        <f>SUMPRODUCT(-('Diário 1º PA'!$E$5:$E$1982='Analítico Cx.'!$B117),-('Diário 1º PA'!$O$5:$O$1982=M$1),('Diário 1º PA'!$F$5:$F$1982))+SUMPRODUCT(-('Diário 2º PA'!$E$5:$E$2027='Analítico Cx.'!$B117),-('Diário 2º PA'!$O$5:$O$2027=M$1),('Diário 2º PA'!$F$5:$F$2027))+SUMPRODUCT(-('Diário 3º PA'!$E$5:$E$2043='Analítico Cx.'!$B117),-('Diário 3º PA'!$O$5:$O$2043=M$1),('Diário 3º PA'!$F$5:$F$2043))+SUMPRODUCT(-('Diário 4º PA'!$E$5:$E$2010='Analítico Cx.'!$B117),-('Diário 4º PA'!$O$5:$O$2010=M$1),('Diário 4º PA'!$F$5:$F$2010))</f>
        <v>0</v>
      </c>
      <c r="N117" s="215">
        <f>SUMPRODUCT(-('Diário 1º PA'!$E$5:$E$1982='Analítico Cx.'!$B117),-('Diário 1º PA'!$O$5:$O$1982=N$1),('Diário 1º PA'!$F$5:$F$1982))+SUMPRODUCT(-('Diário 2º PA'!$E$5:$E$2027='Analítico Cx.'!$B117),-('Diário 2º PA'!$O$5:$O$2027=N$1),('Diário 2º PA'!$F$5:$F$2027))+SUMPRODUCT(-('Diário 3º PA'!$E$5:$E$2043='Analítico Cx.'!$B117),-('Diário 3º PA'!$O$5:$O$2043=N$1),('Diário 3º PA'!$F$5:$F$2043))+SUMPRODUCT(-('Diário 4º PA'!$E$5:$E$2010='Analítico Cx.'!$B117),-('Diário 4º PA'!$O$5:$O$2010=N$1),('Diário 4º PA'!$F$5:$F$2010))</f>
        <v>0</v>
      </c>
      <c r="O117" s="216">
        <f t="shared" si="16"/>
        <v>3928.7000000000003</v>
      </c>
      <c r="P117" s="191">
        <f t="shared" si="17"/>
        <v>5.699452667985741E-4</v>
      </c>
    </row>
    <row r="118" spans="1:16" ht="23.25" customHeight="1" x14ac:dyDescent="0.2">
      <c r="A118" s="225" t="s">
        <v>219</v>
      </c>
      <c r="B118" s="238" t="s">
        <v>331</v>
      </c>
      <c r="C118" s="215">
        <f>SUMPRODUCT(-('Diário 1º PA'!$E$5:$E$1982='Analítico Cx.'!$B118),-('Diário 1º PA'!$O$5:$O$1982=C$1),('Diário 1º PA'!$F$5:$F$1982))+SUMPRODUCT(-('Diário 2º PA'!$E$5:$E$2027='Analítico Cx.'!$B118),-('Diário 2º PA'!$O$5:$O$2027=C$1),('Diário 2º PA'!$F$5:$F$2027))+SUMPRODUCT(-('Diário 3º PA'!$E$5:$E$2043='Analítico Cx.'!$B118),-('Diário 3º PA'!$O$5:$O$2043=C$1),('Diário 3º PA'!$F$5:$F$2043))+SUMPRODUCT(-('Diário 4º PA'!$E$5:$E$2010='Analítico Cx.'!$B118),-('Diário 4º PA'!$O$5:$O$2010=C$1),('Diário 4º PA'!$F$5:$F$2010))</f>
        <v>0</v>
      </c>
      <c r="D118" s="215">
        <f>SUMPRODUCT(-('Diário 1º PA'!$E$5:$E$1982='Analítico Cx.'!$B118),-('Diário 1º PA'!$O$5:$O$1982=D$1),('Diário 1º PA'!$F$5:$F$1982))+SUMPRODUCT(-('Diário 2º PA'!$E$5:$E$2027='Analítico Cx.'!$B118),-('Diário 2º PA'!$O$5:$O$2027=D$1),('Diário 2º PA'!$F$5:$F$2027))+SUMPRODUCT(-('Diário 3º PA'!$E$5:$E$2043='Analítico Cx.'!$B118),-('Diário 3º PA'!$O$5:$O$2043=D$1),('Diário 3º PA'!$F$5:$F$2043))+SUMPRODUCT(-('Diário 4º PA'!$E$5:$E$2010='Analítico Cx.'!$B118),-('Diário 4º PA'!$O$5:$O$2010=D$1),('Diário 4º PA'!$F$5:$F$2010))</f>
        <v>0</v>
      </c>
      <c r="E118" s="215">
        <f>SUMPRODUCT(-('Diário 1º PA'!$E$5:$E$1982='Analítico Cx.'!$B118),-('Diário 1º PA'!$O$5:$O$1982=E$1),('Diário 1º PA'!$F$5:$F$1982))+SUMPRODUCT(-('Diário 2º PA'!$E$5:$E$2027='Analítico Cx.'!$B118),-('Diário 2º PA'!$O$5:$O$2027=E$1),('Diário 2º PA'!$F$5:$F$2027))+SUMPRODUCT(-('Diário 3º PA'!$E$5:$E$2043='Analítico Cx.'!$B118),-('Diário 3º PA'!$O$5:$O$2043=E$1),('Diário 3º PA'!$F$5:$F$2043))+SUMPRODUCT(-('Diário 4º PA'!$E$5:$E$2010='Analítico Cx.'!$B118),-('Diário 4º PA'!$O$5:$O$2010=E$1),('Diário 4º PA'!$F$5:$F$2010))</f>
        <v>0</v>
      </c>
      <c r="F118" s="215">
        <f>SUMPRODUCT(-('Diário 1º PA'!$E$5:$E$1982='Analítico Cx.'!$B118),-('Diário 1º PA'!$O$5:$O$1982=F$1),('Diário 1º PA'!$F$5:$F$1982))+SUMPRODUCT(-('Diário 2º PA'!$E$5:$E$2027='Analítico Cx.'!$B118),-('Diário 2º PA'!$O$5:$O$2027=F$1),('Diário 2º PA'!$F$5:$F$2027))+SUMPRODUCT(-('Diário 3º PA'!$E$5:$E$2043='Analítico Cx.'!$B118),-('Diário 3º PA'!$O$5:$O$2043=F$1),('Diário 3º PA'!$F$5:$F$2043))+SUMPRODUCT(-('Diário 4º PA'!$E$5:$E$2010='Analítico Cx.'!$B118),-('Diário 4º PA'!$O$5:$O$2010=F$1),('Diário 4º PA'!$F$5:$F$2010))</f>
        <v>0</v>
      </c>
      <c r="G118" s="215">
        <f>SUMPRODUCT(-('Diário 1º PA'!$E$5:$E$1982='Analítico Cx.'!$B118),-('Diário 1º PA'!$O$5:$O$1982=G$1),('Diário 1º PA'!$F$5:$F$1982))+SUMPRODUCT(-('Diário 2º PA'!$E$5:$E$2027='Analítico Cx.'!$B118),-('Diário 2º PA'!$O$5:$O$2027=G$1),('Diário 2º PA'!$F$5:$F$2027))+SUMPRODUCT(-('Diário 3º PA'!$E$5:$E$2043='Analítico Cx.'!$B118),-('Diário 3º PA'!$O$5:$O$2043=G$1),('Diário 3º PA'!$F$5:$F$2043))+SUMPRODUCT(-('Diário 4º PA'!$E$5:$E$2010='Analítico Cx.'!$B118),-('Diário 4º PA'!$O$5:$O$2010=G$1),('Diário 4º PA'!$F$5:$F$2010))</f>
        <v>0</v>
      </c>
      <c r="H118" s="215">
        <f>SUMPRODUCT(-('Diário 1º PA'!$E$5:$E$1982='Analítico Cx.'!$B118),-('Diário 1º PA'!$O$5:$O$1982=H$1),('Diário 1º PA'!$F$5:$F$1982))+SUMPRODUCT(-('Diário 2º PA'!$E$5:$E$2027='Analítico Cx.'!$B118),-('Diário 2º PA'!$O$5:$O$2027=H$1),('Diário 2º PA'!$F$5:$F$2027))+SUMPRODUCT(-('Diário 3º PA'!$E$5:$E$2043='Analítico Cx.'!$B118),-('Diário 3º PA'!$O$5:$O$2043=H$1),('Diário 3º PA'!$F$5:$F$2043))+SUMPRODUCT(-('Diário 4º PA'!$E$5:$E$2010='Analítico Cx.'!$B118),-('Diário 4º PA'!$O$5:$O$2010=H$1),('Diário 4º PA'!$F$5:$F$2010))</f>
        <v>0</v>
      </c>
      <c r="I118" s="215">
        <f>SUMPRODUCT(-('Diário 1º PA'!$E$5:$E$1982='Analítico Cx.'!$B118),-('Diário 1º PA'!$O$5:$O$1982=I$1),('Diário 1º PA'!$F$5:$F$1982))+SUMPRODUCT(-('Diário 2º PA'!$E$5:$E$2027='Analítico Cx.'!$B118),-('Diário 2º PA'!$O$5:$O$2027=I$1),('Diário 2º PA'!$F$5:$F$2027))+SUMPRODUCT(-('Diário 3º PA'!$E$5:$E$2043='Analítico Cx.'!$B118),-('Diário 3º PA'!$O$5:$O$2043=I$1),('Diário 3º PA'!$F$5:$F$2043))+SUMPRODUCT(-('Diário 4º PA'!$E$5:$E$2010='Analítico Cx.'!$B118),-('Diário 4º PA'!$O$5:$O$2010=I$1),('Diário 4º PA'!$F$5:$F$2010))</f>
        <v>0</v>
      </c>
      <c r="J118" s="215">
        <f>SUMPRODUCT(-('Diário 1º PA'!$E$5:$E$1982='Analítico Cx.'!$B118),-('Diário 1º PA'!$O$5:$O$1982=J$1),('Diário 1º PA'!$F$5:$F$1982))+SUMPRODUCT(-('Diário 2º PA'!$E$5:$E$2027='Analítico Cx.'!$B118),-('Diário 2º PA'!$O$5:$O$2027=J$1),('Diário 2º PA'!$F$5:$F$2027))+SUMPRODUCT(-('Diário 3º PA'!$E$5:$E$2043='Analítico Cx.'!$B118),-('Diário 3º PA'!$O$5:$O$2043=J$1),('Diário 3º PA'!$F$5:$F$2043))+SUMPRODUCT(-('Diário 4º PA'!$E$5:$E$2010='Analítico Cx.'!$B118),-('Diário 4º PA'!$O$5:$O$2010=J$1),('Diário 4º PA'!$F$5:$F$2010))</f>
        <v>0</v>
      </c>
      <c r="K118" s="215">
        <f>SUMPRODUCT(-('Diário 1º PA'!$E$5:$E$1982='Analítico Cx.'!$B118),-('Diário 1º PA'!$O$5:$O$1982=K$1),('Diário 1º PA'!$F$5:$F$1982))+SUMPRODUCT(-('Diário 2º PA'!$E$5:$E$2027='Analítico Cx.'!$B118),-('Diário 2º PA'!$O$5:$O$2027=K$1),('Diário 2º PA'!$F$5:$F$2027))+SUMPRODUCT(-('Diário 3º PA'!$E$5:$E$2043='Analítico Cx.'!$B118),-('Diário 3º PA'!$O$5:$O$2043=K$1),('Diário 3º PA'!$F$5:$F$2043))+SUMPRODUCT(-('Diário 4º PA'!$E$5:$E$2010='Analítico Cx.'!$B118),-('Diário 4º PA'!$O$5:$O$2010=K$1),('Diário 4º PA'!$F$5:$F$2010))</f>
        <v>0</v>
      </c>
      <c r="L118" s="215">
        <f>SUMPRODUCT(-('Diário 1º PA'!$E$5:$E$1982='Analítico Cx.'!$B118),-('Diário 1º PA'!$O$5:$O$1982=L$1),('Diário 1º PA'!$F$5:$F$1982))+SUMPRODUCT(-('Diário 2º PA'!$E$5:$E$2027='Analítico Cx.'!$B118),-('Diário 2º PA'!$O$5:$O$2027=L$1),('Diário 2º PA'!$F$5:$F$2027))+SUMPRODUCT(-('Diário 3º PA'!$E$5:$E$2043='Analítico Cx.'!$B118),-('Diário 3º PA'!$O$5:$O$2043=L$1),('Diário 3º PA'!$F$5:$F$2043))+SUMPRODUCT(-('Diário 4º PA'!$E$5:$E$2010='Analítico Cx.'!$B118),-('Diário 4º PA'!$O$5:$O$2010=L$1),('Diário 4º PA'!$F$5:$F$2010))</f>
        <v>0</v>
      </c>
      <c r="M118" s="215">
        <f>SUMPRODUCT(-('Diário 1º PA'!$E$5:$E$1982='Analítico Cx.'!$B118),-('Diário 1º PA'!$O$5:$O$1982=M$1),('Diário 1º PA'!$F$5:$F$1982))+SUMPRODUCT(-('Diário 2º PA'!$E$5:$E$2027='Analítico Cx.'!$B118),-('Diário 2º PA'!$O$5:$O$2027=M$1),('Diário 2º PA'!$F$5:$F$2027))+SUMPRODUCT(-('Diário 3º PA'!$E$5:$E$2043='Analítico Cx.'!$B118),-('Diário 3º PA'!$O$5:$O$2043=M$1),('Diário 3º PA'!$F$5:$F$2043))+SUMPRODUCT(-('Diário 4º PA'!$E$5:$E$2010='Analítico Cx.'!$B118),-('Diário 4º PA'!$O$5:$O$2010=M$1),('Diário 4º PA'!$F$5:$F$2010))</f>
        <v>0</v>
      </c>
      <c r="N118" s="215">
        <f>SUMPRODUCT(-('Diário 1º PA'!$E$5:$E$1982='Analítico Cx.'!$B118),-('Diário 1º PA'!$O$5:$O$1982=N$1),('Diário 1º PA'!$F$5:$F$1982))+SUMPRODUCT(-('Diário 2º PA'!$E$5:$E$2027='Analítico Cx.'!$B118),-('Diário 2º PA'!$O$5:$O$2027=N$1),('Diário 2º PA'!$F$5:$F$2027))+SUMPRODUCT(-('Diário 3º PA'!$E$5:$E$2043='Analítico Cx.'!$B118),-('Diário 3º PA'!$O$5:$O$2043=N$1),('Diário 3º PA'!$F$5:$F$2043))+SUMPRODUCT(-('Diário 4º PA'!$E$5:$E$2010='Analítico Cx.'!$B118),-('Diário 4º PA'!$O$5:$O$2010=N$1),('Diário 4º PA'!$F$5:$F$2010))</f>
        <v>0</v>
      </c>
      <c r="O118" s="216">
        <f t="shared" si="16"/>
        <v>0</v>
      </c>
      <c r="P118" s="191">
        <f t="shared" si="17"/>
        <v>0</v>
      </c>
    </row>
    <row r="119" spans="1:16" ht="23.25" customHeight="1" x14ac:dyDescent="0.2">
      <c r="A119" s="225" t="s">
        <v>220</v>
      </c>
      <c r="B119" s="238" t="s">
        <v>216</v>
      </c>
      <c r="C119" s="215">
        <f>SUMPRODUCT(-('Diário 1º PA'!$E$5:$E$1982='Analítico Cx.'!$B119),-('Diário 1º PA'!$O$5:$O$1982=C$1),('Diário 1º PA'!$F$5:$F$1982))+SUMPRODUCT(-('Diário 2º PA'!$E$5:$E$2027='Analítico Cx.'!$B119),-('Diário 2º PA'!$O$5:$O$2027=C$1),('Diário 2º PA'!$F$5:$F$2027))+SUMPRODUCT(-('Diário 3º PA'!$E$5:$E$2043='Analítico Cx.'!$B119),-('Diário 3º PA'!$O$5:$O$2043=C$1),('Diário 3º PA'!$F$5:$F$2043))+SUMPRODUCT(-('Diário 4º PA'!$E$5:$E$2010='Analítico Cx.'!$B119),-('Diário 4º PA'!$O$5:$O$2010=C$1),('Diário 4º PA'!$F$5:$F$2010))</f>
        <v>0</v>
      </c>
      <c r="D119" s="215">
        <f>SUMPRODUCT(-('Diário 1º PA'!$E$5:$E$1982='Analítico Cx.'!$B119),-('Diário 1º PA'!$O$5:$O$1982=D$1),('Diário 1º PA'!$F$5:$F$1982))+SUMPRODUCT(-('Diário 2º PA'!$E$5:$E$2027='Analítico Cx.'!$B119),-('Diário 2º PA'!$O$5:$O$2027=D$1),('Diário 2º PA'!$F$5:$F$2027))+SUMPRODUCT(-('Diário 3º PA'!$E$5:$E$2043='Analítico Cx.'!$B119),-('Diário 3º PA'!$O$5:$O$2043=D$1),('Diário 3º PA'!$F$5:$F$2043))+SUMPRODUCT(-('Diário 4º PA'!$E$5:$E$2010='Analítico Cx.'!$B119),-('Diário 4º PA'!$O$5:$O$2010=D$1),('Diário 4º PA'!$F$5:$F$2010))</f>
        <v>3755.7599999999998</v>
      </c>
      <c r="E119" s="215">
        <f>SUMPRODUCT(-('Diário 1º PA'!$E$5:$E$1982='Analítico Cx.'!$B119),-('Diário 1º PA'!$O$5:$O$1982=E$1),('Diário 1º PA'!$F$5:$F$1982))+SUMPRODUCT(-('Diário 2º PA'!$E$5:$E$2027='Analítico Cx.'!$B119),-('Diário 2º PA'!$O$5:$O$2027=E$1),('Diário 2º PA'!$F$5:$F$2027))+SUMPRODUCT(-('Diário 3º PA'!$E$5:$E$2043='Analítico Cx.'!$B119),-('Diário 3º PA'!$O$5:$O$2043=E$1),('Diário 3º PA'!$F$5:$F$2043))+SUMPRODUCT(-('Diário 4º PA'!$E$5:$E$2010='Analítico Cx.'!$B119),-('Diário 4º PA'!$O$5:$O$2010=E$1),('Diário 4º PA'!$F$5:$F$2010))</f>
        <v>2174.34</v>
      </c>
      <c r="F119" s="215">
        <f>SUMPRODUCT(-('Diário 1º PA'!$E$5:$E$1982='Analítico Cx.'!$B119),-('Diário 1º PA'!$O$5:$O$1982=F$1),('Diário 1º PA'!$F$5:$F$1982))+SUMPRODUCT(-('Diário 2º PA'!$E$5:$E$2027='Analítico Cx.'!$B119),-('Diário 2º PA'!$O$5:$O$2027=F$1),('Diário 2º PA'!$F$5:$F$2027))+SUMPRODUCT(-('Diário 3º PA'!$E$5:$E$2043='Analítico Cx.'!$B119),-('Diário 3º PA'!$O$5:$O$2043=F$1),('Diário 3º PA'!$F$5:$F$2043))+SUMPRODUCT(-('Diário 4º PA'!$E$5:$E$2010='Analítico Cx.'!$B119),-('Diário 4º PA'!$O$5:$O$2010=F$1),('Diário 4º PA'!$F$5:$F$2010))</f>
        <v>0</v>
      </c>
      <c r="G119" s="215">
        <f>SUMPRODUCT(-('Diário 1º PA'!$E$5:$E$1982='Analítico Cx.'!$B119),-('Diário 1º PA'!$O$5:$O$1982=G$1),('Diário 1º PA'!$F$5:$F$1982))+SUMPRODUCT(-('Diário 2º PA'!$E$5:$E$2027='Analítico Cx.'!$B119),-('Diário 2º PA'!$O$5:$O$2027=G$1),('Diário 2º PA'!$F$5:$F$2027))+SUMPRODUCT(-('Diário 3º PA'!$E$5:$E$2043='Analítico Cx.'!$B119),-('Diário 3º PA'!$O$5:$O$2043=G$1),('Diário 3º PA'!$F$5:$F$2043))+SUMPRODUCT(-('Diário 4º PA'!$E$5:$E$2010='Analítico Cx.'!$B119),-('Diário 4º PA'!$O$5:$O$2010=G$1),('Diário 4º PA'!$F$5:$F$2010))</f>
        <v>0</v>
      </c>
      <c r="H119" s="215">
        <f>SUMPRODUCT(-('Diário 1º PA'!$E$5:$E$1982='Analítico Cx.'!$B119),-('Diário 1º PA'!$O$5:$O$1982=H$1),('Diário 1º PA'!$F$5:$F$1982))+SUMPRODUCT(-('Diário 2º PA'!$E$5:$E$2027='Analítico Cx.'!$B119),-('Diário 2º PA'!$O$5:$O$2027=H$1),('Diário 2º PA'!$F$5:$F$2027))+SUMPRODUCT(-('Diário 3º PA'!$E$5:$E$2043='Analítico Cx.'!$B119),-('Diário 3º PA'!$O$5:$O$2043=H$1),('Diário 3º PA'!$F$5:$F$2043))+SUMPRODUCT(-('Diário 4º PA'!$E$5:$E$2010='Analítico Cx.'!$B119),-('Diário 4º PA'!$O$5:$O$2010=H$1),('Diário 4º PA'!$F$5:$F$2010))</f>
        <v>0</v>
      </c>
      <c r="I119" s="215">
        <f>SUMPRODUCT(-('Diário 1º PA'!$E$5:$E$1982='Analítico Cx.'!$B119),-('Diário 1º PA'!$O$5:$O$1982=I$1),('Diário 1º PA'!$F$5:$F$1982))+SUMPRODUCT(-('Diário 2º PA'!$E$5:$E$2027='Analítico Cx.'!$B119),-('Diário 2º PA'!$O$5:$O$2027=I$1),('Diário 2º PA'!$F$5:$F$2027))+SUMPRODUCT(-('Diário 3º PA'!$E$5:$E$2043='Analítico Cx.'!$B119),-('Diário 3º PA'!$O$5:$O$2043=I$1),('Diário 3º PA'!$F$5:$F$2043))+SUMPRODUCT(-('Diário 4º PA'!$E$5:$E$2010='Analítico Cx.'!$B119),-('Diário 4º PA'!$O$5:$O$2010=I$1),('Diário 4º PA'!$F$5:$F$2010))</f>
        <v>0</v>
      </c>
      <c r="J119" s="215">
        <f>SUMPRODUCT(-('Diário 1º PA'!$E$5:$E$1982='Analítico Cx.'!$B119),-('Diário 1º PA'!$O$5:$O$1982=J$1),('Diário 1º PA'!$F$5:$F$1982))+SUMPRODUCT(-('Diário 2º PA'!$E$5:$E$2027='Analítico Cx.'!$B119),-('Diário 2º PA'!$O$5:$O$2027=J$1),('Diário 2º PA'!$F$5:$F$2027))+SUMPRODUCT(-('Diário 3º PA'!$E$5:$E$2043='Analítico Cx.'!$B119),-('Diário 3º PA'!$O$5:$O$2043=J$1),('Diário 3º PA'!$F$5:$F$2043))+SUMPRODUCT(-('Diário 4º PA'!$E$5:$E$2010='Analítico Cx.'!$B119),-('Diário 4º PA'!$O$5:$O$2010=J$1),('Diário 4º PA'!$F$5:$F$2010))</f>
        <v>0</v>
      </c>
      <c r="K119" s="215">
        <f>SUMPRODUCT(-('Diário 1º PA'!$E$5:$E$1982='Analítico Cx.'!$B119),-('Diário 1º PA'!$O$5:$O$1982=K$1),('Diário 1º PA'!$F$5:$F$1982))+SUMPRODUCT(-('Diário 2º PA'!$E$5:$E$2027='Analítico Cx.'!$B119),-('Diário 2º PA'!$O$5:$O$2027=K$1),('Diário 2º PA'!$F$5:$F$2027))+SUMPRODUCT(-('Diário 3º PA'!$E$5:$E$2043='Analítico Cx.'!$B119),-('Diário 3º PA'!$O$5:$O$2043=K$1),('Diário 3º PA'!$F$5:$F$2043))+SUMPRODUCT(-('Diário 4º PA'!$E$5:$E$2010='Analítico Cx.'!$B119),-('Diário 4º PA'!$O$5:$O$2010=K$1),('Diário 4º PA'!$F$5:$F$2010))</f>
        <v>0</v>
      </c>
      <c r="L119" s="215">
        <f>SUMPRODUCT(-('Diário 1º PA'!$E$5:$E$1982='Analítico Cx.'!$B119),-('Diário 1º PA'!$O$5:$O$1982=L$1),('Diário 1º PA'!$F$5:$F$1982))+SUMPRODUCT(-('Diário 2º PA'!$E$5:$E$2027='Analítico Cx.'!$B119),-('Diário 2º PA'!$O$5:$O$2027=L$1),('Diário 2º PA'!$F$5:$F$2027))+SUMPRODUCT(-('Diário 3º PA'!$E$5:$E$2043='Analítico Cx.'!$B119),-('Diário 3º PA'!$O$5:$O$2043=L$1),('Diário 3º PA'!$F$5:$F$2043))+SUMPRODUCT(-('Diário 4º PA'!$E$5:$E$2010='Analítico Cx.'!$B119),-('Diário 4º PA'!$O$5:$O$2010=L$1),('Diário 4º PA'!$F$5:$F$2010))</f>
        <v>0</v>
      </c>
      <c r="M119" s="215">
        <f>SUMPRODUCT(-('Diário 1º PA'!$E$5:$E$1982='Analítico Cx.'!$B119),-('Diário 1º PA'!$O$5:$O$1982=M$1),('Diário 1º PA'!$F$5:$F$1982))+SUMPRODUCT(-('Diário 2º PA'!$E$5:$E$2027='Analítico Cx.'!$B119),-('Diário 2º PA'!$O$5:$O$2027=M$1),('Diário 2º PA'!$F$5:$F$2027))+SUMPRODUCT(-('Diário 3º PA'!$E$5:$E$2043='Analítico Cx.'!$B119),-('Diário 3º PA'!$O$5:$O$2043=M$1),('Diário 3º PA'!$F$5:$F$2043))+SUMPRODUCT(-('Diário 4º PA'!$E$5:$E$2010='Analítico Cx.'!$B119),-('Diário 4º PA'!$O$5:$O$2010=M$1),('Diário 4º PA'!$F$5:$F$2010))</f>
        <v>0</v>
      </c>
      <c r="N119" s="215">
        <f>SUMPRODUCT(-('Diário 1º PA'!$E$5:$E$1982='Analítico Cx.'!$B119),-('Diário 1º PA'!$O$5:$O$1982=N$1),('Diário 1º PA'!$F$5:$F$1982))+SUMPRODUCT(-('Diário 2º PA'!$E$5:$E$2027='Analítico Cx.'!$B119),-('Diário 2º PA'!$O$5:$O$2027=N$1),('Diário 2º PA'!$F$5:$F$2027))+SUMPRODUCT(-('Diário 3º PA'!$E$5:$E$2043='Analítico Cx.'!$B119),-('Diário 3º PA'!$O$5:$O$2043=N$1),('Diário 3º PA'!$F$5:$F$2043))+SUMPRODUCT(-('Diário 4º PA'!$E$5:$E$2010='Analítico Cx.'!$B119),-('Diário 4º PA'!$O$5:$O$2010=N$1),('Diário 4º PA'!$F$5:$F$2010))</f>
        <v>0</v>
      </c>
      <c r="O119" s="216">
        <f t="shared" si="16"/>
        <v>5930.1</v>
      </c>
      <c r="P119" s="191">
        <f t="shared" si="17"/>
        <v>8.6029282628916038E-4</v>
      </c>
    </row>
    <row r="120" spans="1:16" ht="23.25" customHeight="1" x14ac:dyDescent="0.2">
      <c r="A120" s="225" t="s">
        <v>264</v>
      </c>
      <c r="B120" s="114" t="s">
        <v>301</v>
      </c>
      <c r="C120" s="215">
        <f>SUMPRODUCT(-('Diário 1º PA'!$E$5:$E$1982='Analítico Cx.'!$B120),-('Diário 1º PA'!$O$5:$O$1982=C$1),('Diário 1º PA'!$F$5:$F$1982))+SUMPRODUCT(-('Diário 2º PA'!$E$5:$E$2027='Analítico Cx.'!$B120),-('Diário 2º PA'!$O$5:$O$2027=C$1),('Diário 2º PA'!$F$5:$F$2027))+SUMPRODUCT(-('Diário 3º PA'!$E$5:$E$2043='Analítico Cx.'!$B120),-('Diário 3º PA'!$O$5:$O$2043=C$1),('Diário 3º PA'!$F$5:$F$2043))+SUMPRODUCT(-('Diário 4º PA'!$E$5:$E$2010='Analítico Cx.'!$B120),-('Diário 4º PA'!$O$5:$O$2010=C$1),('Diário 4º PA'!$F$5:$F$2010))</f>
        <v>600</v>
      </c>
      <c r="D120" s="215">
        <f>SUMPRODUCT(-('Diário 1º PA'!$E$5:$E$1982='Analítico Cx.'!$B120),-('Diário 1º PA'!$O$5:$O$1982=D$1),('Diário 1º PA'!$F$5:$F$1982))+SUMPRODUCT(-('Diário 2º PA'!$E$5:$E$2027='Analítico Cx.'!$B120),-('Diário 2º PA'!$O$5:$O$2027=D$1),('Diário 2º PA'!$F$5:$F$2027))+SUMPRODUCT(-('Diário 3º PA'!$E$5:$E$2043='Analítico Cx.'!$B120),-('Diário 3º PA'!$O$5:$O$2043=D$1),('Diário 3º PA'!$F$5:$F$2043))+SUMPRODUCT(-('Diário 4º PA'!$E$5:$E$2010='Analítico Cx.'!$B120),-('Diário 4º PA'!$O$5:$O$2010=D$1),('Diário 4º PA'!$F$5:$F$2010))</f>
        <v>5310.43</v>
      </c>
      <c r="E120" s="215">
        <f>SUMPRODUCT(-('Diário 1º PA'!$E$5:$E$1982='Analítico Cx.'!$B120),-('Diário 1º PA'!$O$5:$O$1982=E$1),('Diário 1º PA'!$F$5:$F$1982))+SUMPRODUCT(-('Diário 2º PA'!$E$5:$E$2027='Analítico Cx.'!$B120),-('Diário 2º PA'!$O$5:$O$2027=E$1),('Diário 2º PA'!$F$5:$F$2027))+SUMPRODUCT(-('Diário 3º PA'!$E$5:$E$2043='Analítico Cx.'!$B120),-('Diário 3º PA'!$O$5:$O$2043=E$1),('Diário 3º PA'!$F$5:$F$2043))+SUMPRODUCT(-('Diário 4º PA'!$E$5:$E$2010='Analítico Cx.'!$B120),-('Diário 4º PA'!$O$5:$O$2010=E$1),('Diário 4º PA'!$F$5:$F$2010))</f>
        <v>5238.21</v>
      </c>
      <c r="F120" s="215">
        <f>SUMPRODUCT(-('Diário 1º PA'!$E$5:$E$1982='Analítico Cx.'!$B120),-('Diário 1º PA'!$O$5:$O$1982=F$1),('Diário 1º PA'!$F$5:$F$1982))+SUMPRODUCT(-('Diário 2º PA'!$E$5:$E$2027='Analítico Cx.'!$B120),-('Diário 2º PA'!$O$5:$O$2027=F$1),('Diário 2º PA'!$F$5:$F$2027))+SUMPRODUCT(-('Diário 3º PA'!$E$5:$E$2043='Analítico Cx.'!$B120),-('Diário 3º PA'!$O$5:$O$2043=F$1),('Diário 3º PA'!$F$5:$F$2043))+SUMPRODUCT(-('Diário 4º PA'!$E$5:$E$2010='Analítico Cx.'!$B120),-('Diário 4º PA'!$O$5:$O$2010=F$1),('Diário 4º PA'!$F$5:$F$2010))</f>
        <v>0</v>
      </c>
      <c r="G120" s="215">
        <f>SUMPRODUCT(-('Diário 1º PA'!$E$5:$E$1982='Analítico Cx.'!$B120),-('Diário 1º PA'!$O$5:$O$1982=G$1),('Diário 1º PA'!$F$5:$F$1982))+SUMPRODUCT(-('Diário 2º PA'!$E$5:$E$2027='Analítico Cx.'!$B120),-('Diário 2º PA'!$O$5:$O$2027=G$1),('Diário 2º PA'!$F$5:$F$2027))+SUMPRODUCT(-('Diário 3º PA'!$E$5:$E$2043='Analítico Cx.'!$B120),-('Diário 3º PA'!$O$5:$O$2043=G$1),('Diário 3º PA'!$F$5:$F$2043))+SUMPRODUCT(-('Diário 4º PA'!$E$5:$E$2010='Analítico Cx.'!$B120),-('Diário 4º PA'!$O$5:$O$2010=G$1),('Diário 4º PA'!$F$5:$F$2010))</f>
        <v>0</v>
      </c>
      <c r="H120" s="215">
        <f>SUMPRODUCT(-('Diário 1º PA'!$E$5:$E$1982='Analítico Cx.'!$B120),-('Diário 1º PA'!$O$5:$O$1982=H$1),('Diário 1º PA'!$F$5:$F$1982))+SUMPRODUCT(-('Diário 2º PA'!$E$5:$E$2027='Analítico Cx.'!$B120),-('Diário 2º PA'!$O$5:$O$2027=H$1),('Diário 2º PA'!$F$5:$F$2027))+SUMPRODUCT(-('Diário 3º PA'!$E$5:$E$2043='Analítico Cx.'!$B120),-('Diário 3º PA'!$O$5:$O$2043=H$1),('Diário 3º PA'!$F$5:$F$2043))+SUMPRODUCT(-('Diário 4º PA'!$E$5:$E$2010='Analítico Cx.'!$B120),-('Diário 4º PA'!$O$5:$O$2010=H$1),('Diário 4º PA'!$F$5:$F$2010))</f>
        <v>0</v>
      </c>
      <c r="I120" s="215">
        <f>SUMPRODUCT(-('Diário 1º PA'!$E$5:$E$1982='Analítico Cx.'!$B120),-('Diário 1º PA'!$O$5:$O$1982=I$1),('Diário 1º PA'!$F$5:$F$1982))+SUMPRODUCT(-('Diário 2º PA'!$E$5:$E$2027='Analítico Cx.'!$B120),-('Diário 2º PA'!$O$5:$O$2027=I$1),('Diário 2º PA'!$F$5:$F$2027))+SUMPRODUCT(-('Diário 3º PA'!$E$5:$E$2043='Analítico Cx.'!$B120),-('Diário 3º PA'!$O$5:$O$2043=I$1),('Diário 3º PA'!$F$5:$F$2043))+SUMPRODUCT(-('Diário 4º PA'!$E$5:$E$2010='Analítico Cx.'!$B120),-('Diário 4º PA'!$O$5:$O$2010=I$1),('Diário 4º PA'!$F$5:$F$2010))</f>
        <v>0</v>
      </c>
      <c r="J120" s="215">
        <f>SUMPRODUCT(-('Diário 1º PA'!$E$5:$E$1982='Analítico Cx.'!$B120),-('Diário 1º PA'!$O$5:$O$1982=J$1),('Diário 1º PA'!$F$5:$F$1982))+SUMPRODUCT(-('Diário 2º PA'!$E$5:$E$2027='Analítico Cx.'!$B120),-('Diário 2º PA'!$O$5:$O$2027=J$1),('Diário 2º PA'!$F$5:$F$2027))+SUMPRODUCT(-('Diário 3º PA'!$E$5:$E$2043='Analítico Cx.'!$B120),-('Diário 3º PA'!$O$5:$O$2043=J$1),('Diário 3º PA'!$F$5:$F$2043))+SUMPRODUCT(-('Diário 4º PA'!$E$5:$E$2010='Analítico Cx.'!$B120),-('Diário 4º PA'!$O$5:$O$2010=J$1),('Diário 4º PA'!$F$5:$F$2010))</f>
        <v>0</v>
      </c>
      <c r="K120" s="215">
        <f>SUMPRODUCT(-('Diário 1º PA'!$E$5:$E$1982='Analítico Cx.'!$B120),-('Diário 1º PA'!$O$5:$O$1982=K$1),('Diário 1º PA'!$F$5:$F$1982))+SUMPRODUCT(-('Diário 2º PA'!$E$5:$E$2027='Analítico Cx.'!$B120),-('Diário 2º PA'!$O$5:$O$2027=K$1),('Diário 2º PA'!$F$5:$F$2027))+SUMPRODUCT(-('Diário 3º PA'!$E$5:$E$2043='Analítico Cx.'!$B120),-('Diário 3º PA'!$O$5:$O$2043=K$1),('Diário 3º PA'!$F$5:$F$2043))+SUMPRODUCT(-('Diário 4º PA'!$E$5:$E$2010='Analítico Cx.'!$B120),-('Diário 4º PA'!$O$5:$O$2010=K$1),('Diário 4º PA'!$F$5:$F$2010))</f>
        <v>0</v>
      </c>
      <c r="L120" s="215">
        <f>SUMPRODUCT(-('Diário 1º PA'!$E$5:$E$1982='Analítico Cx.'!$B120),-('Diário 1º PA'!$O$5:$O$1982=L$1),('Diário 1º PA'!$F$5:$F$1982))+SUMPRODUCT(-('Diário 2º PA'!$E$5:$E$2027='Analítico Cx.'!$B120),-('Diário 2º PA'!$O$5:$O$2027=L$1),('Diário 2º PA'!$F$5:$F$2027))+SUMPRODUCT(-('Diário 3º PA'!$E$5:$E$2043='Analítico Cx.'!$B120),-('Diário 3º PA'!$O$5:$O$2043=L$1),('Diário 3º PA'!$F$5:$F$2043))+SUMPRODUCT(-('Diário 4º PA'!$E$5:$E$2010='Analítico Cx.'!$B120),-('Diário 4º PA'!$O$5:$O$2010=L$1),('Diário 4º PA'!$F$5:$F$2010))</f>
        <v>0</v>
      </c>
      <c r="M120" s="215">
        <f>SUMPRODUCT(-('Diário 1º PA'!$E$5:$E$1982='Analítico Cx.'!$B120),-('Diário 1º PA'!$O$5:$O$1982=M$1),('Diário 1º PA'!$F$5:$F$1982))+SUMPRODUCT(-('Diário 2º PA'!$E$5:$E$2027='Analítico Cx.'!$B120),-('Diário 2º PA'!$O$5:$O$2027=M$1),('Diário 2º PA'!$F$5:$F$2027))+SUMPRODUCT(-('Diário 3º PA'!$E$5:$E$2043='Analítico Cx.'!$B120),-('Diário 3º PA'!$O$5:$O$2043=M$1),('Diário 3º PA'!$F$5:$F$2043))+SUMPRODUCT(-('Diário 4º PA'!$E$5:$E$2010='Analítico Cx.'!$B120),-('Diário 4º PA'!$O$5:$O$2010=M$1),('Diário 4º PA'!$F$5:$F$2010))</f>
        <v>0</v>
      </c>
      <c r="N120" s="215">
        <f>SUMPRODUCT(-('Diário 1º PA'!$E$5:$E$1982='Analítico Cx.'!$B120),-('Diário 1º PA'!$O$5:$O$1982=N$1),('Diário 1º PA'!$F$5:$F$1982))+SUMPRODUCT(-('Diário 2º PA'!$E$5:$E$2027='Analítico Cx.'!$B120),-('Diário 2º PA'!$O$5:$O$2027=N$1),('Diário 2º PA'!$F$5:$F$2027))+SUMPRODUCT(-('Diário 3º PA'!$E$5:$E$2043='Analítico Cx.'!$B120),-('Diário 3º PA'!$O$5:$O$2043=N$1),('Diário 3º PA'!$F$5:$F$2043))+SUMPRODUCT(-('Diário 4º PA'!$E$5:$E$2010='Analítico Cx.'!$B120),-('Diário 4º PA'!$O$5:$O$2010=N$1),('Diário 4º PA'!$F$5:$F$2010))</f>
        <v>0</v>
      </c>
      <c r="O120" s="216">
        <f t="shared" si="16"/>
        <v>11148.64</v>
      </c>
      <c r="P120" s="191">
        <f t="shared" si="17"/>
        <v>1.6173580571795388E-3</v>
      </c>
    </row>
    <row r="121" spans="1:16" ht="23.25" customHeight="1" x14ac:dyDescent="0.2">
      <c r="A121" s="225" t="s">
        <v>265</v>
      </c>
      <c r="B121" s="114" t="s">
        <v>340</v>
      </c>
      <c r="C121" s="215">
        <f>SUMPRODUCT(-('Diário 1º PA'!$E$5:$E$1982='Analítico Cx.'!$B121),-('Diário 1º PA'!$O$5:$O$1982=C$1),('Diário 1º PA'!$F$5:$F$1982))+SUMPRODUCT(-('Diário 2º PA'!$E$5:$E$2027='Analítico Cx.'!$B121),-('Diário 2º PA'!$O$5:$O$2027=C$1),('Diário 2º PA'!$F$5:$F$2027))+SUMPRODUCT(-('Diário 3º PA'!$E$5:$E$2043='Analítico Cx.'!$B121),-('Diário 3º PA'!$O$5:$O$2043=C$1),('Diário 3º PA'!$F$5:$F$2043))+SUMPRODUCT(-('Diário 4º PA'!$E$5:$E$2010='Analítico Cx.'!$B121),-('Diário 4º PA'!$O$5:$O$2010=C$1),('Diário 4º PA'!$F$5:$F$2010))</f>
        <v>0</v>
      </c>
      <c r="D121" s="215">
        <f>SUMPRODUCT(-('Diário 1º PA'!$E$5:$E$1982='Analítico Cx.'!$B121),-('Diário 1º PA'!$O$5:$O$1982=D$1),('Diário 1º PA'!$F$5:$F$1982))+SUMPRODUCT(-('Diário 2º PA'!$E$5:$E$2027='Analítico Cx.'!$B121),-('Diário 2º PA'!$O$5:$O$2027=D$1),('Diário 2º PA'!$F$5:$F$2027))+SUMPRODUCT(-('Diário 3º PA'!$E$5:$E$2043='Analítico Cx.'!$B121),-('Diário 3º PA'!$O$5:$O$2043=D$1),('Diário 3º PA'!$F$5:$F$2043))+SUMPRODUCT(-('Diário 4º PA'!$E$5:$E$2010='Analítico Cx.'!$B121),-('Diário 4º PA'!$O$5:$O$2010=D$1),('Diário 4º PA'!$F$5:$F$2010))</f>
        <v>0</v>
      </c>
      <c r="E121" s="215">
        <f>SUMPRODUCT(-('Diário 1º PA'!$E$5:$E$1982='Analítico Cx.'!$B121),-('Diário 1º PA'!$O$5:$O$1982=E$1),('Diário 1º PA'!$F$5:$F$1982))+SUMPRODUCT(-('Diário 2º PA'!$E$5:$E$2027='Analítico Cx.'!$B121),-('Diário 2º PA'!$O$5:$O$2027=E$1),('Diário 2º PA'!$F$5:$F$2027))+SUMPRODUCT(-('Diário 3º PA'!$E$5:$E$2043='Analítico Cx.'!$B121),-('Diário 3º PA'!$O$5:$O$2043=E$1),('Diário 3º PA'!$F$5:$F$2043))+SUMPRODUCT(-('Diário 4º PA'!$E$5:$E$2010='Analítico Cx.'!$B121),-('Diário 4º PA'!$O$5:$O$2010=E$1),('Diário 4º PA'!$F$5:$F$2010))</f>
        <v>0</v>
      </c>
      <c r="F121" s="215">
        <f>SUMPRODUCT(-('Diário 1º PA'!$E$5:$E$1982='Analítico Cx.'!$B121),-('Diário 1º PA'!$O$5:$O$1982=F$1),('Diário 1º PA'!$F$5:$F$1982))+SUMPRODUCT(-('Diário 2º PA'!$E$5:$E$2027='Analítico Cx.'!$B121),-('Diário 2º PA'!$O$5:$O$2027=F$1),('Diário 2º PA'!$F$5:$F$2027))+SUMPRODUCT(-('Diário 3º PA'!$E$5:$E$2043='Analítico Cx.'!$B121),-('Diário 3º PA'!$O$5:$O$2043=F$1),('Diário 3º PA'!$F$5:$F$2043))+SUMPRODUCT(-('Diário 4º PA'!$E$5:$E$2010='Analítico Cx.'!$B121),-('Diário 4º PA'!$O$5:$O$2010=F$1),('Diário 4º PA'!$F$5:$F$2010))</f>
        <v>0</v>
      </c>
      <c r="G121" s="215">
        <f>SUMPRODUCT(-('Diário 1º PA'!$E$5:$E$1982='Analítico Cx.'!$B121),-('Diário 1º PA'!$O$5:$O$1982=G$1),('Diário 1º PA'!$F$5:$F$1982))+SUMPRODUCT(-('Diário 2º PA'!$E$5:$E$2027='Analítico Cx.'!$B121),-('Diário 2º PA'!$O$5:$O$2027=G$1),('Diário 2º PA'!$F$5:$F$2027))+SUMPRODUCT(-('Diário 3º PA'!$E$5:$E$2043='Analítico Cx.'!$B121),-('Diário 3º PA'!$O$5:$O$2043=G$1),('Diário 3º PA'!$F$5:$F$2043))+SUMPRODUCT(-('Diário 4º PA'!$E$5:$E$2010='Analítico Cx.'!$B121),-('Diário 4º PA'!$O$5:$O$2010=G$1),('Diário 4º PA'!$F$5:$F$2010))</f>
        <v>0</v>
      </c>
      <c r="H121" s="215">
        <f>SUMPRODUCT(-('Diário 1º PA'!$E$5:$E$1982='Analítico Cx.'!$B121),-('Diário 1º PA'!$O$5:$O$1982=H$1),('Diário 1º PA'!$F$5:$F$1982))+SUMPRODUCT(-('Diário 2º PA'!$E$5:$E$2027='Analítico Cx.'!$B121),-('Diário 2º PA'!$O$5:$O$2027=H$1),('Diário 2º PA'!$F$5:$F$2027))+SUMPRODUCT(-('Diário 3º PA'!$E$5:$E$2043='Analítico Cx.'!$B121),-('Diário 3º PA'!$O$5:$O$2043=H$1),('Diário 3º PA'!$F$5:$F$2043))+SUMPRODUCT(-('Diário 4º PA'!$E$5:$E$2010='Analítico Cx.'!$B121),-('Diário 4º PA'!$O$5:$O$2010=H$1),('Diário 4º PA'!$F$5:$F$2010))</f>
        <v>0</v>
      </c>
      <c r="I121" s="215">
        <f>SUMPRODUCT(-('Diário 1º PA'!$E$5:$E$1982='Analítico Cx.'!$B121),-('Diário 1º PA'!$O$5:$O$1982=I$1),('Diário 1º PA'!$F$5:$F$1982))+SUMPRODUCT(-('Diário 2º PA'!$E$5:$E$2027='Analítico Cx.'!$B121),-('Diário 2º PA'!$O$5:$O$2027=I$1),('Diário 2º PA'!$F$5:$F$2027))+SUMPRODUCT(-('Diário 3º PA'!$E$5:$E$2043='Analítico Cx.'!$B121),-('Diário 3º PA'!$O$5:$O$2043=I$1),('Diário 3º PA'!$F$5:$F$2043))+SUMPRODUCT(-('Diário 4º PA'!$E$5:$E$2010='Analítico Cx.'!$B121),-('Diário 4º PA'!$O$5:$O$2010=I$1),('Diário 4º PA'!$F$5:$F$2010))</f>
        <v>0</v>
      </c>
      <c r="J121" s="215">
        <f>SUMPRODUCT(-('Diário 1º PA'!$E$5:$E$1982='Analítico Cx.'!$B121),-('Diário 1º PA'!$O$5:$O$1982=J$1),('Diário 1º PA'!$F$5:$F$1982))+SUMPRODUCT(-('Diário 2º PA'!$E$5:$E$2027='Analítico Cx.'!$B121),-('Diário 2º PA'!$O$5:$O$2027=J$1),('Diário 2º PA'!$F$5:$F$2027))+SUMPRODUCT(-('Diário 3º PA'!$E$5:$E$2043='Analítico Cx.'!$B121),-('Diário 3º PA'!$O$5:$O$2043=J$1),('Diário 3º PA'!$F$5:$F$2043))+SUMPRODUCT(-('Diário 4º PA'!$E$5:$E$2010='Analítico Cx.'!$B121),-('Diário 4º PA'!$O$5:$O$2010=J$1),('Diário 4º PA'!$F$5:$F$2010))</f>
        <v>0</v>
      </c>
      <c r="K121" s="215">
        <f>SUMPRODUCT(-('Diário 1º PA'!$E$5:$E$1982='Analítico Cx.'!$B121),-('Diário 1º PA'!$O$5:$O$1982=K$1),('Diário 1º PA'!$F$5:$F$1982))+SUMPRODUCT(-('Diário 2º PA'!$E$5:$E$2027='Analítico Cx.'!$B121),-('Diário 2º PA'!$O$5:$O$2027=K$1),('Diário 2º PA'!$F$5:$F$2027))+SUMPRODUCT(-('Diário 3º PA'!$E$5:$E$2043='Analítico Cx.'!$B121),-('Diário 3º PA'!$O$5:$O$2043=K$1),('Diário 3º PA'!$F$5:$F$2043))+SUMPRODUCT(-('Diário 4º PA'!$E$5:$E$2010='Analítico Cx.'!$B121),-('Diário 4º PA'!$O$5:$O$2010=K$1),('Diário 4º PA'!$F$5:$F$2010))</f>
        <v>0</v>
      </c>
      <c r="L121" s="215">
        <f>SUMPRODUCT(-('Diário 1º PA'!$E$5:$E$1982='Analítico Cx.'!$B121),-('Diário 1º PA'!$O$5:$O$1982=L$1),('Diário 1º PA'!$F$5:$F$1982))+SUMPRODUCT(-('Diário 2º PA'!$E$5:$E$2027='Analítico Cx.'!$B121),-('Diário 2º PA'!$O$5:$O$2027=L$1),('Diário 2º PA'!$F$5:$F$2027))+SUMPRODUCT(-('Diário 3º PA'!$E$5:$E$2043='Analítico Cx.'!$B121),-('Diário 3º PA'!$O$5:$O$2043=L$1),('Diário 3º PA'!$F$5:$F$2043))+SUMPRODUCT(-('Diário 4º PA'!$E$5:$E$2010='Analítico Cx.'!$B121),-('Diário 4º PA'!$O$5:$O$2010=L$1),('Diário 4º PA'!$F$5:$F$2010))</f>
        <v>0</v>
      </c>
      <c r="M121" s="215">
        <f>SUMPRODUCT(-('Diário 1º PA'!$E$5:$E$1982='Analítico Cx.'!$B121),-('Diário 1º PA'!$O$5:$O$1982=M$1),('Diário 1º PA'!$F$5:$F$1982))+SUMPRODUCT(-('Diário 2º PA'!$E$5:$E$2027='Analítico Cx.'!$B121),-('Diário 2º PA'!$O$5:$O$2027=M$1),('Diário 2º PA'!$F$5:$F$2027))+SUMPRODUCT(-('Diário 3º PA'!$E$5:$E$2043='Analítico Cx.'!$B121),-('Diário 3º PA'!$O$5:$O$2043=M$1),('Diário 3º PA'!$F$5:$F$2043))+SUMPRODUCT(-('Diário 4º PA'!$E$5:$E$2010='Analítico Cx.'!$B121),-('Diário 4º PA'!$O$5:$O$2010=M$1),('Diário 4º PA'!$F$5:$F$2010))</f>
        <v>0</v>
      </c>
      <c r="N121" s="215">
        <f>SUMPRODUCT(-('Diário 1º PA'!$E$5:$E$1982='Analítico Cx.'!$B121),-('Diário 1º PA'!$O$5:$O$1982=N$1),('Diário 1º PA'!$F$5:$F$1982))+SUMPRODUCT(-('Diário 2º PA'!$E$5:$E$2027='Analítico Cx.'!$B121),-('Diário 2º PA'!$O$5:$O$2027=N$1),('Diário 2º PA'!$F$5:$F$2027))+SUMPRODUCT(-('Diário 3º PA'!$E$5:$E$2043='Analítico Cx.'!$B121),-('Diário 3º PA'!$O$5:$O$2043=N$1),('Diário 3º PA'!$F$5:$F$2043))+SUMPRODUCT(-('Diário 4º PA'!$E$5:$E$2010='Analítico Cx.'!$B121),-('Diário 4º PA'!$O$5:$O$2010=N$1),('Diário 4º PA'!$F$5:$F$2010))</f>
        <v>0</v>
      </c>
      <c r="O121" s="216">
        <f>SUM(C121:N121)</f>
        <v>0</v>
      </c>
      <c r="P121" s="191">
        <f t="shared" si="17"/>
        <v>0</v>
      </c>
    </row>
    <row r="122" spans="1:16" ht="23.25" customHeight="1" x14ac:dyDescent="0.2">
      <c r="A122" s="225" t="s">
        <v>341</v>
      </c>
      <c r="B122" s="114" t="s">
        <v>342</v>
      </c>
      <c r="C122" s="215">
        <f>SUMPRODUCT(-('Diário 1º PA'!$E$5:$E$1982='Analítico Cx.'!$B122),-('Diário 1º PA'!$O$5:$O$1982=C$1),('Diário 1º PA'!$F$5:$F$1982))+SUMPRODUCT(-('Diário 2º PA'!$E$5:$E$2027='Analítico Cx.'!$B122),-('Diário 2º PA'!$O$5:$O$2027=C$1),('Diário 2º PA'!$F$5:$F$2027))+SUMPRODUCT(-('Diário 3º PA'!$E$5:$E$2043='Analítico Cx.'!$B122),-('Diário 3º PA'!$O$5:$O$2043=C$1),('Diário 3º PA'!$F$5:$F$2043))+SUMPRODUCT(-('Diário 4º PA'!$E$5:$E$2010='Analítico Cx.'!$B122),-('Diário 4º PA'!$O$5:$O$2010=C$1),('Diário 4º PA'!$F$5:$F$2010))</f>
        <v>0</v>
      </c>
      <c r="D122" s="215">
        <f>SUMPRODUCT(-('Diário 1º PA'!$E$5:$E$1982='Analítico Cx.'!$B122),-('Diário 1º PA'!$O$5:$O$1982=D$1),('Diário 1º PA'!$F$5:$F$1982))+SUMPRODUCT(-('Diário 2º PA'!$E$5:$E$2027='Analítico Cx.'!$B122),-('Diário 2º PA'!$O$5:$O$2027=D$1),('Diário 2º PA'!$F$5:$F$2027))+SUMPRODUCT(-('Diário 3º PA'!$E$5:$E$2043='Analítico Cx.'!$B122),-('Diário 3º PA'!$O$5:$O$2043=D$1),('Diário 3º PA'!$F$5:$F$2043))+SUMPRODUCT(-('Diário 4º PA'!$E$5:$E$2010='Analítico Cx.'!$B122),-('Diário 4º PA'!$O$5:$O$2010=D$1),('Diário 4º PA'!$F$5:$F$2010))</f>
        <v>0</v>
      </c>
      <c r="E122" s="215">
        <f>SUMPRODUCT(-('Diário 1º PA'!$E$5:$E$1982='Analítico Cx.'!$B122),-('Diário 1º PA'!$O$5:$O$1982=E$1),('Diário 1º PA'!$F$5:$F$1982))+SUMPRODUCT(-('Diário 2º PA'!$E$5:$E$2027='Analítico Cx.'!$B122),-('Diário 2º PA'!$O$5:$O$2027=E$1),('Diário 2º PA'!$F$5:$F$2027))+SUMPRODUCT(-('Diário 3º PA'!$E$5:$E$2043='Analítico Cx.'!$B122),-('Diário 3º PA'!$O$5:$O$2043=E$1),('Diário 3º PA'!$F$5:$F$2043))+SUMPRODUCT(-('Diário 4º PA'!$E$5:$E$2010='Analítico Cx.'!$B122),-('Diário 4º PA'!$O$5:$O$2010=E$1),('Diário 4º PA'!$F$5:$F$2010))</f>
        <v>0</v>
      </c>
      <c r="F122" s="215">
        <f>SUMPRODUCT(-('Diário 1º PA'!$E$5:$E$1982='Analítico Cx.'!$B122),-('Diário 1º PA'!$O$5:$O$1982=F$1),('Diário 1º PA'!$F$5:$F$1982))+SUMPRODUCT(-('Diário 2º PA'!$E$5:$E$2027='Analítico Cx.'!$B122),-('Diário 2º PA'!$O$5:$O$2027=F$1),('Diário 2º PA'!$F$5:$F$2027))+SUMPRODUCT(-('Diário 3º PA'!$E$5:$E$2043='Analítico Cx.'!$B122),-('Diário 3º PA'!$O$5:$O$2043=F$1),('Diário 3º PA'!$F$5:$F$2043))+SUMPRODUCT(-('Diário 4º PA'!$E$5:$E$2010='Analítico Cx.'!$B122),-('Diário 4º PA'!$O$5:$O$2010=F$1),('Diário 4º PA'!$F$5:$F$2010))</f>
        <v>0</v>
      </c>
      <c r="G122" s="215">
        <f>SUMPRODUCT(-('Diário 1º PA'!$E$5:$E$1982='Analítico Cx.'!$B122),-('Diário 1º PA'!$O$5:$O$1982=G$1),('Diário 1º PA'!$F$5:$F$1982))+SUMPRODUCT(-('Diário 2º PA'!$E$5:$E$2027='Analítico Cx.'!$B122),-('Diário 2º PA'!$O$5:$O$2027=G$1),('Diário 2º PA'!$F$5:$F$2027))+SUMPRODUCT(-('Diário 3º PA'!$E$5:$E$2043='Analítico Cx.'!$B122),-('Diário 3º PA'!$O$5:$O$2043=G$1),('Diário 3º PA'!$F$5:$F$2043))+SUMPRODUCT(-('Diário 4º PA'!$E$5:$E$2010='Analítico Cx.'!$B122),-('Diário 4º PA'!$O$5:$O$2010=G$1),('Diário 4º PA'!$F$5:$F$2010))</f>
        <v>0</v>
      </c>
      <c r="H122" s="215">
        <f>SUMPRODUCT(-('Diário 1º PA'!$E$5:$E$1982='Analítico Cx.'!$B122),-('Diário 1º PA'!$O$5:$O$1982=H$1),('Diário 1º PA'!$F$5:$F$1982))+SUMPRODUCT(-('Diário 2º PA'!$E$5:$E$2027='Analítico Cx.'!$B122),-('Diário 2º PA'!$O$5:$O$2027=H$1),('Diário 2º PA'!$F$5:$F$2027))+SUMPRODUCT(-('Diário 3º PA'!$E$5:$E$2043='Analítico Cx.'!$B122),-('Diário 3º PA'!$O$5:$O$2043=H$1),('Diário 3º PA'!$F$5:$F$2043))+SUMPRODUCT(-('Diário 4º PA'!$E$5:$E$2010='Analítico Cx.'!$B122),-('Diário 4º PA'!$O$5:$O$2010=H$1),('Diário 4º PA'!$F$5:$F$2010))</f>
        <v>0</v>
      </c>
      <c r="I122" s="215">
        <f>SUMPRODUCT(-('Diário 1º PA'!$E$5:$E$1982='Analítico Cx.'!$B122),-('Diário 1º PA'!$O$5:$O$1982=I$1),('Diário 1º PA'!$F$5:$F$1982))+SUMPRODUCT(-('Diário 2º PA'!$E$5:$E$2027='Analítico Cx.'!$B122),-('Diário 2º PA'!$O$5:$O$2027=I$1),('Diário 2º PA'!$F$5:$F$2027))+SUMPRODUCT(-('Diário 3º PA'!$E$5:$E$2043='Analítico Cx.'!$B122),-('Diário 3º PA'!$O$5:$O$2043=I$1),('Diário 3º PA'!$F$5:$F$2043))+SUMPRODUCT(-('Diário 4º PA'!$E$5:$E$2010='Analítico Cx.'!$B122),-('Diário 4º PA'!$O$5:$O$2010=I$1),('Diário 4º PA'!$F$5:$F$2010))</f>
        <v>0</v>
      </c>
      <c r="J122" s="215">
        <f>SUMPRODUCT(-('Diário 1º PA'!$E$5:$E$1982='Analítico Cx.'!$B122),-('Diário 1º PA'!$O$5:$O$1982=J$1),('Diário 1º PA'!$F$5:$F$1982))+SUMPRODUCT(-('Diário 2º PA'!$E$5:$E$2027='Analítico Cx.'!$B122),-('Diário 2º PA'!$O$5:$O$2027=J$1),('Diário 2º PA'!$F$5:$F$2027))+SUMPRODUCT(-('Diário 3º PA'!$E$5:$E$2043='Analítico Cx.'!$B122),-('Diário 3º PA'!$O$5:$O$2043=J$1),('Diário 3º PA'!$F$5:$F$2043))+SUMPRODUCT(-('Diário 4º PA'!$E$5:$E$2010='Analítico Cx.'!$B122),-('Diário 4º PA'!$O$5:$O$2010=J$1),('Diário 4º PA'!$F$5:$F$2010))</f>
        <v>0</v>
      </c>
      <c r="K122" s="215">
        <f>SUMPRODUCT(-('Diário 1º PA'!$E$5:$E$1982='Analítico Cx.'!$B122),-('Diário 1º PA'!$O$5:$O$1982=K$1),('Diário 1º PA'!$F$5:$F$1982))+SUMPRODUCT(-('Diário 2º PA'!$E$5:$E$2027='Analítico Cx.'!$B122),-('Diário 2º PA'!$O$5:$O$2027=K$1),('Diário 2º PA'!$F$5:$F$2027))+SUMPRODUCT(-('Diário 3º PA'!$E$5:$E$2043='Analítico Cx.'!$B122),-('Diário 3º PA'!$O$5:$O$2043=K$1),('Diário 3º PA'!$F$5:$F$2043))+SUMPRODUCT(-('Diário 4º PA'!$E$5:$E$2010='Analítico Cx.'!$B122),-('Diário 4º PA'!$O$5:$O$2010=K$1),('Diário 4º PA'!$F$5:$F$2010))</f>
        <v>0</v>
      </c>
      <c r="L122" s="215">
        <f>SUMPRODUCT(-('Diário 1º PA'!$E$5:$E$1982='Analítico Cx.'!$B122),-('Diário 1º PA'!$O$5:$O$1982=L$1),('Diário 1º PA'!$F$5:$F$1982))+SUMPRODUCT(-('Diário 2º PA'!$E$5:$E$2027='Analítico Cx.'!$B122),-('Diário 2º PA'!$O$5:$O$2027=L$1),('Diário 2º PA'!$F$5:$F$2027))+SUMPRODUCT(-('Diário 3º PA'!$E$5:$E$2043='Analítico Cx.'!$B122),-('Diário 3º PA'!$O$5:$O$2043=L$1),('Diário 3º PA'!$F$5:$F$2043))+SUMPRODUCT(-('Diário 4º PA'!$E$5:$E$2010='Analítico Cx.'!$B122),-('Diário 4º PA'!$O$5:$O$2010=L$1),('Diário 4º PA'!$F$5:$F$2010))</f>
        <v>0</v>
      </c>
      <c r="M122" s="215">
        <f>SUMPRODUCT(-('Diário 1º PA'!$E$5:$E$1982='Analítico Cx.'!$B122),-('Diário 1º PA'!$O$5:$O$1982=M$1),('Diário 1º PA'!$F$5:$F$1982))+SUMPRODUCT(-('Diário 2º PA'!$E$5:$E$2027='Analítico Cx.'!$B122),-('Diário 2º PA'!$O$5:$O$2027=M$1),('Diário 2º PA'!$F$5:$F$2027))+SUMPRODUCT(-('Diário 3º PA'!$E$5:$E$2043='Analítico Cx.'!$B122),-('Diário 3º PA'!$O$5:$O$2043=M$1),('Diário 3º PA'!$F$5:$F$2043))+SUMPRODUCT(-('Diário 4º PA'!$E$5:$E$2010='Analítico Cx.'!$B122),-('Diário 4º PA'!$O$5:$O$2010=M$1),('Diário 4º PA'!$F$5:$F$2010))</f>
        <v>0</v>
      </c>
      <c r="N122" s="215">
        <f>SUMPRODUCT(-('Diário 1º PA'!$E$5:$E$1982='Analítico Cx.'!$B122),-('Diário 1º PA'!$O$5:$O$1982=N$1),('Diário 1º PA'!$F$5:$F$1982))+SUMPRODUCT(-('Diário 2º PA'!$E$5:$E$2027='Analítico Cx.'!$B122),-('Diário 2º PA'!$O$5:$O$2027=N$1),('Diário 2º PA'!$F$5:$F$2027))+SUMPRODUCT(-('Diário 3º PA'!$E$5:$E$2043='Analítico Cx.'!$B122),-('Diário 3º PA'!$O$5:$O$2043=N$1),('Diário 3º PA'!$F$5:$F$2043))+SUMPRODUCT(-('Diário 4º PA'!$E$5:$E$2010='Analítico Cx.'!$B122),-('Diário 4º PA'!$O$5:$O$2010=N$1),('Diário 4º PA'!$F$5:$F$2010))</f>
        <v>0</v>
      </c>
      <c r="O122" s="216">
        <f>SUM(C122:N122)</f>
        <v>0</v>
      </c>
      <c r="P122" s="191">
        <f t="shared" si="17"/>
        <v>0</v>
      </c>
    </row>
    <row r="123" spans="1:16" ht="23.25" customHeight="1" x14ac:dyDescent="0.2">
      <c r="A123" s="225" t="s">
        <v>343</v>
      </c>
      <c r="B123" s="114" t="s">
        <v>344</v>
      </c>
      <c r="C123" s="215">
        <f>SUMPRODUCT(-('Diário 1º PA'!$E$5:$E$1982='Analítico Cx.'!$B123),-('Diário 1º PA'!$O$5:$O$1982=C$1),('Diário 1º PA'!$F$5:$F$1982))+SUMPRODUCT(-('Diário 2º PA'!$E$5:$E$2027='Analítico Cx.'!$B123),-('Diário 2º PA'!$O$5:$O$2027=C$1),('Diário 2º PA'!$F$5:$F$2027))+SUMPRODUCT(-('Diário 3º PA'!$E$5:$E$2043='Analítico Cx.'!$B123),-('Diário 3º PA'!$O$5:$O$2043=C$1),('Diário 3º PA'!$F$5:$F$2043))+SUMPRODUCT(-('Diário 4º PA'!$E$5:$E$2010='Analítico Cx.'!$B123),-('Diário 4º PA'!$O$5:$O$2010=C$1),('Diário 4º PA'!$F$5:$F$2010))</f>
        <v>0</v>
      </c>
      <c r="D123" s="215">
        <f>SUMPRODUCT(-('Diário 1º PA'!$E$5:$E$1982='Analítico Cx.'!$B123),-('Diário 1º PA'!$O$5:$O$1982=D$1),('Diário 1º PA'!$F$5:$F$1982))+SUMPRODUCT(-('Diário 2º PA'!$E$5:$E$2027='Analítico Cx.'!$B123),-('Diário 2º PA'!$O$5:$O$2027=D$1),('Diário 2º PA'!$F$5:$F$2027))+SUMPRODUCT(-('Diário 3º PA'!$E$5:$E$2043='Analítico Cx.'!$B123),-('Diário 3º PA'!$O$5:$O$2043=D$1),('Diário 3º PA'!$F$5:$F$2043))+SUMPRODUCT(-('Diário 4º PA'!$E$5:$E$2010='Analítico Cx.'!$B123),-('Diário 4º PA'!$O$5:$O$2010=D$1),('Diário 4º PA'!$F$5:$F$2010))</f>
        <v>0</v>
      </c>
      <c r="E123" s="215">
        <f>SUMPRODUCT(-('Diário 1º PA'!$E$5:$E$1982='Analítico Cx.'!$B123),-('Diário 1º PA'!$O$5:$O$1982=E$1),('Diário 1º PA'!$F$5:$F$1982))+SUMPRODUCT(-('Diário 2º PA'!$E$5:$E$2027='Analítico Cx.'!$B123),-('Diário 2º PA'!$O$5:$O$2027=E$1),('Diário 2º PA'!$F$5:$F$2027))+SUMPRODUCT(-('Diário 3º PA'!$E$5:$E$2043='Analítico Cx.'!$B123),-('Diário 3º PA'!$O$5:$O$2043=E$1),('Diário 3º PA'!$F$5:$F$2043))+SUMPRODUCT(-('Diário 4º PA'!$E$5:$E$2010='Analítico Cx.'!$B123),-('Diário 4º PA'!$O$5:$O$2010=E$1),('Diário 4º PA'!$F$5:$F$2010))</f>
        <v>0</v>
      </c>
      <c r="F123" s="215">
        <f>SUMPRODUCT(-('Diário 1º PA'!$E$5:$E$1982='Analítico Cx.'!$B123),-('Diário 1º PA'!$O$5:$O$1982=F$1),('Diário 1º PA'!$F$5:$F$1982))+SUMPRODUCT(-('Diário 2º PA'!$E$5:$E$2027='Analítico Cx.'!$B123),-('Diário 2º PA'!$O$5:$O$2027=F$1),('Diário 2º PA'!$F$5:$F$2027))+SUMPRODUCT(-('Diário 3º PA'!$E$5:$E$2043='Analítico Cx.'!$B123),-('Diário 3º PA'!$O$5:$O$2043=F$1),('Diário 3º PA'!$F$5:$F$2043))+SUMPRODUCT(-('Diário 4º PA'!$E$5:$E$2010='Analítico Cx.'!$B123),-('Diário 4º PA'!$O$5:$O$2010=F$1),('Diário 4º PA'!$F$5:$F$2010))</f>
        <v>0</v>
      </c>
      <c r="G123" s="215">
        <f>SUMPRODUCT(-('Diário 1º PA'!$E$5:$E$1982='Analítico Cx.'!$B123),-('Diário 1º PA'!$O$5:$O$1982=G$1),('Diário 1º PA'!$F$5:$F$1982))+SUMPRODUCT(-('Diário 2º PA'!$E$5:$E$2027='Analítico Cx.'!$B123),-('Diário 2º PA'!$O$5:$O$2027=G$1),('Diário 2º PA'!$F$5:$F$2027))+SUMPRODUCT(-('Diário 3º PA'!$E$5:$E$2043='Analítico Cx.'!$B123),-('Diário 3º PA'!$O$5:$O$2043=G$1),('Diário 3º PA'!$F$5:$F$2043))+SUMPRODUCT(-('Diário 4º PA'!$E$5:$E$2010='Analítico Cx.'!$B123),-('Diário 4º PA'!$O$5:$O$2010=G$1),('Diário 4º PA'!$F$5:$F$2010))</f>
        <v>0</v>
      </c>
      <c r="H123" s="215">
        <f>SUMPRODUCT(-('Diário 1º PA'!$E$5:$E$1982='Analítico Cx.'!$B123),-('Diário 1º PA'!$O$5:$O$1982=H$1),('Diário 1º PA'!$F$5:$F$1982))+SUMPRODUCT(-('Diário 2º PA'!$E$5:$E$2027='Analítico Cx.'!$B123),-('Diário 2º PA'!$O$5:$O$2027=H$1),('Diário 2º PA'!$F$5:$F$2027))+SUMPRODUCT(-('Diário 3º PA'!$E$5:$E$2043='Analítico Cx.'!$B123),-('Diário 3º PA'!$O$5:$O$2043=H$1),('Diário 3º PA'!$F$5:$F$2043))+SUMPRODUCT(-('Diário 4º PA'!$E$5:$E$2010='Analítico Cx.'!$B123),-('Diário 4º PA'!$O$5:$O$2010=H$1),('Diário 4º PA'!$F$5:$F$2010))</f>
        <v>0</v>
      </c>
      <c r="I123" s="215">
        <f>SUMPRODUCT(-('Diário 1º PA'!$E$5:$E$1982='Analítico Cx.'!$B123),-('Diário 1º PA'!$O$5:$O$1982=I$1),('Diário 1º PA'!$F$5:$F$1982))+SUMPRODUCT(-('Diário 2º PA'!$E$5:$E$2027='Analítico Cx.'!$B123),-('Diário 2º PA'!$O$5:$O$2027=I$1),('Diário 2º PA'!$F$5:$F$2027))+SUMPRODUCT(-('Diário 3º PA'!$E$5:$E$2043='Analítico Cx.'!$B123),-('Diário 3º PA'!$O$5:$O$2043=I$1),('Diário 3º PA'!$F$5:$F$2043))+SUMPRODUCT(-('Diário 4º PA'!$E$5:$E$2010='Analítico Cx.'!$B123),-('Diário 4º PA'!$O$5:$O$2010=I$1),('Diário 4º PA'!$F$5:$F$2010))</f>
        <v>0</v>
      </c>
      <c r="J123" s="215">
        <f>SUMPRODUCT(-('Diário 1º PA'!$E$5:$E$1982='Analítico Cx.'!$B123),-('Diário 1º PA'!$O$5:$O$1982=J$1),('Diário 1º PA'!$F$5:$F$1982))+SUMPRODUCT(-('Diário 2º PA'!$E$5:$E$2027='Analítico Cx.'!$B123),-('Diário 2º PA'!$O$5:$O$2027=J$1),('Diário 2º PA'!$F$5:$F$2027))+SUMPRODUCT(-('Diário 3º PA'!$E$5:$E$2043='Analítico Cx.'!$B123),-('Diário 3º PA'!$O$5:$O$2043=J$1),('Diário 3º PA'!$F$5:$F$2043))+SUMPRODUCT(-('Diário 4º PA'!$E$5:$E$2010='Analítico Cx.'!$B123),-('Diário 4º PA'!$O$5:$O$2010=J$1),('Diário 4º PA'!$F$5:$F$2010))</f>
        <v>0</v>
      </c>
      <c r="K123" s="215">
        <f>SUMPRODUCT(-('Diário 1º PA'!$E$5:$E$1982='Analítico Cx.'!$B123),-('Diário 1º PA'!$O$5:$O$1982=K$1),('Diário 1º PA'!$F$5:$F$1982))+SUMPRODUCT(-('Diário 2º PA'!$E$5:$E$2027='Analítico Cx.'!$B123),-('Diário 2º PA'!$O$5:$O$2027=K$1),('Diário 2º PA'!$F$5:$F$2027))+SUMPRODUCT(-('Diário 3º PA'!$E$5:$E$2043='Analítico Cx.'!$B123),-('Diário 3º PA'!$O$5:$O$2043=K$1),('Diário 3º PA'!$F$5:$F$2043))+SUMPRODUCT(-('Diário 4º PA'!$E$5:$E$2010='Analítico Cx.'!$B123),-('Diário 4º PA'!$O$5:$O$2010=K$1),('Diário 4º PA'!$F$5:$F$2010))</f>
        <v>0</v>
      </c>
      <c r="L123" s="215">
        <f>SUMPRODUCT(-('Diário 1º PA'!$E$5:$E$1982='Analítico Cx.'!$B123),-('Diário 1º PA'!$O$5:$O$1982=L$1),('Diário 1º PA'!$F$5:$F$1982))+SUMPRODUCT(-('Diário 2º PA'!$E$5:$E$2027='Analítico Cx.'!$B123),-('Diário 2º PA'!$O$5:$O$2027=L$1),('Diário 2º PA'!$F$5:$F$2027))+SUMPRODUCT(-('Diário 3º PA'!$E$5:$E$2043='Analítico Cx.'!$B123),-('Diário 3º PA'!$O$5:$O$2043=L$1),('Diário 3º PA'!$F$5:$F$2043))+SUMPRODUCT(-('Diário 4º PA'!$E$5:$E$2010='Analítico Cx.'!$B123),-('Diário 4º PA'!$O$5:$O$2010=L$1),('Diário 4º PA'!$F$5:$F$2010))</f>
        <v>0</v>
      </c>
      <c r="M123" s="215">
        <f>SUMPRODUCT(-('Diário 1º PA'!$E$5:$E$1982='Analítico Cx.'!$B123),-('Diário 1º PA'!$O$5:$O$1982=M$1),('Diário 1º PA'!$F$5:$F$1982))+SUMPRODUCT(-('Diário 2º PA'!$E$5:$E$2027='Analítico Cx.'!$B123),-('Diário 2º PA'!$O$5:$O$2027=M$1),('Diário 2º PA'!$F$5:$F$2027))+SUMPRODUCT(-('Diário 3º PA'!$E$5:$E$2043='Analítico Cx.'!$B123),-('Diário 3º PA'!$O$5:$O$2043=M$1),('Diário 3º PA'!$F$5:$F$2043))+SUMPRODUCT(-('Diário 4º PA'!$E$5:$E$2010='Analítico Cx.'!$B123),-('Diário 4º PA'!$O$5:$O$2010=M$1),('Diário 4º PA'!$F$5:$F$2010))</f>
        <v>0</v>
      </c>
      <c r="N123" s="215">
        <f>SUMPRODUCT(-('Diário 1º PA'!$E$5:$E$1982='Analítico Cx.'!$B123),-('Diário 1º PA'!$O$5:$O$1982=N$1),('Diário 1º PA'!$F$5:$F$1982))+SUMPRODUCT(-('Diário 2º PA'!$E$5:$E$2027='Analítico Cx.'!$B123),-('Diário 2º PA'!$O$5:$O$2027=N$1),('Diário 2º PA'!$F$5:$F$2027))+SUMPRODUCT(-('Diário 3º PA'!$E$5:$E$2043='Analítico Cx.'!$B123),-('Diário 3º PA'!$O$5:$O$2043=N$1),('Diário 3º PA'!$F$5:$F$2043))+SUMPRODUCT(-('Diário 4º PA'!$E$5:$E$2010='Analítico Cx.'!$B123),-('Diário 4º PA'!$O$5:$O$2010=N$1),('Diário 4º PA'!$F$5:$F$2010))</f>
        <v>0</v>
      </c>
      <c r="O123" s="216">
        <f>SUM(C123:N123)</f>
        <v>0</v>
      </c>
      <c r="P123" s="191">
        <f t="shared" si="17"/>
        <v>0</v>
      </c>
    </row>
    <row r="124" spans="1:16" ht="23.25" customHeight="1" x14ac:dyDescent="0.2">
      <c r="A124" s="225" t="s">
        <v>345</v>
      </c>
      <c r="B124" s="114" t="s">
        <v>350</v>
      </c>
      <c r="C124" s="215">
        <f>SUMPRODUCT(-('Diário 1º PA'!$E$5:$E$1982='Analítico Cx.'!$B124),-('Diário 1º PA'!$O$5:$O$1982=C$1),('Diário 1º PA'!$F$5:$F$1982))+SUMPRODUCT(-('Diário 2º PA'!$E$5:$E$2027='Analítico Cx.'!$B124),-('Diário 2º PA'!$O$5:$O$2027=C$1),('Diário 2º PA'!$F$5:$F$2027))+SUMPRODUCT(-('Diário 3º PA'!$E$5:$E$2043='Analítico Cx.'!$B124),-('Diário 3º PA'!$O$5:$O$2043=C$1),('Diário 3º PA'!$F$5:$F$2043))+SUMPRODUCT(-('Diário 4º PA'!$E$5:$E$2010='Analítico Cx.'!$B124),-('Diário 4º PA'!$O$5:$O$2010=C$1),('Diário 4º PA'!$F$5:$F$2010))</f>
        <v>0</v>
      </c>
      <c r="D124" s="215">
        <f>SUMPRODUCT(-('Diário 1º PA'!$E$5:$E$1982='Analítico Cx.'!$B124),-('Diário 1º PA'!$O$5:$O$1982=D$1),('Diário 1º PA'!$F$5:$F$1982))+SUMPRODUCT(-('Diário 2º PA'!$E$5:$E$2027='Analítico Cx.'!$B124),-('Diário 2º PA'!$O$5:$O$2027=D$1),('Diário 2º PA'!$F$5:$F$2027))+SUMPRODUCT(-('Diário 3º PA'!$E$5:$E$2043='Analítico Cx.'!$B124),-('Diário 3º PA'!$O$5:$O$2043=D$1),('Diário 3º PA'!$F$5:$F$2043))+SUMPRODUCT(-('Diário 4º PA'!$E$5:$E$2010='Analítico Cx.'!$B124),-('Diário 4º PA'!$O$5:$O$2010=D$1),('Diário 4º PA'!$F$5:$F$2010))</f>
        <v>0</v>
      </c>
      <c r="E124" s="215">
        <f>SUMPRODUCT(-('Diário 1º PA'!$E$5:$E$1982='Analítico Cx.'!$B124),-('Diário 1º PA'!$O$5:$O$1982=E$1),('Diário 1º PA'!$F$5:$F$1982))+SUMPRODUCT(-('Diário 2º PA'!$E$5:$E$2027='Analítico Cx.'!$B124),-('Diário 2º PA'!$O$5:$O$2027=E$1),('Diário 2º PA'!$F$5:$F$2027))+SUMPRODUCT(-('Diário 3º PA'!$E$5:$E$2043='Analítico Cx.'!$B124),-('Diário 3º PA'!$O$5:$O$2043=E$1),('Diário 3º PA'!$F$5:$F$2043))+SUMPRODUCT(-('Diário 4º PA'!$E$5:$E$2010='Analítico Cx.'!$B124),-('Diário 4º PA'!$O$5:$O$2010=E$1),('Diário 4º PA'!$F$5:$F$2010))</f>
        <v>0</v>
      </c>
      <c r="F124" s="215">
        <f>SUMPRODUCT(-('Diário 1º PA'!$E$5:$E$1982='Analítico Cx.'!$B124),-('Diário 1º PA'!$O$5:$O$1982=F$1),('Diário 1º PA'!$F$5:$F$1982))+SUMPRODUCT(-('Diário 2º PA'!$E$5:$E$2027='Analítico Cx.'!$B124),-('Diário 2º PA'!$O$5:$O$2027=F$1),('Diário 2º PA'!$F$5:$F$2027))+SUMPRODUCT(-('Diário 3º PA'!$E$5:$E$2043='Analítico Cx.'!$B124),-('Diário 3º PA'!$O$5:$O$2043=F$1),('Diário 3º PA'!$F$5:$F$2043))+SUMPRODUCT(-('Diário 4º PA'!$E$5:$E$2010='Analítico Cx.'!$B124),-('Diário 4º PA'!$O$5:$O$2010=F$1),('Diário 4º PA'!$F$5:$F$2010))</f>
        <v>0</v>
      </c>
      <c r="G124" s="215">
        <f>SUMPRODUCT(-('Diário 1º PA'!$E$5:$E$1982='Analítico Cx.'!$B124),-('Diário 1º PA'!$O$5:$O$1982=G$1),('Diário 1º PA'!$F$5:$F$1982))+SUMPRODUCT(-('Diário 2º PA'!$E$5:$E$2027='Analítico Cx.'!$B124),-('Diário 2º PA'!$O$5:$O$2027=G$1),('Diário 2º PA'!$F$5:$F$2027))+SUMPRODUCT(-('Diário 3º PA'!$E$5:$E$2043='Analítico Cx.'!$B124),-('Diário 3º PA'!$O$5:$O$2043=G$1),('Diário 3º PA'!$F$5:$F$2043))+SUMPRODUCT(-('Diário 4º PA'!$E$5:$E$2010='Analítico Cx.'!$B124),-('Diário 4º PA'!$O$5:$O$2010=G$1),('Diário 4º PA'!$F$5:$F$2010))</f>
        <v>0</v>
      </c>
      <c r="H124" s="215">
        <f>SUMPRODUCT(-('Diário 1º PA'!$E$5:$E$1982='Analítico Cx.'!$B124),-('Diário 1º PA'!$O$5:$O$1982=H$1),('Diário 1º PA'!$F$5:$F$1982))+SUMPRODUCT(-('Diário 2º PA'!$E$5:$E$2027='Analítico Cx.'!$B124),-('Diário 2º PA'!$O$5:$O$2027=H$1),('Diário 2º PA'!$F$5:$F$2027))+SUMPRODUCT(-('Diário 3º PA'!$E$5:$E$2043='Analítico Cx.'!$B124),-('Diário 3º PA'!$O$5:$O$2043=H$1),('Diário 3º PA'!$F$5:$F$2043))+SUMPRODUCT(-('Diário 4º PA'!$E$5:$E$2010='Analítico Cx.'!$B124),-('Diário 4º PA'!$O$5:$O$2010=H$1),('Diário 4º PA'!$F$5:$F$2010))</f>
        <v>0</v>
      </c>
      <c r="I124" s="215">
        <f>SUMPRODUCT(-('Diário 1º PA'!$E$5:$E$1982='Analítico Cx.'!$B124),-('Diário 1º PA'!$O$5:$O$1982=I$1),('Diário 1º PA'!$F$5:$F$1982))+SUMPRODUCT(-('Diário 2º PA'!$E$5:$E$2027='Analítico Cx.'!$B124),-('Diário 2º PA'!$O$5:$O$2027=I$1),('Diário 2º PA'!$F$5:$F$2027))+SUMPRODUCT(-('Diário 3º PA'!$E$5:$E$2043='Analítico Cx.'!$B124),-('Diário 3º PA'!$O$5:$O$2043=I$1),('Diário 3º PA'!$F$5:$F$2043))+SUMPRODUCT(-('Diário 4º PA'!$E$5:$E$2010='Analítico Cx.'!$B124),-('Diário 4º PA'!$O$5:$O$2010=I$1),('Diário 4º PA'!$F$5:$F$2010))</f>
        <v>0</v>
      </c>
      <c r="J124" s="215">
        <f>SUMPRODUCT(-('Diário 1º PA'!$E$5:$E$1982='Analítico Cx.'!$B124),-('Diário 1º PA'!$O$5:$O$1982=J$1),('Diário 1º PA'!$F$5:$F$1982))+SUMPRODUCT(-('Diário 2º PA'!$E$5:$E$2027='Analítico Cx.'!$B124),-('Diário 2º PA'!$O$5:$O$2027=J$1),('Diário 2º PA'!$F$5:$F$2027))+SUMPRODUCT(-('Diário 3º PA'!$E$5:$E$2043='Analítico Cx.'!$B124),-('Diário 3º PA'!$O$5:$O$2043=J$1),('Diário 3º PA'!$F$5:$F$2043))+SUMPRODUCT(-('Diário 4º PA'!$E$5:$E$2010='Analítico Cx.'!$B124),-('Diário 4º PA'!$O$5:$O$2010=J$1),('Diário 4º PA'!$F$5:$F$2010))</f>
        <v>0</v>
      </c>
      <c r="K124" s="215">
        <f>SUMPRODUCT(-('Diário 1º PA'!$E$5:$E$1982='Analítico Cx.'!$B124),-('Diário 1º PA'!$O$5:$O$1982=K$1),('Diário 1º PA'!$F$5:$F$1982))+SUMPRODUCT(-('Diário 2º PA'!$E$5:$E$2027='Analítico Cx.'!$B124),-('Diário 2º PA'!$O$5:$O$2027=K$1),('Diário 2º PA'!$F$5:$F$2027))+SUMPRODUCT(-('Diário 3º PA'!$E$5:$E$2043='Analítico Cx.'!$B124),-('Diário 3º PA'!$O$5:$O$2043=K$1),('Diário 3º PA'!$F$5:$F$2043))+SUMPRODUCT(-('Diário 4º PA'!$E$5:$E$2010='Analítico Cx.'!$B124),-('Diário 4º PA'!$O$5:$O$2010=K$1),('Diário 4º PA'!$F$5:$F$2010))</f>
        <v>0</v>
      </c>
      <c r="L124" s="215">
        <f>SUMPRODUCT(-('Diário 1º PA'!$E$5:$E$1982='Analítico Cx.'!$B124),-('Diário 1º PA'!$O$5:$O$1982=L$1),('Diário 1º PA'!$F$5:$F$1982))+SUMPRODUCT(-('Diário 2º PA'!$E$5:$E$2027='Analítico Cx.'!$B124),-('Diário 2º PA'!$O$5:$O$2027=L$1),('Diário 2º PA'!$F$5:$F$2027))+SUMPRODUCT(-('Diário 3º PA'!$E$5:$E$2043='Analítico Cx.'!$B124),-('Diário 3º PA'!$O$5:$O$2043=L$1),('Diário 3º PA'!$F$5:$F$2043))+SUMPRODUCT(-('Diário 4º PA'!$E$5:$E$2010='Analítico Cx.'!$B124),-('Diário 4º PA'!$O$5:$O$2010=L$1),('Diário 4º PA'!$F$5:$F$2010))</f>
        <v>0</v>
      </c>
      <c r="M124" s="215">
        <f>SUMPRODUCT(-('Diário 1º PA'!$E$5:$E$1982='Analítico Cx.'!$B124),-('Diário 1º PA'!$O$5:$O$1982=M$1),('Diário 1º PA'!$F$5:$F$1982))+SUMPRODUCT(-('Diário 2º PA'!$E$5:$E$2027='Analítico Cx.'!$B124),-('Diário 2º PA'!$O$5:$O$2027=M$1),('Diário 2º PA'!$F$5:$F$2027))+SUMPRODUCT(-('Diário 3º PA'!$E$5:$E$2043='Analítico Cx.'!$B124),-('Diário 3º PA'!$O$5:$O$2043=M$1),('Diário 3º PA'!$F$5:$F$2043))+SUMPRODUCT(-('Diário 4º PA'!$E$5:$E$2010='Analítico Cx.'!$B124),-('Diário 4º PA'!$O$5:$O$2010=M$1),('Diário 4º PA'!$F$5:$F$2010))</f>
        <v>0</v>
      </c>
      <c r="N124" s="215">
        <f>SUMPRODUCT(-('Diário 1º PA'!$E$5:$E$1982='Analítico Cx.'!$B124),-('Diário 1º PA'!$O$5:$O$1982=N$1),('Diário 1º PA'!$F$5:$F$1982))+SUMPRODUCT(-('Diário 2º PA'!$E$5:$E$2027='Analítico Cx.'!$B124),-('Diário 2º PA'!$O$5:$O$2027=N$1),('Diário 2º PA'!$F$5:$F$2027))+SUMPRODUCT(-('Diário 3º PA'!$E$5:$E$2043='Analítico Cx.'!$B124),-('Diário 3º PA'!$O$5:$O$2043=N$1),('Diário 3º PA'!$F$5:$F$2043))+SUMPRODUCT(-('Diário 4º PA'!$E$5:$E$2010='Analítico Cx.'!$B124),-('Diário 4º PA'!$O$5:$O$2010=N$1),('Diário 4º PA'!$F$5:$F$2010))</f>
        <v>0</v>
      </c>
      <c r="O124" s="216">
        <f>SUM(C124:N124)</f>
        <v>0</v>
      </c>
      <c r="P124" s="191">
        <f t="shared" ref="P124:P138" si="18">IF($O$158=0,0,O124/$O$158)</f>
        <v>0</v>
      </c>
    </row>
    <row r="125" spans="1:16" ht="33.75" x14ac:dyDescent="0.2">
      <c r="A125" s="225" t="s">
        <v>346</v>
      </c>
      <c r="B125" s="114" t="s">
        <v>377</v>
      </c>
      <c r="C125" s="215">
        <f>SUMPRODUCT(-('Diário 1º PA'!$E$5:$E$1982='Analítico Cx.'!$B125),-('Diário 1º PA'!$O$5:$O$1982=C$1),('Diário 1º PA'!$F$5:$F$1982))+SUMPRODUCT(-('Diário 2º PA'!$E$5:$E$2027='Analítico Cx.'!$B125),-('Diário 2º PA'!$O$5:$O$2027=C$1),('Diário 2º PA'!$F$5:$F$2027))+SUMPRODUCT(-('Diário 3º PA'!$E$5:$E$2043='Analítico Cx.'!$B125),-('Diário 3º PA'!$O$5:$O$2043=C$1),('Diário 3º PA'!$F$5:$F$2043))+SUMPRODUCT(-('Diário 4º PA'!$E$5:$E$2010='Analítico Cx.'!$B125),-('Diário 4º PA'!$O$5:$O$2010=C$1),('Diário 4º PA'!$F$5:$F$2010))</f>
        <v>0</v>
      </c>
      <c r="D125" s="215">
        <f>SUMPRODUCT(-('Diário 1º PA'!$E$5:$E$1982='Analítico Cx.'!$B125),-('Diário 1º PA'!$O$5:$O$1982=D$1),('Diário 1º PA'!$F$5:$F$1982))+SUMPRODUCT(-('Diário 2º PA'!$E$5:$E$2027='Analítico Cx.'!$B125),-('Diário 2º PA'!$O$5:$O$2027=D$1),('Diário 2º PA'!$F$5:$F$2027))+SUMPRODUCT(-('Diário 3º PA'!$E$5:$E$2043='Analítico Cx.'!$B125),-('Diário 3º PA'!$O$5:$O$2043=D$1),('Diário 3º PA'!$F$5:$F$2043))+SUMPRODUCT(-('Diário 4º PA'!$E$5:$E$2010='Analítico Cx.'!$B125),-('Diário 4º PA'!$O$5:$O$2010=D$1),('Diário 4º PA'!$F$5:$F$2010))</f>
        <v>0</v>
      </c>
      <c r="E125" s="215">
        <f>SUMPRODUCT(-('Diário 1º PA'!$E$5:$E$1982='Analítico Cx.'!$B125),-('Diário 1º PA'!$O$5:$O$1982=E$1),('Diário 1º PA'!$F$5:$F$1982))+SUMPRODUCT(-('Diário 2º PA'!$E$5:$E$2027='Analítico Cx.'!$B125),-('Diário 2º PA'!$O$5:$O$2027=E$1),('Diário 2º PA'!$F$5:$F$2027))+SUMPRODUCT(-('Diário 3º PA'!$E$5:$E$2043='Analítico Cx.'!$B125),-('Diário 3º PA'!$O$5:$O$2043=E$1),('Diário 3º PA'!$F$5:$F$2043))+SUMPRODUCT(-('Diário 4º PA'!$E$5:$E$2010='Analítico Cx.'!$B125),-('Diário 4º PA'!$O$5:$O$2010=E$1),('Diário 4º PA'!$F$5:$F$2010))</f>
        <v>700</v>
      </c>
      <c r="F125" s="215">
        <f>SUMPRODUCT(-('Diário 1º PA'!$E$5:$E$1982='Analítico Cx.'!$B125),-('Diário 1º PA'!$O$5:$O$1982=F$1),('Diário 1º PA'!$F$5:$F$1982))+SUMPRODUCT(-('Diário 2º PA'!$E$5:$E$2027='Analítico Cx.'!$B125),-('Diário 2º PA'!$O$5:$O$2027=F$1),('Diário 2º PA'!$F$5:$F$2027))+SUMPRODUCT(-('Diário 3º PA'!$E$5:$E$2043='Analítico Cx.'!$B125),-('Diário 3º PA'!$O$5:$O$2043=F$1),('Diário 3º PA'!$F$5:$F$2043))+SUMPRODUCT(-('Diário 4º PA'!$E$5:$E$2010='Analítico Cx.'!$B125),-('Diário 4º PA'!$O$5:$O$2010=F$1),('Diário 4º PA'!$F$5:$F$2010))</f>
        <v>0</v>
      </c>
      <c r="G125" s="215">
        <f>SUMPRODUCT(-('Diário 1º PA'!$E$5:$E$1982='Analítico Cx.'!$B125),-('Diário 1º PA'!$O$5:$O$1982=G$1),('Diário 1º PA'!$F$5:$F$1982))+SUMPRODUCT(-('Diário 2º PA'!$E$5:$E$2027='Analítico Cx.'!$B125),-('Diário 2º PA'!$O$5:$O$2027=G$1),('Diário 2º PA'!$F$5:$F$2027))+SUMPRODUCT(-('Diário 3º PA'!$E$5:$E$2043='Analítico Cx.'!$B125),-('Diário 3º PA'!$O$5:$O$2043=G$1),('Diário 3º PA'!$F$5:$F$2043))+SUMPRODUCT(-('Diário 4º PA'!$E$5:$E$2010='Analítico Cx.'!$B125),-('Diário 4º PA'!$O$5:$O$2010=G$1),('Diário 4º PA'!$F$5:$F$2010))</f>
        <v>0</v>
      </c>
      <c r="H125" s="215">
        <f>SUMPRODUCT(-('Diário 1º PA'!$E$5:$E$1982='Analítico Cx.'!$B125),-('Diário 1º PA'!$O$5:$O$1982=H$1),('Diário 1º PA'!$F$5:$F$1982))+SUMPRODUCT(-('Diário 2º PA'!$E$5:$E$2027='Analítico Cx.'!$B125),-('Diário 2º PA'!$O$5:$O$2027=H$1),('Diário 2º PA'!$F$5:$F$2027))+SUMPRODUCT(-('Diário 3º PA'!$E$5:$E$2043='Analítico Cx.'!$B125),-('Diário 3º PA'!$O$5:$O$2043=H$1),('Diário 3º PA'!$F$5:$F$2043))+SUMPRODUCT(-('Diário 4º PA'!$E$5:$E$2010='Analítico Cx.'!$B125),-('Diário 4º PA'!$O$5:$O$2010=H$1),('Diário 4º PA'!$F$5:$F$2010))</f>
        <v>0</v>
      </c>
      <c r="I125" s="215">
        <f>SUMPRODUCT(-('Diário 1º PA'!$E$5:$E$1982='Analítico Cx.'!$B125),-('Diário 1º PA'!$O$5:$O$1982=I$1),('Diário 1º PA'!$F$5:$F$1982))+SUMPRODUCT(-('Diário 2º PA'!$E$5:$E$2027='Analítico Cx.'!$B125),-('Diário 2º PA'!$O$5:$O$2027=I$1),('Diário 2º PA'!$F$5:$F$2027))+SUMPRODUCT(-('Diário 3º PA'!$E$5:$E$2043='Analítico Cx.'!$B125),-('Diário 3º PA'!$O$5:$O$2043=I$1),('Diário 3º PA'!$F$5:$F$2043))+SUMPRODUCT(-('Diário 4º PA'!$E$5:$E$2010='Analítico Cx.'!$B125),-('Diário 4º PA'!$O$5:$O$2010=I$1),('Diário 4º PA'!$F$5:$F$2010))</f>
        <v>0</v>
      </c>
      <c r="J125" s="215">
        <f>SUMPRODUCT(-('Diário 1º PA'!$E$5:$E$1982='Analítico Cx.'!$B125),-('Diário 1º PA'!$O$5:$O$1982=J$1),('Diário 1º PA'!$F$5:$F$1982))+SUMPRODUCT(-('Diário 2º PA'!$E$5:$E$2027='Analítico Cx.'!$B125),-('Diário 2º PA'!$O$5:$O$2027=J$1),('Diário 2º PA'!$F$5:$F$2027))+SUMPRODUCT(-('Diário 3º PA'!$E$5:$E$2043='Analítico Cx.'!$B125),-('Diário 3º PA'!$O$5:$O$2043=J$1),('Diário 3º PA'!$F$5:$F$2043))+SUMPRODUCT(-('Diário 4º PA'!$E$5:$E$2010='Analítico Cx.'!$B125),-('Diário 4º PA'!$O$5:$O$2010=J$1),('Diário 4º PA'!$F$5:$F$2010))</f>
        <v>0</v>
      </c>
      <c r="K125" s="215">
        <f>SUMPRODUCT(-('Diário 1º PA'!$E$5:$E$1982='Analítico Cx.'!$B125),-('Diário 1º PA'!$O$5:$O$1982=K$1),('Diário 1º PA'!$F$5:$F$1982))+SUMPRODUCT(-('Diário 2º PA'!$E$5:$E$2027='Analítico Cx.'!$B125),-('Diário 2º PA'!$O$5:$O$2027=K$1),('Diário 2º PA'!$F$5:$F$2027))+SUMPRODUCT(-('Diário 3º PA'!$E$5:$E$2043='Analítico Cx.'!$B125),-('Diário 3º PA'!$O$5:$O$2043=K$1),('Diário 3º PA'!$F$5:$F$2043))+SUMPRODUCT(-('Diário 4º PA'!$E$5:$E$2010='Analítico Cx.'!$B125),-('Diário 4º PA'!$O$5:$O$2010=K$1),('Diário 4º PA'!$F$5:$F$2010))</f>
        <v>0</v>
      </c>
      <c r="L125" s="215">
        <f>SUMPRODUCT(-('Diário 1º PA'!$E$5:$E$1982='Analítico Cx.'!$B125),-('Diário 1º PA'!$O$5:$O$1982=L$1),('Diário 1º PA'!$F$5:$F$1982))+SUMPRODUCT(-('Diário 2º PA'!$E$5:$E$2027='Analítico Cx.'!$B125),-('Diário 2º PA'!$O$5:$O$2027=L$1),('Diário 2º PA'!$F$5:$F$2027))+SUMPRODUCT(-('Diário 3º PA'!$E$5:$E$2043='Analítico Cx.'!$B125),-('Diário 3º PA'!$O$5:$O$2043=L$1),('Diário 3º PA'!$F$5:$F$2043))+SUMPRODUCT(-('Diário 4º PA'!$E$5:$E$2010='Analítico Cx.'!$B125),-('Diário 4º PA'!$O$5:$O$2010=L$1),('Diário 4º PA'!$F$5:$F$2010))</f>
        <v>0</v>
      </c>
      <c r="M125" s="215">
        <f>SUMPRODUCT(-('Diário 1º PA'!$E$5:$E$1982='Analítico Cx.'!$B125),-('Diário 1º PA'!$O$5:$O$1982=M$1),('Diário 1º PA'!$F$5:$F$1982))+SUMPRODUCT(-('Diário 2º PA'!$E$5:$E$2027='Analítico Cx.'!$B125),-('Diário 2º PA'!$O$5:$O$2027=M$1),('Diário 2º PA'!$F$5:$F$2027))+SUMPRODUCT(-('Diário 3º PA'!$E$5:$E$2043='Analítico Cx.'!$B125),-('Diário 3º PA'!$O$5:$O$2043=M$1),('Diário 3º PA'!$F$5:$F$2043))+SUMPRODUCT(-('Diário 4º PA'!$E$5:$E$2010='Analítico Cx.'!$B125),-('Diário 4º PA'!$O$5:$O$2010=M$1),('Diário 4º PA'!$F$5:$F$2010))</f>
        <v>0</v>
      </c>
      <c r="N125" s="215">
        <f>SUMPRODUCT(-('Diário 1º PA'!$E$5:$E$1982='Analítico Cx.'!$B125),-('Diário 1º PA'!$O$5:$O$1982=N$1),('Diário 1º PA'!$F$5:$F$1982))+SUMPRODUCT(-('Diário 2º PA'!$E$5:$E$2027='Analítico Cx.'!$B125),-('Diário 2º PA'!$O$5:$O$2027=N$1),('Diário 2º PA'!$F$5:$F$2027))+SUMPRODUCT(-('Diário 3º PA'!$E$5:$E$2043='Analítico Cx.'!$B125),-('Diário 3º PA'!$O$5:$O$2043=N$1),('Diário 3º PA'!$F$5:$F$2043))+SUMPRODUCT(-('Diário 4º PA'!$E$5:$E$2010='Analítico Cx.'!$B125),-('Diário 4º PA'!$O$5:$O$2010=N$1),('Diário 4º PA'!$F$5:$F$2010))</f>
        <v>0</v>
      </c>
      <c r="O125" s="216">
        <f>SUM(C125:N125)</f>
        <v>700</v>
      </c>
      <c r="P125" s="191">
        <f t="shared" si="18"/>
        <v>1.015505604294046E-4</v>
      </c>
    </row>
    <row r="126" spans="1:16" ht="23.25" customHeight="1" x14ac:dyDescent="0.2">
      <c r="A126" s="225" t="s">
        <v>347</v>
      </c>
      <c r="B126" s="114" t="s">
        <v>378</v>
      </c>
      <c r="C126" s="215">
        <f>SUMPRODUCT(-('Diário 1º PA'!$E$5:$E$1982='Analítico Cx.'!$B126),-('Diário 1º PA'!$O$5:$O$1982=C$1),('Diário 1º PA'!$F$5:$F$1982))+SUMPRODUCT(-('Diário 2º PA'!$E$5:$E$2027='Analítico Cx.'!$B126),-('Diário 2º PA'!$O$5:$O$2027=C$1),('Diário 2º PA'!$F$5:$F$2027))+SUMPRODUCT(-('Diário 3º PA'!$E$5:$E$2043='Analítico Cx.'!$B126),-('Diário 3º PA'!$O$5:$O$2043=C$1),('Diário 3º PA'!$F$5:$F$2043))+SUMPRODUCT(-('Diário 4º PA'!$E$5:$E$2010='Analítico Cx.'!$B126),-('Diário 4º PA'!$O$5:$O$2010=C$1),('Diário 4º PA'!$F$5:$F$2010))</f>
        <v>3500</v>
      </c>
      <c r="D126" s="215">
        <f>SUMPRODUCT(-('Diário 1º PA'!$E$5:$E$1982='Analítico Cx.'!$B126),-('Diário 1º PA'!$O$5:$O$1982=D$1),('Diário 1º PA'!$F$5:$F$1982))+SUMPRODUCT(-('Diário 2º PA'!$E$5:$E$2027='Analítico Cx.'!$B126),-('Diário 2º PA'!$O$5:$O$2027=D$1),('Diário 2º PA'!$F$5:$F$2027))+SUMPRODUCT(-('Diário 3º PA'!$E$5:$E$2043='Analítico Cx.'!$B126),-('Diário 3º PA'!$O$5:$O$2043=D$1),('Diário 3º PA'!$F$5:$F$2043))+SUMPRODUCT(-('Diário 4º PA'!$E$5:$E$2010='Analítico Cx.'!$B126),-('Diário 4º PA'!$O$5:$O$2010=D$1),('Diário 4º PA'!$F$5:$F$2010))</f>
        <v>259.89999999999998</v>
      </c>
      <c r="E126" s="215">
        <f>SUMPRODUCT(-('Diário 1º PA'!$E$5:$E$1982='Analítico Cx.'!$B126),-('Diário 1º PA'!$O$5:$O$1982=E$1),('Diário 1º PA'!$F$5:$F$1982))+SUMPRODUCT(-('Diário 2º PA'!$E$5:$E$2027='Analítico Cx.'!$B126),-('Diário 2º PA'!$O$5:$O$2027=E$1),('Diário 2º PA'!$F$5:$F$2027))+SUMPRODUCT(-('Diário 3º PA'!$E$5:$E$2043='Analítico Cx.'!$B126),-('Diário 3º PA'!$O$5:$O$2043=E$1),('Diário 3º PA'!$F$5:$F$2043))+SUMPRODUCT(-('Diário 4º PA'!$E$5:$E$2010='Analítico Cx.'!$B126),-('Diário 4º PA'!$O$5:$O$2010=E$1),('Diário 4º PA'!$F$5:$F$2010))</f>
        <v>78671.23</v>
      </c>
      <c r="F126" s="215">
        <f>SUMPRODUCT(-('Diário 1º PA'!$E$5:$E$1982='Analítico Cx.'!$B126),-('Diário 1º PA'!$O$5:$O$1982=F$1),('Diário 1º PA'!$F$5:$F$1982))+SUMPRODUCT(-('Diário 2º PA'!$E$5:$E$2027='Analítico Cx.'!$B126),-('Diário 2º PA'!$O$5:$O$2027=F$1),('Diário 2º PA'!$F$5:$F$2027))+SUMPRODUCT(-('Diário 3º PA'!$E$5:$E$2043='Analítico Cx.'!$B126),-('Diário 3º PA'!$O$5:$O$2043=F$1),('Diário 3º PA'!$F$5:$F$2043))+SUMPRODUCT(-('Diário 4º PA'!$E$5:$E$2010='Analítico Cx.'!$B126),-('Diário 4º PA'!$O$5:$O$2010=F$1),('Diário 4º PA'!$F$5:$F$2010))</f>
        <v>0</v>
      </c>
      <c r="G126" s="215">
        <f>SUMPRODUCT(-('Diário 1º PA'!$E$5:$E$1982='Analítico Cx.'!$B126),-('Diário 1º PA'!$O$5:$O$1982=G$1),('Diário 1º PA'!$F$5:$F$1982))+SUMPRODUCT(-('Diário 2º PA'!$E$5:$E$2027='Analítico Cx.'!$B126),-('Diário 2º PA'!$O$5:$O$2027=G$1),('Diário 2º PA'!$F$5:$F$2027))+SUMPRODUCT(-('Diário 3º PA'!$E$5:$E$2043='Analítico Cx.'!$B126),-('Diário 3º PA'!$O$5:$O$2043=G$1),('Diário 3º PA'!$F$5:$F$2043))+SUMPRODUCT(-('Diário 4º PA'!$E$5:$E$2010='Analítico Cx.'!$B126),-('Diário 4º PA'!$O$5:$O$2010=G$1),('Diário 4º PA'!$F$5:$F$2010))</f>
        <v>0</v>
      </c>
      <c r="H126" s="215">
        <f>SUMPRODUCT(-('Diário 1º PA'!$E$5:$E$1982='Analítico Cx.'!$B126),-('Diário 1º PA'!$O$5:$O$1982=H$1),('Diário 1º PA'!$F$5:$F$1982))+SUMPRODUCT(-('Diário 2º PA'!$E$5:$E$2027='Analítico Cx.'!$B126),-('Diário 2º PA'!$O$5:$O$2027=H$1),('Diário 2º PA'!$F$5:$F$2027))+SUMPRODUCT(-('Diário 3º PA'!$E$5:$E$2043='Analítico Cx.'!$B126),-('Diário 3º PA'!$O$5:$O$2043=H$1),('Diário 3º PA'!$F$5:$F$2043))+SUMPRODUCT(-('Diário 4º PA'!$E$5:$E$2010='Analítico Cx.'!$B126),-('Diário 4º PA'!$O$5:$O$2010=H$1),('Diário 4º PA'!$F$5:$F$2010))</f>
        <v>0</v>
      </c>
      <c r="I126" s="215">
        <f>SUMPRODUCT(-('Diário 1º PA'!$E$5:$E$1982='Analítico Cx.'!$B126),-('Diário 1º PA'!$O$5:$O$1982=I$1),('Diário 1º PA'!$F$5:$F$1982))+SUMPRODUCT(-('Diário 2º PA'!$E$5:$E$2027='Analítico Cx.'!$B126),-('Diário 2º PA'!$O$5:$O$2027=I$1),('Diário 2º PA'!$F$5:$F$2027))+SUMPRODUCT(-('Diário 3º PA'!$E$5:$E$2043='Analítico Cx.'!$B126),-('Diário 3º PA'!$O$5:$O$2043=I$1),('Diário 3º PA'!$F$5:$F$2043))+SUMPRODUCT(-('Diário 4º PA'!$E$5:$E$2010='Analítico Cx.'!$B126),-('Diário 4º PA'!$O$5:$O$2010=I$1),('Diário 4º PA'!$F$5:$F$2010))</f>
        <v>0</v>
      </c>
      <c r="J126" s="215">
        <f>SUMPRODUCT(-('Diário 1º PA'!$E$5:$E$1982='Analítico Cx.'!$B126),-('Diário 1º PA'!$O$5:$O$1982=J$1),('Diário 1º PA'!$F$5:$F$1982))+SUMPRODUCT(-('Diário 2º PA'!$E$5:$E$2027='Analítico Cx.'!$B126),-('Diário 2º PA'!$O$5:$O$2027=J$1),('Diário 2º PA'!$F$5:$F$2027))+SUMPRODUCT(-('Diário 3º PA'!$E$5:$E$2043='Analítico Cx.'!$B126),-('Diário 3º PA'!$O$5:$O$2043=J$1),('Diário 3º PA'!$F$5:$F$2043))+SUMPRODUCT(-('Diário 4º PA'!$E$5:$E$2010='Analítico Cx.'!$B126),-('Diário 4º PA'!$O$5:$O$2010=J$1),('Diário 4º PA'!$F$5:$F$2010))</f>
        <v>0</v>
      </c>
      <c r="K126" s="215">
        <f>SUMPRODUCT(-('Diário 1º PA'!$E$5:$E$1982='Analítico Cx.'!$B126),-('Diário 1º PA'!$O$5:$O$1982=K$1),('Diário 1º PA'!$F$5:$F$1982))+SUMPRODUCT(-('Diário 2º PA'!$E$5:$E$2027='Analítico Cx.'!$B126),-('Diário 2º PA'!$O$5:$O$2027=K$1),('Diário 2º PA'!$F$5:$F$2027))+SUMPRODUCT(-('Diário 3º PA'!$E$5:$E$2043='Analítico Cx.'!$B126),-('Diário 3º PA'!$O$5:$O$2043=K$1),('Diário 3º PA'!$F$5:$F$2043))+SUMPRODUCT(-('Diário 4º PA'!$E$5:$E$2010='Analítico Cx.'!$B126),-('Diário 4º PA'!$O$5:$O$2010=K$1),('Diário 4º PA'!$F$5:$F$2010))</f>
        <v>0</v>
      </c>
      <c r="L126" s="215">
        <f>SUMPRODUCT(-('Diário 1º PA'!$E$5:$E$1982='Analítico Cx.'!$B126),-('Diário 1º PA'!$O$5:$O$1982=L$1),('Diário 1º PA'!$F$5:$F$1982))+SUMPRODUCT(-('Diário 2º PA'!$E$5:$E$2027='Analítico Cx.'!$B126),-('Diário 2º PA'!$O$5:$O$2027=L$1),('Diário 2º PA'!$F$5:$F$2027))+SUMPRODUCT(-('Diário 3º PA'!$E$5:$E$2043='Analítico Cx.'!$B126),-('Diário 3º PA'!$O$5:$O$2043=L$1),('Diário 3º PA'!$F$5:$F$2043))+SUMPRODUCT(-('Diário 4º PA'!$E$5:$E$2010='Analítico Cx.'!$B126),-('Diário 4º PA'!$O$5:$O$2010=L$1),('Diário 4º PA'!$F$5:$F$2010))</f>
        <v>0</v>
      </c>
      <c r="M126" s="215">
        <f>SUMPRODUCT(-('Diário 1º PA'!$E$5:$E$1982='Analítico Cx.'!$B126),-('Diário 1º PA'!$O$5:$O$1982=M$1),('Diário 1º PA'!$F$5:$F$1982))+SUMPRODUCT(-('Diário 2º PA'!$E$5:$E$2027='Analítico Cx.'!$B126),-('Diário 2º PA'!$O$5:$O$2027=M$1),('Diário 2º PA'!$F$5:$F$2027))+SUMPRODUCT(-('Diário 3º PA'!$E$5:$E$2043='Analítico Cx.'!$B126),-('Diário 3º PA'!$O$5:$O$2043=M$1),('Diário 3º PA'!$F$5:$F$2043))+SUMPRODUCT(-('Diário 4º PA'!$E$5:$E$2010='Analítico Cx.'!$B126),-('Diário 4º PA'!$O$5:$O$2010=M$1),('Diário 4º PA'!$F$5:$F$2010))</f>
        <v>0</v>
      </c>
      <c r="N126" s="215">
        <f>SUMPRODUCT(-('Diário 1º PA'!$E$5:$E$1982='Analítico Cx.'!$B126),-('Diário 1º PA'!$O$5:$O$1982=N$1),('Diário 1º PA'!$F$5:$F$1982))+SUMPRODUCT(-('Diário 2º PA'!$E$5:$E$2027='Analítico Cx.'!$B126),-('Diário 2º PA'!$O$5:$O$2027=N$1),('Diário 2º PA'!$F$5:$F$2027))+SUMPRODUCT(-('Diário 3º PA'!$E$5:$E$2043='Analítico Cx.'!$B126),-('Diário 3º PA'!$O$5:$O$2043=N$1),('Diário 3º PA'!$F$5:$F$2043))+SUMPRODUCT(-('Diário 4º PA'!$E$5:$E$2010='Analítico Cx.'!$B126),-('Diário 4º PA'!$O$5:$O$2010=N$1),('Diário 4º PA'!$F$5:$F$2010))</f>
        <v>0</v>
      </c>
      <c r="O126" s="216">
        <f t="shared" ref="O126:O140" si="19">SUM(C126:N126)</f>
        <v>82431.12999999999</v>
      </c>
      <c r="P126" s="191">
        <f t="shared" si="18"/>
        <v>1.1958467783327292E-2</v>
      </c>
    </row>
    <row r="127" spans="1:16" ht="23.25" customHeight="1" x14ac:dyDescent="0.2">
      <c r="A127" s="225" t="s">
        <v>364</v>
      </c>
      <c r="B127" s="114" t="s">
        <v>379</v>
      </c>
      <c r="C127" s="215">
        <f>SUMPRODUCT(-('Diário 1º PA'!$E$5:$E$1982='Analítico Cx.'!$B127),-('Diário 1º PA'!$O$5:$O$1982=C$1),('Diário 1º PA'!$F$5:$F$1982))+SUMPRODUCT(-('Diário 2º PA'!$E$5:$E$2027='Analítico Cx.'!$B127),-('Diário 2º PA'!$O$5:$O$2027=C$1),('Diário 2º PA'!$F$5:$F$2027))+SUMPRODUCT(-('Diário 3º PA'!$E$5:$E$2043='Analítico Cx.'!$B127),-('Diário 3º PA'!$O$5:$O$2043=C$1),('Diário 3º PA'!$F$5:$F$2043))+SUMPRODUCT(-('Diário 4º PA'!$E$5:$E$2010='Analítico Cx.'!$B127),-('Diário 4º PA'!$O$5:$O$2010=C$1),('Diário 4º PA'!$F$5:$F$2010))</f>
        <v>0</v>
      </c>
      <c r="D127" s="215">
        <f>SUMPRODUCT(-('Diário 1º PA'!$E$5:$E$1982='Analítico Cx.'!$B127),-('Diário 1º PA'!$O$5:$O$1982=D$1),('Diário 1º PA'!$F$5:$F$1982))+SUMPRODUCT(-('Diário 2º PA'!$E$5:$E$2027='Analítico Cx.'!$B127),-('Diário 2º PA'!$O$5:$O$2027=D$1),('Diário 2º PA'!$F$5:$F$2027))+SUMPRODUCT(-('Diário 3º PA'!$E$5:$E$2043='Analítico Cx.'!$B127),-('Diário 3º PA'!$O$5:$O$2043=D$1),('Diário 3º PA'!$F$5:$F$2043))+SUMPRODUCT(-('Diário 4º PA'!$E$5:$E$2010='Analítico Cx.'!$B127),-('Diário 4º PA'!$O$5:$O$2010=D$1),('Diário 4º PA'!$F$5:$F$2010))</f>
        <v>0</v>
      </c>
      <c r="E127" s="215">
        <f>SUMPRODUCT(-('Diário 1º PA'!$E$5:$E$1982='Analítico Cx.'!$B127),-('Diário 1º PA'!$O$5:$O$1982=E$1),('Diário 1º PA'!$F$5:$F$1982))+SUMPRODUCT(-('Diário 2º PA'!$E$5:$E$2027='Analítico Cx.'!$B127),-('Diário 2º PA'!$O$5:$O$2027=E$1),('Diário 2º PA'!$F$5:$F$2027))+SUMPRODUCT(-('Diário 3º PA'!$E$5:$E$2043='Analítico Cx.'!$B127),-('Diário 3º PA'!$O$5:$O$2043=E$1),('Diário 3º PA'!$F$5:$F$2043))+SUMPRODUCT(-('Diário 4º PA'!$E$5:$E$2010='Analítico Cx.'!$B127),-('Diário 4º PA'!$O$5:$O$2010=E$1),('Diário 4º PA'!$F$5:$F$2010))</f>
        <v>0</v>
      </c>
      <c r="F127" s="215">
        <f>SUMPRODUCT(-('Diário 1º PA'!$E$5:$E$1982='Analítico Cx.'!$B127),-('Diário 1º PA'!$O$5:$O$1982=F$1),('Diário 1º PA'!$F$5:$F$1982))+SUMPRODUCT(-('Diário 2º PA'!$E$5:$E$2027='Analítico Cx.'!$B127),-('Diário 2º PA'!$O$5:$O$2027=F$1),('Diário 2º PA'!$F$5:$F$2027))+SUMPRODUCT(-('Diário 3º PA'!$E$5:$E$2043='Analítico Cx.'!$B127),-('Diário 3º PA'!$O$5:$O$2043=F$1),('Diário 3º PA'!$F$5:$F$2043))+SUMPRODUCT(-('Diário 4º PA'!$E$5:$E$2010='Analítico Cx.'!$B127),-('Diário 4º PA'!$O$5:$O$2010=F$1),('Diário 4º PA'!$F$5:$F$2010))</f>
        <v>0</v>
      </c>
      <c r="G127" s="215">
        <f>SUMPRODUCT(-('Diário 1º PA'!$E$5:$E$1982='Analítico Cx.'!$B127),-('Diário 1º PA'!$O$5:$O$1982=G$1),('Diário 1º PA'!$F$5:$F$1982))+SUMPRODUCT(-('Diário 2º PA'!$E$5:$E$2027='Analítico Cx.'!$B127),-('Diário 2º PA'!$O$5:$O$2027=G$1),('Diário 2º PA'!$F$5:$F$2027))+SUMPRODUCT(-('Diário 3º PA'!$E$5:$E$2043='Analítico Cx.'!$B127),-('Diário 3º PA'!$O$5:$O$2043=G$1),('Diário 3º PA'!$F$5:$F$2043))+SUMPRODUCT(-('Diário 4º PA'!$E$5:$E$2010='Analítico Cx.'!$B127),-('Diário 4º PA'!$O$5:$O$2010=G$1),('Diário 4º PA'!$F$5:$F$2010))</f>
        <v>0</v>
      </c>
      <c r="H127" s="215">
        <f>SUMPRODUCT(-('Diário 1º PA'!$E$5:$E$1982='Analítico Cx.'!$B127),-('Diário 1º PA'!$O$5:$O$1982=H$1),('Diário 1º PA'!$F$5:$F$1982))+SUMPRODUCT(-('Diário 2º PA'!$E$5:$E$2027='Analítico Cx.'!$B127),-('Diário 2º PA'!$O$5:$O$2027=H$1),('Diário 2º PA'!$F$5:$F$2027))+SUMPRODUCT(-('Diário 3º PA'!$E$5:$E$2043='Analítico Cx.'!$B127),-('Diário 3º PA'!$O$5:$O$2043=H$1),('Diário 3º PA'!$F$5:$F$2043))+SUMPRODUCT(-('Diário 4º PA'!$E$5:$E$2010='Analítico Cx.'!$B127),-('Diário 4º PA'!$O$5:$O$2010=H$1),('Diário 4º PA'!$F$5:$F$2010))</f>
        <v>0</v>
      </c>
      <c r="I127" s="215">
        <f>SUMPRODUCT(-('Diário 1º PA'!$E$5:$E$1982='Analítico Cx.'!$B127),-('Diário 1º PA'!$O$5:$O$1982=I$1),('Diário 1º PA'!$F$5:$F$1982))+SUMPRODUCT(-('Diário 2º PA'!$E$5:$E$2027='Analítico Cx.'!$B127),-('Diário 2º PA'!$O$5:$O$2027=I$1),('Diário 2º PA'!$F$5:$F$2027))+SUMPRODUCT(-('Diário 3º PA'!$E$5:$E$2043='Analítico Cx.'!$B127),-('Diário 3º PA'!$O$5:$O$2043=I$1),('Diário 3º PA'!$F$5:$F$2043))+SUMPRODUCT(-('Diário 4º PA'!$E$5:$E$2010='Analítico Cx.'!$B127),-('Diário 4º PA'!$O$5:$O$2010=I$1),('Diário 4º PA'!$F$5:$F$2010))</f>
        <v>0</v>
      </c>
      <c r="J127" s="215">
        <f>SUMPRODUCT(-('Diário 1º PA'!$E$5:$E$1982='Analítico Cx.'!$B127),-('Diário 1º PA'!$O$5:$O$1982=J$1),('Diário 1º PA'!$F$5:$F$1982))+SUMPRODUCT(-('Diário 2º PA'!$E$5:$E$2027='Analítico Cx.'!$B127),-('Diário 2º PA'!$O$5:$O$2027=J$1),('Diário 2º PA'!$F$5:$F$2027))+SUMPRODUCT(-('Diário 3º PA'!$E$5:$E$2043='Analítico Cx.'!$B127),-('Diário 3º PA'!$O$5:$O$2043=J$1),('Diário 3º PA'!$F$5:$F$2043))+SUMPRODUCT(-('Diário 4º PA'!$E$5:$E$2010='Analítico Cx.'!$B127),-('Diário 4º PA'!$O$5:$O$2010=J$1),('Diário 4º PA'!$F$5:$F$2010))</f>
        <v>0</v>
      </c>
      <c r="K127" s="215">
        <f>SUMPRODUCT(-('Diário 1º PA'!$E$5:$E$1982='Analítico Cx.'!$B127),-('Diário 1º PA'!$O$5:$O$1982=K$1),('Diário 1º PA'!$F$5:$F$1982))+SUMPRODUCT(-('Diário 2º PA'!$E$5:$E$2027='Analítico Cx.'!$B127),-('Diário 2º PA'!$O$5:$O$2027=K$1),('Diário 2º PA'!$F$5:$F$2027))+SUMPRODUCT(-('Diário 3º PA'!$E$5:$E$2043='Analítico Cx.'!$B127),-('Diário 3º PA'!$O$5:$O$2043=K$1),('Diário 3º PA'!$F$5:$F$2043))+SUMPRODUCT(-('Diário 4º PA'!$E$5:$E$2010='Analítico Cx.'!$B127),-('Diário 4º PA'!$O$5:$O$2010=K$1),('Diário 4º PA'!$F$5:$F$2010))</f>
        <v>0</v>
      </c>
      <c r="L127" s="215">
        <f>SUMPRODUCT(-('Diário 1º PA'!$E$5:$E$1982='Analítico Cx.'!$B127),-('Diário 1º PA'!$O$5:$O$1982=L$1),('Diário 1º PA'!$F$5:$F$1982))+SUMPRODUCT(-('Diário 2º PA'!$E$5:$E$2027='Analítico Cx.'!$B127),-('Diário 2º PA'!$O$5:$O$2027=L$1),('Diário 2º PA'!$F$5:$F$2027))+SUMPRODUCT(-('Diário 3º PA'!$E$5:$E$2043='Analítico Cx.'!$B127),-('Diário 3º PA'!$O$5:$O$2043=L$1),('Diário 3º PA'!$F$5:$F$2043))+SUMPRODUCT(-('Diário 4º PA'!$E$5:$E$2010='Analítico Cx.'!$B127),-('Diário 4º PA'!$O$5:$O$2010=L$1),('Diário 4º PA'!$F$5:$F$2010))</f>
        <v>0</v>
      </c>
      <c r="M127" s="215">
        <f>SUMPRODUCT(-('Diário 1º PA'!$E$5:$E$1982='Analítico Cx.'!$B127),-('Diário 1º PA'!$O$5:$O$1982=M$1),('Diário 1º PA'!$F$5:$F$1982))+SUMPRODUCT(-('Diário 2º PA'!$E$5:$E$2027='Analítico Cx.'!$B127),-('Diário 2º PA'!$O$5:$O$2027=M$1),('Diário 2º PA'!$F$5:$F$2027))+SUMPRODUCT(-('Diário 3º PA'!$E$5:$E$2043='Analítico Cx.'!$B127),-('Diário 3º PA'!$O$5:$O$2043=M$1),('Diário 3º PA'!$F$5:$F$2043))+SUMPRODUCT(-('Diário 4º PA'!$E$5:$E$2010='Analítico Cx.'!$B127),-('Diário 4º PA'!$O$5:$O$2010=M$1),('Diário 4º PA'!$F$5:$F$2010))</f>
        <v>0</v>
      </c>
      <c r="N127" s="215">
        <f>SUMPRODUCT(-('Diário 1º PA'!$E$5:$E$1982='Analítico Cx.'!$B127),-('Diário 1º PA'!$O$5:$O$1982=N$1),('Diário 1º PA'!$F$5:$F$1982))+SUMPRODUCT(-('Diário 2º PA'!$E$5:$E$2027='Analítico Cx.'!$B127),-('Diário 2º PA'!$O$5:$O$2027=N$1),('Diário 2º PA'!$F$5:$F$2027))+SUMPRODUCT(-('Diário 3º PA'!$E$5:$E$2043='Analítico Cx.'!$B127),-('Diário 3º PA'!$O$5:$O$2043=N$1),('Diário 3º PA'!$F$5:$F$2043))+SUMPRODUCT(-('Diário 4º PA'!$E$5:$E$2010='Analítico Cx.'!$B127),-('Diário 4º PA'!$O$5:$O$2010=N$1),('Diário 4º PA'!$F$5:$F$2010))</f>
        <v>0</v>
      </c>
      <c r="O127" s="216">
        <f t="shared" si="19"/>
        <v>0</v>
      </c>
      <c r="P127" s="191">
        <f t="shared" si="18"/>
        <v>0</v>
      </c>
    </row>
    <row r="128" spans="1:16" ht="23.25" customHeight="1" x14ac:dyDescent="0.2">
      <c r="A128" s="225" t="s">
        <v>365</v>
      </c>
      <c r="B128" s="114" t="s">
        <v>380</v>
      </c>
      <c r="C128" s="215">
        <f>SUMPRODUCT(-('Diário 1º PA'!$E$5:$E$1982='Analítico Cx.'!$B128),-('Diário 1º PA'!$O$5:$O$1982=C$1),('Diário 1º PA'!$F$5:$F$1982))+SUMPRODUCT(-('Diário 2º PA'!$E$5:$E$2027='Analítico Cx.'!$B128),-('Diário 2º PA'!$O$5:$O$2027=C$1),('Diário 2º PA'!$F$5:$F$2027))+SUMPRODUCT(-('Diário 3º PA'!$E$5:$E$2043='Analítico Cx.'!$B128),-('Diário 3º PA'!$O$5:$O$2043=C$1),('Diário 3º PA'!$F$5:$F$2043))+SUMPRODUCT(-('Diário 4º PA'!$E$5:$E$2010='Analítico Cx.'!$B128),-('Diário 4º PA'!$O$5:$O$2010=C$1),('Diário 4º PA'!$F$5:$F$2010))</f>
        <v>0</v>
      </c>
      <c r="D128" s="215">
        <f>SUMPRODUCT(-('Diário 1º PA'!$E$5:$E$1982='Analítico Cx.'!$B128),-('Diário 1º PA'!$O$5:$O$1982=D$1),('Diário 1º PA'!$F$5:$F$1982))+SUMPRODUCT(-('Diário 2º PA'!$E$5:$E$2027='Analítico Cx.'!$B128),-('Diário 2º PA'!$O$5:$O$2027=D$1),('Diário 2º PA'!$F$5:$F$2027))+SUMPRODUCT(-('Diário 3º PA'!$E$5:$E$2043='Analítico Cx.'!$B128),-('Diário 3º PA'!$O$5:$O$2043=D$1),('Diário 3º PA'!$F$5:$F$2043))+SUMPRODUCT(-('Diário 4º PA'!$E$5:$E$2010='Analítico Cx.'!$B128),-('Diário 4º PA'!$O$5:$O$2010=D$1),('Diário 4º PA'!$F$5:$F$2010))</f>
        <v>0</v>
      </c>
      <c r="E128" s="215">
        <f>SUMPRODUCT(-('Diário 1º PA'!$E$5:$E$1982='Analítico Cx.'!$B128),-('Diário 1º PA'!$O$5:$O$1982=E$1),('Diário 1º PA'!$F$5:$F$1982))+SUMPRODUCT(-('Diário 2º PA'!$E$5:$E$2027='Analítico Cx.'!$B128),-('Diário 2º PA'!$O$5:$O$2027=E$1),('Diário 2º PA'!$F$5:$F$2027))+SUMPRODUCT(-('Diário 3º PA'!$E$5:$E$2043='Analítico Cx.'!$B128),-('Diário 3º PA'!$O$5:$O$2043=E$1),('Diário 3º PA'!$F$5:$F$2043))+SUMPRODUCT(-('Diário 4º PA'!$E$5:$E$2010='Analítico Cx.'!$B128),-('Diário 4º PA'!$O$5:$O$2010=E$1),('Diário 4º PA'!$F$5:$F$2010))</f>
        <v>207</v>
      </c>
      <c r="F128" s="215">
        <f>SUMPRODUCT(-('Diário 1º PA'!$E$5:$E$1982='Analítico Cx.'!$B128),-('Diário 1º PA'!$O$5:$O$1982=F$1),('Diário 1º PA'!$F$5:$F$1982))+SUMPRODUCT(-('Diário 2º PA'!$E$5:$E$2027='Analítico Cx.'!$B128),-('Diário 2º PA'!$O$5:$O$2027=F$1),('Diário 2º PA'!$F$5:$F$2027))+SUMPRODUCT(-('Diário 3º PA'!$E$5:$E$2043='Analítico Cx.'!$B128),-('Diário 3º PA'!$O$5:$O$2043=F$1),('Diário 3º PA'!$F$5:$F$2043))+SUMPRODUCT(-('Diário 4º PA'!$E$5:$E$2010='Analítico Cx.'!$B128),-('Diário 4º PA'!$O$5:$O$2010=F$1),('Diário 4º PA'!$F$5:$F$2010))</f>
        <v>0</v>
      </c>
      <c r="G128" s="215">
        <f>SUMPRODUCT(-('Diário 1º PA'!$E$5:$E$1982='Analítico Cx.'!$B128),-('Diário 1º PA'!$O$5:$O$1982=G$1),('Diário 1º PA'!$F$5:$F$1982))+SUMPRODUCT(-('Diário 2º PA'!$E$5:$E$2027='Analítico Cx.'!$B128),-('Diário 2º PA'!$O$5:$O$2027=G$1),('Diário 2º PA'!$F$5:$F$2027))+SUMPRODUCT(-('Diário 3º PA'!$E$5:$E$2043='Analítico Cx.'!$B128),-('Diário 3º PA'!$O$5:$O$2043=G$1),('Diário 3º PA'!$F$5:$F$2043))+SUMPRODUCT(-('Diário 4º PA'!$E$5:$E$2010='Analítico Cx.'!$B128),-('Diário 4º PA'!$O$5:$O$2010=G$1),('Diário 4º PA'!$F$5:$F$2010))</f>
        <v>0</v>
      </c>
      <c r="H128" s="215">
        <f>SUMPRODUCT(-('Diário 1º PA'!$E$5:$E$1982='Analítico Cx.'!$B128),-('Diário 1º PA'!$O$5:$O$1982=H$1),('Diário 1º PA'!$F$5:$F$1982))+SUMPRODUCT(-('Diário 2º PA'!$E$5:$E$2027='Analítico Cx.'!$B128),-('Diário 2º PA'!$O$5:$O$2027=H$1),('Diário 2º PA'!$F$5:$F$2027))+SUMPRODUCT(-('Diário 3º PA'!$E$5:$E$2043='Analítico Cx.'!$B128),-('Diário 3º PA'!$O$5:$O$2043=H$1),('Diário 3º PA'!$F$5:$F$2043))+SUMPRODUCT(-('Diário 4º PA'!$E$5:$E$2010='Analítico Cx.'!$B128),-('Diário 4º PA'!$O$5:$O$2010=H$1),('Diário 4º PA'!$F$5:$F$2010))</f>
        <v>0</v>
      </c>
      <c r="I128" s="215">
        <f>SUMPRODUCT(-('Diário 1º PA'!$E$5:$E$1982='Analítico Cx.'!$B128),-('Diário 1º PA'!$O$5:$O$1982=I$1),('Diário 1º PA'!$F$5:$F$1982))+SUMPRODUCT(-('Diário 2º PA'!$E$5:$E$2027='Analítico Cx.'!$B128),-('Diário 2º PA'!$O$5:$O$2027=I$1),('Diário 2º PA'!$F$5:$F$2027))+SUMPRODUCT(-('Diário 3º PA'!$E$5:$E$2043='Analítico Cx.'!$B128),-('Diário 3º PA'!$O$5:$O$2043=I$1),('Diário 3º PA'!$F$5:$F$2043))+SUMPRODUCT(-('Diário 4º PA'!$E$5:$E$2010='Analítico Cx.'!$B128),-('Diário 4º PA'!$O$5:$O$2010=I$1),('Diário 4º PA'!$F$5:$F$2010))</f>
        <v>0</v>
      </c>
      <c r="J128" s="215">
        <f>SUMPRODUCT(-('Diário 1º PA'!$E$5:$E$1982='Analítico Cx.'!$B128),-('Diário 1º PA'!$O$5:$O$1982=J$1),('Diário 1º PA'!$F$5:$F$1982))+SUMPRODUCT(-('Diário 2º PA'!$E$5:$E$2027='Analítico Cx.'!$B128),-('Diário 2º PA'!$O$5:$O$2027=J$1),('Diário 2º PA'!$F$5:$F$2027))+SUMPRODUCT(-('Diário 3º PA'!$E$5:$E$2043='Analítico Cx.'!$B128),-('Diário 3º PA'!$O$5:$O$2043=J$1),('Diário 3º PA'!$F$5:$F$2043))+SUMPRODUCT(-('Diário 4º PA'!$E$5:$E$2010='Analítico Cx.'!$B128),-('Diário 4º PA'!$O$5:$O$2010=J$1),('Diário 4º PA'!$F$5:$F$2010))</f>
        <v>0</v>
      </c>
      <c r="K128" s="215">
        <f>SUMPRODUCT(-('Diário 1º PA'!$E$5:$E$1982='Analítico Cx.'!$B128),-('Diário 1º PA'!$O$5:$O$1982=K$1),('Diário 1º PA'!$F$5:$F$1982))+SUMPRODUCT(-('Diário 2º PA'!$E$5:$E$2027='Analítico Cx.'!$B128),-('Diário 2º PA'!$O$5:$O$2027=K$1),('Diário 2º PA'!$F$5:$F$2027))+SUMPRODUCT(-('Diário 3º PA'!$E$5:$E$2043='Analítico Cx.'!$B128),-('Diário 3º PA'!$O$5:$O$2043=K$1),('Diário 3º PA'!$F$5:$F$2043))+SUMPRODUCT(-('Diário 4º PA'!$E$5:$E$2010='Analítico Cx.'!$B128),-('Diário 4º PA'!$O$5:$O$2010=K$1),('Diário 4º PA'!$F$5:$F$2010))</f>
        <v>0</v>
      </c>
      <c r="L128" s="215">
        <f>SUMPRODUCT(-('Diário 1º PA'!$E$5:$E$1982='Analítico Cx.'!$B128),-('Diário 1º PA'!$O$5:$O$1982=L$1),('Diário 1º PA'!$F$5:$F$1982))+SUMPRODUCT(-('Diário 2º PA'!$E$5:$E$2027='Analítico Cx.'!$B128),-('Diário 2º PA'!$O$5:$O$2027=L$1),('Diário 2º PA'!$F$5:$F$2027))+SUMPRODUCT(-('Diário 3º PA'!$E$5:$E$2043='Analítico Cx.'!$B128),-('Diário 3º PA'!$O$5:$O$2043=L$1),('Diário 3º PA'!$F$5:$F$2043))+SUMPRODUCT(-('Diário 4º PA'!$E$5:$E$2010='Analítico Cx.'!$B128),-('Diário 4º PA'!$O$5:$O$2010=L$1),('Diário 4º PA'!$F$5:$F$2010))</f>
        <v>0</v>
      </c>
      <c r="M128" s="215">
        <f>SUMPRODUCT(-('Diário 1º PA'!$E$5:$E$1982='Analítico Cx.'!$B128),-('Diário 1º PA'!$O$5:$O$1982=M$1),('Diário 1º PA'!$F$5:$F$1982))+SUMPRODUCT(-('Diário 2º PA'!$E$5:$E$2027='Analítico Cx.'!$B128),-('Diário 2º PA'!$O$5:$O$2027=M$1),('Diário 2º PA'!$F$5:$F$2027))+SUMPRODUCT(-('Diário 3º PA'!$E$5:$E$2043='Analítico Cx.'!$B128),-('Diário 3º PA'!$O$5:$O$2043=M$1),('Diário 3º PA'!$F$5:$F$2043))+SUMPRODUCT(-('Diário 4º PA'!$E$5:$E$2010='Analítico Cx.'!$B128),-('Diário 4º PA'!$O$5:$O$2010=M$1),('Diário 4º PA'!$F$5:$F$2010))</f>
        <v>0</v>
      </c>
      <c r="N128" s="215">
        <f>SUMPRODUCT(-('Diário 1º PA'!$E$5:$E$1982='Analítico Cx.'!$B128),-('Diário 1º PA'!$O$5:$O$1982=N$1),('Diário 1º PA'!$F$5:$F$1982))+SUMPRODUCT(-('Diário 2º PA'!$E$5:$E$2027='Analítico Cx.'!$B128),-('Diário 2º PA'!$O$5:$O$2027=N$1),('Diário 2º PA'!$F$5:$F$2027))+SUMPRODUCT(-('Diário 3º PA'!$E$5:$E$2043='Analítico Cx.'!$B128),-('Diário 3º PA'!$O$5:$O$2043=N$1),('Diário 3º PA'!$F$5:$F$2043))+SUMPRODUCT(-('Diário 4º PA'!$E$5:$E$2010='Analítico Cx.'!$B128),-('Diário 4º PA'!$O$5:$O$2010=N$1),('Diário 4º PA'!$F$5:$F$2010))</f>
        <v>0</v>
      </c>
      <c r="O128" s="216">
        <f t="shared" si="19"/>
        <v>207</v>
      </c>
      <c r="P128" s="191">
        <f t="shared" si="18"/>
        <v>3.0029951441266789E-5</v>
      </c>
    </row>
    <row r="129" spans="1:16" ht="23.25" customHeight="1" x14ac:dyDescent="0.2">
      <c r="A129" s="225" t="s">
        <v>366</v>
      </c>
      <c r="B129" s="114" t="s">
        <v>381</v>
      </c>
      <c r="C129" s="215">
        <f>SUMPRODUCT(-('Diário 1º PA'!$E$5:$E$1982='Analítico Cx.'!$B129),-('Diário 1º PA'!$O$5:$O$1982=C$1),('Diário 1º PA'!$F$5:$F$1982))+SUMPRODUCT(-('Diário 2º PA'!$E$5:$E$2027='Analítico Cx.'!$B129),-('Diário 2º PA'!$O$5:$O$2027=C$1),('Diário 2º PA'!$F$5:$F$2027))+SUMPRODUCT(-('Diário 3º PA'!$E$5:$E$2043='Analítico Cx.'!$B129),-('Diário 3º PA'!$O$5:$O$2043=C$1),('Diário 3º PA'!$F$5:$F$2043))+SUMPRODUCT(-('Diário 4º PA'!$E$5:$E$2010='Analítico Cx.'!$B129),-('Diário 4º PA'!$O$5:$O$2010=C$1),('Diário 4º PA'!$F$5:$F$2010))</f>
        <v>0</v>
      </c>
      <c r="D129" s="215">
        <f>SUMPRODUCT(-('Diário 1º PA'!$E$5:$E$1982='Analítico Cx.'!$B129),-('Diário 1º PA'!$O$5:$O$1982=D$1),('Diário 1º PA'!$F$5:$F$1982))+SUMPRODUCT(-('Diário 2º PA'!$E$5:$E$2027='Analítico Cx.'!$B129),-('Diário 2º PA'!$O$5:$O$2027=D$1),('Diário 2º PA'!$F$5:$F$2027))+SUMPRODUCT(-('Diário 3º PA'!$E$5:$E$2043='Analítico Cx.'!$B129),-('Diário 3º PA'!$O$5:$O$2043=D$1),('Diário 3º PA'!$F$5:$F$2043))+SUMPRODUCT(-('Diário 4º PA'!$E$5:$E$2010='Analítico Cx.'!$B129),-('Diário 4º PA'!$O$5:$O$2010=D$1),('Diário 4º PA'!$F$5:$F$2010))</f>
        <v>0</v>
      </c>
      <c r="E129" s="215">
        <f>SUMPRODUCT(-('Diário 1º PA'!$E$5:$E$1982='Analítico Cx.'!$B129),-('Diário 1º PA'!$O$5:$O$1982=E$1),('Diário 1º PA'!$F$5:$F$1982))+SUMPRODUCT(-('Diário 2º PA'!$E$5:$E$2027='Analítico Cx.'!$B129),-('Diário 2º PA'!$O$5:$O$2027=E$1),('Diário 2º PA'!$F$5:$F$2027))+SUMPRODUCT(-('Diário 3º PA'!$E$5:$E$2043='Analítico Cx.'!$B129),-('Diário 3º PA'!$O$5:$O$2043=E$1),('Diário 3º PA'!$F$5:$F$2043))+SUMPRODUCT(-('Diário 4º PA'!$E$5:$E$2010='Analítico Cx.'!$B129),-('Diário 4º PA'!$O$5:$O$2010=E$1),('Diário 4º PA'!$F$5:$F$2010))</f>
        <v>0</v>
      </c>
      <c r="F129" s="215">
        <f>SUMPRODUCT(-('Diário 1º PA'!$E$5:$E$1982='Analítico Cx.'!$B129),-('Diário 1º PA'!$O$5:$O$1982=F$1),('Diário 1º PA'!$F$5:$F$1982))+SUMPRODUCT(-('Diário 2º PA'!$E$5:$E$2027='Analítico Cx.'!$B129),-('Diário 2º PA'!$O$5:$O$2027=F$1),('Diário 2º PA'!$F$5:$F$2027))+SUMPRODUCT(-('Diário 3º PA'!$E$5:$E$2043='Analítico Cx.'!$B129),-('Diário 3º PA'!$O$5:$O$2043=F$1),('Diário 3º PA'!$F$5:$F$2043))+SUMPRODUCT(-('Diário 4º PA'!$E$5:$E$2010='Analítico Cx.'!$B129),-('Diário 4º PA'!$O$5:$O$2010=F$1),('Diário 4º PA'!$F$5:$F$2010))</f>
        <v>0</v>
      </c>
      <c r="G129" s="215">
        <f>SUMPRODUCT(-('Diário 1º PA'!$E$5:$E$1982='Analítico Cx.'!$B129),-('Diário 1º PA'!$O$5:$O$1982=G$1),('Diário 1º PA'!$F$5:$F$1982))+SUMPRODUCT(-('Diário 2º PA'!$E$5:$E$2027='Analítico Cx.'!$B129),-('Diário 2º PA'!$O$5:$O$2027=G$1),('Diário 2º PA'!$F$5:$F$2027))+SUMPRODUCT(-('Diário 3º PA'!$E$5:$E$2043='Analítico Cx.'!$B129),-('Diário 3º PA'!$O$5:$O$2043=G$1),('Diário 3º PA'!$F$5:$F$2043))+SUMPRODUCT(-('Diário 4º PA'!$E$5:$E$2010='Analítico Cx.'!$B129),-('Diário 4º PA'!$O$5:$O$2010=G$1),('Diário 4º PA'!$F$5:$F$2010))</f>
        <v>0</v>
      </c>
      <c r="H129" s="215">
        <f>SUMPRODUCT(-('Diário 1º PA'!$E$5:$E$1982='Analítico Cx.'!$B129),-('Diário 1º PA'!$O$5:$O$1982=H$1),('Diário 1º PA'!$F$5:$F$1982))+SUMPRODUCT(-('Diário 2º PA'!$E$5:$E$2027='Analítico Cx.'!$B129),-('Diário 2º PA'!$O$5:$O$2027=H$1),('Diário 2º PA'!$F$5:$F$2027))+SUMPRODUCT(-('Diário 3º PA'!$E$5:$E$2043='Analítico Cx.'!$B129),-('Diário 3º PA'!$O$5:$O$2043=H$1),('Diário 3º PA'!$F$5:$F$2043))+SUMPRODUCT(-('Diário 4º PA'!$E$5:$E$2010='Analítico Cx.'!$B129),-('Diário 4º PA'!$O$5:$O$2010=H$1),('Diário 4º PA'!$F$5:$F$2010))</f>
        <v>0</v>
      </c>
      <c r="I129" s="215">
        <f>SUMPRODUCT(-('Diário 1º PA'!$E$5:$E$1982='Analítico Cx.'!$B129),-('Diário 1º PA'!$O$5:$O$1982=I$1),('Diário 1º PA'!$F$5:$F$1982))+SUMPRODUCT(-('Diário 2º PA'!$E$5:$E$2027='Analítico Cx.'!$B129),-('Diário 2º PA'!$O$5:$O$2027=I$1),('Diário 2º PA'!$F$5:$F$2027))+SUMPRODUCT(-('Diário 3º PA'!$E$5:$E$2043='Analítico Cx.'!$B129),-('Diário 3º PA'!$O$5:$O$2043=I$1),('Diário 3º PA'!$F$5:$F$2043))+SUMPRODUCT(-('Diário 4º PA'!$E$5:$E$2010='Analítico Cx.'!$B129),-('Diário 4º PA'!$O$5:$O$2010=I$1),('Diário 4º PA'!$F$5:$F$2010))</f>
        <v>0</v>
      </c>
      <c r="J129" s="215">
        <f>SUMPRODUCT(-('Diário 1º PA'!$E$5:$E$1982='Analítico Cx.'!$B129),-('Diário 1º PA'!$O$5:$O$1982=J$1),('Diário 1º PA'!$F$5:$F$1982))+SUMPRODUCT(-('Diário 2º PA'!$E$5:$E$2027='Analítico Cx.'!$B129),-('Diário 2º PA'!$O$5:$O$2027=J$1),('Diário 2º PA'!$F$5:$F$2027))+SUMPRODUCT(-('Diário 3º PA'!$E$5:$E$2043='Analítico Cx.'!$B129),-('Diário 3º PA'!$O$5:$O$2043=J$1),('Diário 3º PA'!$F$5:$F$2043))+SUMPRODUCT(-('Diário 4º PA'!$E$5:$E$2010='Analítico Cx.'!$B129),-('Diário 4º PA'!$O$5:$O$2010=J$1),('Diário 4º PA'!$F$5:$F$2010))</f>
        <v>0</v>
      </c>
      <c r="K129" s="215">
        <f>SUMPRODUCT(-('Diário 1º PA'!$E$5:$E$1982='Analítico Cx.'!$B129),-('Diário 1º PA'!$O$5:$O$1982=K$1),('Diário 1º PA'!$F$5:$F$1982))+SUMPRODUCT(-('Diário 2º PA'!$E$5:$E$2027='Analítico Cx.'!$B129),-('Diário 2º PA'!$O$5:$O$2027=K$1),('Diário 2º PA'!$F$5:$F$2027))+SUMPRODUCT(-('Diário 3º PA'!$E$5:$E$2043='Analítico Cx.'!$B129),-('Diário 3º PA'!$O$5:$O$2043=K$1),('Diário 3º PA'!$F$5:$F$2043))+SUMPRODUCT(-('Diário 4º PA'!$E$5:$E$2010='Analítico Cx.'!$B129),-('Diário 4º PA'!$O$5:$O$2010=K$1),('Diário 4º PA'!$F$5:$F$2010))</f>
        <v>0</v>
      </c>
      <c r="L129" s="215">
        <f>SUMPRODUCT(-('Diário 1º PA'!$E$5:$E$1982='Analítico Cx.'!$B129),-('Diário 1º PA'!$O$5:$O$1982=L$1),('Diário 1º PA'!$F$5:$F$1982))+SUMPRODUCT(-('Diário 2º PA'!$E$5:$E$2027='Analítico Cx.'!$B129),-('Diário 2º PA'!$O$5:$O$2027=L$1),('Diário 2º PA'!$F$5:$F$2027))+SUMPRODUCT(-('Diário 3º PA'!$E$5:$E$2043='Analítico Cx.'!$B129),-('Diário 3º PA'!$O$5:$O$2043=L$1),('Diário 3º PA'!$F$5:$F$2043))+SUMPRODUCT(-('Diário 4º PA'!$E$5:$E$2010='Analítico Cx.'!$B129),-('Diário 4º PA'!$O$5:$O$2010=L$1),('Diário 4º PA'!$F$5:$F$2010))</f>
        <v>0</v>
      </c>
      <c r="M129" s="215">
        <f>SUMPRODUCT(-('Diário 1º PA'!$E$5:$E$1982='Analítico Cx.'!$B129),-('Diário 1º PA'!$O$5:$O$1982=M$1),('Diário 1º PA'!$F$5:$F$1982))+SUMPRODUCT(-('Diário 2º PA'!$E$5:$E$2027='Analítico Cx.'!$B129),-('Diário 2º PA'!$O$5:$O$2027=M$1),('Diário 2º PA'!$F$5:$F$2027))+SUMPRODUCT(-('Diário 3º PA'!$E$5:$E$2043='Analítico Cx.'!$B129),-('Diário 3º PA'!$O$5:$O$2043=M$1),('Diário 3º PA'!$F$5:$F$2043))+SUMPRODUCT(-('Diário 4º PA'!$E$5:$E$2010='Analítico Cx.'!$B129),-('Diário 4º PA'!$O$5:$O$2010=M$1),('Diário 4º PA'!$F$5:$F$2010))</f>
        <v>0</v>
      </c>
      <c r="N129" s="215">
        <f>SUMPRODUCT(-('Diário 1º PA'!$E$5:$E$1982='Analítico Cx.'!$B129),-('Diário 1º PA'!$O$5:$O$1982=N$1),('Diário 1º PA'!$F$5:$F$1982))+SUMPRODUCT(-('Diário 2º PA'!$E$5:$E$2027='Analítico Cx.'!$B129),-('Diário 2º PA'!$O$5:$O$2027=N$1),('Diário 2º PA'!$F$5:$F$2027))+SUMPRODUCT(-('Diário 3º PA'!$E$5:$E$2043='Analítico Cx.'!$B129),-('Diário 3º PA'!$O$5:$O$2043=N$1),('Diário 3º PA'!$F$5:$F$2043))+SUMPRODUCT(-('Diário 4º PA'!$E$5:$E$2010='Analítico Cx.'!$B129),-('Diário 4º PA'!$O$5:$O$2010=N$1),('Diário 4º PA'!$F$5:$F$2010))</f>
        <v>0</v>
      </c>
      <c r="O129" s="216">
        <f t="shared" si="19"/>
        <v>0</v>
      </c>
      <c r="P129" s="191">
        <f t="shared" si="18"/>
        <v>0</v>
      </c>
    </row>
    <row r="130" spans="1:16" ht="23.25" customHeight="1" x14ac:dyDescent="0.2">
      <c r="A130" s="225" t="s">
        <v>367</v>
      </c>
      <c r="B130" s="114" t="s">
        <v>382</v>
      </c>
      <c r="C130" s="215">
        <f>SUMPRODUCT(-('Diário 1º PA'!$E$5:$E$1982='Analítico Cx.'!$B130),-('Diário 1º PA'!$O$5:$O$1982=C$1),('Diário 1º PA'!$F$5:$F$1982))+SUMPRODUCT(-('Diário 2º PA'!$E$5:$E$2027='Analítico Cx.'!$B130),-('Diário 2º PA'!$O$5:$O$2027=C$1),('Diário 2º PA'!$F$5:$F$2027))+SUMPRODUCT(-('Diário 3º PA'!$E$5:$E$2043='Analítico Cx.'!$B130),-('Diário 3º PA'!$O$5:$O$2043=C$1),('Diário 3º PA'!$F$5:$F$2043))+SUMPRODUCT(-('Diário 4º PA'!$E$5:$E$2010='Analítico Cx.'!$B130),-('Diário 4º PA'!$O$5:$O$2010=C$1),('Diário 4º PA'!$F$5:$F$2010))</f>
        <v>0</v>
      </c>
      <c r="D130" s="215">
        <f>SUMPRODUCT(-('Diário 1º PA'!$E$5:$E$1982='Analítico Cx.'!$B130),-('Diário 1º PA'!$O$5:$O$1982=D$1),('Diário 1º PA'!$F$5:$F$1982))+SUMPRODUCT(-('Diário 2º PA'!$E$5:$E$2027='Analítico Cx.'!$B130),-('Diário 2º PA'!$O$5:$O$2027=D$1),('Diário 2º PA'!$F$5:$F$2027))+SUMPRODUCT(-('Diário 3º PA'!$E$5:$E$2043='Analítico Cx.'!$B130),-('Diário 3º PA'!$O$5:$O$2043=D$1),('Diário 3º PA'!$F$5:$F$2043))+SUMPRODUCT(-('Diário 4º PA'!$E$5:$E$2010='Analítico Cx.'!$B130),-('Diário 4º PA'!$O$5:$O$2010=D$1),('Diário 4º PA'!$F$5:$F$2010))</f>
        <v>0</v>
      </c>
      <c r="E130" s="215">
        <f>SUMPRODUCT(-('Diário 1º PA'!$E$5:$E$1982='Analítico Cx.'!$B130),-('Diário 1º PA'!$O$5:$O$1982=E$1),('Diário 1º PA'!$F$5:$F$1982))+SUMPRODUCT(-('Diário 2º PA'!$E$5:$E$2027='Analítico Cx.'!$B130),-('Diário 2º PA'!$O$5:$O$2027=E$1),('Diário 2º PA'!$F$5:$F$2027))+SUMPRODUCT(-('Diário 3º PA'!$E$5:$E$2043='Analítico Cx.'!$B130),-('Diário 3º PA'!$O$5:$O$2043=E$1),('Diário 3º PA'!$F$5:$F$2043))+SUMPRODUCT(-('Diário 4º PA'!$E$5:$E$2010='Analítico Cx.'!$B130),-('Diário 4º PA'!$O$5:$O$2010=E$1),('Diário 4º PA'!$F$5:$F$2010))</f>
        <v>0</v>
      </c>
      <c r="F130" s="215">
        <f>SUMPRODUCT(-('Diário 1º PA'!$E$5:$E$1982='Analítico Cx.'!$B130),-('Diário 1º PA'!$O$5:$O$1982=F$1),('Diário 1º PA'!$F$5:$F$1982))+SUMPRODUCT(-('Diário 2º PA'!$E$5:$E$2027='Analítico Cx.'!$B130),-('Diário 2º PA'!$O$5:$O$2027=F$1),('Diário 2º PA'!$F$5:$F$2027))+SUMPRODUCT(-('Diário 3º PA'!$E$5:$E$2043='Analítico Cx.'!$B130),-('Diário 3º PA'!$O$5:$O$2043=F$1),('Diário 3º PA'!$F$5:$F$2043))+SUMPRODUCT(-('Diário 4º PA'!$E$5:$E$2010='Analítico Cx.'!$B130),-('Diário 4º PA'!$O$5:$O$2010=F$1),('Diário 4º PA'!$F$5:$F$2010))</f>
        <v>0</v>
      </c>
      <c r="G130" s="215">
        <f>SUMPRODUCT(-('Diário 1º PA'!$E$5:$E$1982='Analítico Cx.'!$B130),-('Diário 1º PA'!$O$5:$O$1982=G$1),('Diário 1º PA'!$F$5:$F$1982))+SUMPRODUCT(-('Diário 2º PA'!$E$5:$E$2027='Analítico Cx.'!$B130),-('Diário 2º PA'!$O$5:$O$2027=G$1),('Diário 2º PA'!$F$5:$F$2027))+SUMPRODUCT(-('Diário 3º PA'!$E$5:$E$2043='Analítico Cx.'!$B130),-('Diário 3º PA'!$O$5:$O$2043=G$1),('Diário 3º PA'!$F$5:$F$2043))+SUMPRODUCT(-('Diário 4º PA'!$E$5:$E$2010='Analítico Cx.'!$B130),-('Diário 4º PA'!$O$5:$O$2010=G$1),('Diário 4º PA'!$F$5:$F$2010))</f>
        <v>0</v>
      </c>
      <c r="H130" s="215">
        <f>SUMPRODUCT(-('Diário 1º PA'!$E$5:$E$1982='Analítico Cx.'!$B130),-('Diário 1º PA'!$O$5:$O$1982=H$1),('Diário 1º PA'!$F$5:$F$1982))+SUMPRODUCT(-('Diário 2º PA'!$E$5:$E$2027='Analítico Cx.'!$B130),-('Diário 2º PA'!$O$5:$O$2027=H$1),('Diário 2º PA'!$F$5:$F$2027))+SUMPRODUCT(-('Diário 3º PA'!$E$5:$E$2043='Analítico Cx.'!$B130),-('Diário 3º PA'!$O$5:$O$2043=H$1),('Diário 3º PA'!$F$5:$F$2043))+SUMPRODUCT(-('Diário 4º PA'!$E$5:$E$2010='Analítico Cx.'!$B130),-('Diário 4º PA'!$O$5:$O$2010=H$1),('Diário 4º PA'!$F$5:$F$2010))</f>
        <v>0</v>
      </c>
      <c r="I130" s="215">
        <f>SUMPRODUCT(-('Diário 1º PA'!$E$5:$E$1982='Analítico Cx.'!$B130),-('Diário 1º PA'!$O$5:$O$1982=I$1),('Diário 1º PA'!$F$5:$F$1982))+SUMPRODUCT(-('Diário 2º PA'!$E$5:$E$2027='Analítico Cx.'!$B130),-('Diário 2º PA'!$O$5:$O$2027=I$1),('Diário 2º PA'!$F$5:$F$2027))+SUMPRODUCT(-('Diário 3º PA'!$E$5:$E$2043='Analítico Cx.'!$B130),-('Diário 3º PA'!$O$5:$O$2043=I$1),('Diário 3º PA'!$F$5:$F$2043))+SUMPRODUCT(-('Diário 4º PA'!$E$5:$E$2010='Analítico Cx.'!$B130),-('Diário 4º PA'!$O$5:$O$2010=I$1),('Diário 4º PA'!$F$5:$F$2010))</f>
        <v>0</v>
      </c>
      <c r="J130" s="215">
        <f>SUMPRODUCT(-('Diário 1º PA'!$E$5:$E$1982='Analítico Cx.'!$B130),-('Diário 1º PA'!$O$5:$O$1982=J$1),('Diário 1º PA'!$F$5:$F$1982))+SUMPRODUCT(-('Diário 2º PA'!$E$5:$E$2027='Analítico Cx.'!$B130),-('Diário 2º PA'!$O$5:$O$2027=J$1),('Diário 2º PA'!$F$5:$F$2027))+SUMPRODUCT(-('Diário 3º PA'!$E$5:$E$2043='Analítico Cx.'!$B130),-('Diário 3º PA'!$O$5:$O$2043=J$1),('Diário 3º PA'!$F$5:$F$2043))+SUMPRODUCT(-('Diário 4º PA'!$E$5:$E$2010='Analítico Cx.'!$B130),-('Diário 4º PA'!$O$5:$O$2010=J$1),('Diário 4º PA'!$F$5:$F$2010))</f>
        <v>0</v>
      </c>
      <c r="K130" s="215">
        <f>SUMPRODUCT(-('Diário 1º PA'!$E$5:$E$1982='Analítico Cx.'!$B130),-('Diário 1º PA'!$O$5:$O$1982=K$1),('Diário 1º PA'!$F$5:$F$1982))+SUMPRODUCT(-('Diário 2º PA'!$E$5:$E$2027='Analítico Cx.'!$B130),-('Diário 2º PA'!$O$5:$O$2027=K$1),('Diário 2º PA'!$F$5:$F$2027))+SUMPRODUCT(-('Diário 3º PA'!$E$5:$E$2043='Analítico Cx.'!$B130),-('Diário 3º PA'!$O$5:$O$2043=K$1),('Diário 3º PA'!$F$5:$F$2043))+SUMPRODUCT(-('Diário 4º PA'!$E$5:$E$2010='Analítico Cx.'!$B130),-('Diário 4º PA'!$O$5:$O$2010=K$1),('Diário 4º PA'!$F$5:$F$2010))</f>
        <v>0</v>
      </c>
      <c r="L130" s="215">
        <f>SUMPRODUCT(-('Diário 1º PA'!$E$5:$E$1982='Analítico Cx.'!$B130),-('Diário 1º PA'!$O$5:$O$1982=L$1),('Diário 1º PA'!$F$5:$F$1982))+SUMPRODUCT(-('Diário 2º PA'!$E$5:$E$2027='Analítico Cx.'!$B130),-('Diário 2º PA'!$O$5:$O$2027=L$1),('Diário 2º PA'!$F$5:$F$2027))+SUMPRODUCT(-('Diário 3º PA'!$E$5:$E$2043='Analítico Cx.'!$B130),-('Diário 3º PA'!$O$5:$O$2043=L$1),('Diário 3º PA'!$F$5:$F$2043))+SUMPRODUCT(-('Diário 4º PA'!$E$5:$E$2010='Analítico Cx.'!$B130),-('Diário 4º PA'!$O$5:$O$2010=L$1),('Diário 4º PA'!$F$5:$F$2010))</f>
        <v>0</v>
      </c>
      <c r="M130" s="215">
        <f>SUMPRODUCT(-('Diário 1º PA'!$E$5:$E$1982='Analítico Cx.'!$B130),-('Diário 1º PA'!$O$5:$O$1982=M$1),('Diário 1º PA'!$F$5:$F$1982))+SUMPRODUCT(-('Diário 2º PA'!$E$5:$E$2027='Analítico Cx.'!$B130),-('Diário 2º PA'!$O$5:$O$2027=M$1),('Diário 2º PA'!$F$5:$F$2027))+SUMPRODUCT(-('Diário 3º PA'!$E$5:$E$2043='Analítico Cx.'!$B130),-('Diário 3º PA'!$O$5:$O$2043=M$1),('Diário 3º PA'!$F$5:$F$2043))+SUMPRODUCT(-('Diário 4º PA'!$E$5:$E$2010='Analítico Cx.'!$B130),-('Diário 4º PA'!$O$5:$O$2010=M$1),('Diário 4º PA'!$F$5:$F$2010))</f>
        <v>0</v>
      </c>
      <c r="N130" s="215">
        <f>SUMPRODUCT(-('Diário 1º PA'!$E$5:$E$1982='Analítico Cx.'!$B130),-('Diário 1º PA'!$O$5:$O$1982=N$1),('Diário 1º PA'!$F$5:$F$1982))+SUMPRODUCT(-('Diário 2º PA'!$E$5:$E$2027='Analítico Cx.'!$B130),-('Diário 2º PA'!$O$5:$O$2027=N$1),('Diário 2º PA'!$F$5:$F$2027))+SUMPRODUCT(-('Diário 3º PA'!$E$5:$E$2043='Analítico Cx.'!$B130),-('Diário 3º PA'!$O$5:$O$2043=N$1),('Diário 3º PA'!$F$5:$F$2043))+SUMPRODUCT(-('Diário 4º PA'!$E$5:$E$2010='Analítico Cx.'!$B130),-('Diário 4º PA'!$O$5:$O$2010=N$1),('Diário 4º PA'!$F$5:$F$2010))</f>
        <v>0</v>
      </c>
      <c r="O130" s="216">
        <f t="shared" si="19"/>
        <v>0</v>
      </c>
      <c r="P130" s="191">
        <f t="shared" si="18"/>
        <v>0</v>
      </c>
    </row>
    <row r="131" spans="1:16" ht="23.25" customHeight="1" x14ac:dyDescent="0.2">
      <c r="A131" s="225" t="s">
        <v>368</v>
      </c>
      <c r="B131" s="114" t="s">
        <v>383</v>
      </c>
      <c r="C131" s="215">
        <f>SUMPRODUCT(-('Diário 1º PA'!$E$5:$E$1982='Analítico Cx.'!$B131),-('Diário 1º PA'!$O$5:$O$1982=C$1),('Diário 1º PA'!$F$5:$F$1982))+SUMPRODUCT(-('Diário 2º PA'!$E$5:$E$2027='Analítico Cx.'!$B131),-('Diário 2º PA'!$O$5:$O$2027=C$1),('Diário 2º PA'!$F$5:$F$2027))+SUMPRODUCT(-('Diário 3º PA'!$E$5:$E$2043='Analítico Cx.'!$B131),-('Diário 3º PA'!$O$5:$O$2043=C$1),('Diário 3º PA'!$F$5:$F$2043))+SUMPRODUCT(-('Diário 4º PA'!$E$5:$E$2010='Analítico Cx.'!$B131),-('Diário 4º PA'!$O$5:$O$2010=C$1),('Diário 4º PA'!$F$5:$F$2010))</f>
        <v>0</v>
      </c>
      <c r="D131" s="215">
        <f>SUMPRODUCT(-('Diário 1º PA'!$E$5:$E$1982='Analítico Cx.'!$B131),-('Diário 1º PA'!$O$5:$O$1982=D$1),('Diário 1º PA'!$F$5:$F$1982))+SUMPRODUCT(-('Diário 2º PA'!$E$5:$E$2027='Analítico Cx.'!$B131),-('Diário 2º PA'!$O$5:$O$2027=D$1),('Diário 2º PA'!$F$5:$F$2027))+SUMPRODUCT(-('Diário 3º PA'!$E$5:$E$2043='Analítico Cx.'!$B131),-('Diário 3º PA'!$O$5:$O$2043=D$1),('Diário 3º PA'!$F$5:$F$2043))+SUMPRODUCT(-('Diário 4º PA'!$E$5:$E$2010='Analítico Cx.'!$B131),-('Diário 4º PA'!$O$5:$O$2010=D$1),('Diário 4º PA'!$F$5:$F$2010))</f>
        <v>0</v>
      </c>
      <c r="E131" s="215">
        <f>SUMPRODUCT(-('Diário 1º PA'!$E$5:$E$1982='Analítico Cx.'!$B131),-('Diário 1º PA'!$O$5:$O$1982=E$1),('Diário 1º PA'!$F$5:$F$1982))+SUMPRODUCT(-('Diário 2º PA'!$E$5:$E$2027='Analítico Cx.'!$B131),-('Diário 2º PA'!$O$5:$O$2027=E$1),('Diário 2º PA'!$F$5:$F$2027))+SUMPRODUCT(-('Diário 3º PA'!$E$5:$E$2043='Analítico Cx.'!$B131),-('Diário 3º PA'!$O$5:$O$2043=E$1),('Diário 3º PA'!$F$5:$F$2043))+SUMPRODUCT(-('Diário 4º PA'!$E$5:$E$2010='Analítico Cx.'!$B131),-('Diário 4º PA'!$O$5:$O$2010=E$1),('Diário 4º PA'!$F$5:$F$2010))</f>
        <v>388.87</v>
      </c>
      <c r="F131" s="215">
        <f>SUMPRODUCT(-('Diário 1º PA'!$E$5:$E$1982='Analítico Cx.'!$B131),-('Diário 1º PA'!$O$5:$O$1982=F$1),('Diário 1º PA'!$F$5:$F$1982))+SUMPRODUCT(-('Diário 2º PA'!$E$5:$E$2027='Analítico Cx.'!$B131),-('Diário 2º PA'!$O$5:$O$2027=F$1),('Diário 2º PA'!$F$5:$F$2027))+SUMPRODUCT(-('Diário 3º PA'!$E$5:$E$2043='Analítico Cx.'!$B131),-('Diário 3º PA'!$O$5:$O$2043=F$1),('Diário 3º PA'!$F$5:$F$2043))+SUMPRODUCT(-('Diário 4º PA'!$E$5:$E$2010='Analítico Cx.'!$B131),-('Diário 4º PA'!$O$5:$O$2010=F$1),('Diário 4º PA'!$F$5:$F$2010))</f>
        <v>0</v>
      </c>
      <c r="G131" s="215">
        <f>SUMPRODUCT(-('Diário 1º PA'!$E$5:$E$1982='Analítico Cx.'!$B131),-('Diário 1º PA'!$O$5:$O$1982=G$1),('Diário 1º PA'!$F$5:$F$1982))+SUMPRODUCT(-('Diário 2º PA'!$E$5:$E$2027='Analítico Cx.'!$B131),-('Diário 2º PA'!$O$5:$O$2027=G$1),('Diário 2º PA'!$F$5:$F$2027))+SUMPRODUCT(-('Diário 3º PA'!$E$5:$E$2043='Analítico Cx.'!$B131),-('Diário 3º PA'!$O$5:$O$2043=G$1),('Diário 3º PA'!$F$5:$F$2043))+SUMPRODUCT(-('Diário 4º PA'!$E$5:$E$2010='Analítico Cx.'!$B131),-('Diário 4º PA'!$O$5:$O$2010=G$1),('Diário 4º PA'!$F$5:$F$2010))</f>
        <v>0</v>
      </c>
      <c r="H131" s="215">
        <f>SUMPRODUCT(-('Diário 1º PA'!$E$5:$E$1982='Analítico Cx.'!$B131),-('Diário 1º PA'!$O$5:$O$1982=H$1),('Diário 1º PA'!$F$5:$F$1982))+SUMPRODUCT(-('Diário 2º PA'!$E$5:$E$2027='Analítico Cx.'!$B131),-('Diário 2º PA'!$O$5:$O$2027=H$1),('Diário 2º PA'!$F$5:$F$2027))+SUMPRODUCT(-('Diário 3º PA'!$E$5:$E$2043='Analítico Cx.'!$B131),-('Diário 3º PA'!$O$5:$O$2043=H$1),('Diário 3º PA'!$F$5:$F$2043))+SUMPRODUCT(-('Diário 4º PA'!$E$5:$E$2010='Analítico Cx.'!$B131),-('Diário 4º PA'!$O$5:$O$2010=H$1),('Diário 4º PA'!$F$5:$F$2010))</f>
        <v>0</v>
      </c>
      <c r="I131" s="215">
        <f>SUMPRODUCT(-('Diário 1º PA'!$E$5:$E$1982='Analítico Cx.'!$B131),-('Diário 1º PA'!$O$5:$O$1982=I$1),('Diário 1º PA'!$F$5:$F$1982))+SUMPRODUCT(-('Diário 2º PA'!$E$5:$E$2027='Analítico Cx.'!$B131),-('Diário 2º PA'!$O$5:$O$2027=I$1),('Diário 2º PA'!$F$5:$F$2027))+SUMPRODUCT(-('Diário 3º PA'!$E$5:$E$2043='Analítico Cx.'!$B131),-('Diário 3º PA'!$O$5:$O$2043=I$1),('Diário 3º PA'!$F$5:$F$2043))+SUMPRODUCT(-('Diário 4º PA'!$E$5:$E$2010='Analítico Cx.'!$B131),-('Diário 4º PA'!$O$5:$O$2010=I$1),('Diário 4º PA'!$F$5:$F$2010))</f>
        <v>0</v>
      </c>
      <c r="J131" s="215">
        <f>SUMPRODUCT(-('Diário 1º PA'!$E$5:$E$1982='Analítico Cx.'!$B131),-('Diário 1º PA'!$O$5:$O$1982=J$1),('Diário 1º PA'!$F$5:$F$1982))+SUMPRODUCT(-('Diário 2º PA'!$E$5:$E$2027='Analítico Cx.'!$B131),-('Diário 2º PA'!$O$5:$O$2027=J$1),('Diário 2º PA'!$F$5:$F$2027))+SUMPRODUCT(-('Diário 3º PA'!$E$5:$E$2043='Analítico Cx.'!$B131),-('Diário 3º PA'!$O$5:$O$2043=J$1),('Diário 3º PA'!$F$5:$F$2043))+SUMPRODUCT(-('Diário 4º PA'!$E$5:$E$2010='Analítico Cx.'!$B131),-('Diário 4º PA'!$O$5:$O$2010=J$1),('Diário 4º PA'!$F$5:$F$2010))</f>
        <v>0</v>
      </c>
      <c r="K131" s="215">
        <f>SUMPRODUCT(-('Diário 1º PA'!$E$5:$E$1982='Analítico Cx.'!$B131),-('Diário 1º PA'!$O$5:$O$1982=K$1),('Diário 1º PA'!$F$5:$F$1982))+SUMPRODUCT(-('Diário 2º PA'!$E$5:$E$2027='Analítico Cx.'!$B131),-('Diário 2º PA'!$O$5:$O$2027=K$1),('Diário 2º PA'!$F$5:$F$2027))+SUMPRODUCT(-('Diário 3º PA'!$E$5:$E$2043='Analítico Cx.'!$B131),-('Diário 3º PA'!$O$5:$O$2043=K$1),('Diário 3º PA'!$F$5:$F$2043))+SUMPRODUCT(-('Diário 4º PA'!$E$5:$E$2010='Analítico Cx.'!$B131),-('Diário 4º PA'!$O$5:$O$2010=K$1),('Diário 4º PA'!$F$5:$F$2010))</f>
        <v>0</v>
      </c>
      <c r="L131" s="215">
        <f>SUMPRODUCT(-('Diário 1º PA'!$E$5:$E$1982='Analítico Cx.'!$B131),-('Diário 1º PA'!$O$5:$O$1982=L$1),('Diário 1º PA'!$F$5:$F$1982))+SUMPRODUCT(-('Diário 2º PA'!$E$5:$E$2027='Analítico Cx.'!$B131),-('Diário 2º PA'!$O$5:$O$2027=L$1),('Diário 2º PA'!$F$5:$F$2027))+SUMPRODUCT(-('Diário 3º PA'!$E$5:$E$2043='Analítico Cx.'!$B131),-('Diário 3º PA'!$O$5:$O$2043=L$1),('Diário 3º PA'!$F$5:$F$2043))+SUMPRODUCT(-('Diário 4º PA'!$E$5:$E$2010='Analítico Cx.'!$B131),-('Diário 4º PA'!$O$5:$O$2010=L$1),('Diário 4º PA'!$F$5:$F$2010))</f>
        <v>0</v>
      </c>
      <c r="M131" s="215">
        <f>SUMPRODUCT(-('Diário 1º PA'!$E$5:$E$1982='Analítico Cx.'!$B131),-('Diário 1º PA'!$O$5:$O$1982=M$1),('Diário 1º PA'!$F$5:$F$1982))+SUMPRODUCT(-('Diário 2º PA'!$E$5:$E$2027='Analítico Cx.'!$B131),-('Diário 2º PA'!$O$5:$O$2027=M$1),('Diário 2º PA'!$F$5:$F$2027))+SUMPRODUCT(-('Diário 3º PA'!$E$5:$E$2043='Analítico Cx.'!$B131),-('Diário 3º PA'!$O$5:$O$2043=M$1),('Diário 3º PA'!$F$5:$F$2043))+SUMPRODUCT(-('Diário 4º PA'!$E$5:$E$2010='Analítico Cx.'!$B131),-('Diário 4º PA'!$O$5:$O$2010=M$1),('Diário 4º PA'!$F$5:$F$2010))</f>
        <v>0</v>
      </c>
      <c r="N131" s="215">
        <f>SUMPRODUCT(-('Diário 1º PA'!$E$5:$E$1982='Analítico Cx.'!$B131),-('Diário 1º PA'!$O$5:$O$1982=N$1),('Diário 1º PA'!$F$5:$F$1982))+SUMPRODUCT(-('Diário 2º PA'!$E$5:$E$2027='Analítico Cx.'!$B131),-('Diário 2º PA'!$O$5:$O$2027=N$1),('Diário 2º PA'!$F$5:$F$2027))+SUMPRODUCT(-('Diário 3º PA'!$E$5:$E$2043='Analítico Cx.'!$B131),-('Diário 3º PA'!$O$5:$O$2043=N$1),('Diário 3º PA'!$F$5:$F$2043))+SUMPRODUCT(-('Diário 4º PA'!$E$5:$E$2010='Analítico Cx.'!$B131),-('Diário 4º PA'!$O$5:$O$2010=N$1),('Diário 4º PA'!$F$5:$F$2010))</f>
        <v>0</v>
      </c>
      <c r="O131" s="216">
        <f t="shared" si="19"/>
        <v>388.87</v>
      </c>
      <c r="P131" s="191">
        <f t="shared" si="18"/>
        <v>5.6414237763117949E-5</v>
      </c>
    </row>
    <row r="132" spans="1:16" ht="23.25" customHeight="1" x14ac:dyDescent="0.2">
      <c r="A132" s="225" t="s">
        <v>369</v>
      </c>
      <c r="B132" s="114" t="s">
        <v>384</v>
      </c>
      <c r="C132" s="215">
        <f>SUMPRODUCT(-('Diário 1º PA'!$E$5:$E$1982='Analítico Cx.'!$B132),-('Diário 1º PA'!$O$5:$O$1982=C$1),('Diário 1º PA'!$F$5:$F$1982))+SUMPRODUCT(-('Diário 2º PA'!$E$5:$E$2027='Analítico Cx.'!$B132),-('Diário 2º PA'!$O$5:$O$2027=C$1),('Diário 2º PA'!$F$5:$F$2027))+SUMPRODUCT(-('Diário 3º PA'!$E$5:$E$2043='Analítico Cx.'!$B132),-('Diário 3º PA'!$O$5:$O$2043=C$1),('Diário 3º PA'!$F$5:$F$2043))+SUMPRODUCT(-('Diário 4º PA'!$E$5:$E$2010='Analítico Cx.'!$B132),-('Diário 4º PA'!$O$5:$O$2010=C$1),('Diário 4º PA'!$F$5:$F$2010))</f>
        <v>435</v>
      </c>
      <c r="D132" s="215">
        <f>SUMPRODUCT(-('Diário 1º PA'!$E$5:$E$1982='Analítico Cx.'!$B132),-('Diário 1º PA'!$O$5:$O$1982=D$1),('Diário 1º PA'!$F$5:$F$1982))+SUMPRODUCT(-('Diário 2º PA'!$E$5:$E$2027='Analítico Cx.'!$B132),-('Diário 2º PA'!$O$5:$O$2027=D$1),('Diário 2º PA'!$F$5:$F$2027))+SUMPRODUCT(-('Diário 3º PA'!$E$5:$E$2043='Analítico Cx.'!$B132),-('Diário 3º PA'!$O$5:$O$2043=D$1),('Diário 3º PA'!$F$5:$F$2043))+SUMPRODUCT(-('Diário 4º PA'!$E$5:$E$2010='Analítico Cx.'!$B132),-('Diário 4º PA'!$O$5:$O$2010=D$1),('Diário 4º PA'!$F$5:$F$2010))</f>
        <v>6956.4</v>
      </c>
      <c r="E132" s="215">
        <f>SUMPRODUCT(-('Diário 1º PA'!$E$5:$E$1982='Analítico Cx.'!$B132),-('Diário 1º PA'!$O$5:$O$1982=E$1),('Diário 1º PA'!$F$5:$F$1982))+SUMPRODUCT(-('Diário 2º PA'!$E$5:$E$2027='Analítico Cx.'!$B132),-('Diário 2º PA'!$O$5:$O$2027=E$1),('Diário 2º PA'!$F$5:$F$2027))+SUMPRODUCT(-('Diário 3º PA'!$E$5:$E$2043='Analítico Cx.'!$B132),-('Diário 3º PA'!$O$5:$O$2043=E$1),('Diário 3º PA'!$F$5:$F$2043))+SUMPRODUCT(-('Diário 4º PA'!$E$5:$E$2010='Analítico Cx.'!$B132),-('Diário 4º PA'!$O$5:$O$2010=E$1),('Diário 4º PA'!$F$5:$F$2010))</f>
        <v>6574.8799999999992</v>
      </c>
      <c r="F132" s="215">
        <f>SUMPRODUCT(-('Diário 1º PA'!$E$5:$E$1982='Analítico Cx.'!$B132),-('Diário 1º PA'!$O$5:$O$1982=F$1),('Diário 1º PA'!$F$5:$F$1982))+SUMPRODUCT(-('Diário 2º PA'!$E$5:$E$2027='Analítico Cx.'!$B132),-('Diário 2º PA'!$O$5:$O$2027=F$1),('Diário 2º PA'!$F$5:$F$2027))+SUMPRODUCT(-('Diário 3º PA'!$E$5:$E$2043='Analítico Cx.'!$B132),-('Diário 3º PA'!$O$5:$O$2043=F$1),('Diário 3º PA'!$F$5:$F$2043))+SUMPRODUCT(-('Diário 4º PA'!$E$5:$E$2010='Analítico Cx.'!$B132),-('Diário 4º PA'!$O$5:$O$2010=F$1),('Diário 4º PA'!$F$5:$F$2010))</f>
        <v>0</v>
      </c>
      <c r="G132" s="215">
        <f>SUMPRODUCT(-('Diário 1º PA'!$E$5:$E$1982='Analítico Cx.'!$B132),-('Diário 1º PA'!$O$5:$O$1982=G$1),('Diário 1º PA'!$F$5:$F$1982))+SUMPRODUCT(-('Diário 2º PA'!$E$5:$E$2027='Analítico Cx.'!$B132),-('Diário 2º PA'!$O$5:$O$2027=G$1),('Diário 2º PA'!$F$5:$F$2027))+SUMPRODUCT(-('Diário 3º PA'!$E$5:$E$2043='Analítico Cx.'!$B132),-('Diário 3º PA'!$O$5:$O$2043=G$1),('Diário 3º PA'!$F$5:$F$2043))+SUMPRODUCT(-('Diário 4º PA'!$E$5:$E$2010='Analítico Cx.'!$B132),-('Diário 4º PA'!$O$5:$O$2010=G$1),('Diário 4º PA'!$F$5:$F$2010))</f>
        <v>0</v>
      </c>
      <c r="H132" s="215">
        <f>SUMPRODUCT(-('Diário 1º PA'!$E$5:$E$1982='Analítico Cx.'!$B132),-('Diário 1º PA'!$O$5:$O$1982=H$1),('Diário 1º PA'!$F$5:$F$1982))+SUMPRODUCT(-('Diário 2º PA'!$E$5:$E$2027='Analítico Cx.'!$B132),-('Diário 2º PA'!$O$5:$O$2027=H$1),('Diário 2º PA'!$F$5:$F$2027))+SUMPRODUCT(-('Diário 3º PA'!$E$5:$E$2043='Analítico Cx.'!$B132),-('Diário 3º PA'!$O$5:$O$2043=H$1),('Diário 3º PA'!$F$5:$F$2043))+SUMPRODUCT(-('Diário 4º PA'!$E$5:$E$2010='Analítico Cx.'!$B132),-('Diário 4º PA'!$O$5:$O$2010=H$1),('Diário 4º PA'!$F$5:$F$2010))</f>
        <v>0</v>
      </c>
      <c r="I132" s="215">
        <f>SUMPRODUCT(-('Diário 1º PA'!$E$5:$E$1982='Analítico Cx.'!$B132),-('Diário 1º PA'!$O$5:$O$1982=I$1),('Diário 1º PA'!$F$5:$F$1982))+SUMPRODUCT(-('Diário 2º PA'!$E$5:$E$2027='Analítico Cx.'!$B132),-('Diário 2º PA'!$O$5:$O$2027=I$1),('Diário 2º PA'!$F$5:$F$2027))+SUMPRODUCT(-('Diário 3º PA'!$E$5:$E$2043='Analítico Cx.'!$B132),-('Diário 3º PA'!$O$5:$O$2043=I$1),('Diário 3º PA'!$F$5:$F$2043))+SUMPRODUCT(-('Diário 4º PA'!$E$5:$E$2010='Analítico Cx.'!$B132),-('Diário 4º PA'!$O$5:$O$2010=I$1),('Diário 4º PA'!$F$5:$F$2010))</f>
        <v>0</v>
      </c>
      <c r="J132" s="215">
        <f>SUMPRODUCT(-('Diário 1º PA'!$E$5:$E$1982='Analítico Cx.'!$B132),-('Diário 1º PA'!$O$5:$O$1982=J$1),('Diário 1º PA'!$F$5:$F$1982))+SUMPRODUCT(-('Diário 2º PA'!$E$5:$E$2027='Analítico Cx.'!$B132),-('Diário 2º PA'!$O$5:$O$2027=J$1),('Diário 2º PA'!$F$5:$F$2027))+SUMPRODUCT(-('Diário 3º PA'!$E$5:$E$2043='Analítico Cx.'!$B132),-('Diário 3º PA'!$O$5:$O$2043=J$1),('Diário 3º PA'!$F$5:$F$2043))+SUMPRODUCT(-('Diário 4º PA'!$E$5:$E$2010='Analítico Cx.'!$B132),-('Diário 4º PA'!$O$5:$O$2010=J$1),('Diário 4º PA'!$F$5:$F$2010))</f>
        <v>0</v>
      </c>
      <c r="K132" s="215">
        <f>SUMPRODUCT(-('Diário 1º PA'!$E$5:$E$1982='Analítico Cx.'!$B132),-('Diário 1º PA'!$O$5:$O$1982=K$1),('Diário 1º PA'!$F$5:$F$1982))+SUMPRODUCT(-('Diário 2º PA'!$E$5:$E$2027='Analítico Cx.'!$B132),-('Diário 2º PA'!$O$5:$O$2027=K$1),('Diário 2º PA'!$F$5:$F$2027))+SUMPRODUCT(-('Diário 3º PA'!$E$5:$E$2043='Analítico Cx.'!$B132),-('Diário 3º PA'!$O$5:$O$2043=K$1),('Diário 3º PA'!$F$5:$F$2043))+SUMPRODUCT(-('Diário 4º PA'!$E$5:$E$2010='Analítico Cx.'!$B132),-('Diário 4º PA'!$O$5:$O$2010=K$1),('Diário 4º PA'!$F$5:$F$2010))</f>
        <v>0</v>
      </c>
      <c r="L132" s="215">
        <f>SUMPRODUCT(-('Diário 1º PA'!$E$5:$E$1982='Analítico Cx.'!$B132),-('Diário 1º PA'!$O$5:$O$1982=L$1),('Diário 1º PA'!$F$5:$F$1982))+SUMPRODUCT(-('Diário 2º PA'!$E$5:$E$2027='Analítico Cx.'!$B132),-('Diário 2º PA'!$O$5:$O$2027=L$1),('Diário 2º PA'!$F$5:$F$2027))+SUMPRODUCT(-('Diário 3º PA'!$E$5:$E$2043='Analítico Cx.'!$B132),-('Diário 3º PA'!$O$5:$O$2043=L$1),('Diário 3º PA'!$F$5:$F$2043))+SUMPRODUCT(-('Diário 4º PA'!$E$5:$E$2010='Analítico Cx.'!$B132),-('Diário 4º PA'!$O$5:$O$2010=L$1),('Diário 4º PA'!$F$5:$F$2010))</f>
        <v>0</v>
      </c>
      <c r="M132" s="215">
        <f>SUMPRODUCT(-('Diário 1º PA'!$E$5:$E$1982='Analítico Cx.'!$B132),-('Diário 1º PA'!$O$5:$O$1982=M$1),('Diário 1º PA'!$F$5:$F$1982))+SUMPRODUCT(-('Diário 2º PA'!$E$5:$E$2027='Analítico Cx.'!$B132),-('Diário 2º PA'!$O$5:$O$2027=M$1),('Diário 2º PA'!$F$5:$F$2027))+SUMPRODUCT(-('Diário 3º PA'!$E$5:$E$2043='Analítico Cx.'!$B132),-('Diário 3º PA'!$O$5:$O$2043=M$1),('Diário 3º PA'!$F$5:$F$2043))+SUMPRODUCT(-('Diário 4º PA'!$E$5:$E$2010='Analítico Cx.'!$B132),-('Diário 4º PA'!$O$5:$O$2010=M$1),('Diário 4º PA'!$F$5:$F$2010))</f>
        <v>0</v>
      </c>
      <c r="N132" s="215">
        <f>SUMPRODUCT(-('Diário 1º PA'!$E$5:$E$1982='Analítico Cx.'!$B132),-('Diário 1º PA'!$O$5:$O$1982=N$1),('Diário 1º PA'!$F$5:$F$1982))+SUMPRODUCT(-('Diário 2º PA'!$E$5:$E$2027='Analítico Cx.'!$B132),-('Diário 2º PA'!$O$5:$O$2027=N$1),('Diário 2º PA'!$F$5:$F$2027))+SUMPRODUCT(-('Diário 3º PA'!$E$5:$E$2043='Analítico Cx.'!$B132),-('Diário 3º PA'!$O$5:$O$2043=N$1),('Diário 3º PA'!$F$5:$F$2043))+SUMPRODUCT(-('Diário 4º PA'!$E$5:$E$2010='Analítico Cx.'!$B132),-('Diário 4º PA'!$O$5:$O$2010=N$1),('Diário 4º PA'!$F$5:$F$2010))</f>
        <v>0</v>
      </c>
      <c r="O132" s="216">
        <f t="shared" si="19"/>
        <v>13966.279999999999</v>
      </c>
      <c r="P132" s="191">
        <f t="shared" si="18"/>
        <v>2.026119373019978E-3</v>
      </c>
    </row>
    <row r="133" spans="1:16" ht="23.25" customHeight="1" x14ac:dyDescent="0.2">
      <c r="A133" s="225" t="s">
        <v>370</v>
      </c>
      <c r="B133" s="114" t="s">
        <v>385</v>
      </c>
      <c r="C133" s="215">
        <f>SUMPRODUCT(-('Diário 1º PA'!$E$5:$E$1982='Analítico Cx.'!$B133),-('Diário 1º PA'!$O$5:$O$1982=C$1),('Diário 1º PA'!$F$5:$F$1982))+SUMPRODUCT(-('Diário 2º PA'!$E$5:$E$2027='Analítico Cx.'!$B133),-('Diário 2º PA'!$O$5:$O$2027=C$1),('Diário 2º PA'!$F$5:$F$2027))+SUMPRODUCT(-('Diário 3º PA'!$E$5:$E$2043='Analítico Cx.'!$B133),-('Diário 3º PA'!$O$5:$O$2043=C$1),('Diário 3º PA'!$F$5:$F$2043))+SUMPRODUCT(-('Diário 4º PA'!$E$5:$E$2010='Analítico Cx.'!$B133),-('Diário 4º PA'!$O$5:$O$2010=C$1),('Diário 4º PA'!$F$5:$F$2010))</f>
        <v>0</v>
      </c>
      <c r="D133" s="215">
        <f>SUMPRODUCT(-('Diário 1º PA'!$E$5:$E$1982='Analítico Cx.'!$B133),-('Diário 1º PA'!$O$5:$O$1982=D$1),('Diário 1º PA'!$F$5:$F$1982))+SUMPRODUCT(-('Diário 2º PA'!$E$5:$E$2027='Analítico Cx.'!$B133),-('Diário 2º PA'!$O$5:$O$2027=D$1),('Diário 2º PA'!$F$5:$F$2027))+SUMPRODUCT(-('Diário 3º PA'!$E$5:$E$2043='Analítico Cx.'!$B133),-('Diário 3º PA'!$O$5:$O$2043=D$1),('Diário 3º PA'!$F$5:$F$2043))+SUMPRODUCT(-('Diário 4º PA'!$E$5:$E$2010='Analítico Cx.'!$B133),-('Diário 4º PA'!$O$5:$O$2010=D$1),('Diário 4º PA'!$F$5:$F$2010))</f>
        <v>1533.74</v>
      </c>
      <c r="E133" s="215">
        <f>SUMPRODUCT(-('Diário 1º PA'!$E$5:$E$1982='Analítico Cx.'!$B133),-('Diário 1º PA'!$O$5:$O$1982=E$1),('Diário 1º PA'!$F$5:$F$1982))+SUMPRODUCT(-('Diário 2º PA'!$E$5:$E$2027='Analítico Cx.'!$B133),-('Diário 2º PA'!$O$5:$O$2027=E$1),('Diário 2º PA'!$F$5:$F$2027))+SUMPRODUCT(-('Diário 3º PA'!$E$5:$E$2043='Analítico Cx.'!$B133),-('Diário 3º PA'!$O$5:$O$2043=E$1),('Diário 3º PA'!$F$5:$F$2043))+SUMPRODUCT(-('Diário 4º PA'!$E$5:$E$2010='Analítico Cx.'!$B133),-('Diário 4º PA'!$O$5:$O$2010=E$1),('Diário 4º PA'!$F$5:$F$2010))</f>
        <v>0</v>
      </c>
      <c r="F133" s="215">
        <f>SUMPRODUCT(-('Diário 1º PA'!$E$5:$E$1982='Analítico Cx.'!$B133),-('Diário 1º PA'!$O$5:$O$1982=F$1),('Diário 1º PA'!$F$5:$F$1982))+SUMPRODUCT(-('Diário 2º PA'!$E$5:$E$2027='Analítico Cx.'!$B133),-('Diário 2º PA'!$O$5:$O$2027=F$1),('Diário 2º PA'!$F$5:$F$2027))+SUMPRODUCT(-('Diário 3º PA'!$E$5:$E$2043='Analítico Cx.'!$B133),-('Diário 3º PA'!$O$5:$O$2043=F$1),('Diário 3º PA'!$F$5:$F$2043))+SUMPRODUCT(-('Diário 4º PA'!$E$5:$E$2010='Analítico Cx.'!$B133),-('Diário 4º PA'!$O$5:$O$2010=F$1),('Diário 4º PA'!$F$5:$F$2010))</f>
        <v>0</v>
      </c>
      <c r="G133" s="215">
        <f>SUMPRODUCT(-('Diário 1º PA'!$E$5:$E$1982='Analítico Cx.'!$B133),-('Diário 1º PA'!$O$5:$O$1982=G$1),('Diário 1º PA'!$F$5:$F$1982))+SUMPRODUCT(-('Diário 2º PA'!$E$5:$E$2027='Analítico Cx.'!$B133),-('Diário 2º PA'!$O$5:$O$2027=G$1),('Diário 2º PA'!$F$5:$F$2027))+SUMPRODUCT(-('Diário 3º PA'!$E$5:$E$2043='Analítico Cx.'!$B133),-('Diário 3º PA'!$O$5:$O$2043=G$1),('Diário 3º PA'!$F$5:$F$2043))+SUMPRODUCT(-('Diário 4º PA'!$E$5:$E$2010='Analítico Cx.'!$B133),-('Diário 4º PA'!$O$5:$O$2010=G$1),('Diário 4º PA'!$F$5:$F$2010))</f>
        <v>0</v>
      </c>
      <c r="H133" s="215">
        <f>SUMPRODUCT(-('Diário 1º PA'!$E$5:$E$1982='Analítico Cx.'!$B133),-('Diário 1º PA'!$O$5:$O$1982=H$1),('Diário 1º PA'!$F$5:$F$1982))+SUMPRODUCT(-('Diário 2º PA'!$E$5:$E$2027='Analítico Cx.'!$B133),-('Diário 2º PA'!$O$5:$O$2027=H$1),('Diário 2º PA'!$F$5:$F$2027))+SUMPRODUCT(-('Diário 3º PA'!$E$5:$E$2043='Analítico Cx.'!$B133),-('Diário 3º PA'!$O$5:$O$2043=H$1),('Diário 3º PA'!$F$5:$F$2043))+SUMPRODUCT(-('Diário 4º PA'!$E$5:$E$2010='Analítico Cx.'!$B133),-('Diário 4º PA'!$O$5:$O$2010=H$1),('Diário 4º PA'!$F$5:$F$2010))</f>
        <v>0</v>
      </c>
      <c r="I133" s="215">
        <f>SUMPRODUCT(-('Diário 1º PA'!$E$5:$E$1982='Analítico Cx.'!$B133),-('Diário 1º PA'!$O$5:$O$1982=I$1),('Diário 1º PA'!$F$5:$F$1982))+SUMPRODUCT(-('Diário 2º PA'!$E$5:$E$2027='Analítico Cx.'!$B133),-('Diário 2º PA'!$O$5:$O$2027=I$1),('Diário 2º PA'!$F$5:$F$2027))+SUMPRODUCT(-('Diário 3º PA'!$E$5:$E$2043='Analítico Cx.'!$B133),-('Diário 3º PA'!$O$5:$O$2043=I$1),('Diário 3º PA'!$F$5:$F$2043))+SUMPRODUCT(-('Diário 4º PA'!$E$5:$E$2010='Analítico Cx.'!$B133),-('Diário 4º PA'!$O$5:$O$2010=I$1),('Diário 4º PA'!$F$5:$F$2010))</f>
        <v>0</v>
      </c>
      <c r="J133" s="215">
        <f>SUMPRODUCT(-('Diário 1º PA'!$E$5:$E$1982='Analítico Cx.'!$B133),-('Diário 1º PA'!$O$5:$O$1982=J$1),('Diário 1º PA'!$F$5:$F$1982))+SUMPRODUCT(-('Diário 2º PA'!$E$5:$E$2027='Analítico Cx.'!$B133),-('Diário 2º PA'!$O$5:$O$2027=J$1),('Diário 2º PA'!$F$5:$F$2027))+SUMPRODUCT(-('Diário 3º PA'!$E$5:$E$2043='Analítico Cx.'!$B133),-('Diário 3º PA'!$O$5:$O$2043=J$1),('Diário 3º PA'!$F$5:$F$2043))+SUMPRODUCT(-('Diário 4º PA'!$E$5:$E$2010='Analítico Cx.'!$B133),-('Diário 4º PA'!$O$5:$O$2010=J$1),('Diário 4º PA'!$F$5:$F$2010))</f>
        <v>0</v>
      </c>
      <c r="K133" s="215">
        <f>SUMPRODUCT(-('Diário 1º PA'!$E$5:$E$1982='Analítico Cx.'!$B133),-('Diário 1º PA'!$O$5:$O$1982=K$1),('Diário 1º PA'!$F$5:$F$1982))+SUMPRODUCT(-('Diário 2º PA'!$E$5:$E$2027='Analítico Cx.'!$B133),-('Diário 2º PA'!$O$5:$O$2027=K$1),('Diário 2º PA'!$F$5:$F$2027))+SUMPRODUCT(-('Diário 3º PA'!$E$5:$E$2043='Analítico Cx.'!$B133),-('Diário 3º PA'!$O$5:$O$2043=K$1),('Diário 3º PA'!$F$5:$F$2043))+SUMPRODUCT(-('Diário 4º PA'!$E$5:$E$2010='Analítico Cx.'!$B133),-('Diário 4º PA'!$O$5:$O$2010=K$1),('Diário 4º PA'!$F$5:$F$2010))</f>
        <v>0</v>
      </c>
      <c r="L133" s="215">
        <f>SUMPRODUCT(-('Diário 1º PA'!$E$5:$E$1982='Analítico Cx.'!$B133),-('Diário 1º PA'!$O$5:$O$1982=L$1),('Diário 1º PA'!$F$5:$F$1982))+SUMPRODUCT(-('Diário 2º PA'!$E$5:$E$2027='Analítico Cx.'!$B133),-('Diário 2º PA'!$O$5:$O$2027=L$1),('Diário 2º PA'!$F$5:$F$2027))+SUMPRODUCT(-('Diário 3º PA'!$E$5:$E$2043='Analítico Cx.'!$B133),-('Diário 3º PA'!$O$5:$O$2043=L$1),('Diário 3º PA'!$F$5:$F$2043))+SUMPRODUCT(-('Diário 4º PA'!$E$5:$E$2010='Analítico Cx.'!$B133),-('Diário 4º PA'!$O$5:$O$2010=L$1),('Diário 4º PA'!$F$5:$F$2010))</f>
        <v>0</v>
      </c>
      <c r="M133" s="215">
        <f>SUMPRODUCT(-('Diário 1º PA'!$E$5:$E$1982='Analítico Cx.'!$B133),-('Diário 1º PA'!$O$5:$O$1982=M$1),('Diário 1º PA'!$F$5:$F$1982))+SUMPRODUCT(-('Diário 2º PA'!$E$5:$E$2027='Analítico Cx.'!$B133),-('Diário 2º PA'!$O$5:$O$2027=M$1),('Diário 2º PA'!$F$5:$F$2027))+SUMPRODUCT(-('Diário 3º PA'!$E$5:$E$2043='Analítico Cx.'!$B133),-('Diário 3º PA'!$O$5:$O$2043=M$1),('Diário 3º PA'!$F$5:$F$2043))+SUMPRODUCT(-('Diário 4º PA'!$E$5:$E$2010='Analítico Cx.'!$B133),-('Diário 4º PA'!$O$5:$O$2010=M$1),('Diário 4º PA'!$F$5:$F$2010))</f>
        <v>0</v>
      </c>
      <c r="N133" s="215">
        <f>SUMPRODUCT(-('Diário 1º PA'!$E$5:$E$1982='Analítico Cx.'!$B133),-('Diário 1º PA'!$O$5:$O$1982=N$1),('Diário 1º PA'!$F$5:$F$1982))+SUMPRODUCT(-('Diário 2º PA'!$E$5:$E$2027='Analítico Cx.'!$B133),-('Diário 2º PA'!$O$5:$O$2027=N$1),('Diário 2º PA'!$F$5:$F$2027))+SUMPRODUCT(-('Diário 3º PA'!$E$5:$E$2043='Analítico Cx.'!$B133),-('Diário 3º PA'!$O$5:$O$2043=N$1),('Diário 3º PA'!$F$5:$F$2043))+SUMPRODUCT(-('Diário 4º PA'!$E$5:$E$2010='Analítico Cx.'!$B133),-('Diário 4º PA'!$O$5:$O$2010=N$1),('Diário 4º PA'!$F$5:$F$2010))</f>
        <v>0</v>
      </c>
      <c r="O133" s="216">
        <f t="shared" si="19"/>
        <v>1533.74</v>
      </c>
      <c r="P133" s="191">
        <f t="shared" si="18"/>
        <v>2.2250308078999287E-4</v>
      </c>
    </row>
    <row r="134" spans="1:16" ht="23.25" customHeight="1" x14ac:dyDescent="0.2">
      <c r="A134" s="225" t="s">
        <v>371</v>
      </c>
      <c r="B134" s="114" t="s">
        <v>386</v>
      </c>
      <c r="C134" s="215">
        <f>SUMPRODUCT(-('Diário 1º PA'!$E$5:$E$1982='Analítico Cx.'!$B134),-('Diário 1º PA'!$O$5:$O$1982=C$1),('Diário 1º PA'!$F$5:$F$1982))+SUMPRODUCT(-('Diário 2º PA'!$E$5:$E$2027='Analítico Cx.'!$B134),-('Diário 2º PA'!$O$5:$O$2027=C$1),('Diário 2º PA'!$F$5:$F$2027))+SUMPRODUCT(-('Diário 3º PA'!$E$5:$E$2043='Analítico Cx.'!$B134),-('Diário 3º PA'!$O$5:$O$2043=C$1),('Diário 3º PA'!$F$5:$F$2043))+SUMPRODUCT(-('Diário 4º PA'!$E$5:$E$2010='Analítico Cx.'!$B134),-('Diário 4º PA'!$O$5:$O$2010=C$1),('Diário 4º PA'!$F$5:$F$2010))</f>
        <v>0</v>
      </c>
      <c r="D134" s="215">
        <f>SUMPRODUCT(-('Diário 1º PA'!$E$5:$E$1982='Analítico Cx.'!$B134),-('Diário 1º PA'!$O$5:$O$1982=D$1),('Diário 1º PA'!$F$5:$F$1982))+SUMPRODUCT(-('Diário 2º PA'!$E$5:$E$2027='Analítico Cx.'!$B134),-('Diário 2º PA'!$O$5:$O$2027=D$1),('Diário 2º PA'!$F$5:$F$2027))+SUMPRODUCT(-('Diário 3º PA'!$E$5:$E$2043='Analítico Cx.'!$B134),-('Diário 3º PA'!$O$5:$O$2043=D$1),('Diário 3º PA'!$F$5:$F$2043))+SUMPRODUCT(-('Diário 4º PA'!$E$5:$E$2010='Analítico Cx.'!$B134),-('Diário 4º PA'!$O$5:$O$2010=D$1),('Diário 4º PA'!$F$5:$F$2010))</f>
        <v>4009.2533299999996</v>
      </c>
      <c r="E134" s="215">
        <f>SUMPRODUCT(-('Diário 1º PA'!$E$5:$E$1982='Analítico Cx.'!$B134),-('Diário 1º PA'!$O$5:$O$1982=E$1),('Diário 1º PA'!$F$5:$F$1982))+SUMPRODUCT(-('Diário 2º PA'!$E$5:$E$2027='Analítico Cx.'!$B134),-('Diário 2º PA'!$O$5:$O$2027=E$1),('Diário 2º PA'!$F$5:$F$2027))+SUMPRODUCT(-('Diário 3º PA'!$E$5:$E$2043='Analítico Cx.'!$B134),-('Diário 3º PA'!$O$5:$O$2043=E$1),('Diário 3º PA'!$F$5:$F$2043))+SUMPRODUCT(-('Diário 4º PA'!$E$5:$E$2010='Analítico Cx.'!$B134),-('Diário 4º PA'!$O$5:$O$2010=E$1),('Diário 4º PA'!$F$5:$F$2010))</f>
        <v>936.35</v>
      </c>
      <c r="F134" s="215">
        <f>SUMPRODUCT(-('Diário 1º PA'!$E$5:$E$1982='Analítico Cx.'!$B134),-('Diário 1º PA'!$O$5:$O$1982=F$1),('Diário 1º PA'!$F$5:$F$1982))+SUMPRODUCT(-('Diário 2º PA'!$E$5:$E$2027='Analítico Cx.'!$B134),-('Diário 2º PA'!$O$5:$O$2027=F$1),('Diário 2º PA'!$F$5:$F$2027))+SUMPRODUCT(-('Diário 3º PA'!$E$5:$E$2043='Analítico Cx.'!$B134),-('Diário 3º PA'!$O$5:$O$2043=F$1),('Diário 3º PA'!$F$5:$F$2043))+SUMPRODUCT(-('Diário 4º PA'!$E$5:$E$2010='Analítico Cx.'!$B134),-('Diário 4º PA'!$O$5:$O$2010=F$1),('Diário 4º PA'!$F$5:$F$2010))</f>
        <v>0</v>
      </c>
      <c r="G134" s="215">
        <f>SUMPRODUCT(-('Diário 1º PA'!$E$5:$E$1982='Analítico Cx.'!$B134),-('Diário 1º PA'!$O$5:$O$1982=G$1),('Diário 1º PA'!$F$5:$F$1982))+SUMPRODUCT(-('Diário 2º PA'!$E$5:$E$2027='Analítico Cx.'!$B134),-('Diário 2º PA'!$O$5:$O$2027=G$1),('Diário 2º PA'!$F$5:$F$2027))+SUMPRODUCT(-('Diário 3º PA'!$E$5:$E$2043='Analítico Cx.'!$B134),-('Diário 3º PA'!$O$5:$O$2043=G$1),('Diário 3º PA'!$F$5:$F$2043))+SUMPRODUCT(-('Diário 4º PA'!$E$5:$E$2010='Analítico Cx.'!$B134),-('Diário 4º PA'!$O$5:$O$2010=G$1),('Diário 4º PA'!$F$5:$F$2010))</f>
        <v>0</v>
      </c>
      <c r="H134" s="215">
        <f>SUMPRODUCT(-('Diário 1º PA'!$E$5:$E$1982='Analítico Cx.'!$B134),-('Diário 1º PA'!$O$5:$O$1982=H$1),('Diário 1º PA'!$F$5:$F$1982))+SUMPRODUCT(-('Diário 2º PA'!$E$5:$E$2027='Analítico Cx.'!$B134),-('Diário 2º PA'!$O$5:$O$2027=H$1),('Diário 2º PA'!$F$5:$F$2027))+SUMPRODUCT(-('Diário 3º PA'!$E$5:$E$2043='Analítico Cx.'!$B134),-('Diário 3º PA'!$O$5:$O$2043=H$1),('Diário 3º PA'!$F$5:$F$2043))+SUMPRODUCT(-('Diário 4º PA'!$E$5:$E$2010='Analítico Cx.'!$B134),-('Diário 4º PA'!$O$5:$O$2010=H$1),('Diário 4º PA'!$F$5:$F$2010))</f>
        <v>0</v>
      </c>
      <c r="I134" s="215">
        <f>SUMPRODUCT(-('Diário 1º PA'!$E$5:$E$1982='Analítico Cx.'!$B134),-('Diário 1º PA'!$O$5:$O$1982=I$1),('Diário 1º PA'!$F$5:$F$1982))+SUMPRODUCT(-('Diário 2º PA'!$E$5:$E$2027='Analítico Cx.'!$B134),-('Diário 2º PA'!$O$5:$O$2027=I$1),('Diário 2º PA'!$F$5:$F$2027))+SUMPRODUCT(-('Diário 3º PA'!$E$5:$E$2043='Analítico Cx.'!$B134),-('Diário 3º PA'!$O$5:$O$2043=I$1),('Diário 3º PA'!$F$5:$F$2043))+SUMPRODUCT(-('Diário 4º PA'!$E$5:$E$2010='Analítico Cx.'!$B134),-('Diário 4º PA'!$O$5:$O$2010=I$1),('Diário 4º PA'!$F$5:$F$2010))</f>
        <v>0</v>
      </c>
      <c r="J134" s="215">
        <f>SUMPRODUCT(-('Diário 1º PA'!$E$5:$E$1982='Analítico Cx.'!$B134),-('Diário 1º PA'!$O$5:$O$1982=J$1),('Diário 1º PA'!$F$5:$F$1982))+SUMPRODUCT(-('Diário 2º PA'!$E$5:$E$2027='Analítico Cx.'!$B134),-('Diário 2º PA'!$O$5:$O$2027=J$1),('Diário 2º PA'!$F$5:$F$2027))+SUMPRODUCT(-('Diário 3º PA'!$E$5:$E$2043='Analítico Cx.'!$B134),-('Diário 3º PA'!$O$5:$O$2043=J$1),('Diário 3º PA'!$F$5:$F$2043))+SUMPRODUCT(-('Diário 4º PA'!$E$5:$E$2010='Analítico Cx.'!$B134),-('Diário 4º PA'!$O$5:$O$2010=J$1),('Diário 4º PA'!$F$5:$F$2010))</f>
        <v>0</v>
      </c>
      <c r="K134" s="215">
        <f>SUMPRODUCT(-('Diário 1º PA'!$E$5:$E$1982='Analítico Cx.'!$B134),-('Diário 1º PA'!$O$5:$O$1982=K$1),('Diário 1º PA'!$F$5:$F$1982))+SUMPRODUCT(-('Diário 2º PA'!$E$5:$E$2027='Analítico Cx.'!$B134),-('Diário 2º PA'!$O$5:$O$2027=K$1),('Diário 2º PA'!$F$5:$F$2027))+SUMPRODUCT(-('Diário 3º PA'!$E$5:$E$2043='Analítico Cx.'!$B134),-('Diário 3º PA'!$O$5:$O$2043=K$1),('Diário 3º PA'!$F$5:$F$2043))+SUMPRODUCT(-('Diário 4º PA'!$E$5:$E$2010='Analítico Cx.'!$B134),-('Diário 4º PA'!$O$5:$O$2010=K$1),('Diário 4º PA'!$F$5:$F$2010))</f>
        <v>0</v>
      </c>
      <c r="L134" s="215">
        <f>SUMPRODUCT(-('Diário 1º PA'!$E$5:$E$1982='Analítico Cx.'!$B134),-('Diário 1º PA'!$O$5:$O$1982=L$1),('Diário 1º PA'!$F$5:$F$1982))+SUMPRODUCT(-('Diário 2º PA'!$E$5:$E$2027='Analítico Cx.'!$B134),-('Diário 2º PA'!$O$5:$O$2027=L$1),('Diário 2º PA'!$F$5:$F$2027))+SUMPRODUCT(-('Diário 3º PA'!$E$5:$E$2043='Analítico Cx.'!$B134),-('Diário 3º PA'!$O$5:$O$2043=L$1),('Diário 3º PA'!$F$5:$F$2043))+SUMPRODUCT(-('Diário 4º PA'!$E$5:$E$2010='Analítico Cx.'!$B134),-('Diário 4º PA'!$O$5:$O$2010=L$1),('Diário 4º PA'!$F$5:$F$2010))</f>
        <v>0</v>
      </c>
      <c r="M134" s="215">
        <f>SUMPRODUCT(-('Diário 1º PA'!$E$5:$E$1982='Analítico Cx.'!$B134),-('Diário 1º PA'!$O$5:$O$1982=M$1),('Diário 1º PA'!$F$5:$F$1982))+SUMPRODUCT(-('Diário 2º PA'!$E$5:$E$2027='Analítico Cx.'!$B134),-('Diário 2º PA'!$O$5:$O$2027=M$1),('Diário 2º PA'!$F$5:$F$2027))+SUMPRODUCT(-('Diário 3º PA'!$E$5:$E$2043='Analítico Cx.'!$B134),-('Diário 3º PA'!$O$5:$O$2043=M$1),('Diário 3º PA'!$F$5:$F$2043))+SUMPRODUCT(-('Diário 4º PA'!$E$5:$E$2010='Analítico Cx.'!$B134),-('Diário 4º PA'!$O$5:$O$2010=M$1),('Diário 4º PA'!$F$5:$F$2010))</f>
        <v>0</v>
      </c>
      <c r="N134" s="215">
        <f>SUMPRODUCT(-('Diário 1º PA'!$E$5:$E$1982='Analítico Cx.'!$B134),-('Diário 1º PA'!$O$5:$O$1982=N$1),('Diário 1º PA'!$F$5:$F$1982))+SUMPRODUCT(-('Diário 2º PA'!$E$5:$E$2027='Analítico Cx.'!$B134),-('Diário 2º PA'!$O$5:$O$2027=N$1),('Diário 2º PA'!$F$5:$F$2027))+SUMPRODUCT(-('Diário 3º PA'!$E$5:$E$2043='Analítico Cx.'!$B134),-('Diário 3º PA'!$O$5:$O$2043=N$1),('Diário 3º PA'!$F$5:$F$2043))+SUMPRODUCT(-('Diário 4º PA'!$E$5:$E$2010='Analítico Cx.'!$B134),-('Diário 4º PA'!$O$5:$O$2010=N$1),('Diário 4º PA'!$F$5:$F$2010))</f>
        <v>0</v>
      </c>
      <c r="O134" s="216">
        <f t="shared" si="19"/>
        <v>4945.6033299999999</v>
      </c>
      <c r="P134" s="191">
        <f t="shared" si="18"/>
        <v>7.1746969974718509E-4</v>
      </c>
    </row>
    <row r="135" spans="1:16" ht="23.25" customHeight="1" x14ac:dyDescent="0.2">
      <c r="A135" s="225" t="s">
        <v>372</v>
      </c>
      <c r="B135" s="114" t="s">
        <v>387</v>
      </c>
      <c r="C135" s="215">
        <f>SUMPRODUCT(-('Diário 1º PA'!$E$5:$E$1982='Analítico Cx.'!$B135),-('Diário 1º PA'!$O$5:$O$1982=C$1),('Diário 1º PA'!$F$5:$F$1982))+SUMPRODUCT(-('Diário 2º PA'!$E$5:$E$2027='Analítico Cx.'!$B135),-('Diário 2º PA'!$O$5:$O$2027=C$1),('Diário 2º PA'!$F$5:$F$2027))+SUMPRODUCT(-('Diário 3º PA'!$E$5:$E$2043='Analítico Cx.'!$B135),-('Diário 3º PA'!$O$5:$O$2043=C$1),('Diário 3º PA'!$F$5:$F$2043))+SUMPRODUCT(-('Diário 4º PA'!$E$5:$E$2010='Analítico Cx.'!$B135),-('Diário 4º PA'!$O$5:$O$2010=C$1),('Diário 4º PA'!$F$5:$F$2010))</f>
        <v>0</v>
      </c>
      <c r="D135" s="215">
        <f>SUMPRODUCT(-('Diário 1º PA'!$E$5:$E$1982='Analítico Cx.'!$B135),-('Diário 1º PA'!$O$5:$O$1982=D$1),('Diário 1º PA'!$F$5:$F$1982))+SUMPRODUCT(-('Diário 2º PA'!$E$5:$E$2027='Analítico Cx.'!$B135),-('Diário 2º PA'!$O$5:$O$2027=D$1),('Diário 2º PA'!$F$5:$F$2027))+SUMPRODUCT(-('Diário 3º PA'!$E$5:$E$2043='Analítico Cx.'!$B135),-('Diário 3º PA'!$O$5:$O$2043=D$1),('Diário 3º PA'!$F$5:$F$2043))+SUMPRODUCT(-('Diário 4º PA'!$E$5:$E$2010='Analítico Cx.'!$B135),-('Diário 4º PA'!$O$5:$O$2010=D$1),('Diário 4º PA'!$F$5:$F$2010))</f>
        <v>0</v>
      </c>
      <c r="E135" s="215">
        <f>SUMPRODUCT(-('Diário 1º PA'!$E$5:$E$1982='Analítico Cx.'!$B135),-('Diário 1º PA'!$O$5:$O$1982=E$1),('Diário 1º PA'!$F$5:$F$1982))+SUMPRODUCT(-('Diário 2º PA'!$E$5:$E$2027='Analítico Cx.'!$B135),-('Diário 2º PA'!$O$5:$O$2027=E$1),('Diário 2º PA'!$F$5:$F$2027))+SUMPRODUCT(-('Diário 3º PA'!$E$5:$E$2043='Analítico Cx.'!$B135),-('Diário 3º PA'!$O$5:$O$2043=E$1),('Diário 3º PA'!$F$5:$F$2043))+SUMPRODUCT(-('Diário 4º PA'!$E$5:$E$2010='Analítico Cx.'!$B135),-('Diário 4º PA'!$O$5:$O$2010=E$1),('Diário 4º PA'!$F$5:$F$2010))</f>
        <v>0</v>
      </c>
      <c r="F135" s="215">
        <f>SUMPRODUCT(-('Diário 1º PA'!$E$5:$E$1982='Analítico Cx.'!$B135),-('Diário 1º PA'!$O$5:$O$1982=F$1),('Diário 1º PA'!$F$5:$F$1982))+SUMPRODUCT(-('Diário 2º PA'!$E$5:$E$2027='Analítico Cx.'!$B135),-('Diário 2º PA'!$O$5:$O$2027=F$1),('Diário 2º PA'!$F$5:$F$2027))+SUMPRODUCT(-('Diário 3º PA'!$E$5:$E$2043='Analítico Cx.'!$B135),-('Diário 3º PA'!$O$5:$O$2043=F$1),('Diário 3º PA'!$F$5:$F$2043))+SUMPRODUCT(-('Diário 4º PA'!$E$5:$E$2010='Analítico Cx.'!$B135),-('Diário 4º PA'!$O$5:$O$2010=F$1),('Diário 4º PA'!$F$5:$F$2010))</f>
        <v>0</v>
      </c>
      <c r="G135" s="215">
        <f>SUMPRODUCT(-('Diário 1º PA'!$E$5:$E$1982='Analítico Cx.'!$B135),-('Diário 1º PA'!$O$5:$O$1982=G$1),('Diário 1º PA'!$F$5:$F$1982))+SUMPRODUCT(-('Diário 2º PA'!$E$5:$E$2027='Analítico Cx.'!$B135),-('Diário 2º PA'!$O$5:$O$2027=G$1),('Diário 2º PA'!$F$5:$F$2027))+SUMPRODUCT(-('Diário 3º PA'!$E$5:$E$2043='Analítico Cx.'!$B135),-('Diário 3º PA'!$O$5:$O$2043=G$1),('Diário 3º PA'!$F$5:$F$2043))+SUMPRODUCT(-('Diário 4º PA'!$E$5:$E$2010='Analítico Cx.'!$B135),-('Diário 4º PA'!$O$5:$O$2010=G$1),('Diário 4º PA'!$F$5:$F$2010))</f>
        <v>0</v>
      </c>
      <c r="H135" s="215">
        <f>SUMPRODUCT(-('Diário 1º PA'!$E$5:$E$1982='Analítico Cx.'!$B135),-('Diário 1º PA'!$O$5:$O$1982=H$1),('Diário 1º PA'!$F$5:$F$1982))+SUMPRODUCT(-('Diário 2º PA'!$E$5:$E$2027='Analítico Cx.'!$B135),-('Diário 2º PA'!$O$5:$O$2027=H$1),('Diário 2º PA'!$F$5:$F$2027))+SUMPRODUCT(-('Diário 3º PA'!$E$5:$E$2043='Analítico Cx.'!$B135),-('Diário 3º PA'!$O$5:$O$2043=H$1),('Diário 3º PA'!$F$5:$F$2043))+SUMPRODUCT(-('Diário 4º PA'!$E$5:$E$2010='Analítico Cx.'!$B135),-('Diário 4º PA'!$O$5:$O$2010=H$1),('Diário 4º PA'!$F$5:$F$2010))</f>
        <v>0</v>
      </c>
      <c r="I135" s="215">
        <f>SUMPRODUCT(-('Diário 1º PA'!$E$5:$E$1982='Analítico Cx.'!$B135),-('Diário 1º PA'!$O$5:$O$1982=I$1),('Diário 1º PA'!$F$5:$F$1982))+SUMPRODUCT(-('Diário 2º PA'!$E$5:$E$2027='Analítico Cx.'!$B135),-('Diário 2º PA'!$O$5:$O$2027=I$1),('Diário 2º PA'!$F$5:$F$2027))+SUMPRODUCT(-('Diário 3º PA'!$E$5:$E$2043='Analítico Cx.'!$B135),-('Diário 3º PA'!$O$5:$O$2043=I$1),('Diário 3º PA'!$F$5:$F$2043))+SUMPRODUCT(-('Diário 4º PA'!$E$5:$E$2010='Analítico Cx.'!$B135),-('Diário 4º PA'!$O$5:$O$2010=I$1),('Diário 4º PA'!$F$5:$F$2010))</f>
        <v>0</v>
      </c>
      <c r="J135" s="215">
        <f>SUMPRODUCT(-('Diário 1º PA'!$E$5:$E$1982='Analítico Cx.'!$B135),-('Diário 1º PA'!$O$5:$O$1982=J$1),('Diário 1º PA'!$F$5:$F$1982))+SUMPRODUCT(-('Diário 2º PA'!$E$5:$E$2027='Analítico Cx.'!$B135),-('Diário 2º PA'!$O$5:$O$2027=J$1),('Diário 2º PA'!$F$5:$F$2027))+SUMPRODUCT(-('Diário 3º PA'!$E$5:$E$2043='Analítico Cx.'!$B135),-('Diário 3º PA'!$O$5:$O$2043=J$1),('Diário 3º PA'!$F$5:$F$2043))+SUMPRODUCT(-('Diário 4º PA'!$E$5:$E$2010='Analítico Cx.'!$B135),-('Diário 4º PA'!$O$5:$O$2010=J$1),('Diário 4º PA'!$F$5:$F$2010))</f>
        <v>0</v>
      </c>
      <c r="K135" s="215">
        <f>SUMPRODUCT(-('Diário 1º PA'!$E$5:$E$1982='Analítico Cx.'!$B135),-('Diário 1º PA'!$O$5:$O$1982=K$1),('Diário 1º PA'!$F$5:$F$1982))+SUMPRODUCT(-('Diário 2º PA'!$E$5:$E$2027='Analítico Cx.'!$B135),-('Diário 2º PA'!$O$5:$O$2027=K$1),('Diário 2º PA'!$F$5:$F$2027))+SUMPRODUCT(-('Diário 3º PA'!$E$5:$E$2043='Analítico Cx.'!$B135),-('Diário 3º PA'!$O$5:$O$2043=K$1),('Diário 3º PA'!$F$5:$F$2043))+SUMPRODUCT(-('Diário 4º PA'!$E$5:$E$2010='Analítico Cx.'!$B135),-('Diário 4º PA'!$O$5:$O$2010=K$1),('Diário 4º PA'!$F$5:$F$2010))</f>
        <v>0</v>
      </c>
      <c r="L135" s="215">
        <f>SUMPRODUCT(-('Diário 1º PA'!$E$5:$E$1982='Analítico Cx.'!$B135),-('Diário 1º PA'!$O$5:$O$1982=L$1),('Diário 1º PA'!$F$5:$F$1982))+SUMPRODUCT(-('Diário 2º PA'!$E$5:$E$2027='Analítico Cx.'!$B135),-('Diário 2º PA'!$O$5:$O$2027=L$1),('Diário 2º PA'!$F$5:$F$2027))+SUMPRODUCT(-('Diário 3º PA'!$E$5:$E$2043='Analítico Cx.'!$B135),-('Diário 3º PA'!$O$5:$O$2043=L$1),('Diário 3º PA'!$F$5:$F$2043))+SUMPRODUCT(-('Diário 4º PA'!$E$5:$E$2010='Analítico Cx.'!$B135),-('Diário 4º PA'!$O$5:$O$2010=L$1),('Diário 4º PA'!$F$5:$F$2010))</f>
        <v>0</v>
      </c>
      <c r="M135" s="215">
        <f>SUMPRODUCT(-('Diário 1º PA'!$E$5:$E$1982='Analítico Cx.'!$B135),-('Diário 1º PA'!$O$5:$O$1982=M$1),('Diário 1º PA'!$F$5:$F$1982))+SUMPRODUCT(-('Diário 2º PA'!$E$5:$E$2027='Analítico Cx.'!$B135),-('Diário 2º PA'!$O$5:$O$2027=M$1),('Diário 2º PA'!$F$5:$F$2027))+SUMPRODUCT(-('Diário 3º PA'!$E$5:$E$2043='Analítico Cx.'!$B135),-('Diário 3º PA'!$O$5:$O$2043=M$1),('Diário 3º PA'!$F$5:$F$2043))+SUMPRODUCT(-('Diário 4º PA'!$E$5:$E$2010='Analítico Cx.'!$B135),-('Diário 4º PA'!$O$5:$O$2010=M$1),('Diário 4º PA'!$F$5:$F$2010))</f>
        <v>0</v>
      </c>
      <c r="N135" s="215">
        <f>SUMPRODUCT(-('Diário 1º PA'!$E$5:$E$1982='Analítico Cx.'!$B135),-('Diário 1º PA'!$O$5:$O$1982=N$1),('Diário 1º PA'!$F$5:$F$1982))+SUMPRODUCT(-('Diário 2º PA'!$E$5:$E$2027='Analítico Cx.'!$B135),-('Diário 2º PA'!$O$5:$O$2027=N$1),('Diário 2º PA'!$F$5:$F$2027))+SUMPRODUCT(-('Diário 3º PA'!$E$5:$E$2043='Analítico Cx.'!$B135),-('Diário 3º PA'!$O$5:$O$2043=N$1),('Diário 3º PA'!$F$5:$F$2043))+SUMPRODUCT(-('Diário 4º PA'!$E$5:$E$2010='Analítico Cx.'!$B135),-('Diário 4º PA'!$O$5:$O$2010=N$1),('Diário 4º PA'!$F$5:$F$2010))</f>
        <v>0</v>
      </c>
      <c r="O135" s="216">
        <f t="shared" si="19"/>
        <v>0</v>
      </c>
      <c r="P135" s="191">
        <f t="shared" si="18"/>
        <v>0</v>
      </c>
    </row>
    <row r="136" spans="1:16" ht="23.25" customHeight="1" x14ac:dyDescent="0.2">
      <c r="A136" s="225" t="s">
        <v>373</v>
      </c>
      <c r="B136" s="114" t="s">
        <v>388</v>
      </c>
      <c r="C136" s="215">
        <f>SUMPRODUCT(-('Diário 1º PA'!$E$5:$E$1982='Analítico Cx.'!$B136),-('Diário 1º PA'!$O$5:$O$1982=C$1),('Diário 1º PA'!$F$5:$F$1982))+SUMPRODUCT(-('Diário 2º PA'!$E$5:$E$2027='Analítico Cx.'!$B136),-('Diário 2º PA'!$O$5:$O$2027=C$1),('Diário 2º PA'!$F$5:$F$2027))+SUMPRODUCT(-('Diário 3º PA'!$E$5:$E$2043='Analítico Cx.'!$B136),-('Diário 3º PA'!$O$5:$O$2043=C$1),('Diário 3º PA'!$F$5:$F$2043))+SUMPRODUCT(-('Diário 4º PA'!$E$5:$E$2010='Analítico Cx.'!$B136),-('Diário 4º PA'!$O$5:$O$2010=C$1),('Diário 4º PA'!$F$5:$F$2010))</f>
        <v>0</v>
      </c>
      <c r="D136" s="215">
        <f>SUMPRODUCT(-('Diário 1º PA'!$E$5:$E$1982='Analítico Cx.'!$B136),-('Diário 1º PA'!$O$5:$O$1982=D$1),('Diário 1º PA'!$F$5:$F$1982))+SUMPRODUCT(-('Diário 2º PA'!$E$5:$E$2027='Analítico Cx.'!$B136),-('Diário 2º PA'!$O$5:$O$2027=D$1),('Diário 2º PA'!$F$5:$F$2027))+SUMPRODUCT(-('Diário 3º PA'!$E$5:$E$2043='Analítico Cx.'!$B136),-('Diário 3º PA'!$O$5:$O$2043=D$1),('Diário 3º PA'!$F$5:$F$2043))+SUMPRODUCT(-('Diário 4º PA'!$E$5:$E$2010='Analítico Cx.'!$B136),-('Diário 4º PA'!$O$5:$O$2010=D$1),('Diário 4º PA'!$F$5:$F$2010))</f>
        <v>0</v>
      </c>
      <c r="E136" s="215">
        <f>SUMPRODUCT(-('Diário 1º PA'!$E$5:$E$1982='Analítico Cx.'!$B136),-('Diário 1º PA'!$O$5:$O$1982=E$1),('Diário 1º PA'!$F$5:$F$1982))+SUMPRODUCT(-('Diário 2º PA'!$E$5:$E$2027='Analítico Cx.'!$B136),-('Diário 2º PA'!$O$5:$O$2027=E$1),('Diário 2º PA'!$F$5:$F$2027))+SUMPRODUCT(-('Diário 3º PA'!$E$5:$E$2043='Analítico Cx.'!$B136),-('Diário 3º PA'!$O$5:$O$2043=E$1),('Diário 3º PA'!$F$5:$F$2043))+SUMPRODUCT(-('Diário 4º PA'!$E$5:$E$2010='Analítico Cx.'!$B136),-('Diário 4º PA'!$O$5:$O$2010=E$1),('Diário 4º PA'!$F$5:$F$2010))</f>
        <v>0</v>
      </c>
      <c r="F136" s="215">
        <f>SUMPRODUCT(-('Diário 1º PA'!$E$5:$E$1982='Analítico Cx.'!$B136),-('Diário 1º PA'!$O$5:$O$1982=F$1),('Diário 1º PA'!$F$5:$F$1982))+SUMPRODUCT(-('Diário 2º PA'!$E$5:$E$2027='Analítico Cx.'!$B136),-('Diário 2º PA'!$O$5:$O$2027=F$1),('Diário 2º PA'!$F$5:$F$2027))+SUMPRODUCT(-('Diário 3º PA'!$E$5:$E$2043='Analítico Cx.'!$B136),-('Diário 3º PA'!$O$5:$O$2043=F$1),('Diário 3º PA'!$F$5:$F$2043))+SUMPRODUCT(-('Diário 4º PA'!$E$5:$E$2010='Analítico Cx.'!$B136),-('Diário 4º PA'!$O$5:$O$2010=F$1),('Diário 4º PA'!$F$5:$F$2010))</f>
        <v>0</v>
      </c>
      <c r="G136" s="215">
        <f>SUMPRODUCT(-('Diário 1º PA'!$E$5:$E$1982='Analítico Cx.'!$B136),-('Diário 1º PA'!$O$5:$O$1982=G$1),('Diário 1º PA'!$F$5:$F$1982))+SUMPRODUCT(-('Diário 2º PA'!$E$5:$E$2027='Analítico Cx.'!$B136),-('Diário 2º PA'!$O$5:$O$2027=G$1),('Diário 2º PA'!$F$5:$F$2027))+SUMPRODUCT(-('Diário 3º PA'!$E$5:$E$2043='Analítico Cx.'!$B136),-('Diário 3º PA'!$O$5:$O$2043=G$1),('Diário 3º PA'!$F$5:$F$2043))+SUMPRODUCT(-('Diário 4º PA'!$E$5:$E$2010='Analítico Cx.'!$B136),-('Diário 4º PA'!$O$5:$O$2010=G$1),('Diário 4º PA'!$F$5:$F$2010))</f>
        <v>0</v>
      </c>
      <c r="H136" s="215">
        <f>SUMPRODUCT(-('Diário 1º PA'!$E$5:$E$1982='Analítico Cx.'!$B136),-('Diário 1º PA'!$O$5:$O$1982=H$1),('Diário 1º PA'!$F$5:$F$1982))+SUMPRODUCT(-('Diário 2º PA'!$E$5:$E$2027='Analítico Cx.'!$B136),-('Diário 2º PA'!$O$5:$O$2027=H$1),('Diário 2º PA'!$F$5:$F$2027))+SUMPRODUCT(-('Diário 3º PA'!$E$5:$E$2043='Analítico Cx.'!$B136),-('Diário 3º PA'!$O$5:$O$2043=H$1),('Diário 3º PA'!$F$5:$F$2043))+SUMPRODUCT(-('Diário 4º PA'!$E$5:$E$2010='Analítico Cx.'!$B136),-('Diário 4º PA'!$O$5:$O$2010=H$1),('Diário 4º PA'!$F$5:$F$2010))</f>
        <v>0</v>
      </c>
      <c r="I136" s="215">
        <f>SUMPRODUCT(-('Diário 1º PA'!$E$5:$E$1982='Analítico Cx.'!$B136),-('Diário 1º PA'!$O$5:$O$1982=I$1),('Diário 1º PA'!$F$5:$F$1982))+SUMPRODUCT(-('Diário 2º PA'!$E$5:$E$2027='Analítico Cx.'!$B136),-('Diário 2º PA'!$O$5:$O$2027=I$1),('Diário 2º PA'!$F$5:$F$2027))+SUMPRODUCT(-('Diário 3º PA'!$E$5:$E$2043='Analítico Cx.'!$B136),-('Diário 3º PA'!$O$5:$O$2043=I$1),('Diário 3º PA'!$F$5:$F$2043))+SUMPRODUCT(-('Diário 4º PA'!$E$5:$E$2010='Analítico Cx.'!$B136),-('Diário 4º PA'!$O$5:$O$2010=I$1),('Diário 4º PA'!$F$5:$F$2010))</f>
        <v>0</v>
      </c>
      <c r="J136" s="215">
        <f>SUMPRODUCT(-('Diário 1º PA'!$E$5:$E$1982='Analítico Cx.'!$B136),-('Diário 1º PA'!$O$5:$O$1982=J$1),('Diário 1º PA'!$F$5:$F$1982))+SUMPRODUCT(-('Diário 2º PA'!$E$5:$E$2027='Analítico Cx.'!$B136),-('Diário 2º PA'!$O$5:$O$2027=J$1),('Diário 2º PA'!$F$5:$F$2027))+SUMPRODUCT(-('Diário 3º PA'!$E$5:$E$2043='Analítico Cx.'!$B136),-('Diário 3º PA'!$O$5:$O$2043=J$1),('Diário 3º PA'!$F$5:$F$2043))+SUMPRODUCT(-('Diário 4º PA'!$E$5:$E$2010='Analítico Cx.'!$B136),-('Diário 4º PA'!$O$5:$O$2010=J$1),('Diário 4º PA'!$F$5:$F$2010))</f>
        <v>0</v>
      </c>
      <c r="K136" s="215">
        <f>SUMPRODUCT(-('Diário 1º PA'!$E$5:$E$1982='Analítico Cx.'!$B136),-('Diário 1º PA'!$O$5:$O$1982=K$1),('Diário 1º PA'!$F$5:$F$1982))+SUMPRODUCT(-('Diário 2º PA'!$E$5:$E$2027='Analítico Cx.'!$B136),-('Diário 2º PA'!$O$5:$O$2027=K$1),('Diário 2º PA'!$F$5:$F$2027))+SUMPRODUCT(-('Diário 3º PA'!$E$5:$E$2043='Analítico Cx.'!$B136),-('Diário 3º PA'!$O$5:$O$2043=K$1),('Diário 3º PA'!$F$5:$F$2043))+SUMPRODUCT(-('Diário 4º PA'!$E$5:$E$2010='Analítico Cx.'!$B136),-('Diário 4º PA'!$O$5:$O$2010=K$1),('Diário 4º PA'!$F$5:$F$2010))</f>
        <v>0</v>
      </c>
      <c r="L136" s="215">
        <f>SUMPRODUCT(-('Diário 1º PA'!$E$5:$E$1982='Analítico Cx.'!$B136),-('Diário 1º PA'!$O$5:$O$1982=L$1),('Diário 1º PA'!$F$5:$F$1982))+SUMPRODUCT(-('Diário 2º PA'!$E$5:$E$2027='Analítico Cx.'!$B136),-('Diário 2º PA'!$O$5:$O$2027=L$1),('Diário 2º PA'!$F$5:$F$2027))+SUMPRODUCT(-('Diário 3º PA'!$E$5:$E$2043='Analítico Cx.'!$B136),-('Diário 3º PA'!$O$5:$O$2043=L$1),('Diário 3º PA'!$F$5:$F$2043))+SUMPRODUCT(-('Diário 4º PA'!$E$5:$E$2010='Analítico Cx.'!$B136),-('Diário 4º PA'!$O$5:$O$2010=L$1),('Diário 4º PA'!$F$5:$F$2010))</f>
        <v>0</v>
      </c>
      <c r="M136" s="215">
        <f>SUMPRODUCT(-('Diário 1º PA'!$E$5:$E$1982='Analítico Cx.'!$B136),-('Diário 1º PA'!$O$5:$O$1982=M$1),('Diário 1º PA'!$F$5:$F$1982))+SUMPRODUCT(-('Diário 2º PA'!$E$5:$E$2027='Analítico Cx.'!$B136),-('Diário 2º PA'!$O$5:$O$2027=M$1),('Diário 2º PA'!$F$5:$F$2027))+SUMPRODUCT(-('Diário 3º PA'!$E$5:$E$2043='Analítico Cx.'!$B136),-('Diário 3º PA'!$O$5:$O$2043=M$1),('Diário 3º PA'!$F$5:$F$2043))+SUMPRODUCT(-('Diário 4º PA'!$E$5:$E$2010='Analítico Cx.'!$B136),-('Diário 4º PA'!$O$5:$O$2010=M$1),('Diário 4º PA'!$F$5:$F$2010))</f>
        <v>0</v>
      </c>
      <c r="N136" s="215">
        <f>SUMPRODUCT(-('Diário 1º PA'!$E$5:$E$1982='Analítico Cx.'!$B136),-('Diário 1º PA'!$O$5:$O$1982=N$1),('Diário 1º PA'!$F$5:$F$1982))+SUMPRODUCT(-('Diário 2º PA'!$E$5:$E$2027='Analítico Cx.'!$B136),-('Diário 2º PA'!$O$5:$O$2027=N$1),('Diário 2º PA'!$F$5:$F$2027))+SUMPRODUCT(-('Diário 3º PA'!$E$5:$E$2043='Analítico Cx.'!$B136),-('Diário 3º PA'!$O$5:$O$2043=N$1),('Diário 3º PA'!$F$5:$F$2043))+SUMPRODUCT(-('Diário 4º PA'!$E$5:$E$2010='Analítico Cx.'!$B136),-('Diário 4º PA'!$O$5:$O$2010=N$1),('Diário 4º PA'!$F$5:$F$2010))</f>
        <v>0</v>
      </c>
      <c r="O136" s="216">
        <f t="shared" si="19"/>
        <v>0</v>
      </c>
      <c r="P136" s="191">
        <f t="shared" si="18"/>
        <v>0</v>
      </c>
    </row>
    <row r="137" spans="1:16" ht="23.25" customHeight="1" x14ac:dyDescent="0.2">
      <c r="A137" s="225" t="s">
        <v>374</v>
      </c>
      <c r="B137" s="114" t="s">
        <v>389</v>
      </c>
      <c r="C137" s="215">
        <f>SUMPRODUCT(-('Diário 1º PA'!$E$5:$E$1982='Analítico Cx.'!$B137),-('Diário 1º PA'!$O$5:$O$1982=C$1),('Diário 1º PA'!$F$5:$F$1982))+SUMPRODUCT(-('Diário 2º PA'!$E$5:$E$2027='Analítico Cx.'!$B137),-('Diário 2º PA'!$O$5:$O$2027=C$1),('Diário 2º PA'!$F$5:$F$2027))+SUMPRODUCT(-('Diário 3º PA'!$E$5:$E$2043='Analítico Cx.'!$B137),-('Diário 3º PA'!$O$5:$O$2043=C$1),('Diário 3º PA'!$F$5:$F$2043))+SUMPRODUCT(-('Diário 4º PA'!$E$5:$E$2010='Analítico Cx.'!$B137),-('Diário 4º PA'!$O$5:$O$2010=C$1),('Diário 4º PA'!$F$5:$F$2010))</f>
        <v>0</v>
      </c>
      <c r="D137" s="215">
        <f>SUMPRODUCT(-('Diário 1º PA'!$E$5:$E$1982='Analítico Cx.'!$B137),-('Diário 1º PA'!$O$5:$O$1982=D$1),('Diário 1º PA'!$F$5:$F$1982))+SUMPRODUCT(-('Diário 2º PA'!$E$5:$E$2027='Analítico Cx.'!$B137),-('Diário 2º PA'!$O$5:$O$2027=D$1),('Diário 2º PA'!$F$5:$F$2027))+SUMPRODUCT(-('Diário 3º PA'!$E$5:$E$2043='Analítico Cx.'!$B137),-('Diário 3º PA'!$O$5:$O$2043=D$1),('Diário 3º PA'!$F$5:$F$2043))+SUMPRODUCT(-('Diário 4º PA'!$E$5:$E$2010='Analítico Cx.'!$B137),-('Diário 4º PA'!$O$5:$O$2010=D$1),('Diário 4º PA'!$F$5:$F$2010))</f>
        <v>4456.95</v>
      </c>
      <c r="E137" s="215">
        <f>SUMPRODUCT(-('Diário 1º PA'!$E$5:$E$1982='Analítico Cx.'!$B137),-('Diário 1º PA'!$O$5:$O$1982=E$1),('Diário 1º PA'!$F$5:$F$1982))+SUMPRODUCT(-('Diário 2º PA'!$E$5:$E$2027='Analítico Cx.'!$B137),-('Diário 2º PA'!$O$5:$O$2027=E$1),('Diário 2º PA'!$F$5:$F$2027))+SUMPRODUCT(-('Diário 3º PA'!$E$5:$E$2043='Analítico Cx.'!$B137),-('Diário 3º PA'!$O$5:$O$2043=E$1),('Diário 3º PA'!$F$5:$F$2043))+SUMPRODUCT(-('Diário 4º PA'!$E$5:$E$2010='Analítico Cx.'!$B137),-('Diário 4º PA'!$O$5:$O$2010=E$1),('Diário 4º PA'!$F$5:$F$2010))</f>
        <v>0</v>
      </c>
      <c r="F137" s="215">
        <f>SUMPRODUCT(-('Diário 1º PA'!$E$5:$E$1982='Analítico Cx.'!$B137),-('Diário 1º PA'!$O$5:$O$1982=F$1),('Diário 1º PA'!$F$5:$F$1982))+SUMPRODUCT(-('Diário 2º PA'!$E$5:$E$2027='Analítico Cx.'!$B137),-('Diário 2º PA'!$O$5:$O$2027=F$1),('Diário 2º PA'!$F$5:$F$2027))+SUMPRODUCT(-('Diário 3º PA'!$E$5:$E$2043='Analítico Cx.'!$B137),-('Diário 3º PA'!$O$5:$O$2043=F$1),('Diário 3º PA'!$F$5:$F$2043))+SUMPRODUCT(-('Diário 4º PA'!$E$5:$E$2010='Analítico Cx.'!$B137),-('Diário 4º PA'!$O$5:$O$2010=F$1),('Diário 4º PA'!$F$5:$F$2010))</f>
        <v>0</v>
      </c>
      <c r="G137" s="215">
        <f>SUMPRODUCT(-('Diário 1º PA'!$E$5:$E$1982='Analítico Cx.'!$B137),-('Diário 1º PA'!$O$5:$O$1982=G$1),('Diário 1º PA'!$F$5:$F$1982))+SUMPRODUCT(-('Diário 2º PA'!$E$5:$E$2027='Analítico Cx.'!$B137),-('Diário 2º PA'!$O$5:$O$2027=G$1),('Diário 2º PA'!$F$5:$F$2027))+SUMPRODUCT(-('Diário 3º PA'!$E$5:$E$2043='Analítico Cx.'!$B137),-('Diário 3º PA'!$O$5:$O$2043=G$1),('Diário 3º PA'!$F$5:$F$2043))+SUMPRODUCT(-('Diário 4º PA'!$E$5:$E$2010='Analítico Cx.'!$B137),-('Diário 4º PA'!$O$5:$O$2010=G$1),('Diário 4º PA'!$F$5:$F$2010))</f>
        <v>0</v>
      </c>
      <c r="H137" s="215">
        <f>SUMPRODUCT(-('Diário 1º PA'!$E$5:$E$1982='Analítico Cx.'!$B137),-('Diário 1º PA'!$O$5:$O$1982=H$1),('Diário 1º PA'!$F$5:$F$1982))+SUMPRODUCT(-('Diário 2º PA'!$E$5:$E$2027='Analítico Cx.'!$B137),-('Diário 2º PA'!$O$5:$O$2027=H$1),('Diário 2º PA'!$F$5:$F$2027))+SUMPRODUCT(-('Diário 3º PA'!$E$5:$E$2043='Analítico Cx.'!$B137),-('Diário 3º PA'!$O$5:$O$2043=H$1),('Diário 3º PA'!$F$5:$F$2043))+SUMPRODUCT(-('Diário 4º PA'!$E$5:$E$2010='Analítico Cx.'!$B137),-('Diário 4º PA'!$O$5:$O$2010=H$1),('Diário 4º PA'!$F$5:$F$2010))</f>
        <v>0</v>
      </c>
      <c r="I137" s="215">
        <f>SUMPRODUCT(-('Diário 1º PA'!$E$5:$E$1982='Analítico Cx.'!$B137),-('Diário 1º PA'!$O$5:$O$1982=I$1),('Diário 1º PA'!$F$5:$F$1982))+SUMPRODUCT(-('Diário 2º PA'!$E$5:$E$2027='Analítico Cx.'!$B137),-('Diário 2º PA'!$O$5:$O$2027=I$1),('Diário 2º PA'!$F$5:$F$2027))+SUMPRODUCT(-('Diário 3º PA'!$E$5:$E$2043='Analítico Cx.'!$B137),-('Diário 3º PA'!$O$5:$O$2043=I$1),('Diário 3º PA'!$F$5:$F$2043))+SUMPRODUCT(-('Diário 4º PA'!$E$5:$E$2010='Analítico Cx.'!$B137),-('Diário 4º PA'!$O$5:$O$2010=I$1),('Diário 4º PA'!$F$5:$F$2010))</f>
        <v>0</v>
      </c>
      <c r="J137" s="215">
        <f>SUMPRODUCT(-('Diário 1º PA'!$E$5:$E$1982='Analítico Cx.'!$B137),-('Diário 1º PA'!$O$5:$O$1982=J$1),('Diário 1º PA'!$F$5:$F$1982))+SUMPRODUCT(-('Diário 2º PA'!$E$5:$E$2027='Analítico Cx.'!$B137),-('Diário 2º PA'!$O$5:$O$2027=J$1),('Diário 2º PA'!$F$5:$F$2027))+SUMPRODUCT(-('Diário 3º PA'!$E$5:$E$2043='Analítico Cx.'!$B137),-('Diário 3º PA'!$O$5:$O$2043=J$1),('Diário 3º PA'!$F$5:$F$2043))+SUMPRODUCT(-('Diário 4º PA'!$E$5:$E$2010='Analítico Cx.'!$B137),-('Diário 4º PA'!$O$5:$O$2010=J$1),('Diário 4º PA'!$F$5:$F$2010))</f>
        <v>0</v>
      </c>
      <c r="K137" s="215">
        <f>SUMPRODUCT(-('Diário 1º PA'!$E$5:$E$1982='Analítico Cx.'!$B137),-('Diário 1º PA'!$O$5:$O$1982=K$1),('Diário 1º PA'!$F$5:$F$1982))+SUMPRODUCT(-('Diário 2º PA'!$E$5:$E$2027='Analítico Cx.'!$B137),-('Diário 2º PA'!$O$5:$O$2027=K$1),('Diário 2º PA'!$F$5:$F$2027))+SUMPRODUCT(-('Diário 3º PA'!$E$5:$E$2043='Analítico Cx.'!$B137),-('Diário 3º PA'!$O$5:$O$2043=K$1),('Diário 3º PA'!$F$5:$F$2043))+SUMPRODUCT(-('Diário 4º PA'!$E$5:$E$2010='Analítico Cx.'!$B137),-('Diário 4º PA'!$O$5:$O$2010=K$1),('Diário 4º PA'!$F$5:$F$2010))</f>
        <v>0</v>
      </c>
      <c r="L137" s="215">
        <f>SUMPRODUCT(-('Diário 1º PA'!$E$5:$E$1982='Analítico Cx.'!$B137),-('Diário 1º PA'!$O$5:$O$1982=L$1),('Diário 1º PA'!$F$5:$F$1982))+SUMPRODUCT(-('Diário 2º PA'!$E$5:$E$2027='Analítico Cx.'!$B137),-('Diário 2º PA'!$O$5:$O$2027=L$1),('Diário 2º PA'!$F$5:$F$2027))+SUMPRODUCT(-('Diário 3º PA'!$E$5:$E$2043='Analítico Cx.'!$B137),-('Diário 3º PA'!$O$5:$O$2043=L$1),('Diário 3º PA'!$F$5:$F$2043))+SUMPRODUCT(-('Diário 4º PA'!$E$5:$E$2010='Analítico Cx.'!$B137),-('Diário 4º PA'!$O$5:$O$2010=L$1),('Diário 4º PA'!$F$5:$F$2010))</f>
        <v>0</v>
      </c>
      <c r="M137" s="215">
        <f>SUMPRODUCT(-('Diário 1º PA'!$E$5:$E$1982='Analítico Cx.'!$B137),-('Diário 1º PA'!$O$5:$O$1982=M$1),('Diário 1º PA'!$F$5:$F$1982))+SUMPRODUCT(-('Diário 2º PA'!$E$5:$E$2027='Analítico Cx.'!$B137),-('Diário 2º PA'!$O$5:$O$2027=M$1),('Diário 2º PA'!$F$5:$F$2027))+SUMPRODUCT(-('Diário 3º PA'!$E$5:$E$2043='Analítico Cx.'!$B137),-('Diário 3º PA'!$O$5:$O$2043=M$1),('Diário 3º PA'!$F$5:$F$2043))+SUMPRODUCT(-('Diário 4º PA'!$E$5:$E$2010='Analítico Cx.'!$B137),-('Diário 4º PA'!$O$5:$O$2010=M$1),('Diário 4º PA'!$F$5:$F$2010))</f>
        <v>0</v>
      </c>
      <c r="N137" s="215">
        <f>SUMPRODUCT(-('Diário 1º PA'!$E$5:$E$1982='Analítico Cx.'!$B137),-('Diário 1º PA'!$O$5:$O$1982=N$1),('Diário 1º PA'!$F$5:$F$1982))+SUMPRODUCT(-('Diário 2º PA'!$E$5:$E$2027='Analítico Cx.'!$B137),-('Diário 2º PA'!$O$5:$O$2027=N$1),('Diário 2º PA'!$F$5:$F$2027))+SUMPRODUCT(-('Diário 3º PA'!$E$5:$E$2043='Analítico Cx.'!$B137),-('Diário 3º PA'!$O$5:$O$2043=N$1),('Diário 3º PA'!$F$5:$F$2043))+SUMPRODUCT(-('Diário 4º PA'!$E$5:$E$2010='Analítico Cx.'!$B137),-('Diário 4º PA'!$O$5:$O$2010=N$1),('Diário 4º PA'!$F$5:$F$2010))</f>
        <v>0</v>
      </c>
      <c r="O137" s="216">
        <f t="shared" si="19"/>
        <v>4456.95</v>
      </c>
      <c r="P137" s="191">
        <f t="shared" si="18"/>
        <v>6.4657967186547828E-4</v>
      </c>
    </row>
    <row r="138" spans="1:16" ht="23.25" customHeight="1" x14ac:dyDescent="0.2">
      <c r="A138" s="225" t="s">
        <v>375</v>
      </c>
      <c r="B138" s="114" t="s">
        <v>390</v>
      </c>
      <c r="C138" s="215">
        <f>SUMPRODUCT(-('Diário 1º PA'!$E$5:$E$1982='Analítico Cx.'!$B138),-('Diário 1º PA'!$O$5:$O$1982=C$1),('Diário 1º PA'!$F$5:$F$1982))+SUMPRODUCT(-('Diário 2º PA'!$E$5:$E$2027='Analítico Cx.'!$B138),-('Diário 2º PA'!$O$5:$O$2027=C$1),('Diário 2º PA'!$F$5:$F$2027))+SUMPRODUCT(-('Diário 3º PA'!$E$5:$E$2043='Analítico Cx.'!$B138),-('Diário 3º PA'!$O$5:$O$2043=C$1),('Diário 3º PA'!$F$5:$F$2043))+SUMPRODUCT(-('Diário 4º PA'!$E$5:$E$2010='Analítico Cx.'!$B138),-('Diário 4º PA'!$O$5:$O$2010=C$1),('Diário 4º PA'!$F$5:$F$2010))</f>
        <v>0</v>
      </c>
      <c r="D138" s="215">
        <f>SUMPRODUCT(-('Diário 1º PA'!$E$5:$E$1982='Analítico Cx.'!$B138),-('Diário 1º PA'!$O$5:$O$1982=D$1),('Diário 1º PA'!$F$5:$F$1982))+SUMPRODUCT(-('Diário 2º PA'!$E$5:$E$2027='Analítico Cx.'!$B138),-('Diário 2º PA'!$O$5:$O$2027=D$1),('Diário 2º PA'!$F$5:$F$2027))+SUMPRODUCT(-('Diário 3º PA'!$E$5:$E$2043='Analítico Cx.'!$B138),-('Diário 3º PA'!$O$5:$O$2043=D$1),('Diário 3º PA'!$F$5:$F$2043))+SUMPRODUCT(-('Diário 4º PA'!$E$5:$E$2010='Analítico Cx.'!$B138),-('Diário 4º PA'!$O$5:$O$2010=D$1),('Diário 4º PA'!$F$5:$F$2010))</f>
        <v>11660.296</v>
      </c>
      <c r="E138" s="215">
        <f>SUMPRODUCT(-('Diário 1º PA'!$E$5:$E$1982='Analítico Cx.'!$B138),-('Diário 1º PA'!$O$5:$O$1982=E$1),('Diário 1º PA'!$F$5:$F$1982))+SUMPRODUCT(-('Diário 2º PA'!$E$5:$E$2027='Analítico Cx.'!$B138),-('Diário 2º PA'!$O$5:$O$2027=E$1),('Diário 2º PA'!$F$5:$F$2027))+SUMPRODUCT(-('Diário 3º PA'!$E$5:$E$2043='Analítico Cx.'!$B138),-('Diário 3º PA'!$O$5:$O$2043=E$1),('Diário 3º PA'!$F$5:$F$2043))+SUMPRODUCT(-('Diário 4º PA'!$E$5:$E$2010='Analítico Cx.'!$B138),-('Diário 4º PA'!$O$5:$O$2010=E$1),('Diário 4º PA'!$F$5:$F$2010))</f>
        <v>10818.2</v>
      </c>
      <c r="F138" s="215">
        <f>SUMPRODUCT(-('Diário 1º PA'!$E$5:$E$1982='Analítico Cx.'!$B138),-('Diário 1º PA'!$O$5:$O$1982=F$1),('Diário 1º PA'!$F$5:$F$1982))+SUMPRODUCT(-('Diário 2º PA'!$E$5:$E$2027='Analítico Cx.'!$B138),-('Diário 2º PA'!$O$5:$O$2027=F$1),('Diário 2º PA'!$F$5:$F$2027))+SUMPRODUCT(-('Diário 3º PA'!$E$5:$E$2043='Analítico Cx.'!$B138),-('Diário 3º PA'!$O$5:$O$2043=F$1),('Diário 3º PA'!$F$5:$F$2043))+SUMPRODUCT(-('Diário 4º PA'!$E$5:$E$2010='Analítico Cx.'!$B138),-('Diário 4º PA'!$O$5:$O$2010=F$1),('Diário 4º PA'!$F$5:$F$2010))</f>
        <v>0</v>
      </c>
      <c r="G138" s="215">
        <f>SUMPRODUCT(-('Diário 1º PA'!$E$5:$E$1982='Analítico Cx.'!$B138),-('Diário 1º PA'!$O$5:$O$1982=G$1),('Diário 1º PA'!$F$5:$F$1982))+SUMPRODUCT(-('Diário 2º PA'!$E$5:$E$2027='Analítico Cx.'!$B138),-('Diário 2º PA'!$O$5:$O$2027=G$1),('Diário 2º PA'!$F$5:$F$2027))+SUMPRODUCT(-('Diário 3º PA'!$E$5:$E$2043='Analítico Cx.'!$B138),-('Diário 3º PA'!$O$5:$O$2043=G$1),('Diário 3º PA'!$F$5:$F$2043))+SUMPRODUCT(-('Diário 4º PA'!$E$5:$E$2010='Analítico Cx.'!$B138),-('Diário 4º PA'!$O$5:$O$2010=G$1),('Diário 4º PA'!$F$5:$F$2010))</f>
        <v>0</v>
      </c>
      <c r="H138" s="215">
        <f>SUMPRODUCT(-('Diário 1º PA'!$E$5:$E$1982='Analítico Cx.'!$B138),-('Diário 1º PA'!$O$5:$O$1982=H$1),('Diário 1º PA'!$F$5:$F$1982))+SUMPRODUCT(-('Diário 2º PA'!$E$5:$E$2027='Analítico Cx.'!$B138),-('Diário 2º PA'!$O$5:$O$2027=H$1),('Diário 2º PA'!$F$5:$F$2027))+SUMPRODUCT(-('Diário 3º PA'!$E$5:$E$2043='Analítico Cx.'!$B138),-('Diário 3º PA'!$O$5:$O$2043=H$1),('Diário 3º PA'!$F$5:$F$2043))+SUMPRODUCT(-('Diário 4º PA'!$E$5:$E$2010='Analítico Cx.'!$B138),-('Diário 4º PA'!$O$5:$O$2010=H$1),('Diário 4º PA'!$F$5:$F$2010))</f>
        <v>0</v>
      </c>
      <c r="I138" s="215">
        <f>SUMPRODUCT(-('Diário 1º PA'!$E$5:$E$1982='Analítico Cx.'!$B138),-('Diário 1º PA'!$O$5:$O$1982=I$1),('Diário 1º PA'!$F$5:$F$1982))+SUMPRODUCT(-('Diário 2º PA'!$E$5:$E$2027='Analítico Cx.'!$B138),-('Diário 2º PA'!$O$5:$O$2027=I$1),('Diário 2º PA'!$F$5:$F$2027))+SUMPRODUCT(-('Diário 3º PA'!$E$5:$E$2043='Analítico Cx.'!$B138),-('Diário 3º PA'!$O$5:$O$2043=I$1),('Diário 3º PA'!$F$5:$F$2043))+SUMPRODUCT(-('Diário 4º PA'!$E$5:$E$2010='Analítico Cx.'!$B138),-('Diário 4º PA'!$O$5:$O$2010=I$1),('Diário 4º PA'!$F$5:$F$2010))</f>
        <v>0</v>
      </c>
      <c r="J138" s="215">
        <f>SUMPRODUCT(-('Diário 1º PA'!$E$5:$E$1982='Analítico Cx.'!$B138),-('Diário 1º PA'!$O$5:$O$1982=J$1),('Diário 1º PA'!$F$5:$F$1982))+SUMPRODUCT(-('Diário 2º PA'!$E$5:$E$2027='Analítico Cx.'!$B138),-('Diário 2º PA'!$O$5:$O$2027=J$1),('Diário 2º PA'!$F$5:$F$2027))+SUMPRODUCT(-('Diário 3º PA'!$E$5:$E$2043='Analítico Cx.'!$B138),-('Diário 3º PA'!$O$5:$O$2043=J$1),('Diário 3º PA'!$F$5:$F$2043))+SUMPRODUCT(-('Diário 4º PA'!$E$5:$E$2010='Analítico Cx.'!$B138),-('Diário 4º PA'!$O$5:$O$2010=J$1),('Diário 4º PA'!$F$5:$F$2010))</f>
        <v>0</v>
      </c>
      <c r="K138" s="215">
        <f>SUMPRODUCT(-('Diário 1º PA'!$E$5:$E$1982='Analítico Cx.'!$B138),-('Diário 1º PA'!$O$5:$O$1982=K$1),('Diário 1º PA'!$F$5:$F$1982))+SUMPRODUCT(-('Diário 2º PA'!$E$5:$E$2027='Analítico Cx.'!$B138),-('Diário 2º PA'!$O$5:$O$2027=K$1),('Diário 2º PA'!$F$5:$F$2027))+SUMPRODUCT(-('Diário 3º PA'!$E$5:$E$2043='Analítico Cx.'!$B138),-('Diário 3º PA'!$O$5:$O$2043=K$1),('Diário 3º PA'!$F$5:$F$2043))+SUMPRODUCT(-('Diário 4º PA'!$E$5:$E$2010='Analítico Cx.'!$B138),-('Diário 4º PA'!$O$5:$O$2010=K$1),('Diário 4º PA'!$F$5:$F$2010))</f>
        <v>0</v>
      </c>
      <c r="L138" s="215">
        <f>SUMPRODUCT(-('Diário 1º PA'!$E$5:$E$1982='Analítico Cx.'!$B138),-('Diário 1º PA'!$O$5:$O$1982=L$1),('Diário 1º PA'!$F$5:$F$1982))+SUMPRODUCT(-('Diário 2º PA'!$E$5:$E$2027='Analítico Cx.'!$B138),-('Diário 2º PA'!$O$5:$O$2027=L$1),('Diário 2º PA'!$F$5:$F$2027))+SUMPRODUCT(-('Diário 3º PA'!$E$5:$E$2043='Analítico Cx.'!$B138),-('Diário 3º PA'!$O$5:$O$2043=L$1),('Diário 3º PA'!$F$5:$F$2043))+SUMPRODUCT(-('Diário 4º PA'!$E$5:$E$2010='Analítico Cx.'!$B138),-('Diário 4º PA'!$O$5:$O$2010=L$1),('Diário 4º PA'!$F$5:$F$2010))</f>
        <v>0</v>
      </c>
      <c r="M138" s="215">
        <f>SUMPRODUCT(-('Diário 1º PA'!$E$5:$E$1982='Analítico Cx.'!$B138),-('Diário 1º PA'!$O$5:$O$1982=M$1),('Diário 1º PA'!$F$5:$F$1982))+SUMPRODUCT(-('Diário 2º PA'!$E$5:$E$2027='Analítico Cx.'!$B138),-('Diário 2º PA'!$O$5:$O$2027=M$1),('Diário 2º PA'!$F$5:$F$2027))+SUMPRODUCT(-('Diário 3º PA'!$E$5:$E$2043='Analítico Cx.'!$B138),-('Diário 3º PA'!$O$5:$O$2043=M$1),('Diário 3º PA'!$F$5:$F$2043))+SUMPRODUCT(-('Diário 4º PA'!$E$5:$E$2010='Analítico Cx.'!$B138),-('Diário 4º PA'!$O$5:$O$2010=M$1),('Diário 4º PA'!$F$5:$F$2010))</f>
        <v>0</v>
      </c>
      <c r="N138" s="215">
        <f>SUMPRODUCT(-('Diário 1º PA'!$E$5:$E$1982='Analítico Cx.'!$B138),-('Diário 1º PA'!$O$5:$O$1982=N$1),('Diário 1º PA'!$F$5:$F$1982))+SUMPRODUCT(-('Diário 2º PA'!$E$5:$E$2027='Analítico Cx.'!$B138),-('Diário 2º PA'!$O$5:$O$2027=N$1),('Diário 2º PA'!$F$5:$F$2027))+SUMPRODUCT(-('Diário 3º PA'!$E$5:$E$2043='Analítico Cx.'!$B138),-('Diário 3º PA'!$O$5:$O$2043=N$1),('Diário 3º PA'!$F$5:$F$2043))+SUMPRODUCT(-('Diário 4º PA'!$E$5:$E$2010='Analítico Cx.'!$B138),-('Diário 4º PA'!$O$5:$O$2010=N$1),('Diário 4º PA'!$F$5:$F$2010))</f>
        <v>0</v>
      </c>
      <c r="O138" s="216">
        <f t="shared" si="19"/>
        <v>22478.495999999999</v>
      </c>
      <c r="P138" s="191">
        <f t="shared" si="18"/>
        <v>3.2610055234430419E-3</v>
      </c>
    </row>
    <row r="139" spans="1:16" ht="23.25" customHeight="1" x14ac:dyDescent="0.2">
      <c r="A139" s="225" t="s">
        <v>376</v>
      </c>
      <c r="B139" s="226" t="s">
        <v>391</v>
      </c>
      <c r="C139" s="215"/>
      <c r="D139" s="215"/>
      <c r="E139" s="215"/>
      <c r="F139" s="215"/>
      <c r="G139" s="215"/>
      <c r="H139" s="215"/>
      <c r="I139" s="215"/>
      <c r="J139" s="215"/>
      <c r="K139" s="215"/>
      <c r="L139" s="215"/>
      <c r="M139" s="215"/>
      <c r="N139" s="215"/>
      <c r="O139" s="216"/>
      <c r="P139" s="191"/>
    </row>
    <row r="140" spans="1:16" ht="23.25" customHeight="1" x14ac:dyDescent="0.2">
      <c r="A140" s="225" t="s">
        <v>481</v>
      </c>
      <c r="B140" s="114" t="s">
        <v>296</v>
      </c>
      <c r="C140" s="215">
        <f>SUMPRODUCT(-('Diário 1º PA'!$E$5:$E$1982='Analítico Cx.'!$B140),-('Diário 1º PA'!$O$5:$O$1982=C$1),('Diário 1º PA'!$F$5:$F$1982))+SUMPRODUCT(-('Diário 2º PA'!$E$5:$E$2027='Analítico Cx.'!$B140),-('Diário 2º PA'!$O$5:$O$2027=C$1),('Diário 2º PA'!$F$5:$F$2027))+SUMPRODUCT(-('Diário 3º PA'!$E$5:$E$2043='Analítico Cx.'!$B140),-('Diário 3º PA'!$O$5:$O$2043=C$1),('Diário 3º PA'!$F$5:$F$2043))+SUMPRODUCT(-('Diário 4º PA'!$E$5:$E$2010='Analítico Cx.'!$B140),-('Diário 4º PA'!$O$5:$O$2010=C$1),('Diário 4º PA'!$F$5:$F$2010))</f>
        <v>191</v>
      </c>
      <c r="D140" s="215">
        <f>SUMPRODUCT(-('Diário 1º PA'!$E$5:$E$1982='Analítico Cx.'!$B140),-('Diário 1º PA'!$O$5:$O$1982=D$1),('Diário 1º PA'!$F$5:$F$1982))+SUMPRODUCT(-('Diário 2º PA'!$E$5:$E$2027='Analítico Cx.'!$B140),-('Diário 2º PA'!$O$5:$O$2027=D$1),('Diário 2º PA'!$F$5:$F$2027))+SUMPRODUCT(-('Diário 3º PA'!$E$5:$E$2043='Analítico Cx.'!$B140),-('Diário 3º PA'!$O$5:$O$2043=D$1),('Diário 3º PA'!$F$5:$F$2043))+SUMPRODUCT(-('Diário 4º PA'!$E$5:$E$2010='Analítico Cx.'!$B140),-('Diário 4º PA'!$O$5:$O$2010=D$1),('Diário 4º PA'!$F$5:$F$2010))</f>
        <v>244.47</v>
      </c>
      <c r="E140" s="215">
        <f>SUMPRODUCT(-('Diário 1º PA'!$E$5:$E$1982='Analítico Cx.'!$B140),-('Diário 1º PA'!$O$5:$O$1982=E$1),('Diário 1º PA'!$F$5:$F$1982))+SUMPRODUCT(-('Diário 2º PA'!$E$5:$E$2027='Analítico Cx.'!$B140),-('Diário 2º PA'!$O$5:$O$2027=E$1),('Diário 2º PA'!$F$5:$F$2027))+SUMPRODUCT(-('Diário 3º PA'!$E$5:$E$2043='Analítico Cx.'!$B140),-('Diário 3º PA'!$O$5:$O$2043=E$1),('Diário 3º PA'!$F$5:$F$2043))+SUMPRODUCT(-('Diário 4º PA'!$E$5:$E$2010='Analítico Cx.'!$B140),-('Diário 4º PA'!$O$5:$O$2010=E$1),('Diário 4º PA'!$F$5:$F$2010))</f>
        <v>2689.5</v>
      </c>
      <c r="F140" s="215">
        <f>SUMPRODUCT(-('Diário 1º PA'!$E$5:$E$1982='Analítico Cx.'!$B140),-('Diário 1º PA'!$O$5:$O$1982=F$1),('Diário 1º PA'!$F$5:$F$1982))+SUMPRODUCT(-('Diário 2º PA'!$E$5:$E$2027='Analítico Cx.'!$B140),-('Diário 2º PA'!$O$5:$O$2027=F$1),('Diário 2º PA'!$F$5:$F$2027))+SUMPRODUCT(-('Diário 3º PA'!$E$5:$E$2043='Analítico Cx.'!$B140),-('Diário 3º PA'!$O$5:$O$2043=F$1),('Diário 3º PA'!$F$5:$F$2043))+SUMPRODUCT(-('Diário 4º PA'!$E$5:$E$2010='Analítico Cx.'!$B140),-('Diário 4º PA'!$O$5:$O$2010=F$1),('Diário 4º PA'!$F$5:$F$2010))</f>
        <v>0</v>
      </c>
      <c r="G140" s="215">
        <f>SUMPRODUCT(-('Diário 1º PA'!$E$5:$E$1982='Analítico Cx.'!$B140),-('Diário 1º PA'!$O$5:$O$1982=G$1),('Diário 1º PA'!$F$5:$F$1982))+SUMPRODUCT(-('Diário 2º PA'!$E$5:$E$2027='Analítico Cx.'!$B140),-('Diário 2º PA'!$O$5:$O$2027=G$1),('Diário 2º PA'!$F$5:$F$2027))+SUMPRODUCT(-('Diário 3º PA'!$E$5:$E$2043='Analítico Cx.'!$B140),-('Diário 3º PA'!$O$5:$O$2043=G$1),('Diário 3º PA'!$F$5:$F$2043))+SUMPRODUCT(-('Diário 4º PA'!$E$5:$E$2010='Analítico Cx.'!$B140),-('Diário 4º PA'!$O$5:$O$2010=G$1),('Diário 4º PA'!$F$5:$F$2010))</f>
        <v>0</v>
      </c>
      <c r="H140" s="215">
        <f>SUMPRODUCT(-('Diário 1º PA'!$E$5:$E$1982='Analítico Cx.'!$B140),-('Diário 1º PA'!$O$5:$O$1982=H$1),('Diário 1º PA'!$F$5:$F$1982))+SUMPRODUCT(-('Diário 2º PA'!$E$5:$E$2027='Analítico Cx.'!$B140),-('Diário 2º PA'!$O$5:$O$2027=H$1),('Diário 2º PA'!$F$5:$F$2027))+SUMPRODUCT(-('Diário 3º PA'!$E$5:$E$2043='Analítico Cx.'!$B140),-('Diário 3º PA'!$O$5:$O$2043=H$1),('Diário 3º PA'!$F$5:$F$2043))+SUMPRODUCT(-('Diário 4º PA'!$E$5:$E$2010='Analítico Cx.'!$B140),-('Diário 4º PA'!$O$5:$O$2010=H$1),('Diário 4º PA'!$F$5:$F$2010))</f>
        <v>0</v>
      </c>
      <c r="I140" s="215">
        <f>SUMPRODUCT(-('Diário 1º PA'!$E$5:$E$1982='Analítico Cx.'!$B140),-('Diário 1º PA'!$O$5:$O$1982=I$1),('Diário 1º PA'!$F$5:$F$1982))+SUMPRODUCT(-('Diário 2º PA'!$E$5:$E$2027='Analítico Cx.'!$B140),-('Diário 2º PA'!$O$5:$O$2027=I$1),('Diário 2º PA'!$F$5:$F$2027))+SUMPRODUCT(-('Diário 3º PA'!$E$5:$E$2043='Analítico Cx.'!$B140),-('Diário 3º PA'!$O$5:$O$2043=I$1),('Diário 3º PA'!$F$5:$F$2043))+SUMPRODUCT(-('Diário 4º PA'!$E$5:$E$2010='Analítico Cx.'!$B140),-('Diário 4º PA'!$O$5:$O$2010=I$1),('Diário 4º PA'!$F$5:$F$2010))</f>
        <v>0</v>
      </c>
      <c r="J140" s="215">
        <f>SUMPRODUCT(-('Diário 1º PA'!$E$5:$E$1982='Analítico Cx.'!$B140),-('Diário 1º PA'!$O$5:$O$1982=J$1),('Diário 1º PA'!$F$5:$F$1982))+SUMPRODUCT(-('Diário 2º PA'!$E$5:$E$2027='Analítico Cx.'!$B140),-('Diário 2º PA'!$O$5:$O$2027=J$1),('Diário 2º PA'!$F$5:$F$2027))+SUMPRODUCT(-('Diário 3º PA'!$E$5:$E$2043='Analítico Cx.'!$B140),-('Diário 3º PA'!$O$5:$O$2043=J$1),('Diário 3º PA'!$F$5:$F$2043))+SUMPRODUCT(-('Diário 4º PA'!$E$5:$E$2010='Analítico Cx.'!$B140),-('Diário 4º PA'!$O$5:$O$2010=J$1),('Diário 4º PA'!$F$5:$F$2010))</f>
        <v>0</v>
      </c>
      <c r="K140" s="215">
        <f>SUMPRODUCT(-('Diário 1º PA'!$E$5:$E$1982='Analítico Cx.'!$B140),-('Diário 1º PA'!$O$5:$O$1982=K$1),('Diário 1º PA'!$F$5:$F$1982))+SUMPRODUCT(-('Diário 2º PA'!$E$5:$E$2027='Analítico Cx.'!$B140),-('Diário 2º PA'!$O$5:$O$2027=K$1),('Diário 2º PA'!$F$5:$F$2027))+SUMPRODUCT(-('Diário 3º PA'!$E$5:$E$2043='Analítico Cx.'!$B140),-('Diário 3º PA'!$O$5:$O$2043=K$1),('Diário 3º PA'!$F$5:$F$2043))+SUMPRODUCT(-('Diário 4º PA'!$E$5:$E$2010='Analítico Cx.'!$B140),-('Diário 4º PA'!$O$5:$O$2010=K$1),('Diário 4º PA'!$F$5:$F$2010))</f>
        <v>0</v>
      </c>
      <c r="L140" s="215">
        <f>SUMPRODUCT(-('Diário 1º PA'!$E$5:$E$1982='Analítico Cx.'!$B140),-('Diário 1º PA'!$O$5:$O$1982=L$1),('Diário 1º PA'!$F$5:$F$1982))+SUMPRODUCT(-('Diário 2º PA'!$E$5:$E$2027='Analítico Cx.'!$B140),-('Diário 2º PA'!$O$5:$O$2027=L$1),('Diário 2º PA'!$F$5:$F$2027))+SUMPRODUCT(-('Diário 3º PA'!$E$5:$E$2043='Analítico Cx.'!$B140),-('Diário 3º PA'!$O$5:$O$2043=L$1),('Diário 3º PA'!$F$5:$F$2043))+SUMPRODUCT(-('Diário 4º PA'!$E$5:$E$2010='Analítico Cx.'!$B140),-('Diário 4º PA'!$O$5:$O$2010=L$1),('Diário 4º PA'!$F$5:$F$2010))</f>
        <v>0</v>
      </c>
      <c r="M140" s="215">
        <f>SUMPRODUCT(-('Diário 1º PA'!$E$5:$E$1982='Analítico Cx.'!$B140),-('Diário 1º PA'!$O$5:$O$1982=M$1),('Diário 1º PA'!$F$5:$F$1982))+SUMPRODUCT(-('Diário 2º PA'!$E$5:$E$2027='Analítico Cx.'!$B140),-('Diário 2º PA'!$O$5:$O$2027=M$1),('Diário 2º PA'!$F$5:$F$2027))+SUMPRODUCT(-('Diário 3º PA'!$E$5:$E$2043='Analítico Cx.'!$B140),-('Diário 3º PA'!$O$5:$O$2043=M$1),('Diário 3º PA'!$F$5:$F$2043))+SUMPRODUCT(-('Diário 4º PA'!$E$5:$E$2010='Analítico Cx.'!$B140),-('Diário 4º PA'!$O$5:$O$2010=M$1),('Diário 4º PA'!$F$5:$F$2010))</f>
        <v>0</v>
      </c>
      <c r="N140" s="215">
        <f>SUMPRODUCT(-('Diário 1º PA'!$E$5:$E$1982='Analítico Cx.'!$B140),-('Diário 1º PA'!$O$5:$O$1982=N$1),('Diário 1º PA'!$F$5:$F$1982))+SUMPRODUCT(-('Diário 2º PA'!$E$5:$E$2027='Analítico Cx.'!$B140),-('Diário 2º PA'!$O$5:$O$2027=N$1),('Diário 2º PA'!$F$5:$F$2027))+SUMPRODUCT(-('Diário 3º PA'!$E$5:$E$2043='Analítico Cx.'!$B140),-('Diário 3º PA'!$O$5:$O$2043=N$1),('Diário 3º PA'!$F$5:$F$2043))+SUMPRODUCT(-('Diário 4º PA'!$E$5:$E$2010='Analítico Cx.'!$B140),-('Diário 4º PA'!$O$5:$O$2010=N$1),('Diário 4º PA'!$F$5:$F$2010))</f>
        <v>0</v>
      </c>
      <c r="O140" s="216">
        <f t="shared" si="19"/>
        <v>3124.9700000000003</v>
      </c>
      <c r="P140" s="191">
        <f>IF($O$158=0,0,O140/$O$158)</f>
        <v>4.533463640358236E-4</v>
      </c>
    </row>
    <row r="141" spans="1:16" ht="23.25" customHeight="1" thickBot="1" x14ac:dyDescent="0.25">
      <c r="A141" s="240"/>
      <c r="B141" s="241" t="s">
        <v>46</v>
      </c>
      <c r="C141" s="242">
        <f t="shared" ref="C141:O141" si="20">SUBTOTAL(109,C60:C140)</f>
        <v>15904.39</v>
      </c>
      <c r="D141" s="242">
        <f t="shared" si="20"/>
        <v>699283.66932999983</v>
      </c>
      <c r="E141" s="242">
        <f t="shared" si="20"/>
        <v>813171.84999999986</v>
      </c>
      <c r="F141" s="242">
        <f t="shared" si="20"/>
        <v>0</v>
      </c>
      <c r="G141" s="242">
        <f t="shared" si="20"/>
        <v>0</v>
      </c>
      <c r="H141" s="242">
        <f t="shared" si="20"/>
        <v>0</v>
      </c>
      <c r="I141" s="242">
        <f t="shared" ref="I141:N141" si="21">SUBTOTAL(109,I60:I140)</f>
        <v>0</v>
      </c>
      <c r="J141" s="242">
        <f t="shared" si="21"/>
        <v>0</v>
      </c>
      <c r="K141" s="242">
        <f t="shared" si="21"/>
        <v>0</v>
      </c>
      <c r="L141" s="242">
        <f t="shared" si="21"/>
        <v>0</v>
      </c>
      <c r="M141" s="242">
        <f t="shared" si="21"/>
        <v>0</v>
      </c>
      <c r="N141" s="242">
        <f t="shared" si="21"/>
        <v>0</v>
      </c>
      <c r="O141" s="242">
        <f t="shared" si="20"/>
        <v>1528359.9093300002</v>
      </c>
      <c r="P141" s="198">
        <f>IF($O$158=0,0,O141/$O$158)</f>
        <v>0.2217225790432793</v>
      </c>
    </row>
    <row r="142" spans="1:16" ht="23.25" customHeight="1" thickBot="1" x14ac:dyDescent="0.25">
      <c r="A142" s="243" t="s">
        <v>41</v>
      </c>
      <c r="B142" s="220" t="s">
        <v>144</v>
      </c>
      <c r="C142" s="235"/>
      <c r="D142" s="235"/>
      <c r="E142" s="235"/>
      <c r="F142" s="235"/>
      <c r="G142" s="235"/>
      <c r="H142" s="235"/>
      <c r="I142" s="235"/>
      <c r="J142" s="235"/>
      <c r="K142" s="235"/>
      <c r="L142" s="235"/>
      <c r="M142" s="235"/>
      <c r="N142" s="235"/>
      <c r="O142" s="235"/>
      <c r="P142" s="189"/>
    </row>
    <row r="143" spans="1:16" ht="23.25" customHeight="1" x14ac:dyDescent="0.2">
      <c r="A143" s="225" t="s">
        <v>29</v>
      </c>
      <c r="B143" s="226" t="s">
        <v>230</v>
      </c>
      <c r="C143" s="215">
        <f>SUMPRODUCT(-('Diário 1º PA'!$E$5:$E$1982='Analítico Cx.'!$B143),-('Diário 1º PA'!$O$5:$O$1982=C$1),('Diário 1º PA'!$F$5:$F$1982))+SUMPRODUCT(-('Diário 2º PA'!$E$5:$E$2027='Analítico Cx.'!$B143),-('Diário 2º PA'!$O$5:$O$2027=C$1),('Diário 2º PA'!$F$5:$F$2027))+SUMPRODUCT(-('Diário 3º PA'!$E$5:$E$2043='Analítico Cx.'!$B143),-('Diário 3º PA'!$O$5:$O$2043=C$1),('Diário 3º PA'!$F$5:$F$2043))+SUMPRODUCT(-('Diário 4º PA'!$E$5:$E$2010='Analítico Cx.'!$B143),-('Diário 4º PA'!$O$5:$O$2010=C$1),('Diário 4º PA'!$F$5:$F$2010))</f>
        <v>0</v>
      </c>
      <c r="D143" s="215">
        <f>SUMPRODUCT(-('Diário 1º PA'!$E$5:$E$1982='Analítico Cx.'!$B143),-('Diário 1º PA'!$O$5:$O$1982=D$1),('Diário 1º PA'!$F$5:$F$1982))+SUMPRODUCT(-('Diário 2º PA'!$E$5:$E$2027='Analítico Cx.'!$B143),-('Diário 2º PA'!$O$5:$O$2027=D$1),('Diário 2º PA'!$F$5:$F$2027))+SUMPRODUCT(-('Diário 3º PA'!$E$5:$E$2043='Analítico Cx.'!$B143),-('Diário 3º PA'!$O$5:$O$2043=D$1),('Diário 3º PA'!$F$5:$F$2043))+SUMPRODUCT(-('Diário 4º PA'!$E$5:$E$2010='Analítico Cx.'!$B143),-('Diário 4º PA'!$O$5:$O$2010=D$1),('Diário 4º PA'!$F$5:$F$2010))</f>
        <v>0</v>
      </c>
      <c r="E143" s="215">
        <f>SUMPRODUCT(-('Diário 1º PA'!$E$5:$E$1982='Analítico Cx.'!$B143),-('Diário 1º PA'!$O$5:$O$1982=E$1),('Diário 1º PA'!$F$5:$F$1982))+SUMPRODUCT(-('Diário 2º PA'!$E$5:$E$2027='Analítico Cx.'!$B143),-('Diário 2º PA'!$O$5:$O$2027=E$1),('Diário 2º PA'!$F$5:$F$2027))+SUMPRODUCT(-('Diário 3º PA'!$E$5:$E$2043='Analítico Cx.'!$B143),-('Diário 3º PA'!$O$5:$O$2043=E$1),('Diário 3º PA'!$F$5:$F$2043))+SUMPRODUCT(-('Diário 4º PA'!$E$5:$E$2010='Analítico Cx.'!$B143),-('Diário 4º PA'!$O$5:$O$2010=E$1),('Diário 4º PA'!$F$5:$F$2010))</f>
        <v>0</v>
      </c>
      <c r="F143" s="215">
        <f>SUMPRODUCT(-('Diário 1º PA'!$E$5:$E$1982='Analítico Cx.'!$B143),-('Diário 1º PA'!$O$5:$O$1982=F$1),('Diário 1º PA'!$F$5:$F$1982))+SUMPRODUCT(-('Diário 2º PA'!$E$5:$E$2027='Analítico Cx.'!$B143),-('Diário 2º PA'!$O$5:$O$2027=F$1),('Diário 2º PA'!$F$5:$F$2027))+SUMPRODUCT(-('Diário 3º PA'!$E$5:$E$2043='Analítico Cx.'!$B143),-('Diário 3º PA'!$O$5:$O$2043=F$1),('Diário 3º PA'!$F$5:$F$2043))+SUMPRODUCT(-('Diário 4º PA'!$E$5:$E$2010='Analítico Cx.'!$B143),-('Diário 4º PA'!$O$5:$O$2010=F$1),('Diário 4º PA'!$F$5:$F$2010))</f>
        <v>0</v>
      </c>
      <c r="G143" s="215">
        <f>SUMPRODUCT(-('Diário 1º PA'!$E$5:$E$1982='Analítico Cx.'!$B143),-('Diário 1º PA'!$O$5:$O$1982=G$1),('Diário 1º PA'!$F$5:$F$1982))+SUMPRODUCT(-('Diário 2º PA'!$E$5:$E$2027='Analítico Cx.'!$B143),-('Diário 2º PA'!$O$5:$O$2027=G$1),('Diário 2º PA'!$F$5:$F$2027))+SUMPRODUCT(-('Diário 3º PA'!$E$5:$E$2043='Analítico Cx.'!$B143),-('Diário 3º PA'!$O$5:$O$2043=G$1),('Diário 3º PA'!$F$5:$F$2043))+SUMPRODUCT(-('Diário 4º PA'!$E$5:$E$2010='Analítico Cx.'!$B143),-('Diário 4º PA'!$O$5:$O$2010=G$1),('Diário 4º PA'!$F$5:$F$2010))</f>
        <v>0</v>
      </c>
      <c r="H143" s="215">
        <f>SUMPRODUCT(-('Diário 1º PA'!$E$5:$E$1982='Analítico Cx.'!$B143),-('Diário 1º PA'!$O$5:$O$1982=H$1),('Diário 1º PA'!$F$5:$F$1982))+SUMPRODUCT(-('Diário 2º PA'!$E$5:$E$2027='Analítico Cx.'!$B143),-('Diário 2º PA'!$O$5:$O$2027=H$1),('Diário 2º PA'!$F$5:$F$2027))+SUMPRODUCT(-('Diário 3º PA'!$E$5:$E$2043='Analítico Cx.'!$B143),-('Diário 3º PA'!$O$5:$O$2043=H$1),('Diário 3º PA'!$F$5:$F$2043))+SUMPRODUCT(-('Diário 4º PA'!$E$5:$E$2010='Analítico Cx.'!$B143),-('Diário 4º PA'!$O$5:$O$2010=H$1),('Diário 4º PA'!$F$5:$F$2010))</f>
        <v>0</v>
      </c>
      <c r="I143" s="215">
        <f>SUMPRODUCT(-('Diário 1º PA'!$E$5:$E$1982='Analítico Cx.'!$B143),-('Diário 1º PA'!$O$5:$O$1982=I$1),('Diário 1º PA'!$F$5:$F$1982))+SUMPRODUCT(-('Diário 2º PA'!$E$5:$E$2027='Analítico Cx.'!$B143),-('Diário 2º PA'!$O$5:$O$2027=I$1),('Diário 2º PA'!$F$5:$F$2027))+SUMPRODUCT(-('Diário 3º PA'!$E$5:$E$2043='Analítico Cx.'!$B143),-('Diário 3º PA'!$O$5:$O$2043=I$1),('Diário 3º PA'!$F$5:$F$2043))+SUMPRODUCT(-('Diário 4º PA'!$E$5:$E$2010='Analítico Cx.'!$B143),-('Diário 4º PA'!$O$5:$O$2010=I$1),('Diário 4º PA'!$F$5:$F$2010))</f>
        <v>0</v>
      </c>
      <c r="J143" s="215">
        <f>SUMPRODUCT(-('Diário 1º PA'!$E$5:$E$1982='Analítico Cx.'!$B143),-('Diário 1º PA'!$O$5:$O$1982=J$1),('Diário 1º PA'!$F$5:$F$1982))+SUMPRODUCT(-('Diário 2º PA'!$E$5:$E$2027='Analítico Cx.'!$B143),-('Diário 2º PA'!$O$5:$O$2027=J$1),('Diário 2º PA'!$F$5:$F$2027))+SUMPRODUCT(-('Diário 3º PA'!$E$5:$E$2043='Analítico Cx.'!$B143),-('Diário 3º PA'!$O$5:$O$2043=J$1),('Diário 3º PA'!$F$5:$F$2043))+SUMPRODUCT(-('Diário 4º PA'!$E$5:$E$2010='Analítico Cx.'!$B143),-('Diário 4º PA'!$O$5:$O$2010=J$1),('Diário 4º PA'!$F$5:$F$2010))</f>
        <v>0</v>
      </c>
      <c r="K143" s="215">
        <f>SUMPRODUCT(-('Diário 1º PA'!$E$5:$E$1982='Analítico Cx.'!$B143),-('Diário 1º PA'!$O$5:$O$1982=K$1),('Diário 1º PA'!$F$5:$F$1982))+SUMPRODUCT(-('Diário 2º PA'!$E$5:$E$2027='Analítico Cx.'!$B143),-('Diário 2º PA'!$O$5:$O$2027=K$1),('Diário 2º PA'!$F$5:$F$2027))+SUMPRODUCT(-('Diário 3º PA'!$E$5:$E$2043='Analítico Cx.'!$B143),-('Diário 3º PA'!$O$5:$O$2043=K$1),('Diário 3º PA'!$F$5:$F$2043))+SUMPRODUCT(-('Diário 4º PA'!$E$5:$E$2010='Analítico Cx.'!$B143),-('Diário 4º PA'!$O$5:$O$2010=K$1),('Diário 4º PA'!$F$5:$F$2010))</f>
        <v>0</v>
      </c>
      <c r="L143" s="215">
        <f>SUMPRODUCT(-('Diário 1º PA'!$E$5:$E$1982='Analítico Cx.'!$B143),-('Diário 1º PA'!$O$5:$O$1982=L$1),('Diário 1º PA'!$F$5:$F$1982))+SUMPRODUCT(-('Diário 2º PA'!$E$5:$E$2027='Analítico Cx.'!$B143),-('Diário 2º PA'!$O$5:$O$2027=L$1),('Diário 2º PA'!$F$5:$F$2027))+SUMPRODUCT(-('Diário 3º PA'!$E$5:$E$2043='Analítico Cx.'!$B143),-('Diário 3º PA'!$O$5:$O$2043=L$1),('Diário 3º PA'!$F$5:$F$2043))+SUMPRODUCT(-('Diário 4º PA'!$E$5:$E$2010='Analítico Cx.'!$B143),-('Diário 4º PA'!$O$5:$O$2010=L$1),('Diário 4º PA'!$F$5:$F$2010))</f>
        <v>0</v>
      </c>
      <c r="M143" s="215">
        <f>SUMPRODUCT(-('Diário 1º PA'!$E$5:$E$1982='Analítico Cx.'!$B143),-('Diário 1º PA'!$O$5:$O$1982=M$1),('Diário 1º PA'!$F$5:$F$1982))+SUMPRODUCT(-('Diário 2º PA'!$E$5:$E$2027='Analítico Cx.'!$B143),-('Diário 2º PA'!$O$5:$O$2027=M$1),('Diário 2º PA'!$F$5:$F$2027))+SUMPRODUCT(-('Diário 3º PA'!$E$5:$E$2043='Analítico Cx.'!$B143),-('Diário 3º PA'!$O$5:$O$2043=M$1),('Diário 3º PA'!$F$5:$F$2043))+SUMPRODUCT(-('Diário 4º PA'!$E$5:$E$2010='Analítico Cx.'!$B143),-('Diário 4º PA'!$O$5:$O$2010=M$1),('Diário 4º PA'!$F$5:$F$2010))</f>
        <v>0</v>
      </c>
      <c r="N143" s="215">
        <f>SUMPRODUCT(-('Diário 1º PA'!$E$5:$E$1982='Analítico Cx.'!$B143),-('Diário 1º PA'!$O$5:$O$1982=N$1),('Diário 1º PA'!$F$5:$F$1982))+SUMPRODUCT(-('Diário 2º PA'!$E$5:$E$2027='Analítico Cx.'!$B143),-('Diário 2º PA'!$O$5:$O$2027=N$1),('Diário 2º PA'!$F$5:$F$2027))+SUMPRODUCT(-('Diário 3º PA'!$E$5:$E$2043='Analítico Cx.'!$B143),-('Diário 3º PA'!$O$5:$O$2043=N$1),('Diário 3º PA'!$F$5:$F$2043))+SUMPRODUCT(-('Diário 4º PA'!$E$5:$E$2010='Analítico Cx.'!$B143),-('Diário 4º PA'!$O$5:$O$2010=N$1),('Diário 4º PA'!$F$5:$F$2010))</f>
        <v>0</v>
      </c>
      <c r="O143" s="216">
        <f>SUM(C143:N143)</f>
        <v>0</v>
      </c>
      <c r="P143" s="191">
        <f t="shared" ref="P143:P158" si="22">IF($O$158=0,0,O143/$O$158)</f>
        <v>0</v>
      </c>
    </row>
    <row r="144" spans="1:16" ht="23.25" customHeight="1" x14ac:dyDescent="0.2">
      <c r="A144" s="225" t="s">
        <v>23</v>
      </c>
      <c r="B144" s="226" t="s">
        <v>224</v>
      </c>
      <c r="C144" s="215">
        <f>SUMPRODUCT(-('Diário 1º PA'!$E$5:$E$1982='Analítico Cx.'!$B144),-('Diário 1º PA'!$O$5:$O$1982=C$1),('Diário 1º PA'!$F$5:$F$1982))+SUMPRODUCT(-('Diário 2º PA'!$E$5:$E$2027='Analítico Cx.'!$B144),-('Diário 2º PA'!$O$5:$O$2027=C$1),('Diário 2º PA'!$F$5:$F$2027))+SUMPRODUCT(-('Diário 3º PA'!$E$5:$E$2043='Analítico Cx.'!$B144),-('Diário 3º PA'!$O$5:$O$2043=C$1),('Diário 3º PA'!$F$5:$F$2043))+SUMPRODUCT(-('Diário 4º PA'!$E$5:$E$2010='Analítico Cx.'!$B144),-('Diário 4º PA'!$O$5:$O$2010=C$1),('Diário 4º PA'!$F$5:$F$2010))</f>
        <v>0</v>
      </c>
      <c r="D144" s="215">
        <f>SUMPRODUCT(-('Diário 1º PA'!$E$5:$E$1982='Analítico Cx.'!$B144),-('Diário 1º PA'!$O$5:$O$1982=D$1),('Diário 1º PA'!$F$5:$F$1982))+SUMPRODUCT(-('Diário 2º PA'!$E$5:$E$2027='Analítico Cx.'!$B144),-('Diário 2º PA'!$O$5:$O$2027=D$1),('Diário 2º PA'!$F$5:$F$2027))+SUMPRODUCT(-('Diário 3º PA'!$E$5:$E$2043='Analítico Cx.'!$B144),-('Diário 3º PA'!$O$5:$O$2043=D$1),('Diário 3º PA'!$F$5:$F$2043))+SUMPRODUCT(-('Diário 4º PA'!$E$5:$E$2010='Analítico Cx.'!$B144),-('Diário 4º PA'!$O$5:$O$2010=D$1),('Diário 4º PA'!$F$5:$F$2010))</f>
        <v>0</v>
      </c>
      <c r="E144" s="215">
        <f>SUMPRODUCT(-('Diário 1º PA'!$E$5:$E$1982='Analítico Cx.'!$B144),-('Diário 1º PA'!$O$5:$O$1982=E$1),('Diário 1º PA'!$F$5:$F$1982))+SUMPRODUCT(-('Diário 2º PA'!$E$5:$E$2027='Analítico Cx.'!$B144),-('Diário 2º PA'!$O$5:$O$2027=E$1),('Diário 2º PA'!$F$5:$F$2027))+SUMPRODUCT(-('Diário 3º PA'!$E$5:$E$2043='Analítico Cx.'!$B144),-('Diário 3º PA'!$O$5:$O$2043=E$1),('Diário 3º PA'!$F$5:$F$2043))+SUMPRODUCT(-('Diário 4º PA'!$E$5:$E$2010='Analítico Cx.'!$B144),-('Diário 4º PA'!$O$5:$O$2010=E$1),('Diário 4º PA'!$F$5:$F$2010))</f>
        <v>0</v>
      </c>
      <c r="F144" s="215">
        <f>SUMPRODUCT(-('Diário 1º PA'!$E$5:$E$1982='Analítico Cx.'!$B144),-('Diário 1º PA'!$O$5:$O$1982=F$1),('Diário 1º PA'!$F$5:$F$1982))+SUMPRODUCT(-('Diário 2º PA'!$E$5:$E$2027='Analítico Cx.'!$B144),-('Diário 2º PA'!$O$5:$O$2027=F$1),('Diário 2º PA'!$F$5:$F$2027))+SUMPRODUCT(-('Diário 3º PA'!$E$5:$E$2043='Analítico Cx.'!$B144),-('Diário 3º PA'!$O$5:$O$2043=F$1),('Diário 3º PA'!$F$5:$F$2043))+SUMPRODUCT(-('Diário 4º PA'!$E$5:$E$2010='Analítico Cx.'!$B144),-('Diário 4º PA'!$O$5:$O$2010=F$1),('Diário 4º PA'!$F$5:$F$2010))</f>
        <v>0</v>
      </c>
      <c r="G144" s="215">
        <f>SUMPRODUCT(-('Diário 1º PA'!$E$5:$E$1982='Analítico Cx.'!$B144),-('Diário 1º PA'!$O$5:$O$1982=G$1),('Diário 1º PA'!$F$5:$F$1982))+SUMPRODUCT(-('Diário 2º PA'!$E$5:$E$2027='Analítico Cx.'!$B144),-('Diário 2º PA'!$O$5:$O$2027=G$1),('Diário 2º PA'!$F$5:$F$2027))+SUMPRODUCT(-('Diário 3º PA'!$E$5:$E$2043='Analítico Cx.'!$B144),-('Diário 3º PA'!$O$5:$O$2043=G$1),('Diário 3º PA'!$F$5:$F$2043))+SUMPRODUCT(-('Diário 4º PA'!$E$5:$E$2010='Analítico Cx.'!$B144),-('Diário 4º PA'!$O$5:$O$2010=G$1),('Diário 4º PA'!$F$5:$F$2010))</f>
        <v>0</v>
      </c>
      <c r="H144" s="215">
        <f>SUMPRODUCT(-('Diário 1º PA'!$E$5:$E$1982='Analítico Cx.'!$B144),-('Diário 1º PA'!$O$5:$O$1982=H$1),('Diário 1º PA'!$F$5:$F$1982))+SUMPRODUCT(-('Diário 2º PA'!$E$5:$E$2027='Analítico Cx.'!$B144),-('Diário 2º PA'!$O$5:$O$2027=H$1),('Diário 2º PA'!$F$5:$F$2027))+SUMPRODUCT(-('Diário 3º PA'!$E$5:$E$2043='Analítico Cx.'!$B144),-('Diário 3º PA'!$O$5:$O$2043=H$1),('Diário 3º PA'!$F$5:$F$2043))+SUMPRODUCT(-('Diário 4º PA'!$E$5:$E$2010='Analítico Cx.'!$B144),-('Diário 4º PA'!$O$5:$O$2010=H$1),('Diário 4º PA'!$F$5:$F$2010))</f>
        <v>0</v>
      </c>
      <c r="I144" s="215">
        <f>SUMPRODUCT(-('Diário 1º PA'!$E$5:$E$1982='Analítico Cx.'!$B144),-('Diário 1º PA'!$O$5:$O$1982=I$1),('Diário 1º PA'!$F$5:$F$1982))+SUMPRODUCT(-('Diário 2º PA'!$E$5:$E$2027='Analítico Cx.'!$B144),-('Diário 2º PA'!$O$5:$O$2027=I$1),('Diário 2º PA'!$F$5:$F$2027))+SUMPRODUCT(-('Diário 3º PA'!$E$5:$E$2043='Analítico Cx.'!$B144),-('Diário 3º PA'!$O$5:$O$2043=I$1),('Diário 3º PA'!$F$5:$F$2043))+SUMPRODUCT(-('Diário 4º PA'!$E$5:$E$2010='Analítico Cx.'!$B144),-('Diário 4º PA'!$O$5:$O$2010=I$1),('Diário 4º PA'!$F$5:$F$2010))</f>
        <v>0</v>
      </c>
      <c r="J144" s="215">
        <f>SUMPRODUCT(-('Diário 1º PA'!$E$5:$E$1982='Analítico Cx.'!$B144),-('Diário 1º PA'!$O$5:$O$1982=J$1),('Diário 1º PA'!$F$5:$F$1982))+SUMPRODUCT(-('Diário 2º PA'!$E$5:$E$2027='Analítico Cx.'!$B144),-('Diário 2º PA'!$O$5:$O$2027=J$1),('Diário 2º PA'!$F$5:$F$2027))+SUMPRODUCT(-('Diário 3º PA'!$E$5:$E$2043='Analítico Cx.'!$B144),-('Diário 3º PA'!$O$5:$O$2043=J$1),('Diário 3º PA'!$F$5:$F$2043))+SUMPRODUCT(-('Diário 4º PA'!$E$5:$E$2010='Analítico Cx.'!$B144),-('Diário 4º PA'!$O$5:$O$2010=J$1),('Diário 4º PA'!$F$5:$F$2010))</f>
        <v>0</v>
      </c>
      <c r="K144" s="215">
        <f>SUMPRODUCT(-('Diário 1º PA'!$E$5:$E$1982='Analítico Cx.'!$B144),-('Diário 1º PA'!$O$5:$O$1982=K$1),('Diário 1º PA'!$F$5:$F$1982))+SUMPRODUCT(-('Diário 2º PA'!$E$5:$E$2027='Analítico Cx.'!$B144),-('Diário 2º PA'!$O$5:$O$2027=K$1),('Diário 2º PA'!$F$5:$F$2027))+SUMPRODUCT(-('Diário 3º PA'!$E$5:$E$2043='Analítico Cx.'!$B144),-('Diário 3º PA'!$O$5:$O$2043=K$1),('Diário 3º PA'!$F$5:$F$2043))+SUMPRODUCT(-('Diário 4º PA'!$E$5:$E$2010='Analítico Cx.'!$B144),-('Diário 4º PA'!$O$5:$O$2010=K$1),('Diário 4º PA'!$F$5:$F$2010))</f>
        <v>0</v>
      </c>
      <c r="L144" s="215">
        <f>SUMPRODUCT(-('Diário 1º PA'!$E$5:$E$1982='Analítico Cx.'!$B144),-('Diário 1º PA'!$O$5:$O$1982=L$1),('Diário 1º PA'!$F$5:$F$1982))+SUMPRODUCT(-('Diário 2º PA'!$E$5:$E$2027='Analítico Cx.'!$B144),-('Diário 2º PA'!$O$5:$O$2027=L$1),('Diário 2º PA'!$F$5:$F$2027))+SUMPRODUCT(-('Diário 3º PA'!$E$5:$E$2043='Analítico Cx.'!$B144),-('Diário 3º PA'!$O$5:$O$2043=L$1),('Diário 3º PA'!$F$5:$F$2043))+SUMPRODUCT(-('Diário 4º PA'!$E$5:$E$2010='Analítico Cx.'!$B144),-('Diário 4º PA'!$O$5:$O$2010=L$1),('Diário 4º PA'!$F$5:$F$2010))</f>
        <v>0</v>
      </c>
      <c r="M144" s="215">
        <f>SUMPRODUCT(-('Diário 1º PA'!$E$5:$E$1982='Analítico Cx.'!$B144),-('Diário 1º PA'!$O$5:$O$1982=M$1),('Diário 1º PA'!$F$5:$F$1982))+SUMPRODUCT(-('Diário 2º PA'!$E$5:$E$2027='Analítico Cx.'!$B144),-('Diário 2º PA'!$O$5:$O$2027=M$1),('Diário 2º PA'!$F$5:$F$2027))+SUMPRODUCT(-('Diário 3º PA'!$E$5:$E$2043='Analítico Cx.'!$B144),-('Diário 3º PA'!$O$5:$O$2043=M$1),('Diário 3º PA'!$F$5:$F$2043))+SUMPRODUCT(-('Diário 4º PA'!$E$5:$E$2010='Analítico Cx.'!$B144),-('Diário 4º PA'!$O$5:$O$2010=M$1),('Diário 4º PA'!$F$5:$F$2010))</f>
        <v>0</v>
      </c>
      <c r="N144" s="215">
        <f>SUMPRODUCT(-('Diário 1º PA'!$E$5:$E$1982='Analítico Cx.'!$B144),-('Diário 1º PA'!$O$5:$O$1982=N$1),('Diário 1º PA'!$F$5:$F$1982))+SUMPRODUCT(-('Diário 2º PA'!$E$5:$E$2027='Analítico Cx.'!$B144),-('Diário 2º PA'!$O$5:$O$2027=N$1),('Diário 2º PA'!$F$5:$F$2027))+SUMPRODUCT(-('Diário 3º PA'!$E$5:$E$2043='Analítico Cx.'!$B144),-('Diário 3º PA'!$O$5:$O$2043=N$1),('Diário 3º PA'!$F$5:$F$2043))+SUMPRODUCT(-('Diário 4º PA'!$E$5:$E$2010='Analítico Cx.'!$B144),-('Diário 4º PA'!$O$5:$O$2010=N$1),('Diário 4º PA'!$F$5:$F$2010))</f>
        <v>0</v>
      </c>
      <c r="O144" s="216">
        <f t="shared" ref="O144:O154" si="23">SUM(C144:N144)</f>
        <v>0</v>
      </c>
      <c r="P144" s="191">
        <f t="shared" si="22"/>
        <v>0</v>
      </c>
    </row>
    <row r="145" spans="1:16" ht="23.25" customHeight="1" x14ac:dyDescent="0.2">
      <c r="A145" s="225" t="s">
        <v>24</v>
      </c>
      <c r="B145" s="226" t="s">
        <v>225</v>
      </c>
      <c r="C145" s="215">
        <f>SUMPRODUCT(-('Diário 1º PA'!$E$5:$E$1982='Analítico Cx.'!$B145),-('Diário 1º PA'!$O$5:$O$1982=C$1),('Diário 1º PA'!$F$5:$F$1982))+SUMPRODUCT(-('Diário 2º PA'!$E$5:$E$2027='Analítico Cx.'!$B145),-('Diário 2º PA'!$O$5:$O$2027=C$1),('Diário 2º PA'!$F$5:$F$2027))+SUMPRODUCT(-('Diário 3º PA'!$E$5:$E$2043='Analítico Cx.'!$B145),-('Diário 3º PA'!$O$5:$O$2043=C$1),('Diário 3º PA'!$F$5:$F$2043))+SUMPRODUCT(-('Diário 4º PA'!$E$5:$E$2010='Analítico Cx.'!$B145),-('Diário 4º PA'!$O$5:$O$2010=C$1),('Diário 4º PA'!$F$5:$F$2010))</f>
        <v>0</v>
      </c>
      <c r="D145" s="215">
        <f>SUMPRODUCT(-('Diário 1º PA'!$E$5:$E$1982='Analítico Cx.'!$B145),-('Diário 1º PA'!$O$5:$O$1982=D$1),('Diário 1º PA'!$F$5:$F$1982))+SUMPRODUCT(-('Diário 2º PA'!$E$5:$E$2027='Analítico Cx.'!$B145),-('Diário 2º PA'!$O$5:$O$2027=D$1),('Diário 2º PA'!$F$5:$F$2027))+SUMPRODUCT(-('Diário 3º PA'!$E$5:$E$2043='Analítico Cx.'!$B145),-('Diário 3º PA'!$O$5:$O$2043=D$1),('Diário 3º PA'!$F$5:$F$2043))+SUMPRODUCT(-('Diário 4º PA'!$E$5:$E$2010='Analítico Cx.'!$B145),-('Diário 4º PA'!$O$5:$O$2010=D$1),('Diário 4º PA'!$F$5:$F$2010))</f>
        <v>0</v>
      </c>
      <c r="E145" s="215">
        <f>SUMPRODUCT(-('Diário 1º PA'!$E$5:$E$1982='Analítico Cx.'!$B145),-('Diário 1º PA'!$O$5:$O$1982=E$1),('Diário 1º PA'!$F$5:$F$1982))+SUMPRODUCT(-('Diário 2º PA'!$E$5:$E$2027='Analítico Cx.'!$B145),-('Diário 2º PA'!$O$5:$O$2027=E$1),('Diário 2º PA'!$F$5:$F$2027))+SUMPRODUCT(-('Diário 3º PA'!$E$5:$E$2043='Analítico Cx.'!$B145),-('Diário 3º PA'!$O$5:$O$2043=E$1),('Diário 3º PA'!$F$5:$F$2043))+SUMPRODUCT(-('Diário 4º PA'!$E$5:$E$2010='Analítico Cx.'!$B145),-('Diário 4º PA'!$O$5:$O$2010=E$1),('Diário 4º PA'!$F$5:$F$2010))</f>
        <v>274572</v>
      </c>
      <c r="F145" s="215">
        <f>SUMPRODUCT(-('Diário 1º PA'!$E$5:$E$1982='Analítico Cx.'!$B145),-('Diário 1º PA'!$O$5:$O$1982=F$1),('Diário 1º PA'!$F$5:$F$1982))+SUMPRODUCT(-('Diário 2º PA'!$E$5:$E$2027='Analítico Cx.'!$B145),-('Diário 2º PA'!$O$5:$O$2027=F$1),('Diário 2º PA'!$F$5:$F$2027))+SUMPRODUCT(-('Diário 3º PA'!$E$5:$E$2043='Analítico Cx.'!$B145),-('Diário 3º PA'!$O$5:$O$2043=F$1),('Diário 3º PA'!$F$5:$F$2043))+SUMPRODUCT(-('Diário 4º PA'!$E$5:$E$2010='Analítico Cx.'!$B145),-('Diário 4º PA'!$O$5:$O$2010=F$1),('Diário 4º PA'!$F$5:$F$2010))</f>
        <v>0</v>
      </c>
      <c r="G145" s="215">
        <f>SUMPRODUCT(-('Diário 1º PA'!$E$5:$E$1982='Analítico Cx.'!$B145),-('Diário 1º PA'!$O$5:$O$1982=G$1),('Diário 1º PA'!$F$5:$F$1982))+SUMPRODUCT(-('Diário 2º PA'!$E$5:$E$2027='Analítico Cx.'!$B145),-('Diário 2º PA'!$O$5:$O$2027=G$1),('Diário 2º PA'!$F$5:$F$2027))+SUMPRODUCT(-('Diário 3º PA'!$E$5:$E$2043='Analítico Cx.'!$B145),-('Diário 3º PA'!$O$5:$O$2043=G$1),('Diário 3º PA'!$F$5:$F$2043))+SUMPRODUCT(-('Diário 4º PA'!$E$5:$E$2010='Analítico Cx.'!$B145),-('Diário 4º PA'!$O$5:$O$2010=G$1),('Diário 4º PA'!$F$5:$F$2010))</f>
        <v>0</v>
      </c>
      <c r="H145" s="215">
        <f>SUMPRODUCT(-('Diário 1º PA'!$E$5:$E$1982='Analítico Cx.'!$B145),-('Diário 1º PA'!$O$5:$O$1982=H$1),('Diário 1º PA'!$F$5:$F$1982))+SUMPRODUCT(-('Diário 2º PA'!$E$5:$E$2027='Analítico Cx.'!$B145),-('Diário 2º PA'!$O$5:$O$2027=H$1),('Diário 2º PA'!$F$5:$F$2027))+SUMPRODUCT(-('Diário 3º PA'!$E$5:$E$2043='Analítico Cx.'!$B145),-('Diário 3º PA'!$O$5:$O$2043=H$1),('Diário 3º PA'!$F$5:$F$2043))+SUMPRODUCT(-('Diário 4º PA'!$E$5:$E$2010='Analítico Cx.'!$B145),-('Diário 4º PA'!$O$5:$O$2010=H$1),('Diário 4º PA'!$F$5:$F$2010))</f>
        <v>0</v>
      </c>
      <c r="I145" s="215">
        <f>SUMPRODUCT(-('Diário 1º PA'!$E$5:$E$1982='Analítico Cx.'!$B145),-('Diário 1º PA'!$O$5:$O$1982=I$1),('Diário 1º PA'!$F$5:$F$1982))+SUMPRODUCT(-('Diário 2º PA'!$E$5:$E$2027='Analítico Cx.'!$B145),-('Diário 2º PA'!$O$5:$O$2027=I$1),('Diário 2º PA'!$F$5:$F$2027))+SUMPRODUCT(-('Diário 3º PA'!$E$5:$E$2043='Analítico Cx.'!$B145),-('Diário 3º PA'!$O$5:$O$2043=I$1),('Diário 3º PA'!$F$5:$F$2043))+SUMPRODUCT(-('Diário 4º PA'!$E$5:$E$2010='Analítico Cx.'!$B145),-('Diário 4º PA'!$O$5:$O$2010=I$1),('Diário 4º PA'!$F$5:$F$2010))</f>
        <v>0</v>
      </c>
      <c r="J145" s="215">
        <f>SUMPRODUCT(-('Diário 1º PA'!$E$5:$E$1982='Analítico Cx.'!$B145),-('Diário 1º PA'!$O$5:$O$1982=J$1),('Diário 1º PA'!$F$5:$F$1982))+SUMPRODUCT(-('Diário 2º PA'!$E$5:$E$2027='Analítico Cx.'!$B145),-('Diário 2º PA'!$O$5:$O$2027=J$1),('Diário 2º PA'!$F$5:$F$2027))+SUMPRODUCT(-('Diário 3º PA'!$E$5:$E$2043='Analítico Cx.'!$B145),-('Diário 3º PA'!$O$5:$O$2043=J$1),('Diário 3º PA'!$F$5:$F$2043))+SUMPRODUCT(-('Diário 4º PA'!$E$5:$E$2010='Analítico Cx.'!$B145),-('Diário 4º PA'!$O$5:$O$2010=J$1),('Diário 4º PA'!$F$5:$F$2010))</f>
        <v>0</v>
      </c>
      <c r="K145" s="215">
        <f>SUMPRODUCT(-('Diário 1º PA'!$E$5:$E$1982='Analítico Cx.'!$B145),-('Diário 1º PA'!$O$5:$O$1982=K$1),('Diário 1º PA'!$F$5:$F$1982))+SUMPRODUCT(-('Diário 2º PA'!$E$5:$E$2027='Analítico Cx.'!$B145),-('Diário 2º PA'!$O$5:$O$2027=K$1),('Diário 2º PA'!$F$5:$F$2027))+SUMPRODUCT(-('Diário 3º PA'!$E$5:$E$2043='Analítico Cx.'!$B145),-('Diário 3º PA'!$O$5:$O$2043=K$1),('Diário 3º PA'!$F$5:$F$2043))+SUMPRODUCT(-('Diário 4º PA'!$E$5:$E$2010='Analítico Cx.'!$B145),-('Diário 4º PA'!$O$5:$O$2010=K$1),('Diário 4º PA'!$F$5:$F$2010))</f>
        <v>0</v>
      </c>
      <c r="L145" s="215">
        <f>SUMPRODUCT(-('Diário 1º PA'!$E$5:$E$1982='Analítico Cx.'!$B145),-('Diário 1º PA'!$O$5:$O$1982=L$1),('Diário 1º PA'!$F$5:$F$1982))+SUMPRODUCT(-('Diário 2º PA'!$E$5:$E$2027='Analítico Cx.'!$B145),-('Diário 2º PA'!$O$5:$O$2027=L$1),('Diário 2º PA'!$F$5:$F$2027))+SUMPRODUCT(-('Diário 3º PA'!$E$5:$E$2043='Analítico Cx.'!$B145),-('Diário 3º PA'!$O$5:$O$2043=L$1),('Diário 3º PA'!$F$5:$F$2043))+SUMPRODUCT(-('Diário 4º PA'!$E$5:$E$2010='Analítico Cx.'!$B145),-('Diário 4º PA'!$O$5:$O$2010=L$1),('Diário 4º PA'!$F$5:$F$2010))</f>
        <v>0</v>
      </c>
      <c r="M145" s="215">
        <f>SUMPRODUCT(-('Diário 1º PA'!$E$5:$E$1982='Analítico Cx.'!$B145),-('Diário 1º PA'!$O$5:$O$1982=M$1),('Diário 1º PA'!$F$5:$F$1982))+SUMPRODUCT(-('Diário 2º PA'!$E$5:$E$2027='Analítico Cx.'!$B145),-('Diário 2º PA'!$O$5:$O$2027=M$1),('Diário 2º PA'!$F$5:$F$2027))+SUMPRODUCT(-('Diário 3º PA'!$E$5:$E$2043='Analítico Cx.'!$B145),-('Diário 3º PA'!$O$5:$O$2043=M$1),('Diário 3º PA'!$F$5:$F$2043))+SUMPRODUCT(-('Diário 4º PA'!$E$5:$E$2010='Analítico Cx.'!$B145),-('Diário 4º PA'!$O$5:$O$2010=M$1),('Diário 4º PA'!$F$5:$F$2010))</f>
        <v>0</v>
      </c>
      <c r="N145" s="215">
        <f>SUMPRODUCT(-('Diário 1º PA'!$E$5:$E$1982='Analítico Cx.'!$B145),-('Diário 1º PA'!$O$5:$O$1982=N$1),('Diário 1º PA'!$F$5:$F$1982))+SUMPRODUCT(-('Diário 2º PA'!$E$5:$E$2027='Analítico Cx.'!$B145),-('Diário 2º PA'!$O$5:$O$2027=N$1),('Diário 2º PA'!$F$5:$F$2027))+SUMPRODUCT(-('Diário 3º PA'!$E$5:$E$2043='Analítico Cx.'!$B145),-('Diário 3º PA'!$O$5:$O$2043=N$1),('Diário 3º PA'!$F$5:$F$2043))+SUMPRODUCT(-('Diário 4º PA'!$E$5:$E$2010='Analítico Cx.'!$B145),-('Diário 4º PA'!$O$5:$O$2010=N$1),('Diário 4º PA'!$F$5:$F$2010))</f>
        <v>0</v>
      </c>
      <c r="O145" s="216">
        <f t="shared" si="23"/>
        <v>274572</v>
      </c>
      <c r="P145" s="191">
        <f t="shared" si="22"/>
        <v>3.9832772111746399E-2</v>
      </c>
    </row>
    <row r="146" spans="1:16" ht="23.25" customHeight="1" x14ac:dyDescent="0.2">
      <c r="A146" s="225" t="s">
        <v>25</v>
      </c>
      <c r="B146" s="226" t="s">
        <v>227</v>
      </c>
      <c r="C146" s="215">
        <f>SUMPRODUCT(-('Diário 1º PA'!$E$5:$E$1982='Analítico Cx.'!$B146),-('Diário 1º PA'!$O$5:$O$1982=C$1),('Diário 1º PA'!$F$5:$F$1982))+SUMPRODUCT(-('Diário 2º PA'!$E$5:$E$2027='Analítico Cx.'!$B146),-('Diário 2º PA'!$O$5:$O$2027=C$1),('Diário 2º PA'!$F$5:$F$2027))+SUMPRODUCT(-('Diário 3º PA'!$E$5:$E$2043='Analítico Cx.'!$B146),-('Diário 3º PA'!$O$5:$O$2043=C$1),('Diário 3º PA'!$F$5:$F$2043))+SUMPRODUCT(-('Diário 4º PA'!$E$5:$E$2010='Analítico Cx.'!$B146),-('Diário 4º PA'!$O$5:$O$2010=C$1),('Diário 4º PA'!$F$5:$F$2010))</f>
        <v>0</v>
      </c>
      <c r="D146" s="215">
        <f>SUMPRODUCT(-('Diário 1º PA'!$E$5:$E$1982='Analítico Cx.'!$B146),-('Diário 1º PA'!$O$5:$O$1982=D$1),('Diário 1º PA'!$F$5:$F$1982))+SUMPRODUCT(-('Diário 2º PA'!$E$5:$E$2027='Analítico Cx.'!$B146),-('Diário 2º PA'!$O$5:$O$2027=D$1),('Diário 2º PA'!$F$5:$F$2027))+SUMPRODUCT(-('Diário 3º PA'!$E$5:$E$2043='Analítico Cx.'!$B146),-('Diário 3º PA'!$O$5:$O$2043=D$1),('Diário 3º PA'!$F$5:$F$2043))+SUMPRODUCT(-('Diário 4º PA'!$E$5:$E$2010='Analítico Cx.'!$B146),-('Diário 4º PA'!$O$5:$O$2010=D$1),('Diário 4º PA'!$F$5:$F$2010))</f>
        <v>0</v>
      </c>
      <c r="E146" s="215">
        <f>SUMPRODUCT(-('Diário 1º PA'!$E$5:$E$1982='Analítico Cx.'!$B146),-('Diário 1º PA'!$O$5:$O$1982=E$1),('Diário 1º PA'!$F$5:$F$1982))+SUMPRODUCT(-('Diário 2º PA'!$E$5:$E$2027='Analítico Cx.'!$B146),-('Diário 2º PA'!$O$5:$O$2027=E$1),('Diário 2º PA'!$F$5:$F$2027))+SUMPRODUCT(-('Diário 3º PA'!$E$5:$E$2043='Analítico Cx.'!$B146),-('Diário 3º PA'!$O$5:$O$2043=E$1),('Diário 3º PA'!$F$5:$F$2043))+SUMPRODUCT(-('Diário 4º PA'!$E$5:$E$2010='Analítico Cx.'!$B146),-('Diário 4º PA'!$O$5:$O$2010=E$1),('Diário 4º PA'!$F$5:$F$2010))</f>
        <v>0</v>
      </c>
      <c r="F146" s="215">
        <f>SUMPRODUCT(-('Diário 1º PA'!$E$5:$E$1982='Analítico Cx.'!$B146),-('Diário 1º PA'!$O$5:$O$1982=F$1),('Diário 1º PA'!$F$5:$F$1982))+SUMPRODUCT(-('Diário 2º PA'!$E$5:$E$2027='Analítico Cx.'!$B146),-('Diário 2º PA'!$O$5:$O$2027=F$1),('Diário 2º PA'!$F$5:$F$2027))+SUMPRODUCT(-('Diário 3º PA'!$E$5:$E$2043='Analítico Cx.'!$B146),-('Diário 3º PA'!$O$5:$O$2043=F$1),('Diário 3º PA'!$F$5:$F$2043))+SUMPRODUCT(-('Diário 4º PA'!$E$5:$E$2010='Analítico Cx.'!$B146),-('Diário 4º PA'!$O$5:$O$2010=F$1),('Diário 4º PA'!$F$5:$F$2010))</f>
        <v>0</v>
      </c>
      <c r="G146" s="215">
        <f>SUMPRODUCT(-('Diário 1º PA'!$E$5:$E$1982='Analítico Cx.'!$B146),-('Diário 1º PA'!$O$5:$O$1982=G$1),('Diário 1º PA'!$F$5:$F$1982))+SUMPRODUCT(-('Diário 2º PA'!$E$5:$E$2027='Analítico Cx.'!$B146),-('Diário 2º PA'!$O$5:$O$2027=G$1),('Diário 2º PA'!$F$5:$F$2027))+SUMPRODUCT(-('Diário 3º PA'!$E$5:$E$2043='Analítico Cx.'!$B146),-('Diário 3º PA'!$O$5:$O$2043=G$1),('Diário 3º PA'!$F$5:$F$2043))+SUMPRODUCT(-('Diário 4º PA'!$E$5:$E$2010='Analítico Cx.'!$B146),-('Diário 4º PA'!$O$5:$O$2010=G$1),('Diário 4º PA'!$F$5:$F$2010))</f>
        <v>0</v>
      </c>
      <c r="H146" s="215">
        <f>SUMPRODUCT(-('Diário 1º PA'!$E$5:$E$1982='Analítico Cx.'!$B146),-('Diário 1º PA'!$O$5:$O$1982=H$1),('Diário 1º PA'!$F$5:$F$1982))+SUMPRODUCT(-('Diário 2º PA'!$E$5:$E$2027='Analítico Cx.'!$B146),-('Diário 2º PA'!$O$5:$O$2027=H$1),('Diário 2º PA'!$F$5:$F$2027))+SUMPRODUCT(-('Diário 3º PA'!$E$5:$E$2043='Analítico Cx.'!$B146),-('Diário 3º PA'!$O$5:$O$2043=H$1),('Diário 3º PA'!$F$5:$F$2043))+SUMPRODUCT(-('Diário 4º PA'!$E$5:$E$2010='Analítico Cx.'!$B146),-('Diário 4º PA'!$O$5:$O$2010=H$1),('Diário 4º PA'!$F$5:$F$2010))</f>
        <v>0</v>
      </c>
      <c r="I146" s="215">
        <f>SUMPRODUCT(-('Diário 1º PA'!$E$5:$E$1982='Analítico Cx.'!$B146),-('Diário 1º PA'!$O$5:$O$1982=I$1),('Diário 1º PA'!$F$5:$F$1982))+SUMPRODUCT(-('Diário 2º PA'!$E$5:$E$2027='Analítico Cx.'!$B146),-('Diário 2º PA'!$O$5:$O$2027=I$1),('Diário 2º PA'!$F$5:$F$2027))+SUMPRODUCT(-('Diário 3º PA'!$E$5:$E$2043='Analítico Cx.'!$B146),-('Diário 3º PA'!$O$5:$O$2043=I$1),('Diário 3º PA'!$F$5:$F$2043))+SUMPRODUCT(-('Diário 4º PA'!$E$5:$E$2010='Analítico Cx.'!$B146),-('Diário 4º PA'!$O$5:$O$2010=I$1),('Diário 4º PA'!$F$5:$F$2010))</f>
        <v>0</v>
      </c>
      <c r="J146" s="215">
        <f>SUMPRODUCT(-('Diário 1º PA'!$E$5:$E$1982='Analítico Cx.'!$B146),-('Diário 1º PA'!$O$5:$O$1982=J$1),('Diário 1º PA'!$F$5:$F$1982))+SUMPRODUCT(-('Diário 2º PA'!$E$5:$E$2027='Analítico Cx.'!$B146),-('Diário 2º PA'!$O$5:$O$2027=J$1),('Diário 2º PA'!$F$5:$F$2027))+SUMPRODUCT(-('Diário 3º PA'!$E$5:$E$2043='Analítico Cx.'!$B146),-('Diário 3º PA'!$O$5:$O$2043=J$1),('Diário 3º PA'!$F$5:$F$2043))+SUMPRODUCT(-('Diário 4º PA'!$E$5:$E$2010='Analítico Cx.'!$B146),-('Diário 4º PA'!$O$5:$O$2010=J$1),('Diário 4º PA'!$F$5:$F$2010))</f>
        <v>0</v>
      </c>
      <c r="K146" s="215">
        <f>SUMPRODUCT(-('Diário 1º PA'!$E$5:$E$1982='Analítico Cx.'!$B146),-('Diário 1º PA'!$O$5:$O$1982=K$1),('Diário 1º PA'!$F$5:$F$1982))+SUMPRODUCT(-('Diário 2º PA'!$E$5:$E$2027='Analítico Cx.'!$B146),-('Diário 2º PA'!$O$5:$O$2027=K$1),('Diário 2º PA'!$F$5:$F$2027))+SUMPRODUCT(-('Diário 3º PA'!$E$5:$E$2043='Analítico Cx.'!$B146),-('Diário 3º PA'!$O$5:$O$2043=K$1),('Diário 3º PA'!$F$5:$F$2043))+SUMPRODUCT(-('Diário 4º PA'!$E$5:$E$2010='Analítico Cx.'!$B146),-('Diário 4º PA'!$O$5:$O$2010=K$1),('Diário 4º PA'!$F$5:$F$2010))</f>
        <v>0</v>
      </c>
      <c r="L146" s="215">
        <f>SUMPRODUCT(-('Diário 1º PA'!$E$5:$E$1982='Analítico Cx.'!$B146),-('Diário 1º PA'!$O$5:$O$1982=L$1),('Diário 1º PA'!$F$5:$F$1982))+SUMPRODUCT(-('Diário 2º PA'!$E$5:$E$2027='Analítico Cx.'!$B146),-('Diário 2º PA'!$O$5:$O$2027=L$1),('Diário 2º PA'!$F$5:$F$2027))+SUMPRODUCT(-('Diário 3º PA'!$E$5:$E$2043='Analítico Cx.'!$B146),-('Diário 3º PA'!$O$5:$O$2043=L$1),('Diário 3º PA'!$F$5:$F$2043))+SUMPRODUCT(-('Diário 4º PA'!$E$5:$E$2010='Analítico Cx.'!$B146),-('Diário 4º PA'!$O$5:$O$2010=L$1),('Diário 4º PA'!$F$5:$F$2010))</f>
        <v>0</v>
      </c>
      <c r="M146" s="215">
        <f>SUMPRODUCT(-('Diário 1º PA'!$E$5:$E$1982='Analítico Cx.'!$B146),-('Diário 1º PA'!$O$5:$O$1982=M$1),('Diário 1º PA'!$F$5:$F$1982))+SUMPRODUCT(-('Diário 2º PA'!$E$5:$E$2027='Analítico Cx.'!$B146),-('Diário 2º PA'!$O$5:$O$2027=M$1),('Diário 2º PA'!$F$5:$F$2027))+SUMPRODUCT(-('Diário 3º PA'!$E$5:$E$2043='Analítico Cx.'!$B146),-('Diário 3º PA'!$O$5:$O$2043=M$1),('Diário 3º PA'!$F$5:$F$2043))+SUMPRODUCT(-('Diário 4º PA'!$E$5:$E$2010='Analítico Cx.'!$B146),-('Diário 4º PA'!$O$5:$O$2010=M$1),('Diário 4º PA'!$F$5:$F$2010))</f>
        <v>0</v>
      </c>
      <c r="N146" s="215">
        <f>SUMPRODUCT(-('Diário 1º PA'!$E$5:$E$1982='Analítico Cx.'!$B146),-('Diário 1º PA'!$O$5:$O$1982=N$1),('Diário 1º PA'!$F$5:$F$1982))+SUMPRODUCT(-('Diário 2º PA'!$E$5:$E$2027='Analítico Cx.'!$B146),-('Diário 2º PA'!$O$5:$O$2027=N$1),('Diário 2º PA'!$F$5:$F$2027))+SUMPRODUCT(-('Diário 3º PA'!$E$5:$E$2043='Analítico Cx.'!$B146),-('Diário 3º PA'!$O$5:$O$2043=N$1),('Diário 3º PA'!$F$5:$F$2043))+SUMPRODUCT(-('Diário 4º PA'!$E$5:$E$2010='Analítico Cx.'!$B146),-('Diário 4º PA'!$O$5:$O$2010=N$1),('Diário 4º PA'!$F$5:$F$2010))</f>
        <v>0</v>
      </c>
      <c r="O146" s="216">
        <f t="shared" si="23"/>
        <v>0</v>
      </c>
      <c r="P146" s="191">
        <f t="shared" si="22"/>
        <v>0</v>
      </c>
    </row>
    <row r="147" spans="1:16" ht="23.25" customHeight="1" x14ac:dyDescent="0.2">
      <c r="A147" s="225" t="s">
        <v>26</v>
      </c>
      <c r="B147" s="226" t="s">
        <v>229</v>
      </c>
      <c r="C147" s="215">
        <f>SUMPRODUCT(-('Diário 1º PA'!$E$5:$E$1982='Analítico Cx.'!$B147),-('Diário 1º PA'!$O$5:$O$1982=C$1),('Diário 1º PA'!$F$5:$F$1982))+SUMPRODUCT(-('Diário 2º PA'!$E$5:$E$2027='Analítico Cx.'!$B147),-('Diário 2º PA'!$O$5:$O$2027=C$1),('Diário 2º PA'!$F$5:$F$2027))+SUMPRODUCT(-('Diário 3º PA'!$E$5:$E$2043='Analítico Cx.'!$B147),-('Diário 3º PA'!$O$5:$O$2043=C$1),('Diário 3º PA'!$F$5:$F$2043))+SUMPRODUCT(-('Diário 4º PA'!$E$5:$E$2010='Analítico Cx.'!$B147),-('Diário 4º PA'!$O$5:$O$2010=C$1),('Diário 4º PA'!$F$5:$F$2010))</f>
        <v>0</v>
      </c>
      <c r="D147" s="215">
        <f>SUMPRODUCT(-('Diário 1º PA'!$E$5:$E$1982='Analítico Cx.'!$B147),-('Diário 1º PA'!$O$5:$O$1982=D$1),('Diário 1º PA'!$F$5:$F$1982))+SUMPRODUCT(-('Diário 2º PA'!$E$5:$E$2027='Analítico Cx.'!$B147),-('Diário 2º PA'!$O$5:$O$2027=D$1),('Diário 2º PA'!$F$5:$F$2027))+SUMPRODUCT(-('Diário 3º PA'!$E$5:$E$2043='Analítico Cx.'!$B147),-('Diário 3º PA'!$O$5:$O$2043=D$1),('Diário 3º PA'!$F$5:$F$2043))+SUMPRODUCT(-('Diário 4º PA'!$E$5:$E$2010='Analítico Cx.'!$B147),-('Diário 4º PA'!$O$5:$O$2010=D$1),('Diário 4º PA'!$F$5:$F$2010))</f>
        <v>0</v>
      </c>
      <c r="E147" s="215">
        <f>SUMPRODUCT(-('Diário 1º PA'!$E$5:$E$1982='Analítico Cx.'!$B147),-('Diário 1º PA'!$O$5:$O$1982=E$1),('Diário 1º PA'!$F$5:$F$1982))+SUMPRODUCT(-('Diário 2º PA'!$E$5:$E$2027='Analítico Cx.'!$B147),-('Diário 2º PA'!$O$5:$O$2027=E$1),('Diário 2º PA'!$F$5:$F$2027))+SUMPRODUCT(-('Diário 3º PA'!$E$5:$E$2043='Analítico Cx.'!$B147),-('Diário 3º PA'!$O$5:$O$2043=E$1),('Diário 3º PA'!$F$5:$F$2043))+SUMPRODUCT(-('Diário 4º PA'!$E$5:$E$2010='Analítico Cx.'!$B147),-('Diário 4º PA'!$O$5:$O$2010=E$1),('Diário 4º PA'!$F$5:$F$2010))</f>
        <v>2485.44</v>
      </c>
      <c r="F147" s="215">
        <f>SUMPRODUCT(-('Diário 1º PA'!$E$5:$E$1982='Analítico Cx.'!$B147),-('Diário 1º PA'!$O$5:$O$1982=F$1),('Diário 1º PA'!$F$5:$F$1982))+SUMPRODUCT(-('Diário 2º PA'!$E$5:$E$2027='Analítico Cx.'!$B147),-('Diário 2º PA'!$O$5:$O$2027=F$1),('Diário 2º PA'!$F$5:$F$2027))+SUMPRODUCT(-('Diário 3º PA'!$E$5:$E$2043='Analítico Cx.'!$B147),-('Diário 3º PA'!$O$5:$O$2043=F$1),('Diário 3º PA'!$F$5:$F$2043))+SUMPRODUCT(-('Diário 4º PA'!$E$5:$E$2010='Analítico Cx.'!$B147),-('Diário 4º PA'!$O$5:$O$2010=F$1),('Diário 4º PA'!$F$5:$F$2010))</f>
        <v>0</v>
      </c>
      <c r="G147" s="215">
        <f>SUMPRODUCT(-('Diário 1º PA'!$E$5:$E$1982='Analítico Cx.'!$B147),-('Diário 1º PA'!$O$5:$O$1982=G$1),('Diário 1º PA'!$F$5:$F$1982))+SUMPRODUCT(-('Diário 2º PA'!$E$5:$E$2027='Analítico Cx.'!$B147),-('Diário 2º PA'!$O$5:$O$2027=G$1),('Diário 2º PA'!$F$5:$F$2027))+SUMPRODUCT(-('Diário 3º PA'!$E$5:$E$2043='Analítico Cx.'!$B147),-('Diário 3º PA'!$O$5:$O$2043=G$1),('Diário 3º PA'!$F$5:$F$2043))+SUMPRODUCT(-('Diário 4º PA'!$E$5:$E$2010='Analítico Cx.'!$B147),-('Diário 4º PA'!$O$5:$O$2010=G$1),('Diário 4º PA'!$F$5:$F$2010))</f>
        <v>0</v>
      </c>
      <c r="H147" s="215">
        <f>SUMPRODUCT(-('Diário 1º PA'!$E$5:$E$1982='Analítico Cx.'!$B147),-('Diário 1º PA'!$O$5:$O$1982=H$1),('Diário 1º PA'!$F$5:$F$1982))+SUMPRODUCT(-('Diário 2º PA'!$E$5:$E$2027='Analítico Cx.'!$B147),-('Diário 2º PA'!$O$5:$O$2027=H$1),('Diário 2º PA'!$F$5:$F$2027))+SUMPRODUCT(-('Diário 3º PA'!$E$5:$E$2043='Analítico Cx.'!$B147),-('Diário 3º PA'!$O$5:$O$2043=H$1),('Diário 3º PA'!$F$5:$F$2043))+SUMPRODUCT(-('Diário 4º PA'!$E$5:$E$2010='Analítico Cx.'!$B147),-('Diário 4º PA'!$O$5:$O$2010=H$1),('Diário 4º PA'!$F$5:$F$2010))</f>
        <v>0</v>
      </c>
      <c r="I147" s="215">
        <f>SUMPRODUCT(-('Diário 1º PA'!$E$5:$E$1982='Analítico Cx.'!$B147),-('Diário 1º PA'!$O$5:$O$1982=I$1),('Diário 1º PA'!$F$5:$F$1982))+SUMPRODUCT(-('Diário 2º PA'!$E$5:$E$2027='Analítico Cx.'!$B147),-('Diário 2º PA'!$O$5:$O$2027=I$1),('Diário 2º PA'!$F$5:$F$2027))+SUMPRODUCT(-('Diário 3º PA'!$E$5:$E$2043='Analítico Cx.'!$B147),-('Diário 3º PA'!$O$5:$O$2043=I$1),('Diário 3º PA'!$F$5:$F$2043))+SUMPRODUCT(-('Diário 4º PA'!$E$5:$E$2010='Analítico Cx.'!$B147),-('Diário 4º PA'!$O$5:$O$2010=I$1),('Diário 4º PA'!$F$5:$F$2010))</f>
        <v>0</v>
      </c>
      <c r="J147" s="215">
        <f>SUMPRODUCT(-('Diário 1º PA'!$E$5:$E$1982='Analítico Cx.'!$B147),-('Diário 1º PA'!$O$5:$O$1982=J$1),('Diário 1º PA'!$F$5:$F$1982))+SUMPRODUCT(-('Diário 2º PA'!$E$5:$E$2027='Analítico Cx.'!$B147),-('Diário 2º PA'!$O$5:$O$2027=J$1),('Diário 2º PA'!$F$5:$F$2027))+SUMPRODUCT(-('Diário 3º PA'!$E$5:$E$2043='Analítico Cx.'!$B147),-('Diário 3º PA'!$O$5:$O$2043=J$1),('Diário 3º PA'!$F$5:$F$2043))+SUMPRODUCT(-('Diário 4º PA'!$E$5:$E$2010='Analítico Cx.'!$B147),-('Diário 4º PA'!$O$5:$O$2010=J$1),('Diário 4º PA'!$F$5:$F$2010))</f>
        <v>0</v>
      </c>
      <c r="K147" s="215">
        <f>SUMPRODUCT(-('Diário 1º PA'!$E$5:$E$1982='Analítico Cx.'!$B147),-('Diário 1º PA'!$O$5:$O$1982=K$1),('Diário 1º PA'!$F$5:$F$1982))+SUMPRODUCT(-('Diário 2º PA'!$E$5:$E$2027='Analítico Cx.'!$B147),-('Diário 2º PA'!$O$5:$O$2027=K$1),('Diário 2º PA'!$F$5:$F$2027))+SUMPRODUCT(-('Diário 3º PA'!$E$5:$E$2043='Analítico Cx.'!$B147),-('Diário 3º PA'!$O$5:$O$2043=K$1),('Diário 3º PA'!$F$5:$F$2043))+SUMPRODUCT(-('Diário 4º PA'!$E$5:$E$2010='Analítico Cx.'!$B147),-('Diário 4º PA'!$O$5:$O$2010=K$1),('Diário 4º PA'!$F$5:$F$2010))</f>
        <v>0</v>
      </c>
      <c r="L147" s="215">
        <f>SUMPRODUCT(-('Diário 1º PA'!$E$5:$E$1982='Analítico Cx.'!$B147),-('Diário 1º PA'!$O$5:$O$1982=L$1),('Diário 1º PA'!$F$5:$F$1982))+SUMPRODUCT(-('Diário 2º PA'!$E$5:$E$2027='Analítico Cx.'!$B147),-('Diário 2º PA'!$O$5:$O$2027=L$1),('Diário 2º PA'!$F$5:$F$2027))+SUMPRODUCT(-('Diário 3º PA'!$E$5:$E$2043='Analítico Cx.'!$B147),-('Diário 3º PA'!$O$5:$O$2043=L$1),('Diário 3º PA'!$F$5:$F$2043))+SUMPRODUCT(-('Diário 4º PA'!$E$5:$E$2010='Analítico Cx.'!$B147),-('Diário 4º PA'!$O$5:$O$2010=L$1),('Diário 4º PA'!$F$5:$F$2010))</f>
        <v>0</v>
      </c>
      <c r="M147" s="215">
        <f>SUMPRODUCT(-('Diário 1º PA'!$E$5:$E$1982='Analítico Cx.'!$B147),-('Diário 1º PA'!$O$5:$O$1982=M$1),('Diário 1º PA'!$F$5:$F$1982))+SUMPRODUCT(-('Diário 2º PA'!$E$5:$E$2027='Analítico Cx.'!$B147),-('Diário 2º PA'!$O$5:$O$2027=M$1),('Diário 2º PA'!$F$5:$F$2027))+SUMPRODUCT(-('Diário 3º PA'!$E$5:$E$2043='Analítico Cx.'!$B147),-('Diário 3º PA'!$O$5:$O$2043=M$1),('Diário 3º PA'!$F$5:$F$2043))+SUMPRODUCT(-('Diário 4º PA'!$E$5:$E$2010='Analítico Cx.'!$B147),-('Diário 4º PA'!$O$5:$O$2010=M$1),('Diário 4º PA'!$F$5:$F$2010))</f>
        <v>0</v>
      </c>
      <c r="N147" s="215">
        <f>SUMPRODUCT(-('Diário 1º PA'!$E$5:$E$1982='Analítico Cx.'!$B147),-('Diário 1º PA'!$O$5:$O$1982=N$1),('Diário 1º PA'!$F$5:$F$1982))+SUMPRODUCT(-('Diário 2º PA'!$E$5:$E$2027='Analítico Cx.'!$B147),-('Diário 2º PA'!$O$5:$O$2027=N$1),('Diário 2º PA'!$F$5:$F$2027))+SUMPRODUCT(-('Diário 3º PA'!$E$5:$E$2043='Analítico Cx.'!$B147),-('Diário 3º PA'!$O$5:$O$2043=N$1),('Diário 3º PA'!$F$5:$F$2043))+SUMPRODUCT(-('Diário 4º PA'!$E$5:$E$2010='Analítico Cx.'!$B147),-('Diário 4º PA'!$O$5:$O$2010=N$1),('Diário 4º PA'!$F$5:$F$2010))</f>
        <v>0</v>
      </c>
      <c r="O147" s="216">
        <f t="shared" si="23"/>
        <v>2485.44</v>
      </c>
      <c r="P147" s="191">
        <f t="shared" si="22"/>
        <v>3.6056832130522767E-4</v>
      </c>
    </row>
    <row r="148" spans="1:16" ht="23.25" customHeight="1" x14ac:dyDescent="0.2">
      <c r="A148" s="225" t="s">
        <v>27</v>
      </c>
      <c r="B148" s="226" t="s">
        <v>232</v>
      </c>
      <c r="C148" s="215">
        <f>SUMPRODUCT(-('Diário 1º PA'!$E$5:$E$1982='Analítico Cx.'!$B148),-('Diário 1º PA'!$O$5:$O$1982=C$1),('Diário 1º PA'!$F$5:$F$1982))+SUMPRODUCT(-('Diário 2º PA'!$E$5:$E$2027='Analítico Cx.'!$B148),-('Diário 2º PA'!$O$5:$O$2027=C$1),('Diário 2º PA'!$F$5:$F$2027))+SUMPRODUCT(-('Diário 3º PA'!$E$5:$E$2043='Analítico Cx.'!$B148),-('Diário 3º PA'!$O$5:$O$2043=C$1),('Diário 3º PA'!$F$5:$F$2043))+SUMPRODUCT(-('Diário 4º PA'!$E$5:$E$2010='Analítico Cx.'!$B148),-('Diário 4º PA'!$O$5:$O$2010=C$1),('Diário 4º PA'!$F$5:$F$2010))</f>
        <v>0</v>
      </c>
      <c r="D148" s="215">
        <f>SUMPRODUCT(-('Diário 1º PA'!$E$5:$E$1982='Analítico Cx.'!$B148),-('Diário 1º PA'!$O$5:$O$1982=D$1),('Diário 1º PA'!$F$5:$F$1982))+SUMPRODUCT(-('Diário 2º PA'!$E$5:$E$2027='Analítico Cx.'!$B148),-('Diário 2º PA'!$O$5:$O$2027=D$1),('Diário 2º PA'!$F$5:$F$2027))+SUMPRODUCT(-('Diário 3º PA'!$E$5:$E$2043='Analítico Cx.'!$B148),-('Diário 3º PA'!$O$5:$O$2043=D$1),('Diário 3º PA'!$F$5:$F$2043))+SUMPRODUCT(-('Diário 4º PA'!$E$5:$E$2010='Analítico Cx.'!$B148),-('Diário 4º PA'!$O$5:$O$2010=D$1),('Diário 4º PA'!$F$5:$F$2010))</f>
        <v>0</v>
      </c>
      <c r="E148" s="215">
        <f>SUMPRODUCT(-('Diário 1º PA'!$E$5:$E$1982='Analítico Cx.'!$B148),-('Diário 1º PA'!$O$5:$O$1982=E$1),('Diário 1º PA'!$F$5:$F$1982))+SUMPRODUCT(-('Diário 2º PA'!$E$5:$E$2027='Analítico Cx.'!$B148),-('Diário 2º PA'!$O$5:$O$2027=E$1),('Diário 2º PA'!$F$5:$F$2027))+SUMPRODUCT(-('Diário 3º PA'!$E$5:$E$2043='Analítico Cx.'!$B148),-('Diário 3º PA'!$O$5:$O$2043=E$1),('Diário 3º PA'!$F$5:$F$2043))+SUMPRODUCT(-('Diário 4º PA'!$E$5:$E$2010='Analítico Cx.'!$B148),-('Diário 4º PA'!$O$5:$O$2010=E$1),('Diário 4º PA'!$F$5:$F$2010))</f>
        <v>0</v>
      </c>
      <c r="F148" s="215">
        <f>SUMPRODUCT(-('Diário 1º PA'!$E$5:$E$1982='Analítico Cx.'!$B148),-('Diário 1º PA'!$O$5:$O$1982=F$1),('Diário 1º PA'!$F$5:$F$1982))+SUMPRODUCT(-('Diário 2º PA'!$E$5:$E$2027='Analítico Cx.'!$B148),-('Diário 2º PA'!$O$5:$O$2027=F$1),('Diário 2º PA'!$F$5:$F$2027))+SUMPRODUCT(-('Diário 3º PA'!$E$5:$E$2043='Analítico Cx.'!$B148),-('Diário 3º PA'!$O$5:$O$2043=F$1),('Diário 3º PA'!$F$5:$F$2043))+SUMPRODUCT(-('Diário 4º PA'!$E$5:$E$2010='Analítico Cx.'!$B148),-('Diário 4º PA'!$O$5:$O$2010=F$1),('Diário 4º PA'!$F$5:$F$2010))</f>
        <v>0</v>
      </c>
      <c r="G148" s="215">
        <f>SUMPRODUCT(-('Diário 1º PA'!$E$5:$E$1982='Analítico Cx.'!$B148),-('Diário 1º PA'!$O$5:$O$1982=G$1),('Diário 1º PA'!$F$5:$F$1982))+SUMPRODUCT(-('Diário 2º PA'!$E$5:$E$2027='Analítico Cx.'!$B148),-('Diário 2º PA'!$O$5:$O$2027=G$1),('Diário 2º PA'!$F$5:$F$2027))+SUMPRODUCT(-('Diário 3º PA'!$E$5:$E$2043='Analítico Cx.'!$B148),-('Diário 3º PA'!$O$5:$O$2043=G$1),('Diário 3º PA'!$F$5:$F$2043))+SUMPRODUCT(-('Diário 4º PA'!$E$5:$E$2010='Analítico Cx.'!$B148),-('Diário 4º PA'!$O$5:$O$2010=G$1),('Diário 4º PA'!$F$5:$F$2010))</f>
        <v>0</v>
      </c>
      <c r="H148" s="215">
        <f>SUMPRODUCT(-('Diário 1º PA'!$E$5:$E$1982='Analítico Cx.'!$B148),-('Diário 1º PA'!$O$5:$O$1982=H$1),('Diário 1º PA'!$F$5:$F$1982))+SUMPRODUCT(-('Diário 2º PA'!$E$5:$E$2027='Analítico Cx.'!$B148),-('Diário 2º PA'!$O$5:$O$2027=H$1),('Diário 2º PA'!$F$5:$F$2027))+SUMPRODUCT(-('Diário 3º PA'!$E$5:$E$2043='Analítico Cx.'!$B148),-('Diário 3º PA'!$O$5:$O$2043=H$1),('Diário 3º PA'!$F$5:$F$2043))+SUMPRODUCT(-('Diário 4º PA'!$E$5:$E$2010='Analítico Cx.'!$B148),-('Diário 4º PA'!$O$5:$O$2010=H$1),('Diário 4º PA'!$F$5:$F$2010))</f>
        <v>0</v>
      </c>
      <c r="I148" s="215">
        <f>SUMPRODUCT(-('Diário 1º PA'!$E$5:$E$1982='Analítico Cx.'!$B148),-('Diário 1º PA'!$O$5:$O$1982=I$1),('Diário 1º PA'!$F$5:$F$1982))+SUMPRODUCT(-('Diário 2º PA'!$E$5:$E$2027='Analítico Cx.'!$B148),-('Diário 2º PA'!$O$5:$O$2027=I$1),('Diário 2º PA'!$F$5:$F$2027))+SUMPRODUCT(-('Diário 3º PA'!$E$5:$E$2043='Analítico Cx.'!$B148),-('Diário 3º PA'!$O$5:$O$2043=I$1),('Diário 3º PA'!$F$5:$F$2043))+SUMPRODUCT(-('Diário 4º PA'!$E$5:$E$2010='Analítico Cx.'!$B148),-('Diário 4º PA'!$O$5:$O$2010=I$1),('Diário 4º PA'!$F$5:$F$2010))</f>
        <v>0</v>
      </c>
      <c r="J148" s="215">
        <f>SUMPRODUCT(-('Diário 1º PA'!$E$5:$E$1982='Analítico Cx.'!$B148),-('Diário 1º PA'!$O$5:$O$1982=J$1),('Diário 1º PA'!$F$5:$F$1982))+SUMPRODUCT(-('Diário 2º PA'!$E$5:$E$2027='Analítico Cx.'!$B148),-('Diário 2º PA'!$O$5:$O$2027=J$1),('Diário 2º PA'!$F$5:$F$2027))+SUMPRODUCT(-('Diário 3º PA'!$E$5:$E$2043='Analítico Cx.'!$B148),-('Diário 3º PA'!$O$5:$O$2043=J$1),('Diário 3º PA'!$F$5:$F$2043))+SUMPRODUCT(-('Diário 4º PA'!$E$5:$E$2010='Analítico Cx.'!$B148),-('Diário 4º PA'!$O$5:$O$2010=J$1),('Diário 4º PA'!$F$5:$F$2010))</f>
        <v>0</v>
      </c>
      <c r="K148" s="215">
        <f>SUMPRODUCT(-('Diário 1º PA'!$E$5:$E$1982='Analítico Cx.'!$B148),-('Diário 1º PA'!$O$5:$O$1982=K$1),('Diário 1º PA'!$F$5:$F$1982))+SUMPRODUCT(-('Diário 2º PA'!$E$5:$E$2027='Analítico Cx.'!$B148),-('Diário 2º PA'!$O$5:$O$2027=K$1),('Diário 2º PA'!$F$5:$F$2027))+SUMPRODUCT(-('Diário 3º PA'!$E$5:$E$2043='Analítico Cx.'!$B148),-('Diário 3º PA'!$O$5:$O$2043=K$1),('Diário 3º PA'!$F$5:$F$2043))+SUMPRODUCT(-('Diário 4º PA'!$E$5:$E$2010='Analítico Cx.'!$B148),-('Diário 4º PA'!$O$5:$O$2010=K$1),('Diário 4º PA'!$F$5:$F$2010))</f>
        <v>0</v>
      </c>
      <c r="L148" s="215">
        <f>SUMPRODUCT(-('Diário 1º PA'!$E$5:$E$1982='Analítico Cx.'!$B148),-('Diário 1º PA'!$O$5:$O$1982=L$1),('Diário 1º PA'!$F$5:$F$1982))+SUMPRODUCT(-('Diário 2º PA'!$E$5:$E$2027='Analítico Cx.'!$B148),-('Diário 2º PA'!$O$5:$O$2027=L$1),('Diário 2º PA'!$F$5:$F$2027))+SUMPRODUCT(-('Diário 3º PA'!$E$5:$E$2043='Analítico Cx.'!$B148),-('Diário 3º PA'!$O$5:$O$2043=L$1),('Diário 3º PA'!$F$5:$F$2043))+SUMPRODUCT(-('Diário 4º PA'!$E$5:$E$2010='Analítico Cx.'!$B148),-('Diário 4º PA'!$O$5:$O$2010=L$1),('Diário 4º PA'!$F$5:$F$2010))</f>
        <v>0</v>
      </c>
      <c r="M148" s="215">
        <f>SUMPRODUCT(-('Diário 1º PA'!$E$5:$E$1982='Analítico Cx.'!$B148),-('Diário 1º PA'!$O$5:$O$1982=M$1),('Diário 1º PA'!$F$5:$F$1982))+SUMPRODUCT(-('Diário 2º PA'!$E$5:$E$2027='Analítico Cx.'!$B148),-('Diário 2º PA'!$O$5:$O$2027=M$1),('Diário 2º PA'!$F$5:$F$2027))+SUMPRODUCT(-('Diário 3º PA'!$E$5:$E$2043='Analítico Cx.'!$B148),-('Diário 3º PA'!$O$5:$O$2043=M$1),('Diário 3º PA'!$F$5:$F$2043))+SUMPRODUCT(-('Diário 4º PA'!$E$5:$E$2010='Analítico Cx.'!$B148),-('Diário 4º PA'!$O$5:$O$2010=M$1),('Diário 4º PA'!$F$5:$F$2010))</f>
        <v>0</v>
      </c>
      <c r="N148" s="215">
        <f>SUMPRODUCT(-('Diário 1º PA'!$E$5:$E$1982='Analítico Cx.'!$B148),-('Diário 1º PA'!$O$5:$O$1982=N$1),('Diário 1º PA'!$F$5:$F$1982))+SUMPRODUCT(-('Diário 2º PA'!$E$5:$E$2027='Analítico Cx.'!$B148),-('Diário 2º PA'!$O$5:$O$2027=N$1),('Diário 2º PA'!$F$5:$F$2027))+SUMPRODUCT(-('Diário 3º PA'!$E$5:$E$2043='Analítico Cx.'!$B148),-('Diário 3º PA'!$O$5:$O$2043=N$1),('Diário 3º PA'!$F$5:$F$2043))+SUMPRODUCT(-('Diário 4º PA'!$E$5:$E$2010='Analítico Cx.'!$B148),-('Diário 4º PA'!$O$5:$O$2010=N$1),('Diário 4º PA'!$F$5:$F$2010))</f>
        <v>0</v>
      </c>
      <c r="O148" s="216">
        <f t="shared" si="23"/>
        <v>0</v>
      </c>
      <c r="P148" s="191">
        <f t="shared" si="22"/>
        <v>0</v>
      </c>
    </row>
    <row r="149" spans="1:16" ht="23.25" customHeight="1" x14ac:dyDescent="0.2">
      <c r="A149" s="225" t="s">
        <v>28</v>
      </c>
      <c r="B149" s="226" t="s">
        <v>233</v>
      </c>
      <c r="C149" s="215">
        <f>SUMPRODUCT(-('Diário 1º PA'!$E$5:$E$1982='Analítico Cx.'!$B149),-('Diário 1º PA'!$O$5:$O$1982=C$1),('Diário 1º PA'!$F$5:$F$1982))+SUMPRODUCT(-('Diário 2º PA'!$E$5:$E$2027='Analítico Cx.'!$B149),-('Diário 2º PA'!$O$5:$O$2027=C$1),('Diário 2º PA'!$F$5:$F$2027))+SUMPRODUCT(-('Diário 3º PA'!$E$5:$E$2043='Analítico Cx.'!$B149),-('Diário 3º PA'!$O$5:$O$2043=C$1),('Diário 3º PA'!$F$5:$F$2043))+SUMPRODUCT(-('Diário 4º PA'!$E$5:$E$2010='Analítico Cx.'!$B149),-('Diário 4º PA'!$O$5:$O$2010=C$1),('Diário 4º PA'!$F$5:$F$2010))</f>
        <v>0</v>
      </c>
      <c r="D149" s="215">
        <f>SUMPRODUCT(-('Diário 1º PA'!$E$5:$E$1982='Analítico Cx.'!$B149),-('Diário 1º PA'!$O$5:$O$1982=D$1),('Diário 1º PA'!$F$5:$F$1982))+SUMPRODUCT(-('Diário 2º PA'!$E$5:$E$2027='Analítico Cx.'!$B149),-('Diário 2º PA'!$O$5:$O$2027=D$1),('Diário 2º PA'!$F$5:$F$2027))+SUMPRODUCT(-('Diário 3º PA'!$E$5:$E$2043='Analítico Cx.'!$B149),-('Diário 3º PA'!$O$5:$O$2043=D$1),('Diário 3º PA'!$F$5:$F$2043))+SUMPRODUCT(-('Diário 4º PA'!$E$5:$E$2010='Analítico Cx.'!$B149),-('Diário 4º PA'!$O$5:$O$2010=D$1),('Diário 4º PA'!$F$5:$F$2010))</f>
        <v>0</v>
      </c>
      <c r="E149" s="215">
        <f>SUMPRODUCT(-('Diário 1º PA'!$E$5:$E$1982='Analítico Cx.'!$B149),-('Diário 1º PA'!$O$5:$O$1982=E$1),('Diário 1º PA'!$F$5:$F$1982))+SUMPRODUCT(-('Diário 2º PA'!$E$5:$E$2027='Analítico Cx.'!$B149),-('Diário 2º PA'!$O$5:$O$2027=E$1),('Diário 2º PA'!$F$5:$F$2027))+SUMPRODUCT(-('Diário 3º PA'!$E$5:$E$2043='Analítico Cx.'!$B149),-('Diário 3º PA'!$O$5:$O$2043=E$1),('Diário 3º PA'!$F$5:$F$2043))+SUMPRODUCT(-('Diário 4º PA'!$E$5:$E$2010='Analítico Cx.'!$B149),-('Diário 4º PA'!$O$5:$O$2010=E$1),('Diário 4º PA'!$F$5:$F$2010))</f>
        <v>93677</v>
      </c>
      <c r="F149" s="215">
        <f>SUMPRODUCT(-('Diário 1º PA'!$E$5:$E$1982='Analítico Cx.'!$B149),-('Diário 1º PA'!$O$5:$O$1982=F$1),('Diário 1º PA'!$F$5:$F$1982))+SUMPRODUCT(-('Diário 2º PA'!$E$5:$E$2027='Analítico Cx.'!$B149),-('Diário 2º PA'!$O$5:$O$2027=F$1),('Diário 2º PA'!$F$5:$F$2027))+SUMPRODUCT(-('Diário 3º PA'!$E$5:$E$2043='Analítico Cx.'!$B149),-('Diário 3º PA'!$O$5:$O$2043=F$1),('Diário 3º PA'!$F$5:$F$2043))+SUMPRODUCT(-('Diário 4º PA'!$E$5:$E$2010='Analítico Cx.'!$B149),-('Diário 4º PA'!$O$5:$O$2010=F$1),('Diário 4º PA'!$F$5:$F$2010))</f>
        <v>0</v>
      </c>
      <c r="G149" s="215">
        <f>SUMPRODUCT(-('Diário 1º PA'!$E$5:$E$1982='Analítico Cx.'!$B149),-('Diário 1º PA'!$O$5:$O$1982=G$1),('Diário 1º PA'!$F$5:$F$1982))+SUMPRODUCT(-('Diário 2º PA'!$E$5:$E$2027='Analítico Cx.'!$B149),-('Diário 2º PA'!$O$5:$O$2027=G$1),('Diário 2º PA'!$F$5:$F$2027))+SUMPRODUCT(-('Diário 3º PA'!$E$5:$E$2043='Analítico Cx.'!$B149),-('Diário 3º PA'!$O$5:$O$2043=G$1),('Diário 3º PA'!$F$5:$F$2043))+SUMPRODUCT(-('Diário 4º PA'!$E$5:$E$2010='Analítico Cx.'!$B149),-('Diário 4º PA'!$O$5:$O$2010=G$1),('Diário 4º PA'!$F$5:$F$2010))</f>
        <v>0</v>
      </c>
      <c r="H149" s="215">
        <f>SUMPRODUCT(-('Diário 1º PA'!$E$5:$E$1982='Analítico Cx.'!$B149),-('Diário 1º PA'!$O$5:$O$1982=H$1),('Diário 1º PA'!$F$5:$F$1982))+SUMPRODUCT(-('Diário 2º PA'!$E$5:$E$2027='Analítico Cx.'!$B149),-('Diário 2º PA'!$O$5:$O$2027=H$1),('Diário 2º PA'!$F$5:$F$2027))+SUMPRODUCT(-('Diário 3º PA'!$E$5:$E$2043='Analítico Cx.'!$B149),-('Diário 3º PA'!$O$5:$O$2043=H$1),('Diário 3º PA'!$F$5:$F$2043))+SUMPRODUCT(-('Diário 4º PA'!$E$5:$E$2010='Analítico Cx.'!$B149),-('Diário 4º PA'!$O$5:$O$2010=H$1),('Diário 4º PA'!$F$5:$F$2010))</f>
        <v>0</v>
      </c>
      <c r="I149" s="215">
        <f>SUMPRODUCT(-('Diário 1º PA'!$E$5:$E$1982='Analítico Cx.'!$B149),-('Diário 1º PA'!$O$5:$O$1982=I$1),('Diário 1º PA'!$F$5:$F$1982))+SUMPRODUCT(-('Diário 2º PA'!$E$5:$E$2027='Analítico Cx.'!$B149),-('Diário 2º PA'!$O$5:$O$2027=I$1),('Diário 2º PA'!$F$5:$F$2027))+SUMPRODUCT(-('Diário 3º PA'!$E$5:$E$2043='Analítico Cx.'!$B149),-('Diário 3º PA'!$O$5:$O$2043=I$1),('Diário 3º PA'!$F$5:$F$2043))+SUMPRODUCT(-('Diário 4º PA'!$E$5:$E$2010='Analítico Cx.'!$B149),-('Diário 4º PA'!$O$5:$O$2010=I$1),('Diário 4º PA'!$F$5:$F$2010))</f>
        <v>0</v>
      </c>
      <c r="J149" s="215">
        <f>SUMPRODUCT(-('Diário 1º PA'!$E$5:$E$1982='Analítico Cx.'!$B149),-('Diário 1º PA'!$O$5:$O$1982=J$1),('Diário 1º PA'!$F$5:$F$1982))+SUMPRODUCT(-('Diário 2º PA'!$E$5:$E$2027='Analítico Cx.'!$B149),-('Diário 2º PA'!$O$5:$O$2027=J$1),('Diário 2º PA'!$F$5:$F$2027))+SUMPRODUCT(-('Diário 3º PA'!$E$5:$E$2043='Analítico Cx.'!$B149),-('Diário 3º PA'!$O$5:$O$2043=J$1),('Diário 3º PA'!$F$5:$F$2043))+SUMPRODUCT(-('Diário 4º PA'!$E$5:$E$2010='Analítico Cx.'!$B149),-('Diário 4º PA'!$O$5:$O$2010=J$1),('Diário 4º PA'!$F$5:$F$2010))</f>
        <v>0</v>
      </c>
      <c r="K149" s="215">
        <f>SUMPRODUCT(-('Diário 1º PA'!$E$5:$E$1982='Analítico Cx.'!$B149),-('Diário 1º PA'!$O$5:$O$1982=K$1),('Diário 1º PA'!$F$5:$F$1982))+SUMPRODUCT(-('Diário 2º PA'!$E$5:$E$2027='Analítico Cx.'!$B149),-('Diário 2º PA'!$O$5:$O$2027=K$1),('Diário 2º PA'!$F$5:$F$2027))+SUMPRODUCT(-('Diário 3º PA'!$E$5:$E$2043='Analítico Cx.'!$B149),-('Diário 3º PA'!$O$5:$O$2043=K$1),('Diário 3º PA'!$F$5:$F$2043))+SUMPRODUCT(-('Diário 4º PA'!$E$5:$E$2010='Analítico Cx.'!$B149),-('Diário 4º PA'!$O$5:$O$2010=K$1),('Diário 4º PA'!$F$5:$F$2010))</f>
        <v>0</v>
      </c>
      <c r="L149" s="215">
        <f>SUMPRODUCT(-('Diário 1º PA'!$E$5:$E$1982='Analítico Cx.'!$B149),-('Diário 1º PA'!$O$5:$O$1982=L$1),('Diário 1º PA'!$F$5:$F$1982))+SUMPRODUCT(-('Diário 2º PA'!$E$5:$E$2027='Analítico Cx.'!$B149),-('Diário 2º PA'!$O$5:$O$2027=L$1),('Diário 2º PA'!$F$5:$F$2027))+SUMPRODUCT(-('Diário 3º PA'!$E$5:$E$2043='Analítico Cx.'!$B149),-('Diário 3º PA'!$O$5:$O$2043=L$1),('Diário 3º PA'!$F$5:$F$2043))+SUMPRODUCT(-('Diário 4º PA'!$E$5:$E$2010='Analítico Cx.'!$B149),-('Diário 4º PA'!$O$5:$O$2010=L$1),('Diário 4º PA'!$F$5:$F$2010))</f>
        <v>0</v>
      </c>
      <c r="M149" s="215">
        <f>SUMPRODUCT(-('Diário 1º PA'!$E$5:$E$1982='Analítico Cx.'!$B149),-('Diário 1º PA'!$O$5:$O$1982=M$1),('Diário 1º PA'!$F$5:$F$1982))+SUMPRODUCT(-('Diário 2º PA'!$E$5:$E$2027='Analítico Cx.'!$B149),-('Diário 2º PA'!$O$5:$O$2027=M$1),('Diário 2º PA'!$F$5:$F$2027))+SUMPRODUCT(-('Diário 3º PA'!$E$5:$E$2043='Analítico Cx.'!$B149),-('Diário 3º PA'!$O$5:$O$2043=M$1),('Diário 3º PA'!$F$5:$F$2043))+SUMPRODUCT(-('Diário 4º PA'!$E$5:$E$2010='Analítico Cx.'!$B149),-('Diário 4º PA'!$O$5:$O$2010=M$1),('Diário 4º PA'!$F$5:$F$2010))</f>
        <v>0</v>
      </c>
      <c r="N149" s="215">
        <f>SUMPRODUCT(-('Diário 1º PA'!$E$5:$E$1982='Analítico Cx.'!$B149),-('Diário 1º PA'!$O$5:$O$1982=N$1),('Diário 1º PA'!$F$5:$F$1982))+SUMPRODUCT(-('Diário 2º PA'!$E$5:$E$2027='Analítico Cx.'!$B149),-('Diário 2º PA'!$O$5:$O$2027=N$1),('Diário 2º PA'!$F$5:$F$2027))+SUMPRODUCT(-('Diário 3º PA'!$E$5:$E$2043='Analítico Cx.'!$B149),-('Diário 3º PA'!$O$5:$O$2043=N$1),('Diário 3º PA'!$F$5:$F$2043))+SUMPRODUCT(-('Diário 4º PA'!$E$5:$E$2010='Analítico Cx.'!$B149),-('Diário 4º PA'!$O$5:$O$2010=N$1),('Diário 4º PA'!$F$5:$F$2010))</f>
        <v>0</v>
      </c>
      <c r="O149" s="216">
        <f t="shared" si="23"/>
        <v>93677</v>
      </c>
      <c r="P149" s="191">
        <f t="shared" si="22"/>
        <v>1.3589931213350477E-2</v>
      </c>
    </row>
    <row r="150" spans="1:16" ht="23.25" customHeight="1" x14ac:dyDescent="0.2">
      <c r="A150" s="225" t="s">
        <v>136</v>
      </c>
      <c r="B150" s="226" t="s">
        <v>72</v>
      </c>
      <c r="C150" s="215">
        <f>SUMPRODUCT(-('Diário 1º PA'!$E$5:$E$1982='Analítico Cx.'!$B150),-('Diário 1º PA'!$O$5:$O$1982=C$1),('Diário 1º PA'!$F$5:$F$1982))+SUMPRODUCT(-('Diário 2º PA'!$E$5:$E$2027='Analítico Cx.'!$B150),-('Diário 2º PA'!$O$5:$O$2027=C$1),('Diário 2º PA'!$F$5:$F$2027))+SUMPRODUCT(-('Diário 3º PA'!$E$5:$E$2043='Analítico Cx.'!$B150),-('Diário 3º PA'!$O$5:$O$2043=C$1),('Diário 3º PA'!$F$5:$F$2043))+SUMPRODUCT(-('Diário 4º PA'!$E$5:$E$2010='Analítico Cx.'!$B150),-('Diário 4º PA'!$O$5:$O$2010=C$1),('Diário 4º PA'!$F$5:$F$2010))</f>
        <v>0</v>
      </c>
      <c r="D150" s="215">
        <f>SUMPRODUCT(-('Diário 1º PA'!$E$5:$E$1982='Analítico Cx.'!$B150),-('Diário 1º PA'!$O$5:$O$1982=D$1),('Diário 1º PA'!$F$5:$F$1982))+SUMPRODUCT(-('Diário 2º PA'!$E$5:$E$2027='Analítico Cx.'!$B150),-('Diário 2º PA'!$O$5:$O$2027=D$1),('Diário 2º PA'!$F$5:$F$2027))+SUMPRODUCT(-('Diário 3º PA'!$E$5:$E$2043='Analítico Cx.'!$B150),-('Diário 3º PA'!$O$5:$O$2043=D$1),('Diário 3º PA'!$F$5:$F$2043))+SUMPRODUCT(-('Diário 4º PA'!$E$5:$E$2010='Analítico Cx.'!$B150),-('Diário 4º PA'!$O$5:$O$2010=D$1),('Diário 4º PA'!$F$5:$F$2010))</f>
        <v>366200</v>
      </c>
      <c r="E150" s="215">
        <f>SUMPRODUCT(-('Diário 1º PA'!$E$5:$E$1982='Analítico Cx.'!$B150),-('Diário 1º PA'!$O$5:$O$1982=E$1),('Diário 1º PA'!$F$5:$F$1982))+SUMPRODUCT(-('Diário 2º PA'!$E$5:$E$2027='Analítico Cx.'!$B150),-('Diário 2º PA'!$O$5:$O$2027=E$1),('Diário 2º PA'!$F$5:$F$2027))+SUMPRODUCT(-('Diário 3º PA'!$E$5:$E$2043='Analítico Cx.'!$B150),-('Diário 3º PA'!$O$5:$O$2043=E$1),('Diário 3º PA'!$F$5:$F$2043))+SUMPRODUCT(-('Diário 4º PA'!$E$5:$E$2010='Analítico Cx.'!$B150),-('Diário 4º PA'!$O$5:$O$2010=E$1),('Diário 4º PA'!$F$5:$F$2010))</f>
        <v>439440</v>
      </c>
      <c r="F150" s="215">
        <f>SUMPRODUCT(-('Diário 1º PA'!$E$5:$E$1982='Analítico Cx.'!$B150),-('Diário 1º PA'!$O$5:$O$1982=F$1),('Diário 1º PA'!$F$5:$F$1982))+SUMPRODUCT(-('Diário 2º PA'!$E$5:$E$2027='Analítico Cx.'!$B150),-('Diário 2º PA'!$O$5:$O$2027=F$1),('Diário 2º PA'!$F$5:$F$2027))+SUMPRODUCT(-('Diário 3º PA'!$E$5:$E$2043='Analítico Cx.'!$B150),-('Diário 3º PA'!$O$5:$O$2043=F$1),('Diário 3º PA'!$F$5:$F$2043))+SUMPRODUCT(-('Diário 4º PA'!$E$5:$E$2010='Analítico Cx.'!$B150),-('Diário 4º PA'!$O$5:$O$2010=F$1),('Diário 4º PA'!$F$5:$F$2010))</f>
        <v>0</v>
      </c>
      <c r="G150" s="215">
        <f>SUMPRODUCT(-('Diário 1º PA'!$E$5:$E$1982='Analítico Cx.'!$B150),-('Diário 1º PA'!$O$5:$O$1982=G$1),('Diário 1º PA'!$F$5:$F$1982))+SUMPRODUCT(-('Diário 2º PA'!$E$5:$E$2027='Analítico Cx.'!$B150),-('Diário 2º PA'!$O$5:$O$2027=G$1),('Diário 2º PA'!$F$5:$F$2027))+SUMPRODUCT(-('Diário 3º PA'!$E$5:$E$2043='Analítico Cx.'!$B150),-('Diário 3º PA'!$O$5:$O$2043=G$1),('Diário 3º PA'!$F$5:$F$2043))+SUMPRODUCT(-('Diário 4º PA'!$E$5:$E$2010='Analítico Cx.'!$B150),-('Diário 4º PA'!$O$5:$O$2010=G$1),('Diário 4º PA'!$F$5:$F$2010))</f>
        <v>0</v>
      </c>
      <c r="H150" s="215">
        <f>SUMPRODUCT(-('Diário 1º PA'!$E$5:$E$1982='Analítico Cx.'!$B150),-('Diário 1º PA'!$O$5:$O$1982=H$1),('Diário 1º PA'!$F$5:$F$1982))+SUMPRODUCT(-('Diário 2º PA'!$E$5:$E$2027='Analítico Cx.'!$B150),-('Diário 2º PA'!$O$5:$O$2027=H$1),('Diário 2º PA'!$F$5:$F$2027))+SUMPRODUCT(-('Diário 3º PA'!$E$5:$E$2043='Analítico Cx.'!$B150),-('Diário 3º PA'!$O$5:$O$2043=H$1),('Diário 3º PA'!$F$5:$F$2043))+SUMPRODUCT(-('Diário 4º PA'!$E$5:$E$2010='Analítico Cx.'!$B150),-('Diário 4º PA'!$O$5:$O$2010=H$1),('Diário 4º PA'!$F$5:$F$2010))</f>
        <v>0</v>
      </c>
      <c r="I150" s="215">
        <f>SUMPRODUCT(-('Diário 1º PA'!$E$5:$E$1982='Analítico Cx.'!$B150),-('Diário 1º PA'!$O$5:$O$1982=I$1),('Diário 1º PA'!$F$5:$F$1982))+SUMPRODUCT(-('Diário 2º PA'!$E$5:$E$2027='Analítico Cx.'!$B150),-('Diário 2º PA'!$O$5:$O$2027=I$1),('Diário 2º PA'!$F$5:$F$2027))+SUMPRODUCT(-('Diário 3º PA'!$E$5:$E$2043='Analítico Cx.'!$B150),-('Diário 3º PA'!$O$5:$O$2043=I$1),('Diário 3º PA'!$F$5:$F$2043))+SUMPRODUCT(-('Diário 4º PA'!$E$5:$E$2010='Analítico Cx.'!$B150),-('Diário 4º PA'!$O$5:$O$2010=I$1),('Diário 4º PA'!$F$5:$F$2010))</f>
        <v>0</v>
      </c>
      <c r="J150" s="215">
        <f>SUMPRODUCT(-('Diário 1º PA'!$E$5:$E$1982='Analítico Cx.'!$B150),-('Diário 1º PA'!$O$5:$O$1982=J$1),('Diário 1º PA'!$F$5:$F$1982))+SUMPRODUCT(-('Diário 2º PA'!$E$5:$E$2027='Analítico Cx.'!$B150),-('Diário 2º PA'!$O$5:$O$2027=J$1),('Diário 2º PA'!$F$5:$F$2027))+SUMPRODUCT(-('Diário 3º PA'!$E$5:$E$2043='Analítico Cx.'!$B150),-('Diário 3º PA'!$O$5:$O$2043=J$1),('Diário 3º PA'!$F$5:$F$2043))+SUMPRODUCT(-('Diário 4º PA'!$E$5:$E$2010='Analítico Cx.'!$B150),-('Diário 4º PA'!$O$5:$O$2010=J$1),('Diário 4º PA'!$F$5:$F$2010))</f>
        <v>0</v>
      </c>
      <c r="K150" s="215">
        <f>SUMPRODUCT(-('Diário 1º PA'!$E$5:$E$1982='Analítico Cx.'!$B150),-('Diário 1º PA'!$O$5:$O$1982=K$1),('Diário 1º PA'!$F$5:$F$1982))+SUMPRODUCT(-('Diário 2º PA'!$E$5:$E$2027='Analítico Cx.'!$B150),-('Diário 2º PA'!$O$5:$O$2027=K$1),('Diário 2º PA'!$F$5:$F$2027))+SUMPRODUCT(-('Diário 3º PA'!$E$5:$E$2043='Analítico Cx.'!$B150),-('Diário 3º PA'!$O$5:$O$2043=K$1),('Diário 3º PA'!$F$5:$F$2043))+SUMPRODUCT(-('Diário 4º PA'!$E$5:$E$2010='Analítico Cx.'!$B150),-('Diário 4º PA'!$O$5:$O$2010=K$1),('Diário 4º PA'!$F$5:$F$2010))</f>
        <v>0</v>
      </c>
      <c r="L150" s="215">
        <f>SUMPRODUCT(-('Diário 1º PA'!$E$5:$E$1982='Analítico Cx.'!$B150),-('Diário 1º PA'!$O$5:$O$1982=L$1),('Diário 1º PA'!$F$5:$F$1982))+SUMPRODUCT(-('Diário 2º PA'!$E$5:$E$2027='Analítico Cx.'!$B150),-('Diário 2º PA'!$O$5:$O$2027=L$1),('Diário 2º PA'!$F$5:$F$2027))+SUMPRODUCT(-('Diário 3º PA'!$E$5:$E$2043='Analítico Cx.'!$B150),-('Diário 3º PA'!$O$5:$O$2043=L$1),('Diário 3º PA'!$F$5:$F$2043))+SUMPRODUCT(-('Diário 4º PA'!$E$5:$E$2010='Analítico Cx.'!$B150),-('Diário 4º PA'!$O$5:$O$2010=L$1),('Diário 4º PA'!$F$5:$F$2010))</f>
        <v>0</v>
      </c>
      <c r="M150" s="215">
        <f>SUMPRODUCT(-('Diário 1º PA'!$E$5:$E$1982='Analítico Cx.'!$B150),-('Diário 1º PA'!$O$5:$O$1982=M$1),('Diário 1º PA'!$F$5:$F$1982))+SUMPRODUCT(-('Diário 2º PA'!$E$5:$E$2027='Analítico Cx.'!$B150),-('Diário 2º PA'!$O$5:$O$2027=M$1),('Diário 2º PA'!$F$5:$F$2027))+SUMPRODUCT(-('Diário 3º PA'!$E$5:$E$2043='Analítico Cx.'!$B150),-('Diário 3º PA'!$O$5:$O$2043=M$1),('Diário 3º PA'!$F$5:$F$2043))+SUMPRODUCT(-('Diário 4º PA'!$E$5:$E$2010='Analítico Cx.'!$B150),-('Diário 4º PA'!$O$5:$O$2010=M$1),('Diário 4º PA'!$F$5:$F$2010))</f>
        <v>0</v>
      </c>
      <c r="N150" s="215">
        <f>SUMPRODUCT(-('Diário 1º PA'!$E$5:$E$1982='Analítico Cx.'!$B150),-('Diário 1º PA'!$O$5:$O$1982=N$1),('Diário 1º PA'!$F$5:$F$1982))+SUMPRODUCT(-('Diário 2º PA'!$E$5:$E$2027='Analítico Cx.'!$B150),-('Diário 2º PA'!$O$5:$O$2027=N$1),('Diário 2º PA'!$F$5:$F$2027))+SUMPRODUCT(-('Diário 3º PA'!$E$5:$E$2043='Analítico Cx.'!$B150),-('Diário 3º PA'!$O$5:$O$2043=N$1),('Diário 3º PA'!$F$5:$F$2043))+SUMPRODUCT(-('Diário 4º PA'!$E$5:$E$2010='Analítico Cx.'!$B150),-('Diário 4º PA'!$O$5:$O$2010=N$1),('Diário 4º PA'!$F$5:$F$2010))</f>
        <v>0</v>
      </c>
      <c r="O150" s="216">
        <f t="shared" si="23"/>
        <v>805640</v>
      </c>
      <c r="P150" s="191">
        <f t="shared" si="22"/>
        <v>0.11687599072049359</v>
      </c>
    </row>
    <row r="151" spans="1:16" ht="23.25" customHeight="1" x14ac:dyDescent="0.2">
      <c r="A151" s="225" t="s">
        <v>137</v>
      </c>
      <c r="B151" s="226" t="s">
        <v>223</v>
      </c>
      <c r="C151" s="215">
        <f>SUMPRODUCT(-('Diário 1º PA'!$E$5:$E$1982='Analítico Cx.'!$B151),-('Diário 1º PA'!$O$5:$O$1982=C$1),('Diário 1º PA'!$F$5:$F$1982))+SUMPRODUCT(-('Diário 2º PA'!$E$5:$E$2027='Analítico Cx.'!$B151),-('Diário 2º PA'!$O$5:$O$2027=C$1),('Diário 2º PA'!$F$5:$F$2027))+SUMPRODUCT(-('Diário 3º PA'!$E$5:$E$2043='Analítico Cx.'!$B151),-('Diário 3º PA'!$O$5:$O$2043=C$1),('Diário 3º PA'!$F$5:$F$2043))+SUMPRODUCT(-('Diário 4º PA'!$E$5:$E$2010='Analítico Cx.'!$B151),-('Diário 4º PA'!$O$5:$O$2010=C$1),('Diário 4º PA'!$F$5:$F$2010))</f>
        <v>0</v>
      </c>
      <c r="D151" s="215">
        <f>SUMPRODUCT(-('Diário 1º PA'!$E$5:$E$1982='Analítico Cx.'!$B151),-('Diário 1º PA'!$O$5:$O$1982=D$1),('Diário 1º PA'!$F$5:$F$1982))+SUMPRODUCT(-('Diário 2º PA'!$E$5:$E$2027='Analítico Cx.'!$B151),-('Diário 2º PA'!$O$5:$O$2027=D$1),('Diário 2º PA'!$F$5:$F$2027))+SUMPRODUCT(-('Diário 3º PA'!$E$5:$E$2043='Analítico Cx.'!$B151),-('Diário 3º PA'!$O$5:$O$2043=D$1),('Diário 3º PA'!$F$5:$F$2043))+SUMPRODUCT(-('Diário 4º PA'!$E$5:$E$2010='Analítico Cx.'!$B151),-('Diário 4º PA'!$O$5:$O$2010=D$1),('Diário 4º PA'!$F$5:$F$2010))</f>
        <v>0</v>
      </c>
      <c r="E151" s="215">
        <f>SUMPRODUCT(-('Diário 1º PA'!$E$5:$E$1982='Analítico Cx.'!$B151),-('Diário 1º PA'!$O$5:$O$1982=E$1),('Diário 1º PA'!$F$5:$F$1982))+SUMPRODUCT(-('Diário 2º PA'!$E$5:$E$2027='Analítico Cx.'!$B151),-('Diário 2º PA'!$O$5:$O$2027=E$1),('Diário 2º PA'!$F$5:$F$2027))+SUMPRODUCT(-('Diário 3º PA'!$E$5:$E$2043='Analítico Cx.'!$B151),-('Diário 3º PA'!$O$5:$O$2043=E$1),('Diário 3º PA'!$F$5:$F$2043))+SUMPRODUCT(-('Diário 4º PA'!$E$5:$E$2010='Analítico Cx.'!$B151),-('Diário 4º PA'!$O$5:$O$2010=E$1),('Diário 4º PA'!$F$5:$F$2010))</f>
        <v>0</v>
      </c>
      <c r="F151" s="215">
        <f>SUMPRODUCT(-('Diário 1º PA'!$E$5:$E$1982='Analítico Cx.'!$B151),-('Diário 1º PA'!$O$5:$O$1982=F$1),('Diário 1º PA'!$F$5:$F$1982))+SUMPRODUCT(-('Diário 2º PA'!$E$5:$E$2027='Analítico Cx.'!$B151),-('Diário 2º PA'!$O$5:$O$2027=F$1),('Diário 2º PA'!$F$5:$F$2027))+SUMPRODUCT(-('Diário 3º PA'!$E$5:$E$2043='Analítico Cx.'!$B151),-('Diário 3º PA'!$O$5:$O$2043=F$1),('Diário 3º PA'!$F$5:$F$2043))+SUMPRODUCT(-('Diário 4º PA'!$E$5:$E$2010='Analítico Cx.'!$B151),-('Diário 4º PA'!$O$5:$O$2010=F$1),('Diário 4º PA'!$F$5:$F$2010))</f>
        <v>0</v>
      </c>
      <c r="G151" s="215">
        <f>SUMPRODUCT(-('Diário 1º PA'!$E$5:$E$1982='Analítico Cx.'!$B151),-('Diário 1º PA'!$O$5:$O$1982=G$1),('Diário 1º PA'!$F$5:$F$1982))+SUMPRODUCT(-('Diário 2º PA'!$E$5:$E$2027='Analítico Cx.'!$B151),-('Diário 2º PA'!$O$5:$O$2027=G$1),('Diário 2º PA'!$F$5:$F$2027))+SUMPRODUCT(-('Diário 3º PA'!$E$5:$E$2043='Analítico Cx.'!$B151),-('Diário 3º PA'!$O$5:$O$2043=G$1),('Diário 3º PA'!$F$5:$F$2043))+SUMPRODUCT(-('Diário 4º PA'!$E$5:$E$2010='Analítico Cx.'!$B151),-('Diário 4º PA'!$O$5:$O$2010=G$1),('Diário 4º PA'!$F$5:$F$2010))</f>
        <v>0</v>
      </c>
      <c r="H151" s="215">
        <f>SUMPRODUCT(-('Diário 1º PA'!$E$5:$E$1982='Analítico Cx.'!$B151),-('Diário 1º PA'!$O$5:$O$1982=H$1),('Diário 1º PA'!$F$5:$F$1982))+SUMPRODUCT(-('Diário 2º PA'!$E$5:$E$2027='Analítico Cx.'!$B151),-('Diário 2º PA'!$O$5:$O$2027=H$1),('Diário 2º PA'!$F$5:$F$2027))+SUMPRODUCT(-('Diário 3º PA'!$E$5:$E$2043='Analítico Cx.'!$B151),-('Diário 3º PA'!$O$5:$O$2043=H$1),('Diário 3º PA'!$F$5:$F$2043))+SUMPRODUCT(-('Diário 4º PA'!$E$5:$E$2010='Analítico Cx.'!$B151),-('Diário 4º PA'!$O$5:$O$2010=H$1),('Diário 4º PA'!$F$5:$F$2010))</f>
        <v>0</v>
      </c>
      <c r="I151" s="215">
        <f>SUMPRODUCT(-('Diário 1º PA'!$E$5:$E$1982='Analítico Cx.'!$B151),-('Diário 1º PA'!$O$5:$O$1982=I$1),('Diário 1º PA'!$F$5:$F$1982))+SUMPRODUCT(-('Diário 2º PA'!$E$5:$E$2027='Analítico Cx.'!$B151),-('Diário 2º PA'!$O$5:$O$2027=I$1),('Diário 2º PA'!$F$5:$F$2027))+SUMPRODUCT(-('Diário 3º PA'!$E$5:$E$2043='Analítico Cx.'!$B151),-('Diário 3º PA'!$O$5:$O$2043=I$1),('Diário 3º PA'!$F$5:$F$2043))+SUMPRODUCT(-('Diário 4º PA'!$E$5:$E$2010='Analítico Cx.'!$B151),-('Diário 4º PA'!$O$5:$O$2010=I$1),('Diário 4º PA'!$F$5:$F$2010))</f>
        <v>0</v>
      </c>
      <c r="J151" s="215">
        <f>SUMPRODUCT(-('Diário 1º PA'!$E$5:$E$1982='Analítico Cx.'!$B151),-('Diário 1º PA'!$O$5:$O$1982=J$1),('Diário 1º PA'!$F$5:$F$1982))+SUMPRODUCT(-('Diário 2º PA'!$E$5:$E$2027='Analítico Cx.'!$B151),-('Diário 2º PA'!$O$5:$O$2027=J$1),('Diário 2º PA'!$F$5:$F$2027))+SUMPRODUCT(-('Diário 3º PA'!$E$5:$E$2043='Analítico Cx.'!$B151),-('Diário 3º PA'!$O$5:$O$2043=J$1),('Diário 3º PA'!$F$5:$F$2043))+SUMPRODUCT(-('Diário 4º PA'!$E$5:$E$2010='Analítico Cx.'!$B151),-('Diário 4º PA'!$O$5:$O$2010=J$1),('Diário 4º PA'!$F$5:$F$2010))</f>
        <v>0</v>
      </c>
      <c r="K151" s="215">
        <f>SUMPRODUCT(-('Diário 1º PA'!$E$5:$E$1982='Analítico Cx.'!$B151),-('Diário 1º PA'!$O$5:$O$1982=K$1),('Diário 1º PA'!$F$5:$F$1982))+SUMPRODUCT(-('Diário 2º PA'!$E$5:$E$2027='Analítico Cx.'!$B151),-('Diário 2º PA'!$O$5:$O$2027=K$1),('Diário 2º PA'!$F$5:$F$2027))+SUMPRODUCT(-('Diário 3º PA'!$E$5:$E$2043='Analítico Cx.'!$B151),-('Diário 3º PA'!$O$5:$O$2043=K$1),('Diário 3º PA'!$F$5:$F$2043))+SUMPRODUCT(-('Diário 4º PA'!$E$5:$E$2010='Analítico Cx.'!$B151),-('Diário 4º PA'!$O$5:$O$2010=K$1),('Diário 4º PA'!$F$5:$F$2010))</f>
        <v>0</v>
      </c>
      <c r="L151" s="215">
        <f>SUMPRODUCT(-('Diário 1º PA'!$E$5:$E$1982='Analítico Cx.'!$B151),-('Diário 1º PA'!$O$5:$O$1982=L$1),('Diário 1º PA'!$F$5:$F$1982))+SUMPRODUCT(-('Diário 2º PA'!$E$5:$E$2027='Analítico Cx.'!$B151),-('Diário 2º PA'!$O$5:$O$2027=L$1),('Diário 2º PA'!$F$5:$F$2027))+SUMPRODUCT(-('Diário 3º PA'!$E$5:$E$2043='Analítico Cx.'!$B151),-('Diário 3º PA'!$O$5:$O$2043=L$1),('Diário 3º PA'!$F$5:$F$2043))+SUMPRODUCT(-('Diário 4º PA'!$E$5:$E$2010='Analítico Cx.'!$B151),-('Diário 4º PA'!$O$5:$O$2010=L$1),('Diário 4º PA'!$F$5:$F$2010))</f>
        <v>0</v>
      </c>
      <c r="M151" s="215">
        <f>SUMPRODUCT(-('Diário 1º PA'!$E$5:$E$1982='Analítico Cx.'!$B151),-('Diário 1º PA'!$O$5:$O$1982=M$1),('Diário 1º PA'!$F$5:$F$1982))+SUMPRODUCT(-('Diário 2º PA'!$E$5:$E$2027='Analítico Cx.'!$B151),-('Diário 2º PA'!$O$5:$O$2027=M$1),('Diário 2º PA'!$F$5:$F$2027))+SUMPRODUCT(-('Diário 3º PA'!$E$5:$E$2043='Analítico Cx.'!$B151),-('Diário 3º PA'!$O$5:$O$2043=M$1),('Diário 3º PA'!$F$5:$F$2043))+SUMPRODUCT(-('Diário 4º PA'!$E$5:$E$2010='Analítico Cx.'!$B151),-('Diário 4º PA'!$O$5:$O$2010=M$1),('Diário 4º PA'!$F$5:$F$2010))</f>
        <v>0</v>
      </c>
      <c r="N151" s="215">
        <f>SUMPRODUCT(-('Diário 1º PA'!$E$5:$E$1982='Analítico Cx.'!$B151),-('Diário 1º PA'!$O$5:$O$1982=N$1),('Diário 1º PA'!$F$5:$F$1982))+SUMPRODUCT(-('Diário 2º PA'!$E$5:$E$2027='Analítico Cx.'!$B151),-('Diário 2º PA'!$O$5:$O$2027=N$1),('Diário 2º PA'!$F$5:$F$2027))+SUMPRODUCT(-('Diário 3º PA'!$E$5:$E$2043='Analítico Cx.'!$B151),-('Diário 3º PA'!$O$5:$O$2043=N$1),('Diário 3º PA'!$F$5:$F$2043))+SUMPRODUCT(-('Diário 4º PA'!$E$5:$E$2010='Analítico Cx.'!$B151),-('Diário 4º PA'!$O$5:$O$2010=N$1),('Diário 4º PA'!$F$5:$F$2010))</f>
        <v>0</v>
      </c>
      <c r="O151" s="216">
        <f t="shared" si="23"/>
        <v>0</v>
      </c>
      <c r="P151" s="191">
        <f t="shared" si="22"/>
        <v>0</v>
      </c>
    </row>
    <row r="152" spans="1:16" ht="23.25" customHeight="1" x14ac:dyDescent="0.2">
      <c r="A152" s="225" t="s">
        <v>138</v>
      </c>
      <c r="B152" s="226" t="s">
        <v>228</v>
      </c>
      <c r="C152" s="215">
        <f>SUMPRODUCT(-('Diário 1º PA'!$E$5:$E$1982='Analítico Cx.'!$B152),-('Diário 1º PA'!$O$5:$O$1982=C$1),('Diário 1º PA'!$F$5:$F$1982))+SUMPRODUCT(-('Diário 2º PA'!$E$5:$E$2027='Analítico Cx.'!$B152),-('Diário 2º PA'!$O$5:$O$2027=C$1),('Diário 2º PA'!$F$5:$F$2027))+SUMPRODUCT(-('Diário 3º PA'!$E$5:$E$2043='Analítico Cx.'!$B152),-('Diário 3º PA'!$O$5:$O$2043=C$1),('Diário 3º PA'!$F$5:$F$2043))+SUMPRODUCT(-('Diário 4º PA'!$E$5:$E$2010='Analítico Cx.'!$B152),-('Diário 4º PA'!$O$5:$O$2010=C$1),('Diário 4º PA'!$F$5:$F$2010))</f>
        <v>0</v>
      </c>
      <c r="D152" s="215">
        <f>SUMPRODUCT(-('Diário 1º PA'!$E$5:$E$1982='Analítico Cx.'!$B152),-('Diário 1º PA'!$O$5:$O$1982=D$1),('Diário 1º PA'!$F$5:$F$1982))+SUMPRODUCT(-('Diário 2º PA'!$E$5:$E$2027='Analítico Cx.'!$B152),-('Diário 2º PA'!$O$5:$O$2027=D$1),('Diário 2º PA'!$F$5:$F$2027))+SUMPRODUCT(-('Diário 3º PA'!$E$5:$E$2043='Analítico Cx.'!$B152),-('Diário 3º PA'!$O$5:$O$2043=D$1),('Diário 3º PA'!$F$5:$F$2043))+SUMPRODUCT(-('Diário 4º PA'!$E$5:$E$2010='Analítico Cx.'!$B152),-('Diário 4º PA'!$O$5:$O$2010=D$1),('Diário 4º PA'!$F$5:$F$2010))</f>
        <v>0</v>
      </c>
      <c r="E152" s="215">
        <f>SUMPRODUCT(-('Diário 1º PA'!$E$5:$E$1982='Analítico Cx.'!$B152),-('Diário 1º PA'!$O$5:$O$1982=E$1),('Diário 1º PA'!$F$5:$F$1982))+SUMPRODUCT(-('Diário 2º PA'!$E$5:$E$2027='Analítico Cx.'!$B152),-('Diário 2º PA'!$O$5:$O$2027=E$1),('Diário 2º PA'!$F$5:$F$2027))+SUMPRODUCT(-('Diário 3º PA'!$E$5:$E$2043='Analítico Cx.'!$B152),-('Diário 3º PA'!$O$5:$O$2043=E$1),('Diário 3º PA'!$F$5:$F$2043))+SUMPRODUCT(-('Diário 4º PA'!$E$5:$E$2010='Analítico Cx.'!$B152),-('Diário 4º PA'!$O$5:$O$2010=E$1),('Diário 4º PA'!$F$5:$F$2010))</f>
        <v>0</v>
      </c>
      <c r="F152" s="215">
        <f>SUMPRODUCT(-('Diário 1º PA'!$E$5:$E$1982='Analítico Cx.'!$B152),-('Diário 1º PA'!$O$5:$O$1982=F$1),('Diário 1º PA'!$F$5:$F$1982))+SUMPRODUCT(-('Diário 2º PA'!$E$5:$E$2027='Analítico Cx.'!$B152),-('Diário 2º PA'!$O$5:$O$2027=F$1),('Diário 2º PA'!$F$5:$F$2027))+SUMPRODUCT(-('Diário 3º PA'!$E$5:$E$2043='Analítico Cx.'!$B152),-('Diário 3º PA'!$O$5:$O$2043=F$1),('Diário 3º PA'!$F$5:$F$2043))+SUMPRODUCT(-('Diário 4º PA'!$E$5:$E$2010='Analítico Cx.'!$B152),-('Diário 4º PA'!$O$5:$O$2010=F$1),('Diário 4º PA'!$F$5:$F$2010))</f>
        <v>0</v>
      </c>
      <c r="G152" s="215">
        <f>SUMPRODUCT(-('Diário 1º PA'!$E$5:$E$1982='Analítico Cx.'!$B152),-('Diário 1º PA'!$O$5:$O$1982=G$1),('Diário 1º PA'!$F$5:$F$1982))+SUMPRODUCT(-('Diário 2º PA'!$E$5:$E$2027='Analítico Cx.'!$B152),-('Diário 2º PA'!$O$5:$O$2027=G$1),('Diário 2º PA'!$F$5:$F$2027))+SUMPRODUCT(-('Diário 3º PA'!$E$5:$E$2043='Analítico Cx.'!$B152),-('Diário 3º PA'!$O$5:$O$2043=G$1),('Diário 3º PA'!$F$5:$F$2043))+SUMPRODUCT(-('Diário 4º PA'!$E$5:$E$2010='Analítico Cx.'!$B152),-('Diário 4º PA'!$O$5:$O$2010=G$1),('Diário 4º PA'!$F$5:$F$2010))</f>
        <v>0</v>
      </c>
      <c r="H152" s="215">
        <f>SUMPRODUCT(-('Diário 1º PA'!$E$5:$E$1982='Analítico Cx.'!$B152),-('Diário 1º PA'!$O$5:$O$1982=H$1),('Diário 1º PA'!$F$5:$F$1982))+SUMPRODUCT(-('Diário 2º PA'!$E$5:$E$2027='Analítico Cx.'!$B152),-('Diário 2º PA'!$O$5:$O$2027=H$1),('Diário 2º PA'!$F$5:$F$2027))+SUMPRODUCT(-('Diário 3º PA'!$E$5:$E$2043='Analítico Cx.'!$B152),-('Diário 3º PA'!$O$5:$O$2043=H$1),('Diário 3º PA'!$F$5:$F$2043))+SUMPRODUCT(-('Diário 4º PA'!$E$5:$E$2010='Analítico Cx.'!$B152),-('Diário 4º PA'!$O$5:$O$2010=H$1),('Diário 4º PA'!$F$5:$F$2010))</f>
        <v>0</v>
      </c>
      <c r="I152" s="215">
        <f>SUMPRODUCT(-('Diário 1º PA'!$E$5:$E$1982='Analítico Cx.'!$B152),-('Diário 1º PA'!$O$5:$O$1982=I$1),('Diário 1º PA'!$F$5:$F$1982))+SUMPRODUCT(-('Diário 2º PA'!$E$5:$E$2027='Analítico Cx.'!$B152),-('Diário 2º PA'!$O$5:$O$2027=I$1),('Diário 2º PA'!$F$5:$F$2027))+SUMPRODUCT(-('Diário 3º PA'!$E$5:$E$2043='Analítico Cx.'!$B152),-('Diário 3º PA'!$O$5:$O$2043=I$1),('Diário 3º PA'!$F$5:$F$2043))+SUMPRODUCT(-('Diário 4º PA'!$E$5:$E$2010='Analítico Cx.'!$B152),-('Diário 4º PA'!$O$5:$O$2010=I$1),('Diário 4º PA'!$F$5:$F$2010))</f>
        <v>0</v>
      </c>
      <c r="J152" s="215">
        <f>SUMPRODUCT(-('Diário 1º PA'!$E$5:$E$1982='Analítico Cx.'!$B152),-('Diário 1º PA'!$O$5:$O$1982=J$1),('Diário 1º PA'!$F$5:$F$1982))+SUMPRODUCT(-('Diário 2º PA'!$E$5:$E$2027='Analítico Cx.'!$B152),-('Diário 2º PA'!$O$5:$O$2027=J$1),('Diário 2º PA'!$F$5:$F$2027))+SUMPRODUCT(-('Diário 3º PA'!$E$5:$E$2043='Analítico Cx.'!$B152),-('Diário 3º PA'!$O$5:$O$2043=J$1),('Diário 3º PA'!$F$5:$F$2043))+SUMPRODUCT(-('Diário 4º PA'!$E$5:$E$2010='Analítico Cx.'!$B152),-('Diário 4º PA'!$O$5:$O$2010=J$1),('Diário 4º PA'!$F$5:$F$2010))</f>
        <v>0</v>
      </c>
      <c r="K152" s="215">
        <f>SUMPRODUCT(-('Diário 1º PA'!$E$5:$E$1982='Analítico Cx.'!$B152),-('Diário 1º PA'!$O$5:$O$1982=K$1),('Diário 1º PA'!$F$5:$F$1982))+SUMPRODUCT(-('Diário 2º PA'!$E$5:$E$2027='Analítico Cx.'!$B152),-('Diário 2º PA'!$O$5:$O$2027=K$1),('Diário 2º PA'!$F$5:$F$2027))+SUMPRODUCT(-('Diário 3º PA'!$E$5:$E$2043='Analítico Cx.'!$B152),-('Diário 3º PA'!$O$5:$O$2043=K$1),('Diário 3º PA'!$F$5:$F$2043))+SUMPRODUCT(-('Diário 4º PA'!$E$5:$E$2010='Analítico Cx.'!$B152),-('Diário 4º PA'!$O$5:$O$2010=K$1),('Diário 4º PA'!$F$5:$F$2010))</f>
        <v>0</v>
      </c>
      <c r="L152" s="215">
        <f>SUMPRODUCT(-('Diário 1º PA'!$E$5:$E$1982='Analítico Cx.'!$B152),-('Diário 1º PA'!$O$5:$O$1982=L$1),('Diário 1º PA'!$F$5:$F$1982))+SUMPRODUCT(-('Diário 2º PA'!$E$5:$E$2027='Analítico Cx.'!$B152),-('Diário 2º PA'!$O$5:$O$2027=L$1),('Diário 2º PA'!$F$5:$F$2027))+SUMPRODUCT(-('Diário 3º PA'!$E$5:$E$2043='Analítico Cx.'!$B152),-('Diário 3º PA'!$O$5:$O$2043=L$1),('Diário 3º PA'!$F$5:$F$2043))+SUMPRODUCT(-('Diário 4º PA'!$E$5:$E$2010='Analítico Cx.'!$B152),-('Diário 4º PA'!$O$5:$O$2010=L$1),('Diário 4º PA'!$F$5:$F$2010))</f>
        <v>0</v>
      </c>
      <c r="M152" s="215">
        <f>SUMPRODUCT(-('Diário 1º PA'!$E$5:$E$1982='Analítico Cx.'!$B152),-('Diário 1º PA'!$O$5:$O$1982=M$1),('Diário 1º PA'!$F$5:$F$1982))+SUMPRODUCT(-('Diário 2º PA'!$E$5:$E$2027='Analítico Cx.'!$B152),-('Diário 2º PA'!$O$5:$O$2027=M$1),('Diário 2º PA'!$F$5:$F$2027))+SUMPRODUCT(-('Diário 3º PA'!$E$5:$E$2043='Analítico Cx.'!$B152),-('Diário 3º PA'!$O$5:$O$2043=M$1),('Diário 3º PA'!$F$5:$F$2043))+SUMPRODUCT(-('Diário 4º PA'!$E$5:$E$2010='Analítico Cx.'!$B152),-('Diário 4º PA'!$O$5:$O$2010=M$1),('Diário 4º PA'!$F$5:$F$2010))</f>
        <v>0</v>
      </c>
      <c r="N152" s="215">
        <f>SUMPRODUCT(-('Diário 1º PA'!$E$5:$E$1982='Analítico Cx.'!$B152),-('Diário 1º PA'!$O$5:$O$1982=N$1),('Diário 1º PA'!$F$5:$F$1982))+SUMPRODUCT(-('Diário 2º PA'!$E$5:$E$2027='Analítico Cx.'!$B152),-('Diário 2º PA'!$O$5:$O$2027=N$1),('Diário 2º PA'!$F$5:$F$2027))+SUMPRODUCT(-('Diário 3º PA'!$E$5:$E$2043='Analítico Cx.'!$B152),-('Diário 3º PA'!$O$5:$O$2043=N$1),('Diário 3º PA'!$F$5:$F$2043))+SUMPRODUCT(-('Diário 4º PA'!$E$5:$E$2010='Analítico Cx.'!$B152),-('Diário 4º PA'!$O$5:$O$2010=N$1),('Diário 4º PA'!$F$5:$F$2010))</f>
        <v>0</v>
      </c>
      <c r="O152" s="216">
        <f t="shared" si="23"/>
        <v>0</v>
      </c>
      <c r="P152" s="191">
        <f t="shared" si="22"/>
        <v>0</v>
      </c>
    </row>
    <row r="153" spans="1:16" ht="23.25" customHeight="1" x14ac:dyDescent="0.2">
      <c r="A153" s="225" t="s">
        <v>140</v>
      </c>
      <c r="B153" s="226" t="s">
        <v>226</v>
      </c>
      <c r="C153" s="215">
        <f>SUMPRODUCT(-('Diário 1º PA'!$E$5:$E$1982='Analítico Cx.'!$B153),-('Diário 1º PA'!$O$5:$O$1982=C$1),('Diário 1º PA'!$F$5:$F$1982))+SUMPRODUCT(-('Diário 2º PA'!$E$5:$E$2027='Analítico Cx.'!$B153),-('Diário 2º PA'!$O$5:$O$2027=C$1),('Diário 2º PA'!$F$5:$F$2027))+SUMPRODUCT(-('Diário 3º PA'!$E$5:$E$2043='Analítico Cx.'!$B153),-('Diário 3º PA'!$O$5:$O$2043=C$1),('Diário 3º PA'!$F$5:$F$2043))+SUMPRODUCT(-('Diário 4º PA'!$E$5:$E$2010='Analítico Cx.'!$B153),-('Diário 4º PA'!$O$5:$O$2010=C$1),('Diário 4º PA'!$F$5:$F$2010))</f>
        <v>0</v>
      </c>
      <c r="D153" s="215">
        <f>SUMPRODUCT(-('Diário 1º PA'!$E$5:$E$1982='Analítico Cx.'!$B153),-('Diário 1º PA'!$O$5:$O$1982=D$1),('Diário 1º PA'!$F$5:$F$1982))+SUMPRODUCT(-('Diário 2º PA'!$E$5:$E$2027='Analítico Cx.'!$B153),-('Diário 2º PA'!$O$5:$O$2027=D$1),('Diário 2º PA'!$F$5:$F$2027))+SUMPRODUCT(-('Diário 3º PA'!$E$5:$E$2043='Analítico Cx.'!$B153),-('Diário 3º PA'!$O$5:$O$2043=D$1),('Diário 3º PA'!$F$5:$F$2043))+SUMPRODUCT(-('Diário 4º PA'!$E$5:$E$2010='Analítico Cx.'!$B153),-('Diário 4º PA'!$O$5:$O$2010=D$1),('Diário 4º PA'!$F$5:$F$2010))</f>
        <v>0</v>
      </c>
      <c r="E153" s="215">
        <f>SUMPRODUCT(-('Diário 1º PA'!$E$5:$E$1982='Analítico Cx.'!$B153),-('Diário 1º PA'!$O$5:$O$1982=E$1),('Diário 1º PA'!$F$5:$F$1982))+SUMPRODUCT(-('Diário 2º PA'!$E$5:$E$2027='Analítico Cx.'!$B153),-('Diário 2º PA'!$O$5:$O$2027=E$1),('Diário 2º PA'!$F$5:$F$2027))+SUMPRODUCT(-('Diário 3º PA'!$E$5:$E$2043='Analítico Cx.'!$B153),-('Diário 3º PA'!$O$5:$O$2043=E$1),('Diário 3º PA'!$F$5:$F$2043))+SUMPRODUCT(-('Diário 4º PA'!$E$5:$E$2010='Analítico Cx.'!$B153),-('Diário 4º PA'!$O$5:$O$2010=E$1),('Diário 4º PA'!$F$5:$F$2010))</f>
        <v>0</v>
      </c>
      <c r="F153" s="215">
        <f>SUMPRODUCT(-('Diário 1º PA'!$E$5:$E$1982='Analítico Cx.'!$B153),-('Diário 1º PA'!$O$5:$O$1982=F$1),('Diário 1º PA'!$F$5:$F$1982))+SUMPRODUCT(-('Diário 2º PA'!$E$5:$E$2027='Analítico Cx.'!$B153),-('Diário 2º PA'!$O$5:$O$2027=F$1),('Diário 2º PA'!$F$5:$F$2027))+SUMPRODUCT(-('Diário 3º PA'!$E$5:$E$2043='Analítico Cx.'!$B153),-('Diário 3º PA'!$O$5:$O$2043=F$1),('Diário 3º PA'!$F$5:$F$2043))+SUMPRODUCT(-('Diário 4º PA'!$E$5:$E$2010='Analítico Cx.'!$B153),-('Diário 4º PA'!$O$5:$O$2010=F$1),('Diário 4º PA'!$F$5:$F$2010))</f>
        <v>0</v>
      </c>
      <c r="G153" s="215">
        <f>SUMPRODUCT(-('Diário 1º PA'!$E$5:$E$1982='Analítico Cx.'!$B153),-('Diário 1º PA'!$O$5:$O$1982=G$1),('Diário 1º PA'!$F$5:$F$1982))+SUMPRODUCT(-('Diário 2º PA'!$E$5:$E$2027='Analítico Cx.'!$B153),-('Diário 2º PA'!$O$5:$O$2027=G$1),('Diário 2º PA'!$F$5:$F$2027))+SUMPRODUCT(-('Diário 3º PA'!$E$5:$E$2043='Analítico Cx.'!$B153),-('Diário 3º PA'!$O$5:$O$2043=G$1),('Diário 3º PA'!$F$5:$F$2043))+SUMPRODUCT(-('Diário 4º PA'!$E$5:$E$2010='Analítico Cx.'!$B153),-('Diário 4º PA'!$O$5:$O$2010=G$1),('Diário 4º PA'!$F$5:$F$2010))</f>
        <v>0</v>
      </c>
      <c r="H153" s="215">
        <f>SUMPRODUCT(-('Diário 1º PA'!$E$5:$E$1982='Analítico Cx.'!$B153),-('Diário 1º PA'!$O$5:$O$1982=H$1),('Diário 1º PA'!$F$5:$F$1982))+SUMPRODUCT(-('Diário 2º PA'!$E$5:$E$2027='Analítico Cx.'!$B153),-('Diário 2º PA'!$O$5:$O$2027=H$1),('Diário 2º PA'!$F$5:$F$2027))+SUMPRODUCT(-('Diário 3º PA'!$E$5:$E$2043='Analítico Cx.'!$B153),-('Diário 3º PA'!$O$5:$O$2043=H$1),('Diário 3º PA'!$F$5:$F$2043))+SUMPRODUCT(-('Diário 4º PA'!$E$5:$E$2010='Analítico Cx.'!$B153),-('Diário 4º PA'!$O$5:$O$2010=H$1),('Diário 4º PA'!$F$5:$F$2010))</f>
        <v>0</v>
      </c>
      <c r="I153" s="215">
        <f>SUMPRODUCT(-('Diário 1º PA'!$E$5:$E$1982='Analítico Cx.'!$B153),-('Diário 1º PA'!$O$5:$O$1982=I$1),('Diário 1º PA'!$F$5:$F$1982))+SUMPRODUCT(-('Diário 2º PA'!$E$5:$E$2027='Analítico Cx.'!$B153),-('Diário 2º PA'!$O$5:$O$2027=I$1),('Diário 2º PA'!$F$5:$F$2027))+SUMPRODUCT(-('Diário 3º PA'!$E$5:$E$2043='Analítico Cx.'!$B153),-('Diário 3º PA'!$O$5:$O$2043=I$1),('Diário 3º PA'!$F$5:$F$2043))+SUMPRODUCT(-('Diário 4º PA'!$E$5:$E$2010='Analítico Cx.'!$B153),-('Diário 4º PA'!$O$5:$O$2010=I$1),('Diário 4º PA'!$F$5:$F$2010))</f>
        <v>0</v>
      </c>
      <c r="J153" s="215">
        <f>SUMPRODUCT(-('Diário 1º PA'!$E$5:$E$1982='Analítico Cx.'!$B153),-('Diário 1º PA'!$O$5:$O$1982=J$1),('Diário 1º PA'!$F$5:$F$1982))+SUMPRODUCT(-('Diário 2º PA'!$E$5:$E$2027='Analítico Cx.'!$B153),-('Diário 2º PA'!$O$5:$O$2027=J$1),('Diário 2º PA'!$F$5:$F$2027))+SUMPRODUCT(-('Diário 3º PA'!$E$5:$E$2043='Analítico Cx.'!$B153),-('Diário 3º PA'!$O$5:$O$2043=J$1),('Diário 3º PA'!$F$5:$F$2043))+SUMPRODUCT(-('Diário 4º PA'!$E$5:$E$2010='Analítico Cx.'!$B153),-('Diário 4º PA'!$O$5:$O$2010=J$1),('Diário 4º PA'!$F$5:$F$2010))</f>
        <v>0</v>
      </c>
      <c r="K153" s="215">
        <f>SUMPRODUCT(-('Diário 1º PA'!$E$5:$E$1982='Analítico Cx.'!$B153),-('Diário 1º PA'!$O$5:$O$1982=K$1),('Diário 1º PA'!$F$5:$F$1982))+SUMPRODUCT(-('Diário 2º PA'!$E$5:$E$2027='Analítico Cx.'!$B153),-('Diário 2º PA'!$O$5:$O$2027=K$1),('Diário 2º PA'!$F$5:$F$2027))+SUMPRODUCT(-('Diário 3º PA'!$E$5:$E$2043='Analítico Cx.'!$B153),-('Diário 3º PA'!$O$5:$O$2043=K$1),('Diário 3º PA'!$F$5:$F$2043))+SUMPRODUCT(-('Diário 4º PA'!$E$5:$E$2010='Analítico Cx.'!$B153),-('Diário 4º PA'!$O$5:$O$2010=K$1),('Diário 4º PA'!$F$5:$F$2010))</f>
        <v>0</v>
      </c>
      <c r="L153" s="215">
        <f>SUMPRODUCT(-('Diário 1º PA'!$E$5:$E$1982='Analítico Cx.'!$B153),-('Diário 1º PA'!$O$5:$O$1982=L$1),('Diário 1º PA'!$F$5:$F$1982))+SUMPRODUCT(-('Diário 2º PA'!$E$5:$E$2027='Analítico Cx.'!$B153),-('Diário 2º PA'!$O$5:$O$2027=L$1),('Diário 2º PA'!$F$5:$F$2027))+SUMPRODUCT(-('Diário 3º PA'!$E$5:$E$2043='Analítico Cx.'!$B153),-('Diário 3º PA'!$O$5:$O$2043=L$1),('Diário 3º PA'!$F$5:$F$2043))+SUMPRODUCT(-('Diário 4º PA'!$E$5:$E$2010='Analítico Cx.'!$B153),-('Diário 4º PA'!$O$5:$O$2010=L$1),('Diário 4º PA'!$F$5:$F$2010))</f>
        <v>0</v>
      </c>
      <c r="M153" s="215">
        <f>SUMPRODUCT(-('Diário 1º PA'!$E$5:$E$1982='Analítico Cx.'!$B153),-('Diário 1º PA'!$O$5:$O$1982=M$1),('Diário 1º PA'!$F$5:$F$1982))+SUMPRODUCT(-('Diário 2º PA'!$E$5:$E$2027='Analítico Cx.'!$B153),-('Diário 2º PA'!$O$5:$O$2027=M$1),('Diário 2º PA'!$F$5:$F$2027))+SUMPRODUCT(-('Diário 3º PA'!$E$5:$E$2043='Analítico Cx.'!$B153),-('Diário 3º PA'!$O$5:$O$2043=M$1),('Diário 3º PA'!$F$5:$F$2043))+SUMPRODUCT(-('Diário 4º PA'!$E$5:$E$2010='Analítico Cx.'!$B153),-('Diário 4º PA'!$O$5:$O$2010=M$1),('Diário 4º PA'!$F$5:$F$2010))</f>
        <v>0</v>
      </c>
      <c r="N153" s="215">
        <f>SUMPRODUCT(-('Diário 1º PA'!$E$5:$E$1982='Analítico Cx.'!$B153),-('Diário 1º PA'!$O$5:$O$1982=N$1),('Diário 1º PA'!$F$5:$F$1982))+SUMPRODUCT(-('Diário 2º PA'!$E$5:$E$2027='Analítico Cx.'!$B153),-('Diário 2º PA'!$O$5:$O$2027=N$1),('Diário 2º PA'!$F$5:$F$2027))+SUMPRODUCT(-('Diário 3º PA'!$E$5:$E$2043='Analítico Cx.'!$B153),-('Diário 3º PA'!$O$5:$O$2043=N$1),('Diário 3º PA'!$F$5:$F$2043))+SUMPRODUCT(-('Diário 4º PA'!$E$5:$E$2010='Analítico Cx.'!$B153),-('Diário 4º PA'!$O$5:$O$2010=N$1),('Diário 4º PA'!$F$5:$F$2010))</f>
        <v>0</v>
      </c>
      <c r="O153" s="216">
        <f t="shared" si="23"/>
        <v>0</v>
      </c>
      <c r="P153" s="191">
        <f t="shared" si="22"/>
        <v>0</v>
      </c>
    </row>
    <row r="154" spans="1:16" ht="23.25" customHeight="1" x14ac:dyDescent="0.2">
      <c r="A154" s="225" t="s">
        <v>142</v>
      </c>
      <c r="B154" s="226" t="s">
        <v>231</v>
      </c>
      <c r="C154" s="215">
        <f>SUMPRODUCT(-('Diário 1º PA'!$E$5:$E$1982='Analítico Cx.'!$B154),-('Diário 1º PA'!$O$5:$O$1982=C$1),('Diário 1º PA'!$F$5:$F$1982))+SUMPRODUCT(-('Diário 2º PA'!$E$5:$E$2027='Analítico Cx.'!$B154),-('Diário 2º PA'!$O$5:$O$2027=C$1),('Diário 2º PA'!$F$5:$F$2027))+SUMPRODUCT(-('Diário 3º PA'!$E$5:$E$2043='Analítico Cx.'!$B154),-('Diário 3º PA'!$O$5:$O$2043=C$1),('Diário 3º PA'!$F$5:$F$2043))+SUMPRODUCT(-('Diário 4º PA'!$E$5:$E$2010='Analítico Cx.'!$B154),-('Diário 4º PA'!$O$5:$O$2010=C$1),('Diário 4º PA'!$F$5:$F$2010))</f>
        <v>0</v>
      </c>
      <c r="D154" s="215">
        <f>SUMPRODUCT(-('Diário 1º PA'!$E$5:$E$1982='Analítico Cx.'!$B154),-('Diário 1º PA'!$O$5:$O$1982=D$1),('Diário 1º PA'!$F$5:$F$1982))+SUMPRODUCT(-('Diário 2º PA'!$E$5:$E$2027='Analítico Cx.'!$B154),-('Diário 2º PA'!$O$5:$O$2027=D$1),('Diário 2º PA'!$F$5:$F$2027))+SUMPRODUCT(-('Diário 3º PA'!$E$5:$E$2043='Analítico Cx.'!$B154),-('Diário 3º PA'!$O$5:$O$2043=D$1),('Diário 3º PA'!$F$5:$F$2043))+SUMPRODUCT(-('Diário 4º PA'!$E$5:$E$2010='Analítico Cx.'!$B154),-('Diário 4º PA'!$O$5:$O$2010=D$1),('Diário 4º PA'!$F$5:$F$2010))</f>
        <v>0</v>
      </c>
      <c r="E154" s="215">
        <f>SUMPRODUCT(-('Diário 1º PA'!$E$5:$E$1982='Analítico Cx.'!$B154),-('Diário 1º PA'!$O$5:$O$1982=E$1),('Diário 1º PA'!$F$5:$F$1982))+SUMPRODUCT(-('Diário 2º PA'!$E$5:$E$2027='Analítico Cx.'!$B154),-('Diário 2º PA'!$O$5:$O$2027=E$1),('Diário 2º PA'!$F$5:$F$2027))+SUMPRODUCT(-('Diário 3º PA'!$E$5:$E$2043='Analítico Cx.'!$B154),-('Diário 3º PA'!$O$5:$O$2043=E$1),('Diário 3º PA'!$F$5:$F$2043))+SUMPRODUCT(-('Diário 4º PA'!$E$5:$E$2010='Analítico Cx.'!$B154),-('Diário 4º PA'!$O$5:$O$2010=E$1),('Diário 4º PA'!$F$5:$F$2010))</f>
        <v>0</v>
      </c>
      <c r="F154" s="215">
        <f>SUMPRODUCT(-('Diário 1º PA'!$E$5:$E$1982='Analítico Cx.'!$B154),-('Diário 1º PA'!$O$5:$O$1982=F$1),('Diário 1º PA'!$F$5:$F$1982))+SUMPRODUCT(-('Diário 2º PA'!$E$5:$E$2027='Analítico Cx.'!$B154),-('Diário 2º PA'!$O$5:$O$2027=F$1),('Diário 2º PA'!$F$5:$F$2027))+SUMPRODUCT(-('Diário 3º PA'!$E$5:$E$2043='Analítico Cx.'!$B154),-('Diário 3º PA'!$O$5:$O$2043=F$1),('Diário 3º PA'!$F$5:$F$2043))+SUMPRODUCT(-('Diário 4º PA'!$E$5:$E$2010='Analítico Cx.'!$B154),-('Diário 4º PA'!$O$5:$O$2010=F$1),('Diário 4º PA'!$F$5:$F$2010))</f>
        <v>0</v>
      </c>
      <c r="G154" s="215">
        <f>SUMPRODUCT(-('Diário 1º PA'!$E$5:$E$1982='Analítico Cx.'!$B154),-('Diário 1º PA'!$O$5:$O$1982=G$1),('Diário 1º PA'!$F$5:$F$1982))+SUMPRODUCT(-('Diário 2º PA'!$E$5:$E$2027='Analítico Cx.'!$B154),-('Diário 2º PA'!$O$5:$O$2027=G$1),('Diário 2º PA'!$F$5:$F$2027))+SUMPRODUCT(-('Diário 3º PA'!$E$5:$E$2043='Analítico Cx.'!$B154),-('Diário 3º PA'!$O$5:$O$2043=G$1),('Diário 3º PA'!$F$5:$F$2043))+SUMPRODUCT(-('Diário 4º PA'!$E$5:$E$2010='Analítico Cx.'!$B154),-('Diário 4º PA'!$O$5:$O$2010=G$1),('Diário 4º PA'!$F$5:$F$2010))</f>
        <v>0</v>
      </c>
      <c r="H154" s="215">
        <f>SUMPRODUCT(-('Diário 1º PA'!$E$5:$E$1982='Analítico Cx.'!$B154),-('Diário 1º PA'!$O$5:$O$1982=H$1),('Diário 1º PA'!$F$5:$F$1982))+SUMPRODUCT(-('Diário 2º PA'!$E$5:$E$2027='Analítico Cx.'!$B154),-('Diário 2º PA'!$O$5:$O$2027=H$1),('Diário 2º PA'!$F$5:$F$2027))+SUMPRODUCT(-('Diário 3º PA'!$E$5:$E$2043='Analítico Cx.'!$B154),-('Diário 3º PA'!$O$5:$O$2043=H$1),('Diário 3º PA'!$F$5:$F$2043))+SUMPRODUCT(-('Diário 4º PA'!$E$5:$E$2010='Analítico Cx.'!$B154),-('Diário 4º PA'!$O$5:$O$2010=H$1),('Diário 4º PA'!$F$5:$F$2010))</f>
        <v>0</v>
      </c>
      <c r="I154" s="215">
        <f>SUMPRODUCT(-('Diário 1º PA'!$E$5:$E$1982='Analítico Cx.'!$B154),-('Diário 1º PA'!$O$5:$O$1982=I$1),('Diário 1º PA'!$F$5:$F$1982))+SUMPRODUCT(-('Diário 2º PA'!$E$5:$E$2027='Analítico Cx.'!$B154),-('Diário 2º PA'!$O$5:$O$2027=I$1),('Diário 2º PA'!$F$5:$F$2027))+SUMPRODUCT(-('Diário 3º PA'!$E$5:$E$2043='Analítico Cx.'!$B154),-('Diário 3º PA'!$O$5:$O$2043=I$1),('Diário 3º PA'!$F$5:$F$2043))+SUMPRODUCT(-('Diário 4º PA'!$E$5:$E$2010='Analítico Cx.'!$B154),-('Diário 4º PA'!$O$5:$O$2010=I$1),('Diário 4º PA'!$F$5:$F$2010))</f>
        <v>0</v>
      </c>
      <c r="J154" s="215">
        <f>SUMPRODUCT(-('Diário 1º PA'!$E$5:$E$1982='Analítico Cx.'!$B154),-('Diário 1º PA'!$O$5:$O$1982=J$1),('Diário 1º PA'!$F$5:$F$1982))+SUMPRODUCT(-('Diário 2º PA'!$E$5:$E$2027='Analítico Cx.'!$B154),-('Diário 2º PA'!$O$5:$O$2027=J$1),('Diário 2º PA'!$F$5:$F$2027))+SUMPRODUCT(-('Diário 3º PA'!$E$5:$E$2043='Analítico Cx.'!$B154),-('Diário 3º PA'!$O$5:$O$2043=J$1),('Diário 3º PA'!$F$5:$F$2043))+SUMPRODUCT(-('Diário 4º PA'!$E$5:$E$2010='Analítico Cx.'!$B154),-('Diário 4º PA'!$O$5:$O$2010=J$1),('Diário 4º PA'!$F$5:$F$2010))</f>
        <v>0</v>
      </c>
      <c r="K154" s="215">
        <f>SUMPRODUCT(-('Diário 1º PA'!$E$5:$E$1982='Analítico Cx.'!$B154),-('Diário 1º PA'!$O$5:$O$1982=K$1),('Diário 1º PA'!$F$5:$F$1982))+SUMPRODUCT(-('Diário 2º PA'!$E$5:$E$2027='Analítico Cx.'!$B154),-('Diário 2º PA'!$O$5:$O$2027=K$1),('Diário 2º PA'!$F$5:$F$2027))+SUMPRODUCT(-('Diário 3º PA'!$E$5:$E$2043='Analítico Cx.'!$B154),-('Diário 3º PA'!$O$5:$O$2043=K$1),('Diário 3º PA'!$F$5:$F$2043))+SUMPRODUCT(-('Diário 4º PA'!$E$5:$E$2010='Analítico Cx.'!$B154),-('Diário 4º PA'!$O$5:$O$2010=K$1),('Diário 4º PA'!$F$5:$F$2010))</f>
        <v>0</v>
      </c>
      <c r="L154" s="215">
        <f>SUMPRODUCT(-('Diário 1º PA'!$E$5:$E$1982='Analítico Cx.'!$B154),-('Diário 1º PA'!$O$5:$O$1982=L$1),('Diário 1º PA'!$F$5:$F$1982))+SUMPRODUCT(-('Diário 2º PA'!$E$5:$E$2027='Analítico Cx.'!$B154),-('Diário 2º PA'!$O$5:$O$2027=L$1),('Diário 2º PA'!$F$5:$F$2027))+SUMPRODUCT(-('Diário 3º PA'!$E$5:$E$2043='Analítico Cx.'!$B154),-('Diário 3º PA'!$O$5:$O$2043=L$1),('Diário 3º PA'!$F$5:$F$2043))+SUMPRODUCT(-('Diário 4º PA'!$E$5:$E$2010='Analítico Cx.'!$B154),-('Diário 4º PA'!$O$5:$O$2010=L$1),('Diário 4º PA'!$F$5:$F$2010))</f>
        <v>0</v>
      </c>
      <c r="M154" s="215">
        <f>SUMPRODUCT(-('Diário 1º PA'!$E$5:$E$1982='Analítico Cx.'!$B154),-('Diário 1º PA'!$O$5:$O$1982=M$1),('Diário 1º PA'!$F$5:$F$1982))+SUMPRODUCT(-('Diário 2º PA'!$E$5:$E$2027='Analítico Cx.'!$B154),-('Diário 2º PA'!$O$5:$O$2027=M$1),('Diário 2º PA'!$F$5:$F$2027))+SUMPRODUCT(-('Diário 3º PA'!$E$5:$E$2043='Analítico Cx.'!$B154),-('Diário 3º PA'!$O$5:$O$2043=M$1),('Diário 3º PA'!$F$5:$F$2043))+SUMPRODUCT(-('Diário 4º PA'!$E$5:$E$2010='Analítico Cx.'!$B154),-('Diário 4º PA'!$O$5:$O$2010=M$1),('Diário 4º PA'!$F$5:$F$2010))</f>
        <v>0</v>
      </c>
      <c r="N154" s="215">
        <f>SUMPRODUCT(-('Diário 1º PA'!$E$5:$E$1982='Analítico Cx.'!$B154),-('Diário 1º PA'!$O$5:$O$1982=N$1),('Diário 1º PA'!$F$5:$F$1982))+SUMPRODUCT(-('Diário 2º PA'!$E$5:$E$2027='Analítico Cx.'!$B154),-('Diário 2º PA'!$O$5:$O$2027=N$1),('Diário 2º PA'!$F$5:$F$2027))+SUMPRODUCT(-('Diário 3º PA'!$E$5:$E$2043='Analítico Cx.'!$B154),-('Diário 3º PA'!$O$5:$O$2043=N$1),('Diário 3º PA'!$F$5:$F$2043))+SUMPRODUCT(-('Diário 4º PA'!$E$5:$E$2010='Analítico Cx.'!$B154),-('Diário 4º PA'!$O$5:$O$2010=N$1),('Diário 4º PA'!$F$5:$F$2010))</f>
        <v>0</v>
      </c>
      <c r="O154" s="216">
        <f t="shared" si="23"/>
        <v>0</v>
      </c>
      <c r="P154" s="191">
        <f t="shared" si="22"/>
        <v>0</v>
      </c>
    </row>
    <row r="155" spans="1:16" ht="23.25" customHeight="1" x14ac:dyDescent="0.2">
      <c r="A155" s="225" t="s">
        <v>143</v>
      </c>
      <c r="B155" s="226" t="s">
        <v>234</v>
      </c>
      <c r="C155" s="215">
        <f>SUMPRODUCT(-('Diário 1º PA'!$E$5:$E$1982='Analítico Cx.'!$B155),-('Diário 1º PA'!$O$5:$O$1982=C$1),('Diário 1º PA'!$F$5:$F$1982))+SUMPRODUCT(-('Diário 2º PA'!$E$5:$E$2027='Analítico Cx.'!$B155),-('Diário 2º PA'!$O$5:$O$2027=C$1),('Diário 2º PA'!$F$5:$F$2027))+SUMPRODUCT(-('Diário 3º PA'!$E$5:$E$2043='Analítico Cx.'!$B155),-('Diário 3º PA'!$O$5:$O$2043=C$1),('Diário 3º PA'!$F$5:$F$2043))+SUMPRODUCT(-('Diário 4º PA'!$E$5:$E$2010='Analítico Cx.'!$B155),-('Diário 4º PA'!$O$5:$O$2010=C$1),('Diário 4º PA'!$F$5:$F$2010))</f>
        <v>0</v>
      </c>
      <c r="D155" s="215">
        <f>SUMPRODUCT(-('Diário 1º PA'!$E$5:$E$1982='Analítico Cx.'!$B155),-('Diário 1º PA'!$O$5:$O$1982=D$1),('Diário 1º PA'!$F$5:$F$1982))+SUMPRODUCT(-('Diário 2º PA'!$E$5:$E$2027='Analítico Cx.'!$B155),-('Diário 2º PA'!$O$5:$O$2027=D$1),('Diário 2º PA'!$F$5:$F$2027))+SUMPRODUCT(-('Diário 3º PA'!$E$5:$E$2043='Analítico Cx.'!$B155),-('Diário 3º PA'!$O$5:$O$2043=D$1),('Diário 3º PA'!$F$5:$F$2043))+SUMPRODUCT(-('Diário 4º PA'!$E$5:$E$2010='Analítico Cx.'!$B155),-('Diário 4º PA'!$O$5:$O$2010=D$1),('Diário 4º PA'!$F$5:$F$2010))</f>
        <v>0</v>
      </c>
      <c r="E155" s="215">
        <f>SUMPRODUCT(-('Diário 1º PA'!$E$5:$E$1982='Analítico Cx.'!$B155),-('Diário 1º PA'!$O$5:$O$1982=E$1),('Diário 1º PA'!$F$5:$F$1982))+SUMPRODUCT(-('Diário 2º PA'!$E$5:$E$2027='Analítico Cx.'!$B155),-('Diário 2º PA'!$O$5:$O$2027=E$1),('Diário 2º PA'!$F$5:$F$2027))+SUMPRODUCT(-('Diário 3º PA'!$E$5:$E$2043='Analítico Cx.'!$B155),-('Diário 3º PA'!$O$5:$O$2043=E$1),('Diário 3º PA'!$F$5:$F$2043))+SUMPRODUCT(-('Diário 4º PA'!$E$5:$E$2010='Analítico Cx.'!$B155),-('Diário 4º PA'!$O$5:$O$2010=E$1),('Diário 4º PA'!$F$5:$F$2010))</f>
        <v>0</v>
      </c>
      <c r="F155" s="215">
        <f>SUMPRODUCT(-('Diário 1º PA'!$E$5:$E$1982='Analítico Cx.'!$B155),-('Diário 1º PA'!$O$5:$O$1982=F$1),('Diário 1º PA'!$F$5:$F$1982))+SUMPRODUCT(-('Diário 2º PA'!$E$5:$E$2027='Analítico Cx.'!$B155),-('Diário 2º PA'!$O$5:$O$2027=F$1),('Diário 2º PA'!$F$5:$F$2027))+SUMPRODUCT(-('Diário 3º PA'!$E$5:$E$2043='Analítico Cx.'!$B155),-('Diário 3º PA'!$O$5:$O$2043=F$1),('Diário 3º PA'!$F$5:$F$2043))+SUMPRODUCT(-('Diário 4º PA'!$E$5:$E$2010='Analítico Cx.'!$B155),-('Diário 4º PA'!$O$5:$O$2010=F$1),('Diário 4º PA'!$F$5:$F$2010))</f>
        <v>0</v>
      </c>
      <c r="G155" s="215">
        <f>SUMPRODUCT(-('Diário 1º PA'!$E$5:$E$1982='Analítico Cx.'!$B155),-('Diário 1º PA'!$O$5:$O$1982=G$1),('Diário 1º PA'!$F$5:$F$1982))+SUMPRODUCT(-('Diário 2º PA'!$E$5:$E$2027='Analítico Cx.'!$B155),-('Diário 2º PA'!$O$5:$O$2027=G$1),('Diário 2º PA'!$F$5:$F$2027))+SUMPRODUCT(-('Diário 3º PA'!$E$5:$E$2043='Analítico Cx.'!$B155),-('Diário 3º PA'!$O$5:$O$2043=G$1),('Diário 3º PA'!$F$5:$F$2043))+SUMPRODUCT(-('Diário 4º PA'!$E$5:$E$2010='Analítico Cx.'!$B155),-('Diário 4º PA'!$O$5:$O$2010=G$1),('Diário 4º PA'!$F$5:$F$2010))</f>
        <v>0</v>
      </c>
      <c r="H155" s="215">
        <f>SUMPRODUCT(-('Diário 1º PA'!$E$5:$E$1982='Analítico Cx.'!$B155),-('Diário 1º PA'!$O$5:$O$1982=H$1),('Diário 1º PA'!$F$5:$F$1982))+SUMPRODUCT(-('Diário 2º PA'!$E$5:$E$2027='Analítico Cx.'!$B155),-('Diário 2º PA'!$O$5:$O$2027=H$1),('Diário 2º PA'!$F$5:$F$2027))+SUMPRODUCT(-('Diário 3º PA'!$E$5:$E$2043='Analítico Cx.'!$B155),-('Diário 3º PA'!$O$5:$O$2043=H$1),('Diário 3º PA'!$F$5:$F$2043))+SUMPRODUCT(-('Diário 4º PA'!$E$5:$E$2010='Analítico Cx.'!$B155),-('Diário 4º PA'!$O$5:$O$2010=H$1),('Diário 4º PA'!$F$5:$F$2010))</f>
        <v>0</v>
      </c>
      <c r="I155" s="215">
        <f>SUMPRODUCT(-('Diário 1º PA'!$E$5:$E$1982='Analítico Cx.'!$B155),-('Diário 1º PA'!$O$5:$O$1982=I$1),('Diário 1º PA'!$F$5:$F$1982))+SUMPRODUCT(-('Diário 2º PA'!$E$5:$E$2027='Analítico Cx.'!$B155),-('Diário 2º PA'!$O$5:$O$2027=I$1),('Diário 2º PA'!$F$5:$F$2027))+SUMPRODUCT(-('Diário 3º PA'!$E$5:$E$2043='Analítico Cx.'!$B155),-('Diário 3º PA'!$O$5:$O$2043=I$1),('Diário 3º PA'!$F$5:$F$2043))+SUMPRODUCT(-('Diário 4º PA'!$E$5:$E$2010='Analítico Cx.'!$B155),-('Diário 4º PA'!$O$5:$O$2010=I$1),('Diário 4º PA'!$F$5:$F$2010))</f>
        <v>0</v>
      </c>
      <c r="J155" s="215">
        <f>SUMPRODUCT(-('Diário 1º PA'!$E$5:$E$1982='Analítico Cx.'!$B155),-('Diário 1º PA'!$O$5:$O$1982=J$1),('Diário 1º PA'!$F$5:$F$1982))+SUMPRODUCT(-('Diário 2º PA'!$E$5:$E$2027='Analítico Cx.'!$B155),-('Diário 2º PA'!$O$5:$O$2027=J$1),('Diário 2º PA'!$F$5:$F$2027))+SUMPRODUCT(-('Diário 3º PA'!$E$5:$E$2043='Analítico Cx.'!$B155),-('Diário 3º PA'!$O$5:$O$2043=J$1),('Diário 3º PA'!$F$5:$F$2043))+SUMPRODUCT(-('Diário 4º PA'!$E$5:$E$2010='Analítico Cx.'!$B155),-('Diário 4º PA'!$O$5:$O$2010=J$1),('Diário 4º PA'!$F$5:$F$2010))</f>
        <v>0</v>
      </c>
      <c r="K155" s="215">
        <f>SUMPRODUCT(-('Diário 1º PA'!$E$5:$E$1982='Analítico Cx.'!$B155),-('Diário 1º PA'!$O$5:$O$1982=K$1),('Diário 1º PA'!$F$5:$F$1982))+SUMPRODUCT(-('Diário 2º PA'!$E$5:$E$2027='Analítico Cx.'!$B155),-('Diário 2º PA'!$O$5:$O$2027=K$1),('Diário 2º PA'!$F$5:$F$2027))+SUMPRODUCT(-('Diário 3º PA'!$E$5:$E$2043='Analítico Cx.'!$B155),-('Diário 3º PA'!$O$5:$O$2043=K$1),('Diário 3º PA'!$F$5:$F$2043))+SUMPRODUCT(-('Diário 4º PA'!$E$5:$E$2010='Analítico Cx.'!$B155),-('Diário 4º PA'!$O$5:$O$2010=K$1),('Diário 4º PA'!$F$5:$F$2010))</f>
        <v>0</v>
      </c>
      <c r="L155" s="215">
        <f>SUMPRODUCT(-('Diário 1º PA'!$E$5:$E$1982='Analítico Cx.'!$B155),-('Diário 1º PA'!$O$5:$O$1982=L$1),('Diário 1º PA'!$F$5:$F$1982))+SUMPRODUCT(-('Diário 2º PA'!$E$5:$E$2027='Analítico Cx.'!$B155),-('Diário 2º PA'!$O$5:$O$2027=L$1),('Diário 2º PA'!$F$5:$F$2027))+SUMPRODUCT(-('Diário 3º PA'!$E$5:$E$2043='Analítico Cx.'!$B155),-('Diário 3º PA'!$O$5:$O$2043=L$1),('Diário 3º PA'!$F$5:$F$2043))+SUMPRODUCT(-('Diário 4º PA'!$E$5:$E$2010='Analítico Cx.'!$B155),-('Diário 4º PA'!$O$5:$O$2010=L$1),('Diário 4º PA'!$F$5:$F$2010))</f>
        <v>0</v>
      </c>
      <c r="M155" s="215">
        <f>SUMPRODUCT(-('Diário 1º PA'!$E$5:$E$1982='Analítico Cx.'!$B155),-('Diário 1º PA'!$O$5:$O$1982=M$1),('Diário 1º PA'!$F$5:$F$1982))+SUMPRODUCT(-('Diário 2º PA'!$E$5:$E$2027='Analítico Cx.'!$B155),-('Diário 2º PA'!$O$5:$O$2027=M$1),('Diário 2º PA'!$F$5:$F$2027))+SUMPRODUCT(-('Diário 3º PA'!$E$5:$E$2043='Analítico Cx.'!$B155),-('Diário 3º PA'!$O$5:$O$2043=M$1),('Diário 3º PA'!$F$5:$F$2043))+SUMPRODUCT(-('Diário 4º PA'!$E$5:$E$2010='Analítico Cx.'!$B155),-('Diário 4º PA'!$O$5:$O$2010=M$1),('Diário 4º PA'!$F$5:$F$2010))</f>
        <v>0</v>
      </c>
      <c r="N155" s="215">
        <f>SUMPRODUCT(-('Diário 1º PA'!$E$5:$E$1982='Analítico Cx.'!$B155),-('Diário 1º PA'!$O$5:$O$1982=N$1),('Diário 1º PA'!$F$5:$F$1982))+SUMPRODUCT(-('Diário 2º PA'!$E$5:$E$2027='Analítico Cx.'!$B155),-('Diário 2º PA'!$O$5:$O$2027=N$1),('Diário 2º PA'!$F$5:$F$2027))+SUMPRODUCT(-('Diário 3º PA'!$E$5:$E$2043='Analítico Cx.'!$B155),-('Diário 3º PA'!$O$5:$O$2043=N$1),('Diário 3º PA'!$F$5:$F$2043))+SUMPRODUCT(-('Diário 4º PA'!$E$5:$E$2010='Analítico Cx.'!$B155),-('Diário 4º PA'!$O$5:$O$2010=N$1),('Diário 4º PA'!$F$5:$F$2010))</f>
        <v>0</v>
      </c>
      <c r="O155" s="216">
        <f>SUM(C155:N155)</f>
        <v>0</v>
      </c>
      <c r="P155" s="191">
        <f t="shared" si="22"/>
        <v>0</v>
      </c>
    </row>
    <row r="156" spans="1:16" ht="23.25" customHeight="1" thickBot="1" x14ac:dyDescent="0.25">
      <c r="A156" s="240"/>
      <c r="B156" s="241" t="s">
        <v>46</v>
      </c>
      <c r="C156" s="242">
        <f t="shared" ref="C156:O156" si="24">SUBTOTAL(109,C143:C155)</f>
        <v>0</v>
      </c>
      <c r="D156" s="242">
        <f t="shared" si="24"/>
        <v>366200</v>
      </c>
      <c r="E156" s="242">
        <f t="shared" si="24"/>
        <v>810174.44</v>
      </c>
      <c r="F156" s="242">
        <f t="shared" si="24"/>
        <v>0</v>
      </c>
      <c r="G156" s="242">
        <f t="shared" si="24"/>
        <v>0</v>
      </c>
      <c r="H156" s="242">
        <f t="shared" si="24"/>
        <v>0</v>
      </c>
      <c r="I156" s="242">
        <f t="shared" si="24"/>
        <v>0</v>
      </c>
      <c r="J156" s="242">
        <f t="shared" si="24"/>
        <v>0</v>
      </c>
      <c r="K156" s="242">
        <f t="shared" si="24"/>
        <v>0</v>
      </c>
      <c r="L156" s="242">
        <f t="shared" si="24"/>
        <v>0</v>
      </c>
      <c r="M156" s="242">
        <f t="shared" si="24"/>
        <v>0</v>
      </c>
      <c r="N156" s="242">
        <f t="shared" si="24"/>
        <v>0</v>
      </c>
      <c r="O156" s="242">
        <f t="shared" si="24"/>
        <v>1176374.44</v>
      </c>
      <c r="P156" s="198">
        <f t="shared" si="22"/>
        <v>0.17065926236689569</v>
      </c>
    </row>
    <row r="157" spans="1:16" ht="23.25" customHeight="1" thickBot="1" x14ac:dyDescent="0.25">
      <c r="A157" s="243" t="s">
        <v>321</v>
      </c>
      <c r="B157" s="220" t="s">
        <v>318</v>
      </c>
      <c r="C157" s="215">
        <f>SUMPRODUCT(-('Diário 1º PA'!$E$5:$E$1982='Analítico Cx.'!$B157),-('Diário 1º PA'!$O$5:$O$1982=C$1),('Diário 1º PA'!$F$5:$F$1982))+SUMPRODUCT(-('Diário 2º PA'!$E$5:$E$2027='Analítico Cx.'!$B157),-('Diário 2º PA'!$O$5:$O$2027=C$1),('Diário 2º PA'!$F$5:$F$2027))+SUMPRODUCT(-('Diário 3º PA'!$E$5:$E$2043='Analítico Cx.'!$B157),-('Diário 3º PA'!$O$5:$O$2043=C$1),('Diário 3º PA'!$F$5:$F$2043))+SUMPRODUCT(-('Diário 4º PA'!$E$5:$E$2010='Analítico Cx.'!$B157),-('Diário 4º PA'!$O$5:$O$2010=C$1),('Diário 4º PA'!$F$5:$F$2010))</f>
        <v>0</v>
      </c>
      <c r="D157" s="215">
        <f>SUMPRODUCT(-('Diário 1º PA'!$E$5:$E$1982='Analítico Cx.'!$B157),-('Diário 1º PA'!$O$5:$O$1982=D$1),('Diário 1º PA'!$F$5:$F$1982))+SUMPRODUCT(-('Diário 2º PA'!$E$5:$E$2027='Analítico Cx.'!$B157),-('Diário 2º PA'!$O$5:$O$2027=D$1),('Diário 2º PA'!$F$5:$F$2027))+SUMPRODUCT(-('Diário 3º PA'!$E$5:$E$2043='Analítico Cx.'!$B157),-('Diário 3º PA'!$O$5:$O$2043=D$1),('Diário 3º PA'!$F$5:$F$2043))+SUMPRODUCT(-('Diário 4º PA'!$E$5:$E$2010='Analítico Cx.'!$B157),-('Diário 4º PA'!$O$5:$O$2010=D$1),('Diário 4º PA'!$F$5:$F$2010))</f>
        <v>0</v>
      </c>
      <c r="E157" s="215">
        <f>SUMPRODUCT(-('Diário 1º PA'!$E$5:$E$1982='Analítico Cx.'!$B157),-('Diário 1º PA'!$O$5:$O$1982=E$1),('Diário 1º PA'!$F$5:$F$1982))+SUMPRODUCT(-('Diário 2º PA'!$E$5:$E$2027='Analítico Cx.'!$B157),-('Diário 2º PA'!$O$5:$O$2027=E$1),('Diário 2º PA'!$F$5:$F$2027))+SUMPRODUCT(-('Diário 3º PA'!$E$5:$E$2043='Analítico Cx.'!$B157),-('Diário 3º PA'!$O$5:$O$2043=E$1),('Diário 3º PA'!$F$5:$F$2043))+SUMPRODUCT(-('Diário 4º PA'!$E$5:$E$2010='Analítico Cx.'!$B157),-('Diário 4º PA'!$O$5:$O$2010=E$1),('Diário 4º PA'!$F$5:$F$2010))</f>
        <v>3624.26</v>
      </c>
      <c r="F157" s="215">
        <f>SUMPRODUCT(-('Diário 1º PA'!$E$5:$E$1982='Analítico Cx.'!$B157),-('Diário 1º PA'!$O$5:$O$1982=F$1),('Diário 1º PA'!$F$5:$F$1982))+SUMPRODUCT(-('Diário 2º PA'!$E$5:$E$2027='Analítico Cx.'!$B157),-('Diário 2º PA'!$O$5:$O$2027=F$1),('Diário 2º PA'!$F$5:$F$2027))+SUMPRODUCT(-('Diário 3º PA'!$E$5:$E$2043='Analítico Cx.'!$B157),-('Diário 3º PA'!$O$5:$O$2043=F$1),('Diário 3º PA'!$F$5:$F$2043))+SUMPRODUCT(-('Diário 4º PA'!$E$5:$E$2010='Analítico Cx.'!$B157),-('Diário 4º PA'!$O$5:$O$2010=F$1),('Diário 4º PA'!$F$5:$F$2010))</f>
        <v>0</v>
      </c>
      <c r="G157" s="215">
        <f>SUMPRODUCT(-('Diário 1º PA'!$E$5:$E$1982='Analítico Cx.'!$B157),-('Diário 1º PA'!$O$5:$O$1982=G$1),('Diário 1º PA'!$F$5:$F$1982))+SUMPRODUCT(-('Diário 2º PA'!$E$5:$E$2027='Analítico Cx.'!$B157),-('Diário 2º PA'!$O$5:$O$2027=G$1),('Diário 2º PA'!$F$5:$F$2027))+SUMPRODUCT(-('Diário 3º PA'!$E$5:$E$2043='Analítico Cx.'!$B157),-('Diário 3º PA'!$O$5:$O$2043=G$1),('Diário 3º PA'!$F$5:$F$2043))+SUMPRODUCT(-('Diário 4º PA'!$E$5:$E$2010='Analítico Cx.'!$B157),-('Diário 4º PA'!$O$5:$O$2010=G$1),('Diário 4º PA'!$F$5:$F$2010))</f>
        <v>0</v>
      </c>
      <c r="H157" s="215">
        <f>SUMPRODUCT(-('Diário 1º PA'!$E$5:$E$1982='Analítico Cx.'!$B157),-('Diário 1º PA'!$O$5:$O$1982=H$1),('Diário 1º PA'!$F$5:$F$1982))+SUMPRODUCT(-('Diário 2º PA'!$E$5:$E$2027='Analítico Cx.'!$B157),-('Diário 2º PA'!$O$5:$O$2027=H$1),('Diário 2º PA'!$F$5:$F$2027))+SUMPRODUCT(-('Diário 3º PA'!$E$5:$E$2043='Analítico Cx.'!$B157),-('Diário 3º PA'!$O$5:$O$2043=H$1),('Diário 3º PA'!$F$5:$F$2043))+SUMPRODUCT(-('Diário 4º PA'!$E$5:$E$2010='Analítico Cx.'!$B157),-('Diário 4º PA'!$O$5:$O$2010=H$1),('Diário 4º PA'!$F$5:$F$2010))</f>
        <v>0</v>
      </c>
      <c r="I157" s="215">
        <f>SUMPRODUCT(-('Diário 1º PA'!$E$5:$E$1982='Analítico Cx.'!$B157),-('Diário 1º PA'!$O$5:$O$1982=I$1),('Diário 1º PA'!$F$5:$F$1982))+SUMPRODUCT(-('Diário 2º PA'!$E$5:$E$2027='Analítico Cx.'!$B157),-('Diário 2º PA'!$O$5:$O$2027=I$1),('Diário 2º PA'!$F$5:$F$2027))+SUMPRODUCT(-('Diário 3º PA'!$E$5:$E$2043='Analítico Cx.'!$B157),-('Diário 3º PA'!$O$5:$O$2043=I$1),('Diário 3º PA'!$F$5:$F$2043))+SUMPRODUCT(-('Diário 4º PA'!$E$5:$E$2010='Analítico Cx.'!$B157),-('Diário 4º PA'!$O$5:$O$2010=I$1),('Diário 4º PA'!$F$5:$F$2010))</f>
        <v>0</v>
      </c>
      <c r="J157" s="215">
        <f>SUMPRODUCT(-('Diário 1º PA'!$E$5:$E$1982='Analítico Cx.'!$B157),-('Diário 1º PA'!$O$5:$O$1982=J$1),('Diário 1º PA'!$F$5:$F$1982))+SUMPRODUCT(-('Diário 2º PA'!$E$5:$E$2027='Analítico Cx.'!$B157),-('Diário 2º PA'!$O$5:$O$2027=J$1),('Diário 2º PA'!$F$5:$F$2027))+SUMPRODUCT(-('Diário 3º PA'!$E$5:$E$2043='Analítico Cx.'!$B157),-('Diário 3º PA'!$O$5:$O$2043=J$1),('Diário 3º PA'!$F$5:$F$2043))+SUMPRODUCT(-('Diário 4º PA'!$E$5:$E$2010='Analítico Cx.'!$B157),-('Diário 4º PA'!$O$5:$O$2010=J$1),('Diário 4º PA'!$F$5:$F$2010))</f>
        <v>0</v>
      </c>
      <c r="K157" s="215">
        <f>SUMPRODUCT(-('Diário 1º PA'!$E$5:$E$1982='Analítico Cx.'!$B157),-('Diário 1º PA'!$O$5:$O$1982=K$1),('Diário 1º PA'!$F$5:$F$1982))+SUMPRODUCT(-('Diário 2º PA'!$E$5:$E$2027='Analítico Cx.'!$B157),-('Diário 2º PA'!$O$5:$O$2027=K$1),('Diário 2º PA'!$F$5:$F$2027))+SUMPRODUCT(-('Diário 3º PA'!$E$5:$E$2043='Analítico Cx.'!$B157),-('Diário 3º PA'!$O$5:$O$2043=K$1),('Diário 3º PA'!$F$5:$F$2043))+SUMPRODUCT(-('Diário 4º PA'!$E$5:$E$2010='Analítico Cx.'!$B157),-('Diário 4º PA'!$O$5:$O$2010=K$1),('Diário 4º PA'!$F$5:$F$2010))</f>
        <v>0</v>
      </c>
      <c r="L157" s="215">
        <f>SUMPRODUCT(-('Diário 1º PA'!$E$5:$E$1982='Analítico Cx.'!$B157),-('Diário 1º PA'!$O$5:$O$1982=L$1),('Diário 1º PA'!$F$5:$F$1982))+SUMPRODUCT(-('Diário 2º PA'!$E$5:$E$2027='Analítico Cx.'!$B157),-('Diário 2º PA'!$O$5:$O$2027=L$1),('Diário 2º PA'!$F$5:$F$2027))+SUMPRODUCT(-('Diário 3º PA'!$E$5:$E$2043='Analítico Cx.'!$B157),-('Diário 3º PA'!$O$5:$O$2043=L$1),('Diário 3º PA'!$F$5:$F$2043))+SUMPRODUCT(-('Diário 4º PA'!$E$5:$E$2010='Analítico Cx.'!$B157),-('Diário 4º PA'!$O$5:$O$2010=L$1),('Diário 4º PA'!$F$5:$F$2010))</f>
        <v>0</v>
      </c>
      <c r="M157" s="215">
        <f>SUMPRODUCT(-('Diário 1º PA'!$E$5:$E$1982='Analítico Cx.'!$B157),-('Diário 1º PA'!$O$5:$O$1982=M$1),('Diário 1º PA'!$F$5:$F$1982))+SUMPRODUCT(-('Diário 2º PA'!$E$5:$E$2027='Analítico Cx.'!$B157),-('Diário 2º PA'!$O$5:$O$2027=M$1),('Diário 2º PA'!$F$5:$F$2027))+SUMPRODUCT(-('Diário 3º PA'!$E$5:$E$2043='Analítico Cx.'!$B157),-('Diário 3º PA'!$O$5:$O$2043=M$1),('Diário 3º PA'!$F$5:$F$2043))+SUMPRODUCT(-('Diário 4º PA'!$E$5:$E$2010='Analítico Cx.'!$B157),-('Diário 4º PA'!$O$5:$O$2010=M$1),('Diário 4º PA'!$F$5:$F$2010))</f>
        <v>0</v>
      </c>
      <c r="N157" s="215">
        <f>SUMPRODUCT(-('Diário 1º PA'!$E$5:$E$1982='Analítico Cx.'!$B157),-('Diário 1º PA'!$O$5:$O$1982=N$1),('Diário 1º PA'!$F$5:$F$1982))+SUMPRODUCT(-('Diário 2º PA'!$E$5:$E$2027='Analítico Cx.'!$B157),-('Diário 2º PA'!$O$5:$O$2027=N$1),('Diário 2º PA'!$F$5:$F$2027))+SUMPRODUCT(-('Diário 3º PA'!$E$5:$E$2043='Analítico Cx.'!$B157),-('Diário 3º PA'!$O$5:$O$2043=N$1),('Diário 3º PA'!$F$5:$F$2043))+SUMPRODUCT(-('Diário 4º PA'!$E$5:$E$2010='Analítico Cx.'!$B157),-('Diário 4º PA'!$O$5:$O$2010=N$1),('Diário 4º PA'!$F$5:$F$2010))</f>
        <v>0</v>
      </c>
      <c r="O157" s="234">
        <f>SUM(C157:N157)</f>
        <v>3624.26</v>
      </c>
      <c r="P157" s="361">
        <f t="shared" si="22"/>
        <v>5.2577947734553418E-4</v>
      </c>
    </row>
    <row r="158" spans="1:16" ht="23.25" customHeight="1" thickBot="1" x14ac:dyDescent="0.25">
      <c r="A158" s="76" t="s">
        <v>260</v>
      </c>
      <c r="B158" s="145"/>
      <c r="C158" s="218">
        <f t="shared" ref="C158:H158" si="25">SUBTOTAL(109,C23:C157)</f>
        <v>106797.56</v>
      </c>
      <c r="D158" s="218">
        <f t="shared" si="25"/>
        <v>2967975.22933</v>
      </c>
      <c r="E158" s="218">
        <f t="shared" si="25"/>
        <v>3818345.25</v>
      </c>
      <c r="F158" s="218">
        <f t="shared" si="25"/>
        <v>0</v>
      </c>
      <c r="G158" s="218">
        <f t="shared" si="25"/>
        <v>0</v>
      </c>
      <c r="H158" s="218">
        <f t="shared" si="25"/>
        <v>0</v>
      </c>
      <c r="I158" s="218">
        <f t="shared" ref="I158:N158" si="26">SUBTOTAL(109,I23:I157)</f>
        <v>0</v>
      </c>
      <c r="J158" s="218">
        <f t="shared" si="26"/>
        <v>0</v>
      </c>
      <c r="K158" s="218">
        <f t="shared" si="26"/>
        <v>0</v>
      </c>
      <c r="L158" s="218">
        <f t="shared" si="26"/>
        <v>0</v>
      </c>
      <c r="M158" s="218">
        <f t="shared" si="26"/>
        <v>0</v>
      </c>
      <c r="N158" s="218">
        <f t="shared" si="26"/>
        <v>0</v>
      </c>
      <c r="O158" s="234">
        <f>SUBTOTAL(109,O23:O157)</f>
        <v>6893118.0393299991</v>
      </c>
      <c r="P158" s="192">
        <f t="shared" si="22"/>
        <v>1</v>
      </c>
    </row>
    <row r="159" spans="1:16" x14ac:dyDescent="0.2">
      <c r="A159" s="186"/>
      <c r="B159" s="187"/>
      <c r="C159" s="216"/>
      <c r="D159" s="216"/>
      <c r="E159" s="216"/>
      <c r="F159" s="216"/>
      <c r="G159" s="216"/>
      <c r="H159" s="216"/>
      <c r="I159" s="216"/>
      <c r="J159" s="216"/>
      <c r="K159" s="216"/>
      <c r="L159" s="216"/>
      <c r="M159" s="216"/>
      <c r="N159" s="216"/>
      <c r="O159" s="216"/>
      <c r="P159" s="207"/>
    </row>
  </sheetData>
  <sheetProtection algorithmName="SHA-512" hashValue="ZnjOlQvky4ObJfv7gYPm7G9MfNj4hfzrTONbms9BLjoL8JTgHoqSDeH36ZAnNM4FaHQqfxITa2A/iagaef3XUw==" saltValue="9p1Zr9/km6OZIr/Fj9R5Sw==" spinCount="100000" sheet="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155"/>
  <sheetViews>
    <sheetView showGridLines="0" topLeftCell="A2" zoomScaleSheetLayoutView="85" workbookViewId="0">
      <pane xSplit="2" ySplit="7" topLeftCell="E149" activePane="bottomRight" state="frozen"/>
      <selection activeCell="G29" sqref="G29"/>
      <selection pane="topRight" activeCell="G29" sqref="G29"/>
      <selection pane="bottomLeft" activeCell="G29" sqref="G29"/>
      <selection pane="bottomRight" activeCell="A2" sqref="A2:P155"/>
    </sheetView>
  </sheetViews>
  <sheetFormatPr defaultColWidth="9.140625" defaultRowHeight="12.75" x14ac:dyDescent="0.2"/>
  <cols>
    <col min="1" max="1" width="7.42578125" style="22" customWidth="1"/>
    <col min="2" max="2" width="25.7109375" style="22" customWidth="1"/>
    <col min="3" max="12" width="12.42578125" style="22" bestFit="1" customWidth="1"/>
    <col min="13" max="14" width="12.42578125" style="22" customWidth="1"/>
    <col min="15" max="16" width="12" style="22" bestFit="1" customWidth="1"/>
    <col min="17" max="16384" width="9.140625" style="22"/>
  </cols>
  <sheetData>
    <row r="1" spans="1:16" ht="15.75" hidden="1" x14ac:dyDescent="0.2">
      <c r="A1" s="42"/>
      <c r="B1" s="43" t="s">
        <v>145</v>
      </c>
      <c r="C1" s="44">
        <v>1</v>
      </c>
      <c r="D1" s="44">
        <v>2</v>
      </c>
      <c r="E1" s="44">
        <v>3</v>
      </c>
      <c r="F1" s="44">
        <v>4</v>
      </c>
      <c r="G1" s="44">
        <v>5</v>
      </c>
      <c r="H1" s="44">
        <v>6</v>
      </c>
      <c r="I1" s="44">
        <v>7</v>
      </c>
      <c r="J1" s="44">
        <v>8</v>
      </c>
      <c r="K1" s="44">
        <v>9</v>
      </c>
      <c r="L1" s="44">
        <v>10</v>
      </c>
      <c r="M1" s="44">
        <v>11</v>
      </c>
      <c r="N1" s="44">
        <v>12</v>
      </c>
      <c r="O1" s="42"/>
    </row>
    <row r="2" spans="1:16" ht="54" customHeight="1" x14ac:dyDescent="0.2">
      <c r="A2" s="573" t="str">
        <f>Capa!A1</f>
        <v>Contrato de Gestão nº. 008/2021 celebrado entre a Secretaria de Justiça e Segurança Pública do Estado de Minas Gerais - SEJUSP e o Instituto Elo</v>
      </c>
      <c r="B2" s="573"/>
      <c r="C2" s="573"/>
      <c r="D2" s="573"/>
      <c r="E2" s="573"/>
      <c r="F2" s="573"/>
      <c r="G2" s="573"/>
      <c r="H2" s="573"/>
      <c r="I2" s="573"/>
      <c r="J2" s="573"/>
      <c r="K2" s="573"/>
      <c r="L2" s="573"/>
      <c r="M2" s="573"/>
      <c r="N2" s="573"/>
      <c r="O2" s="573"/>
      <c r="P2" s="573"/>
    </row>
    <row r="3" spans="1:16" ht="21.75" customHeight="1" x14ac:dyDescent="0.2">
      <c r="A3" s="573" t="str">
        <f>Capa!A3</f>
        <v>1º Relatório Gerencial Financeiro</v>
      </c>
      <c r="B3" s="573"/>
      <c r="C3" s="573"/>
      <c r="D3" s="573"/>
      <c r="E3" s="573"/>
      <c r="F3" s="573"/>
      <c r="G3" s="573"/>
      <c r="H3" s="573"/>
      <c r="I3" s="573"/>
      <c r="J3" s="573"/>
      <c r="K3" s="573"/>
      <c r="L3" s="573"/>
      <c r="M3" s="573"/>
      <c r="N3" s="573"/>
      <c r="O3" s="573"/>
      <c r="P3" s="573"/>
    </row>
    <row r="4" spans="1:16" ht="21" customHeight="1" thickBot="1" x14ac:dyDescent="0.25">
      <c r="A4" s="620" t="s">
        <v>320</v>
      </c>
      <c r="B4" s="620"/>
      <c r="C4" s="620"/>
      <c r="D4" s="620"/>
      <c r="E4" s="620"/>
      <c r="F4" s="620"/>
      <c r="G4" s="620"/>
      <c r="H4" s="620"/>
      <c r="I4" s="620"/>
      <c r="J4" s="620"/>
      <c r="K4" s="620"/>
      <c r="L4" s="620"/>
      <c r="M4" s="620"/>
      <c r="N4" s="620"/>
      <c r="O4" s="620"/>
      <c r="P4" s="620"/>
    </row>
    <row r="5" spans="1:16" ht="15" x14ac:dyDescent="0.2">
      <c r="A5" s="46"/>
      <c r="B5" s="46"/>
      <c r="C5" s="47" t="str">
        <f>Resumo!C4</f>
        <v>Julho</v>
      </c>
      <c r="D5" s="47" t="str">
        <f>Resumo!D4</f>
        <v>Agosto</v>
      </c>
      <c r="E5" s="47" t="str">
        <f>Resumo!E4</f>
        <v>Setembro</v>
      </c>
      <c r="F5" s="47" t="str">
        <f>Resumo!F4</f>
        <v>Outubro</v>
      </c>
      <c r="G5" s="47" t="str">
        <f>Resumo!G4</f>
        <v>Novembro</v>
      </c>
      <c r="H5" s="47" t="str">
        <f>Resumo!H4</f>
        <v>Dezembro</v>
      </c>
      <c r="I5" s="47" t="str">
        <f>Resumo!I4</f>
        <v>Janeiro</v>
      </c>
      <c r="J5" s="47" t="str">
        <f>Resumo!J4</f>
        <v>Ferveriro</v>
      </c>
      <c r="K5" s="47" t="str">
        <f>Resumo!K4</f>
        <v>Março</v>
      </c>
      <c r="L5" s="47" t="str">
        <f>Resumo!L4</f>
        <v>Abril</v>
      </c>
      <c r="M5" s="47" t="str">
        <f>Resumo!M4</f>
        <v>Maio</v>
      </c>
      <c r="N5" s="47" t="str">
        <f>Resumo!N4</f>
        <v>Junho</v>
      </c>
      <c r="O5" s="614" t="s">
        <v>5</v>
      </c>
      <c r="P5" s="617" t="s">
        <v>292</v>
      </c>
    </row>
    <row r="6" spans="1:16" ht="15" x14ac:dyDescent="0.2">
      <c r="A6" s="387"/>
      <c r="B6" s="387"/>
      <c r="C6" s="402">
        <f>Resumo!C5</f>
        <v>44389</v>
      </c>
      <c r="D6" s="402">
        <f>Resumo!D5</f>
        <v>44409</v>
      </c>
      <c r="E6" s="402">
        <f>Resumo!E5</f>
        <v>44440</v>
      </c>
      <c r="F6" s="402">
        <f>Resumo!F5</f>
        <v>44470</v>
      </c>
      <c r="G6" s="402">
        <f>Resumo!G5</f>
        <v>44501</v>
      </c>
      <c r="H6" s="402">
        <f>Resumo!H5</f>
        <v>44531</v>
      </c>
      <c r="I6" s="402">
        <f>Resumo!I5</f>
        <v>44562</v>
      </c>
      <c r="J6" s="402">
        <f>Resumo!J5</f>
        <v>44593</v>
      </c>
      <c r="K6" s="402">
        <f>Resumo!K5</f>
        <v>44621</v>
      </c>
      <c r="L6" s="402">
        <f>Resumo!L5</f>
        <v>44652</v>
      </c>
      <c r="M6" s="402">
        <f>Resumo!M5</f>
        <v>44682</v>
      </c>
      <c r="N6" s="402">
        <f>Resumo!N5</f>
        <v>44713</v>
      </c>
      <c r="O6" s="615"/>
      <c r="P6" s="618"/>
    </row>
    <row r="7" spans="1:16" ht="15" x14ac:dyDescent="0.2">
      <c r="A7" s="387"/>
      <c r="B7" s="387"/>
      <c r="C7" s="404" t="str">
        <f>Resumo!C6</f>
        <v>a</v>
      </c>
      <c r="D7" s="404" t="str">
        <f>Resumo!D6</f>
        <v>a</v>
      </c>
      <c r="E7" s="404" t="str">
        <f>Resumo!E6</f>
        <v>a</v>
      </c>
      <c r="F7" s="404" t="str">
        <f>Resumo!F6</f>
        <v>a</v>
      </c>
      <c r="G7" s="404" t="str">
        <f>Resumo!G6</f>
        <v>a</v>
      </c>
      <c r="H7" s="404" t="str">
        <f>Resumo!H6</f>
        <v>a</v>
      </c>
      <c r="I7" s="404" t="str">
        <f>Resumo!I6</f>
        <v>a</v>
      </c>
      <c r="J7" s="404" t="str">
        <f>Resumo!J6</f>
        <v>a</v>
      </c>
      <c r="K7" s="404" t="str">
        <f>Resumo!K6</f>
        <v>a</v>
      </c>
      <c r="L7" s="404" t="str">
        <f>Resumo!L6</f>
        <v>a</v>
      </c>
      <c r="M7" s="404" t="str">
        <f>Resumo!M6</f>
        <v>a</v>
      </c>
      <c r="N7" s="404" t="str">
        <f>Resumo!N6</f>
        <v>a</v>
      </c>
      <c r="O7" s="615"/>
      <c r="P7" s="618"/>
    </row>
    <row r="8" spans="1:16" ht="15.75" thickBot="1" x14ac:dyDescent="0.25">
      <c r="A8" s="45"/>
      <c r="B8" s="45"/>
      <c r="C8" s="403">
        <f>Resumo!C7</f>
        <v>44408</v>
      </c>
      <c r="D8" s="403">
        <f>Resumo!D7</f>
        <v>44439</v>
      </c>
      <c r="E8" s="403">
        <f>Resumo!E7</f>
        <v>44469</v>
      </c>
      <c r="F8" s="403">
        <f>Resumo!F7</f>
        <v>44500</v>
      </c>
      <c r="G8" s="403">
        <f>Resumo!G7</f>
        <v>44530</v>
      </c>
      <c r="H8" s="403">
        <f>Resumo!H7</f>
        <v>44561</v>
      </c>
      <c r="I8" s="403">
        <f>Resumo!I7</f>
        <v>44592</v>
      </c>
      <c r="J8" s="403">
        <f>Resumo!J7</f>
        <v>44620</v>
      </c>
      <c r="K8" s="403">
        <f>Resumo!K7</f>
        <v>43921</v>
      </c>
      <c r="L8" s="403">
        <f>Resumo!L7</f>
        <v>44681</v>
      </c>
      <c r="M8" s="403">
        <f>Resumo!M7</f>
        <v>44712</v>
      </c>
      <c r="N8" s="403">
        <f>Resumo!N7</f>
        <v>44742</v>
      </c>
      <c r="O8" s="616"/>
      <c r="P8" s="619"/>
    </row>
    <row r="9" spans="1:16" ht="23.25" customHeight="1" thickBot="1" x14ac:dyDescent="0.25">
      <c r="A9" s="40">
        <v>1</v>
      </c>
      <c r="B9" s="40" t="s">
        <v>156</v>
      </c>
      <c r="C9" s="75"/>
      <c r="D9" s="75"/>
      <c r="E9" s="75"/>
      <c r="F9" s="75"/>
      <c r="G9" s="75"/>
      <c r="H9" s="75"/>
      <c r="I9" s="75"/>
      <c r="J9" s="75"/>
      <c r="K9" s="75"/>
      <c r="L9" s="75"/>
      <c r="M9" s="75"/>
      <c r="N9" s="75"/>
      <c r="O9" s="75"/>
      <c r="P9" s="189"/>
    </row>
    <row r="10" spans="1:16" ht="23.25" customHeight="1" x14ac:dyDescent="0.2">
      <c r="A10" s="24" t="s">
        <v>15</v>
      </c>
      <c r="B10" s="24" t="s">
        <v>34</v>
      </c>
      <c r="C10" s="72"/>
      <c r="D10" s="72"/>
      <c r="E10" s="72"/>
      <c r="F10" s="72"/>
      <c r="G10" s="72"/>
      <c r="H10" s="72"/>
      <c r="I10" s="72"/>
      <c r="J10" s="72"/>
      <c r="K10" s="72"/>
      <c r="L10" s="72"/>
      <c r="M10" s="72"/>
      <c r="N10" s="72"/>
      <c r="O10" s="72"/>
      <c r="P10" s="190"/>
    </row>
    <row r="11" spans="1:16" ht="23.25" customHeight="1" x14ac:dyDescent="0.2">
      <c r="A11" s="25" t="s">
        <v>42</v>
      </c>
      <c r="B11" s="67" t="s">
        <v>333</v>
      </c>
      <c r="C11" s="15">
        <f>SUMPRODUCT(-('Diário 1º PA'!$E$5:$E$1982='Analítico Cp.'!$B11),-('Diário 1º PA'!$P$5:$P$1982=C$1),('Diário 1º PA'!$F$5:$F$1982))+SUMPRODUCT(-('Diário 2º PA'!$E$5:$E$2027='Analítico Cp.'!$B11),-('Diário 2º PA'!$P$5:$P$2027=C$1),('Diário 2º PA'!$F$5:$F$2027))+SUMPRODUCT(-('Diário 3º PA'!$E$5:$E$2043='Analítico Cp.'!$B11),-('Diário 3º PA'!$P$5:$P$2043=C$1),('Diário 3º PA'!$F$5:$F$2043))+SUMPRODUCT(-('Diário 4º PA'!$E$5:$E$2010='Analítico Cp.'!$B11),-('Diário 4º PA'!$P$5:$P$2010=C$1),('Diário 4º PA'!$F$5:$F$2010))+SUMPRODUCT(-(Comp.!$D$5:$D$254='Analítico Cp.'!$B11),-(Comp.!$L$5:$L$254=C$1),(Comp.!$E$5:$E$254))</f>
        <v>9368907.2400000002</v>
      </c>
      <c r="D11" s="15">
        <f>SUMPRODUCT(-('Diário 1º PA'!$E$5:$E$1982='Analítico Cp.'!$B11),-('Diário 1º PA'!$P$5:$P$1982=D$1),('Diário 1º PA'!$F$5:$F$1982))+SUMPRODUCT(-('Diário 2º PA'!$E$5:$E$2027='Analítico Cp.'!$B11),-('Diário 2º PA'!$P$5:$P$2027=D$1),('Diário 2º PA'!$F$5:$F$2027))+SUMPRODUCT(-('Diário 3º PA'!$E$5:$E$2043='Analítico Cp.'!$B11),-('Diário 3º PA'!$P$5:$P$2043=D$1),('Diário 3º PA'!$F$5:$F$2043))+SUMPRODUCT(-('Diário 4º PA'!$E$5:$E$2010='Analítico Cp.'!$B11),-('Diário 4º PA'!$P$5:$P$2010=D$1),('Diário 4º PA'!$F$5:$F$2010))+SUMPRODUCT(-(Comp.!$D$5:$D$254='Analítico Cp.'!$B11),-(Comp.!$L$5:$L$254=D$1),(Comp.!$E$5:$E$254))</f>
        <v>0</v>
      </c>
      <c r="E11" s="15">
        <f>SUMPRODUCT(-('Diário 1º PA'!$E$5:$E$1982='Analítico Cp.'!$B11),-('Diário 1º PA'!$P$5:$P$1982=E$1),('Diário 1º PA'!$F$5:$F$1982))+SUMPRODUCT(-('Diário 2º PA'!$E$5:$E$2027='Analítico Cp.'!$B11),-('Diário 2º PA'!$P$5:$P$2027=E$1),('Diário 2º PA'!$F$5:$F$2027))+SUMPRODUCT(-('Diário 3º PA'!$E$5:$E$2043='Analítico Cp.'!$B11),-('Diário 3º PA'!$P$5:$P$2043=E$1),('Diário 3º PA'!$F$5:$F$2043))+SUMPRODUCT(-('Diário 4º PA'!$E$5:$E$2010='Analítico Cp.'!$B11),-('Diário 4º PA'!$P$5:$P$2010=E$1),('Diário 4º PA'!$F$5:$F$2010))+SUMPRODUCT(-(Comp.!$D$5:$D$254='Analítico Cp.'!$B11),-(Comp.!$L$5:$L$254=E$1),(Comp.!$E$5:$E$254))</f>
        <v>0</v>
      </c>
      <c r="F11" s="15">
        <f>SUMPRODUCT(-('Diário 1º PA'!$E$5:$E$1982='Analítico Cp.'!$B11),-('Diário 1º PA'!$P$5:$P$1982=F$1),('Diário 1º PA'!$F$5:$F$1982))+SUMPRODUCT(-('Diário 2º PA'!$E$5:$E$2027='Analítico Cp.'!$B11),-('Diário 2º PA'!$P$5:$P$2027=F$1),('Diário 2º PA'!$F$5:$F$2027))+SUMPRODUCT(-('Diário 3º PA'!$E$5:$E$2043='Analítico Cp.'!$B11),-('Diário 3º PA'!$P$5:$P$2043=F$1),('Diário 3º PA'!$F$5:$F$2043))+SUMPRODUCT(-('Diário 4º PA'!$E$5:$E$2010='Analítico Cp.'!$B11),-('Diário 4º PA'!$P$5:$P$2010=F$1),('Diário 4º PA'!$F$5:$F$2010))+SUMPRODUCT(-(Comp.!$D$5:$D$254='Analítico Cp.'!$B11),-(Comp.!$L$5:$L$254=F$1),(Comp.!$E$5:$E$254))</f>
        <v>0</v>
      </c>
      <c r="G11" s="15">
        <f>SUMPRODUCT(-('Diário 1º PA'!$E$5:$E$1982='Analítico Cp.'!$B11),-('Diário 1º PA'!$P$5:$P$1982=G$1),('Diário 1º PA'!$F$5:$F$1982))+SUMPRODUCT(-('Diário 2º PA'!$E$5:$E$2027='Analítico Cp.'!$B11),-('Diário 2º PA'!$P$5:$P$2027=G$1),('Diário 2º PA'!$F$5:$F$2027))+SUMPRODUCT(-('Diário 3º PA'!$E$5:$E$2043='Analítico Cp.'!$B11),-('Diário 3º PA'!$P$5:$P$2043=G$1),('Diário 3º PA'!$F$5:$F$2043))+SUMPRODUCT(-('Diário 4º PA'!$E$5:$E$2010='Analítico Cp.'!$B11),-('Diário 4º PA'!$P$5:$P$2010=G$1),('Diário 4º PA'!$F$5:$F$2010))+SUMPRODUCT(-(Comp.!$D$5:$D$254='Analítico Cp.'!$B11),-(Comp.!$L$5:$L$254=G$1),(Comp.!$E$5:$E$254))</f>
        <v>0</v>
      </c>
      <c r="H11" s="15">
        <f>SUMPRODUCT(-('Diário 1º PA'!$E$5:$E$1982='Analítico Cp.'!$B11),-('Diário 1º PA'!$P$5:$P$1982=H$1),('Diário 1º PA'!$F$5:$F$1982))+SUMPRODUCT(-('Diário 2º PA'!$E$5:$E$2027='Analítico Cp.'!$B11),-('Diário 2º PA'!$P$5:$P$2027=H$1),('Diário 2º PA'!$F$5:$F$2027))+SUMPRODUCT(-('Diário 3º PA'!$E$5:$E$2043='Analítico Cp.'!$B11),-('Diário 3º PA'!$P$5:$P$2043=H$1),('Diário 3º PA'!$F$5:$F$2043))+SUMPRODUCT(-('Diário 4º PA'!$E$5:$E$2010='Analítico Cp.'!$B11),-('Diário 4º PA'!$P$5:$P$2010=H$1),('Diário 4º PA'!$F$5:$F$2010))+SUMPRODUCT(-(Comp.!$D$5:$D$254='Analítico Cp.'!$B11),-(Comp.!$L$5:$L$254=H$1),(Comp.!$E$5:$E$254))</f>
        <v>0</v>
      </c>
      <c r="I11" s="15">
        <f>SUMPRODUCT(-('Diário 1º PA'!$E$5:$E$1982='Analítico Cp.'!$B11),-('Diário 1º PA'!$P$5:$P$1982=I$1),('Diário 1º PA'!$F$5:$F$1982))+SUMPRODUCT(-('Diário 2º PA'!$E$5:$E$2027='Analítico Cp.'!$B11),-('Diário 2º PA'!$P$5:$P$2027=I$1),('Diário 2º PA'!$F$5:$F$2027))+SUMPRODUCT(-('Diário 3º PA'!$E$5:$E$2043='Analítico Cp.'!$B11),-('Diário 3º PA'!$P$5:$P$2043=I$1),('Diário 3º PA'!$F$5:$F$2043))+SUMPRODUCT(-('Diário 4º PA'!$E$5:$E$2010='Analítico Cp.'!$B11),-('Diário 4º PA'!$P$5:$P$2010=I$1),('Diário 4º PA'!$F$5:$F$2010))+SUMPRODUCT(-(Comp.!$D$5:$D$254='Analítico Cp.'!$B11),-(Comp.!$L$5:$L$254=I$1),(Comp.!$E$5:$E$254))</f>
        <v>0</v>
      </c>
      <c r="J11" s="15">
        <f>SUMPRODUCT(-('Diário 1º PA'!$E$5:$E$1982='Analítico Cp.'!$B11),-('Diário 1º PA'!$P$5:$P$1982=J$1),('Diário 1º PA'!$F$5:$F$1982))+SUMPRODUCT(-('Diário 2º PA'!$E$5:$E$2027='Analítico Cp.'!$B11),-('Diário 2º PA'!$P$5:$P$2027=J$1),('Diário 2º PA'!$F$5:$F$2027))+SUMPRODUCT(-('Diário 3º PA'!$E$5:$E$2043='Analítico Cp.'!$B11),-('Diário 3º PA'!$P$5:$P$2043=J$1),('Diário 3º PA'!$F$5:$F$2043))+SUMPRODUCT(-('Diário 4º PA'!$E$5:$E$2010='Analítico Cp.'!$B11),-('Diário 4º PA'!$P$5:$P$2010=J$1),('Diário 4º PA'!$F$5:$F$2010))+SUMPRODUCT(-(Comp.!$D$5:$D$254='Analítico Cp.'!$B11),-(Comp.!$L$5:$L$254=J$1),(Comp.!$E$5:$E$254))</f>
        <v>0</v>
      </c>
      <c r="K11" s="15">
        <f>SUMPRODUCT(-('Diário 1º PA'!$E$5:$E$1982='Analítico Cp.'!$B11),-('Diário 1º PA'!$P$5:$P$1982=K$1),('Diário 1º PA'!$F$5:$F$1982))+SUMPRODUCT(-('Diário 2º PA'!$E$5:$E$2027='Analítico Cp.'!$B11),-('Diário 2º PA'!$P$5:$P$2027=K$1),('Diário 2º PA'!$F$5:$F$2027))+SUMPRODUCT(-('Diário 3º PA'!$E$5:$E$2043='Analítico Cp.'!$B11),-('Diário 3º PA'!$P$5:$P$2043=K$1),('Diário 3º PA'!$F$5:$F$2043))+SUMPRODUCT(-('Diário 4º PA'!$E$5:$E$2010='Analítico Cp.'!$B11),-('Diário 4º PA'!$P$5:$P$2010=K$1),('Diário 4º PA'!$F$5:$F$2010))+SUMPRODUCT(-(Comp.!$D$5:$D$254='Analítico Cp.'!$B11),-(Comp.!$L$5:$L$254=K$1),(Comp.!$E$5:$E$254))</f>
        <v>0</v>
      </c>
      <c r="L11" s="15">
        <f>SUMPRODUCT(-('Diário 1º PA'!$E$5:$E$1982='Analítico Cp.'!$B11),-('Diário 1º PA'!$P$5:$P$1982=L$1),('Diário 1º PA'!$F$5:$F$1982))+SUMPRODUCT(-('Diário 2º PA'!$E$5:$E$2027='Analítico Cp.'!$B11),-('Diário 2º PA'!$P$5:$P$2027=L$1),('Diário 2º PA'!$F$5:$F$2027))+SUMPRODUCT(-('Diário 3º PA'!$E$5:$E$2043='Analítico Cp.'!$B11),-('Diário 3º PA'!$P$5:$P$2043=L$1),('Diário 3º PA'!$F$5:$F$2043))+SUMPRODUCT(-('Diário 4º PA'!$E$5:$E$2010='Analítico Cp.'!$B11),-('Diário 4º PA'!$P$5:$P$2010=L$1),('Diário 4º PA'!$F$5:$F$2010))+SUMPRODUCT(-(Comp.!$D$5:$D$254='Analítico Cp.'!$B11),-(Comp.!$L$5:$L$254=L$1),(Comp.!$E$5:$E$254))</f>
        <v>0</v>
      </c>
      <c r="M11" s="15">
        <f>SUMPRODUCT(-('Diário 1º PA'!$E$5:$E$1982='Analítico Cp.'!$B11),-('Diário 1º PA'!$P$5:$P$1982=M$1),('Diário 1º PA'!$F$5:$F$1982))+SUMPRODUCT(-('Diário 2º PA'!$E$5:$E$2027='Analítico Cp.'!$B11),-('Diário 2º PA'!$P$5:$P$2027=M$1),('Diário 2º PA'!$F$5:$F$2027))+SUMPRODUCT(-('Diário 3º PA'!$E$5:$E$2043='Analítico Cp.'!$B11),-('Diário 3º PA'!$P$5:$P$2043=M$1),('Diário 3º PA'!$F$5:$F$2043))+SUMPRODUCT(-('Diário 4º PA'!$E$5:$E$2010='Analítico Cp.'!$B11),-('Diário 4º PA'!$P$5:$P$2010=M$1),('Diário 4º PA'!$F$5:$F$2010))+SUMPRODUCT(-(Comp.!$D$5:$D$254='Analítico Cp.'!$B11),-(Comp.!$L$5:$L$254=M$1),(Comp.!$E$5:$E$254))</f>
        <v>0</v>
      </c>
      <c r="N11" s="15">
        <f>SUMPRODUCT(-('Diário 1º PA'!$E$5:$E$1982='Analítico Cp.'!$B11),-('Diário 1º PA'!$P$5:$P$1982=N$1),('Diário 1º PA'!$F$5:$F$1982))+SUMPRODUCT(-('Diário 2º PA'!$E$5:$E$2027='Analítico Cp.'!$B11),-('Diário 2º PA'!$P$5:$P$2027=N$1),('Diário 2º PA'!$F$5:$F$2027))+SUMPRODUCT(-('Diário 3º PA'!$E$5:$E$2043='Analítico Cp.'!$B11),-('Diário 3º PA'!$P$5:$P$2043=N$1),('Diário 3º PA'!$F$5:$F$2043))+SUMPRODUCT(-('Diário 4º PA'!$E$5:$E$2010='Analítico Cp.'!$B11),-('Diário 4º PA'!$P$5:$P$2010=N$1),('Diário 4º PA'!$F$5:$F$2010))+SUMPRODUCT(-(Comp.!$D$5:$D$254='Analítico Cp.'!$B11),-(Comp.!$L$5:$L$254=N$1),(Comp.!$E$5:$E$254))</f>
        <v>0</v>
      </c>
      <c r="O11" s="16">
        <f>SUM(C11:N11)</f>
        <v>9368907.2400000002</v>
      </c>
      <c r="P11" s="191">
        <f>IF($O$15=0,0,O11/$O$15)</f>
        <v>0.69350707905858677</v>
      </c>
    </row>
    <row r="12" spans="1:16" ht="23.25" customHeight="1" x14ac:dyDescent="0.2">
      <c r="A12" s="25" t="s">
        <v>43</v>
      </c>
      <c r="B12" s="67" t="s">
        <v>334</v>
      </c>
      <c r="C12" s="15">
        <f>SUMPRODUCT(-('Diário 1º PA'!$E$5:$E$1982='Analítico Cp.'!$B12),-('Diário 1º PA'!$P$5:$P$1982=C$1),('Diário 1º PA'!$F$5:$F$1982))+SUMPRODUCT(-('Diário 2º PA'!$E$5:$E$2027='Analítico Cp.'!$B12),-('Diário 2º PA'!$P$5:$P$2027=C$1),('Diário 2º PA'!$F$5:$F$2027))+SUMPRODUCT(-('Diário 3º PA'!$E$5:$E$2043='Analítico Cp.'!$B12),-('Diário 3º PA'!$P$5:$P$2043=C$1),('Diário 3º PA'!$F$5:$F$2043))+SUMPRODUCT(-('Diário 4º PA'!$E$5:$E$2010='Analítico Cp.'!$B12),-('Diário 4º PA'!$P$5:$P$2010=C$1),('Diário 4º PA'!$F$5:$F$2010))+SUMPRODUCT(-(Comp.!$D$5:$D$254='Analítico Cp.'!$B12),-(Comp.!$L$5:$L$254=C$1),(Comp.!$E$5:$E$254))</f>
        <v>0</v>
      </c>
      <c r="D12" s="15">
        <f>SUMPRODUCT(-('Diário 1º PA'!$E$5:$E$1982='Analítico Cp.'!$B12),-('Diário 1º PA'!$P$5:$P$1982=D$1),('Diário 1º PA'!$F$5:$F$1982))+SUMPRODUCT(-('Diário 2º PA'!$E$5:$E$2027='Analítico Cp.'!$B12),-('Diário 2º PA'!$P$5:$P$2027=D$1),('Diário 2º PA'!$F$5:$F$2027))+SUMPRODUCT(-('Diário 3º PA'!$E$5:$E$2043='Analítico Cp.'!$B12),-('Diário 3º PA'!$P$5:$P$2043=D$1),('Diário 3º PA'!$F$5:$F$2043))+SUMPRODUCT(-('Diário 4º PA'!$E$5:$E$2010='Analítico Cp.'!$B12),-('Diário 4º PA'!$P$5:$P$2010=D$1),('Diário 4º PA'!$F$5:$F$2010))+SUMPRODUCT(-(Comp.!$D$5:$D$254='Analítico Cp.'!$B12),-(Comp.!$L$5:$L$254=D$1),(Comp.!$E$5:$E$254))</f>
        <v>0</v>
      </c>
      <c r="E12" s="15">
        <f>SUMPRODUCT(-('Diário 1º PA'!$E$5:$E$1982='Analítico Cp.'!$B12),-('Diário 1º PA'!$P$5:$P$1982=E$1),('Diário 1º PA'!$F$5:$F$1982))+SUMPRODUCT(-('Diário 2º PA'!$E$5:$E$2027='Analítico Cp.'!$B12),-('Diário 2º PA'!$P$5:$P$2027=E$1),('Diário 2º PA'!$F$5:$F$2027))+SUMPRODUCT(-('Diário 3º PA'!$E$5:$E$2043='Analítico Cp.'!$B12),-('Diário 3º PA'!$P$5:$P$2043=E$1),('Diário 3º PA'!$F$5:$F$2043))+SUMPRODUCT(-('Diário 4º PA'!$E$5:$E$2010='Analítico Cp.'!$B12),-('Diário 4º PA'!$P$5:$P$2010=E$1),('Diário 4º PA'!$F$5:$F$2010))+SUMPRODUCT(-(Comp.!$D$5:$D$254='Analítico Cp.'!$B12),-(Comp.!$L$5:$L$254=E$1),(Comp.!$E$5:$E$254))</f>
        <v>0</v>
      </c>
      <c r="F12" s="15">
        <f>SUMPRODUCT(-('Diário 1º PA'!$E$5:$E$1982='Analítico Cp.'!$B12),-('Diário 1º PA'!$P$5:$P$1982=F$1),('Diário 1º PA'!$F$5:$F$1982))+SUMPRODUCT(-('Diário 2º PA'!$E$5:$E$2027='Analítico Cp.'!$B12),-('Diário 2º PA'!$P$5:$P$2027=F$1),('Diário 2º PA'!$F$5:$F$2027))+SUMPRODUCT(-('Diário 3º PA'!$E$5:$E$2043='Analítico Cp.'!$B12),-('Diário 3º PA'!$P$5:$P$2043=F$1),('Diário 3º PA'!$F$5:$F$2043))+SUMPRODUCT(-('Diário 4º PA'!$E$5:$E$2010='Analítico Cp.'!$B12),-('Diário 4º PA'!$P$5:$P$2010=F$1),('Diário 4º PA'!$F$5:$F$2010))+SUMPRODUCT(-(Comp.!$D$5:$D$254='Analítico Cp.'!$B12),-(Comp.!$L$5:$L$254=F$1),(Comp.!$E$5:$E$254))</f>
        <v>0</v>
      </c>
      <c r="G12" s="15">
        <f>SUMPRODUCT(-('Diário 1º PA'!$E$5:$E$1982='Analítico Cp.'!$B12),-('Diário 1º PA'!$P$5:$P$1982=G$1),('Diário 1º PA'!$F$5:$F$1982))+SUMPRODUCT(-('Diário 2º PA'!$E$5:$E$2027='Analítico Cp.'!$B12),-('Diário 2º PA'!$P$5:$P$2027=G$1),('Diário 2º PA'!$F$5:$F$2027))+SUMPRODUCT(-('Diário 3º PA'!$E$5:$E$2043='Analítico Cp.'!$B12),-('Diário 3º PA'!$P$5:$P$2043=G$1),('Diário 3º PA'!$F$5:$F$2043))+SUMPRODUCT(-('Diário 4º PA'!$E$5:$E$2010='Analítico Cp.'!$B12),-('Diário 4º PA'!$P$5:$P$2010=G$1),('Diário 4º PA'!$F$5:$F$2010))+SUMPRODUCT(-(Comp.!$D$5:$D$254='Analítico Cp.'!$B12),-(Comp.!$L$5:$L$254=G$1),(Comp.!$E$5:$E$254))</f>
        <v>0</v>
      </c>
      <c r="H12" s="15">
        <f>SUMPRODUCT(-('Diário 1º PA'!$E$5:$E$1982='Analítico Cp.'!$B12),-('Diário 1º PA'!$P$5:$P$1982=H$1),('Diário 1º PA'!$F$5:$F$1982))+SUMPRODUCT(-('Diário 2º PA'!$E$5:$E$2027='Analítico Cp.'!$B12),-('Diário 2º PA'!$P$5:$P$2027=H$1),('Diário 2º PA'!$F$5:$F$2027))+SUMPRODUCT(-('Diário 3º PA'!$E$5:$E$2043='Analítico Cp.'!$B12),-('Diário 3º PA'!$P$5:$P$2043=H$1),('Diário 3º PA'!$F$5:$F$2043))+SUMPRODUCT(-('Diário 4º PA'!$E$5:$E$2010='Analítico Cp.'!$B12),-('Diário 4º PA'!$P$5:$P$2010=H$1),('Diário 4º PA'!$F$5:$F$2010))+SUMPRODUCT(-(Comp.!$D$5:$D$254='Analítico Cp.'!$B12),-(Comp.!$L$5:$L$254=H$1),(Comp.!$E$5:$E$254))</f>
        <v>0</v>
      </c>
      <c r="I12" s="15">
        <f>SUMPRODUCT(-('Diário 1º PA'!$E$5:$E$1982='Analítico Cp.'!$B12),-('Diário 1º PA'!$P$5:$P$1982=I$1),('Diário 1º PA'!$F$5:$F$1982))+SUMPRODUCT(-('Diário 2º PA'!$E$5:$E$2027='Analítico Cp.'!$B12),-('Diário 2º PA'!$P$5:$P$2027=I$1),('Diário 2º PA'!$F$5:$F$2027))+SUMPRODUCT(-('Diário 3º PA'!$E$5:$E$2043='Analítico Cp.'!$B12),-('Diário 3º PA'!$P$5:$P$2043=I$1),('Diário 3º PA'!$F$5:$F$2043))+SUMPRODUCT(-('Diário 4º PA'!$E$5:$E$2010='Analítico Cp.'!$B12),-('Diário 4º PA'!$P$5:$P$2010=I$1),('Diário 4º PA'!$F$5:$F$2010))+SUMPRODUCT(-(Comp.!$D$5:$D$254='Analítico Cp.'!$B12),-(Comp.!$L$5:$L$254=I$1),(Comp.!$E$5:$E$254))</f>
        <v>0</v>
      </c>
      <c r="J12" s="15">
        <f>SUMPRODUCT(-('Diário 1º PA'!$E$5:$E$1982='Analítico Cp.'!$B12),-('Diário 1º PA'!$P$5:$P$1982=J$1),('Diário 1º PA'!$F$5:$F$1982))+SUMPRODUCT(-('Diário 2º PA'!$E$5:$E$2027='Analítico Cp.'!$B12),-('Diário 2º PA'!$P$5:$P$2027=J$1),('Diário 2º PA'!$F$5:$F$2027))+SUMPRODUCT(-('Diário 3º PA'!$E$5:$E$2043='Analítico Cp.'!$B12),-('Diário 3º PA'!$P$5:$P$2043=J$1),('Diário 3º PA'!$F$5:$F$2043))+SUMPRODUCT(-('Diário 4º PA'!$E$5:$E$2010='Analítico Cp.'!$B12),-('Diário 4º PA'!$P$5:$P$2010=J$1),('Diário 4º PA'!$F$5:$F$2010))+SUMPRODUCT(-(Comp.!$D$5:$D$254='Analítico Cp.'!$B12),-(Comp.!$L$5:$L$254=J$1),(Comp.!$E$5:$E$254))</f>
        <v>0</v>
      </c>
      <c r="K12" s="15">
        <f>SUMPRODUCT(-('Diário 1º PA'!$E$5:$E$1982='Analítico Cp.'!$B12),-('Diário 1º PA'!$P$5:$P$1982=K$1),('Diário 1º PA'!$F$5:$F$1982))+SUMPRODUCT(-('Diário 2º PA'!$E$5:$E$2027='Analítico Cp.'!$B12),-('Diário 2º PA'!$P$5:$P$2027=K$1),('Diário 2º PA'!$F$5:$F$2027))+SUMPRODUCT(-('Diário 3º PA'!$E$5:$E$2043='Analítico Cp.'!$B12),-('Diário 3º PA'!$P$5:$P$2043=K$1),('Diário 3º PA'!$F$5:$F$2043))+SUMPRODUCT(-('Diário 4º PA'!$E$5:$E$2010='Analítico Cp.'!$B12),-('Diário 4º PA'!$P$5:$P$2010=K$1),('Diário 4º PA'!$F$5:$F$2010))+SUMPRODUCT(-(Comp.!$D$5:$D$254='Analítico Cp.'!$B12),-(Comp.!$L$5:$L$254=K$1),(Comp.!$E$5:$E$254))</f>
        <v>0</v>
      </c>
      <c r="L12" s="15">
        <f>SUMPRODUCT(-('Diário 1º PA'!$E$5:$E$1982='Analítico Cp.'!$B12),-('Diário 1º PA'!$P$5:$P$1982=L$1),('Diário 1º PA'!$F$5:$F$1982))+SUMPRODUCT(-('Diário 2º PA'!$E$5:$E$2027='Analítico Cp.'!$B12),-('Diário 2º PA'!$P$5:$P$2027=L$1),('Diário 2º PA'!$F$5:$F$2027))+SUMPRODUCT(-('Diário 3º PA'!$E$5:$E$2043='Analítico Cp.'!$B12),-('Diário 3º PA'!$P$5:$P$2043=L$1),('Diário 3º PA'!$F$5:$F$2043))+SUMPRODUCT(-('Diário 4º PA'!$E$5:$E$2010='Analítico Cp.'!$B12),-('Diário 4º PA'!$P$5:$P$2010=L$1),('Diário 4º PA'!$F$5:$F$2010))+SUMPRODUCT(-(Comp.!$D$5:$D$254='Analítico Cp.'!$B12),-(Comp.!$L$5:$L$254=L$1),(Comp.!$E$5:$E$254))</f>
        <v>0</v>
      </c>
      <c r="M12" s="15">
        <f>SUMPRODUCT(-('Diário 1º PA'!$E$5:$E$1982='Analítico Cp.'!$B12),-('Diário 1º PA'!$P$5:$P$1982=M$1),('Diário 1º PA'!$F$5:$F$1982))+SUMPRODUCT(-('Diário 2º PA'!$E$5:$E$2027='Analítico Cp.'!$B12),-('Diário 2º PA'!$P$5:$P$2027=M$1),('Diário 2º PA'!$F$5:$F$2027))+SUMPRODUCT(-('Diário 3º PA'!$E$5:$E$2043='Analítico Cp.'!$B12),-('Diário 3º PA'!$P$5:$P$2043=M$1),('Diário 3º PA'!$F$5:$F$2043))+SUMPRODUCT(-('Diário 4º PA'!$E$5:$E$2010='Analítico Cp.'!$B12),-('Diário 4º PA'!$P$5:$P$2010=M$1),('Diário 4º PA'!$F$5:$F$2010))+SUMPRODUCT(-(Comp.!$D$5:$D$254='Analítico Cp.'!$B12),-(Comp.!$L$5:$L$254=M$1),(Comp.!$E$5:$E$254))</f>
        <v>0</v>
      </c>
      <c r="N12" s="15">
        <f>SUMPRODUCT(-('Diário 1º PA'!$E$5:$E$1982='Analítico Cp.'!$B12),-('Diário 1º PA'!$P$5:$P$1982=N$1),('Diário 1º PA'!$F$5:$F$1982))+SUMPRODUCT(-('Diário 2º PA'!$E$5:$E$2027='Analítico Cp.'!$B12),-('Diário 2º PA'!$P$5:$P$2027=N$1),('Diário 2º PA'!$F$5:$F$2027))+SUMPRODUCT(-('Diário 3º PA'!$E$5:$E$2043='Analítico Cp.'!$B12),-('Diário 3º PA'!$P$5:$P$2043=N$1),('Diário 3º PA'!$F$5:$F$2043))+SUMPRODUCT(-('Diário 4º PA'!$E$5:$E$2010='Analítico Cp.'!$B12),-('Diário 4º PA'!$P$5:$P$2010=N$1),('Diário 4º PA'!$F$5:$F$2010))+SUMPRODUCT(-(Comp.!$D$5:$D$254='Analítico Cp.'!$B12),-(Comp.!$L$5:$L$254=N$1),(Comp.!$E$5:$E$254))</f>
        <v>0</v>
      </c>
      <c r="O12" s="16">
        <f>SUM(C12:N12)</f>
        <v>0</v>
      </c>
      <c r="P12" s="191">
        <f>IF($O$15=0,0,O12/$O$15)</f>
        <v>0</v>
      </c>
    </row>
    <row r="13" spans="1:16" ht="23.25" customHeight="1" x14ac:dyDescent="0.2">
      <c r="A13" s="25" t="s">
        <v>45</v>
      </c>
      <c r="B13" s="67" t="s">
        <v>167</v>
      </c>
      <c r="C13" s="15">
        <f>SUMPRODUCT(-('Diário 1º PA'!$E$5:$E$1982='Analítico Cp.'!$B13),-('Diário 1º PA'!$P$5:$P$1982=C$1),('Diário 1º PA'!$F$5:$F$1982))+SUMPRODUCT(-('Diário 2º PA'!$E$5:$E$2027='Analítico Cp.'!$B13),-('Diário 2º PA'!$P$5:$P$2027=C$1),('Diário 2º PA'!$F$5:$F$2027))+SUMPRODUCT(-('Diário 3º PA'!$E$5:$E$2043='Analítico Cp.'!$B13),-('Diário 3º PA'!$P$5:$P$2043=C$1),('Diário 3º PA'!$F$5:$F$2043))+SUMPRODUCT(-('Diário 4º PA'!$E$5:$E$2010='Analítico Cp.'!$B13),-('Diário 4º PA'!$P$5:$P$2010=C$1),('Diário 4º PA'!$F$5:$F$2010))+SUMPRODUCT(-(Comp.!$D$5:$D$254='Analítico Cp.'!$B13),-(Comp.!$L$5:$L$254=C$1),(Comp.!$E$5:$E$254))</f>
        <v>4120429.32</v>
      </c>
      <c r="D13" s="15">
        <f>SUMPRODUCT(-('Diário 1º PA'!$E$5:$E$1982='Analítico Cp.'!$B13),-('Diário 1º PA'!$P$5:$P$1982=D$1),('Diário 1º PA'!$F$5:$F$1982))+SUMPRODUCT(-('Diário 2º PA'!$E$5:$E$2027='Analítico Cp.'!$B13),-('Diário 2º PA'!$P$5:$P$2027=D$1),('Diário 2º PA'!$F$5:$F$2027))+SUMPRODUCT(-('Diário 3º PA'!$E$5:$E$2043='Analítico Cp.'!$B13),-('Diário 3º PA'!$P$5:$P$2043=D$1),('Diário 3º PA'!$F$5:$F$2043))+SUMPRODUCT(-('Diário 4º PA'!$E$5:$E$2010='Analítico Cp.'!$B13),-('Diário 4º PA'!$P$5:$P$2010=D$1),('Diário 4º PA'!$F$5:$F$2010))+SUMPRODUCT(-(Comp.!$D$5:$D$254='Analítico Cp.'!$B13),-(Comp.!$L$5:$L$254=D$1),(Comp.!$E$5:$E$254))</f>
        <v>586.44000000000005</v>
      </c>
      <c r="E13" s="15">
        <f>SUMPRODUCT(-('Diário 1º PA'!$E$5:$E$1982='Analítico Cp.'!$B13),-('Diário 1º PA'!$P$5:$P$1982=E$1),('Diário 1º PA'!$F$5:$F$1982))+SUMPRODUCT(-('Diário 2º PA'!$E$5:$E$2027='Analítico Cp.'!$B13),-('Diário 2º PA'!$P$5:$P$2027=E$1),('Diário 2º PA'!$F$5:$F$2027))+SUMPRODUCT(-('Diário 3º PA'!$E$5:$E$2043='Analítico Cp.'!$B13),-('Diário 3º PA'!$P$5:$P$2043=E$1),('Diário 3º PA'!$F$5:$F$2043))+SUMPRODUCT(-('Diário 4º PA'!$E$5:$E$2010='Analítico Cp.'!$B13),-('Diário 4º PA'!$P$5:$P$2010=E$1),('Diário 4º PA'!$F$5:$F$2010))+SUMPRODUCT(-(Comp.!$D$5:$D$254='Analítico Cp.'!$B13),-(Comp.!$L$5:$L$254=E$1),(Comp.!$E$5:$E$254))</f>
        <v>0</v>
      </c>
      <c r="F13" s="15">
        <f>SUMPRODUCT(-('Diário 1º PA'!$E$5:$E$1982='Analítico Cp.'!$B13),-('Diário 1º PA'!$P$5:$P$1982=F$1),('Diário 1º PA'!$F$5:$F$1982))+SUMPRODUCT(-('Diário 2º PA'!$E$5:$E$2027='Analítico Cp.'!$B13),-('Diário 2º PA'!$P$5:$P$2027=F$1),('Diário 2º PA'!$F$5:$F$2027))+SUMPRODUCT(-('Diário 3º PA'!$E$5:$E$2043='Analítico Cp.'!$B13),-('Diário 3º PA'!$P$5:$P$2043=F$1),('Diário 3º PA'!$F$5:$F$2043))+SUMPRODUCT(-('Diário 4º PA'!$E$5:$E$2010='Analítico Cp.'!$B13),-('Diário 4º PA'!$P$5:$P$2010=F$1),('Diário 4º PA'!$F$5:$F$2010))+SUMPRODUCT(-(Comp.!$D$5:$D$254='Analítico Cp.'!$B13),-(Comp.!$L$5:$L$254=F$1),(Comp.!$E$5:$E$254))</f>
        <v>0</v>
      </c>
      <c r="G13" s="15">
        <f>SUMPRODUCT(-('Diário 1º PA'!$E$5:$E$1982='Analítico Cp.'!$B13),-('Diário 1º PA'!$P$5:$P$1982=G$1),('Diário 1º PA'!$F$5:$F$1982))+SUMPRODUCT(-('Diário 2º PA'!$E$5:$E$2027='Analítico Cp.'!$B13),-('Diário 2º PA'!$P$5:$P$2027=G$1),('Diário 2º PA'!$F$5:$F$2027))+SUMPRODUCT(-('Diário 3º PA'!$E$5:$E$2043='Analítico Cp.'!$B13),-('Diário 3º PA'!$P$5:$P$2043=G$1),('Diário 3º PA'!$F$5:$F$2043))+SUMPRODUCT(-('Diário 4º PA'!$E$5:$E$2010='Analítico Cp.'!$B13),-('Diário 4º PA'!$P$5:$P$2010=G$1),('Diário 4º PA'!$F$5:$F$2010))+SUMPRODUCT(-(Comp.!$D$5:$D$254='Analítico Cp.'!$B13),-(Comp.!$L$5:$L$254=G$1),(Comp.!$E$5:$E$254))</f>
        <v>0</v>
      </c>
      <c r="H13" s="15">
        <f>SUMPRODUCT(-('Diário 1º PA'!$E$5:$E$1982='Analítico Cp.'!$B13),-('Diário 1º PA'!$P$5:$P$1982=H$1),('Diário 1º PA'!$F$5:$F$1982))+SUMPRODUCT(-('Diário 2º PA'!$E$5:$E$2027='Analítico Cp.'!$B13),-('Diário 2º PA'!$P$5:$P$2027=H$1),('Diário 2º PA'!$F$5:$F$2027))+SUMPRODUCT(-('Diário 3º PA'!$E$5:$E$2043='Analítico Cp.'!$B13),-('Diário 3º PA'!$P$5:$P$2043=H$1),('Diário 3º PA'!$F$5:$F$2043))+SUMPRODUCT(-('Diário 4º PA'!$E$5:$E$2010='Analítico Cp.'!$B13),-('Diário 4º PA'!$P$5:$P$2010=H$1),('Diário 4º PA'!$F$5:$F$2010))+SUMPRODUCT(-(Comp.!$D$5:$D$254='Analítico Cp.'!$B13),-(Comp.!$L$5:$L$254=H$1),(Comp.!$E$5:$E$254))</f>
        <v>0</v>
      </c>
      <c r="I13" s="15">
        <f>SUMPRODUCT(-('Diário 1º PA'!$E$5:$E$1982='Analítico Cp.'!$B13),-('Diário 1º PA'!$P$5:$P$1982=I$1),('Diário 1º PA'!$F$5:$F$1982))+SUMPRODUCT(-('Diário 2º PA'!$E$5:$E$2027='Analítico Cp.'!$B13),-('Diário 2º PA'!$P$5:$P$2027=I$1),('Diário 2º PA'!$F$5:$F$2027))+SUMPRODUCT(-('Diário 3º PA'!$E$5:$E$2043='Analítico Cp.'!$B13),-('Diário 3º PA'!$P$5:$P$2043=I$1),('Diário 3º PA'!$F$5:$F$2043))+SUMPRODUCT(-('Diário 4º PA'!$E$5:$E$2010='Analítico Cp.'!$B13),-('Diário 4º PA'!$P$5:$P$2010=I$1),('Diário 4º PA'!$F$5:$F$2010))+SUMPRODUCT(-(Comp.!$D$5:$D$254='Analítico Cp.'!$B13),-(Comp.!$L$5:$L$254=I$1),(Comp.!$E$5:$E$254))</f>
        <v>0</v>
      </c>
      <c r="J13" s="15">
        <f>SUMPRODUCT(-('Diário 1º PA'!$E$5:$E$1982='Analítico Cp.'!$B13),-('Diário 1º PA'!$P$5:$P$1982=J$1),('Diário 1º PA'!$F$5:$F$1982))+SUMPRODUCT(-('Diário 2º PA'!$E$5:$E$2027='Analítico Cp.'!$B13),-('Diário 2º PA'!$P$5:$P$2027=J$1),('Diário 2º PA'!$F$5:$F$2027))+SUMPRODUCT(-('Diário 3º PA'!$E$5:$E$2043='Analítico Cp.'!$B13),-('Diário 3º PA'!$P$5:$P$2043=J$1),('Diário 3º PA'!$F$5:$F$2043))+SUMPRODUCT(-('Diário 4º PA'!$E$5:$E$2010='Analítico Cp.'!$B13),-('Diário 4º PA'!$P$5:$P$2010=J$1),('Diário 4º PA'!$F$5:$F$2010))+SUMPRODUCT(-(Comp.!$D$5:$D$254='Analítico Cp.'!$B13),-(Comp.!$L$5:$L$254=J$1),(Comp.!$E$5:$E$254))</f>
        <v>0</v>
      </c>
      <c r="K13" s="15">
        <f>SUMPRODUCT(-('Diário 1º PA'!$E$5:$E$1982='Analítico Cp.'!$B13),-('Diário 1º PA'!$P$5:$P$1982=K$1),('Diário 1º PA'!$F$5:$F$1982))+SUMPRODUCT(-('Diário 2º PA'!$E$5:$E$2027='Analítico Cp.'!$B13),-('Diário 2º PA'!$P$5:$P$2027=K$1),('Diário 2º PA'!$F$5:$F$2027))+SUMPRODUCT(-('Diário 3º PA'!$E$5:$E$2043='Analítico Cp.'!$B13),-('Diário 3º PA'!$P$5:$P$2043=K$1),('Diário 3º PA'!$F$5:$F$2043))+SUMPRODUCT(-('Diário 4º PA'!$E$5:$E$2010='Analítico Cp.'!$B13),-('Diário 4º PA'!$P$5:$P$2010=K$1),('Diário 4º PA'!$F$5:$F$2010))+SUMPRODUCT(-(Comp.!$D$5:$D$254='Analítico Cp.'!$B13),-(Comp.!$L$5:$L$254=K$1),(Comp.!$E$5:$E$254))</f>
        <v>0</v>
      </c>
      <c r="L13" s="15">
        <f>SUMPRODUCT(-('Diário 1º PA'!$E$5:$E$1982='Analítico Cp.'!$B13),-('Diário 1º PA'!$P$5:$P$1982=L$1),('Diário 1º PA'!$F$5:$F$1982))+SUMPRODUCT(-('Diário 2º PA'!$E$5:$E$2027='Analítico Cp.'!$B13),-('Diário 2º PA'!$P$5:$P$2027=L$1),('Diário 2º PA'!$F$5:$F$2027))+SUMPRODUCT(-('Diário 3º PA'!$E$5:$E$2043='Analítico Cp.'!$B13),-('Diário 3º PA'!$P$5:$P$2043=L$1),('Diário 3º PA'!$F$5:$F$2043))+SUMPRODUCT(-('Diário 4º PA'!$E$5:$E$2010='Analítico Cp.'!$B13),-('Diário 4º PA'!$P$5:$P$2010=L$1),('Diário 4º PA'!$F$5:$F$2010))+SUMPRODUCT(-(Comp.!$D$5:$D$254='Analítico Cp.'!$B13),-(Comp.!$L$5:$L$254=L$1),(Comp.!$E$5:$E$254))</f>
        <v>0</v>
      </c>
      <c r="M13" s="15">
        <f>SUMPRODUCT(-('Diário 1º PA'!$E$5:$E$1982='Analítico Cp.'!$B13),-('Diário 1º PA'!$P$5:$P$1982=M$1),('Diário 1º PA'!$F$5:$F$1982))+SUMPRODUCT(-('Diário 2º PA'!$E$5:$E$2027='Analítico Cp.'!$B13),-('Diário 2º PA'!$P$5:$P$2027=M$1),('Diário 2º PA'!$F$5:$F$2027))+SUMPRODUCT(-('Diário 3º PA'!$E$5:$E$2043='Analítico Cp.'!$B13),-('Diário 3º PA'!$P$5:$P$2043=M$1),('Diário 3º PA'!$F$5:$F$2043))+SUMPRODUCT(-('Diário 4º PA'!$E$5:$E$2010='Analítico Cp.'!$B13),-('Diário 4º PA'!$P$5:$P$2010=M$1),('Diário 4º PA'!$F$5:$F$2010))+SUMPRODUCT(-(Comp.!$D$5:$D$254='Analítico Cp.'!$B13),-(Comp.!$L$5:$L$254=M$1),(Comp.!$E$5:$E$254))</f>
        <v>0</v>
      </c>
      <c r="N13" s="15">
        <f>SUMPRODUCT(-('Diário 1º PA'!$E$5:$E$1982='Analítico Cp.'!$B13),-('Diário 1º PA'!$P$5:$P$1982=N$1),('Diário 1º PA'!$F$5:$F$1982))+SUMPRODUCT(-('Diário 2º PA'!$E$5:$E$2027='Analítico Cp.'!$B13),-('Diário 2º PA'!$P$5:$P$2027=N$1),('Diário 2º PA'!$F$5:$F$2027))+SUMPRODUCT(-('Diário 3º PA'!$E$5:$E$2043='Analítico Cp.'!$B13),-('Diário 3º PA'!$P$5:$P$2043=N$1),('Diário 3º PA'!$F$5:$F$2043))+SUMPRODUCT(-('Diário 4º PA'!$E$5:$E$2010='Analítico Cp.'!$B13),-('Diário 4º PA'!$P$5:$P$2010=N$1),('Diário 4º PA'!$F$5:$F$2010))+SUMPRODUCT(-(Comp.!$D$5:$D$254='Analítico Cp.'!$B13),-(Comp.!$L$5:$L$254=N$1),(Comp.!$E$5:$E$254))</f>
        <v>0</v>
      </c>
      <c r="O13" s="16">
        <f>SUM(C13:N13)</f>
        <v>4121015.76</v>
      </c>
      <c r="P13" s="191">
        <f>IF($O$15=0,0,O13/$O$15)</f>
        <v>0.30504663236179097</v>
      </c>
    </row>
    <row r="14" spans="1:16" ht="23.25" customHeight="1" thickBot="1" x14ac:dyDescent="0.25">
      <c r="A14" s="364" t="s">
        <v>322</v>
      </c>
      <c r="B14" s="365" t="s">
        <v>295</v>
      </c>
      <c r="C14" s="366">
        <f>SUMPRODUCT(-('Diário 1º PA'!$E$5:$E$1982='Analítico Cp.'!$B14),-('Diário 1º PA'!$P$5:$P$1982=C$1),('Diário 1º PA'!$F$5:$F$1982))+SUMPRODUCT(-('Diário 2º PA'!$E$5:$E$2027='Analítico Cp.'!$B14),-('Diário 2º PA'!$P$5:$P$2027=C$1),('Diário 2º PA'!$F$5:$F$2027))+SUMPRODUCT(-('Diário 3º PA'!$E$5:$E$2043='Analítico Cp.'!$B14),-('Diário 3º PA'!$P$5:$P$2043=C$1),('Diário 3º PA'!$F$5:$F$2043))+SUMPRODUCT(-('Diário 4º PA'!$E$5:$E$2010='Analítico Cp.'!$B14),-('Diário 4º PA'!$P$5:$P$2010=C$1),('Diário 4º PA'!$F$5:$F$2010))+SUMPRODUCT(-(Comp.!$D$5:$D$254='Analítico Cp.'!$B14),-(Comp.!$L$5:$L$254=C$1),(Comp.!$E$5:$E$254))</f>
        <v>0</v>
      </c>
      <c r="D14" s="366">
        <f>SUMPRODUCT(-('Diário 1º PA'!$E$5:$E$1982='Analítico Cp.'!$B14),-('Diário 1º PA'!$P$5:$P$1982=D$1),('Diário 1º PA'!$F$5:$F$1982))+SUMPRODUCT(-('Diário 2º PA'!$E$5:$E$2027='Analítico Cp.'!$B14),-('Diário 2º PA'!$P$5:$P$2027=D$1),('Diário 2º PA'!$F$5:$F$2027))+SUMPRODUCT(-('Diário 3º PA'!$E$5:$E$2043='Analítico Cp.'!$B14),-('Diário 3º PA'!$P$5:$P$2043=D$1),('Diário 3º PA'!$F$5:$F$2043))+SUMPRODUCT(-('Diário 4º PA'!$E$5:$E$2010='Analítico Cp.'!$B14),-('Diário 4º PA'!$P$5:$P$2010=D$1),('Diário 4º PA'!$F$5:$F$2010))+SUMPRODUCT(-(Comp.!$D$5:$D$254='Analítico Cp.'!$B14),-(Comp.!$L$5:$L$254=D$1),(Comp.!$E$5:$E$254))</f>
        <v>3624.26</v>
      </c>
      <c r="E14" s="366">
        <f>SUMPRODUCT(-('Diário 1º PA'!$E$5:$E$1982='Analítico Cp.'!$B14),-('Diário 1º PA'!$P$5:$P$1982=E$1),('Diário 1º PA'!$F$5:$F$1982))+SUMPRODUCT(-('Diário 2º PA'!$E$5:$E$2027='Analítico Cp.'!$B14),-('Diário 2º PA'!$P$5:$P$2027=E$1),('Diário 2º PA'!$F$5:$F$2027))+SUMPRODUCT(-('Diário 3º PA'!$E$5:$E$2043='Analítico Cp.'!$B14),-('Diário 3º PA'!$P$5:$P$2043=E$1),('Diário 3º PA'!$F$5:$F$2043))+SUMPRODUCT(-('Diário 4º PA'!$E$5:$E$2010='Analítico Cp.'!$B14),-('Diário 4º PA'!$P$5:$P$2010=E$1),('Diário 4º PA'!$F$5:$F$2010))+SUMPRODUCT(-(Comp.!$D$5:$D$254='Analítico Cp.'!$B14),-(Comp.!$L$5:$L$254=E$1),(Comp.!$E$5:$E$254))</f>
        <v>15914.32</v>
      </c>
      <c r="F14" s="366">
        <f>SUMPRODUCT(-('Diário 1º PA'!$E$5:$E$1982='Analítico Cp.'!$B14),-('Diário 1º PA'!$P$5:$P$1982=F$1),('Diário 1º PA'!$F$5:$F$1982))+SUMPRODUCT(-('Diário 2º PA'!$E$5:$E$2027='Analítico Cp.'!$B14),-('Diário 2º PA'!$P$5:$P$2027=F$1),('Diário 2º PA'!$F$5:$F$2027))+SUMPRODUCT(-('Diário 3º PA'!$E$5:$E$2043='Analítico Cp.'!$B14),-('Diário 3º PA'!$P$5:$P$2043=F$1),('Diário 3º PA'!$F$5:$F$2043))+SUMPRODUCT(-('Diário 4º PA'!$E$5:$E$2010='Analítico Cp.'!$B14),-('Diário 4º PA'!$P$5:$P$2010=F$1),('Diário 4º PA'!$F$5:$F$2010))+SUMPRODUCT(-(Comp.!$D$5:$D$254='Analítico Cp.'!$B14),-(Comp.!$L$5:$L$254=F$1),(Comp.!$E$5:$E$254))</f>
        <v>0</v>
      </c>
      <c r="G14" s="366">
        <f>SUMPRODUCT(-('Diário 1º PA'!$E$5:$E$1982='Analítico Cp.'!$B14),-('Diário 1º PA'!$P$5:$P$1982=G$1),('Diário 1º PA'!$F$5:$F$1982))+SUMPRODUCT(-('Diário 2º PA'!$E$5:$E$2027='Analítico Cp.'!$B14),-('Diário 2º PA'!$P$5:$P$2027=G$1),('Diário 2º PA'!$F$5:$F$2027))+SUMPRODUCT(-('Diário 3º PA'!$E$5:$E$2043='Analítico Cp.'!$B14),-('Diário 3º PA'!$P$5:$P$2043=G$1),('Diário 3º PA'!$F$5:$F$2043))+SUMPRODUCT(-('Diário 4º PA'!$E$5:$E$2010='Analítico Cp.'!$B14),-('Diário 4º PA'!$P$5:$P$2010=G$1),('Diário 4º PA'!$F$5:$F$2010))+SUMPRODUCT(-(Comp.!$D$5:$D$254='Analítico Cp.'!$B14),-(Comp.!$L$5:$L$254=G$1),(Comp.!$E$5:$E$254))</f>
        <v>0</v>
      </c>
      <c r="H14" s="366">
        <f>SUMPRODUCT(-('Diário 1º PA'!$E$5:$E$1982='Analítico Cp.'!$B14),-('Diário 1º PA'!$P$5:$P$1982=H$1),('Diário 1º PA'!$F$5:$F$1982))+SUMPRODUCT(-('Diário 2º PA'!$E$5:$E$2027='Analítico Cp.'!$B14),-('Diário 2º PA'!$P$5:$P$2027=H$1),('Diário 2º PA'!$F$5:$F$2027))+SUMPRODUCT(-('Diário 3º PA'!$E$5:$E$2043='Analítico Cp.'!$B14),-('Diário 3º PA'!$P$5:$P$2043=H$1),('Diário 3º PA'!$F$5:$F$2043))+SUMPRODUCT(-('Diário 4º PA'!$E$5:$E$2010='Analítico Cp.'!$B14),-('Diário 4º PA'!$P$5:$P$2010=H$1),('Diário 4º PA'!$F$5:$F$2010))+SUMPRODUCT(-(Comp.!$D$5:$D$254='Analítico Cp.'!$B14),-(Comp.!$L$5:$L$254=H$1),(Comp.!$E$5:$E$254))</f>
        <v>0</v>
      </c>
      <c r="I14" s="366">
        <f>SUMPRODUCT(-('Diário 1º PA'!$E$5:$E$1982='Analítico Cp.'!$B14),-('Diário 1º PA'!$P$5:$P$1982=I$1),('Diário 1º PA'!$F$5:$F$1982))+SUMPRODUCT(-('Diário 2º PA'!$E$5:$E$2027='Analítico Cp.'!$B14),-('Diário 2º PA'!$P$5:$P$2027=I$1),('Diário 2º PA'!$F$5:$F$2027))+SUMPRODUCT(-('Diário 3º PA'!$E$5:$E$2043='Analítico Cp.'!$B14),-('Diário 3º PA'!$P$5:$P$2043=I$1),('Diário 3º PA'!$F$5:$F$2043))+SUMPRODUCT(-('Diário 4º PA'!$E$5:$E$2010='Analítico Cp.'!$B14),-('Diário 4º PA'!$P$5:$P$2010=I$1),('Diário 4º PA'!$F$5:$F$2010))+SUMPRODUCT(-(Comp.!$D$5:$D$254='Analítico Cp.'!$B14),-(Comp.!$L$5:$L$254=I$1),(Comp.!$E$5:$E$254))</f>
        <v>0</v>
      </c>
      <c r="J14" s="366">
        <f>SUMPRODUCT(-('Diário 1º PA'!$E$5:$E$1982='Analítico Cp.'!$B14),-('Diário 1º PA'!$P$5:$P$1982=J$1),('Diário 1º PA'!$F$5:$F$1982))+SUMPRODUCT(-('Diário 2º PA'!$E$5:$E$2027='Analítico Cp.'!$B14),-('Diário 2º PA'!$P$5:$P$2027=J$1),('Diário 2º PA'!$F$5:$F$2027))+SUMPRODUCT(-('Diário 3º PA'!$E$5:$E$2043='Analítico Cp.'!$B14),-('Diário 3º PA'!$P$5:$P$2043=J$1),('Diário 3º PA'!$F$5:$F$2043))+SUMPRODUCT(-('Diário 4º PA'!$E$5:$E$2010='Analítico Cp.'!$B14),-('Diário 4º PA'!$P$5:$P$2010=J$1),('Diário 4º PA'!$F$5:$F$2010))+SUMPRODUCT(-(Comp.!$D$5:$D$254='Analítico Cp.'!$B14),-(Comp.!$L$5:$L$254=J$1),(Comp.!$E$5:$E$254))</f>
        <v>0</v>
      </c>
      <c r="K14" s="366">
        <f>SUMPRODUCT(-('Diário 1º PA'!$E$5:$E$1982='Analítico Cp.'!$B14),-('Diário 1º PA'!$P$5:$P$1982=K$1),('Diário 1º PA'!$F$5:$F$1982))+SUMPRODUCT(-('Diário 2º PA'!$E$5:$E$2027='Analítico Cp.'!$B14),-('Diário 2º PA'!$P$5:$P$2027=K$1),('Diário 2º PA'!$F$5:$F$2027))+SUMPRODUCT(-('Diário 3º PA'!$E$5:$E$2043='Analítico Cp.'!$B14),-('Diário 3º PA'!$P$5:$P$2043=K$1),('Diário 3º PA'!$F$5:$F$2043))+SUMPRODUCT(-('Diário 4º PA'!$E$5:$E$2010='Analítico Cp.'!$B14),-('Diário 4º PA'!$P$5:$P$2010=K$1),('Diário 4º PA'!$F$5:$F$2010))+SUMPRODUCT(-(Comp.!$D$5:$D$254='Analítico Cp.'!$B14),-(Comp.!$L$5:$L$254=K$1),(Comp.!$E$5:$E$254))</f>
        <v>0</v>
      </c>
      <c r="L14" s="366">
        <f>SUMPRODUCT(-('Diário 1º PA'!$E$5:$E$1982='Analítico Cp.'!$B14),-('Diário 1º PA'!$P$5:$P$1982=L$1),('Diário 1º PA'!$F$5:$F$1982))+SUMPRODUCT(-('Diário 2º PA'!$E$5:$E$2027='Analítico Cp.'!$B14),-('Diário 2º PA'!$P$5:$P$2027=L$1),('Diário 2º PA'!$F$5:$F$2027))+SUMPRODUCT(-('Diário 3º PA'!$E$5:$E$2043='Analítico Cp.'!$B14),-('Diário 3º PA'!$P$5:$P$2043=L$1),('Diário 3º PA'!$F$5:$F$2043))+SUMPRODUCT(-('Diário 4º PA'!$E$5:$E$2010='Analítico Cp.'!$B14),-('Diário 4º PA'!$P$5:$P$2010=L$1),('Diário 4º PA'!$F$5:$F$2010))+SUMPRODUCT(-(Comp.!$D$5:$D$254='Analítico Cp.'!$B14),-(Comp.!$L$5:$L$254=L$1),(Comp.!$E$5:$E$254))</f>
        <v>0</v>
      </c>
      <c r="M14" s="366">
        <f>SUMPRODUCT(-('Diário 1º PA'!$E$5:$E$1982='Analítico Cp.'!$B14),-('Diário 1º PA'!$P$5:$P$1982=M$1),('Diário 1º PA'!$F$5:$F$1982))+SUMPRODUCT(-('Diário 2º PA'!$E$5:$E$2027='Analítico Cp.'!$B14),-('Diário 2º PA'!$P$5:$P$2027=M$1),('Diário 2º PA'!$F$5:$F$2027))+SUMPRODUCT(-('Diário 3º PA'!$E$5:$E$2043='Analítico Cp.'!$B14),-('Diário 3º PA'!$P$5:$P$2043=M$1),('Diário 3º PA'!$F$5:$F$2043))+SUMPRODUCT(-('Diário 4º PA'!$E$5:$E$2010='Analítico Cp.'!$B14),-('Diário 4º PA'!$P$5:$P$2010=M$1),('Diário 4º PA'!$F$5:$F$2010))+SUMPRODUCT(-(Comp.!$D$5:$D$254='Analítico Cp.'!$B14),-(Comp.!$L$5:$L$254=M$1),(Comp.!$E$5:$E$254))</f>
        <v>0</v>
      </c>
      <c r="N14" s="366">
        <f>SUMPRODUCT(-('Diário 1º PA'!$E$5:$E$1982='Analítico Cp.'!$B14),-('Diário 1º PA'!$P$5:$P$1982=N$1),('Diário 1º PA'!$F$5:$F$1982))+SUMPRODUCT(-('Diário 2º PA'!$E$5:$E$2027='Analítico Cp.'!$B14),-('Diário 2º PA'!$P$5:$P$2027=N$1),('Diário 2º PA'!$F$5:$F$2027))+SUMPRODUCT(-('Diário 3º PA'!$E$5:$E$2043='Analítico Cp.'!$B14),-('Diário 3º PA'!$P$5:$P$2043=N$1),('Diário 3º PA'!$F$5:$F$2043))+SUMPRODUCT(-('Diário 4º PA'!$E$5:$E$2010='Analítico Cp.'!$B14),-('Diário 4º PA'!$P$5:$P$2010=N$1),('Diário 4º PA'!$F$5:$F$2010))+SUMPRODUCT(-(Comp.!$D$5:$D$254='Analítico Cp.'!$B14),-(Comp.!$L$5:$L$254=N$1),(Comp.!$E$5:$E$254))</f>
        <v>0</v>
      </c>
      <c r="O14" s="18">
        <f>SUM(C14:N14)</f>
        <v>19538.580000000002</v>
      </c>
      <c r="P14" s="360">
        <f>IF($O$15=0,0,O14/$O$15)</f>
        <v>1.4462885796222829E-3</v>
      </c>
    </row>
    <row r="15" spans="1:16" ht="23.25" customHeight="1" thickBot="1" x14ac:dyDescent="0.25">
      <c r="A15" s="30" t="s">
        <v>262</v>
      </c>
      <c r="B15" s="31"/>
      <c r="C15" s="19">
        <f>SUBTOTAL(109,C11:C14)</f>
        <v>13489336.560000001</v>
      </c>
      <c r="D15" s="19">
        <f>SUBTOTAL(109,D11:D14)</f>
        <v>4210.7000000000007</v>
      </c>
      <c r="E15" s="19">
        <f>SUBTOTAL(109,E11:E14)</f>
        <v>15914.32</v>
      </c>
      <c r="F15" s="19">
        <f t="shared" ref="F15:N15" si="0">SUBTOTAL(109,F11:F14)</f>
        <v>0</v>
      </c>
      <c r="G15" s="19">
        <f t="shared" si="0"/>
        <v>0</v>
      </c>
      <c r="H15" s="19">
        <f t="shared" si="0"/>
        <v>0</v>
      </c>
      <c r="I15" s="19">
        <f t="shared" si="0"/>
        <v>0</v>
      </c>
      <c r="J15" s="19">
        <f t="shared" si="0"/>
        <v>0</v>
      </c>
      <c r="K15" s="19">
        <f t="shared" si="0"/>
        <v>0</v>
      </c>
      <c r="L15" s="19">
        <f t="shared" si="0"/>
        <v>0</v>
      </c>
      <c r="M15" s="19">
        <f t="shared" si="0"/>
        <v>0</v>
      </c>
      <c r="N15" s="19">
        <f t="shared" si="0"/>
        <v>0</v>
      </c>
      <c r="O15" s="19">
        <f>SUBTOTAL(109,O11:O14)</f>
        <v>13509461.58</v>
      </c>
      <c r="P15" s="188">
        <f>IF($O$15=0,0,O15/$O$15)</f>
        <v>1</v>
      </c>
    </row>
    <row r="16" spans="1:16" ht="23.25" customHeight="1" thickBot="1" x14ac:dyDescent="0.25">
      <c r="A16" s="32"/>
      <c r="B16" s="23"/>
      <c r="C16" s="33"/>
      <c r="D16" s="33"/>
      <c r="E16" s="33"/>
      <c r="F16" s="33"/>
      <c r="G16" s="33"/>
      <c r="H16" s="33"/>
      <c r="I16" s="33"/>
      <c r="J16" s="33"/>
      <c r="K16" s="33"/>
      <c r="L16" s="33"/>
      <c r="M16" s="33"/>
      <c r="N16" s="33"/>
      <c r="O16" s="33"/>
    </row>
    <row r="17" spans="1:16" ht="23.25" customHeight="1" thickBot="1" x14ac:dyDescent="0.25">
      <c r="A17" s="34">
        <v>2</v>
      </c>
      <c r="B17" s="23" t="s">
        <v>157</v>
      </c>
      <c r="C17" s="75"/>
      <c r="D17" s="75"/>
      <c r="E17" s="75"/>
      <c r="F17" s="75"/>
      <c r="G17" s="75"/>
      <c r="H17" s="75"/>
      <c r="I17" s="75"/>
      <c r="J17" s="75"/>
      <c r="K17" s="75"/>
      <c r="L17" s="75"/>
      <c r="M17" s="75"/>
      <c r="N17" s="75"/>
      <c r="O17" s="75"/>
      <c r="P17" s="75"/>
    </row>
    <row r="18" spans="1:16" ht="23.25" customHeight="1" x14ac:dyDescent="0.2">
      <c r="A18" s="24" t="s">
        <v>39</v>
      </c>
      <c r="B18" s="112" t="s">
        <v>181</v>
      </c>
      <c r="C18" s="74"/>
      <c r="D18" s="74"/>
      <c r="E18" s="74"/>
      <c r="F18" s="74"/>
      <c r="G18" s="74"/>
      <c r="H18" s="74"/>
      <c r="I18" s="74"/>
      <c r="J18" s="74"/>
      <c r="K18" s="74"/>
      <c r="L18" s="74"/>
      <c r="M18" s="74"/>
      <c r="N18" s="74"/>
      <c r="O18" s="74"/>
      <c r="P18" s="193"/>
    </row>
    <row r="19" spans="1:16" ht="23.25" customHeight="1" x14ac:dyDescent="0.2">
      <c r="A19" s="35" t="s">
        <v>11</v>
      </c>
      <c r="B19" s="36" t="s">
        <v>93</v>
      </c>
      <c r="C19" s="72"/>
      <c r="D19" s="72"/>
      <c r="E19" s="72"/>
      <c r="F19" s="72"/>
      <c r="G19" s="72"/>
      <c r="H19" s="72"/>
      <c r="I19" s="72"/>
      <c r="J19" s="72"/>
      <c r="K19" s="72"/>
      <c r="L19" s="72"/>
      <c r="M19" s="72"/>
      <c r="N19" s="72"/>
      <c r="O19" s="72"/>
      <c r="P19" s="194"/>
    </row>
    <row r="20" spans="1:16" ht="23.25" customHeight="1" x14ac:dyDescent="0.2">
      <c r="A20" s="68" t="s">
        <v>100</v>
      </c>
      <c r="B20" s="67" t="s">
        <v>1</v>
      </c>
      <c r="C20" s="15">
        <f>SUMPRODUCT(-('Diário 1º PA'!$E$5:$E$1982='Analítico Cp.'!$B20),-('Diário 1º PA'!$P$5:$P$1982=C$1),('Diário 1º PA'!$F$5:$F$1982))+SUMPRODUCT(-('Diário 2º PA'!$E$5:$E$2027='Analítico Cp.'!$B20),-('Diário 2º PA'!$P$5:$P$2027=C$1),('Diário 2º PA'!$F$5:$F$2027))+SUMPRODUCT(-('Diário 3º PA'!$E$5:$E$2043='Analítico Cp.'!$B20),-('Diário 3º PA'!$P$5:$P$2043=C$1),('Diário 3º PA'!$F$5:$F$2043))+SUMPRODUCT(-('Diário 4º PA'!$E$5:$E$2010='Analítico Cp.'!$B20),-('Diário 4º PA'!$P$5:$P$2010=C$1),('Diário 4º PA'!$F$5:$F$2010))+SUMPRODUCT(-(Comp.!$D$5:$D$254='Analítico Cp.'!$B20),-(Comp.!$L$5:$L$254=C$1),(Comp.!$E$5:$E$254))</f>
        <v>1611270.7299999997</v>
      </c>
      <c r="D20" s="15">
        <f>SUMPRODUCT(-('Diário 1º PA'!$E$5:$E$1982='Analítico Cp.'!$B20),-('Diário 1º PA'!$P$5:$P$1982=D$1),('Diário 1º PA'!$F$5:$F$1982))+SUMPRODUCT(-('Diário 2º PA'!$E$5:$E$2027='Analítico Cp.'!$B20),-('Diário 2º PA'!$P$5:$P$2027=D$1),('Diário 2º PA'!$F$5:$F$2027))+SUMPRODUCT(-('Diário 3º PA'!$E$5:$E$2043='Analítico Cp.'!$B20),-('Diário 3º PA'!$P$5:$P$2043=D$1),('Diário 3º PA'!$F$5:$F$2043))+SUMPRODUCT(-('Diário 4º PA'!$E$5:$E$2010='Analítico Cp.'!$B20),-('Diário 4º PA'!$P$5:$P$2010=D$1),('Diário 4º PA'!$F$5:$F$2010))+SUMPRODUCT(-(Comp.!$D$5:$D$254='Analítico Cp.'!$B20),-(Comp.!$L$5:$L$254=D$1),(Comp.!$E$5:$E$254))</f>
        <v>1847576.1799999997</v>
      </c>
      <c r="E20" s="15">
        <f>SUMPRODUCT(-('Diário 1º PA'!$E$5:$E$1982='Analítico Cp.'!$B20),-('Diário 1º PA'!$P$5:$P$1982=E$1),('Diário 1º PA'!$F$5:$F$1982))+SUMPRODUCT(-('Diário 2º PA'!$E$5:$E$2027='Analítico Cp.'!$B20),-('Diário 2º PA'!$P$5:$P$2027=E$1),('Diário 2º PA'!$F$5:$F$2027))+SUMPRODUCT(-('Diário 3º PA'!$E$5:$E$2043='Analítico Cp.'!$B20),-('Diário 3º PA'!$P$5:$P$2043=E$1),('Diário 3º PA'!$F$5:$F$2043))+SUMPRODUCT(-('Diário 4º PA'!$E$5:$E$2010='Analítico Cp.'!$B20),-('Diário 4º PA'!$P$5:$P$2010=E$1),('Diário 4º PA'!$F$5:$F$2010))+SUMPRODUCT(-(Comp.!$D$5:$D$254='Analítico Cp.'!$B20),-(Comp.!$L$5:$L$254=E$1),(Comp.!$E$5:$E$254))</f>
        <v>1821735.58</v>
      </c>
      <c r="F20" s="15">
        <f>SUMPRODUCT(-('Diário 1º PA'!$E$5:$E$1982='Analítico Cp.'!$B20),-('Diário 1º PA'!$P$5:$P$1982=F$1),('Diário 1º PA'!$F$5:$F$1982))+SUMPRODUCT(-('Diário 2º PA'!$E$5:$E$2027='Analítico Cp.'!$B20),-('Diário 2º PA'!$P$5:$P$2027=F$1),('Diário 2º PA'!$F$5:$F$2027))+SUMPRODUCT(-('Diário 3º PA'!$E$5:$E$2043='Analítico Cp.'!$B20),-('Diário 3º PA'!$P$5:$P$2043=F$1),('Diário 3º PA'!$F$5:$F$2043))+SUMPRODUCT(-('Diário 4º PA'!$E$5:$E$2010='Analítico Cp.'!$B20),-('Diário 4º PA'!$P$5:$P$2010=F$1),('Diário 4º PA'!$F$5:$F$2010))+SUMPRODUCT(-(Comp.!$D$5:$D$254='Analítico Cp.'!$B20),-(Comp.!$L$5:$L$254=F$1),(Comp.!$E$5:$E$254))</f>
        <v>0</v>
      </c>
      <c r="G20" s="15">
        <f>SUMPRODUCT(-('Diário 1º PA'!$E$5:$E$1982='Analítico Cp.'!$B20),-('Diário 1º PA'!$P$5:$P$1982=G$1),('Diário 1º PA'!$F$5:$F$1982))+SUMPRODUCT(-('Diário 2º PA'!$E$5:$E$2027='Analítico Cp.'!$B20),-('Diário 2º PA'!$P$5:$P$2027=G$1),('Diário 2º PA'!$F$5:$F$2027))+SUMPRODUCT(-('Diário 3º PA'!$E$5:$E$2043='Analítico Cp.'!$B20),-('Diário 3º PA'!$P$5:$P$2043=G$1),('Diário 3º PA'!$F$5:$F$2043))+SUMPRODUCT(-('Diário 4º PA'!$E$5:$E$2010='Analítico Cp.'!$B20),-('Diário 4º PA'!$P$5:$P$2010=G$1),('Diário 4º PA'!$F$5:$F$2010))+SUMPRODUCT(-(Comp.!$D$5:$D$254='Analítico Cp.'!$B20),-(Comp.!$L$5:$L$254=G$1),(Comp.!$E$5:$E$254))</f>
        <v>0</v>
      </c>
      <c r="H20" s="15">
        <f>SUMPRODUCT(-('Diário 1º PA'!$E$5:$E$1982='Analítico Cp.'!$B20),-('Diário 1º PA'!$P$5:$P$1982=H$1),('Diário 1º PA'!$F$5:$F$1982))+SUMPRODUCT(-('Diário 2º PA'!$E$5:$E$2027='Analítico Cp.'!$B20),-('Diário 2º PA'!$P$5:$P$2027=H$1),('Diário 2º PA'!$F$5:$F$2027))+SUMPRODUCT(-('Diário 3º PA'!$E$5:$E$2043='Analítico Cp.'!$B20),-('Diário 3º PA'!$P$5:$P$2043=H$1),('Diário 3º PA'!$F$5:$F$2043))+SUMPRODUCT(-('Diário 4º PA'!$E$5:$E$2010='Analítico Cp.'!$B20),-('Diário 4º PA'!$P$5:$P$2010=H$1),('Diário 4º PA'!$F$5:$F$2010))+SUMPRODUCT(-(Comp.!$D$5:$D$254='Analítico Cp.'!$B20),-(Comp.!$L$5:$L$254=H$1),(Comp.!$E$5:$E$254))</f>
        <v>0</v>
      </c>
      <c r="I20" s="15">
        <f>SUMPRODUCT(-('Diário 1º PA'!$E$5:$E$1982='Analítico Cp.'!$B20),-('Diário 1º PA'!$P$5:$P$1982=I$1),('Diário 1º PA'!$F$5:$F$1982))+SUMPRODUCT(-('Diário 2º PA'!$E$5:$E$2027='Analítico Cp.'!$B20),-('Diário 2º PA'!$P$5:$P$2027=I$1),('Diário 2º PA'!$F$5:$F$2027))+SUMPRODUCT(-('Diário 3º PA'!$E$5:$E$2043='Analítico Cp.'!$B20),-('Diário 3º PA'!$P$5:$P$2043=I$1),('Diário 3º PA'!$F$5:$F$2043))+SUMPRODUCT(-('Diário 4º PA'!$E$5:$E$2010='Analítico Cp.'!$B20),-('Diário 4º PA'!$P$5:$P$2010=I$1),('Diário 4º PA'!$F$5:$F$2010))+SUMPRODUCT(-(Comp.!$D$5:$D$254='Analítico Cp.'!$B20),-(Comp.!$L$5:$L$254=I$1),(Comp.!$E$5:$E$254))</f>
        <v>0</v>
      </c>
      <c r="J20" s="15">
        <f>SUMPRODUCT(-('Diário 1º PA'!$E$5:$E$1982='Analítico Cp.'!$B20),-('Diário 1º PA'!$P$5:$P$1982=J$1),('Diário 1º PA'!$F$5:$F$1982))+SUMPRODUCT(-('Diário 2º PA'!$E$5:$E$2027='Analítico Cp.'!$B20),-('Diário 2º PA'!$P$5:$P$2027=J$1),('Diário 2º PA'!$F$5:$F$2027))+SUMPRODUCT(-('Diário 3º PA'!$E$5:$E$2043='Analítico Cp.'!$B20),-('Diário 3º PA'!$P$5:$P$2043=J$1),('Diário 3º PA'!$F$5:$F$2043))+SUMPRODUCT(-('Diário 4º PA'!$E$5:$E$2010='Analítico Cp.'!$B20),-('Diário 4º PA'!$P$5:$P$2010=J$1),('Diário 4º PA'!$F$5:$F$2010))+SUMPRODUCT(-(Comp.!$D$5:$D$254='Analítico Cp.'!$B20),-(Comp.!$L$5:$L$254=J$1),(Comp.!$E$5:$E$254))</f>
        <v>0</v>
      </c>
      <c r="K20" s="15">
        <f>SUMPRODUCT(-('Diário 1º PA'!$E$5:$E$1982='Analítico Cp.'!$B20),-('Diário 1º PA'!$P$5:$P$1982=K$1),('Diário 1º PA'!$F$5:$F$1982))+SUMPRODUCT(-('Diário 2º PA'!$E$5:$E$2027='Analítico Cp.'!$B20),-('Diário 2º PA'!$P$5:$P$2027=K$1),('Diário 2º PA'!$F$5:$F$2027))+SUMPRODUCT(-('Diário 3º PA'!$E$5:$E$2043='Analítico Cp.'!$B20),-('Diário 3º PA'!$P$5:$P$2043=K$1),('Diário 3º PA'!$F$5:$F$2043))+SUMPRODUCT(-('Diário 4º PA'!$E$5:$E$2010='Analítico Cp.'!$B20),-('Diário 4º PA'!$P$5:$P$2010=K$1),('Diário 4º PA'!$F$5:$F$2010))+SUMPRODUCT(-(Comp.!$D$5:$D$254='Analítico Cp.'!$B20),-(Comp.!$L$5:$L$254=K$1),(Comp.!$E$5:$E$254))</f>
        <v>0</v>
      </c>
      <c r="L20" s="15">
        <f>SUMPRODUCT(-('Diário 1º PA'!$E$5:$E$1982='Analítico Cp.'!$B20),-('Diário 1º PA'!$P$5:$P$1982=L$1),('Diário 1º PA'!$F$5:$F$1982))+SUMPRODUCT(-('Diário 2º PA'!$E$5:$E$2027='Analítico Cp.'!$B20),-('Diário 2º PA'!$P$5:$P$2027=L$1),('Diário 2º PA'!$F$5:$F$2027))+SUMPRODUCT(-('Diário 3º PA'!$E$5:$E$2043='Analítico Cp.'!$B20),-('Diário 3º PA'!$P$5:$P$2043=L$1),('Diário 3º PA'!$F$5:$F$2043))+SUMPRODUCT(-('Diário 4º PA'!$E$5:$E$2010='Analítico Cp.'!$B20),-('Diário 4º PA'!$P$5:$P$2010=L$1),('Diário 4º PA'!$F$5:$F$2010))+SUMPRODUCT(-(Comp.!$D$5:$D$254='Analítico Cp.'!$B20),-(Comp.!$L$5:$L$254=L$1),(Comp.!$E$5:$E$254))</f>
        <v>0</v>
      </c>
      <c r="M20" s="15">
        <f>SUMPRODUCT(-('Diário 1º PA'!$E$5:$E$1982='Analítico Cp.'!$B20),-('Diário 1º PA'!$P$5:$P$1982=M$1),('Diário 1º PA'!$F$5:$F$1982))+SUMPRODUCT(-('Diário 2º PA'!$E$5:$E$2027='Analítico Cp.'!$B20),-('Diário 2º PA'!$P$5:$P$2027=M$1),('Diário 2º PA'!$F$5:$F$2027))+SUMPRODUCT(-('Diário 3º PA'!$E$5:$E$2043='Analítico Cp.'!$B20),-('Diário 3º PA'!$P$5:$P$2043=M$1),('Diário 3º PA'!$F$5:$F$2043))+SUMPRODUCT(-('Diário 4º PA'!$E$5:$E$2010='Analítico Cp.'!$B20),-('Diário 4º PA'!$P$5:$P$2010=M$1),('Diário 4º PA'!$F$5:$F$2010))+SUMPRODUCT(-(Comp.!$D$5:$D$254='Analítico Cp.'!$B20),-(Comp.!$L$5:$L$254=M$1),(Comp.!$E$5:$E$254))</f>
        <v>0</v>
      </c>
      <c r="N20" s="15">
        <f>SUMPRODUCT(-('Diário 1º PA'!$E$5:$E$1982='Analítico Cp.'!$B20),-('Diário 1º PA'!$P$5:$P$1982=N$1),('Diário 1º PA'!$F$5:$F$1982))+SUMPRODUCT(-('Diário 2º PA'!$E$5:$E$2027='Analítico Cp.'!$B20),-('Diário 2º PA'!$P$5:$P$2027=N$1),('Diário 2º PA'!$F$5:$F$2027))+SUMPRODUCT(-('Diário 3º PA'!$E$5:$E$2043='Analítico Cp.'!$B20),-('Diário 3º PA'!$P$5:$P$2043=N$1),('Diário 3º PA'!$F$5:$F$2043))+SUMPRODUCT(-('Diário 4º PA'!$E$5:$E$2010='Analítico Cp.'!$B20),-('Diário 4º PA'!$P$5:$P$2010=N$1),('Diário 4º PA'!$F$5:$F$2010))+SUMPRODUCT(-(Comp.!$D$5:$D$254='Analítico Cp.'!$B20),-(Comp.!$L$5:$L$254=N$1),(Comp.!$E$5:$E$254))</f>
        <v>0</v>
      </c>
      <c r="O20" s="16">
        <f>SUM(C20:N20)</f>
        <v>5280582.4899999993</v>
      </c>
      <c r="P20" s="191">
        <f t="shared" ref="P20:P25" si="1">IF($O$155=0,0,O20/$O$155)</f>
        <v>0.45700362241317039</v>
      </c>
    </row>
    <row r="21" spans="1:16" ht="23.25" customHeight="1" x14ac:dyDescent="0.2">
      <c r="A21" s="68" t="s">
        <v>101</v>
      </c>
      <c r="B21" s="66" t="s">
        <v>169</v>
      </c>
      <c r="C21" s="15">
        <f>SUMPRODUCT(-('Diário 1º PA'!$E$5:$E$1982='Analítico Cp.'!$B21),-('Diário 1º PA'!$P$5:$P$1982=C$1),('Diário 1º PA'!$F$5:$F$1982))+SUMPRODUCT(-('Diário 2º PA'!$E$5:$E$2027='Analítico Cp.'!$B21),-('Diário 2º PA'!$P$5:$P$2027=C$1),('Diário 2º PA'!$F$5:$F$2027))+SUMPRODUCT(-('Diário 3º PA'!$E$5:$E$2043='Analítico Cp.'!$B21),-('Diário 3º PA'!$P$5:$P$2043=C$1),('Diário 3º PA'!$F$5:$F$2043))+SUMPRODUCT(-('Diário 4º PA'!$E$5:$E$2010='Analítico Cp.'!$B21),-('Diário 4º PA'!$P$5:$P$2010=C$1),('Diário 4º PA'!$F$5:$F$2010))+SUMPRODUCT(-(Comp.!$D$5:$D$254='Analítico Cp.'!$B21),-(Comp.!$L$5:$L$254=C$1),(Comp.!$E$5:$E$254))</f>
        <v>0</v>
      </c>
      <c r="D21" s="15">
        <f>SUMPRODUCT(-('Diário 1º PA'!$E$5:$E$1982='Analítico Cp.'!$B21),-('Diário 1º PA'!$P$5:$P$1982=D$1),('Diário 1º PA'!$F$5:$F$1982))+SUMPRODUCT(-('Diário 2º PA'!$E$5:$E$2027='Analítico Cp.'!$B21),-('Diário 2º PA'!$P$5:$P$2027=D$1),('Diário 2º PA'!$F$5:$F$2027))+SUMPRODUCT(-('Diário 3º PA'!$E$5:$E$2043='Analítico Cp.'!$B21),-('Diário 3º PA'!$P$5:$P$2043=D$1),('Diário 3º PA'!$F$5:$F$2043))+SUMPRODUCT(-('Diário 4º PA'!$E$5:$E$2010='Analítico Cp.'!$B21),-('Diário 4º PA'!$P$5:$P$2010=D$1),('Diário 4º PA'!$F$5:$F$2010))+SUMPRODUCT(-(Comp.!$D$5:$D$254='Analítico Cp.'!$B21),-(Comp.!$L$5:$L$254=D$1),(Comp.!$E$5:$E$254))</f>
        <v>0</v>
      </c>
      <c r="E21" s="15">
        <f>SUMPRODUCT(-('Diário 1º PA'!$E$5:$E$1982='Analítico Cp.'!$B21),-('Diário 1º PA'!$P$5:$P$1982=E$1),('Diário 1º PA'!$F$5:$F$1982))+SUMPRODUCT(-('Diário 2º PA'!$E$5:$E$2027='Analítico Cp.'!$B21),-('Diário 2º PA'!$P$5:$P$2027=E$1),('Diário 2º PA'!$F$5:$F$2027))+SUMPRODUCT(-('Diário 3º PA'!$E$5:$E$2043='Analítico Cp.'!$B21),-('Diário 3º PA'!$P$5:$P$2043=E$1),('Diário 3º PA'!$F$5:$F$2043))+SUMPRODUCT(-('Diário 4º PA'!$E$5:$E$2010='Analítico Cp.'!$B21),-('Diário 4º PA'!$P$5:$P$2010=E$1),('Diário 4º PA'!$F$5:$F$2010))+SUMPRODUCT(-(Comp.!$D$5:$D$254='Analítico Cp.'!$B21),-(Comp.!$L$5:$L$254=E$1),(Comp.!$E$5:$E$254))</f>
        <v>0</v>
      </c>
      <c r="F21" s="15">
        <f>SUMPRODUCT(-('Diário 1º PA'!$E$5:$E$1982='Analítico Cp.'!$B21),-('Diário 1º PA'!$P$5:$P$1982=F$1),('Diário 1º PA'!$F$5:$F$1982))+SUMPRODUCT(-('Diário 2º PA'!$E$5:$E$2027='Analítico Cp.'!$B21),-('Diário 2º PA'!$P$5:$P$2027=F$1),('Diário 2º PA'!$F$5:$F$2027))+SUMPRODUCT(-('Diário 3º PA'!$E$5:$E$2043='Analítico Cp.'!$B21),-('Diário 3º PA'!$P$5:$P$2043=F$1),('Diário 3º PA'!$F$5:$F$2043))+SUMPRODUCT(-('Diário 4º PA'!$E$5:$E$2010='Analítico Cp.'!$B21),-('Diário 4º PA'!$P$5:$P$2010=F$1),('Diário 4º PA'!$F$5:$F$2010))+SUMPRODUCT(-(Comp.!$D$5:$D$254='Analítico Cp.'!$B21),-(Comp.!$L$5:$L$254=F$1),(Comp.!$E$5:$E$254))</f>
        <v>0</v>
      </c>
      <c r="G21" s="15">
        <f>SUMPRODUCT(-('Diário 1º PA'!$E$5:$E$1982='Analítico Cp.'!$B21),-('Diário 1º PA'!$P$5:$P$1982=G$1),('Diário 1º PA'!$F$5:$F$1982))+SUMPRODUCT(-('Diário 2º PA'!$E$5:$E$2027='Analítico Cp.'!$B21),-('Diário 2º PA'!$P$5:$P$2027=G$1),('Diário 2º PA'!$F$5:$F$2027))+SUMPRODUCT(-('Diário 3º PA'!$E$5:$E$2043='Analítico Cp.'!$B21),-('Diário 3º PA'!$P$5:$P$2043=G$1),('Diário 3º PA'!$F$5:$F$2043))+SUMPRODUCT(-('Diário 4º PA'!$E$5:$E$2010='Analítico Cp.'!$B21),-('Diário 4º PA'!$P$5:$P$2010=G$1),('Diário 4º PA'!$F$5:$F$2010))+SUMPRODUCT(-(Comp.!$D$5:$D$254='Analítico Cp.'!$B21),-(Comp.!$L$5:$L$254=G$1),(Comp.!$E$5:$E$254))</f>
        <v>0</v>
      </c>
      <c r="H21" s="15">
        <f>SUMPRODUCT(-('Diário 1º PA'!$E$5:$E$1982='Analítico Cp.'!$B21),-('Diário 1º PA'!$P$5:$P$1982=H$1),('Diário 1º PA'!$F$5:$F$1982))+SUMPRODUCT(-('Diário 2º PA'!$E$5:$E$2027='Analítico Cp.'!$B21),-('Diário 2º PA'!$P$5:$P$2027=H$1),('Diário 2º PA'!$F$5:$F$2027))+SUMPRODUCT(-('Diário 3º PA'!$E$5:$E$2043='Analítico Cp.'!$B21),-('Diário 3º PA'!$P$5:$P$2043=H$1),('Diário 3º PA'!$F$5:$F$2043))+SUMPRODUCT(-('Diário 4º PA'!$E$5:$E$2010='Analítico Cp.'!$B21),-('Diário 4º PA'!$P$5:$P$2010=H$1),('Diário 4º PA'!$F$5:$F$2010))+SUMPRODUCT(-(Comp.!$D$5:$D$254='Analítico Cp.'!$B21),-(Comp.!$L$5:$L$254=H$1),(Comp.!$E$5:$E$254))</f>
        <v>0</v>
      </c>
      <c r="I21" s="15">
        <f>SUMPRODUCT(-('Diário 1º PA'!$E$5:$E$1982='Analítico Cp.'!$B21),-('Diário 1º PA'!$P$5:$P$1982=I$1),('Diário 1º PA'!$F$5:$F$1982))+SUMPRODUCT(-('Diário 2º PA'!$E$5:$E$2027='Analítico Cp.'!$B21),-('Diário 2º PA'!$P$5:$P$2027=I$1),('Diário 2º PA'!$F$5:$F$2027))+SUMPRODUCT(-('Diário 3º PA'!$E$5:$E$2043='Analítico Cp.'!$B21),-('Diário 3º PA'!$P$5:$P$2043=I$1),('Diário 3º PA'!$F$5:$F$2043))+SUMPRODUCT(-('Diário 4º PA'!$E$5:$E$2010='Analítico Cp.'!$B21),-('Diário 4º PA'!$P$5:$P$2010=I$1),('Diário 4º PA'!$F$5:$F$2010))+SUMPRODUCT(-(Comp.!$D$5:$D$254='Analítico Cp.'!$B21),-(Comp.!$L$5:$L$254=I$1),(Comp.!$E$5:$E$254))</f>
        <v>0</v>
      </c>
      <c r="J21" s="15">
        <f>SUMPRODUCT(-('Diário 1º PA'!$E$5:$E$1982='Analítico Cp.'!$B21),-('Diário 1º PA'!$P$5:$P$1982=J$1),('Diário 1º PA'!$F$5:$F$1982))+SUMPRODUCT(-('Diário 2º PA'!$E$5:$E$2027='Analítico Cp.'!$B21),-('Diário 2º PA'!$P$5:$P$2027=J$1),('Diário 2º PA'!$F$5:$F$2027))+SUMPRODUCT(-('Diário 3º PA'!$E$5:$E$2043='Analítico Cp.'!$B21),-('Diário 3º PA'!$P$5:$P$2043=J$1),('Diário 3º PA'!$F$5:$F$2043))+SUMPRODUCT(-('Diário 4º PA'!$E$5:$E$2010='Analítico Cp.'!$B21),-('Diário 4º PA'!$P$5:$P$2010=J$1),('Diário 4º PA'!$F$5:$F$2010))+SUMPRODUCT(-(Comp.!$D$5:$D$254='Analítico Cp.'!$B21),-(Comp.!$L$5:$L$254=J$1),(Comp.!$E$5:$E$254))</f>
        <v>0</v>
      </c>
      <c r="K21" s="15">
        <f>SUMPRODUCT(-('Diário 1º PA'!$E$5:$E$1982='Analítico Cp.'!$B21),-('Diário 1º PA'!$P$5:$P$1982=K$1),('Diário 1º PA'!$F$5:$F$1982))+SUMPRODUCT(-('Diário 2º PA'!$E$5:$E$2027='Analítico Cp.'!$B21),-('Diário 2º PA'!$P$5:$P$2027=K$1),('Diário 2º PA'!$F$5:$F$2027))+SUMPRODUCT(-('Diário 3º PA'!$E$5:$E$2043='Analítico Cp.'!$B21),-('Diário 3º PA'!$P$5:$P$2043=K$1),('Diário 3º PA'!$F$5:$F$2043))+SUMPRODUCT(-('Diário 4º PA'!$E$5:$E$2010='Analítico Cp.'!$B21),-('Diário 4º PA'!$P$5:$P$2010=K$1),('Diário 4º PA'!$F$5:$F$2010))+SUMPRODUCT(-(Comp.!$D$5:$D$254='Analítico Cp.'!$B21),-(Comp.!$L$5:$L$254=K$1),(Comp.!$E$5:$E$254))</f>
        <v>0</v>
      </c>
      <c r="L21" s="15">
        <f>SUMPRODUCT(-('Diário 1º PA'!$E$5:$E$1982='Analítico Cp.'!$B21),-('Diário 1º PA'!$P$5:$P$1982=L$1),('Diário 1º PA'!$F$5:$F$1982))+SUMPRODUCT(-('Diário 2º PA'!$E$5:$E$2027='Analítico Cp.'!$B21),-('Diário 2º PA'!$P$5:$P$2027=L$1),('Diário 2º PA'!$F$5:$F$2027))+SUMPRODUCT(-('Diário 3º PA'!$E$5:$E$2043='Analítico Cp.'!$B21),-('Diário 3º PA'!$P$5:$P$2043=L$1),('Diário 3º PA'!$F$5:$F$2043))+SUMPRODUCT(-('Diário 4º PA'!$E$5:$E$2010='Analítico Cp.'!$B21),-('Diário 4º PA'!$P$5:$P$2010=L$1),('Diário 4º PA'!$F$5:$F$2010))+SUMPRODUCT(-(Comp.!$D$5:$D$254='Analítico Cp.'!$B21),-(Comp.!$L$5:$L$254=L$1),(Comp.!$E$5:$E$254))</f>
        <v>0</v>
      </c>
      <c r="M21" s="15">
        <f>SUMPRODUCT(-('Diário 1º PA'!$E$5:$E$1982='Analítico Cp.'!$B21),-('Diário 1º PA'!$P$5:$P$1982=M$1),('Diário 1º PA'!$F$5:$F$1982))+SUMPRODUCT(-('Diário 2º PA'!$E$5:$E$2027='Analítico Cp.'!$B21),-('Diário 2º PA'!$P$5:$P$2027=M$1),('Diário 2º PA'!$F$5:$F$2027))+SUMPRODUCT(-('Diário 3º PA'!$E$5:$E$2043='Analítico Cp.'!$B21),-('Diário 3º PA'!$P$5:$P$2043=M$1),('Diário 3º PA'!$F$5:$F$2043))+SUMPRODUCT(-('Diário 4º PA'!$E$5:$E$2010='Analítico Cp.'!$B21),-('Diário 4º PA'!$P$5:$P$2010=M$1),('Diário 4º PA'!$F$5:$F$2010))+SUMPRODUCT(-(Comp.!$D$5:$D$254='Analítico Cp.'!$B21),-(Comp.!$L$5:$L$254=M$1),(Comp.!$E$5:$E$254))</f>
        <v>0</v>
      </c>
      <c r="N21" s="15">
        <f>SUMPRODUCT(-('Diário 1º PA'!$E$5:$E$1982='Analítico Cp.'!$B21),-('Diário 1º PA'!$P$5:$P$1982=N$1),('Diário 1º PA'!$F$5:$F$1982))+SUMPRODUCT(-('Diário 2º PA'!$E$5:$E$2027='Analítico Cp.'!$B21),-('Diário 2º PA'!$P$5:$P$2027=N$1),('Diário 2º PA'!$F$5:$F$2027))+SUMPRODUCT(-('Diário 3º PA'!$E$5:$E$2043='Analítico Cp.'!$B21),-('Diário 3º PA'!$P$5:$P$2043=N$1),('Diário 3º PA'!$F$5:$F$2043))+SUMPRODUCT(-('Diário 4º PA'!$E$5:$E$2010='Analítico Cp.'!$B21),-('Diário 4º PA'!$P$5:$P$2010=N$1),('Diário 4º PA'!$F$5:$F$2010))+SUMPRODUCT(-(Comp.!$D$5:$D$254='Analítico Cp.'!$B21),-(Comp.!$L$5:$L$254=N$1),(Comp.!$E$5:$E$254))</f>
        <v>0</v>
      </c>
      <c r="O21" s="16">
        <f>SUM(C21:N21)</f>
        <v>0</v>
      </c>
      <c r="P21" s="191">
        <f t="shared" si="1"/>
        <v>0</v>
      </c>
    </row>
    <row r="22" spans="1:16" ht="23.25" customHeight="1" x14ac:dyDescent="0.2">
      <c r="A22" s="68" t="s">
        <v>102</v>
      </c>
      <c r="B22" s="66" t="s">
        <v>173</v>
      </c>
      <c r="C22" s="15">
        <f>SUMPRODUCT(-('Diário 1º PA'!$E$5:$E$1982='Analítico Cp.'!$B22),-('Diário 1º PA'!$P$5:$P$1982=C$1),('Diário 1º PA'!$F$5:$F$1982))+SUMPRODUCT(-('Diário 2º PA'!$E$5:$E$2027='Analítico Cp.'!$B22),-('Diário 2º PA'!$P$5:$P$2027=C$1),('Diário 2º PA'!$F$5:$F$2027))+SUMPRODUCT(-('Diário 3º PA'!$E$5:$E$2043='Analítico Cp.'!$B22),-('Diário 3º PA'!$P$5:$P$2043=C$1),('Diário 3º PA'!$F$5:$F$2043))+SUMPRODUCT(-('Diário 4º PA'!$E$5:$E$2010='Analítico Cp.'!$B22),-('Diário 4º PA'!$P$5:$P$2010=C$1),('Diário 4º PA'!$F$5:$F$2010))+SUMPRODUCT(-(Comp.!$D$5:$D$254='Analítico Cp.'!$B22),-(Comp.!$L$5:$L$254=C$1),(Comp.!$E$5:$E$254))</f>
        <v>0</v>
      </c>
      <c r="D22" s="15">
        <f>SUMPRODUCT(-('Diário 1º PA'!$E$5:$E$1982='Analítico Cp.'!$B22),-('Diário 1º PA'!$P$5:$P$1982=D$1),('Diário 1º PA'!$F$5:$F$1982))+SUMPRODUCT(-('Diário 2º PA'!$E$5:$E$2027='Analítico Cp.'!$B22),-('Diário 2º PA'!$P$5:$P$2027=D$1),('Diário 2º PA'!$F$5:$F$2027))+SUMPRODUCT(-('Diário 3º PA'!$E$5:$E$2043='Analítico Cp.'!$B22),-('Diário 3º PA'!$P$5:$P$2043=D$1),('Diário 3º PA'!$F$5:$F$2043))+SUMPRODUCT(-('Diário 4º PA'!$E$5:$E$2010='Analítico Cp.'!$B22),-('Diário 4º PA'!$P$5:$P$2010=D$1),('Diário 4º PA'!$F$5:$F$2010))+SUMPRODUCT(-(Comp.!$D$5:$D$254='Analítico Cp.'!$B22),-(Comp.!$L$5:$L$254=D$1),(Comp.!$E$5:$E$254))</f>
        <v>0</v>
      </c>
      <c r="E22" s="15">
        <f>SUMPRODUCT(-('Diário 1º PA'!$E$5:$E$1982='Analítico Cp.'!$B22),-('Diário 1º PA'!$P$5:$P$1982=E$1),('Diário 1º PA'!$F$5:$F$1982))+SUMPRODUCT(-('Diário 2º PA'!$E$5:$E$2027='Analítico Cp.'!$B22),-('Diário 2º PA'!$P$5:$P$2027=E$1),('Diário 2º PA'!$F$5:$F$2027))+SUMPRODUCT(-('Diário 3º PA'!$E$5:$E$2043='Analítico Cp.'!$B22),-('Diário 3º PA'!$P$5:$P$2043=E$1),('Diário 3º PA'!$F$5:$F$2043))+SUMPRODUCT(-('Diário 4º PA'!$E$5:$E$2010='Analítico Cp.'!$B22),-('Diário 4º PA'!$P$5:$P$2010=E$1),('Diário 4º PA'!$F$5:$F$2010))+SUMPRODUCT(-(Comp.!$D$5:$D$254='Analítico Cp.'!$B22),-(Comp.!$L$5:$L$254=E$1),(Comp.!$E$5:$E$254))</f>
        <v>0</v>
      </c>
      <c r="F22" s="15">
        <f>SUMPRODUCT(-('Diário 1º PA'!$E$5:$E$1982='Analítico Cp.'!$B22),-('Diário 1º PA'!$P$5:$P$1982=F$1),('Diário 1º PA'!$F$5:$F$1982))+SUMPRODUCT(-('Diário 2º PA'!$E$5:$E$2027='Analítico Cp.'!$B22),-('Diário 2º PA'!$P$5:$P$2027=F$1),('Diário 2º PA'!$F$5:$F$2027))+SUMPRODUCT(-('Diário 3º PA'!$E$5:$E$2043='Analítico Cp.'!$B22),-('Diário 3º PA'!$P$5:$P$2043=F$1),('Diário 3º PA'!$F$5:$F$2043))+SUMPRODUCT(-('Diário 4º PA'!$E$5:$E$2010='Analítico Cp.'!$B22),-('Diário 4º PA'!$P$5:$P$2010=F$1),('Diário 4º PA'!$F$5:$F$2010))+SUMPRODUCT(-(Comp.!$D$5:$D$254='Analítico Cp.'!$B22),-(Comp.!$L$5:$L$254=F$1),(Comp.!$E$5:$E$254))</f>
        <v>0</v>
      </c>
      <c r="G22" s="15">
        <f>SUMPRODUCT(-('Diário 1º PA'!$E$5:$E$1982='Analítico Cp.'!$B22),-('Diário 1º PA'!$P$5:$P$1982=G$1),('Diário 1º PA'!$F$5:$F$1982))+SUMPRODUCT(-('Diário 2º PA'!$E$5:$E$2027='Analítico Cp.'!$B22),-('Diário 2º PA'!$P$5:$P$2027=G$1),('Diário 2º PA'!$F$5:$F$2027))+SUMPRODUCT(-('Diário 3º PA'!$E$5:$E$2043='Analítico Cp.'!$B22),-('Diário 3º PA'!$P$5:$P$2043=G$1),('Diário 3º PA'!$F$5:$F$2043))+SUMPRODUCT(-('Diário 4º PA'!$E$5:$E$2010='Analítico Cp.'!$B22),-('Diário 4º PA'!$P$5:$P$2010=G$1),('Diário 4º PA'!$F$5:$F$2010))+SUMPRODUCT(-(Comp.!$D$5:$D$254='Analítico Cp.'!$B22),-(Comp.!$L$5:$L$254=G$1),(Comp.!$E$5:$E$254))</f>
        <v>0</v>
      </c>
      <c r="H22" s="15">
        <f>SUMPRODUCT(-('Diário 1º PA'!$E$5:$E$1982='Analítico Cp.'!$B22),-('Diário 1º PA'!$P$5:$P$1982=H$1),('Diário 1º PA'!$F$5:$F$1982))+SUMPRODUCT(-('Diário 2º PA'!$E$5:$E$2027='Analítico Cp.'!$B22),-('Diário 2º PA'!$P$5:$P$2027=H$1),('Diário 2º PA'!$F$5:$F$2027))+SUMPRODUCT(-('Diário 3º PA'!$E$5:$E$2043='Analítico Cp.'!$B22),-('Diário 3º PA'!$P$5:$P$2043=H$1),('Diário 3º PA'!$F$5:$F$2043))+SUMPRODUCT(-('Diário 4º PA'!$E$5:$E$2010='Analítico Cp.'!$B22),-('Diário 4º PA'!$P$5:$P$2010=H$1),('Diário 4º PA'!$F$5:$F$2010))+SUMPRODUCT(-(Comp.!$D$5:$D$254='Analítico Cp.'!$B22),-(Comp.!$L$5:$L$254=H$1),(Comp.!$E$5:$E$254))</f>
        <v>0</v>
      </c>
      <c r="I22" s="15">
        <f>SUMPRODUCT(-('Diário 1º PA'!$E$5:$E$1982='Analítico Cp.'!$B22),-('Diário 1º PA'!$P$5:$P$1982=I$1),('Diário 1º PA'!$F$5:$F$1982))+SUMPRODUCT(-('Diário 2º PA'!$E$5:$E$2027='Analítico Cp.'!$B22),-('Diário 2º PA'!$P$5:$P$2027=I$1),('Diário 2º PA'!$F$5:$F$2027))+SUMPRODUCT(-('Diário 3º PA'!$E$5:$E$2043='Analítico Cp.'!$B22),-('Diário 3º PA'!$P$5:$P$2043=I$1),('Diário 3º PA'!$F$5:$F$2043))+SUMPRODUCT(-('Diário 4º PA'!$E$5:$E$2010='Analítico Cp.'!$B22),-('Diário 4º PA'!$P$5:$P$2010=I$1),('Diário 4º PA'!$F$5:$F$2010))+SUMPRODUCT(-(Comp.!$D$5:$D$254='Analítico Cp.'!$B22),-(Comp.!$L$5:$L$254=I$1),(Comp.!$E$5:$E$254))</f>
        <v>0</v>
      </c>
      <c r="J22" s="15">
        <f>SUMPRODUCT(-('Diário 1º PA'!$E$5:$E$1982='Analítico Cp.'!$B22),-('Diário 1º PA'!$P$5:$P$1982=J$1),('Diário 1º PA'!$F$5:$F$1982))+SUMPRODUCT(-('Diário 2º PA'!$E$5:$E$2027='Analítico Cp.'!$B22),-('Diário 2º PA'!$P$5:$P$2027=J$1),('Diário 2º PA'!$F$5:$F$2027))+SUMPRODUCT(-('Diário 3º PA'!$E$5:$E$2043='Analítico Cp.'!$B22),-('Diário 3º PA'!$P$5:$P$2043=J$1),('Diário 3º PA'!$F$5:$F$2043))+SUMPRODUCT(-('Diário 4º PA'!$E$5:$E$2010='Analítico Cp.'!$B22),-('Diário 4º PA'!$P$5:$P$2010=J$1),('Diário 4º PA'!$F$5:$F$2010))+SUMPRODUCT(-(Comp.!$D$5:$D$254='Analítico Cp.'!$B22),-(Comp.!$L$5:$L$254=J$1),(Comp.!$E$5:$E$254))</f>
        <v>0</v>
      </c>
      <c r="K22" s="15">
        <f>SUMPRODUCT(-('Diário 1º PA'!$E$5:$E$1982='Analítico Cp.'!$B22),-('Diário 1º PA'!$P$5:$P$1982=K$1),('Diário 1º PA'!$F$5:$F$1982))+SUMPRODUCT(-('Diário 2º PA'!$E$5:$E$2027='Analítico Cp.'!$B22),-('Diário 2º PA'!$P$5:$P$2027=K$1),('Diário 2º PA'!$F$5:$F$2027))+SUMPRODUCT(-('Diário 3º PA'!$E$5:$E$2043='Analítico Cp.'!$B22),-('Diário 3º PA'!$P$5:$P$2043=K$1),('Diário 3º PA'!$F$5:$F$2043))+SUMPRODUCT(-('Diário 4º PA'!$E$5:$E$2010='Analítico Cp.'!$B22),-('Diário 4º PA'!$P$5:$P$2010=K$1),('Diário 4º PA'!$F$5:$F$2010))+SUMPRODUCT(-(Comp.!$D$5:$D$254='Analítico Cp.'!$B22),-(Comp.!$L$5:$L$254=K$1),(Comp.!$E$5:$E$254))</f>
        <v>0</v>
      </c>
      <c r="L22" s="15">
        <f>SUMPRODUCT(-('Diário 1º PA'!$E$5:$E$1982='Analítico Cp.'!$B22),-('Diário 1º PA'!$P$5:$P$1982=L$1),('Diário 1º PA'!$F$5:$F$1982))+SUMPRODUCT(-('Diário 2º PA'!$E$5:$E$2027='Analítico Cp.'!$B22),-('Diário 2º PA'!$P$5:$P$2027=L$1),('Diário 2º PA'!$F$5:$F$2027))+SUMPRODUCT(-('Diário 3º PA'!$E$5:$E$2043='Analítico Cp.'!$B22),-('Diário 3º PA'!$P$5:$P$2043=L$1),('Diário 3º PA'!$F$5:$F$2043))+SUMPRODUCT(-('Diário 4º PA'!$E$5:$E$2010='Analítico Cp.'!$B22),-('Diário 4º PA'!$P$5:$P$2010=L$1),('Diário 4º PA'!$F$5:$F$2010))+SUMPRODUCT(-(Comp.!$D$5:$D$254='Analítico Cp.'!$B22),-(Comp.!$L$5:$L$254=L$1),(Comp.!$E$5:$E$254))</f>
        <v>0</v>
      </c>
      <c r="M22" s="15">
        <f>SUMPRODUCT(-('Diário 1º PA'!$E$5:$E$1982='Analítico Cp.'!$B22),-('Diário 1º PA'!$P$5:$P$1982=M$1),('Diário 1º PA'!$F$5:$F$1982))+SUMPRODUCT(-('Diário 2º PA'!$E$5:$E$2027='Analítico Cp.'!$B22),-('Diário 2º PA'!$P$5:$P$2027=M$1),('Diário 2º PA'!$F$5:$F$2027))+SUMPRODUCT(-('Diário 3º PA'!$E$5:$E$2043='Analítico Cp.'!$B22),-('Diário 3º PA'!$P$5:$P$2043=M$1),('Diário 3º PA'!$F$5:$F$2043))+SUMPRODUCT(-('Diário 4º PA'!$E$5:$E$2010='Analítico Cp.'!$B22),-('Diário 4º PA'!$P$5:$P$2010=M$1),('Diário 4º PA'!$F$5:$F$2010))+SUMPRODUCT(-(Comp.!$D$5:$D$254='Analítico Cp.'!$B22),-(Comp.!$L$5:$L$254=M$1),(Comp.!$E$5:$E$254))</f>
        <v>0</v>
      </c>
      <c r="N22" s="15">
        <f>SUMPRODUCT(-('Diário 1º PA'!$E$5:$E$1982='Analítico Cp.'!$B22),-('Diário 1º PA'!$P$5:$P$1982=N$1),('Diário 1º PA'!$F$5:$F$1982))+SUMPRODUCT(-('Diário 2º PA'!$E$5:$E$2027='Analítico Cp.'!$B22),-('Diário 2º PA'!$P$5:$P$2027=N$1),('Diário 2º PA'!$F$5:$F$2027))+SUMPRODUCT(-('Diário 3º PA'!$E$5:$E$2043='Analítico Cp.'!$B22),-('Diário 3º PA'!$P$5:$P$2043=N$1),('Diário 3º PA'!$F$5:$F$2043))+SUMPRODUCT(-('Diário 4º PA'!$E$5:$E$2010='Analítico Cp.'!$B22),-('Diário 4º PA'!$P$5:$P$2010=N$1),('Diário 4º PA'!$F$5:$F$2010))+SUMPRODUCT(-(Comp.!$D$5:$D$254='Analítico Cp.'!$B22),-(Comp.!$L$5:$L$254=N$1),(Comp.!$E$5:$E$254))</f>
        <v>0</v>
      </c>
      <c r="O22" s="16">
        <f>SUM(C22:N22)</f>
        <v>0</v>
      </c>
      <c r="P22" s="191">
        <f t="shared" si="1"/>
        <v>0</v>
      </c>
    </row>
    <row r="23" spans="1:16" ht="23.25" customHeight="1" x14ac:dyDescent="0.2">
      <c r="A23" s="68" t="s">
        <v>103</v>
      </c>
      <c r="B23" s="66" t="s">
        <v>174</v>
      </c>
      <c r="C23" s="15">
        <f>SUMPRODUCT(-('Diário 1º PA'!$E$5:$E$1982='Analítico Cp.'!$B23),-('Diário 1º PA'!$P$5:$P$1982=C$1),('Diário 1º PA'!$F$5:$F$1982))+SUMPRODUCT(-('Diário 2º PA'!$E$5:$E$2027='Analítico Cp.'!$B23),-('Diário 2º PA'!$P$5:$P$2027=C$1),('Diário 2º PA'!$F$5:$F$2027))+SUMPRODUCT(-('Diário 3º PA'!$E$5:$E$2043='Analítico Cp.'!$B23),-('Diário 3º PA'!$P$5:$P$2043=C$1),('Diário 3º PA'!$F$5:$F$2043))+SUMPRODUCT(-('Diário 4º PA'!$E$5:$E$2010='Analítico Cp.'!$B23),-('Diário 4º PA'!$P$5:$P$2010=C$1),('Diário 4º PA'!$F$5:$F$2010))+SUMPRODUCT(-(Comp.!$D$5:$D$254='Analítico Cp.'!$B23),-(Comp.!$L$5:$L$254=C$1),(Comp.!$E$5:$E$254))</f>
        <v>0</v>
      </c>
      <c r="D23" s="15">
        <f>SUMPRODUCT(-('Diário 1º PA'!$E$5:$E$1982='Analítico Cp.'!$B23),-('Diário 1º PA'!$P$5:$P$1982=D$1),('Diário 1º PA'!$F$5:$F$1982))+SUMPRODUCT(-('Diário 2º PA'!$E$5:$E$2027='Analítico Cp.'!$B23),-('Diário 2º PA'!$P$5:$P$2027=D$1),('Diário 2º PA'!$F$5:$F$2027))+SUMPRODUCT(-('Diário 3º PA'!$E$5:$E$2043='Analítico Cp.'!$B23),-('Diário 3º PA'!$P$5:$P$2043=D$1),('Diário 3º PA'!$F$5:$F$2043))+SUMPRODUCT(-('Diário 4º PA'!$E$5:$E$2010='Analítico Cp.'!$B23),-('Diário 4º PA'!$P$5:$P$2010=D$1),('Diário 4º PA'!$F$5:$F$2010))+SUMPRODUCT(-(Comp.!$D$5:$D$254='Analítico Cp.'!$B23),-(Comp.!$L$5:$L$254=D$1),(Comp.!$E$5:$E$254))</f>
        <v>0</v>
      </c>
      <c r="E23" s="15">
        <f>SUMPRODUCT(-('Diário 1º PA'!$E$5:$E$1982='Analítico Cp.'!$B23),-('Diário 1º PA'!$P$5:$P$1982=E$1),('Diário 1º PA'!$F$5:$F$1982))+SUMPRODUCT(-('Diário 2º PA'!$E$5:$E$2027='Analítico Cp.'!$B23),-('Diário 2º PA'!$P$5:$P$2027=E$1),('Diário 2º PA'!$F$5:$F$2027))+SUMPRODUCT(-('Diário 3º PA'!$E$5:$E$2043='Analítico Cp.'!$B23),-('Diário 3º PA'!$P$5:$P$2043=E$1),('Diário 3º PA'!$F$5:$F$2043))+SUMPRODUCT(-('Diário 4º PA'!$E$5:$E$2010='Analítico Cp.'!$B23),-('Diário 4º PA'!$P$5:$P$2010=E$1),('Diário 4º PA'!$F$5:$F$2010))+SUMPRODUCT(-(Comp.!$D$5:$D$254='Analítico Cp.'!$B23),-(Comp.!$L$5:$L$254=E$1),(Comp.!$E$5:$E$254))</f>
        <v>0</v>
      </c>
      <c r="F23" s="15">
        <f>SUMPRODUCT(-('Diário 1º PA'!$E$5:$E$1982='Analítico Cp.'!$B23),-('Diário 1º PA'!$P$5:$P$1982=F$1),('Diário 1º PA'!$F$5:$F$1982))+SUMPRODUCT(-('Diário 2º PA'!$E$5:$E$2027='Analítico Cp.'!$B23),-('Diário 2º PA'!$P$5:$P$2027=F$1),('Diário 2º PA'!$F$5:$F$2027))+SUMPRODUCT(-('Diário 3º PA'!$E$5:$E$2043='Analítico Cp.'!$B23),-('Diário 3º PA'!$P$5:$P$2043=F$1),('Diário 3º PA'!$F$5:$F$2043))+SUMPRODUCT(-('Diário 4º PA'!$E$5:$E$2010='Analítico Cp.'!$B23),-('Diário 4º PA'!$P$5:$P$2010=F$1),('Diário 4º PA'!$F$5:$F$2010))+SUMPRODUCT(-(Comp.!$D$5:$D$254='Analítico Cp.'!$B23),-(Comp.!$L$5:$L$254=F$1),(Comp.!$E$5:$E$254))</f>
        <v>0</v>
      </c>
      <c r="G23" s="15">
        <f>SUMPRODUCT(-('Diário 1º PA'!$E$5:$E$1982='Analítico Cp.'!$B23),-('Diário 1º PA'!$P$5:$P$1982=G$1),('Diário 1º PA'!$F$5:$F$1982))+SUMPRODUCT(-('Diário 2º PA'!$E$5:$E$2027='Analítico Cp.'!$B23),-('Diário 2º PA'!$P$5:$P$2027=G$1),('Diário 2º PA'!$F$5:$F$2027))+SUMPRODUCT(-('Diário 3º PA'!$E$5:$E$2043='Analítico Cp.'!$B23),-('Diário 3º PA'!$P$5:$P$2043=G$1),('Diário 3º PA'!$F$5:$F$2043))+SUMPRODUCT(-('Diário 4º PA'!$E$5:$E$2010='Analítico Cp.'!$B23),-('Diário 4º PA'!$P$5:$P$2010=G$1),('Diário 4º PA'!$F$5:$F$2010))+SUMPRODUCT(-(Comp.!$D$5:$D$254='Analítico Cp.'!$B23),-(Comp.!$L$5:$L$254=G$1),(Comp.!$E$5:$E$254))</f>
        <v>0</v>
      </c>
      <c r="H23" s="15">
        <f>SUMPRODUCT(-('Diário 1º PA'!$E$5:$E$1982='Analítico Cp.'!$B23),-('Diário 1º PA'!$P$5:$P$1982=H$1),('Diário 1º PA'!$F$5:$F$1982))+SUMPRODUCT(-('Diário 2º PA'!$E$5:$E$2027='Analítico Cp.'!$B23),-('Diário 2º PA'!$P$5:$P$2027=H$1),('Diário 2º PA'!$F$5:$F$2027))+SUMPRODUCT(-('Diário 3º PA'!$E$5:$E$2043='Analítico Cp.'!$B23),-('Diário 3º PA'!$P$5:$P$2043=H$1),('Diário 3º PA'!$F$5:$F$2043))+SUMPRODUCT(-('Diário 4º PA'!$E$5:$E$2010='Analítico Cp.'!$B23),-('Diário 4º PA'!$P$5:$P$2010=H$1),('Diário 4º PA'!$F$5:$F$2010))+SUMPRODUCT(-(Comp.!$D$5:$D$254='Analítico Cp.'!$B23),-(Comp.!$L$5:$L$254=H$1),(Comp.!$E$5:$E$254))</f>
        <v>0</v>
      </c>
      <c r="I23" s="15">
        <f>SUMPRODUCT(-('Diário 1º PA'!$E$5:$E$1982='Analítico Cp.'!$B23),-('Diário 1º PA'!$P$5:$P$1982=I$1),('Diário 1º PA'!$F$5:$F$1982))+SUMPRODUCT(-('Diário 2º PA'!$E$5:$E$2027='Analítico Cp.'!$B23),-('Diário 2º PA'!$P$5:$P$2027=I$1),('Diário 2º PA'!$F$5:$F$2027))+SUMPRODUCT(-('Diário 3º PA'!$E$5:$E$2043='Analítico Cp.'!$B23),-('Diário 3º PA'!$P$5:$P$2043=I$1),('Diário 3º PA'!$F$5:$F$2043))+SUMPRODUCT(-('Diário 4º PA'!$E$5:$E$2010='Analítico Cp.'!$B23),-('Diário 4º PA'!$P$5:$P$2010=I$1),('Diário 4º PA'!$F$5:$F$2010))+SUMPRODUCT(-(Comp.!$D$5:$D$254='Analítico Cp.'!$B23),-(Comp.!$L$5:$L$254=I$1),(Comp.!$E$5:$E$254))</f>
        <v>0</v>
      </c>
      <c r="J23" s="15">
        <f>SUMPRODUCT(-('Diário 1º PA'!$E$5:$E$1982='Analítico Cp.'!$B23),-('Diário 1º PA'!$P$5:$P$1982=J$1),('Diário 1º PA'!$F$5:$F$1982))+SUMPRODUCT(-('Diário 2º PA'!$E$5:$E$2027='Analítico Cp.'!$B23),-('Diário 2º PA'!$P$5:$P$2027=J$1),('Diário 2º PA'!$F$5:$F$2027))+SUMPRODUCT(-('Diário 3º PA'!$E$5:$E$2043='Analítico Cp.'!$B23),-('Diário 3º PA'!$P$5:$P$2043=J$1),('Diário 3º PA'!$F$5:$F$2043))+SUMPRODUCT(-('Diário 4º PA'!$E$5:$E$2010='Analítico Cp.'!$B23),-('Diário 4º PA'!$P$5:$P$2010=J$1),('Diário 4º PA'!$F$5:$F$2010))+SUMPRODUCT(-(Comp.!$D$5:$D$254='Analítico Cp.'!$B23),-(Comp.!$L$5:$L$254=J$1),(Comp.!$E$5:$E$254))</f>
        <v>0</v>
      </c>
      <c r="K23" s="15">
        <f>SUMPRODUCT(-('Diário 1º PA'!$E$5:$E$1982='Analítico Cp.'!$B23),-('Diário 1º PA'!$P$5:$P$1982=K$1),('Diário 1º PA'!$F$5:$F$1982))+SUMPRODUCT(-('Diário 2º PA'!$E$5:$E$2027='Analítico Cp.'!$B23),-('Diário 2º PA'!$P$5:$P$2027=K$1),('Diário 2º PA'!$F$5:$F$2027))+SUMPRODUCT(-('Diário 3º PA'!$E$5:$E$2043='Analítico Cp.'!$B23),-('Diário 3º PA'!$P$5:$P$2043=K$1),('Diário 3º PA'!$F$5:$F$2043))+SUMPRODUCT(-('Diário 4º PA'!$E$5:$E$2010='Analítico Cp.'!$B23),-('Diário 4º PA'!$P$5:$P$2010=K$1),('Diário 4º PA'!$F$5:$F$2010))+SUMPRODUCT(-(Comp.!$D$5:$D$254='Analítico Cp.'!$B23),-(Comp.!$L$5:$L$254=K$1),(Comp.!$E$5:$E$254))</f>
        <v>0</v>
      </c>
      <c r="L23" s="15">
        <f>SUMPRODUCT(-('Diário 1º PA'!$E$5:$E$1982='Analítico Cp.'!$B23),-('Diário 1º PA'!$P$5:$P$1982=L$1),('Diário 1º PA'!$F$5:$F$1982))+SUMPRODUCT(-('Diário 2º PA'!$E$5:$E$2027='Analítico Cp.'!$B23),-('Diário 2º PA'!$P$5:$P$2027=L$1),('Diário 2º PA'!$F$5:$F$2027))+SUMPRODUCT(-('Diário 3º PA'!$E$5:$E$2043='Analítico Cp.'!$B23),-('Diário 3º PA'!$P$5:$P$2043=L$1),('Diário 3º PA'!$F$5:$F$2043))+SUMPRODUCT(-('Diário 4º PA'!$E$5:$E$2010='Analítico Cp.'!$B23),-('Diário 4º PA'!$P$5:$P$2010=L$1),('Diário 4º PA'!$F$5:$F$2010))+SUMPRODUCT(-(Comp.!$D$5:$D$254='Analítico Cp.'!$B23),-(Comp.!$L$5:$L$254=L$1),(Comp.!$E$5:$E$254))</f>
        <v>0</v>
      </c>
      <c r="M23" s="15">
        <f>SUMPRODUCT(-('Diário 1º PA'!$E$5:$E$1982='Analítico Cp.'!$B23),-('Diário 1º PA'!$P$5:$P$1982=M$1),('Diário 1º PA'!$F$5:$F$1982))+SUMPRODUCT(-('Diário 2º PA'!$E$5:$E$2027='Analítico Cp.'!$B23),-('Diário 2º PA'!$P$5:$P$2027=M$1),('Diário 2º PA'!$F$5:$F$2027))+SUMPRODUCT(-('Diário 3º PA'!$E$5:$E$2043='Analítico Cp.'!$B23),-('Diário 3º PA'!$P$5:$P$2043=M$1),('Diário 3º PA'!$F$5:$F$2043))+SUMPRODUCT(-('Diário 4º PA'!$E$5:$E$2010='Analítico Cp.'!$B23),-('Diário 4º PA'!$P$5:$P$2010=M$1),('Diário 4º PA'!$F$5:$F$2010))+SUMPRODUCT(-(Comp.!$D$5:$D$254='Analítico Cp.'!$B23),-(Comp.!$L$5:$L$254=M$1),(Comp.!$E$5:$E$254))</f>
        <v>0</v>
      </c>
      <c r="N23" s="15">
        <f>SUMPRODUCT(-('Diário 1º PA'!$E$5:$E$1982='Analítico Cp.'!$B23),-('Diário 1º PA'!$P$5:$P$1982=N$1),('Diário 1º PA'!$F$5:$F$1982))+SUMPRODUCT(-('Diário 2º PA'!$E$5:$E$2027='Analítico Cp.'!$B23),-('Diário 2º PA'!$P$5:$P$2027=N$1),('Diário 2º PA'!$F$5:$F$2027))+SUMPRODUCT(-('Diário 3º PA'!$E$5:$E$2043='Analítico Cp.'!$B23),-('Diário 3º PA'!$P$5:$P$2043=N$1),('Diário 3º PA'!$F$5:$F$2043))+SUMPRODUCT(-('Diário 4º PA'!$E$5:$E$2010='Analítico Cp.'!$B23),-('Diário 4º PA'!$P$5:$P$2010=N$1),('Diário 4º PA'!$F$5:$F$2010))+SUMPRODUCT(-(Comp.!$D$5:$D$254='Analítico Cp.'!$B23),-(Comp.!$L$5:$L$254=N$1),(Comp.!$E$5:$E$254))</f>
        <v>0</v>
      </c>
      <c r="O23" s="16">
        <f>SUM(C23:N23)</f>
        <v>0</v>
      </c>
      <c r="P23" s="191">
        <f t="shared" si="1"/>
        <v>0</v>
      </c>
    </row>
    <row r="24" spans="1:16" ht="23.25" customHeight="1" x14ac:dyDescent="0.2">
      <c r="A24" s="68" t="s">
        <v>104</v>
      </c>
      <c r="B24" s="66" t="s">
        <v>94</v>
      </c>
      <c r="C24" s="15">
        <f>SUMPRODUCT(-('Diário 1º PA'!$E$5:$E$1982='Analítico Cp.'!$B24),-('Diário 1º PA'!$P$5:$P$1982=C$1),('Diário 1º PA'!$F$5:$F$1982))+SUMPRODUCT(-('Diário 2º PA'!$E$5:$E$2027='Analítico Cp.'!$B24),-('Diário 2º PA'!$P$5:$P$2027=C$1),('Diário 2º PA'!$F$5:$F$2027))+SUMPRODUCT(-('Diário 3º PA'!$E$5:$E$2043='Analítico Cp.'!$B24),-('Diário 3º PA'!$P$5:$P$2043=C$1),('Diário 3º PA'!$F$5:$F$2043))+SUMPRODUCT(-('Diário 4º PA'!$E$5:$E$2010='Analítico Cp.'!$B24),-('Diário 4º PA'!$P$5:$P$2010=C$1),('Diário 4º PA'!$F$5:$F$2010))+SUMPRODUCT(-(Comp.!$D$5:$D$254='Analítico Cp.'!$B24),-(Comp.!$L$5:$L$254=C$1),(Comp.!$E$5:$E$254))</f>
        <v>0</v>
      </c>
      <c r="D24" s="15">
        <f>SUMPRODUCT(-('Diário 1º PA'!$E$5:$E$1982='Analítico Cp.'!$B24),-('Diário 1º PA'!$P$5:$P$1982=D$1),('Diário 1º PA'!$F$5:$F$1982))+SUMPRODUCT(-('Diário 2º PA'!$E$5:$E$2027='Analítico Cp.'!$B24),-('Diário 2º PA'!$P$5:$P$2027=D$1),('Diário 2º PA'!$F$5:$F$2027))+SUMPRODUCT(-('Diário 3º PA'!$E$5:$E$2043='Analítico Cp.'!$B24),-('Diário 3º PA'!$P$5:$P$2043=D$1),('Diário 3º PA'!$F$5:$F$2043))+SUMPRODUCT(-('Diário 4º PA'!$E$5:$E$2010='Analítico Cp.'!$B24),-('Diário 4º PA'!$P$5:$P$2010=D$1),('Diário 4º PA'!$F$5:$F$2010))+SUMPRODUCT(-(Comp.!$D$5:$D$254='Analítico Cp.'!$B24),-(Comp.!$L$5:$L$254=D$1),(Comp.!$E$5:$E$254))</f>
        <v>0</v>
      </c>
      <c r="E24" s="15">
        <f>SUMPRODUCT(-('Diário 1º PA'!$E$5:$E$1982='Analítico Cp.'!$B24),-('Diário 1º PA'!$P$5:$P$1982=E$1),('Diário 1º PA'!$F$5:$F$1982))+SUMPRODUCT(-('Diário 2º PA'!$E$5:$E$2027='Analítico Cp.'!$B24),-('Diário 2º PA'!$P$5:$P$2027=E$1),('Diário 2º PA'!$F$5:$F$2027))+SUMPRODUCT(-('Diário 3º PA'!$E$5:$E$2043='Analítico Cp.'!$B24),-('Diário 3º PA'!$P$5:$P$2043=E$1),('Diário 3º PA'!$F$5:$F$2043))+SUMPRODUCT(-('Diário 4º PA'!$E$5:$E$2010='Analítico Cp.'!$B24),-('Diário 4º PA'!$P$5:$P$2010=E$1),('Diário 4º PA'!$F$5:$F$2010))+SUMPRODUCT(-(Comp.!$D$5:$D$254='Analítico Cp.'!$B24),-(Comp.!$L$5:$L$254=E$1),(Comp.!$E$5:$E$254))</f>
        <v>0</v>
      </c>
      <c r="F24" s="15">
        <f>SUMPRODUCT(-('Diário 1º PA'!$E$5:$E$1982='Analítico Cp.'!$B24),-('Diário 1º PA'!$P$5:$P$1982=F$1),('Diário 1º PA'!$F$5:$F$1982))+SUMPRODUCT(-('Diário 2º PA'!$E$5:$E$2027='Analítico Cp.'!$B24),-('Diário 2º PA'!$P$5:$P$2027=F$1),('Diário 2º PA'!$F$5:$F$2027))+SUMPRODUCT(-('Diário 3º PA'!$E$5:$E$2043='Analítico Cp.'!$B24),-('Diário 3º PA'!$P$5:$P$2043=F$1),('Diário 3º PA'!$F$5:$F$2043))+SUMPRODUCT(-('Diário 4º PA'!$E$5:$E$2010='Analítico Cp.'!$B24),-('Diário 4º PA'!$P$5:$P$2010=F$1),('Diário 4º PA'!$F$5:$F$2010))+SUMPRODUCT(-(Comp.!$D$5:$D$254='Analítico Cp.'!$B24),-(Comp.!$L$5:$L$254=F$1),(Comp.!$E$5:$E$254))</f>
        <v>0</v>
      </c>
      <c r="G24" s="15">
        <f>SUMPRODUCT(-('Diário 1º PA'!$E$5:$E$1982='Analítico Cp.'!$B24),-('Diário 1º PA'!$P$5:$P$1982=G$1),('Diário 1º PA'!$F$5:$F$1982))+SUMPRODUCT(-('Diário 2º PA'!$E$5:$E$2027='Analítico Cp.'!$B24),-('Diário 2º PA'!$P$5:$P$2027=G$1),('Diário 2º PA'!$F$5:$F$2027))+SUMPRODUCT(-('Diário 3º PA'!$E$5:$E$2043='Analítico Cp.'!$B24),-('Diário 3º PA'!$P$5:$P$2043=G$1),('Diário 3º PA'!$F$5:$F$2043))+SUMPRODUCT(-('Diário 4º PA'!$E$5:$E$2010='Analítico Cp.'!$B24),-('Diário 4º PA'!$P$5:$P$2010=G$1),('Diário 4º PA'!$F$5:$F$2010))+SUMPRODUCT(-(Comp.!$D$5:$D$254='Analítico Cp.'!$B24),-(Comp.!$L$5:$L$254=G$1),(Comp.!$E$5:$E$254))</f>
        <v>0</v>
      </c>
      <c r="H24" s="15">
        <f>SUMPRODUCT(-('Diário 1º PA'!$E$5:$E$1982='Analítico Cp.'!$B24),-('Diário 1º PA'!$P$5:$P$1982=H$1),('Diário 1º PA'!$F$5:$F$1982))+SUMPRODUCT(-('Diário 2º PA'!$E$5:$E$2027='Analítico Cp.'!$B24),-('Diário 2º PA'!$P$5:$P$2027=H$1),('Diário 2º PA'!$F$5:$F$2027))+SUMPRODUCT(-('Diário 3º PA'!$E$5:$E$2043='Analítico Cp.'!$B24),-('Diário 3º PA'!$P$5:$P$2043=H$1),('Diário 3º PA'!$F$5:$F$2043))+SUMPRODUCT(-('Diário 4º PA'!$E$5:$E$2010='Analítico Cp.'!$B24),-('Diário 4º PA'!$P$5:$P$2010=H$1),('Diário 4º PA'!$F$5:$F$2010))+SUMPRODUCT(-(Comp.!$D$5:$D$254='Analítico Cp.'!$B24),-(Comp.!$L$5:$L$254=H$1),(Comp.!$E$5:$E$254))</f>
        <v>0</v>
      </c>
      <c r="I24" s="15">
        <f>SUMPRODUCT(-('Diário 1º PA'!$E$5:$E$1982='Analítico Cp.'!$B24),-('Diário 1º PA'!$P$5:$P$1982=I$1),('Diário 1º PA'!$F$5:$F$1982))+SUMPRODUCT(-('Diário 2º PA'!$E$5:$E$2027='Analítico Cp.'!$B24),-('Diário 2º PA'!$P$5:$P$2027=I$1),('Diário 2º PA'!$F$5:$F$2027))+SUMPRODUCT(-('Diário 3º PA'!$E$5:$E$2043='Analítico Cp.'!$B24),-('Diário 3º PA'!$P$5:$P$2043=I$1),('Diário 3º PA'!$F$5:$F$2043))+SUMPRODUCT(-('Diário 4º PA'!$E$5:$E$2010='Analítico Cp.'!$B24),-('Diário 4º PA'!$P$5:$P$2010=I$1),('Diário 4º PA'!$F$5:$F$2010))+SUMPRODUCT(-(Comp.!$D$5:$D$254='Analítico Cp.'!$B24),-(Comp.!$L$5:$L$254=I$1),(Comp.!$E$5:$E$254))</f>
        <v>0</v>
      </c>
      <c r="J24" s="15">
        <f>SUMPRODUCT(-('Diário 1º PA'!$E$5:$E$1982='Analítico Cp.'!$B24),-('Diário 1º PA'!$P$5:$P$1982=J$1),('Diário 1º PA'!$F$5:$F$1982))+SUMPRODUCT(-('Diário 2º PA'!$E$5:$E$2027='Analítico Cp.'!$B24),-('Diário 2º PA'!$P$5:$P$2027=J$1),('Diário 2º PA'!$F$5:$F$2027))+SUMPRODUCT(-('Diário 3º PA'!$E$5:$E$2043='Analítico Cp.'!$B24),-('Diário 3º PA'!$P$5:$P$2043=J$1),('Diário 3º PA'!$F$5:$F$2043))+SUMPRODUCT(-('Diário 4º PA'!$E$5:$E$2010='Analítico Cp.'!$B24),-('Diário 4º PA'!$P$5:$P$2010=J$1),('Diário 4º PA'!$F$5:$F$2010))+SUMPRODUCT(-(Comp.!$D$5:$D$254='Analítico Cp.'!$B24),-(Comp.!$L$5:$L$254=J$1),(Comp.!$E$5:$E$254))</f>
        <v>0</v>
      </c>
      <c r="K24" s="15">
        <f>SUMPRODUCT(-('Diário 1º PA'!$E$5:$E$1982='Analítico Cp.'!$B24),-('Diário 1º PA'!$P$5:$P$1982=K$1),('Diário 1º PA'!$F$5:$F$1982))+SUMPRODUCT(-('Diário 2º PA'!$E$5:$E$2027='Analítico Cp.'!$B24),-('Diário 2º PA'!$P$5:$P$2027=K$1),('Diário 2º PA'!$F$5:$F$2027))+SUMPRODUCT(-('Diário 3º PA'!$E$5:$E$2043='Analítico Cp.'!$B24),-('Diário 3º PA'!$P$5:$P$2043=K$1),('Diário 3º PA'!$F$5:$F$2043))+SUMPRODUCT(-('Diário 4º PA'!$E$5:$E$2010='Analítico Cp.'!$B24),-('Diário 4º PA'!$P$5:$P$2010=K$1),('Diário 4º PA'!$F$5:$F$2010))+SUMPRODUCT(-(Comp.!$D$5:$D$254='Analítico Cp.'!$B24),-(Comp.!$L$5:$L$254=K$1),(Comp.!$E$5:$E$254))</f>
        <v>0</v>
      </c>
      <c r="L24" s="15">
        <f>SUMPRODUCT(-('Diário 1º PA'!$E$5:$E$1982='Analítico Cp.'!$B24),-('Diário 1º PA'!$P$5:$P$1982=L$1),('Diário 1º PA'!$F$5:$F$1982))+SUMPRODUCT(-('Diário 2º PA'!$E$5:$E$2027='Analítico Cp.'!$B24),-('Diário 2º PA'!$P$5:$P$2027=L$1),('Diário 2º PA'!$F$5:$F$2027))+SUMPRODUCT(-('Diário 3º PA'!$E$5:$E$2043='Analítico Cp.'!$B24),-('Diário 3º PA'!$P$5:$P$2043=L$1),('Diário 3º PA'!$F$5:$F$2043))+SUMPRODUCT(-('Diário 4º PA'!$E$5:$E$2010='Analítico Cp.'!$B24),-('Diário 4º PA'!$P$5:$P$2010=L$1),('Diário 4º PA'!$F$5:$F$2010))+SUMPRODUCT(-(Comp.!$D$5:$D$254='Analítico Cp.'!$B24),-(Comp.!$L$5:$L$254=L$1),(Comp.!$E$5:$E$254))</f>
        <v>0</v>
      </c>
      <c r="M24" s="15">
        <f>SUMPRODUCT(-('Diário 1º PA'!$E$5:$E$1982='Analítico Cp.'!$B24),-('Diário 1º PA'!$P$5:$P$1982=M$1),('Diário 1º PA'!$F$5:$F$1982))+SUMPRODUCT(-('Diário 2º PA'!$E$5:$E$2027='Analítico Cp.'!$B24),-('Diário 2º PA'!$P$5:$P$2027=M$1),('Diário 2º PA'!$F$5:$F$2027))+SUMPRODUCT(-('Diário 3º PA'!$E$5:$E$2043='Analítico Cp.'!$B24),-('Diário 3º PA'!$P$5:$P$2043=M$1),('Diário 3º PA'!$F$5:$F$2043))+SUMPRODUCT(-('Diário 4º PA'!$E$5:$E$2010='Analítico Cp.'!$B24),-('Diário 4º PA'!$P$5:$P$2010=M$1),('Diário 4º PA'!$F$5:$F$2010))+SUMPRODUCT(-(Comp.!$D$5:$D$254='Analítico Cp.'!$B24),-(Comp.!$L$5:$L$254=M$1),(Comp.!$E$5:$E$254))</f>
        <v>0</v>
      </c>
      <c r="N24" s="15">
        <f>SUMPRODUCT(-('Diário 1º PA'!$E$5:$E$1982='Analítico Cp.'!$B24),-('Diário 1º PA'!$P$5:$P$1982=N$1),('Diário 1º PA'!$F$5:$F$1982))+SUMPRODUCT(-('Diário 2º PA'!$E$5:$E$2027='Analítico Cp.'!$B24),-('Diário 2º PA'!$P$5:$P$2027=N$1),('Diário 2º PA'!$F$5:$F$2027))+SUMPRODUCT(-('Diário 3º PA'!$E$5:$E$2043='Analítico Cp.'!$B24),-('Diário 3º PA'!$P$5:$P$2043=N$1),('Diário 3º PA'!$F$5:$F$2043))+SUMPRODUCT(-('Diário 4º PA'!$E$5:$E$2010='Analítico Cp.'!$B24),-('Diário 4º PA'!$P$5:$P$2010=N$1),('Diário 4º PA'!$F$5:$F$2010))+SUMPRODUCT(-(Comp.!$D$5:$D$254='Analítico Cp.'!$B24),-(Comp.!$L$5:$L$254=N$1),(Comp.!$E$5:$E$254))</f>
        <v>0</v>
      </c>
      <c r="O24" s="16">
        <f>SUM(C24:N24)</f>
        <v>0</v>
      </c>
      <c r="P24" s="191">
        <f t="shared" si="1"/>
        <v>0</v>
      </c>
    </row>
    <row r="25" spans="1:16" ht="23.25" customHeight="1" x14ac:dyDescent="0.2">
      <c r="A25" s="26"/>
      <c r="B25" s="27" t="s">
        <v>105</v>
      </c>
      <c r="C25" s="17">
        <f t="shared" ref="C25:O25" si="2">SUBTOTAL(109,C20:C24)</f>
        <v>1611270.7299999997</v>
      </c>
      <c r="D25" s="17">
        <f t="shared" si="2"/>
        <v>1847576.1799999997</v>
      </c>
      <c r="E25" s="17">
        <f t="shared" si="2"/>
        <v>1821735.58</v>
      </c>
      <c r="F25" s="17">
        <f t="shared" si="2"/>
        <v>0</v>
      </c>
      <c r="G25" s="17">
        <f t="shared" si="2"/>
        <v>0</v>
      </c>
      <c r="H25" s="17">
        <f t="shared" si="2"/>
        <v>0</v>
      </c>
      <c r="I25" s="17">
        <f t="shared" si="2"/>
        <v>0</v>
      </c>
      <c r="J25" s="17">
        <f t="shared" si="2"/>
        <v>0</v>
      </c>
      <c r="K25" s="17">
        <f t="shared" si="2"/>
        <v>0</v>
      </c>
      <c r="L25" s="17">
        <f t="shared" si="2"/>
        <v>0</v>
      </c>
      <c r="M25" s="17">
        <f t="shared" si="2"/>
        <v>0</v>
      </c>
      <c r="N25" s="17">
        <f t="shared" si="2"/>
        <v>0</v>
      </c>
      <c r="O25" s="17">
        <f t="shared" si="2"/>
        <v>5280582.4899999993</v>
      </c>
      <c r="P25" s="195">
        <f t="shared" si="1"/>
        <v>0.45700362241317039</v>
      </c>
    </row>
    <row r="26" spans="1:16" s="37" customFormat="1" ht="23.25" customHeight="1" x14ac:dyDescent="0.2">
      <c r="A26" s="110" t="s">
        <v>12</v>
      </c>
      <c r="B26" s="111" t="s">
        <v>7</v>
      </c>
      <c r="C26" s="73"/>
      <c r="D26" s="73"/>
      <c r="E26" s="73"/>
      <c r="F26" s="73"/>
      <c r="G26" s="73"/>
      <c r="H26" s="73"/>
      <c r="I26" s="73"/>
      <c r="J26" s="73"/>
      <c r="K26" s="73"/>
      <c r="L26" s="73"/>
      <c r="M26" s="73"/>
      <c r="N26" s="73"/>
      <c r="O26" s="73"/>
      <c r="P26" s="196"/>
    </row>
    <row r="27" spans="1:16" ht="23.25" customHeight="1" x14ac:dyDescent="0.2">
      <c r="A27" s="68" t="s">
        <v>106</v>
      </c>
      <c r="B27" s="67" t="s">
        <v>248</v>
      </c>
      <c r="C27" s="15">
        <f>SUMPRODUCT(-('Diário 1º PA'!$E$5:$E$1982='Analítico Cp.'!$B27),-('Diário 1º PA'!$P$5:$P$1982=C$1),('Diário 1º PA'!$F$5:$F$1982))+SUMPRODUCT(-('Diário 2º PA'!$E$5:$E$2027='Analítico Cp.'!$B27),-('Diário 2º PA'!$P$5:$P$2027=C$1),('Diário 2º PA'!$F$5:$F$2027))+SUMPRODUCT(-('Diário 3º PA'!$E$5:$E$2043='Analítico Cp.'!$B27),-('Diário 3º PA'!$P$5:$P$2043=C$1),('Diário 3º PA'!$F$5:$F$2043))+SUMPRODUCT(-('Diário 4º PA'!$E$5:$E$2010='Analítico Cp.'!$B27),-('Diário 4º PA'!$P$5:$P$2010=C$1),('Diário 4º PA'!$F$5:$F$2010))+SUMPRODUCT(-(Comp.!$D$5:$D$254='Analítico Cp.'!$B27),-(Comp.!$L$5:$L$254=C$1),(Comp.!$E$5:$E$254))</f>
        <v>0</v>
      </c>
      <c r="D27" s="15">
        <f>SUMPRODUCT(-('Diário 1º PA'!$E$5:$E$1982='Analítico Cp.'!$B27),-('Diário 1º PA'!$P$5:$P$1982=D$1),('Diário 1º PA'!$F$5:$F$1982))+SUMPRODUCT(-('Diário 2º PA'!$E$5:$E$2027='Analítico Cp.'!$B27),-('Diário 2º PA'!$P$5:$P$2027=D$1),('Diário 2º PA'!$F$5:$F$2027))+SUMPRODUCT(-('Diário 3º PA'!$E$5:$E$2043='Analítico Cp.'!$B27),-('Diário 3º PA'!$P$5:$P$2043=D$1),('Diário 3º PA'!$F$5:$F$2043))+SUMPRODUCT(-('Diário 4º PA'!$E$5:$E$2010='Analítico Cp.'!$B27),-('Diário 4º PA'!$P$5:$P$2010=D$1),('Diário 4º PA'!$F$5:$F$2010))+SUMPRODUCT(-(Comp.!$D$5:$D$254='Analítico Cp.'!$B27),-(Comp.!$L$5:$L$254=D$1),(Comp.!$E$5:$E$254))</f>
        <v>0</v>
      </c>
      <c r="E27" s="15">
        <f>SUMPRODUCT(-('Diário 1º PA'!$E$5:$E$1982='Analítico Cp.'!$B27),-('Diário 1º PA'!$P$5:$P$1982=E$1),('Diário 1º PA'!$F$5:$F$1982))+SUMPRODUCT(-('Diário 2º PA'!$E$5:$E$2027='Analítico Cp.'!$B27),-('Diário 2º PA'!$P$5:$P$2027=E$1),('Diário 2º PA'!$F$5:$F$2027))+SUMPRODUCT(-('Diário 3º PA'!$E$5:$E$2043='Analítico Cp.'!$B27),-('Diário 3º PA'!$P$5:$P$2043=E$1),('Diário 3º PA'!$F$5:$F$2043))+SUMPRODUCT(-('Diário 4º PA'!$E$5:$E$2010='Analítico Cp.'!$B27),-('Diário 4º PA'!$P$5:$P$2010=E$1),('Diário 4º PA'!$F$5:$F$2010))+SUMPRODUCT(-(Comp.!$D$5:$D$254='Analítico Cp.'!$B27),-(Comp.!$L$5:$L$254=E$1),(Comp.!$E$5:$E$254))</f>
        <v>0</v>
      </c>
      <c r="F27" s="15">
        <f>SUMPRODUCT(-('Diário 1º PA'!$E$5:$E$1982='Analítico Cp.'!$B27),-('Diário 1º PA'!$P$5:$P$1982=F$1),('Diário 1º PA'!$F$5:$F$1982))+SUMPRODUCT(-('Diário 2º PA'!$E$5:$E$2027='Analítico Cp.'!$B27),-('Diário 2º PA'!$P$5:$P$2027=F$1),('Diário 2º PA'!$F$5:$F$2027))+SUMPRODUCT(-('Diário 3º PA'!$E$5:$E$2043='Analítico Cp.'!$B27),-('Diário 3º PA'!$P$5:$P$2043=F$1),('Diário 3º PA'!$F$5:$F$2043))+SUMPRODUCT(-('Diário 4º PA'!$E$5:$E$2010='Analítico Cp.'!$B27),-('Diário 4º PA'!$P$5:$P$2010=F$1),('Diário 4º PA'!$F$5:$F$2010))+SUMPRODUCT(-(Comp.!$D$5:$D$254='Analítico Cp.'!$B27),-(Comp.!$L$5:$L$254=F$1),(Comp.!$E$5:$E$254))</f>
        <v>0</v>
      </c>
      <c r="G27" s="15">
        <f>SUMPRODUCT(-('Diário 1º PA'!$E$5:$E$1982='Analítico Cp.'!$B27),-('Diário 1º PA'!$P$5:$P$1982=G$1),('Diário 1º PA'!$F$5:$F$1982))+SUMPRODUCT(-('Diário 2º PA'!$E$5:$E$2027='Analítico Cp.'!$B27),-('Diário 2º PA'!$P$5:$P$2027=G$1),('Diário 2º PA'!$F$5:$F$2027))+SUMPRODUCT(-('Diário 3º PA'!$E$5:$E$2043='Analítico Cp.'!$B27),-('Diário 3º PA'!$P$5:$P$2043=G$1),('Diário 3º PA'!$F$5:$F$2043))+SUMPRODUCT(-('Diário 4º PA'!$E$5:$E$2010='Analítico Cp.'!$B27),-('Diário 4º PA'!$P$5:$P$2010=G$1),('Diário 4º PA'!$F$5:$F$2010))+SUMPRODUCT(-(Comp.!$D$5:$D$254='Analítico Cp.'!$B27),-(Comp.!$L$5:$L$254=G$1),(Comp.!$E$5:$E$254))</f>
        <v>0</v>
      </c>
      <c r="H27" s="15">
        <f>SUMPRODUCT(-('Diário 1º PA'!$E$5:$E$1982='Analítico Cp.'!$B27),-('Diário 1º PA'!$P$5:$P$1982=H$1),('Diário 1º PA'!$F$5:$F$1982))+SUMPRODUCT(-('Diário 2º PA'!$E$5:$E$2027='Analítico Cp.'!$B27),-('Diário 2º PA'!$P$5:$P$2027=H$1),('Diário 2º PA'!$F$5:$F$2027))+SUMPRODUCT(-('Diário 3º PA'!$E$5:$E$2043='Analítico Cp.'!$B27),-('Diário 3º PA'!$P$5:$P$2043=H$1),('Diário 3º PA'!$F$5:$F$2043))+SUMPRODUCT(-('Diário 4º PA'!$E$5:$E$2010='Analítico Cp.'!$B27),-('Diário 4º PA'!$P$5:$P$2010=H$1),('Diário 4º PA'!$F$5:$F$2010))+SUMPRODUCT(-(Comp.!$D$5:$D$254='Analítico Cp.'!$B27),-(Comp.!$L$5:$L$254=H$1),(Comp.!$E$5:$E$254))</f>
        <v>0</v>
      </c>
      <c r="I27" s="15">
        <f>SUMPRODUCT(-('Diário 1º PA'!$E$5:$E$1982='Analítico Cp.'!$B27),-('Diário 1º PA'!$P$5:$P$1982=I$1),('Diário 1º PA'!$F$5:$F$1982))+SUMPRODUCT(-('Diário 2º PA'!$E$5:$E$2027='Analítico Cp.'!$B27),-('Diário 2º PA'!$P$5:$P$2027=I$1),('Diário 2º PA'!$F$5:$F$2027))+SUMPRODUCT(-('Diário 3º PA'!$E$5:$E$2043='Analítico Cp.'!$B27),-('Diário 3º PA'!$P$5:$P$2043=I$1),('Diário 3º PA'!$F$5:$F$2043))+SUMPRODUCT(-('Diário 4º PA'!$E$5:$E$2010='Analítico Cp.'!$B27),-('Diário 4º PA'!$P$5:$P$2010=I$1),('Diário 4º PA'!$F$5:$F$2010))+SUMPRODUCT(-(Comp.!$D$5:$D$254='Analítico Cp.'!$B27),-(Comp.!$L$5:$L$254=I$1),(Comp.!$E$5:$E$254))</f>
        <v>0</v>
      </c>
      <c r="J27" s="15">
        <f>SUMPRODUCT(-('Diário 1º PA'!$E$5:$E$1982='Analítico Cp.'!$B27),-('Diário 1º PA'!$P$5:$P$1982=J$1),('Diário 1º PA'!$F$5:$F$1982))+SUMPRODUCT(-('Diário 2º PA'!$E$5:$E$2027='Analítico Cp.'!$B27),-('Diário 2º PA'!$P$5:$P$2027=J$1),('Diário 2º PA'!$F$5:$F$2027))+SUMPRODUCT(-('Diário 3º PA'!$E$5:$E$2043='Analítico Cp.'!$B27),-('Diário 3º PA'!$P$5:$P$2043=J$1),('Diário 3º PA'!$F$5:$F$2043))+SUMPRODUCT(-('Diário 4º PA'!$E$5:$E$2010='Analítico Cp.'!$B27),-('Diário 4º PA'!$P$5:$P$2010=J$1),('Diário 4º PA'!$F$5:$F$2010))+SUMPRODUCT(-(Comp.!$D$5:$D$254='Analítico Cp.'!$B27),-(Comp.!$L$5:$L$254=J$1),(Comp.!$E$5:$E$254))</f>
        <v>0</v>
      </c>
      <c r="K27" s="15">
        <f>SUMPRODUCT(-('Diário 1º PA'!$E$5:$E$1982='Analítico Cp.'!$B27),-('Diário 1º PA'!$P$5:$P$1982=K$1),('Diário 1º PA'!$F$5:$F$1982))+SUMPRODUCT(-('Diário 2º PA'!$E$5:$E$2027='Analítico Cp.'!$B27),-('Diário 2º PA'!$P$5:$P$2027=K$1),('Diário 2º PA'!$F$5:$F$2027))+SUMPRODUCT(-('Diário 3º PA'!$E$5:$E$2043='Analítico Cp.'!$B27),-('Diário 3º PA'!$P$5:$P$2043=K$1),('Diário 3º PA'!$F$5:$F$2043))+SUMPRODUCT(-('Diário 4º PA'!$E$5:$E$2010='Analítico Cp.'!$B27),-('Diário 4º PA'!$P$5:$P$2010=K$1),('Diário 4º PA'!$F$5:$F$2010))+SUMPRODUCT(-(Comp.!$D$5:$D$254='Analítico Cp.'!$B27),-(Comp.!$L$5:$L$254=K$1),(Comp.!$E$5:$E$254))</f>
        <v>0</v>
      </c>
      <c r="L27" s="15">
        <f>SUMPRODUCT(-('Diário 1º PA'!$E$5:$E$1982='Analítico Cp.'!$B27),-('Diário 1º PA'!$P$5:$P$1982=L$1),('Diário 1º PA'!$F$5:$F$1982))+SUMPRODUCT(-('Diário 2º PA'!$E$5:$E$2027='Analítico Cp.'!$B27),-('Diário 2º PA'!$P$5:$P$2027=L$1),('Diário 2º PA'!$F$5:$F$2027))+SUMPRODUCT(-('Diário 3º PA'!$E$5:$E$2043='Analítico Cp.'!$B27),-('Diário 3º PA'!$P$5:$P$2043=L$1),('Diário 3º PA'!$F$5:$F$2043))+SUMPRODUCT(-('Diário 4º PA'!$E$5:$E$2010='Analítico Cp.'!$B27),-('Diário 4º PA'!$P$5:$P$2010=L$1),('Diário 4º PA'!$F$5:$F$2010))+SUMPRODUCT(-(Comp.!$D$5:$D$254='Analítico Cp.'!$B27),-(Comp.!$L$5:$L$254=L$1),(Comp.!$E$5:$E$254))</f>
        <v>0</v>
      </c>
      <c r="M27" s="15">
        <f>SUMPRODUCT(-('Diário 1º PA'!$E$5:$E$1982='Analítico Cp.'!$B27),-('Diário 1º PA'!$P$5:$P$1982=M$1),('Diário 1º PA'!$F$5:$F$1982))+SUMPRODUCT(-('Diário 2º PA'!$E$5:$E$2027='Analítico Cp.'!$B27),-('Diário 2º PA'!$P$5:$P$2027=M$1),('Diário 2º PA'!$F$5:$F$2027))+SUMPRODUCT(-('Diário 3º PA'!$E$5:$E$2043='Analítico Cp.'!$B27),-('Diário 3º PA'!$P$5:$P$2043=M$1),('Diário 3º PA'!$F$5:$F$2043))+SUMPRODUCT(-('Diário 4º PA'!$E$5:$E$2010='Analítico Cp.'!$B27),-('Diário 4º PA'!$P$5:$P$2010=M$1),('Diário 4º PA'!$F$5:$F$2010))+SUMPRODUCT(-(Comp.!$D$5:$D$254='Analítico Cp.'!$B27),-(Comp.!$L$5:$L$254=M$1),(Comp.!$E$5:$E$254))</f>
        <v>0</v>
      </c>
      <c r="N27" s="15">
        <f>SUMPRODUCT(-('Diário 1º PA'!$E$5:$E$1982='Analítico Cp.'!$B27),-('Diário 1º PA'!$P$5:$P$1982=N$1),('Diário 1º PA'!$F$5:$F$1982))+SUMPRODUCT(-('Diário 2º PA'!$E$5:$E$2027='Analítico Cp.'!$B27),-('Diário 2º PA'!$P$5:$P$2027=N$1),('Diário 2º PA'!$F$5:$F$2027))+SUMPRODUCT(-('Diário 3º PA'!$E$5:$E$2043='Analítico Cp.'!$B27),-('Diário 3º PA'!$P$5:$P$2043=N$1),('Diário 3º PA'!$F$5:$F$2043))+SUMPRODUCT(-('Diário 4º PA'!$E$5:$E$2010='Analítico Cp.'!$B27),-('Diário 4º PA'!$P$5:$P$2010=N$1),('Diário 4º PA'!$F$5:$F$2010))+SUMPRODUCT(-(Comp.!$D$5:$D$254='Analítico Cp.'!$B27),-(Comp.!$L$5:$L$254=N$1),(Comp.!$E$5:$E$254))</f>
        <v>0</v>
      </c>
      <c r="O27" s="16">
        <f>SUM(C27:N27)</f>
        <v>0</v>
      </c>
      <c r="P27" s="191">
        <f>IF($O$155=0,0,O27/$O$155)</f>
        <v>0</v>
      </c>
    </row>
    <row r="28" spans="1:16" ht="23.25" customHeight="1" x14ac:dyDescent="0.2">
      <c r="A28" s="68" t="s">
        <v>249</v>
      </c>
      <c r="B28" s="67" t="s">
        <v>250</v>
      </c>
      <c r="C28" s="15">
        <f>SUMPRODUCT(-('Diário 1º PA'!$E$5:$E$1982='Analítico Cp.'!$B28),-('Diário 1º PA'!$P$5:$P$1982=C$1),('Diário 1º PA'!$F$5:$F$1982))+SUMPRODUCT(-('Diário 2º PA'!$E$5:$E$2027='Analítico Cp.'!$B28),-('Diário 2º PA'!$P$5:$P$2027=C$1),('Diário 2º PA'!$F$5:$F$2027))+SUMPRODUCT(-('Diário 3º PA'!$E$5:$E$2043='Analítico Cp.'!$B28),-('Diário 3º PA'!$P$5:$P$2043=C$1),('Diário 3º PA'!$F$5:$F$2043))+SUMPRODUCT(-('Diário 4º PA'!$E$5:$E$2010='Analítico Cp.'!$B28),-('Diário 4º PA'!$P$5:$P$2010=C$1),('Diário 4º PA'!$F$5:$F$2010))+SUMPRODUCT(-(Comp.!$D$5:$D$254='Analítico Cp.'!$B28),-(Comp.!$L$5:$L$254=C$1),(Comp.!$E$5:$E$254))</f>
        <v>0</v>
      </c>
      <c r="D28" s="15">
        <f>SUMPRODUCT(-('Diário 1º PA'!$E$5:$E$1982='Analítico Cp.'!$B28),-('Diário 1º PA'!$P$5:$P$1982=D$1),('Diário 1º PA'!$F$5:$F$1982))+SUMPRODUCT(-('Diário 2º PA'!$E$5:$E$2027='Analítico Cp.'!$B28),-('Diário 2º PA'!$P$5:$P$2027=D$1),('Diário 2º PA'!$F$5:$F$2027))+SUMPRODUCT(-('Diário 3º PA'!$E$5:$E$2043='Analítico Cp.'!$B28),-('Diário 3º PA'!$P$5:$P$2043=D$1),('Diário 3º PA'!$F$5:$F$2043))+SUMPRODUCT(-('Diário 4º PA'!$E$5:$E$2010='Analítico Cp.'!$B28),-('Diário 4º PA'!$P$5:$P$2010=D$1),('Diário 4º PA'!$F$5:$F$2010))+SUMPRODUCT(-(Comp.!$D$5:$D$254='Analítico Cp.'!$B28),-(Comp.!$L$5:$L$254=D$1),(Comp.!$E$5:$E$254))</f>
        <v>0</v>
      </c>
      <c r="E28" s="15">
        <f>SUMPRODUCT(-('Diário 1º PA'!$E$5:$E$1982='Analítico Cp.'!$B28),-('Diário 1º PA'!$P$5:$P$1982=E$1),('Diário 1º PA'!$F$5:$F$1982))+SUMPRODUCT(-('Diário 2º PA'!$E$5:$E$2027='Analítico Cp.'!$B28),-('Diário 2º PA'!$P$5:$P$2027=E$1),('Diário 2º PA'!$F$5:$F$2027))+SUMPRODUCT(-('Diário 3º PA'!$E$5:$E$2043='Analítico Cp.'!$B28),-('Diário 3º PA'!$P$5:$P$2043=E$1),('Diário 3º PA'!$F$5:$F$2043))+SUMPRODUCT(-('Diário 4º PA'!$E$5:$E$2010='Analítico Cp.'!$B28),-('Diário 4º PA'!$P$5:$P$2010=E$1),('Diário 4º PA'!$F$5:$F$2010))+SUMPRODUCT(-(Comp.!$D$5:$D$254='Analítico Cp.'!$B28),-(Comp.!$L$5:$L$254=E$1),(Comp.!$E$5:$E$254))</f>
        <v>0</v>
      </c>
      <c r="F28" s="15">
        <f>SUMPRODUCT(-('Diário 1º PA'!$E$5:$E$1982='Analítico Cp.'!$B28),-('Diário 1º PA'!$P$5:$P$1982=F$1),('Diário 1º PA'!$F$5:$F$1982))+SUMPRODUCT(-('Diário 2º PA'!$E$5:$E$2027='Analítico Cp.'!$B28),-('Diário 2º PA'!$P$5:$P$2027=F$1),('Diário 2º PA'!$F$5:$F$2027))+SUMPRODUCT(-('Diário 3º PA'!$E$5:$E$2043='Analítico Cp.'!$B28),-('Diário 3º PA'!$P$5:$P$2043=F$1),('Diário 3º PA'!$F$5:$F$2043))+SUMPRODUCT(-('Diário 4º PA'!$E$5:$E$2010='Analítico Cp.'!$B28),-('Diário 4º PA'!$P$5:$P$2010=F$1),('Diário 4º PA'!$F$5:$F$2010))+SUMPRODUCT(-(Comp.!$D$5:$D$254='Analítico Cp.'!$B28),-(Comp.!$L$5:$L$254=F$1),(Comp.!$E$5:$E$254))</f>
        <v>0</v>
      </c>
      <c r="G28" s="15">
        <f>SUMPRODUCT(-('Diário 1º PA'!$E$5:$E$1982='Analítico Cp.'!$B28),-('Diário 1º PA'!$P$5:$P$1982=G$1),('Diário 1º PA'!$F$5:$F$1982))+SUMPRODUCT(-('Diário 2º PA'!$E$5:$E$2027='Analítico Cp.'!$B28),-('Diário 2º PA'!$P$5:$P$2027=G$1),('Diário 2º PA'!$F$5:$F$2027))+SUMPRODUCT(-('Diário 3º PA'!$E$5:$E$2043='Analítico Cp.'!$B28),-('Diário 3º PA'!$P$5:$P$2043=G$1),('Diário 3º PA'!$F$5:$F$2043))+SUMPRODUCT(-('Diário 4º PA'!$E$5:$E$2010='Analítico Cp.'!$B28),-('Diário 4º PA'!$P$5:$P$2010=G$1),('Diário 4º PA'!$F$5:$F$2010))+SUMPRODUCT(-(Comp.!$D$5:$D$254='Analítico Cp.'!$B28),-(Comp.!$L$5:$L$254=G$1),(Comp.!$E$5:$E$254))</f>
        <v>0</v>
      </c>
      <c r="H28" s="15">
        <f>SUMPRODUCT(-('Diário 1º PA'!$E$5:$E$1982='Analítico Cp.'!$B28),-('Diário 1º PA'!$P$5:$P$1982=H$1),('Diário 1º PA'!$F$5:$F$1982))+SUMPRODUCT(-('Diário 2º PA'!$E$5:$E$2027='Analítico Cp.'!$B28),-('Diário 2º PA'!$P$5:$P$2027=H$1),('Diário 2º PA'!$F$5:$F$2027))+SUMPRODUCT(-('Diário 3º PA'!$E$5:$E$2043='Analítico Cp.'!$B28),-('Diário 3º PA'!$P$5:$P$2043=H$1),('Diário 3º PA'!$F$5:$F$2043))+SUMPRODUCT(-('Diário 4º PA'!$E$5:$E$2010='Analítico Cp.'!$B28),-('Diário 4º PA'!$P$5:$P$2010=H$1),('Diário 4º PA'!$F$5:$F$2010))+SUMPRODUCT(-(Comp.!$D$5:$D$254='Analítico Cp.'!$B28),-(Comp.!$L$5:$L$254=H$1),(Comp.!$E$5:$E$254))</f>
        <v>0</v>
      </c>
      <c r="I28" s="15">
        <f>SUMPRODUCT(-('Diário 1º PA'!$E$5:$E$1982='Analítico Cp.'!$B28),-('Diário 1º PA'!$P$5:$P$1982=I$1),('Diário 1º PA'!$F$5:$F$1982))+SUMPRODUCT(-('Diário 2º PA'!$E$5:$E$2027='Analítico Cp.'!$B28),-('Diário 2º PA'!$P$5:$P$2027=I$1),('Diário 2º PA'!$F$5:$F$2027))+SUMPRODUCT(-('Diário 3º PA'!$E$5:$E$2043='Analítico Cp.'!$B28),-('Diário 3º PA'!$P$5:$P$2043=I$1),('Diário 3º PA'!$F$5:$F$2043))+SUMPRODUCT(-('Diário 4º PA'!$E$5:$E$2010='Analítico Cp.'!$B28),-('Diário 4º PA'!$P$5:$P$2010=I$1),('Diário 4º PA'!$F$5:$F$2010))+SUMPRODUCT(-(Comp.!$D$5:$D$254='Analítico Cp.'!$B28),-(Comp.!$L$5:$L$254=I$1),(Comp.!$E$5:$E$254))</f>
        <v>0</v>
      </c>
      <c r="J28" s="15">
        <f>SUMPRODUCT(-('Diário 1º PA'!$E$5:$E$1982='Analítico Cp.'!$B28),-('Diário 1º PA'!$P$5:$P$1982=J$1),('Diário 1º PA'!$F$5:$F$1982))+SUMPRODUCT(-('Diário 2º PA'!$E$5:$E$2027='Analítico Cp.'!$B28),-('Diário 2º PA'!$P$5:$P$2027=J$1),('Diário 2º PA'!$F$5:$F$2027))+SUMPRODUCT(-('Diário 3º PA'!$E$5:$E$2043='Analítico Cp.'!$B28),-('Diário 3º PA'!$P$5:$P$2043=J$1),('Diário 3º PA'!$F$5:$F$2043))+SUMPRODUCT(-('Diário 4º PA'!$E$5:$E$2010='Analítico Cp.'!$B28),-('Diário 4º PA'!$P$5:$P$2010=J$1),('Diário 4º PA'!$F$5:$F$2010))+SUMPRODUCT(-(Comp.!$D$5:$D$254='Analítico Cp.'!$B28),-(Comp.!$L$5:$L$254=J$1),(Comp.!$E$5:$E$254))</f>
        <v>0</v>
      </c>
      <c r="K28" s="15">
        <f>SUMPRODUCT(-('Diário 1º PA'!$E$5:$E$1982='Analítico Cp.'!$B28),-('Diário 1º PA'!$P$5:$P$1982=K$1),('Diário 1º PA'!$F$5:$F$1982))+SUMPRODUCT(-('Diário 2º PA'!$E$5:$E$2027='Analítico Cp.'!$B28),-('Diário 2º PA'!$P$5:$P$2027=K$1),('Diário 2º PA'!$F$5:$F$2027))+SUMPRODUCT(-('Diário 3º PA'!$E$5:$E$2043='Analítico Cp.'!$B28),-('Diário 3º PA'!$P$5:$P$2043=K$1),('Diário 3º PA'!$F$5:$F$2043))+SUMPRODUCT(-('Diário 4º PA'!$E$5:$E$2010='Analítico Cp.'!$B28),-('Diário 4º PA'!$P$5:$P$2010=K$1),('Diário 4º PA'!$F$5:$F$2010))+SUMPRODUCT(-(Comp.!$D$5:$D$254='Analítico Cp.'!$B28),-(Comp.!$L$5:$L$254=K$1),(Comp.!$E$5:$E$254))</f>
        <v>0</v>
      </c>
      <c r="L28" s="15">
        <f>SUMPRODUCT(-('Diário 1º PA'!$E$5:$E$1982='Analítico Cp.'!$B28),-('Diário 1º PA'!$P$5:$P$1982=L$1),('Diário 1º PA'!$F$5:$F$1982))+SUMPRODUCT(-('Diário 2º PA'!$E$5:$E$2027='Analítico Cp.'!$B28),-('Diário 2º PA'!$P$5:$P$2027=L$1),('Diário 2º PA'!$F$5:$F$2027))+SUMPRODUCT(-('Diário 3º PA'!$E$5:$E$2043='Analítico Cp.'!$B28),-('Diário 3º PA'!$P$5:$P$2043=L$1),('Diário 3º PA'!$F$5:$F$2043))+SUMPRODUCT(-('Diário 4º PA'!$E$5:$E$2010='Analítico Cp.'!$B28),-('Diário 4º PA'!$P$5:$P$2010=L$1),('Diário 4º PA'!$F$5:$F$2010))+SUMPRODUCT(-(Comp.!$D$5:$D$254='Analítico Cp.'!$B28),-(Comp.!$L$5:$L$254=L$1),(Comp.!$E$5:$E$254))</f>
        <v>0</v>
      </c>
      <c r="M28" s="15">
        <f>SUMPRODUCT(-('Diário 1º PA'!$E$5:$E$1982='Analítico Cp.'!$B28),-('Diário 1º PA'!$P$5:$P$1982=M$1),('Diário 1º PA'!$F$5:$F$1982))+SUMPRODUCT(-('Diário 2º PA'!$E$5:$E$2027='Analítico Cp.'!$B28),-('Diário 2º PA'!$P$5:$P$2027=M$1),('Diário 2º PA'!$F$5:$F$2027))+SUMPRODUCT(-('Diário 3º PA'!$E$5:$E$2043='Analítico Cp.'!$B28),-('Diário 3º PA'!$P$5:$P$2043=M$1),('Diário 3º PA'!$F$5:$F$2043))+SUMPRODUCT(-('Diário 4º PA'!$E$5:$E$2010='Analítico Cp.'!$B28),-('Diário 4º PA'!$P$5:$P$2010=M$1),('Diário 4º PA'!$F$5:$F$2010))+SUMPRODUCT(-(Comp.!$D$5:$D$254='Analítico Cp.'!$B28),-(Comp.!$L$5:$L$254=M$1),(Comp.!$E$5:$E$254))</f>
        <v>0</v>
      </c>
      <c r="N28" s="15">
        <f>SUMPRODUCT(-('Diário 1º PA'!$E$5:$E$1982='Analítico Cp.'!$B28),-('Diário 1º PA'!$P$5:$P$1982=N$1),('Diário 1º PA'!$F$5:$F$1982))+SUMPRODUCT(-('Diário 2º PA'!$E$5:$E$2027='Analítico Cp.'!$B28),-('Diário 2º PA'!$P$5:$P$2027=N$1),('Diário 2º PA'!$F$5:$F$2027))+SUMPRODUCT(-('Diário 3º PA'!$E$5:$E$2043='Analítico Cp.'!$B28),-('Diário 3º PA'!$P$5:$P$2043=N$1),('Diário 3º PA'!$F$5:$F$2043))+SUMPRODUCT(-('Diário 4º PA'!$E$5:$E$2010='Analítico Cp.'!$B28),-('Diário 4º PA'!$P$5:$P$2010=N$1),('Diário 4º PA'!$F$5:$F$2010))+SUMPRODUCT(-(Comp.!$D$5:$D$254='Analítico Cp.'!$B28),-(Comp.!$L$5:$L$254=N$1),(Comp.!$E$5:$E$254))</f>
        <v>0</v>
      </c>
      <c r="O28" s="16">
        <f>SUM(C28:N28)</f>
        <v>0</v>
      </c>
      <c r="P28" s="191">
        <f>IF($O$155=0,0,O28/$O$155)</f>
        <v>0</v>
      </c>
    </row>
    <row r="29" spans="1:16" ht="23.25" customHeight="1" x14ac:dyDescent="0.2">
      <c r="A29" s="26"/>
      <c r="B29" s="27" t="s">
        <v>107</v>
      </c>
      <c r="C29" s="17">
        <f>SUBTOTAL(109,C27:C28)</f>
        <v>0</v>
      </c>
      <c r="D29" s="17">
        <f>SUBTOTAL(109,D27:D28)</f>
        <v>0</v>
      </c>
      <c r="E29" s="17">
        <f>SUBTOTAL(109,E27:E28)</f>
        <v>0</v>
      </c>
      <c r="F29" s="17">
        <f t="shared" ref="F29:N29" si="3">SUBTOTAL(109,F27:F28)</f>
        <v>0</v>
      </c>
      <c r="G29" s="17">
        <f t="shared" si="3"/>
        <v>0</v>
      </c>
      <c r="H29" s="17">
        <f t="shared" si="3"/>
        <v>0</v>
      </c>
      <c r="I29" s="17">
        <f t="shared" si="3"/>
        <v>0</v>
      </c>
      <c r="J29" s="17">
        <f t="shared" si="3"/>
        <v>0</v>
      </c>
      <c r="K29" s="17">
        <f t="shared" si="3"/>
        <v>0</v>
      </c>
      <c r="L29" s="17">
        <f t="shared" si="3"/>
        <v>0</v>
      </c>
      <c r="M29" s="17">
        <f t="shared" si="3"/>
        <v>0</v>
      </c>
      <c r="N29" s="17">
        <f t="shared" si="3"/>
        <v>0</v>
      </c>
      <c r="O29" s="17">
        <f>SUBTOTAL(109,O27:O28)</f>
        <v>0</v>
      </c>
      <c r="P29" s="195">
        <f>IF($O$155=0,0,O29/$O$155)</f>
        <v>0</v>
      </c>
    </row>
    <row r="30" spans="1:16" ht="23.25" customHeight="1" x14ac:dyDescent="0.2">
      <c r="A30" s="24" t="s">
        <v>13</v>
      </c>
      <c r="B30" s="36" t="s">
        <v>37</v>
      </c>
      <c r="C30" s="73"/>
      <c r="D30" s="73"/>
      <c r="E30" s="73"/>
      <c r="F30" s="73"/>
      <c r="G30" s="73"/>
      <c r="H30" s="73"/>
      <c r="I30" s="73"/>
      <c r="J30" s="73"/>
      <c r="K30" s="73"/>
      <c r="L30" s="73"/>
      <c r="M30" s="73"/>
      <c r="N30" s="73"/>
      <c r="O30" s="73"/>
      <c r="P30" s="196"/>
    </row>
    <row r="31" spans="1:16" ht="23.25" customHeight="1" x14ac:dyDescent="0.2">
      <c r="A31" s="68" t="s">
        <v>108</v>
      </c>
      <c r="B31" s="67" t="s">
        <v>251</v>
      </c>
      <c r="C31" s="15">
        <f>'Prov. Pessoal'!C10-'Prov. Pessoal'!C25</f>
        <v>119715.15</v>
      </c>
      <c r="D31" s="15">
        <f>'Prov. Pessoal'!D10-'Prov. Pessoal'!D25</f>
        <v>127748.27</v>
      </c>
      <c r="E31" s="15">
        <f>'Prov. Pessoal'!E10-'Prov. Pessoal'!E25</f>
        <v>129253.24</v>
      </c>
      <c r="F31" s="15">
        <f>'Prov. Pessoal'!F10-'Prov. Pessoal'!F25</f>
        <v>0</v>
      </c>
      <c r="G31" s="15">
        <f>'Prov. Pessoal'!G10-'Prov. Pessoal'!G25</f>
        <v>0</v>
      </c>
      <c r="H31" s="15">
        <f>'Prov. Pessoal'!H10-'Prov. Pessoal'!H25</f>
        <v>0</v>
      </c>
      <c r="I31" s="15">
        <f>'Prov. Pessoal'!I10-'Prov. Pessoal'!I25</f>
        <v>0</v>
      </c>
      <c r="J31" s="15">
        <f>'Prov. Pessoal'!J10-'Prov. Pessoal'!J25</f>
        <v>0</v>
      </c>
      <c r="K31" s="15">
        <f>'Prov. Pessoal'!K10-'Prov. Pessoal'!K25</f>
        <v>0</v>
      </c>
      <c r="L31" s="15">
        <f>'Prov. Pessoal'!L10-'Prov. Pessoal'!L25</f>
        <v>0</v>
      </c>
      <c r="M31" s="15">
        <f>'Prov. Pessoal'!M10-'Prov. Pessoal'!M25</f>
        <v>0</v>
      </c>
      <c r="N31" s="15">
        <f>'Prov. Pessoal'!N10-'Prov. Pessoal'!N25</f>
        <v>0</v>
      </c>
      <c r="O31" s="16">
        <f t="shared" ref="O31:O41" si="4">SUM(C31:N31)</f>
        <v>376716.66</v>
      </c>
      <c r="P31" s="191">
        <f t="shared" ref="P31:P44" si="5">IF($O$155=0,0,O31/$O$155)</f>
        <v>3.2602630215400857E-2</v>
      </c>
    </row>
    <row r="32" spans="1:16" ht="23.25" customHeight="1" x14ac:dyDescent="0.2">
      <c r="A32" s="68" t="s">
        <v>172</v>
      </c>
      <c r="B32" s="67" t="s">
        <v>266</v>
      </c>
      <c r="C32" s="15">
        <f>'Prov. Pessoal'!C11-'Prov. Pessoal'!C26</f>
        <v>0</v>
      </c>
      <c r="D32" s="15">
        <f>'Prov. Pessoal'!D11-'Prov. Pessoal'!D26</f>
        <v>0</v>
      </c>
      <c r="E32" s="15">
        <f>'Prov. Pessoal'!E11-'Prov. Pessoal'!E26</f>
        <v>0</v>
      </c>
      <c r="F32" s="15">
        <f>'Prov. Pessoal'!F11-'Prov. Pessoal'!F26</f>
        <v>0</v>
      </c>
      <c r="G32" s="15">
        <f>'Prov. Pessoal'!G11-'Prov. Pessoal'!G26</f>
        <v>0</v>
      </c>
      <c r="H32" s="15">
        <f>'Prov. Pessoal'!H11-'Prov. Pessoal'!H26</f>
        <v>0</v>
      </c>
      <c r="I32" s="15">
        <f>'Prov. Pessoal'!I11-'Prov. Pessoal'!I26</f>
        <v>0</v>
      </c>
      <c r="J32" s="15">
        <f>'Prov. Pessoal'!J11-'Prov. Pessoal'!J26</f>
        <v>0</v>
      </c>
      <c r="K32" s="15">
        <f>'Prov. Pessoal'!K11-'Prov. Pessoal'!K26</f>
        <v>0</v>
      </c>
      <c r="L32" s="15">
        <f>'Prov. Pessoal'!L11-'Prov. Pessoal'!L26</f>
        <v>0</v>
      </c>
      <c r="M32" s="15">
        <f>'Prov. Pessoal'!M11-'Prov. Pessoal'!M26</f>
        <v>0</v>
      </c>
      <c r="N32" s="15">
        <f>'Prov. Pessoal'!N11-'Prov. Pessoal'!N26</f>
        <v>0</v>
      </c>
      <c r="O32" s="16">
        <f t="shared" si="4"/>
        <v>0</v>
      </c>
      <c r="P32" s="191">
        <f t="shared" si="5"/>
        <v>0</v>
      </c>
    </row>
    <row r="33" spans="1:16" ht="23.25" customHeight="1" x14ac:dyDescent="0.2">
      <c r="A33" s="68" t="s">
        <v>238</v>
      </c>
      <c r="B33" s="67" t="s">
        <v>4</v>
      </c>
      <c r="C33" s="15">
        <f>'Prov. Pessoal'!C12-'Prov. Pessoal'!C27</f>
        <v>212826.93</v>
      </c>
      <c r="D33" s="15">
        <f>'Prov. Pessoal'!D12-'Prov. Pessoal'!D27</f>
        <v>227108.04</v>
      </c>
      <c r="E33" s="15">
        <f>'Prov. Pessoal'!E12-'Prov. Pessoal'!E27</f>
        <v>229783.54</v>
      </c>
      <c r="F33" s="15">
        <f>'Prov. Pessoal'!F12-'Prov. Pessoal'!F27</f>
        <v>0</v>
      </c>
      <c r="G33" s="15">
        <f>'Prov. Pessoal'!G12-'Prov. Pessoal'!G27</f>
        <v>0</v>
      </c>
      <c r="H33" s="15">
        <f>'Prov. Pessoal'!H12-'Prov. Pessoal'!H27</f>
        <v>0</v>
      </c>
      <c r="I33" s="15">
        <f>'Prov. Pessoal'!I12-'Prov. Pessoal'!I27</f>
        <v>0</v>
      </c>
      <c r="J33" s="15">
        <f>'Prov. Pessoal'!J12-'Prov. Pessoal'!J27</f>
        <v>0</v>
      </c>
      <c r="K33" s="15">
        <f>'Prov. Pessoal'!K12-'Prov. Pessoal'!K27</f>
        <v>0</v>
      </c>
      <c r="L33" s="15">
        <f>'Prov. Pessoal'!L12-'Prov. Pessoal'!L27</f>
        <v>0</v>
      </c>
      <c r="M33" s="15">
        <f>'Prov. Pessoal'!M12-'Prov. Pessoal'!M27</f>
        <v>0</v>
      </c>
      <c r="N33" s="15">
        <f>'Prov. Pessoal'!N12-'Prov. Pessoal'!N27</f>
        <v>0</v>
      </c>
      <c r="O33" s="16">
        <f t="shared" si="4"/>
        <v>669718.51</v>
      </c>
      <c r="P33" s="191">
        <f t="shared" si="5"/>
        <v>5.7960231782526531E-2</v>
      </c>
    </row>
    <row r="34" spans="1:16" ht="23.25" customHeight="1" x14ac:dyDescent="0.2">
      <c r="A34" s="68" t="s">
        <v>239</v>
      </c>
      <c r="B34" s="67" t="s">
        <v>10</v>
      </c>
      <c r="C34" s="15">
        <f>'Prov. Pessoal'!C13-'Prov. Pessoal'!C28</f>
        <v>85130.77</v>
      </c>
      <c r="D34" s="15">
        <f>'Prov. Pessoal'!D13-'Prov. Pessoal'!D28</f>
        <v>90843.22</v>
      </c>
      <c r="E34" s="15">
        <f>'Prov. Pessoal'!E13-'Prov. Pessoal'!E28</f>
        <v>91913.41</v>
      </c>
      <c r="F34" s="15">
        <f>'Prov. Pessoal'!F13-'Prov. Pessoal'!F28</f>
        <v>0</v>
      </c>
      <c r="G34" s="15">
        <f>'Prov. Pessoal'!G13-'Prov. Pessoal'!G28</f>
        <v>0</v>
      </c>
      <c r="H34" s="15">
        <f>'Prov. Pessoal'!H13-'Prov. Pessoal'!H28</f>
        <v>0</v>
      </c>
      <c r="I34" s="15">
        <f>'Prov. Pessoal'!I13-'Prov. Pessoal'!I28</f>
        <v>0</v>
      </c>
      <c r="J34" s="15">
        <f>'Prov. Pessoal'!J13-'Prov. Pessoal'!J28</f>
        <v>0</v>
      </c>
      <c r="K34" s="15">
        <f>'Prov. Pessoal'!K13-'Prov. Pessoal'!K28</f>
        <v>0</v>
      </c>
      <c r="L34" s="15">
        <f>'Prov. Pessoal'!L13-'Prov. Pessoal'!L28</f>
        <v>0</v>
      </c>
      <c r="M34" s="15">
        <f>'Prov. Pessoal'!M13-'Prov. Pessoal'!M28</f>
        <v>0</v>
      </c>
      <c r="N34" s="15">
        <f>'Prov. Pessoal'!N13-'Prov. Pessoal'!N28</f>
        <v>0</v>
      </c>
      <c r="O34" s="16">
        <f t="shared" si="4"/>
        <v>267887.40000000002</v>
      </c>
      <c r="P34" s="191">
        <f t="shared" si="5"/>
        <v>2.3184092366833942E-2</v>
      </c>
    </row>
    <row r="35" spans="1:16" ht="23.25" customHeight="1" x14ac:dyDescent="0.2">
      <c r="A35" s="68" t="s">
        <v>240</v>
      </c>
      <c r="B35" s="67" t="s">
        <v>267</v>
      </c>
      <c r="C35" s="15">
        <f>'Prov. Pessoal'!C14-'Prov. Pessoal'!C29</f>
        <v>185604.88</v>
      </c>
      <c r="D35" s="15">
        <f>'Prov. Pessoal'!D14-'Prov. Pessoal'!D29</f>
        <v>198059.34</v>
      </c>
      <c r="E35" s="15">
        <f>'Prov. Pessoal'!E14-'Prov. Pessoal'!E29</f>
        <v>200392.62</v>
      </c>
      <c r="F35" s="15">
        <f>'Prov. Pessoal'!F14-'Prov. Pessoal'!F29</f>
        <v>0</v>
      </c>
      <c r="G35" s="15">
        <f>'Prov. Pessoal'!G14-'Prov. Pessoal'!G29</f>
        <v>0</v>
      </c>
      <c r="H35" s="15">
        <f>'Prov. Pessoal'!H14-'Prov. Pessoal'!H29</f>
        <v>0</v>
      </c>
      <c r="I35" s="15">
        <f>'Prov. Pessoal'!I14-'Prov. Pessoal'!I29</f>
        <v>0</v>
      </c>
      <c r="J35" s="15">
        <f>'Prov. Pessoal'!J14-'Prov. Pessoal'!J29</f>
        <v>0</v>
      </c>
      <c r="K35" s="15">
        <f>'Prov. Pessoal'!K14-'Prov. Pessoal'!K29</f>
        <v>0</v>
      </c>
      <c r="L35" s="15">
        <f>'Prov. Pessoal'!L14-'Prov. Pessoal'!L29</f>
        <v>0</v>
      </c>
      <c r="M35" s="15">
        <f>'Prov. Pessoal'!M14-'Prov. Pessoal'!M29</f>
        <v>0</v>
      </c>
      <c r="N35" s="15">
        <f>'Prov. Pessoal'!N14-'Prov. Pessoal'!N29</f>
        <v>0</v>
      </c>
      <c r="O35" s="16">
        <f t="shared" si="4"/>
        <v>584056.84</v>
      </c>
      <c r="P35" s="191">
        <f t="shared" si="5"/>
        <v>5.0546713753767999E-2</v>
      </c>
    </row>
    <row r="36" spans="1:16" ht="23.25" customHeight="1" x14ac:dyDescent="0.2">
      <c r="A36" s="68" t="s">
        <v>241</v>
      </c>
      <c r="B36" s="67" t="s">
        <v>286</v>
      </c>
      <c r="C36" s="15">
        <f>'Prov. Pessoal'!C15-'Prov. Pessoal'!C30</f>
        <v>185604.88</v>
      </c>
      <c r="D36" s="15">
        <f>'Prov. Pessoal'!D15-'Prov. Pessoal'!D30</f>
        <v>198059.34</v>
      </c>
      <c r="E36" s="15">
        <f>'Prov. Pessoal'!E15-'Prov. Pessoal'!E30</f>
        <v>200392.62</v>
      </c>
      <c r="F36" s="15">
        <f>'Prov. Pessoal'!F15-'Prov. Pessoal'!F30</f>
        <v>0</v>
      </c>
      <c r="G36" s="15">
        <f>'Prov. Pessoal'!G15-'Prov. Pessoal'!G30</f>
        <v>0</v>
      </c>
      <c r="H36" s="15">
        <f>'Prov. Pessoal'!H15-'Prov. Pessoal'!H30</f>
        <v>0</v>
      </c>
      <c r="I36" s="15">
        <f>'Prov. Pessoal'!I15-'Prov. Pessoal'!I30</f>
        <v>0</v>
      </c>
      <c r="J36" s="15">
        <f>'Prov. Pessoal'!J15-'Prov. Pessoal'!J30</f>
        <v>0</v>
      </c>
      <c r="K36" s="15">
        <f>'Prov. Pessoal'!K15-'Prov. Pessoal'!K30</f>
        <v>0</v>
      </c>
      <c r="L36" s="15">
        <f>'Prov. Pessoal'!L15-'Prov. Pessoal'!L30</f>
        <v>0</v>
      </c>
      <c r="M36" s="15">
        <f>'Prov. Pessoal'!M15-'Prov. Pessoal'!M30</f>
        <v>0</v>
      </c>
      <c r="N36" s="15">
        <f>'Prov. Pessoal'!N15-'Prov. Pessoal'!N30</f>
        <v>0</v>
      </c>
      <c r="O36" s="16">
        <f>SUM(C36:N36)</f>
        <v>584056.84</v>
      </c>
      <c r="P36" s="191">
        <f t="shared" si="5"/>
        <v>5.0546713753767999E-2</v>
      </c>
    </row>
    <row r="37" spans="1:16" ht="23.25" customHeight="1" x14ac:dyDescent="0.2">
      <c r="A37" s="68" t="s">
        <v>242</v>
      </c>
      <c r="B37" s="67" t="s">
        <v>268</v>
      </c>
      <c r="C37" s="15">
        <f>'Prov. Pessoal'!C16-'Prov. Pessoal'!C31</f>
        <v>61868.29</v>
      </c>
      <c r="D37" s="15">
        <f>'Prov. Pessoal'!D16-'Prov. Pessoal'!D31</f>
        <v>66019.78</v>
      </c>
      <c r="E37" s="15">
        <f>'Prov. Pessoal'!E16-'Prov. Pessoal'!E31</f>
        <v>66797.539999999994</v>
      </c>
      <c r="F37" s="15">
        <f>'Prov. Pessoal'!F16-'Prov. Pessoal'!F31</f>
        <v>0</v>
      </c>
      <c r="G37" s="15">
        <f>'Prov. Pessoal'!G16-'Prov. Pessoal'!G31</f>
        <v>0</v>
      </c>
      <c r="H37" s="15">
        <f>'Prov. Pessoal'!H16-'Prov. Pessoal'!H31</f>
        <v>0</v>
      </c>
      <c r="I37" s="15">
        <f>'Prov. Pessoal'!I16-'Prov. Pessoal'!I31</f>
        <v>0</v>
      </c>
      <c r="J37" s="15">
        <f>'Prov. Pessoal'!J16-'Prov. Pessoal'!J31</f>
        <v>0</v>
      </c>
      <c r="K37" s="15">
        <f>'Prov. Pessoal'!K16-'Prov. Pessoal'!K31</f>
        <v>0</v>
      </c>
      <c r="L37" s="15">
        <f>'Prov. Pessoal'!L16-'Prov. Pessoal'!L31</f>
        <v>0</v>
      </c>
      <c r="M37" s="15">
        <f>'Prov. Pessoal'!M16-'Prov. Pessoal'!M31</f>
        <v>0</v>
      </c>
      <c r="N37" s="15">
        <f>'Prov. Pessoal'!N16-'Prov. Pessoal'!N31</f>
        <v>0</v>
      </c>
      <c r="O37" s="16">
        <f t="shared" si="4"/>
        <v>194685.61</v>
      </c>
      <c r="P37" s="191">
        <f t="shared" si="5"/>
        <v>1.6848904296108771E-2</v>
      </c>
    </row>
    <row r="38" spans="1:16" ht="23.25" customHeight="1" x14ac:dyDescent="0.2">
      <c r="A38" s="68" t="s">
        <v>243</v>
      </c>
      <c r="B38" s="67" t="s">
        <v>169</v>
      </c>
      <c r="C38" s="15">
        <f>'Prov. Pessoal'!C22-'Prov. Pessoal'!C37</f>
        <v>9462.4699999999993</v>
      </c>
      <c r="D38" s="15">
        <f>'Prov. Pessoal'!D22-'Prov. Pessoal'!D37</f>
        <v>10173.049999999999</v>
      </c>
      <c r="E38" s="15">
        <f>'Prov. Pessoal'!E22-'Prov. Pessoal'!E37</f>
        <v>10173.049999999999</v>
      </c>
      <c r="F38" s="15">
        <f>'Prov. Pessoal'!F22-'Prov. Pessoal'!F37</f>
        <v>0</v>
      </c>
      <c r="G38" s="15">
        <f>'Prov. Pessoal'!G22-'Prov. Pessoal'!G37</f>
        <v>0</v>
      </c>
      <c r="H38" s="15">
        <f>'Prov. Pessoal'!H22-'Prov. Pessoal'!H37</f>
        <v>0</v>
      </c>
      <c r="I38" s="15">
        <f>'Prov. Pessoal'!I22-'Prov. Pessoal'!I37</f>
        <v>0</v>
      </c>
      <c r="J38" s="15">
        <f>'Prov. Pessoal'!J22-'Prov. Pessoal'!J37</f>
        <v>0</v>
      </c>
      <c r="K38" s="15">
        <f>'Prov. Pessoal'!K22-'Prov. Pessoal'!K37</f>
        <v>0</v>
      </c>
      <c r="L38" s="15">
        <f>'Prov. Pessoal'!L22-'Prov. Pessoal'!L37</f>
        <v>0</v>
      </c>
      <c r="M38" s="15">
        <f>'Prov. Pessoal'!M22-'Prov. Pessoal'!M37</f>
        <v>0</v>
      </c>
      <c r="N38" s="15">
        <f>'Prov. Pessoal'!N22-'Prov. Pessoal'!N37</f>
        <v>0</v>
      </c>
      <c r="O38" s="16">
        <f t="shared" si="4"/>
        <v>29808.569999999996</v>
      </c>
      <c r="P38" s="191">
        <f t="shared" si="5"/>
        <v>2.5797579139714487E-3</v>
      </c>
    </row>
    <row r="39" spans="1:16" ht="23.25" customHeight="1" x14ac:dyDescent="0.2">
      <c r="A39" s="68" t="s">
        <v>244</v>
      </c>
      <c r="B39" s="67" t="s">
        <v>178</v>
      </c>
      <c r="C39" s="15">
        <f>SUMPRODUCT(-('Diário 1º PA'!$E$5:$E$1982='Analítico Cp.'!$B39),-('Diário 1º PA'!$P$5:$P$1982=C$1),('Diário 1º PA'!$F$5:$F$1982))+SUMPRODUCT(-('Diário 2º PA'!$E$5:$E$2027='Analítico Cp.'!$B39),-('Diário 2º PA'!$P$5:$P$2027=C$1),('Diário 2º PA'!$F$5:$F$2027))+SUMPRODUCT(-('Diário 3º PA'!$E$5:$E$2043='Analítico Cp.'!$B39),-('Diário 3º PA'!$P$5:$P$2043=C$1),('Diário 3º PA'!$F$5:$F$2043))+SUMPRODUCT(-('Diário 4º PA'!$E$5:$E$2010='Analítico Cp.'!$B39),-('Diário 4º PA'!$P$5:$P$2010=C$1),('Diário 4º PA'!$F$5:$F$2010))+SUMPRODUCT(-(Comp.!$D$5:$D$254='Analítico Cp.'!$B39),-(Comp.!$L$5:$L$254=C$1),(Comp.!$E$5:$E$254))</f>
        <v>0</v>
      </c>
      <c r="D39" s="15">
        <f>SUMPRODUCT(-('Diário 1º PA'!$E$5:$E$1982='Analítico Cp.'!$B39),-('Diário 1º PA'!$P$5:$P$1982=D$1),('Diário 1º PA'!$F$5:$F$1982))+SUMPRODUCT(-('Diário 2º PA'!$E$5:$E$2027='Analítico Cp.'!$B39),-('Diário 2º PA'!$P$5:$P$2027=D$1),('Diário 2º PA'!$F$5:$F$2027))+SUMPRODUCT(-('Diário 3º PA'!$E$5:$E$2043='Analítico Cp.'!$B39),-('Diário 3º PA'!$P$5:$P$2043=D$1),('Diário 3º PA'!$F$5:$F$2043))+SUMPRODUCT(-('Diário 4º PA'!$E$5:$E$2010='Analítico Cp.'!$B39),-('Diário 4º PA'!$P$5:$P$2010=D$1),('Diário 4º PA'!$F$5:$F$2010))+SUMPRODUCT(-(Comp.!$D$5:$D$254='Analítico Cp.'!$B39),-(Comp.!$L$5:$L$254=D$1),(Comp.!$E$5:$E$254))</f>
        <v>9886.7900000000009</v>
      </c>
      <c r="E39" s="15">
        <f>SUMPRODUCT(-('Diário 1º PA'!$E$5:$E$1982='Analítico Cp.'!$B39),-('Diário 1º PA'!$P$5:$P$1982=E$1),('Diário 1º PA'!$F$5:$F$1982))+SUMPRODUCT(-('Diário 2º PA'!$E$5:$E$2027='Analítico Cp.'!$B39),-('Diário 2º PA'!$P$5:$P$2027=E$1),('Diário 2º PA'!$F$5:$F$2027))+SUMPRODUCT(-('Diário 3º PA'!$E$5:$E$2043='Analítico Cp.'!$B39),-('Diário 3º PA'!$P$5:$P$2043=E$1),('Diário 3º PA'!$F$5:$F$2043))+SUMPRODUCT(-('Diário 4º PA'!$E$5:$E$2010='Analítico Cp.'!$B39),-('Diário 4º PA'!$P$5:$P$2010=E$1),('Diário 4º PA'!$F$5:$F$2010))+SUMPRODUCT(-(Comp.!$D$5:$D$254='Analítico Cp.'!$B39),-(Comp.!$L$5:$L$254=E$1),(Comp.!$E$5:$E$254))</f>
        <v>12418.67</v>
      </c>
      <c r="F39" s="15">
        <f>SUMPRODUCT(-('Diário 1º PA'!$E$5:$E$1982='Analítico Cp.'!$B39),-('Diário 1º PA'!$P$5:$P$1982=F$1),('Diário 1º PA'!$F$5:$F$1982))+SUMPRODUCT(-('Diário 2º PA'!$E$5:$E$2027='Analítico Cp.'!$B39),-('Diário 2º PA'!$P$5:$P$2027=F$1),('Diário 2º PA'!$F$5:$F$2027))+SUMPRODUCT(-('Diário 3º PA'!$E$5:$E$2043='Analítico Cp.'!$B39),-('Diário 3º PA'!$P$5:$P$2043=F$1),('Diário 3º PA'!$F$5:$F$2043))+SUMPRODUCT(-('Diário 4º PA'!$E$5:$E$2010='Analítico Cp.'!$B39),-('Diário 4º PA'!$P$5:$P$2010=F$1),('Diário 4º PA'!$F$5:$F$2010))+SUMPRODUCT(-(Comp.!$D$5:$D$254='Analítico Cp.'!$B39),-(Comp.!$L$5:$L$254=F$1),(Comp.!$E$5:$E$254))</f>
        <v>0</v>
      </c>
      <c r="G39" s="15">
        <f>SUMPRODUCT(-('Diário 1º PA'!$E$5:$E$1982='Analítico Cp.'!$B39),-('Diário 1º PA'!$P$5:$P$1982=G$1),('Diário 1º PA'!$F$5:$F$1982))+SUMPRODUCT(-('Diário 2º PA'!$E$5:$E$2027='Analítico Cp.'!$B39),-('Diário 2º PA'!$P$5:$P$2027=G$1),('Diário 2º PA'!$F$5:$F$2027))+SUMPRODUCT(-('Diário 3º PA'!$E$5:$E$2043='Analítico Cp.'!$B39),-('Diário 3º PA'!$P$5:$P$2043=G$1),('Diário 3º PA'!$F$5:$F$2043))+SUMPRODUCT(-('Diário 4º PA'!$E$5:$E$2010='Analítico Cp.'!$B39),-('Diário 4º PA'!$P$5:$P$2010=G$1),('Diário 4º PA'!$F$5:$F$2010))+SUMPRODUCT(-(Comp.!$D$5:$D$254='Analítico Cp.'!$B39),-(Comp.!$L$5:$L$254=G$1),(Comp.!$E$5:$E$254))</f>
        <v>0</v>
      </c>
      <c r="H39" s="15">
        <f>SUMPRODUCT(-('Diário 1º PA'!$E$5:$E$1982='Analítico Cp.'!$B39),-('Diário 1º PA'!$P$5:$P$1982=H$1),('Diário 1º PA'!$F$5:$F$1982))+SUMPRODUCT(-('Diário 2º PA'!$E$5:$E$2027='Analítico Cp.'!$B39),-('Diário 2º PA'!$P$5:$P$2027=H$1),('Diário 2º PA'!$F$5:$F$2027))+SUMPRODUCT(-('Diário 3º PA'!$E$5:$E$2043='Analítico Cp.'!$B39),-('Diário 3º PA'!$P$5:$P$2043=H$1),('Diário 3º PA'!$F$5:$F$2043))+SUMPRODUCT(-('Diário 4º PA'!$E$5:$E$2010='Analítico Cp.'!$B39),-('Diário 4º PA'!$P$5:$P$2010=H$1),('Diário 4º PA'!$F$5:$F$2010))+SUMPRODUCT(-(Comp.!$D$5:$D$254='Analítico Cp.'!$B39),-(Comp.!$L$5:$L$254=H$1),(Comp.!$E$5:$E$254))</f>
        <v>0</v>
      </c>
      <c r="I39" s="15">
        <f>SUMPRODUCT(-('Diário 1º PA'!$E$5:$E$1982='Analítico Cp.'!$B39),-('Diário 1º PA'!$P$5:$P$1982=I$1),('Diário 1º PA'!$F$5:$F$1982))+SUMPRODUCT(-('Diário 2º PA'!$E$5:$E$2027='Analítico Cp.'!$B39),-('Diário 2º PA'!$P$5:$P$2027=I$1),('Diário 2º PA'!$F$5:$F$2027))+SUMPRODUCT(-('Diário 3º PA'!$E$5:$E$2043='Analítico Cp.'!$B39),-('Diário 3º PA'!$P$5:$P$2043=I$1),('Diário 3º PA'!$F$5:$F$2043))+SUMPRODUCT(-('Diário 4º PA'!$E$5:$E$2010='Analítico Cp.'!$B39),-('Diário 4º PA'!$P$5:$P$2010=I$1),('Diário 4º PA'!$F$5:$F$2010))+SUMPRODUCT(-(Comp.!$D$5:$D$254='Analítico Cp.'!$B39),-(Comp.!$L$5:$L$254=I$1),(Comp.!$E$5:$E$254))</f>
        <v>0</v>
      </c>
      <c r="J39" s="15">
        <f>SUMPRODUCT(-('Diário 1º PA'!$E$5:$E$1982='Analítico Cp.'!$B39),-('Diário 1º PA'!$P$5:$P$1982=J$1),('Diário 1º PA'!$F$5:$F$1982))+SUMPRODUCT(-('Diário 2º PA'!$E$5:$E$2027='Analítico Cp.'!$B39),-('Diário 2º PA'!$P$5:$P$2027=J$1),('Diário 2º PA'!$F$5:$F$2027))+SUMPRODUCT(-('Diário 3º PA'!$E$5:$E$2043='Analítico Cp.'!$B39),-('Diário 3º PA'!$P$5:$P$2043=J$1),('Diário 3º PA'!$F$5:$F$2043))+SUMPRODUCT(-('Diário 4º PA'!$E$5:$E$2010='Analítico Cp.'!$B39),-('Diário 4º PA'!$P$5:$P$2010=J$1),('Diário 4º PA'!$F$5:$F$2010))+SUMPRODUCT(-(Comp.!$D$5:$D$254='Analítico Cp.'!$B39),-(Comp.!$L$5:$L$254=J$1),(Comp.!$E$5:$E$254))</f>
        <v>0</v>
      </c>
      <c r="K39" s="15">
        <f>SUMPRODUCT(-('Diário 1º PA'!$E$5:$E$1982='Analítico Cp.'!$B39),-('Diário 1º PA'!$P$5:$P$1982=K$1),('Diário 1º PA'!$F$5:$F$1982))+SUMPRODUCT(-('Diário 2º PA'!$E$5:$E$2027='Analítico Cp.'!$B39),-('Diário 2º PA'!$P$5:$P$2027=K$1),('Diário 2º PA'!$F$5:$F$2027))+SUMPRODUCT(-('Diário 3º PA'!$E$5:$E$2043='Analítico Cp.'!$B39),-('Diário 3º PA'!$P$5:$P$2043=K$1),('Diário 3º PA'!$F$5:$F$2043))+SUMPRODUCT(-('Diário 4º PA'!$E$5:$E$2010='Analítico Cp.'!$B39),-('Diário 4º PA'!$P$5:$P$2010=K$1),('Diário 4º PA'!$F$5:$F$2010))+SUMPRODUCT(-(Comp.!$D$5:$D$254='Analítico Cp.'!$B39),-(Comp.!$L$5:$L$254=K$1),(Comp.!$E$5:$E$254))</f>
        <v>0</v>
      </c>
      <c r="L39" s="15">
        <f>SUMPRODUCT(-('Diário 1º PA'!$E$5:$E$1982='Analítico Cp.'!$B39),-('Diário 1º PA'!$P$5:$P$1982=L$1),('Diário 1º PA'!$F$5:$F$1982))+SUMPRODUCT(-('Diário 2º PA'!$E$5:$E$2027='Analítico Cp.'!$B39),-('Diário 2º PA'!$P$5:$P$2027=L$1),('Diário 2º PA'!$F$5:$F$2027))+SUMPRODUCT(-('Diário 3º PA'!$E$5:$E$2043='Analítico Cp.'!$B39),-('Diário 3º PA'!$P$5:$P$2043=L$1),('Diário 3º PA'!$F$5:$F$2043))+SUMPRODUCT(-('Diário 4º PA'!$E$5:$E$2010='Analítico Cp.'!$B39),-('Diário 4º PA'!$P$5:$P$2010=L$1),('Diário 4º PA'!$F$5:$F$2010))+SUMPRODUCT(-(Comp.!$D$5:$D$254='Analítico Cp.'!$B39),-(Comp.!$L$5:$L$254=L$1),(Comp.!$E$5:$E$254))</f>
        <v>0</v>
      </c>
      <c r="M39" s="15">
        <f>SUMPRODUCT(-('Diário 1º PA'!$E$5:$E$1982='Analítico Cp.'!$B39),-('Diário 1º PA'!$P$5:$P$1982=M$1),('Diário 1º PA'!$F$5:$F$1982))+SUMPRODUCT(-('Diário 2º PA'!$E$5:$E$2027='Analítico Cp.'!$B39),-('Diário 2º PA'!$P$5:$P$2027=M$1),('Diário 2º PA'!$F$5:$F$2027))+SUMPRODUCT(-('Diário 3º PA'!$E$5:$E$2043='Analítico Cp.'!$B39),-('Diário 3º PA'!$P$5:$P$2043=M$1),('Diário 3º PA'!$F$5:$F$2043))+SUMPRODUCT(-('Diário 4º PA'!$E$5:$E$2010='Analítico Cp.'!$B39),-('Diário 4º PA'!$P$5:$P$2010=M$1),('Diário 4º PA'!$F$5:$F$2010))+SUMPRODUCT(-(Comp.!$D$5:$D$254='Analítico Cp.'!$B39),-(Comp.!$L$5:$L$254=M$1),(Comp.!$E$5:$E$254))</f>
        <v>0</v>
      </c>
      <c r="N39" s="15">
        <f>SUMPRODUCT(-('Diário 1º PA'!$E$5:$E$1982='Analítico Cp.'!$B39),-('Diário 1º PA'!$P$5:$P$1982=N$1),('Diário 1º PA'!$F$5:$F$1982))+SUMPRODUCT(-('Diário 2º PA'!$E$5:$E$2027='Analítico Cp.'!$B39),-('Diário 2º PA'!$P$5:$P$2027=N$1),('Diário 2º PA'!$F$5:$F$2027))+SUMPRODUCT(-('Diário 3º PA'!$E$5:$E$2043='Analítico Cp.'!$B39),-('Diário 3º PA'!$P$5:$P$2043=N$1),('Diário 3º PA'!$F$5:$F$2043))+SUMPRODUCT(-('Diário 4º PA'!$E$5:$E$2010='Analítico Cp.'!$B39),-('Diário 4º PA'!$P$5:$P$2010=N$1),('Diário 4º PA'!$F$5:$F$2010))+SUMPRODUCT(-(Comp.!$D$5:$D$254='Analítico Cp.'!$B39),-(Comp.!$L$5:$L$254=N$1),(Comp.!$E$5:$E$254))</f>
        <v>0</v>
      </c>
      <c r="O39" s="16">
        <f t="shared" si="4"/>
        <v>22305.46</v>
      </c>
      <c r="P39" s="191">
        <f t="shared" si="5"/>
        <v>1.9304074955549223E-3</v>
      </c>
    </row>
    <row r="40" spans="1:16" ht="23.25" customHeight="1" x14ac:dyDescent="0.2">
      <c r="A40" s="68" t="s">
        <v>245</v>
      </c>
      <c r="B40" s="67" t="s">
        <v>285</v>
      </c>
      <c r="C40" s="15">
        <f>SUMPRODUCT(-('Diário 1º PA'!$E$5:$E$1982='Analítico Cp.'!$B40),-('Diário 1º PA'!$P$5:$P$1982=C$1),('Diário 1º PA'!$F$5:$F$1982))+SUMPRODUCT(-('Diário 2º PA'!$E$5:$E$2027='Analítico Cp.'!$B40),-('Diário 2º PA'!$P$5:$P$2027=C$1),('Diário 2º PA'!$F$5:$F$2027))+SUMPRODUCT(-('Diário 3º PA'!$E$5:$E$2043='Analítico Cp.'!$B40),-('Diário 3º PA'!$P$5:$P$2043=C$1),('Diário 3º PA'!$F$5:$F$2043))+SUMPRODUCT(-('Diário 4º PA'!$E$5:$E$2010='Analítico Cp.'!$B40),-('Diário 4º PA'!$P$5:$P$2010=C$1),('Diário 4º PA'!$F$5:$F$2010))+SUMPRODUCT(-(Comp.!$D$5:$D$254='Analítico Cp.'!$B40),-(Comp.!$L$5:$L$254=C$1),(Comp.!$E$5:$E$254))</f>
        <v>0</v>
      </c>
      <c r="D40" s="15">
        <f>SUMPRODUCT(-('Diário 1º PA'!$E$5:$E$1982='Analítico Cp.'!$B40),-('Diário 1º PA'!$P$5:$P$1982=D$1),('Diário 1º PA'!$F$5:$F$1982))+SUMPRODUCT(-('Diário 2º PA'!$E$5:$E$2027='Analítico Cp.'!$B40),-('Diário 2º PA'!$P$5:$P$2027=D$1),('Diário 2º PA'!$F$5:$F$2027))+SUMPRODUCT(-('Diário 3º PA'!$E$5:$E$2043='Analítico Cp.'!$B40),-('Diário 3º PA'!$P$5:$P$2043=D$1),('Diário 3º PA'!$F$5:$F$2043))+SUMPRODUCT(-('Diário 4º PA'!$E$5:$E$2010='Analítico Cp.'!$B40),-('Diário 4º PA'!$P$5:$P$2010=D$1),('Diário 4º PA'!$F$5:$F$2010))+SUMPRODUCT(-(Comp.!$D$5:$D$254='Analítico Cp.'!$B40),-(Comp.!$L$5:$L$254=D$1),(Comp.!$E$5:$E$254))</f>
        <v>0</v>
      </c>
      <c r="E40" s="15">
        <f>SUMPRODUCT(-('Diário 1º PA'!$E$5:$E$1982='Analítico Cp.'!$B40),-('Diário 1º PA'!$P$5:$P$1982=E$1),('Diário 1º PA'!$F$5:$F$1982))+SUMPRODUCT(-('Diário 2º PA'!$E$5:$E$2027='Analítico Cp.'!$B40),-('Diário 2º PA'!$P$5:$P$2027=E$1),('Diário 2º PA'!$F$5:$F$2027))+SUMPRODUCT(-('Diário 3º PA'!$E$5:$E$2043='Analítico Cp.'!$B40),-('Diário 3º PA'!$P$5:$P$2043=E$1),('Diário 3º PA'!$F$5:$F$2043))+SUMPRODUCT(-('Diário 4º PA'!$E$5:$E$2010='Analítico Cp.'!$B40),-('Diário 4º PA'!$P$5:$P$2010=E$1),('Diário 4º PA'!$F$5:$F$2010))+SUMPRODUCT(-(Comp.!$D$5:$D$254='Analítico Cp.'!$B40),-(Comp.!$L$5:$L$254=E$1),(Comp.!$E$5:$E$254))</f>
        <v>0</v>
      </c>
      <c r="F40" s="15">
        <f>SUMPRODUCT(-('Diário 1º PA'!$E$5:$E$1982='Analítico Cp.'!$B40),-('Diário 1º PA'!$P$5:$P$1982=F$1),('Diário 1º PA'!$F$5:$F$1982))+SUMPRODUCT(-('Diário 2º PA'!$E$5:$E$2027='Analítico Cp.'!$B40),-('Diário 2º PA'!$P$5:$P$2027=F$1),('Diário 2º PA'!$F$5:$F$2027))+SUMPRODUCT(-('Diário 3º PA'!$E$5:$E$2043='Analítico Cp.'!$B40),-('Diário 3º PA'!$P$5:$P$2043=F$1),('Diário 3º PA'!$F$5:$F$2043))+SUMPRODUCT(-('Diário 4º PA'!$E$5:$E$2010='Analítico Cp.'!$B40),-('Diário 4º PA'!$P$5:$P$2010=F$1),('Diário 4º PA'!$F$5:$F$2010))+SUMPRODUCT(-(Comp.!$D$5:$D$254='Analítico Cp.'!$B40),-(Comp.!$L$5:$L$254=F$1),(Comp.!$E$5:$E$254))</f>
        <v>0</v>
      </c>
      <c r="G40" s="15">
        <f>SUMPRODUCT(-('Diário 1º PA'!$E$5:$E$1982='Analítico Cp.'!$B40),-('Diário 1º PA'!$P$5:$P$1982=G$1),('Diário 1º PA'!$F$5:$F$1982))+SUMPRODUCT(-('Diário 2º PA'!$E$5:$E$2027='Analítico Cp.'!$B40),-('Diário 2º PA'!$P$5:$P$2027=G$1),('Diário 2º PA'!$F$5:$F$2027))+SUMPRODUCT(-('Diário 3º PA'!$E$5:$E$2043='Analítico Cp.'!$B40),-('Diário 3º PA'!$P$5:$P$2043=G$1),('Diário 3º PA'!$F$5:$F$2043))+SUMPRODUCT(-('Diário 4º PA'!$E$5:$E$2010='Analítico Cp.'!$B40),-('Diário 4º PA'!$P$5:$P$2010=G$1),('Diário 4º PA'!$F$5:$F$2010))+SUMPRODUCT(-(Comp.!$D$5:$D$254='Analítico Cp.'!$B40),-(Comp.!$L$5:$L$254=G$1),(Comp.!$E$5:$E$254))</f>
        <v>0</v>
      </c>
      <c r="H40" s="15">
        <f>SUMPRODUCT(-('Diário 1º PA'!$E$5:$E$1982='Analítico Cp.'!$B40),-('Diário 1º PA'!$P$5:$P$1982=H$1),('Diário 1º PA'!$F$5:$F$1982))+SUMPRODUCT(-('Diário 2º PA'!$E$5:$E$2027='Analítico Cp.'!$B40),-('Diário 2º PA'!$P$5:$P$2027=H$1),('Diário 2º PA'!$F$5:$F$2027))+SUMPRODUCT(-('Diário 3º PA'!$E$5:$E$2043='Analítico Cp.'!$B40),-('Diário 3º PA'!$P$5:$P$2043=H$1),('Diário 3º PA'!$F$5:$F$2043))+SUMPRODUCT(-('Diário 4º PA'!$E$5:$E$2010='Analítico Cp.'!$B40),-('Diário 4º PA'!$P$5:$P$2010=H$1),('Diário 4º PA'!$F$5:$F$2010))+SUMPRODUCT(-(Comp.!$D$5:$D$254='Analítico Cp.'!$B40),-(Comp.!$L$5:$L$254=H$1),(Comp.!$E$5:$E$254))</f>
        <v>0</v>
      </c>
      <c r="I40" s="15">
        <f>SUMPRODUCT(-('Diário 1º PA'!$E$5:$E$1982='Analítico Cp.'!$B40),-('Diário 1º PA'!$P$5:$P$1982=I$1),('Diário 1º PA'!$F$5:$F$1982))+SUMPRODUCT(-('Diário 2º PA'!$E$5:$E$2027='Analítico Cp.'!$B40),-('Diário 2º PA'!$P$5:$P$2027=I$1),('Diário 2º PA'!$F$5:$F$2027))+SUMPRODUCT(-('Diário 3º PA'!$E$5:$E$2043='Analítico Cp.'!$B40),-('Diário 3º PA'!$P$5:$P$2043=I$1),('Diário 3º PA'!$F$5:$F$2043))+SUMPRODUCT(-('Diário 4º PA'!$E$5:$E$2010='Analítico Cp.'!$B40),-('Diário 4º PA'!$P$5:$P$2010=I$1),('Diário 4º PA'!$F$5:$F$2010))+SUMPRODUCT(-(Comp.!$D$5:$D$254='Analítico Cp.'!$B40),-(Comp.!$L$5:$L$254=I$1),(Comp.!$E$5:$E$254))</f>
        <v>0</v>
      </c>
      <c r="J40" s="15">
        <f>SUMPRODUCT(-('Diário 1º PA'!$E$5:$E$1982='Analítico Cp.'!$B40),-('Diário 1º PA'!$P$5:$P$1982=J$1),('Diário 1º PA'!$F$5:$F$1982))+SUMPRODUCT(-('Diário 2º PA'!$E$5:$E$2027='Analítico Cp.'!$B40),-('Diário 2º PA'!$P$5:$P$2027=J$1),('Diário 2º PA'!$F$5:$F$2027))+SUMPRODUCT(-('Diário 3º PA'!$E$5:$E$2043='Analítico Cp.'!$B40),-('Diário 3º PA'!$P$5:$P$2043=J$1),('Diário 3º PA'!$F$5:$F$2043))+SUMPRODUCT(-('Diário 4º PA'!$E$5:$E$2010='Analítico Cp.'!$B40),-('Diário 4º PA'!$P$5:$P$2010=J$1),('Diário 4º PA'!$F$5:$F$2010))+SUMPRODUCT(-(Comp.!$D$5:$D$254='Analítico Cp.'!$B40),-(Comp.!$L$5:$L$254=J$1),(Comp.!$E$5:$E$254))</f>
        <v>0</v>
      </c>
      <c r="K40" s="15">
        <f>SUMPRODUCT(-('Diário 1º PA'!$E$5:$E$1982='Analítico Cp.'!$B40),-('Diário 1º PA'!$P$5:$P$1982=K$1),('Diário 1º PA'!$F$5:$F$1982))+SUMPRODUCT(-('Diário 2º PA'!$E$5:$E$2027='Analítico Cp.'!$B40),-('Diário 2º PA'!$P$5:$P$2027=K$1),('Diário 2º PA'!$F$5:$F$2027))+SUMPRODUCT(-('Diário 3º PA'!$E$5:$E$2043='Analítico Cp.'!$B40),-('Diário 3º PA'!$P$5:$P$2043=K$1),('Diário 3º PA'!$F$5:$F$2043))+SUMPRODUCT(-('Diário 4º PA'!$E$5:$E$2010='Analítico Cp.'!$B40),-('Diário 4º PA'!$P$5:$P$2010=K$1),('Diário 4º PA'!$F$5:$F$2010))+SUMPRODUCT(-(Comp.!$D$5:$D$254='Analítico Cp.'!$B40),-(Comp.!$L$5:$L$254=K$1),(Comp.!$E$5:$E$254))</f>
        <v>0</v>
      </c>
      <c r="L40" s="15">
        <f>SUMPRODUCT(-('Diário 1º PA'!$E$5:$E$1982='Analítico Cp.'!$B40),-('Diário 1º PA'!$P$5:$P$1982=L$1),('Diário 1º PA'!$F$5:$F$1982))+SUMPRODUCT(-('Diário 2º PA'!$E$5:$E$2027='Analítico Cp.'!$B40),-('Diário 2º PA'!$P$5:$P$2027=L$1),('Diário 2º PA'!$F$5:$F$2027))+SUMPRODUCT(-('Diário 3º PA'!$E$5:$E$2043='Analítico Cp.'!$B40),-('Diário 3º PA'!$P$5:$P$2043=L$1),('Diário 3º PA'!$F$5:$F$2043))+SUMPRODUCT(-('Diário 4º PA'!$E$5:$E$2010='Analítico Cp.'!$B40),-('Diário 4º PA'!$P$5:$P$2010=L$1),('Diário 4º PA'!$F$5:$F$2010))+SUMPRODUCT(-(Comp.!$D$5:$D$254='Analítico Cp.'!$B40),-(Comp.!$L$5:$L$254=L$1),(Comp.!$E$5:$E$254))</f>
        <v>0</v>
      </c>
      <c r="M40" s="15">
        <f>SUMPRODUCT(-('Diário 1º PA'!$E$5:$E$1982='Analítico Cp.'!$B40),-('Diário 1º PA'!$P$5:$P$1982=M$1),('Diário 1º PA'!$F$5:$F$1982))+SUMPRODUCT(-('Diário 2º PA'!$E$5:$E$2027='Analítico Cp.'!$B40),-('Diário 2º PA'!$P$5:$P$2027=M$1),('Diário 2º PA'!$F$5:$F$2027))+SUMPRODUCT(-('Diário 3º PA'!$E$5:$E$2043='Analítico Cp.'!$B40),-('Diário 3º PA'!$P$5:$P$2043=M$1),('Diário 3º PA'!$F$5:$F$2043))+SUMPRODUCT(-('Diário 4º PA'!$E$5:$E$2010='Analítico Cp.'!$B40),-('Diário 4º PA'!$P$5:$P$2010=M$1),('Diário 4º PA'!$F$5:$F$2010))+SUMPRODUCT(-(Comp.!$D$5:$D$254='Analítico Cp.'!$B40),-(Comp.!$L$5:$L$254=M$1),(Comp.!$E$5:$E$254))</f>
        <v>0</v>
      </c>
      <c r="N40" s="15">
        <f>SUMPRODUCT(-('Diário 1º PA'!$E$5:$E$1982='Analítico Cp.'!$B40),-('Diário 1º PA'!$P$5:$P$1982=N$1),('Diário 1º PA'!$F$5:$F$1982))+SUMPRODUCT(-('Diário 2º PA'!$E$5:$E$2027='Analítico Cp.'!$B40),-('Diário 2º PA'!$P$5:$P$2027=N$1),('Diário 2º PA'!$F$5:$F$2027))+SUMPRODUCT(-('Diário 3º PA'!$E$5:$E$2043='Analítico Cp.'!$B40),-('Diário 3º PA'!$P$5:$P$2043=N$1),('Diário 3º PA'!$F$5:$F$2043))+SUMPRODUCT(-('Diário 4º PA'!$E$5:$E$2010='Analítico Cp.'!$B40),-('Diário 4º PA'!$P$5:$P$2010=N$1),('Diário 4º PA'!$F$5:$F$2010))+SUMPRODUCT(-(Comp.!$D$5:$D$254='Analítico Cp.'!$B40),-(Comp.!$L$5:$L$254=N$1),(Comp.!$E$5:$E$254))</f>
        <v>0</v>
      </c>
      <c r="O40" s="16">
        <f t="shared" si="4"/>
        <v>0</v>
      </c>
      <c r="P40" s="191">
        <f t="shared" si="5"/>
        <v>0</v>
      </c>
    </row>
    <row r="41" spans="1:16" ht="23.25" customHeight="1" x14ac:dyDescent="0.2">
      <c r="A41" s="68" t="s">
        <v>246</v>
      </c>
      <c r="B41" s="67" t="s">
        <v>175</v>
      </c>
      <c r="C41" s="15">
        <f>SUMPRODUCT(-('Diário 1º PA'!$E$5:$E$1982='Analítico Cp.'!$B41),-('Diário 1º PA'!$P$5:$P$1982=C$1),('Diário 1º PA'!$F$5:$F$1982))+SUMPRODUCT(-('Diário 2º PA'!$E$5:$E$2027='Analítico Cp.'!$B41),-('Diário 2º PA'!$P$5:$P$2027=C$1),('Diário 2º PA'!$F$5:$F$2027))+SUMPRODUCT(-('Diário 3º PA'!$E$5:$E$2043='Analítico Cp.'!$B41),-('Diário 3º PA'!$P$5:$P$2043=C$1),('Diário 3º PA'!$F$5:$F$2043))+SUMPRODUCT(-('Diário 4º PA'!$E$5:$E$2010='Analítico Cp.'!$B41),-('Diário 4º PA'!$P$5:$P$2010=C$1),('Diário 4º PA'!$F$5:$F$2010))+SUMPRODUCT(-(Comp.!$D$5:$D$254='Analítico Cp.'!$B41),-(Comp.!$L$5:$L$254=C$1),(Comp.!$E$5:$E$254))</f>
        <v>31877.599999999999</v>
      </c>
      <c r="D41" s="15">
        <f>SUMPRODUCT(-('Diário 1º PA'!$E$5:$E$1982='Analítico Cp.'!$B41),-('Diário 1º PA'!$P$5:$P$1982=D$1),('Diário 1º PA'!$F$5:$F$1982))+SUMPRODUCT(-('Diário 2º PA'!$E$5:$E$2027='Analítico Cp.'!$B41),-('Diário 2º PA'!$P$5:$P$2027=D$1),('Diário 2º PA'!$F$5:$F$2027))+SUMPRODUCT(-('Diário 3º PA'!$E$5:$E$2043='Analítico Cp.'!$B41),-('Diário 3º PA'!$P$5:$P$2043=D$1),('Diário 3º PA'!$F$5:$F$2043))+SUMPRODUCT(-('Diário 4º PA'!$E$5:$E$2010='Analítico Cp.'!$B41),-('Diário 4º PA'!$P$5:$P$2010=D$1),('Diário 4º PA'!$F$5:$F$2010))+SUMPRODUCT(-(Comp.!$D$5:$D$254='Analítico Cp.'!$B41),-(Comp.!$L$5:$L$254=D$1),(Comp.!$E$5:$E$254))</f>
        <v>23681.5</v>
      </c>
      <c r="E41" s="15">
        <f>SUMPRODUCT(-('Diário 1º PA'!$E$5:$E$1982='Analítico Cp.'!$B41),-('Diário 1º PA'!$P$5:$P$1982=E$1),('Diário 1º PA'!$F$5:$F$1982))+SUMPRODUCT(-('Diário 2º PA'!$E$5:$E$2027='Analítico Cp.'!$B41),-('Diário 2º PA'!$P$5:$P$2027=E$1),('Diário 2º PA'!$F$5:$F$2027))+SUMPRODUCT(-('Diário 3º PA'!$E$5:$E$2043='Analítico Cp.'!$B41),-('Diário 3º PA'!$P$5:$P$2043=E$1),('Diário 3º PA'!$F$5:$F$2043))+SUMPRODUCT(-('Diário 4º PA'!$E$5:$E$2010='Analítico Cp.'!$B41),-('Diário 4º PA'!$P$5:$P$2010=E$1),('Diário 4º PA'!$F$5:$F$2010))+SUMPRODUCT(-(Comp.!$D$5:$D$254='Analítico Cp.'!$B41),-(Comp.!$L$5:$L$254=E$1),(Comp.!$E$5:$E$254))</f>
        <v>57000</v>
      </c>
      <c r="F41" s="15">
        <f>SUMPRODUCT(-('Diário 1º PA'!$E$5:$E$1982='Analítico Cp.'!$B41),-('Diário 1º PA'!$P$5:$P$1982=F$1),('Diário 1º PA'!$F$5:$F$1982))+SUMPRODUCT(-('Diário 2º PA'!$E$5:$E$2027='Analítico Cp.'!$B41),-('Diário 2º PA'!$P$5:$P$2027=F$1),('Diário 2º PA'!$F$5:$F$2027))+SUMPRODUCT(-('Diário 3º PA'!$E$5:$E$2043='Analítico Cp.'!$B41),-('Diário 3º PA'!$P$5:$P$2043=F$1),('Diário 3º PA'!$F$5:$F$2043))+SUMPRODUCT(-('Diário 4º PA'!$E$5:$E$2010='Analítico Cp.'!$B41),-('Diário 4º PA'!$P$5:$P$2010=F$1),('Diário 4º PA'!$F$5:$F$2010))+SUMPRODUCT(-(Comp.!$D$5:$D$254='Analítico Cp.'!$B41),-(Comp.!$L$5:$L$254=F$1),(Comp.!$E$5:$E$254))</f>
        <v>0</v>
      </c>
      <c r="G41" s="15">
        <f>SUMPRODUCT(-('Diário 1º PA'!$E$5:$E$1982='Analítico Cp.'!$B41),-('Diário 1º PA'!$P$5:$P$1982=G$1),('Diário 1º PA'!$F$5:$F$1982))+SUMPRODUCT(-('Diário 2º PA'!$E$5:$E$2027='Analítico Cp.'!$B41),-('Diário 2º PA'!$P$5:$P$2027=G$1),('Diário 2º PA'!$F$5:$F$2027))+SUMPRODUCT(-('Diário 3º PA'!$E$5:$E$2043='Analítico Cp.'!$B41),-('Diário 3º PA'!$P$5:$P$2043=G$1),('Diário 3º PA'!$F$5:$F$2043))+SUMPRODUCT(-('Diário 4º PA'!$E$5:$E$2010='Analítico Cp.'!$B41),-('Diário 4º PA'!$P$5:$P$2010=G$1),('Diário 4º PA'!$F$5:$F$2010))+SUMPRODUCT(-(Comp.!$D$5:$D$254='Analítico Cp.'!$B41),-(Comp.!$L$5:$L$254=G$1),(Comp.!$E$5:$E$254))</f>
        <v>0</v>
      </c>
      <c r="H41" s="15">
        <f>SUMPRODUCT(-('Diário 1º PA'!$E$5:$E$1982='Analítico Cp.'!$B41),-('Diário 1º PA'!$P$5:$P$1982=H$1),('Diário 1º PA'!$F$5:$F$1982))+SUMPRODUCT(-('Diário 2º PA'!$E$5:$E$2027='Analítico Cp.'!$B41),-('Diário 2º PA'!$P$5:$P$2027=H$1),('Diário 2º PA'!$F$5:$F$2027))+SUMPRODUCT(-('Diário 3º PA'!$E$5:$E$2043='Analítico Cp.'!$B41),-('Diário 3º PA'!$P$5:$P$2043=H$1),('Diário 3º PA'!$F$5:$F$2043))+SUMPRODUCT(-('Diário 4º PA'!$E$5:$E$2010='Analítico Cp.'!$B41),-('Diário 4º PA'!$P$5:$P$2010=H$1),('Diário 4º PA'!$F$5:$F$2010))+SUMPRODUCT(-(Comp.!$D$5:$D$254='Analítico Cp.'!$B41),-(Comp.!$L$5:$L$254=H$1),(Comp.!$E$5:$E$254))</f>
        <v>0</v>
      </c>
      <c r="I41" s="15">
        <f>SUMPRODUCT(-('Diário 1º PA'!$E$5:$E$1982='Analítico Cp.'!$B41),-('Diário 1º PA'!$P$5:$P$1982=I$1),('Diário 1º PA'!$F$5:$F$1982))+SUMPRODUCT(-('Diário 2º PA'!$E$5:$E$2027='Analítico Cp.'!$B41),-('Diário 2º PA'!$P$5:$P$2027=I$1),('Diário 2º PA'!$F$5:$F$2027))+SUMPRODUCT(-('Diário 3º PA'!$E$5:$E$2043='Analítico Cp.'!$B41),-('Diário 3º PA'!$P$5:$P$2043=I$1),('Diário 3º PA'!$F$5:$F$2043))+SUMPRODUCT(-('Diário 4º PA'!$E$5:$E$2010='Analítico Cp.'!$B41),-('Diário 4º PA'!$P$5:$P$2010=I$1),('Diário 4º PA'!$F$5:$F$2010))+SUMPRODUCT(-(Comp.!$D$5:$D$254='Analítico Cp.'!$B41),-(Comp.!$L$5:$L$254=I$1),(Comp.!$E$5:$E$254))</f>
        <v>0</v>
      </c>
      <c r="J41" s="15">
        <f>SUMPRODUCT(-('Diário 1º PA'!$E$5:$E$1982='Analítico Cp.'!$B41),-('Diário 1º PA'!$P$5:$P$1982=J$1),('Diário 1º PA'!$F$5:$F$1982))+SUMPRODUCT(-('Diário 2º PA'!$E$5:$E$2027='Analítico Cp.'!$B41),-('Diário 2º PA'!$P$5:$P$2027=J$1),('Diário 2º PA'!$F$5:$F$2027))+SUMPRODUCT(-('Diário 3º PA'!$E$5:$E$2043='Analítico Cp.'!$B41),-('Diário 3º PA'!$P$5:$P$2043=J$1),('Diário 3º PA'!$F$5:$F$2043))+SUMPRODUCT(-('Diário 4º PA'!$E$5:$E$2010='Analítico Cp.'!$B41),-('Diário 4º PA'!$P$5:$P$2010=J$1),('Diário 4º PA'!$F$5:$F$2010))+SUMPRODUCT(-(Comp.!$D$5:$D$254='Analítico Cp.'!$B41),-(Comp.!$L$5:$L$254=J$1),(Comp.!$E$5:$E$254))</f>
        <v>0</v>
      </c>
      <c r="K41" s="15">
        <f>SUMPRODUCT(-('Diário 1º PA'!$E$5:$E$1982='Analítico Cp.'!$B41),-('Diário 1º PA'!$P$5:$P$1982=K$1),('Diário 1º PA'!$F$5:$F$1982))+SUMPRODUCT(-('Diário 2º PA'!$E$5:$E$2027='Analítico Cp.'!$B41),-('Diário 2º PA'!$P$5:$P$2027=K$1),('Diário 2º PA'!$F$5:$F$2027))+SUMPRODUCT(-('Diário 3º PA'!$E$5:$E$2043='Analítico Cp.'!$B41),-('Diário 3º PA'!$P$5:$P$2043=K$1),('Diário 3º PA'!$F$5:$F$2043))+SUMPRODUCT(-('Diário 4º PA'!$E$5:$E$2010='Analítico Cp.'!$B41),-('Diário 4º PA'!$P$5:$P$2010=K$1),('Diário 4º PA'!$F$5:$F$2010))+SUMPRODUCT(-(Comp.!$D$5:$D$254='Analítico Cp.'!$B41),-(Comp.!$L$5:$L$254=K$1),(Comp.!$E$5:$E$254))</f>
        <v>0</v>
      </c>
      <c r="L41" s="15">
        <f>SUMPRODUCT(-('Diário 1º PA'!$E$5:$E$1982='Analítico Cp.'!$B41),-('Diário 1º PA'!$P$5:$P$1982=L$1),('Diário 1º PA'!$F$5:$F$1982))+SUMPRODUCT(-('Diário 2º PA'!$E$5:$E$2027='Analítico Cp.'!$B41),-('Diário 2º PA'!$P$5:$P$2027=L$1),('Diário 2º PA'!$F$5:$F$2027))+SUMPRODUCT(-('Diário 3º PA'!$E$5:$E$2043='Analítico Cp.'!$B41),-('Diário 3º PA'!$P$5:$P$2043=L$1),('Diário 3º PA'!$F$5:$F$2043))+SUMPRODUCT(-('Diário 4º PA'!$E$5:$E$2010='Analítico Cp.'!$B41),-('Diário 4º PA'!$P$5:$P$2010=L$1),('Diário 4º PA'!$F$5:$F$2010))+SUMPRODUCT(-(Comp.!$D$5:$D$254='Analítico Cp.'!$B41),-(Comp.!$L$5:$L$254=L$1),(Comp.!$E$5:$E$254))</f>
        <v>0</v>
      </c>
      <c r="M41" s="15">
        <f>SUMPRODUCT(-('Diário 1º PA'!$E$5:$E$1982='Analítico Cp.'!$B41),-('Diário 1º PA'!$P$5:$P$1982=M$1),('Diário 1º PA'!$F$5:$F$1982))+SUMPRODUCT(-('Diário 2º PA'!$E$5:$E$2027='Analítico Cp.'!$B41),-('Diário 2º PA'!$P$5:$P$2027=M$1),('Diário 2º PA'!$F$5:$F$2027))+SUMPRODUCT(-('Diário 3º PA'!$E$5:$E$2043='Analítico Cp.'!$B41),-('Diário 3º PA'!$P$5:$P$2043=M$1),('Diário 3º PA'!$F$5:$F$2043))+SUMPRODUCT(-('Diário 4º PA'!$E$5:$E$2010='Analítico Cp.'!$B41),-('Diário 4º PA'!$P$5:$P$2010=M$1),('Diário 4º PA'!$F$5:$F$2010))+SUMPRODUCT(-(Comp.!$D$5:$D$254='Analítico Cp.'!$B41),-(Comp.!$L$5:$L$254=M$1),(Comp.!$E$5:$E$254))</f>
        <v>0</v>
      </c>
      <c r="N41" s="15">
        <f>SUMPRODUCT(-('Diário 1º PA'!$E$5:$E$1982='Analítico Cp.'!$B41),-('Diário 1º PA'!$P$5:$P$1982=N$1),('Diário 1º PA'!$F$5:$F$1982))+SUMPRODUCT(-('Diário 2º PA'!$E$5:$E$2027='Analítico Cp.'!$B41),-('Diário 2º PA'!$P$5:$P$2027=N$1),('Diário 2º PA'!$F$5:$F$2027))+SUMPRODUCT(-('Diário 3º PA'!$E$5:$E$2043='Analítico Cp.'!$B41),-('Diário 3º PA'!$P$5:$P$2043=N$1),('Diário 3º PA'!$F$5:$F$2043))+SUMPRODUCT(-('Diário 4º PA'!$E$5:$E$2010='Analítico Cp.'!$B41),-('Diário 4º PA'!$P$5:$P$2010=N$1),('Diário 4º PA'!$F$5:$F$2010))+SUMPRODUCT(-(Comp.!$D$5:$D$254='Analítico Cp.'!$B41),-(Comp.!$L$5:$L$254=N$1),(Comp.!$E$5:$E$254))</f>
        <v>0</v>
      </c>
      <c r="O41" s="16">
        <f t="shared" si="4"/>
        <v>112559.1</v>
      </c>
      <c r="P41" s="191">
        <f t="shared" si="5"/>
        <v>9.7413337511495432E-3</v>
      </c>
    </row>
    <row r="42" spans="1:16" ht="23.25" customHeight="1" x14ac:dyDescent="0.2">
      <c r="A42" s="68" t="s">
        <v>247</v>
      </c>
      <c r="B42" s="67" t="s">
        <v>393</v>
      </c>
      <c r="C42" s="15">
        <f>SUMPRODUCT(-('Diário 1º PA'!$E$5:$E$1982='Analítico Cp.'!$B42),-('Diário 1º PA'!$P$5:$P$1982=C$1),('Diário 1º PA'!$F$5:$F$1982))+SUMPRODUCT(-('Diário 2º PA'!$E$5:$E$2027='Analítico Cp.'!$B42),-('Diário 2º PA'!$P$5:$P$2027=C$1),('Diário 2º PA'!$F$5:$F$2027))+SUMPRODUCT(-('Diário 3º PA'!$E$5:$E$2043='Analítico Cp.'!$B42),-('Diário 3º PA'!$P$5:$P$2043=C$1),('Diário 3º PA'!$F$5:$F$2043))+SUMPRODUCT(-('Diário 4º PA'!$E$5:$E$2010='Analítico Cp.'!$B42),-('Diário 4º PA'!$P$5:$P$2010=C$1),('Diário 4º PA'!$F$5:$F$2010))+SUMPRODUCT(-(Comp.!$D$5:$D$254='Analítico Cp.'!$B42),-(Comp.!$L$5:$L$254=C$1),(Comp.!$E$5:$E$254))</f>
        <v>0</v>
      </c>
      <c r="D42" s="15">
        <f>SUMPRODUCT(-('Diário 1º PA'!$E$5:$E$1982='Analítico Cp.'!$B42),-('Diário 1º PA'!$P$5:$P$1982=D$1),('Diário 1º PA'!$F$5:$F$1982))+SUMPRODUCT(-('Diário 2º PA'!$E$5:$E$2027='Analítico Cp.'!$B42),-('Diário 2º PA'!$P$5:$P$2027=D$1),('Diário 2º PA'!$F$5:$F$2027))+SUMPRODUCT(-('Diário 3º PA'!$E$5:$E$2043='Analítico Cp.'!$B42),-('Diário 3º PA'!$P$5:$P$2043=D$1),('Diário 3º PA'!$F$5:$F$2043))+SUMPRODUCT(-('Diário 4º PA'!$E$5:$E$2010='Analítico Cp.'!$B42),-('Diário 4º PA'!$P$5:$P$2010=D$1),('Diário 4º PA'!$F$5:$F$2010))+SUMPRODUCT(-(Comp.!$D$5:$D$254='Analítico Cp.'!$B42),-(Comp.!$L$5:$L$254=D$1),(Comp.!$E$5:$E$254))</f>
        <v>0</v>
      </c>
      <c r="E42" s="15">
        <f>SUMPRODUCT(-('Diário 1º PA'!$E$5:$E$1982='Analítico Cp.'!$B42),-('Diário 1º PA'!$P$5:$P$1982=E$1),('Diário 1º PA'!$F$5:$F$1982))+SUMPRODUCT(-('Diário 2º PA'!$E$5:$E$2027='Analítico Cp.'!$B42),-('Diário 2º PA'!$P$5:$P$2027=E$1),('Diário 2º PA'!$F$5:$F$2027))+SUMPRODUCT(-('Diário 3º PA'!$E$5:$E$2043='Analítico Cp.'!$B42),-('Diário 3º PA'!$P$5:$P$2043=E$1),('Diário 3º PA'!$F$5:$F$2043))+SUMPRODUCT(-('Diário 4º PA'!$E$5:$E$2010='Analítico Cp.'!$B42),-('Diário 4º PA'!$P$5:$P$2010=E$1),('Diário 4º PA'!$F$5:$F$2010))+SUMPRODUCT(-(Comp.!$D$5:$D$254='Analítico Cp.'!$B42),-(Comp.!$L$5:$L$254=E$1),(Comp.!$E$5:$E$254))</f>
        <v>0</v>
      </c>
      <c r="F42" s="15">
        <f>SUMPRODUCT(-('Diário 1º PA'!$E$5:$E$1982='Analítico Cp.'!$B42),-('Diário 1º PA'!$P$5:$P$1982=F$1),('Diário 1º PA'!$F$5:$F$1982))+SUMPRODUCT(-('Diário 2º PA'!$E$5:$E$2027='Analítico Cp.'!$B42),-('Diário 2º PA'!$P$5:$P$2027=F$1),('Diário 2º PA'!$F$5:$F$2027))+SUMPRODUCT(-('Diário 3º PA'!$E$5:$E$2043='Analítico Cp.'!$B42),-('Diário 3º PA'!$P$5:$P$2043=F$1),('Diário 3º PA'!$F$5:$F$2043))+SUMPRODUCT(-('Diário 4º PA'!$E$5:$E$2010='Analítico Cp.'!$B42),-('Diário 4º PA'!$P$5:$P$2010=F$1),('Diário 4º PA'!$F$5:$F$2010))+SUMPRODUCT(-(Comp.!$D$5:$D$254='Analítico Cp.'!$B42),-(Comp.!$L$5:$L$254=F$1),(Comp.!$E$5:$E$254))</f>
        <v>0</v>
      </c>
      <c r="G42" s="15">
        <f>SUMPRODUCT(-('Diário 1º PA'!$E$5:$E$1982='Analítico Cp.'!$B42),-('Diário 1º PA'!$P$5:$P$1982=G$1),('Diário 1º PA'!$F$5:$F$1982))+SUMPRODUCT(-('Diário 2º PA'!$E$5:$E$2027='Analítico Cp.'!$B42),-('Diário 2º PA'!$P$5:$P$2027=G$1),('Diário 2º PA'!$F$5:$F$2027))+SUMPRODUCT(-('Diário 3º PA'!$E$5:$E$2043='Analítico Cp.'!$B42),-('Diário 3º PA'!$P$5:$P$2043=G$1),('Diário 3º PA'!$F$5:$F$2043))+SUMPRODUCT(-('Diário 4º PA'!$E$5:$E$2010='Analítico Cp.'!$B42),-('Diário 4º PA'!$P$5:$P$2010=G$1),('Diário 4º PA'!$F$5:$F$2010))+SUMPRODUCT(-(Comp.!$D$5:$D$254='Analítico Cp.'!$B42),-(Comp.!$L$5:$L$254=G$1),(Comp.!$E$5:$E$254))</f>
        <v>0</v>
      </c>
      <c r="H42" s="15">
        <f>SUMPRODUCT(-('Diário 1º PA'!$E$5:$E$1982='Analítico Cp.'!$B42),-('Diário 1º PA'!$P$5:$P$1982=H$1),('Diário 1º PA'!$F$5:$F$1982))+SUMPRODUCT(-('Diário 2º PA'!$E$5:$E$2027='Analítico Cp.'!$B42),-('Diário 2º PA'!$P$5:$P$2027=H$1),('Diário 2º PA'!$F$5:$F$2027))+SUMPRODUCT(-('Diário 3º PA'!$E$5:$E$2043='Analítico Cp.'!$B42),-('Diário 3º PA'!$P$5:$P$2043=H$1),('Diário 3º PA'!$F$5:$F$2043))+SUMPRODUCT(-('Diário 4º PA'!$E$5:$E$2010='Analítico Cp.'!$B42),-('Diário 4º PA'!$P$5:$P$2010=H$1),('Diário 4º PA'!$F$5:$F$2010))+SUMPRODUCT(-(Comp.!$D$5:$D$254='Analítico Cp.'!$B42),-(Comp.!$L$5:$L$254=H$1),(Comp.!$E$5:$E$254))</f>
        <v>0</v>
      </c>
      <c r="I42" s="15">
        <f>SUMPRODUCT(-('Diário 1º PA'!$E$5:$E$1982='Analítico Cp.'!$B42),-('Diário 1º PA'!$P$5:$P$1982=I$1),('Diário 1º PA'!$F$5:$F$1982))+SUMPRODUCT(-('Diário 2º PA'!$E$5:$E$2027='Analítico Cp.'!$B42),-('Diário 2º PA'!$P$5:$P$2027=I$1),('Diário 2º PA'!$F$5:$F$2027))+SUMPRODUCT(-('Diário 3º PA'!$E$5:$E$2043='Analítico Cp.'!$B42),-('Diário 3º PA'!$P$5:$P$2043=I$1),('Diário 3º PA'!$F$5:$F$2043))+SUMPRODUCT(-('Diário 4º PA'!$E$5:$E$2010='Analítico Cp.'!$B42),-('Diário 4º PA'!$P$5:$P$2010=I$1),('Diário 4º PA'!$F$5:$F$2010))+SUMPRODUCT(-(Comp.!$D$5:$D$254='Analítico Cp.'!$B42),-(Comp.!$L$5:$L$254=I$1),(Comp.!$E$5:$E$254))</f>
        <v>0</v>
      </c>
      <c r="J42" s="15">
        <f>SUMPRODUCT(-('Diário 1º PA'!$E$5:$E$1982='Analítico Cp.'!$B42),-('Diário 1º PA'!$P$5:$P$1982=J$1),('Diário 1º PA'!$F$5:$F$1982))+SUMPRODUCT(-('Diário 2º PA'!$E$5:$E$2027='Analítico Cp.'!$B42),-('Diário 2º PA'!$P$5:$P$2027=J$1),('Diário 2º PA'!$F$5:$F$2027))+SUMPRODUCT(-('Diário 3º PA'!$E$5:$E$2043='Analítico Cp.'!$B42),-('Diário 3º PA'!$P$5:$P$2043=J$1),('Diário 3º PA'!$F$5:$F$2043))+SUMPRODUCT(-('Diário 4º PA'!$E$5:$E$2010='Analítico Cp.'!$B42),-('Diário 4º PA'!$P$5:$P$2010=J$1),('Diário 4º PA'!$F$5:$F$2010))+SUMPRODUCT(-(Comp.!$D$5:$D$254='Analítico Cp.'!$B42),-(Comp.!$L$5:$L$254=J$1),(Comp.!$E$5:$E$254))</f>
        <v>0</v>
      </c>
      <c r="K42" s="15">
        <f>SUMPRODUCT(-('Diário 1º PA'!$E$5:$E$1982='Analítico Cp.'!$B42),-('Diário 1º PA'!$P$5:$P$1982=K$1),('Diário 1º PA'!$F$5:$F$1982))+SUMPRODUCT(-('Diário 2º PA'!$E$5:$E$2027='Analítico Cp.'!$B42),-('Diário 2º PA'!$P$5:$P$2027=K$1),('Diário 2º PA'!$F$5:$F$2027))+SUMPRODUCT(-('Diário 3º PA'!$E$5:$E$2043='Analítico Cp.'!$B42),-('Diário 3º PA'!$P$5:$P$2043=K$1),('Diário 3º PA'!$F$5:$F$2043))+SUMPRODUCT(-('Diário 4º PA'!$E$5:$E$2010='Analítico Cp.'!$B42),-('Diário 4º PA'!$P$5:$P$2010=K$1),('Diário 4º PA'!$F$5:$F$2010))+SUMPRODUCT(-(Comp.!$D$5:$D$254='Analítico Cp.'!$B42),-(Comp.!$L$5:$L$254=K$1),(Comp.!$E$5:$E$254))</f>
        <v>0</v>
      </c>
      <c r="L42" s="15">
        <f>SUMPRODUCT(-('Diário 1º PA'!$E$5:$E$1982='Analítico Cp.'!$B42),-('Diário 1º PA'!$P$5:$P$1982=L$1),('Diário 1º PA'!$F$5:$F$1982))+SUMPRODUCT(-('Diário 2º PA'!$E$5:$E$2027='Analítico Cp.'!$B42),-('Diário 2º PA'!$P$5:$P$2027=L$1),('Diário 2º PA'!$F$5:$F$2027))+SUMPRODUCT(-('Diário 3º PA'!$E$5:$E$2043='Analítico Cp.'!$B42),-('Diário 3º PA'!$P$5:$P$2043=L$1),('Diário 3º PA'!$F$5:$F$2043))+SUMPRODUCT(-('Diário 4º PA'!$E$5:$E$2010='Analítico Cp.'!$B42),-('Diário 4º PA'!$P$5:$P$2010=L$1),('Diário 4º PA'!$F$5:$F$2010))+SUMPRODUCT(-(Comp.!$D$5:$D$254='Analítico Cp.'!$B42),-(Comp.!$L$5:$L$254=L$1),(Comp.!$E$5:$E$254))</f>
        <v>0</v>
      </c>
      <c r="M42" s="15">
        <f>SUMPRODUCT(-('Diário 1º PA'!$E$5:$E$1982='Analítico Cp.'!$B42),-('Diário 1º PA'!$P$5:$P$1982=M$1),('Diário 1º PA'!$F$5:$F$1982))+SUMPRODUCT(-('Diário 2º PA'!$E$5:$E$2027='Analítico Cp.'!$B42),-('Diário 2º PA'!$P$5:$P$2027=M$1),('Diário 2º PA'!$F$5:$F$2027))+SUMPRODUCT(-('Diário 3º PA'!$E$5:$E$2043='Analítico Cp.'!$B42),-('Diário 3º PA'!$P$5:$P$2043=M$1),('Diário 3º PA'!$F$5:$F$2043))+SUMPRODUCT(-('Diário 4º PA'!$E$5:$E$2010='Analítico Cp.'!$B42),-('Diário 4º PA'!$P$5:$P$2010=M$1),('Diário 4º PA'!$F$5:$F$2010))+SUMPRODUCT(-(Comp.!$D$5:$D$254='Analítico Cp.'!$B42),-(Comp.!$L$5:$L$254=M$1),(Comp.!$E$5:$E$254))</f>
        <v>0</v>
      </c>
      <c r="N42" s="15">
        <f>SUMPRODUCT(-('Diário 1º PA'!$E$5:$E$1982='Analítico Cp.'!$B42),-('Diário 1º PA'!$P$5:$P$1982=N$1),('Diário 1º PA'!$F$5:$F$1982))+SUMPRODUCT(-('Diário 2º PA'!$E$5:$E$2027='Analítico Cp.'!$B42),-('Diário 2º PA'!$P$5:$P$2027=N$1),('Diário 2º PA'!$F$5:$F$2027))+SUMPRODUCT(-('Diário 3º PA'!$E$5:$E$2043='Analítico Cp.'!$B42),-('Diário 3º PA'!$P$5:$P$2043=N$1),('Diário 3º PA'!$F$5:$F$2043))+SUMPRODUCT(-('Diário 4º PA'!$E$5:$E$2010='Analítico Cp.'!$B42),-('Diário 4º PA'!$P$5:$P$2010=N$1),('Diário 4º PA'!$F$5:$F$2010))+SUMPRODUCT(-(Comp.!$D$5:$D$254='Analítico Cp.'!$B42),-(Comp.!$L$5:$L$254=N$1),(Comp.!$E$5:$E$254))</f>
        <v>0</v>
      </c>
      <c r="O42" s="16">
        <f>SUM(C42:N42)</f>
        <v>0</v>
      </c>
      <c r="P42" s="191">
        <f t="shared" si="5"/>
        <v>0</v>
      </c>
    </row>
    <row r="43" spans="1:16" s="37" customFormat="1" ht="23.25" customHeight="1" x14ac:dyDescent="0.2">
      <c r="A43" s="68" t="s">
        <v>392</v>
      </c>
      <c r="B43" s="66" t="s">
        <v>394</v>
      </c>
      <c r="C43" s="15">
        <f>SUMPRODUCT(-('Diário 1º PA'!$E$5:$E$1982='Analítico Cp.'!$B43),-('Diário 1º PA'!$P$5:$P$1982=C$1),('Diário 1º PA'!$F$5:$F$1982))+SUMPRODUCT(-('Diário 2º PA'!$E$5:$E$2027='Analítico Cp.'!$B43),-('Diário 2º PA'!$P$5:$P$2027=C$1),('Diário 2º PA'!$F$5:$F$2027))+SUMPRODUCT(-('Diário 3º PA'!$E$5:$E$2043='Analítico Cp.'!$B43),-('Diário 3º PA'!$P$5:$P$2043=C$1),('Diário 3º PA'!$F$5:$F$2043))+SUMPRODUCT(-('Diário 4º PA'!$E$5:$E$2010='Analítico Cp.'!$B43),-('Diário 4º PA'!$P$5:$P$2010=C$1),('Diário 4º PA'!$F$5:$F$2010))+SUMPRODUCT(-(Comp.!$D$5:$D$254='Analítico Cp.'!$B43),-(Comp.!$L$5:$L$254=C$1),(Comp.!$E$5:$E$254))</f>
        <v>0</v>
      </c>
      <c r="D43" s="15">
        <f>SUMPRODUCT(-('Diário 1º PA'!$E$5:$E$1982='Analítico Cp.'!$B43),-('Diário 1º PA'!$P$5:$P$1982=D$1),('Diário 1º PA'!$F$5:$F$1982))+SUMPRODUCT(-('Diário 2º PA'!$E$5:$E$2027='Analítico Cp.'!$B43),-('Diário 2º PA'!$P$5:$P$2027=D$1),('Diário 2º PA'!$F$5:$F$2027))+SUMPRODUCT(-('Diário 3º PA'!$E$5:$E$2043='Analítico Cp.'!$B43),-('Diário 3º PA'!$P$5:$P$2043=D$1),('Diário 3º PA'!$F$5:$F$2043))+SUMPRODUCT(-('Diário 4º PA'!$E$5:$E$2010='Analítico Cp.'!$B43),-('Diário 4º PA'!$P$5:$P$2010=D$1),('Diário 4º PA'!$F$5:$F$2010))+SUMPRODUCT(-(Comp.!$D$5:$D$254='Analítico Cp.'!$B43),-(Comp.!$L$5:$L$254=D$1),(Comp.!$E$5:$E$254))</f>
        <v>0</v>
      </c>
      <c r="E43" s="15">
        <f>SUMPRODUCT(-('Diário 1º PA'!$E$5:$E$1982='Analítico Cp.'!$B43),-('Diário 1º PA'!$P$5:$P$1982=E$1),('Diário 1º PA'!$F$5:$F$1982))+SUMPRODUCT(-('Diário 2º PA'!$E$5:$E$2027='Analítico Cp.'!$B43),-('Diário 2º PA'!$P$5:$P$2027=E$1),('Diário 2º PA'!$F$5:$F$2027))+SUMPRODUCT(-('Diário 3º PA'!$E$5:$E$2043='Analítico Cp.'!$B43),-('Diário 3º PA'!$P$5:$P$2043=E$1),('Diário 3º PA'!$F$5:$F$2043))+SUMPRODUCT(-('Diário 4º PA'!$E$5:$E$2010='Analítico Cp.'!$B43),-('Diário 4º PA'!$P$5:$P$2010=E$1),('Diário 4º PA'!$F$5:$F$2010))+SUMPRODUCT(-(Comp.!$D$5:$D$254='Analítico Cp.'!$B43),-(Comp.!$L$5:$L$254=E$1),(Comp.!$E$5:$E$254))</f>
        <v>0</v>
      </c>
      <c r="F43" s="15">
        <f>SUMPRODUCT(-('Diário 1º PA'!$E$5:$E$1982='Analítico Cp.'!$B43),-('Diário 1º PA'!$P$5:$P$1982=F$1),('Diário 1º PA'!$F$5:$F$1982))+SUMPRODUCT(-('Diário 2º PA'!$E$5:$E$2027='Analítico Cp.'!$B43),-('Diário 2º PA'!$P$5:$P$2027=F$1),('Diário 2º PA'!$F$5:$F$2027))+SUMPRODUCT(-('Diário 3º PA'!$E$5:$E$2043='Analítico Cp.'!$B43),-('Diário 3º PA'!$P$5:$P$2043=F$1),('Diário 3º PA'!$F$5:$F$2043))+SUMPRODUCT(-('Diário 4º PA'!$E$5:$E$2010='Analítico Cp.'!$B43),-('Diário 4º PA'!$P$5:$P$2010=F$1),('Diário 4º PA'!$F$5:$F$2010))+SUMPRODUCT(-(Comp.!$D$5:$D$254='Analítico Cp.'!$B43),-(Comp.!$L$5:$L$254=F$1),(Comp.!$E$5:$E$254))</f>
        <v>0</v>
      </c>
      <c r="G43" s="15">
        <f>SUMPRODUCT(-('Diário 1º PA'!$E$5:$E$1982='Analítico Cp.'!$B43),-('Diário 1º PA'!$P$5:$P$1982=G$1),('Diário 1º PA'!$F$5:$F$1982))+SUMPRODUCT(-('Diário 2º PA'!$E$5:$E$2027='Analítico Cp.'!$B43),-('Diário 2º PA'!$P$5:$P$2027=G$1),('Diário 2º PA'!$F$5:$F$2027))+SUMPRODUCT(-('Diário 3º PA'!$E$5:$E$2043='Analítico Cp.'!$B43),-('Diário 3º PA'!$P$5:$P$2043=G$1),('Diário 3º PA'!$F$5:$F$2043))+SUMPRODUCT(-('Diário 4º PA'!$E$5:$E$2010='Analítico Cp.'!$B43),-('Diário 4º PA'!$P$5:$P$2010=G$1),('Diário 4º PA'!$F$5:$F$2010))+SUMPRODUCT(-(Comp.!$D$5:$D$254='Analítico Cp.'!$B43),-(Comp.!$L$5:$L$254=G$1),(Comp.!$E$5:$E$254))</f>
        <v>0</v>
      </c>
      <c r="H43" s="15">
        <f>SUMPRODUCT(-('Diário 1º PA'!$E$5:$E$1982='Analítico Cp.'!$B43),-('Diário 1º PA'!$P$5:$P$1982=H$1),('Diário 1º PA'!$F$5:$F$1982))+SUMPRODUCT(-('Diário 2º PA'!$E$5:$E$2027='Analítico Cp.'!$B43),-('Diário 2º PA'!$P$5:$P$2027=H$1),('Diário 2º PA'!$F$5:$F$2027))+SUMPRODUCT(-('Diário 3º PA'!$E$5:$E$2043='Analítico Cp.'!$B43),-('Diário 3º PA'!$P$5:$P$2043=H$1),('Diário 3º PA'!$F$5:$F$2043))+SUMPRODUCT(-('Diário 4º PA'!$E$5:$E$2010='Analítico Cp.'!$B43),-('Diário 4º PA'!$P$5:$P$2010=H$1),('Diário 4º PA'!$F$5:$F$2010))+SUMPRODUCT(-(Comp.!$D$5:$D$254='Analítico Cp.'!$B43),-(Comp.!$L$5:$L$254=H$1),(Comp.!$E$5:$E$254))</f>
        <v>0</v>
      </c>
      <c r="I43" s="15">
        <f>SUMPRODUCT(-('Diário 1º PA'!$E$5:$E$1982='Analítico Cp.'!$B43),-('Diário 1º PA'!$P$5:$P$1982=I$1),('Diário 1º PA'!$F$5:$F$1982))+SUMPRODUCT(-('Diário 2º PA'!$E$5:$E$2027='Analítico Cp.'!$B43),-('Diário 2º PA'!$P$5:$P$2027=I$1),('Diário 2º PA'!$F$5:$F$2027))+SUMPRODUCT(-('Diário 3º PA'!$E$5:$E$2043='Analítico Cp.'!$B43),-('Diário 3º PA'!$P$5:$P$2043=I$1),('Diário 3º PA'!$F$5:$F$2043))+SUMPRODUCT(-('Diário 4º PA'!$E$5:$E$2010='Analítico Cp.'!$B43),-('Diário 4º PA'!$P$5:$P$2010=I$1),('Diário 4º PA'!$F$5:$F$2010))+SUMPRODUCT(-(Comp.!$D$5:$D$254='Analítico Cp.'!$B43),-(Comp.!$L$5:$L$254=I$1),(Comp.!$E$5:$E$254))</f>
        <v>0</v>
      </c>
      <c r="J43" s="15">
        <f>SUMPRODUCT(-('Diário 1º PA'!$E$5:$E$1982='Analítico Cp.'!$B43),-('Diário 1º PA'!$P$5:$P$1982=J$1),('Diário 1º PA'!$F$5:$F$1982))+SUMPRODUCT(-('Diário 2º PA'!$E$5:$E$2027='Analítico Cp.'!$B43),-('Diário 2º PA'!$P$5:$P$2027=J$1),('Diário 2º PA'!$F$5:$F$2027))+SUMPRODUCT(-('Diário 3º PA'!$E$5:$E$2043='Analítico Cp.'!$B43),-('Diário 3º PA'!$P$5:$P$2043=J$1),('Diário 3º PA'!$F$5:$F$2043))+SUMPRODUCT(-('Diário 4º PA'!$E$5:$E$2010='Analítico Cp.'!$B43),-('Diário 4º PA'!$P$5:$P$2010=J$1),('Diário 4º PA'!$F$5:$F$2010))+SUMPRODUCT(-(Comp.!$D$5:$D$254='Analítico Cp.'!$B43),-(Comp.!$L$5:$L$254=J$1),(Comp.!$E$5:$E$254))</f>
        <v>0</v>
      </c>
      <c r="K43" s="15">
        <f>SUMPRODUCT(-('Diário 1º PA'!$E$5:$E$1982='Analítico Cp.'!$B43),-('Diário 1º PA'!$P$5:$P$1982=K$1),('Diário 1º PA'!$F$5:$F$1982))+SUMPRODUCT(-('Diário 2º PA'!$E$5:$E$2027='Analítico Cp.'!$B43),-('Diário 2º PA'!$P$5:$P$2027=K$1),('Diário 2º PA'!$F$5:$F$2027))+SUMPRODUCT(-('Diário 3º PA'!$E$5:$E$2043='Analítico Cp.'!$B43),-('Diário 3º PA'!$P$5:$P$2043=K$1),('Diário 3º PA'!$F$5:$F$2043))+SUMPRODUCT(-('Diário 4º PA'!$E$5:$E$2010='Analítico Cp.'!$B43),-('Diário 4º PA'!$P$5:$P$2010=K$1),('Diário 4º PA'!$F$5:$F$2010))+SUMPRODUCT(-(Comp.!$D$5:$D$254='Analítico Cp.'!$B43),-(Comp.!$L$5:$L$254=K$1),(Comp.!$E$5:$E$254))</f>
        <v>0</v>
      </c>
      <c r="L43" s="15">
        <f>SUMPRODUCT(-('Diário 1º PA'!$E$5:$E$1982='Analítico Cp.'!$B43),-('Diário 1º PA'!$P$5:$P$1982=L$1),('Diário 1º PA'!$F$5:$F$1982))+SUMPRODUCT(-('Diário 2º PA'!$E$5:$E$2027='Analítico Cp.'!$B43),-('Diário 2º PA'!$P$5:$P$2027=L$1),('Diário 2º PA'!$F$5:$F$2027))+SUMPRODUCT(-('Diário 3º PA'!$E$5:$E$2043='Analítico Cp.'!$B43),-('Diário 3º PA'!$P$5:$P$2043=L$1),('Diário 3º PA'!$F$5:$F$2043))+SUMPRODUCT(-('Diário 4º PA'!$E$5:$E$2010='Analítico Cp.'!$B43),-('Diário 4º PA'!$P$5:$P$2010=L$1),('Diário 4º PA'!$F$5:$F$2010))+SUMPRODUCT(-(Comp.!$D$5:$D$254='Analítico Cp.'!$B43),-(Comp.!$L$5:$L$254=L$1),(Comp.!$E$5:$E$254))</f>
        <v>0</v>
      </c>
      <c r="M43" s="15">
        <f>SUMPRODUCT(-('Diário 1º PA'!$E$5:$E$1982='Analítico Cp.'!$B43),-('Diário 1º PA'!$P$5:$P$1982=M$1),('Diário 1º PA'!$F$5:$F$1982))+SUMPRODUCT(-('Diário 2º PA'!$E$5:$E$2027='Analítico Cp.'!$B43),-('Diário 2º PA'!$P$5:$P$2027=M$1),('Diário 2º PA'!$F$5:$F$2027))+SUMPRODUCT(-('Diário 3º PA'!$E$5:$E$2043='Analítico Cp.'!$B43),-('Diário 3º PA'!$P$5:$P$2043=M$1),('Diário 3º PA'!$F$5:$F$2043))+SUMPRODUCT(-('Diário 4º PA'!$E$5:$E$2010='Analítico Cp.'!$B43),-('Diário 4º PA'!$P$5:$P$2010=M$1),('Diário 4º PA'!$F$5:$F$2010))+SUMPRODUCT(-(Comp.!$D$5:$D$254='Analítico Cp.'!$B43),-(Comp.!$L$5:$L$254=M$1),(Comp.!$E$5:$E$254))</f>
        <v>0</v>
      </c>
      <c r="N43" s="15">
        <f>SUMPRODUCT(-('Diário 1º PA'!$E$5:$E$1982='Analítico Cp.'!$B43),-('Diário 1º PA'!$P$5:$P$1982=N$1),('Diário 1º PA'!$F$5:$F$1982))+SUMPRODUCT(-('Diário 2º PA'!$E$5:$E$2027='Analítico Cp.'!$B43),-('Diário 2º PA'!$P$5:$P$2027=N$1),('Diário 2º PA'!$F$5:$F$2027))+SUMPRODUCT(-('Diário 3º PA'!$E$5:$E$2043='Analítico Cp.'!$B43),-('Diário 3º PA'!$P$5:$P$2043=N$1),('Diário 3º PA'!$F$5:$F$2043))+SUMPRODUCT(-('Diário 4º PA'!$E$5:$E$2010='Analítico Cp.'!$B43),-('Diário 4º PA'!$P$5:$P$2010=N$1),('Diário 4º PA'!$F$5:$F$2010))+SUMPRODUCT(-(Comp.!$D$5:$D$254='Analítico Cp.'!$B43),-(Comp.!$L$5:$L$254=N$1),(Comp.!$E$5:$E$254))</f>
        <v>0</v>
      </c>
      <c r="O43" s="16">
        <f>SUM(C43:N43)</f>
        <v>0</v>
      </c>
      <c r="P43" s="191">
        <f t="shared" si="5"/>
        <v>0</v>
      </c>
    </row>
    <row r="44" spans="1:16" ht="23.25" customHeight="1" x14ac:dyDescent="0.2">
      <c r="A44" s="26"/>
      <c r="B44" s="27" t="s">
        <v>114</v>
      </c>
      <c r="C44" s="17">
        <f>SUBTOTAL(109,C31:C43)</f>
        <v>892090.97</v>
      </c>
      <c r="D44" s="17">
        <f>SUBTOTAL(109,D31:D43)</f>
        <v>951579.33000000007</v>
      </c>
      <c r="E44" s="17">
        <f>SUBTOTAL(109,E31:E43)</f>
        <v>998124.69000000018</v>
      </c>
      <c r="F44" s="17">
        <f t="shared" ref="F44:N44" si="6">SUBTOTAL(109,F31:F43)</f>
        <v>0</v>
      </c>
      <c r="G44" s="17">
        <f t="shared" si="6"/>
        <v>0</v>
      </c>
      <c r="H44" s="17">
        <f t="shared" si="6"/>
        <v>0</v>
      </c>
      <c r="I44" s="17">
        <f t="shared" si="6"/>
        <v>0</v>
      </c>
      <c r="J44" s="17">
        <f t="shared" si="6"/>
        <v>0</v>
      </c>
      <c r="K44" s="17">
        <f t="shared" si="6"/>
        <v>0</v>
      </c>
      <c r="L44" s="17">
        <f t="shared" si="6"/>
        <v>0</v>
      </c>
      <c r="M44" s="17">
        <f t="shared" si="6"/>
        <v>0</v>
      </c>
      <c r="N44" s="17">
        <f t="shared" si="6"/>
        <v>0</v>
      </c>
      <c r="O44" s="17">
        <f>SUBTOTAL(109,O31:O43)</f>
        <v>2841794.9899999993</v>
      </c>
      <c r="P44" s="197">
        <f t="shared" si="5"/>
        <v>0.24594078532908195</v>
      </c>
    </row>
    <row r="45" spans="1:16" ht="23.25" customHeight="1" x14ac:dyDescent="0.2">
      <c r="A45" s="24" t="s">
        <v>14</v>
      </c>
      <c r="B45" s="36" t="s">
        <v>38</v>
      </c>
      <c r="C45" s="73"/>
      <c r="D45" s="73"/>
      <c r="E45" s="73"/>
      <c r="F45" s="73"/>
      <c r="G45" s="73"/>
      <c r="H45" s="73"/>
      <c r="I45" s="73"/>
      <c r="J45" s="73"/>
      <c r="K45" s="73"/>
      <c r="L45" s="73"/>
      <c r="M45" s="73"/>
      <c r="N45" s="73"/>
      <c r="O45" s="73"/>
      <c r="P45" s="191"/>
    </row>
    <row r="46" spans="1:16" ht="23.25" customHeight="1" x14ac:dyDescent="0.2">
      <c r="A46" s="69" t="s">
        <v>109</v>
      </c>
      <c r="B46" s="67" t="s">
        <v>161</v>
      </c>
      <c r="C46" s="413">
        <f>SUMPRODUCT(-('Diário 1º PA'!$E$5:$E$1982='Analítico Cp.'!$B46),-('Diário 1º PA'!$P$5:$P$1982=C$1),('Diário 1º PA'!$F$5:$F$1982))+SUMPRODUCT(-('Diário 2º PA'!$E$5:$E$2027='Analítico Cp.'!$B46),-('Diário 2º PA'!$P$5:$P$2027=C$1),('Diário 2º PA'!$F$5:$F$2027))+SUMPRODUCT(-('Diário 3º PA'!$E$5:$E$2043='Analítico Cp.'!$B46),-('Diário 3º PA'!$P$5:$P$2043=C$1),('Diário 3º PA'!$F$5:$F$2043))+SUMPRODUCT(-('Diário 4º PA'!$E$5:$E$2010='Analítico Cp.'!$B46),-('Diário 4º PA'!$P$5:$P$2010=C$1),('Diário 4º PA'!$F$5:$F$2010))+SUMPRODUCT(-(Comp.!$D$5:$D$254='Analítico Cp.'!$B46),-(Comp.!$L$5:$L$254=C$1),(Comp.!$E$5:$E$254))</f>
        <v>0</v>
      </c>
      <c r="D46" s="413">
        <f>SUMPRODUCT(-('Diário 1º PA'!$E$5:$E$1982='Analítico Cp.'!$B46),-('Diário 1º PA'!$P$5:$P$1982=D$1),('Diário 1º PA'!$F$5:$F$1982))+SUMPRODUCT(-('Diário 2º PA'!$E$5:$E$2027='Analítico Cp.'!$B46),-('Diário 2º PA'!$P$5:$P$2027=D$1),('Diário 2º PA'!$F$5:$F$2027))+SUMPRODUCT(-('Diário 3º PA'!$E$5:$E$2043='Analítico Cp.'!$B46),-('Diário 3º PA'!$P$5:$P$2043=D$1),('Diário 3º PA'!$F$5:$F$2043))+SUMPRODUCT(-('Diário 4º PA'!$E$5:$E$2010='Analítico Cp.'!$B46),-('Diário 4º PA'!$P$5:$P$2010=D$1),('Diário 4º PA'!$F$5:$F$2010))+SUMPRODUCT(-(Comp.!$D$5:$D$254='Analítico Cp.'!$B46),-(Comp.!$L$5:$L$254=D$1),(Comp.!$E$5:$E$254))</f>
        <v>83641.850000000006</v>
      </c>
      <c r="E46" s="413">
        <f>SUMPRODUCT(-('Diário 1º PA'!$E$5:$E$1982='Analítico Cp.'!$B46),-('Diário 1º PA'!$P$5:$P$1982=E$1),('Diário 1º PA'!$F$5:$F$1982))+SUMPRODUCT(-('Diário 2º PA'!$E$5:$E$2027='Analítico Cp.'!$B46),-('Diário 2º PA'!$P$5:$P$2027=E$1),('Diário 2º PA'!$F$5:$F$2027))+SUMPRODUCT(-('Diário 3º PA'!$E$5:$E$2043='Analítico Cp.'!$B46),-('Diário 3º PA'!$P$5:$P$2043=E$1),('Diário 3º PA'!$F$5:$F$2043))+SUMPRODUCT(-('Diário 4º PA'!$E$5:$E$2010='Analítico Cp.'!$B46),-('Diário 4º PA'!$P$5:$P$2010=E$1),('Diário 4º PA'!$F$5:$F$2010))+SUMPRODUCT(-(Comp.!$D$5:$D$254='Analítico Cp.'!$B46),-(Comp.!$L$5:$L$254=E$1),(Comp.!$E$5:$E$254))</f>
        <v>84244.23000000001</v>
      </c>
      <c r="F46" s="413">
        <f>SUMPRODUCT(-('Diário 1º PA'!$E$5:$E$1982='Analítico Cp.'!$B46),-('Diário 1º PA'!$P$5:$P$1982=F$1),('Diário 1º PA'!$F$5:$F$1982))+SUMPRODUCT(-('Diário 2º PA'!$E$5:$E$2027='Analítico Cp.'!$B46),-('Diário 2º PA'!$P$5:$P$2027=F$1),('Diário 2º PA'!$F$5:$F$2027))+SUMPRODUCT(-('Diário 3º PA'!$E$5:$E$2043='Analítico Cp.'!$B46),-('Diário 3º PA'!$P$5:$P$2043=F$1),('Diário 3º PA'!$F$5:$F$2043))+SUMPRODUCT(-('Diário 4º PA'!$E$5:$E$2010='Analítico Cp.'!$B46),-('Diário 4º PA'!$P$5:$P$2010=F$1),('Diário 4º PA'!$F$5:$F$2010))+SUMPRODUCT(-(Comp.!$D$5:$D$254='Analítico Cp.'!$B46),-(Comp.!$L$5:$L$254=F$1),(Comp.!$E$5:$E$254))</f>
        <v>83433.14</v>
      </c>
      <c r="G46" s="413">
        <f>SUMPRODUCT(-('Diário 1º PA'!$E$5:$E$1982='Analítico Cp.'!$B46),-('Diário 1º PA'!$P$5:$P$1982=G$1),('Diário 1º PA'!$F$5:$F$1982))+SUMPRODUCT(-('Diário 2º PA'!$E$5:$E$2027='Analítico Cp.'!$B46),-('Diário 2º PA'!$P$5:$P$2027=G$1),('Diário 2º PA'!$F$5:$F$2027))+SUMPRODUCT(-('Diário 3º PA'!$E$5:$E$2043='Analítico Cp.'!$B46),-('Diário 3º PA'!$P$5:$P$2043=G$1),('Diário 3º PA'!$F$5:$F$2043))+SUMPRODUCT(-('Diário 4º PA'!$E$5:$E$2010='Analítico Cp.'!$B46),-('Diário 4º PA'!$P$5:$P$2010=G$1),('Diário 4º PA'!$F$5:$F$2010))+SUMPRODUCT(-(Comp.!$D$5:$D$254='Analítico Cp.'!$B46),-(Comp.!$L$5:$L$254=G$1),(Comp.!$E$5:$E$254))</f>
        <v>0</v>
      </c>
      <c r="H46" s="413">
        <f>SUMPRODUCT(-('Diário 1º PA'!$E$5:$E$1982='Analítico Cp.'!$B46),-('Diário 1º PA'!$P$5:$P$1982=H$1),('Diário 1º PA'!$F$5:$F$1982))+SUMPRODUCT(-('Diário 2º PA'!$E$5:$E$2027='Analítico Cp.'!$B46),-('Diário 2º PA'!$P$5:$P$2027=H$1),('Diário 2º PA'!$F$5:$F$2027))+SUMPRODUCT(-('Diário 3º PA'!$E$5:$E$2043='Analítico Cp.'!$B46),-('Diário 3º PA'!$P$5:$P$2043=H$1),('Diário 3º PA'!$F$5:$F$2043))+SUMPRODUCT(-('Diário 4º PA'!$E$5:$E$2010='Analítico Cp.'!$B46),-('Diário 4º PA'!$P$5:$P$2010=H$1),('Diário 4º PA'!$F$5:$F$2010))+SUMPRODUCT(-(Comp.!$D$5:$D$254='Analítico Cp.'!$B46),-(Comp.!$L$5:$L$254=H$1),(Comp.!$E$5:$E$254))</f>
        <v>0</v>
      </c>
      <c r="I46" s="413">
        <f>SUMPRODUCT(-('Diário 1º PA'!$E$5:$E$1982='Analítico Cp.'!$B46),-('Diário 1º PA'!$P$5:$P$1982=I$1),('Diário 1º PA'!$F$5:$F$1982))+SUMPRODUCT(-('Diário 2º PA'!$E$5:$E$2027='Analítico Cp.'!$B46),-('Diário 2º PA'!$P$5:$P$2027=I$1),('Diário 2º PA'!$F$5:$F$2027))+SUMPRODUCT(-('Diário 3º PA'!$E$5:$E$2043='Analítico Cp.'!$B46),-('Diário 3º PA'!$P$5:$P$2043=I$1),('Diário 3º PA'!$F$5:$F$2043))+SUMPRODUCT(-('Diário 4º PA'!$E$5:$E$2010='Analítico Cp.'!$B46),-('Diário 4º PA'!$P$5:$P$2010=I$1),('Diário 4º PA'!$F$5:$F$2010))+SUMPRODUCT(-(Comp.!$D$5:$D$254='Analítico Cp.'!$B46),-(Comp.!$L$5:$L$254=I$1),(Comp.!$E$5:$E$254))</f>
        <v>0</v>
      </c>
      <c r="J46" s="413">
        <f>SUMPRODUCT(-('Diário 1º PA'!$E$5:$E$1982='Analítico Cp.'!$B46),-('Diário 1º PA'!$P$5:$P$1982=J$1),('Diário 1º PA'!$F$5:$F$1982))+SUMPRODUCT(-('Diário 2º PA'!$E$5:$E$2027='Analítico Cp.'!$B46),-('Diário 2º PA'!$P$5:$P$2027=J$1),('Diário 2º PA'!$F$5:$F$2027))+SUMPRODUCT(-('Diário 3º PA'!$E$5:$E$2043='Analítico Cp.'!$B46),-('Diário 3º PA'!$P$5:$P$2043=J$1),('Diário 3º PA'!$F$5:$F$2043))+SUMPRODUCT(-('Diário 4º PA'!$E$5:$E$2010='Analítico Cp.'!$B46),-('Diário 4º PA'!$P$5:$P$2010=J$1),('Diário 4º PA'!$F$5:$F$2010))+SUMPRODUCT(-(Comp.!$D$5:$D$254='Analítico Cp.'!$B46),-(Comp.!$L$5:$L$254=J$1),(Comp.!$E$5:$E$254))</f>
        <v>0</v>
      </c>
      <c r="K46" s="413">
        <f>SUMPRODUCT(-('Diário 1º PA'!$E$5:$E$1982='Analítico Cp.'!$B46),-('Diário 1º PA'!$P$5:$P$1982=K$1),('Diário 1º PA'!$F$5:$F$1982))+SUMPRODUCT(-('Diário 2º PA'!$E$5:$E$2027='Analítico Cp.'!$B46),-('Diário 2º PA'!$P$5:$P$2027=K$1),('Diário 2º PA'!$F$5:$F$2027))+SUMPRODUCT(-('Diário 3º PA'!$E$5:$E$2043='Analítico Cp.'!$B46),-('Diário 3º PA'!$P$5:$P$2043=K$1),('Diário 3º PA'!$F$5:$F$2043))+SUMPRODUCT(-('Diário 4º PA'!$E$5:$E$2010='Analítico Cp.'!$B46),-('Diário 4º PA'!$P$5:$P$2010=K$1),('Diário 4º PA'!$F$5:$F$2010))+SUMPRODUCT(-(Comp.!$D$5:$D$254='Analítico Cp.'!$B46),-(Comp.!$L$5:$L$254=K$1),(Comp.!$E$5:$E$254))</f>
        <v>0</v>
      </c>
      <c r="L46" s="413">
        <f>SUMPRODUCT(-('Diário 1º PA'!$E$5:$E$1982='Analítico Cp.'!$B46),-('Diário 1º PA'!$P$5:$P$1982=L$1),('Diário 1º PA'!$F$5:$F$1982))+SUMPRODUCT(-('Diário 2º PA'!$E$5:$E$2027='Analítico Cp.'!$B46),-('Diário 2º PA'!$P$5:$P$2027=L$1),('Diário 2º PA'!$F$5:$F$2027))+SUMPRODUCT(-('Diário 3º PA'!$E$5:$E$2043='Analítico Cp.'!$B46),-('Diário 3º PA'!$P$5:$P$2043=L$1),('Diário 3º PA'!$F$5:$F$2043))+SUMPRODUCT(-('Diário 4º PA'!$E$5:$E$2010='Analítico Cp.'!$B46),-('Diário 4º PA'!$P$5:$P$2010=L$1),('Diário 4º PA'!$F$5:$F$2010))+SUMPRODUCT(-(Comp.!$D$5:$D$254='Analítico Cp.'!$B46),-(Comp.!$L$5:$L$254=L$1),(Comp.!$E$5:$E$254))</f>
        <v>0</v>
      </c>
      <c r="M46" s="413">
        <f>SUMPRODUCT(-('Diário 1º PA'!$E$5:$E$1982='Analítico Cp.'!$B46),-('Diário 1º PA'!$P$5:$P$1982=M$1),('Diário 1º PA'!$F$5:$F$1982))+SUMPRODUCT(-('Diário 2º PA'!$E$5:$E$2027='Analítico Cp.'!$B46),-('Diário 2º PA'!$P$5:$P$2027=M$1),('Diário 2º PA'!$F$5:$F$2027))+SUMPRODUCT(-('Diário 3º PA'!$E$5:$E$2043='Analítico Cp.'!$B46),-('Diário 3º PA'!$P$5:$P$2043=M$1),('Diário 3º PA'!$F$5:$F$2043))+SUMPRODUCT(-('Diário 4º PA'!$E$5:$E$2010='Analítico Cp.'!$B46),-('Diário 4º PA'!$P$5:$P$2010=M$1),('Diário 4º PA'!$F$5:$F$2010))+SUMPRODUCT(-(Comp.!$D$5:$D$254='Analítico Cp.'!$B46),-(Comp.!$L$5:$L$254=M$1),(Comp.!$E$5:$E$254))</f>
        <v>0</v>
      </c>
      <c r="N46" s="413">
        <f>SUMPRODUCT(-('Diário 1º PA'!$E$5:$E$1982='Analítico Cp.'!$B46),-('Diário 1º PA'!$P$5:$P$1982=N$1),('Diário 1º PA'!$F$5:$F$1982))+SUMPRODUCT(-('Diário 2º PA'!$E$5:$E$2027='Analítico Cp.'!$B46),-('Diário 2º PA'!$P$5:$P$2027=N$1),('Diário 2º PA'!$F$5:$F$2027))+SUMPRODUCT(-('Diário 3º PA'!$E$5:$E$2043='Analítico Cp.'!$B46),-('Diário 3º PA'!$P$5:$P$2043=N$1),('Diário 3º PA'!$F$5:$F$2043))+SUMPRODUCT(-('Diário 4º PA'!$E$5:$E$2010='Analítico Cp.'!$B46),-('Diário 4º PA'!$P$5:$P$2010=N$1),('Diário 4º PA'!$F$5:$F$2010))+SUMPRODUCT(-(Comp.!$D$5:$D$254='Analítico Cp.'!$B46),-(Comp.!$L$5:$L$254=N$1),(Comp.!$E$5:$E$254))</f>
        <v>0</v>
      </c>
      <c r="O46" s="16">
        <f t="shared" ref="O46:O53" si="7">SUM(C46:N46)</f>
        <v>251319.22000000003</v>
      </c>
      <c r="P46" s="191">
        <f t="shared" ref="P46:P55" si="8">IF($O$155=0,0,O46/$O$155)</f>
        <v>2.1750213000091306E-2</v>
      </c>
    </row>
    <row r="47" spans="1:16" ht="23.25" customHeight="1" x14ac:dyDescent="0.2">
      <c r="A47" s="69" t="s">
        <v>110</v>
      </c>
      <c r="B47" s="67" t="s">
        <v>6</v>
      </c>
      <c r="C47" s="413">
        <f>SUMPRODUCT(-('Diário 1º PA'!$E$5:$E$1982='Analítico Cp.'!$B47),-('Diário 1º PA'!$P$5:$P$1982=C$1),('Diário 1º PA'!$F$5:$F$1982))+SUMPRODUCT(-('Diário 2º PA'!$E$5:$E$2027='Analítico Cp.'!$B47),-('Diário 2º PA'!$P$5:$P$2027=C$1),('Diário 2º PA'!$F$5:$F$2027))+SUMPRODUCT(-('Diário 3º PA'!$E$5:$E$2043='Analítico Cp.'!$B47),-('Diário 3º PA'!$P$5:$P$2043=C$1),('Diário 3º PA'!$F$5:$F$2043))+SUMPRODUCT(-('Diário 4º PA'!$E$5:$E$2010='Analítico Cp.'!$B47),-('Diário 4º PA'!$P$5:$P$2010=C$1),('Diário 4º PA'!$F$5:$F$2010))+SUMPRODUCT(-(Comp.!$D$5:$D$254='Analítico Cp.'!$B47),-(Comp.!$L$5:$L$254=C$1),(Comp.!$E$5:$E$254))</f>
        <v>0</v>
      </c>
      <c r="D47" s="413">
        <f>SUMPRODUCT(-('Diário 1º PA'!$E$5:$E$1982='Analítico Cp.'!$B47),-('Diário 1º PA'!$P$5:$P$1982=D$1),('Diário 1º PA'!$F$5:$F$1982))+SUMPRODUCT(-('Diário 2º PA'!$E$5:$E$2027='Analítico Cp.'!$B47),-('Diário 2º PA'!$P$5:$P$2027=D$1),('Diário 2º PA'!$F$5:$F$2027))+SUMPRODUCT(-('Diário 3º PA'!$E$5:$E$2043='Analítico Cp.'!$B47),-('Diário 3º PA'!$P$5:$P$2043=D$1),('Diário 3º PA'!$F$5:$F$2043))+SUMPRODUCT(-('Diário 4º PA'!$E$5:$E$2010='Analítico Cp.'!$B47),-('Diário 4º PA'!$P$5:$P$2010=D$1),('Diário 4º PA'!$F$5:$F$2010))+SUMPRODUCT(-(Comp.!$D$5:$D$254='Analítico Cp.'!$B47),-(Comp.!$L$5:$L$254=D$1),(Comp.!$E$5:$E$254))</f>
        <v>7221.76</v>
      </c>
      <c r="E47" s="413">
        <f>SUMPRODUCT(-('Diário 1º PA'!$E$5:$E$1982='Analítico Cp.'!$B47),-('Diário 1º PA'!$P$5:$P$1982=E$1),('Diário 1º PA'!$F$5:$F$1982))+SUMPRODUCT(-('Diário 2º PA'!$E$5:$E$2027='Analítico Cp.'!$B47),-('Diário 2º PA'!$P$5:$P$2027=E$1),('Diário 2º PA'!$F$5:$F$2027))+SUMPRODUCT(-('Diário 3º PA'!$E$5:$E$2043='Analítico Cp.'!$B47),-('Diário 3º PA'!$P$5:$P$2043=E$1),('Diário 3º PA'!$F$5:$F$2043))+SUMPRODUCT(-('Diário 4º PA'!$E$5:$E$2010='Analítico Cp.'!$B47),-('Diário 4º PA'!$P$5:$P$2010=E$1),('Diário 4º PA'!$F$5:$F$2010))+SUMPRODUCT(-(Comp.!$D$5:$D$254='Analítico Cp.'!$B47),-(Comp.!$L$5:$L$254=E$1),(Comp.!$E$5:$E$254))</f>
        <v>7291.2</v>
      </c>
      <c r="F47" s="413">
        <f>SUMPRODUCT(-('Diário 1º PA'!$E$5:$E$1982='Analítico Cp.'!$B47),-('Diário 1º PA'!$P$5:$P$1982=F$1),('Diário 1º PA'!$F$5:$F$1982))+SUMPRODUCT(-('Diário 2º PA'!$E$5:$E$2027='Analítico Cp.'!$B47),-('Diário 2º PA'!$P$5:$P$2027=F$1),('Diário 2º PA'!$F$5:$F$2027))+SUMPRODUCT(-('Diário 3º PA'!$E$5:$E$2043='Analítico Cp.'!$B47),-('Diário 3º PA'!$P$5:$P$2043=F$1),('Diário 3º PA'!$F$5:$F$2043))+SUMPRODUCT(-('Diário 4º PA'!$E$5:$E$2010='Analítico Cp.'!$B47),-('Diário 4º PA'!$P$5:$P$2010=F$1),('Diário 4º PA'!$F$5:$F$2010))+SUMPRODUCT(-(Comp.!$D$5:$D$254='Analítico Cp.'!$B47),-(Comp.!$L$5:$L$254=F$1),(Comp.!$E$5:$E$254))</f>
        <v>7499.5199999999995</v>
      </c>
      <c r="G47" s="413">
        <f>SUMPRODUCT(-('Diário 1º PA'!$E$5:$E$1982='Analítico Cp.'!$B47),-('Diário 1º PA'!$P$5:$P$1982=G$1),('Diário 1º PA'!$F$5:$F$1982))+SUMPRODUCT(-('Diário 2º PA'!$E$5:$E$2027='Analítico Cp.'!$B47),-('Diário 2º PA'!$P$5:$P$2027=G$1),('Diário 2º PA'!$F$5:$F$2027))+SUMPRODUCT(-('Diário 3º PA'!$E$5:$E$2043='Analítico Cp.'!$B47),-('Diário 3º PA'!$P$5:$P$2043=G$1),('Diário 3º PA'!$F$5:$F$2043))+SUMPRODUCT(-('Diário 4º PA'!$E$5:$E$2010='Analítico Cp.'!$B47),-('Diário 4º PA'!$P$5:$P$2010=G$1),('Diário 4º PA'!$F$5:$F$2010))+SUMPRODUCT(-(Comp.!$D$5:$D$254='Analítico Cp.'!$B47),-(Comp.!$L$5:$L$254=G$1),(Comp.!$E$5:$E$254))</f>
        <v>0</v>
      </c>
      <c r="H47" s="413">
        <f>SUMPRODUCT(-('Diário 1º PA'!$E$5:$E$1982='Analítico Cp.'!$B47),-('Diário 1º PA'!$P$5:$P$1982=H$1),('Diário 1º PA'!$F$5:$F$1982))+SUMPRODUCT(-('Diário 2º PA'!$E$5:$E$2027='Analítico Cp.'!$B47),-('Diário 2º PA'!$P$5:$P$2027=H$1),('Diário 2º PA'!$F$5:$F$2027))+SUMPRODUCT(-('Diário 3º PA'!$E$5:$E$2043='Analítico Cp.'!$B47),-('Diário 3º PA'!$P$5:$P$2043=H$1),('Diário 3º PA'!$F$5:$F$2043))+SUMPRODUCT(-('Diário 4º PA'!$E$5:$E$2010='Analítico Cp.'!$B47),-('Diário 4º PA'!$P$5:$P$2010=H$1),('Diário 4º PA'!$F$5:$F$2010))+SUMPRODUCT(-(Comp.!$D$5:$D$254='Analítico Cp.'!$B47),-(Comp.!$L$5:$L$254=H$1),(Comp.!$E$5:$E$254))</f>
        <v>0</v>
      </c>
      <c r="I47" s="413">
        <f>SUMPRODUCT(-('Diário 1º PA'!$E$5:$E$1982='Analítico Cp.'!$B47),-('Diário 1º PA'!$P$5:$P$1982=I$1),('Diário 1º PA'!$F$5:$F$1982))+SUMPRODUCT(-('Diário 2º PA'!$E$5:$E$2027='Analítico Cp.'!$B47),-('Diário 2º PA'!$P$5:$P$2027=I$1),('Diário 2º PA'!$F$5:$F$2027))+SUMPRODUCT(-('Diário 3º PA'!$E$5:$E$2043='Analítico Cp.'!$B47),-('Diário 3º PA'!$P$5:$P$2043=I$1),('Diário 3º PA'!$F$5:$F$2043))+SUMPRODUCT(-('Diário 4º PA'!$E$5:$E$2010='Analítico Cp.'!$B47),-('Diário 4º PA'!$P$5:$P$2010=I$1),('Diário 4º PA'!$F$5:$F$2010))+SUMPRODUCT(-(Comp.!$D$5:$D$254='Analítico Cp.'!$B47),-(Comp.!$L$5:$L$254=I$1),(Comp.!$E$5:$E$254))</f>
        <v>0</v>
      </c>
      <c r="J47" s="413">
        <f>SUMPRODUCT(-('Diário 1º PA'!$E$5:$E$1982='Analítico Cp.'!$B47),-('Diário 1º PA'!$P$5:$P$1982=J$1),('Diário 1º PA'!$F$5:$F$1982))+SUMPRODUCT(-('Diário 2º PA'!$E$5:$E$2027='Analítico Cp.'!$B47),-('Diário 2º PA'!$P$5:$P$2027=J$1),('Diário 2º PA'!$F$5:$F$2027))+SUMPRODUCT(-('Diário 3º PA'!$E$5:$E$2043='Analítico Cp.'!$B47),-('Diário 3º PA'!$P$5:$P$2043=J$1),('Diário 3º PA'!$F$5:$F$2043))+SUMPRODUCT(-('Diário 4º PA'!$E$5:$E$2010='Analítico Cp.'!$B47),-('Diário 4º PA'!$P$5:$P$2010=J$1),('Diário 4º PA'!$F$5:$F$2010))+SUMPRODUCT(-(Comp.!$D$5:$D$254='Analítico Cp.'!$B47),-(Comp.!$L$5:$L$254=J$1),(Comp.!$E$5:$E$254))</f>
        <v>0</v>
      </c>
      <c r="K47" s="413">
        <f>SUMPRODUCT(-('Diário 1º PA'!$E$5:$E$1982='Analítico Cp.'!$B47),-('Diário 1º PA'!$P$5:$P$1982=K$1),('Diário 1º PA'!$F$5:$F$1982))+SUMPRODUCT(-('Diário 2º PA'!$E$5:$E$2027='Analítico Cp.'!$B47),-('Diário 2º PA'!$P$5:$P$2027=K$1),('Diário 2º PA'!$F$5:$F$2027))+SUMPRODUCT(-('Diário 3º PA'!$E$5:$E$2043='Analítico Cp.'!$B47),-('Diário 3º PA'!$P$5:$P$2043=K$1),('Diário 3º PA'!$F$5:$F$2043))+SUMPRODUCT(-('Diário 4º PA'!$E$5:$E$2010='Analítico Cp.'!$B47),-('Diário 4º PA'!$P$5:$P$2010=K$1),('Diário 4º PA'!$F$5:$F$2010))+SUMPRODUCT(-(Comp.!$D$5:$D$254='Analítico Cp.'!$B47),-(Comp.!$L$5:$L$254=K$1),(Comp.!$E$5:$E$254))</f>
        <v>0</v>
      </c>
      <c r="L47" s="413">
        <f>SUMPRODUCT(-('Diário 1º PA'!$E$5:$E$1982='Analítico Cp.'!$B47),-('Diário 1º PA'!$P$5:$P$1982=L$1),('Diário 1º PA'!$F$5:$F$1982))+SUMPRODUCT(-('Diário 2º PA'!$E$5:$E$2027='Analítico Cp.'!$B47),-('Diário 2º PA'!$P$5:$P$2027=L$1),('Diário 2º PA'!$F$5:$F$2027))+SUMPRODUCT(-('Diário 3º PA'!$E$5:$E$2043='Analítico Cp.'!$B47),-('Diário 3º PA'!$P$5:$P$2043=L$1),('Diário 3º PA'!$F$5:$F$2043))+SUMPRODUCT(-('Diário 4º PA'!$E$5:$E$2010='Analítico Cp.'!$B47),-('Diário 4º PA'!$P$5:$P$2010=L$1),('Diário 4º PA'!$F$5:$F$2010))+SUMPRODUCT(-(Comp.!$D$5:$D$254='Analítico Cp.'!$B47),-(Comp.!$L$5:$L$254=L$1),(Comp.!$E$5:$E$254))</f>
        <v>0</v>
      </c>
      <c r="M47" s="413">
        <f>SUMPRODUCT(-('Diário 1º PA'!$E$5:$E$1982='Analítico Cp.'!$B47),-('Diário 1º PA'!$P$5:$P$1982=M$1),('Diário 1º PA'!$F$5:$F$1982))+SUMPRODUCT(-('Diário 2º PA'!$E$5:$E$2027='Analítico Cp.'!$B47),-('Diário 2º PA'!$P$5:$P$2027=M$1),('Diário 2º PA'!$F$5:$F$2027))+SUMPRODUCT(-('Diário 3º PA'!$E$5:$E$2043='Analítico Cp.'!$B47),-('Diário 3º PA'!$P$5:$P$2043=M$1),('Diário 3º PA'!$F$5:$F$2043))+SUMPRODUCT(-('Diário 4º PA'!$E$5:$E$2010='Analítico Cp.'!$B47),-('Diário 4º PA'!$P$5:$P$2010=M$1),('Diário 4º PA'!$F$5:$F$2010))+SUMPRODUCT(-(Comp.!$D$5:$D$254='Analítico Cp.'!$B47),-(Comp.!$L$5:$L$254=M$1),(Comp.!$E$5:$E$254))</f>
        <v>0</v>
      </c>
      <c r="N47" s="413">
        <f>SUMPRODUCT(-('Diário 1º PA'!$E$5:$E$1982='Analítico Cp.'!$B47),-('Diário 1º PA'!$P$5:$P$1982=N$1),('Diário 1º PA'!$F$5:$F$1982))+SUMPRODUCT(-('Diário 2º PA'!$E$5:$E$2027='Analítico Cp.'!$B47),-('Diário 2º PA'!$P$5:$P$2027=N$1),('Diário 2º PA'!$F$5:$F$2027))+SUMPRODUCT(-('Diário 3º PA'!$E$5:$E$2043='Analítico Cp.'!$B47),-('Diário 3º PA'!$P$5:$P$2043=N$1),('Diário 3º PA'!$F$5:$F$2043))+SUMPRODUCT(-('Diário 4º PA'!$E$5:$E$2010='Analítico Cp.'!$B47),-('Diário 4º PA'!$P$5:$P$2010=N$1),('Diário 4º PA'!$F$5:$F$2010))+SUMPRODUCT(-(Comp.!$D$5:$D$254='Analítico Cp.'!$B47),-(Comp.!$L$5:$L$254=N$1),(Comp.!$E$5:$E$254))</f>
        <v>0</v>
      </c>
      <c r="O47" s="16">
        <f t="shared" si="7"/>
        <v>22012.48</v>
      </c>
      <c r="P47" s="191">
        <f t="shared" si="8"/>
        <v>1.905051784977885E-3</v>
      </c>
    </row>
    <row r="48" spans="1:16" ht="23.25" customHeight="1" x14ac:dyDescent="0.2">
      <c r="A48" s="69" t="s">
        <v>111</v>
      </c>
      <c r="B48" s="67" t="s">
        <v>328</v>
      </c>
      <c r="C48" s="413">
        <f>SUMPRODUCT(-('Diário 1º PA'!$E$5:$E$1982='Analítico Cp.'!$B48),-('Diário 1º PA'!$P$5:$P$1982=C$1),('Diário 1º PA'!$F$5:$F$1982))+SUMPRODUCT(-('Diário 2º PA'!$E$5:$E$2027='Analítico Cp.'!$B48),-('Diário 2º PA'!$P$5:$P$2027=C$1),('Diário 2º PA'!$F$5:$F$2027))+SUMPRODUCT(-('Diário 3º PA'!$E$5:$E$2043='Analítico Cp.'!$B48),-('Diário 3º PA'!$P$5:$P$2043=C$1),('Diário 3º PA'!$F$5:$F$2043))+SUMPRODUCT(-('Diário 4º PA'!$E$5:$E$2010='Analítico Cp.'!$B48),-('Diário 4º PA'!$P$5:$P$2010=C$1),('Diário 4º PA'!$F$5:$F$2010))+SUMPRODUCT(-(Comp.!$D$5:$D$254='Analítico Cp.'!$B48),-(Comp.!$L$5:$L$254=C$1),(Comp.!$E$5:$E$254))</f>
        <v>0</v>
      </c>
      <c r="D48" s="413">
        <f>SUMPRODUCT(-('Diário 1º PA'!$E$5:$E$1982='Analítico Cp.'!$B48),-('Diário 1º PA'!$P$5:$P$1982=D$1),('Diário 1º PA'!$F$5:$F$1982))+SUMPRODUCT(-('Diário 2º PA'!$E$5:$E$2027='Analítico Cp.'!$B48),-('Diário 2º PA'!$P$5:$P$2027=D$1),('Diário 2º PA'!$F$5:$F$2027))+SUMPRODUCT(-('Diário 3º PA'!$E$5:$E$2043='Analítico Cp.'!$B48),-('Diário 3º PA'!$P$5:$P$2043=D$1),('Diário 3º PA'!$F$5:$F$2043))+SUMPRODUCT(-('Diário 4º PA'!$E$5:$E$2010='Analítico Cp.'!$B48),-('Diário 4º PA'!$P$5:$P$2010=D$1),('Diário 4º PA'!$F$5:$F$2010))+SUMPRODUCT(-(Comp.!$D$5:$D$254='Analítico Cp.'!$B48),-(Comp.!$L$5:$L$254=D$1),(Comp.!$E$5:$E$254))</f>
        <v>0</v>
      </c>
      <c r="E48" s="413">
        <f>SUMPRODUCT(-('Diário 1º PA'!$E$5:$E$1982='Analítico Cp.'!$B48),-('Diário 1º PA'!$P$5:$P$1982=E$1),('Diário 1º PA'!$F$5:$F$1982))+SUMPRODUCT(-('Diário 2º PA'!$E$5:$E$2027='Analítico Cp.'!$B48),-('Diário 2º PA'!$P$5:$P$2027=E$1),('Diário 2º PA'!$F$5:$F$2027))+SUMPRODUCT(-('Diário 3º PA'!$E$5:$E$2043='Analítico Cp.'!$B48),-('Diário 3º PA'!$P$5:$P$2043=E$1),('Diário 3º PA'!$F$5:$F$2043))+SUMPRODUCT(-('Diário 4º PA'!$E$5:$E$2010='Analítico Cp.'!$B48),-('Diário 4º PA'!$P$5:$P$2010=E$1),('Diário 4º PA'!$F$5:$F$2010))+SUMPRODUCT(-(Comp.!$D$5:$D$254='Analítico Cp.'!$B48),-(Comp.!$L$5:$L$254=E$1),(Comp.!$E$5:$E$254))</f>
        <v>0</v>
      </c>
      <c r="F48" s="413">
        <f>SUMPRODUCT(-('Diário 1º PA'!$E$5:$E$1982='Analítico Cp.'!$B48),-('Diário 1º PA'!$P$5:$P$1982=F$1),('Diário 1º PA'!$F$5:$F$1982))+SUMPRODUCT(-('Diário 2º PA'!$E$5:$E$2027='Analítico Cp.'!$B48),-('Diário 2º PA'!$P$5:$P$2027=F$1),('Diário 2º PA'!$F$5:$F$2027))+SUMPRODUCT(-('Diário 3º PA'!$E$5:$E$2043='Analítico Cp.'!$B48),-('Diário 3º PA'!$P$5:$P$2043=F$1),('Diário 3º PA'!$F$5:$F$2043))+SUMPRODUCT(-('Diário 4º PA'!$E$5:$E$2010='Analítico Cp.'!$B48),-('Diário 4º PA'!$P$5:$P$2010=F$1),('Diário 4º PA'!$F$5:$F$2010))+SUMPRODUCT(-(Comp.!$D$5:$D$254='Analítico Cp.'!$B48),-(Comp.!$L$5:$L$254=F$1),(Comp.!$E$5:$E$254))</f>
        <v>0</v>
      </c>
      <c r="G48" s="413">
        <f>SUMPRODUCT(-('Diário 1º PA'!$E$5:$E$1982='Analítico Cp.'!$B48),-('Diário 1º PA'!$P$5:$P$1982=G$1),('Diário 1º PA'!$F$5:$F$1982))+SUMPRODUCT(-('Diário 2º PA'!$E$5:$E$2027='Analítico Cp.'!$B48),-('Diário 2º PA'!$P$5:$P$2027=G$1),('Diário 2º PA'!$F$5:$F$2027))+SUMPRODUCT(-('Diário 3º PA'!$E$5:$E$2043='Analítico Cp.'!$B48),-('Diário 3º PA'!$P$5:$P$2043=G$1),('Diário 3º PA'!$F$5:$F$2043))+SUMPRODUCT(-('Diário 4º PA'!$E$5:$E$2010='Analítico Cp.'!$B48),-('Diário 4º PA'!$P$5:$P$2010=G$1),('Diário 4º PA'!$F$5:$F$2010))+SUMPRODUCT(-(Comp.!$D$5:$D$254='Analítico Cp.'!$B48),-(Comp.!$L$5:$L$254=G$1),(Comp.!$E$5:$E$254))</f>
        <v>0</v>
      </c>
      <c r="H48" s="413">
        <f>SUMPRODUCT(-('Diário 1º PA'!$E$5:$E$1982='Analítico Cp.'!$B48),-('Diário 1º PA'!$P$5:$P$1982=H$1),('Diário 1º PA'!$F$5:$F$1982))+SUMPRODUCT(-('Diário 2º PA'!$E$5:$E$2027='Analítico Cp.'!$B48),-('Diário 2º PA'!$P$5:$P$2027=H$1),('Diário 2º PA'!$F$5:$F$2027))+SUMPRODUCT(-('Diário 3º PA'!$E$5:$E$2043='Analítico Cp.'!$B48),-('Diário 3º PA'!$P$5:$P$2043=H$1),('Diário 3º PA'!$F$5:$F$2043))+SUMPRODUCT(-('Diário 4º PA'!$E$5:$E$2010='Analítico Cp.'!$B48),-('Diário 4º PA'!$P$5:$P$2010=H$1),('Diário 4º PA'!$F$5:$F$2010))+SUMPRODUCT(-(Comp.!$D$5:$D$254='Analítico Cp.'!$B48),-(Comp.!$L$5:$L$254=H$1),(Comp.!$E$5:$E$254))</f>
        <v>0</v>
      </c>
      <c r="I48" s="413">
        <f>SUMPRODUCT(-('Diário 1º PA'!$E$5:$E$1982='Analítico Cp.'!$B48),-('Diário 1º PA'!$P$5:$P$1982=I$1),('Diário 1º PA'!$F$5:$F$1982))+SUMPRODUCT(-('Diário 2º PA'!$E$5:$E$2027='Analítico Cp.'!$B48),-('Diário 2º PA'!$P$5:$P$2027=I$1),('Diário 2º PA'!$F$5:$F$2027))+SUMPRODUCT(-('Diário 3º PA'!$E$5:$E$2043='Analítico Cp.'!$B48),-('Diário 3º PA'!$P$5:$P$2043=I$1),('Diário 3º PA'!$F$5:$F$2043))+SUMPRODUCT(-('Diário 4º PA'!$E$5:$E$2010='Analítico Cp.'!$B48),-('Diário 4º PA'!$P$5:$P$2010=I$1),('Diário 4º PA'!$F$5:$F$2010))+SUMPRODUCT(-(Comp.!$D$5:$D$254='Analítico Cp.'!$B48),-(Comp.!$L$5:$L$254=I$1),(Comp.!$E$5:$E$254))</f>
        <v>0</v>
      </c>
      <c r="J48" s="413">
        <f>SUMPRODUCT(-('Diário 1º PA'!$E$5:$E$1982='Analítico Cp.'!$B48),-('Diário 1º PA'!$P$5:$P$1982=J$1),('Diário 1º PA'!$F$5:$F$1982))+SUMPRODUCT(-('Diário 2º PA'!$E$5:$E$2027='Analítico Cp.'!$B48),-('Diário 2º PA'!$P$5:$P$2027=J$1),('Diário 2º PA'!$F$5:$F$2027))+SUMPRODUCT(-('Diário 3º PA'!$E$5:$E$2043='Analítico Cp.'!$B48),-('Diário 3º PA'!$P$5:$P$2043=J$1),('Diário 3º PA'!$F$5:$F$2043))+SUMPRODUCT(-('Diário 4º PA'!$E$5:$E$2010='Analítico Cp.'!$B48),-('Diário 4º PA'!$P$5:$P$2010=J$1),('Diário 4º PA'!$F$5:$F$2010))+SUMPRODUCT(-(Comp.!$D$5:$D$254='Analítico Cp.'!$B48),-(Comp.!$L$5:$L$254=J$1),(Comp.!$E$5:$E$254))</f>
        <v>0</v>
      </c>
      <c r="K48" s="413">
        <f>SUMPRODUCT(-('Diário 1º PA'!$E$5:$E$1982='Analítico Cp.'!$B48),-('Diário 1º PA'!$P$5:$P$1982=K$1),('Diário 1º PA'!$F$5:$F$1982))+SUMPRODUCT(-('Diário 2º PA'!$E$5:$E$2027='Analítico Cp.'!$B48),-('Diário 2º PA'!$P$5:$P$2027=K$1),('Diário 2º PA'!$F$5:$F$2027))+SUMPRODUCT(-('Diário 3º PA'!$E$5:$E$2043='Analítico Cp.'!$B48),-('Diário 3º PA'!$P$5:$P$2043=K$1),('Diário 3º PA'!$F$5:$F$2043))+SUMPRODUCT(-('Diário 4º PA'!$E$5:$E$2010='Analítico Cp.'!$B48),-('Diário 4º PA'!$P$5:$P$2010=K$1),('Diário 4º PA'!$F$5:$F$2010))+SUMPRODUCT(-(Comp.!$D$5:$D$254='Analítico Cp.'!$B48),-(Comp.!$L$5:$L$254=K$1),(Comp.!$E$5:$E$254))</f>
        <v>0</v>
      </c>
      <c r="L48" s="413">
        <f>SUMPRODUCT(-('Diário 1º PA'!$E$5:$E$1982='Analítico Cp.'!$B48),-('Diário 1º PA'!$P$5:$P$1982=L$1),('Diário 1º PA'!$F$5:$F$1982))+SUMPRODUCT(-('Diário 2º PA'!$E$5:$E$2027='Analítico Cp.'!$B48),-('Diário 2º PA'!$P$5:$P$2027=L$1),('Diário 2º PA'!$F$5:$F$2027))+SUMPRODUCT(-('Diário 3º PA'!$E$5:$E$2043='Analítico Cp.'!$B48),-('Diário 3º PA'!$P$5:$P$2043=L$1),('Diário 3º PA'!$F$5:$F$2043))+SUMPRODUCT(-('Diário 4º PA'!$E$5:$E$2010='Analítico Cp.'!$B48),-('Diário 4º PA'!$P$5:$P$2010=L$1),('Diário 4º PA'!$F$5:$F$2010))+SUMPRODUCT(-(Comp.!$D$5:$D$254='Analítico Cp.'!$B48),-(Comp.!$L$5:$L$254=L$1),(Comp.!$E$5:$E$254))</f>
        <v>0</v>
      </c>
      <c r="M48" s="413">
        <f>SUMPRODUCT(-('Diário 1º PA'!$E$5:$E$1982='Analítico Cp.'!$B48),-('Diário 1º PA'!$P$5:$P$1982=M$1),('Diário 1º PA'!$F$5:$F$1982))+SUMPRODUCT(-('Diário 2º PA'!$E$5:$E$2027='Analítico Cp.'!$B48),-('Diário 2º PA'!$P$5:$P$2027=M$1),('Diário 2º PA'!$F$5:$F$2027))+SUMPRODUCT(-('Diário 3º PA'!$E$5:$E$2043='Analítico Cp.'!$B48),-('Diário 3º PA'!$P$5:$P$2043=M$1),('Diário 3º PA'!$F$5:$F$2043))+SUMPRODUCT(-('Diário 4º PA'!$E$5:$E$2010='Analítico Cp.'!$B48),-('Diário 4º PA'!$P$5:$P$2010=M$1),('Diário 4º PA'!$F$5:$F$2010))+SUMPRODUCT(-(Comp.!$D$5:$D$254='Analítico Cp.'!$B48),-(Comp.!$L$5:$L$254=M$1),(Comp.!$E$5:$E$254))</f>
        <v>0</v>
      </c>
      <c r="N48" s="413">
        <f>SUMPRODUCT(-('Diário 1º PA'!$E$5:$E$1982='Analítico Cp.'!$B48),-('Diário 1º PA'!$P$5:$P$1982=N$1),('Diário 1º PA'!$F$5:$F$1982))+SUMPRODUCT(-('Diário 2º PA'!$E$5:$E$2027='Analítico Cp.'!$B48),-('Diário 2º PA'!$P$5:$P$2027=N$1),('Diário 2º PA'!$F$5:$F$2027))+SUMPRODUCT(-('Diário 3º PA'!$E$5:$E$2043='Analítico Cp.'!$B48),-('Diário 3º PA'!$P$5:$P$2043=N$1),('Diário 3º PA'!$F$5:$F$2043))+SUMPRODUCT(-('Diário 4º PA'!$E$5:$E$2010='Analítico Cp.'!$B48),-('Diário 4º PA'!$P$5:$P$2010=N$1),('Diário 4º PA'!$F$5:$F$2010))+SUMPRODUCT(-(Comp.!$D$5:$D$254='Analítico Cp.'!$B48),-(Comp.!$L$5:$L$254=N$1),(Comp.!$E$5:$E$254))</f>
        <v>0</v>
      </c>
      <c r="O48" s="16">
        <f t="shared" si="7"/>
        <v>0</v>
      </c>
      <c r="P48" s="191">
        <f t="shared" si="8"/>
        <v>0</v>
      </c>
    </row>
    <row r="49" spans="1:16" ht="23.25" customHeight="1" x14ac:dyDescent="0.2">
      <c r="A49" s="69" t="s">
        <v>112</v>
      </c>
      <c r="B49" s="67" t="s">
        <v>8</v>
      </c>
      <c r="C49" s="413">
        <f>SUMPRODUCT(-('Diário 1º PA'!$E$5:$E$1982='Analítico Cp.'!$B49),-('Diário 1º PA'!$P$5:$P$1982=C$1),('Diário 1º PA'!$F$5:$F$1982))+SUMPRODUCT(-('Diário 2º PA'!$E$5:$E$2027='Analítico Cp.'!$B49),-('Diário 2º PA'!$P$5:$P$2027=C$1),('Diário 2º PA'!$F$5:$F$2027))+SUMPRODUCT(-('Diário 3º PA'!$E$5:$E$2043='Analítico Cp.'!$B49),-('Diário 3º PA'!$P$5:$P$2043=C$1),('Diário 3º PA'!$F$5:$F$2043))+SUMPRODUCT(-('Diário 4º PA'!$E$5:$E$2010='Analítico Cp.'!$B49),-('Diário 4º PA'!$P$5:$P$2010=C$1),('Diário 4º PA'!$F$5:$F$2010))+SUMPRODUCT(-(Comp.!$D$5:$D$254='Analítico Cp.'!$B49),-(Comp.!$L$5:$L$254=C$1),(Comp.!$E$5:$E$254))</f>
        <v>0</v>
      </c>
      <c r="D49" s="413">
        <f>SUMPRODUCT(-('Diário 1º PA'!$E$5:$E$1982='Analítico Cp.'!$B49),-('Diário 1º PA'!$P$5:$P$1982=D$1),('Diário 1º PA'!$F$5:$F$1982))+SUMPRODUCT(-('Diário 2º PA'!$E$5:$E$2027='Analítico Cp.'!$B49),-('Diário 2º PA'!$P$5:$P$2027=D$1),('Diário 2º PA'!$F$5:$F$2027))+SUMPRODUCT(-('Diário 3º PA'!$E$5:$E$2043='Analítico Cp.'!$B49),-('Diário 3º PA'!$P$5:$P$2043=D$1),('Diário 3º PA'!$F$5:$F$2043))+SUMPRODUCT(-('Diário 4º PA'!$E$5:$E$2010='Analítico Cp.'!$B49),-('Diário 4º PA'!$P$5:$P$2010=D$1),('Diário 4º PA'!$F$5:$F$2010))+SUMPRODUCT(-(Comp.!$D$5:$D$254='Analítico Cp.'!$B49),-(Comp.!$L$5:$L$254=D$1),(Comp.!$E$5:$E$254))</f>
        <v>14894.88</v>
      </c>
      <c r="E49" s="413">
        <f>SUMPRODUCT(-('Diário 1º PA'!$E$5:$E$1982='Analítico Cp.'!$B49),-('Diário 1º PA'!$P$5:$P$1982=E$1),('Diário 1º PA'!$F$5:$F$1982))+SUMPRODUCT(-('Diário 2º PA'!$E$5:$E$2027='Analítico Cp.'!$B49),-('Diário 2º PA'!$P$5:$P$2027=E$1),('Diário 2º PA'!$F$5:$F$2027))+SUMPRODUCT(-('Diário 3º PA'!$E$5:$E$2043='Analítico Cp.'!$B49),-('Diário 3º PA'!$P$5:$P$2043=E$1),('Diário 3º PA'!$F$5:$F$2043))+SUMPRODUCT(-('Diário 4º PA'!$E$5:$E$2010='Analítico Cp.'!$B49),-('Diário 4º PA'!$P$5:$P$2010=E$1),('Diário 4º PA'!$F$5:$F$2010))+SUMPRODUCT(-(Comp.!$D$5:$D$254='Analítico Cp.'!$B49),-(Comp.!$L$5:$L$254=E$1),(Comp.!$E$5:$E$254))</f>
        <v>0</v>
      </c>
      <c r="F49" s="413">
        <f>SUMPRODUCT(-('Diário 1º PA'!$E$5:$E$1982='Analítico Cp.'!$B49),-('Diário 1º PA'!$P$5:$P$1982=F$1),('Diário 1º PA'!$F$5:$F$1982))+SUMPRODUCT(-('Diário 2º PA'!$E$5:$E$2027='Analítico Cp.'!$B49),-('Diário 2º PA'!$P$5:$P$2027=F$1),('Diário 2º PA'!$F$5:$F$2027))+SUMPRODUCT(-('Diário 3º PA'!$E$5:$E$2043='Analítico Cp.'!$B49),-('Diário 3º PA'!$P$5:$P$2043=F$1),('Diário 3º PA'!$F$5:$F$2043))+SUMPRODUCT(-('Diário 4º PA'!$E$5:$E$2010='Analítico Cp.'!$B49),-('Diário 4º PA'!$P$5:$P$2010=F$1),('Diário 4º PA'!$F$5:$F$2010))+SUMPRODUCT(-(Comp.!$D$5:$D$254='Analítico Cp.'!$B49),-(Comp.!$L$5:$L$254=F$1),(Comp.!$E$5:$E$254))</f>
        <v>0</v>
      </c>
      <c r="G49" s="413">
        <f>SUMPRODUCT(-('Diário 1º PA'!$E$5:$E$1982='Analítico Cp.'!$B49),-('Diário 1º PA'!$P$5:$P$1982=G$1),('Diário 1º PA'!$F$5:$F$1982))+SUMPRODUCT(-('Diário 2º PA'!$E$5:$E$2027='Analítico Cp.'!$B49),-('Diário 2º PA'!$P$5:$P$2027=G$1),('Diário 2º PA'!$F$5:$F$2027))+SUMPRODUCT(-('Diário 3º PA'!$E$5:$E$2043='Analítico Cp.'!$B49),-('Diário 3º PA'!$P$5:$P$2043=G$1),('Diário 3º PA'!$F$5:$F$2043))+SUMPRODUCT(-('Diário 4º PA'!$E$5:$E$2010='Analítico Cp.'!$B49),-('Diário 4º PA'!$P$5:$P$2010=G$1),('Diário 4º PA'!$F$5:$F$2010))+SUMPRODUCT(-(Comp.!$D$5:$D$254='Analítico Cp.'!$B49),-(Comp.!$L$5:$L$254=G$1),(Comp.!$E$5:$E$254))</f>
        <v>0</v>
      </c>
      <c r="H49" s="413">
        <f>SUMPRODUCT(-('Diário 1º PA'!$E$5:$E$1982='Analítico Cp.'!$B49),-('Diário 1º PA'!$P$5:$P$1982=H$1),('Diário 1º PA'!$F$5:$F$1982))+SUMPRODUCT(-('Diário 2º PA'!$E$5:$E$2027='Analítico Cp.'!$B49),-('Diário 2º PA'!$P$5:$P$2027=H$1),('Diário 2º PA'!$F$5:$F$2027))+SUMPRODUCT(-('Diário 3º PA'!$E$5:$E$2043='Analítico Cp.'!$B49),-('Diário 3º PA'!$P$5:$P$2043=H$1),('Diário 3º PA'!$F$5:$F$2043))+SUMPRODUCT(-('Diário 4º PA'!$E$5:$E$2010='Analítico Cp.'!$B49),-('Diário 4º PA'!$P$5:$P$2010=H$1),('Diário 4º PA'!$F$5:$F$2010))+SUMPRODUCT(-(Comp.!$D$5:$D$254='Analítico Cp.'!$B49),-(Comp.!$L$5:$L$254=H$1),(Comp.!$E$5:$E$254))</f>
        <v>0</v>
      </c>
      <c r="I49" s="413">
        <f>SUMPRODUCT(-('Diário 1º PA'!$E$5:$E$1982='Analítico Cp.'!$B49),-('Diário 1º PA'!$P$5:$P$1982=I$1),('Diário 1º PA'!$F$5:$F$1982))+SUMPRODUCT(-('Diário 2º PA'!$E$5:$E$2027='Analítico Cp.'!$B49),-('Diário 2º PA'!$P$5:$P$2027=I$1),('Diário 2º PA'!$F$5:$F$2027))+SUMPRODUCT(-('Diário 3º PA'!$E$5:$E$2043='Analítico Cp.'!$B49),-('Diário 3º PA'!$P$5:$P$2043=I$1),('Diário 3º PA'!$F$5:$F$2043))+SUMPRODUCT(-('Diário 4º PA'!$E$5:$E$2010='Analítico Cp.'!$B49),-('Diário 4º PA'!$P$5:$P$2010=I$1),('Diário 4º PA'!$F$5:$F$2010))+SUMPRODUCT(-(Comp.!$D$5:$D$254='Analítico Cp.'!$B49),-(Comp.!$L$5:$L$254=I$1),(Comp.!$E$5:$E$254))</f>
        <v>0</v>
      </c>
      <c r="J49" s="413">
        <f>SUMPRODUCT(-('Diário 1º PA'!$E$5:$E$1982='Analítico Cp.'!$B49),-('Diário 1º PA'!$P$5:$P$1982=J$1),('Diário 1º PA'!$F$5:$F$1982))+SUMPRODUCT(-('Diário 2º PA'!$E$5:$E$2027='Analítico Cp.'!$B49),-('Diário 2º PA'!$P$5:$P$2027=J$1),('Diário 2º PA'!$F$5:$F$2027))+SUMPRODUCT(-('Diário 3º PA'!$E$5:$E$2043='Analítico Cp.'!$B49),-('Diário 3º PA'!$P$5:$P$2043=J$1),('Diário 3º PA'!$F$5:$F$2043))+SUMPRODUCT(-('Diário 4º PA'!$E$5:$E$2010='Analítico Cp.'!$B49),-('Diário 4º PA'!$P$5:$P$2010=J$1),('Diário 4º PA'!$F$5:$F$2010))+SUMPRODUCT(-(Comp.!$D$5:$D$254='Analítico Cp.'!$B49),-(Comp.!$L$5:$L$254=J$1),(Comp.!$E$5:$E$254))</f>
        <v>0</v>
      </c>
      <c r="K49" s="413">
        <f>SUMPRODUCT(-('Diário 1º PA'!$E$5:$E$1982='Analítico Cp.'!$B49),-('Diário 1º PA'!$P$5:$P$1982=K$1),('Diário 1º PA'!$F$5:$F$1982))+SUMPRODUCT(-('Diário 2º PA'!$E$5:$E$2027='Analítico Cp.'!$B49),-('Diário 2º PA'!$P$5:$P$2027=K$1),('Diário 2º PA'!$F$5:$F$2027))+SUMPRODUCT(-('Diário 3º PA'!$E$5:$E$2043='Analítico Cp.'!$B49),-('Diário 3º PA'!$P$5:$P$2043=K$1),('Diário 3º PA'!$F$5:$F$2043))+SUMPRODUCT(-('Diário 4º PA'!$E$5:$E$2010='Analítico Cp.'!$B49),-('Diário 4º PA'!$P$5:$P$2010=K$1),('Diário 4º PA'!$F$5:$F$2010))+SUMPRODUCT(-(Comp.!$D$5:$D$254='Analítico Cp.'!$B49),-(Comp.!$L$5:$L$254=K$1),(Comp.!$E$5:$E$254))</f>
        <v>0</v>
      </c>
      <c r="L49" s="413">
        <f>SUMPRODUCT(-('Diário 1º PA'!$E$5:$E$1982='Analítico Cp.'!$B49),-('Diário 1º PA'!$P$5:$P$1982=L$1),('Diário 1º PA'!$F$5:$F$1982))+SUMPRODUCT(-('Diário 2º PA'!$E$5:$E$2027='Analítico Cp.'!$B49),-('Diário 2º PA'!$P$5:$P$2027=L$1),('Diário 2º PA'!$F$5:$F$2027))+SUMPRODUCT(-('Diário 3º PA'!$E$5:$E$2043='Analítico Cp.'!$B49),-('Diário 3º PA'!$P$5:$P$2043=L$1),('Diário 3º PA'!$F$5:$F$2043))+SUMPRODUCT(-('Diário 4º PA'!$E$5:$E$2010='Analítico Cp.'!$B49),-('Diário 4º PA'!$P$5:$P$2010=L$1),('Diário 4º PA'!$F$5:$F$2010))+SUMPRODUCT(-(Comp.!$D$5:$D$254='Analítico Cp.'!$B49),-(Comp.!$L$5:$L$254=L$1),(Comp.!$E$5:$E$254))</f>
        <v>0</v>
      </c>
      <c r="M49" s="413">
        <f>SUMPRODUCT(-('Diário 1º PA'!$E$5:$E$1982='Analítico Cp.'!$B49),-('Diário 1º PA'!$P$5:$P$1982=M$1),('Diário 1º PA'!$F$5:$F$1982))+SUMPRODUCT(-('Diário 2º PA'!$E$5:$E$2027='Analítico Cp.'!$B49),-('Diário 2º PA'!$P$5:$P$2027=M$1),('Diário 2º PA'!$F$5:$F$2027))+SUMPRODUCT(-('Diário 3º PA'!$E$5:$E$2043='Analítico Cp.'!$B49),-('Diário 3º PA'!$P$5:$P$2043=M$1),('Diário 3º PA'!$F$5:$F$2043))+SUMPRODUCT(-('Diário 4º PA'!$E$5:$E$2010='Analítico Cp.'!$B49),-('Diário 4º PA'!$P$5:$P$2010=M$1),('Diário 4º PA'!$F$5:$F$2010))+SUMPRODUCT(-(Comp.!$D$5:$D$254='Analítico Cp.'!$B49),-(Comp.!$L$5:$L$254=M$1),(Comp.!$E$5:$E$254))</f>
        <v>0</v>
      </c>
      <c r="N49" s="413">
        <f>SUMPRODUCT(-('Diário 1º PA'!$E$5:$E$1982='Analítico Cp.'!$B49),-('Diário 1º PA'!$P$5:$P$1982=N$1),('Diário 1º PA'!$F$5:$F$1982))+SUMPRODUCT(-('Diário 2º PA'!$E$5:$E$2027='Analítico Cp.'!$B49),-('Diário 2º PA'!$P$5:$P$2027=N$1),('Diário 2º PA'!$F$5:$F$2027))+SUMPRODUCT(-('Diário 3º PA'!$E$5:$E$2043='Analítico Cp.'!$B49),-('Diário 3º PA'!$P$5:$P$2043=N$1),('Diário 3º PA'!$F$5:$F$2043))+SUMPRODUCT(-('Diário 4º PA'!$E$5:$E$2010='Analítico Cp.'!$B49),-('Diário 4º PA'!$P$5:$P$2010=N$1),('Diário 4º PA'!$F$5:$F$2010))+SUMPRODUCT(-(Comp.!$D$5:$D$254='Analítico Cp.'!$B49),-(Comp.!$L$5:$L$254=N$1),(Comp.!$E$5:$E$254))</f>
        <v>0</v>
      </c>
      <c r="O49" s="16">
        <f t="shared" si="7"/>
        <v>14894.88</v>
      </c>
      <c r="P49" s="191">
        <f t="shared" si="8"/>
        <v>1.2890650090780957E-3</v>
      </c>
    </row>
    <row r="50" spans="1:16" ht="23.25" customHeight="1" x14ac:dyDescent="0.2">
      <c r="A50" s="69" t="s">
        <v>113</v>
      </c>
      <c r="B50" s="67" t="s">
        <v>57</v>
      </c>
      <c r="C50" s="413">
        <f>SUMPRODUCT(-('Diário 1º PA'!$E$5:$E$1982='Analítico Cp.'!$B50),-('Diário 1º PA'!$P$5:$P$1982=C$1),('Diário 1º PA'!$F$5:$F$1982))+SUMPRODUCT(-('Diário 2º PA'!$E$5:$E$2027='Analítico Cp.'!$B50),-('Diário 2º PA'!$P$5:$P$2027=C$1),('Diário 2º PA'!$F$5:$F$2027))+SUMPRODUCT(-('Diário 3º PA'!$E$5:$E$2043='Analítico Cp.'!$B50),-('Diário 3º PA'!$P$5:$P$2043=C$1),('Diário 3º PA'!$F$5:$F$2043))+SUMPRODUCT(-('Diário 4º PA'!$E$5:$E$2010='Analítico Cp.'!$B50),-('Diário 4º PA'!$P$5:$P$2010=C$1),('Diário 4º PA'!$F$5:$F$2010))+SUMPRODUCT(-(Comp.!$D$5:$D$254='Analítico Cp.'!$B50),-(Comp.!$L$5:$L$254=C$1),(Comp.!$E$5:$E$254))</f>
        <v>0</v>
      </c>
      <c r="D50" s="413">
        <f>SUMPRODUCT(-('Diário 1º PA'!$E$5:$E$1982='Analítico Cp.'!$B50),-('Diário 1º PA'!$P$5:$P$1982=D$1),('Diário 1º PA'!$F$5:$F$1982))+SUMPRODUCT(-('Diário 2º PA'!$E$5:$E$2027='Analítico Cp.'!$B50),-('Diário 2º PA'!$P$5:$P$2027=D$1),('Diário 2º PA'!$F$5:$F$2027))+SUMPRODUCT(-('Diário 3º PA'!$E$5:$E$2043='Analítico Cp.'!$B50),-('Diário 3º PA'!$P$5:$P$2043=D$1),('Diário 3º PA'!$F$5:$F$2043))+SUMPRODUCT(-('Diário 4º PA'!$E$5:$E$2010='Analítico Cp.'!$B50),-('Diário 4º PA'!$P$5:$P$2010=D$1),('Diário 4º PA'!$F$5:$F$2010))+SUMPRODUCT(-(Comp.!$D$5:$D$254='Analítico Cp.'!$B50),-(Comp.!$L$5:$L$254=D$1),(Comp.!$E$5:$E$254))</f>
        <v>11000.53</v>
      </c>
      <c r="E50" s="413">
        <f>SUMPRODUCT(-('Diário 1º PA'!$E$5:$E$1982='Analítico Cp.'!$B50),-('Diário 1º PA'!$P$5:$P$1982=E$1),('Diário 1º PA'!$F$5:$F$1982))+SUMPRODUCT(-('Diário 2º PA'!$E$5:$E$2027='Analítico Cp.'!$B50),-('Diário 2º PA'!$P$5:$P$2027=E$1),('Diário 2º PA'!$F$5:$F$2027))+SUMPRODUCT(-('Diário 3º PA'!$E$5:$E$2043='Analítico Cp.'!$B50),-('Diário 3º PA'!$P$5:$P$2043=E$1),('Diário 3º PA'!$F$5:$F$2043))+SUMPRODUCT(-('Diário 4º PA'!$E$5:$E$2010='Analítico Cp.'!$B50),-('Diário 4º PA'!$P$5:$P$2010=E$1),('Diário 4º PA'!$F$5:$F$2010))+SUMPRODUCT(-(Comp.!$D$5:$D$254='Analítico Cp.'!$B50),-(Comp.!$L$5:$L$254=E$1),(Comp.!$E$5:$E$254))</f>
        <v>13282.73</v>
      </c>
      <c r="F50" s="413">
        <f>SUMPRODUCT(-('Diário 1º PA'!$E$5:$E$1982='Analítico Cp.'!$B50),-('Diário 1º PA'!$P$5:$P$1982=F$1),('Diário 1º PA'!$F$5:$F$1982))+SUMPRODUCT(-('Diário 2º PA'!$E$5:$E$2027='Analítico Cp.'!$B50),-('Diário 2º PA'!$P$5:$P$2027=F$1),('Diário 2º PA'!$F$5:$F$2027))+SUMPRODUCT(-('Diário 3º PA'!$E$5:$E$2043='Analítico Cp.'!$B50),-('Diário 3º PA'!$P$5:$P$2043=F$1),('Diário 3º PA'!$F$5:$F$2043))+SUMPRODUCT(-('Diário 4º PA'!$E$5:$E$2010='Analítico Cp.'!$B50),-('Diário 4º PA'!$P$5:$P$2010=F$1),('Diário 4º PA'!$F$5:$F$2010))+SUMPRODUCT(-(Comp.!$D$5:$D$254='Analítico Cp.'!$B50),-(Comp.!$L$5:$L$254=F$1),(Comp.!$E$5:$E$254))</f>
        <v>0</v>
      </c>
      <c r="G50" s="413">
        <f>SUMPRODUCT(-('Diário 1º PA'!$E$5:$E$1982='Analítico Cp.'!$B50),-('Diário 1º PA'!$P$5:$P$1982=G$1),('Diário 1º PA'!$F$5:$F$1982))+SUMPRODUCT(-('Diário 2º PA'!$E$5:$E$2027='Analítico Cp.'!$B50),-('Diário 2º PA'!$P$5:$P$2027=G$1),('Diário 2º PA'!$F$5:$F$2027))+SUMPRODUCT(-('Diário 3º PA'!$E$5:$E$2043='Analítico Cp.'!$B50),-('Diário 3º PA'!$P$5:$P$2043=G$1),('Diário 3º PA'!$F$5:$F$2043))+SUMPRODUCT(-('Diário 4º PA'!$E$5:$E$2010='Analítico Cp.'!$B50),-('Diário 4º PA'!$P$5:$P$2010=G$1),('Diário 4º PA'!$F$5:$F$2010))+SUMPRODUCT(-(Comp.!$D$5:$D$254='Analítico Cp.'!$B50),-(Comp.!$L$5:$L$254=G$1),(Comp.!$E$5:$E$254))</f>
        <v>0</v>
      </c>
      <c r="H50" s="413">
        <f>SUMPRODUCT(-('Diário 1º PA'!$E$5:$E$1982='Analítico Cp.'!$B50),-('Diário 1º PA'!$P$5:$P$1982=H$1),('Diário 1º PA'!$F$5:$F$1982))+SUMPRODUCT(-('Diário 2º PA'!$E$5:$E$2027='Analítico Cp.'!$B50),-('Diário 2º PA'!$P$5:$P$2027=H$1),('Diário 2º PA'!$F$5:$F$2027))+SUMPRODUCT(-('Diário 3º PA'!$E$5:$E$2043='Analítico Cp.'!$B50),-('Diário 3º PA'!$P$5:$P$2043=H$1),('Diário 3º PA'!$F$5:$F$2043))+SUMPRODUCT(-('Diário 4º PA'!$E$5:$E$2010='Analítico Cp.'!$B50),-('Diário 4º PA'!$P$5:$P$2010=H$1),('Diário 4º PA'!$F$5:$F$2010))+SUMPRODUCT(-(Comp.!$D$5:$D$254='Analítico Cp.'!$B50),-(Comp.!$L$5:$L$254=H$1),(Comp.!$E$5:$E$254))</f>
        <v>0</v>
      </c>
      <c r="I50" s="413">
        <f>SUMPRODUCT(-('Diário 1º PA'!$E$5:$E$1982='Analítico Cp.'!$B50),-('Diário 1º PA'!$P$5:$P$1982=I$1),('Diário 1º PA'!$F$5:$F$1982))+SUMPRODUCT(-('Diário 2º PA'!$E$5:$E$2027='Analítico Cp.'!$B50),-('Diário 2º PA'!$P$5:$P$2027=I$1),('Diário 2º PA'!$F$5:$F$2027))+SUMPRODUCT(-('Diário 3º PA'!$E$5:$E$2043='Analítico Cp.'!$B50),-('Diário 3º PA'!$P$5:$P$2043=I$1),('Diário 3º PA'!$F$5:$F$2043))+SUMPRODUCT(-('Diário 4º PA'!$E$5:$E$2010='Analítico Cp.'!$B50),-('Diário 4º PA'!$P$5:$P$2010=I$1),('Diário 4º PA'!$F$5:$F$2010))+SUMPRODUCT(-(Comp.!$D$5:$D$254='Analítico Cp.'!$B50),-(Comp.!$L$5:$L$254=I$1),(Comp.!$E$5:$E$254))</f>
        <v>0</v>
      </c>
      <c r="J50" s="413">
        <f>SUMPRODUCT(-('Diário 1º PA'!$E$5:$E$1982='Analítico Cp.'!$B50),-('Diário 1º PA'!$P$5:$P$1982=J$1),('Diário 1º PA'!$F$5:$F$1982))+SUMPRODUCT(-('Diário 2º PA'!$E$5:$E$2027='Analítico Cp.'!$B50),-('Diário 2º PA'!$P$5:$P$2027=J$1),('Diário 2º PA'!$F$5:$F$2027))+SUMPRODUCT(-('Diário 3º PA'!$E$5:$E$2043='Analítico Cp.'!$B50),-('Diário 3º PA'!$P$5:$P$2043=J$1),('Diário 3º PA'!$F$5:$F$2043))+SUMPRODUCT(-('Diário 4º PA'!$E$5:$E$2010='Analítico Cp.'!$B50),-('Diário 4º PA'!$P$5:$P$2010=J$1),('Diário 4º PA'!$F$5:$F$2010))+SUMPRODUCT(-(Comp.!$D$5:$D$254='Analítico Cp.'!$B50),-(Comp.!$L$5:$L$254=J$1),(Comp.!$E$5:$E$254))</f>
        <v>0</v>
      </c>
      <c r="K50" s="413">
        <f>SUMPRODUCT(-('Diário 1º PA'!$E$5:$E$1982='Analítico Cp.'!$B50),-('Diário 1º PA'!$P$5:$P$1982=K$1),('Diário 1º PA'!$F$5:$F$1982))+SUMPRODUCT(-('Diário 2º PA'!$E$5:$E$2027='Analítico Cp.'!$B50),-('Diário 2º PA'!$P$5:$P$2027=K$1),('Diário 2º PA'!$F$5:$F$2027))+SUMPRODUCT(-('Diário 3º PA'!$E$5:$E$2043='Analítico Cp.'!$B50),-('Diário 3º PA'!$P$5:$P$2043=K$1),('Diário 3º PA'!$F$5:$F$2043))+SUMPRODUCT(-('Diário 4º PA'!$E$5:$E$2010='Analítico Cp.'!$B50),-('Diário 4º PA'!$P$5:$P$2010=K$1),('Diário 4º PA'!$F$5:$F$2010))+SUMPRODUCT(-(Comp.!$D$5:$D$254='Analítico Cp.'!$B50),-(Comp.!$L$5:$L$254=K$1),(Comp.!$E$5:$E$254))</f>
        <v>0</v>
      </c>
      <c r="L50" s="413">
        <f>SUMPRODUCT(-('Diário 1º PA'!$E$5:$E$1982='Analítico Cp.'!$B50),-('Diário 1º PA'!$P$5:$P$1982=L$1),('Diário 1º PA'!$F$5:$F$1982))+SUMPRODUCT(-('Diário 2º PA'!$E$5:$E$2027='Analítico Cp.'!$B50),-('Diário 2º PA'!$P$5:$P$2027=L$1),('Diário 2º PA'!$F$5:$F$2027))+SUMPRODUCT(-('Diário 3º PA'!$E$5:$E$2043='Analítico Cp.'!$B50),-('Diário 3º PA'!$P$5:$P$2043=L$1),('Diário 3º PA'!$F$5:$F$2043))+SUMPRODUCT(-('Diário 4º PA'!$E$5:$E$2010='Analítico Cp.'!$B50),-('Diário 4º PA'!$P$5:$P$2010=L$1),('Diário 4º PA'!$F$5:$F$2010))+SUMPRODUCT(-(Comp.!$D$5:$D$254='Analítico Cp.'!$B50),-(Comp.!$L$5:$L$254=L$1),(Comp.!$E$5:$E$254))</f>
        <v>0</v>
      </c>
      <c r="M50" s="413">
        <f>SUMPRODUCT(-('Diário 1º PA'!$E$5:$E$1982='Analítico Cp.'!$B50),-('Diário 1º PA'!$P$5:$P$1982=M$1),('Diário 1º PA'!$F$5:$F$1982))+SUMPRODUCT(-('Diário 2º PA'!$E$5:$E$2027='Analítico Cp.'!$B50),-('Diário 2º PA'!$P$5:$P$2027=M$1),('Diário 2º PA'!$F$5:$F$2027))+SUMPRODUCT(-('Diário 3º PA'!$E$5:$E$2043='Analítico Cp.'!$B50),-('Diário 3º PA'!$P$5:$P$2043=M$1),('Diário 3º PA'!$F$5:$F$2043))+SUMPRODUCT(-('Diário 4º PA'!$E$5:$E$2010='Analítico Cp.'!$B50),-('Diário 4º PA'!$P$5:$P$2010=M$1),('Diário 4º PA'!$F$5:$F$2010))+SUMPRODUCT(-(Comp.!$D$5:$D$254='Analítico Cp.'!$B50),-(Comp.!$L$5:$L$254=M$1),(Comp.!$E$5:$E$254))</f>
        <v>0</v>
      </c>
      <c r="N50" s="413">
        <f>SUMPRODUCT(-('Diário 1º PA'!$E$5:$E$1982='Analítico Cp.'!$B50),-('Diário 1º PA'!$P$5:$P$1982=N$1),('Diário 1º PA'!$F$5:$F$1982))+SUMPRODUCT(-('Diário 2º PA'!$E$5:$E$2027='Analítico Cp.'!$B50),-('Diário 2º PA'!$P$5:$P$2027=N$1),('Diário 2º PA'!$F$5:$F$2027))+SUMPRODUCT(-('Diário 3º PA'!$E$5:$E$2043='Analítico Cp.'!$B50),-('Diário 3º PA'!$P$5:$P$2043=N$1),('Diário 3º PA'!$F$5:$F$2043))+SUMPRODUCT(-('Diário 4º PA'!$E$5:$E$2010='Analítico Cp.'!$B50),-('Diário 4º PA'!$P$5:$P$2010=N$1),('Diário 4º PA'!$F$5:$F$2010))+SUMPRODUCT(-(Comp.!$D$5:$D$254='Analítico Cp.'!$B50),-(Comp.!$L$5:$L$254=N$1),(Comp.!$E$5:$E$254))</f>
        <v>0</v>
      </c>
      <c r="O50" s="16">
        <f t="shared" si="7"/>
        <v>24283.260000000002</v>
      </c>
      <c r="P50" s="191">
        <f t="shared" si="8"/>
        <v>2.1015745526211534E-3</v>
      </c>
    </row>
    <row r="51" spans="1:16" ht="23.25" customHeight="1" x14ac:dyDescent="0.2">
      <c r="A51" s="69" t="s">
        <v>170</v>
      </c>
      <c r="B51" s="67" t="s">
        <v>58</v>
      </c>
      <c r="C51" s="413">
        <f>SUMPRODUCT(-('Diário 1º PA'!$E$5:$E$1982='Analítico Cp.'!$B51),-('Diário 1º PA'!$P$5:$P$1982=C$1),('Diário 1º PA'!$F$5:$F$1982))+SUMPRODUCT(-('Diário 2º PA'!$E$5:$E$2027='Analítico Cp.'!$B51),-('Diário 2º PA'!$P$5:$P$2027=C$1),('Diário 2º PA'!$F$5:$F$2027))+SUMPRODUCT(-('Diário 3º PA'!$E$5:$E$2043='Analítico Cp.'!$B51),-('Diário 3º PA'!$P$5:$P$2043=C$1),('Diário 3º PA'!$F$5:$F$2043))+SUMPRODUCT(-('Diário 4º PA'!$E$5:$E$2010='Analítico Cp.'!$B51),-('Diário 4º PA'!$P$5:$P$2010=C$1),('Diário 4º PA'!$F$5:$F$2010))+SUMPRODUCT(-(Comp.!$D$5:$D$254='Analítico Cp.'!$B51),-(Comp.!$L$5:$L$254=C$1),(Comp.!$E$5:$E$254))</f>
        <v>0</v>
      </c>
      <c r="D51" s="413">
        <f>SUMPRODUCT(-('Diário 1º PA'!$E$5:$E$1982='Analítico Cp.'!$B51),-('Diário 1º PA'!$P$5:$P$1982=D$1),('Diário 1º PA'!$F$5:$F$1982))+SUMPRODUCT(-('Diário 2º PA'!$E$5:$E$2027='Analítico Cp.'!$B51),-('Diário 2º PA'!$P$5:$P$2027=D$1),('Diário 2º PA'!$F$5:$F$2027))+SUMPRODUCT(-('Diário 3º PA'!$E$5:$E$2043='Analítico Cp.'!$B51),-('Diário 3º PA'!$P$5:$P$2043=D$1),('Diário 3º PA'!$F$5:$F$2043))+SUMPRODUCT(-('Diário 4º PA'!$E$5:$E$2010='Analítico Cp.'!$B51),-('Diário 4º PA'!$P$5:$P$2010=D$1),('Diário 4º PA'!$F$5:$F$2010))+SUMPRODUCT(-(Comp.!$D$5:$D$254='Analítico Cp.'!$B51),-(Comp.!$L$5:$L$254=D$1),(Comp.!$E$5:$E$254))</f>
        <v>0</v>
      </c>
      <c r="E51" s="413">
        <f>SUMPRODUCT(-('Diário 1º PA'!$E$5:$E$1982='Analítico Cp.'!$B51),-('Diário 1º PA'!$P$5:$P$1982=E$1),('Diário 1º PA'!$F$5:$F$1982))+SUMPRODUCT(-('Diário 2º PA'!$E$5:$E$2027='Analítico Cp.'!$B51),-('Diário 2º PA'!$P$5:$P$2027=E$1),('Diário 2º PA'!$F$5:$F$2027))+SUMPRODUCT(-('Diário 3º PA'!$E$5:$E$2043='Analítico Cp.'!$B51),-('Diário 3º PA'!$P$5:$P$2043=E$1),('Diário 3º PA'!$F$5:$F$2043))+SUMPRODUCT(-('Diário 4º PA'!$E$5:$E$2010='Analítico Cp.'!$B51),-('Diário 4º PA'!$P$5:$P$2010=E$1),('Diário 4º PA'!$F$5:$F$2010))+SUMPRODUCT(-(Comp.!$D$5:$D$254='Analítico Cp.'!$B51),-(Comp.!$L$5:$L$254=E$1),(Comp.!$E$5:$E$254))</f>
        <v>0</v>
      </c>
      <c r="F51" s="413">
        <f>SUMPRODUCT(-('Diário 1º PA'!$E$5:$E$1982='Analítico Cp.'!$B51),-('Diário 1º PA'!$P$5:$P$1982=F$1),('Diário 1º PA'!$F$5:$F$1982))+SUMPRODUCT(-('Diário 2º PA'!$E$5:$E$2027='Analítico Cp.'!$B51),-('Diário 2º PA'!$P$5:$P$2027=F$1),('Diário 2º PA'!$F$5:$F$2027))+SUMPRODUCT(-('Diário 3º PA'!$E$5:$E$2043='Analítico Cp.'!$B51),-('Diário 3º PA'!$P$5:$P$2043=F$1),('Diário 3º PA'!$F$5:$F$2043))+SUMPRODUCT(-('Diário 4º PA'!$E$5:$E$2010='Analítico Cp.'!$B51),-('Diário 4º PA'!$P$5:$P$2010=F$1),('Diário 4º PA'!$F$5:$F$2010))+SUMPRODUCT(-(Comp.!$D$5:$D$254='Analítico Cp.'!$B51),-(Comp.!$L$5:$L$254=F$1),(Comp.!$E$5:$E$254))</f>
        <v>0</v>
      </c>
      <c r="G51" s="413">
        <f>SUMPRODUCT(-('Diário 1º PA'!$E$5:$E$1982='Analítico Cp.'!$B51),-('Diário 1º PA'!$P$5:$P$1982=G$1),('Diário 1º PA'!$F$5:$F$1982))+SUMPRODUCT(-('Diário 2º PA'!$E$5:$E$2027='Analítico Cp.'!$B51),-('Diário 2º PA'!$P$5:$P$2027=G$1),('Diário 2º PA'!$F$5:$F$2027))+SUMPRODUCT(-('Diário 3º PA'!$E$5:$E$2043='Analítico Cp.'!$B51),-('Diário 3º PA'!$P$5:$P$2043=G$1),('Diário 3º PA'!$F$5:$F$2043))+SUMPRODUCT(-('Diário 4º PA'!$E$5:$E$2010='Analítico Cp.'!$B51),-('Diário 4º PA'!$P$5:$P$2010=G$1),('Diário 4º PA'!$F$5:$F$2010))+SUMPRODUCT(-(Comp.!$D$5:$D$254='Analítico Cp.'!$B51),-(Comp.!$L$5:$L$254=G$1),(Comp.!$E$5:$E$254))</f>
        <v>0</v>
      </c>
      <c r="H51" s="413">
        <f>SUMPRODUCT(-('Diário 1º PA'!$E$5:$E$1982='Analítico Cp.'!$B51),-('Diário 1º PA'!$P$5:$P$1982=H$1),('Diário 1º PA'!$F$5:$F$1982))+SUMPRODUCT(-('Diário 2º PA'!$E$5:$E$2027='Analítico Cp.'!$B51),-('Diário 2º PA'!$P$5:$P$2027=H$1),('Diário 2º PA'!$F$5:$F$2027))+SUMPRODUCT(-('Diário 3º PA'!$E$5:$E$2043='Analítico Cp.'!$B51),-('Diário 3º PA'!$P$5:$P$2043=H$1),('Diário 3º PA'!$F$5:$F$2043))+SUMPRODUCT(-('Diário 4º PA'!$E$5:$E$2010='Analítico Cp.'!$B51),-('Diário 4º PA'!$P$5:$P$2010=H$1),('Diário 4º PA'!$F$5:$F$2010))+SUMPRODUCT(-(Comp.!$D$5:$D$254='Analítico Cp.'!$B51),-(Comp.!$L$5:$L$254=H$1),(Comp.!$E$5:$E$254))</f>
        <v>0</v>
      </c>
      <c r="I51" s="413">
        <f>SUMPRODUCT(-('Diário 1º PA'!$E$5:$E$1982='Analítico Cp.'!$B51),-('Diário 1º PA'!$P$5:$P$1982=I$1),('Diário 1º PA'!$F$5:$F$1982))+SUMPRODUCT(-('Diário 2º PA'!$E$5:$E$2027='Analítico Cp.'!$B51),-('Diário 2º PA'!$P$5:$P$2027=I$1),('Diário 2º PA'!$F$5:$F$2027))+SUMPRODUCT(-('Diário 3º PA'!$E$5:$E$2043='Analítico Cp.'!$B51),-('Diário 3º PA'!$P$5:$P$2043=I$1),('Diário 3º PA'!$F$5:$F$2043))+SUMPRODUCT(-('Diário 4º PA'!$E$5:$E$2010='Analítico Cp.'!$B51),-('Diário 4º PA'!$P$5:$P$2010=I$1),('Diário 4º PA'!$F$5:$F$2010))+SUMPRODUCT(-(Comp.!$D$5:$D$254='Analítico Cp.'!$B51),-(Comp.!$L$5:$L$254=I$1),(Comp.!$E$5:$E$254))</f>
        <v>0</v>
      </c>
      <c r="J51" s="413">
        <f>SUMPRODUCT(-('Diário 1º PA'!$E$5:$E$1982='Analítico Cp.'!$B51),-('Diário 1º PA'!$P$5:$P$1982=J$1),('Diário 1º PA'!$F$5:$F$1982))+SUMPRODUCT(-('Diário 2º PA'!$E$5:$E$2027='Analítico Cp.'!$B51),-('Diário 2º PA'!$P$5:$P$2027=J$1),('Diário 2º PA'!$F$5:$F$2027))+SUMPRODUCT(-('Diário 3º PA'!$E$5:$E$2043='Analítico Cp.'!$B51),-('Diário 3º PA'!$P$5:$P$2043=J$1),('Diário 3º PA'!$F$5:$F$2043))+SUMPRODUCT(-('Diário 4º PA'!$E$5:$E$2010='Analítico Cp.'!$B51),-('Diário 4º PA'!$P$5:$P$2010=J$1),('Diário 4º PA'!$F$5:$F$2010))+SUMPRODUCT(-(Comp.!$D$5:$D$254='Analítico Cp.'!$B51),-(Comp.!$L$5:$L$254=J$1),(Comp.!$E$5:$E$254))</f>
        <v>0</v>
      </c>
      <c r="K51" s="413">
        <f>SUMPRODUCT(-('Diário 1º PA'!$E$5:$E$1982='Analítico Cp.'!$B51),-('Diário 1º PA'!$P$5:$P$1982=K$1),('Diário 1º PA'!$F$5:$F$1982))+SUMPRODUCT(-('Diário 2º PA'!$E$5:$E$2027='Analítico Cp.'!$B51),-('Diário 2º PA'!$P$5:$P$2027=K$1),('Diário 2º PA'!$F$5:$F$2027))+SUMPRODUCT(-('Diário 3º PA'!$E$5:$E$2043='Analítico Cp.'!$B51),-('Diário 3º PA'!$P$5:$P$2043=K$1),('Diário 3º PA'!$F$5:$F$2043))+SUMPRODUCT(-('Diário 4º PA'!$E$5:$E$2010='Analítico Cp.'!$B51),-('Diário 4º PA'!$P$5:$P$2010=K$1),('Diário 4º PA'!$F$5:$F$2010))+SUMPRODUCT(-(Comp.!$D$5:$D$254='Analítico Cp.'!$B51),-(Comp.!$L$5:$L$254=K$1),(Comp.!$E$5:$E$254))</f>
        <v>0</v>
      </c>
      <c r="L51" s="413">
        <f>SUMPRODUCT(-('Diário 1º PA'!$E$5:$E$1982='Analítico Cp.'!$B51),-('Diário 1º PA'!$P$5:$P$1982=L$1),('Diário 1º PA'!$F$5:$F$1982))+SUMPRODUCT(-('Diário 2º PA'!$E$5:$E$2027='Analítico Cp.'!$B51),-('Diário 2º PA'!$P$5:$P$2027=L$1),('Diário 2º PA'!$F$5:$F$2027))+SUMPRODUCT(-('Diário 3º PA'!$E$5:$E$2043='Analítico Cp.'!$B51),-('Diário 3º PA'!$P$5:$P$2043=L$1),('Diário 3º PA'!$F$5:$F$2043))+SUMPRODUCT(-('Diário 4º PA'!$E$5:$E$2010='Analítico Cp.'!$B51),-('Diário 4º PA'!$P$5:$P$2010=L$1),('Diário 4º PA'!$F$5:$F$2010))+SUMPRODUCT(-(Comp.!$D$5:$D$254='Analítico Cp.'!$B51),-(Comp.!$L$5:$L$254=L$1),(Comp.!$E$5:$E$254))</f>
        <v>0</v>
      </c>
      <c r="M51" s="413">
        <f>SUMPRODUCT(-('Diário 1º PA'!$E$5:$E$1982='Analítico Cp.'!$B51),-('Diário 1º PA'!$P$5:$P$1982=M$1),('Diário 1º PA'!$F$5:$F$1982))+SUMPRODUCT(-('Diário 2º PA'!$E$5:$E$2027='Analítico Cp.'!$B51),-('Diário 2º PA'!$P$5:$P$2027=M$1),('Diário 2º PA'!$F$5:$F$2027))+SUMPRODUCT(-('Diário 3º PA'!$E$5:$E$2043='Analítico Cp.'!$B51),-('Diário 3º PA'!$P$5:$P$2043=M$1),('Diário 3º PA'!$F$5:$F$2043))+SUMPRODUCT(-('Diário 4º PA'!$E$5:$E$2010='Analítico Cp.'!$B51),-('Diário 4º PA'!$P$5:$P$2010=M$1),('Diário 4º PA'!$F$5:$F$2010))+SUMPRODUCT(-(Comp.!$D$5:$D$254='Analítico Cp.'!$B51),-(Comp.!$L$5:$L$254=M$1),(Comp.!$E$5:$E$254))</f>
        <v>0</v>
      </c>
      <c r="N51" s="413">
        <f>SUMPRODUCT(-('Diário 1º PA'!$E$5:$E$1982='Analítico Cp.'!$B51),-('Diário 1º PA'!$P$5:$P$1982=N$1),('Diário 1º PA'!$F$5:$F$1982))+SUMPRODUCT(-('Diário 2º PA'!$E$5:$E$2027='Analítico Cp.'!$B51),-('Diário 2º PA'!$P$5:$P$2027=N$1),('Diário 2º PA'!$F$5:$F$2027))+SUMPRODUCT(-('Diário 3º PA'!$E$5:$E$2043='Analítico Cp.'!$B51),-('Diário 3º PA'!$P$5:$P$2043=N$1),('Diário 3º PA'!$F$5:$F$2043))+SUMPRODUCT(-('Diário 4º PA'!$E$5:$E$2010='Analítico Cp.'!$B51),-('Diário 4º PA'!$P$5:$P$2010=N$1),('Diário 4º PA'!$F$5:$F$2010))+SUMPRODUCT(-(Comp.!$D$5:$D$254='Analítico Cp.'!$B51),-(Comp.!$L$5:$L$254=N$1),(Comp.!$E$5:$E$254))</f>
        <v>0</v>
      </c>
      <c r="O51" s="16">
        <f t="shared" si="7"/>
        <v>0</v>
      </c>
      <c r="P51" s="191">
        <f t="shared" si="8"/>
        <v>0</v>
      </c>
    </row>
    <row r="52" spans="1:16" ht="23.25" customHeight="1" x14ac:dyDescent="0.2">
      <c r="A52" s="69" t="s">
        <v>171</v>
      </c>
      <c r="B52" s="67" t="s">
        <v>349</v>
      </c>
      <c r="C52" s="413">
        <f>SUMPRODUCT(-('Diário 1º PA'!$E$5:$E$1982='Analítico Cp.'!$B52),-('Diário 1º PA'!$P$5:$P$1982=C$1),('Diário 1º PA'!$F$5:$F$1982))+SUMPRODUCT(-('Diário 2º PA'!$E$5:$E$2027='Analítico Cp.'!$B52),-('Diário 2º PA'!$P$5:$P$2027=C$1),('Diário 2º PA'!$F$5:$F$2027))+SUMPRODUCT(-('Diário 3º PA'!$E$5:$E$2043='Analítico Cp.'!$B52),-('Diário 3º PA'!$P$5:$P$2043=C$1),('Diário 3º PA'!$F$5:$F$2043))+SUMPRODUCT(-('Diário 4º PA'!$E$5:$E$2010='Analítico Cp.'!$B52),-('Diário 4º PA'!$P$5:$P$2010=C$1),('Diário 4º PA'!$F$5:$F$2010))+SUMPRODUCT(-(Comp.!$D$5:$D$254='Analítico Cp.'!$B52),-(Comp.!$L$5:$L$254=C$1),(Comp.!$E$5:$E$254))</f>
        <v>18900</v>
      </c>
      <c r="D52" s="413">
        <f>SUMPRODUCT(-('Diário 1º PA'!$E$5:$E$1982='Analítico Cp.'!$B52),-('Diário 1º PA'!$P$5:$P$1982=D$1),('Diário 1º PA'!$F$5:$F$1982))+SUMPRODUCT(-('Diário 2º PA'!$E$5:$E$2027='Analítico Cp.'!$B52),-('Diário 2º PA'!$P$5:$P$2027=D$1),('Diário 2º PA'!$F$5:$F$2027))+SUMPRODUCT(-('Diário 3º PA'!$E$5:$E$2043='Analítico Cp.'!$B52),-('Diário 3º PA'!$P$5:$P$2043=D$1),('Diário 3º PA'!$F$5:$F$2043))+SUMPRODUCT(-('Diário 4º PA'!$E$5:$E$2010='Analítico Cp.'!$B52),-('Diário 4º PA'!$P$5:$P$2010=D$1),('Diário 4º PA'!$F$5:$F$2010))+SUMPRODUCT(-(Comp.!$D$5:$D$254='Analítico Cp.'!$B52),-(Comp.!$L$5:$L$254=D$1),(Comp.!$E$5:$E$254))</f>
        <v>0</v>
      </c>
      <c r="E52" s="413">
        <f>SUMPRODUCT(-('Diário 1º PA'!$E$5:$E$1982='Analítico Cp.'!$B52),-('Diário 1º PA'!$P$5:$P$1982=E$1),('Diário 1º PA'!$F$5:$F$1982))+SUMPRODUCT(-('Diário 2º PA'!$E$5:$E$2027='Analítico Cp.'!$B52),-('Diário 2º PA'!$P$5:$P$2027=E$1),('Diário 2º PA'!$F$5:$F$2027))+SUMPRODUCT(-('Diário 3º PA'!$E$5:$E$2043='Analítico Cp.'!$B52),-('Diário 3º PA'!$P$5:$P$2043=E$1),('Diário 3º PA'!$F$5:$F$2043))+SUMPRODUCT(-('Diário 4º PA'!$E$5:$E$2010='Analítico Cp.'!$B52),-('Diário 4º PA'!$P$5:$P$2010=E$1),('Diário 4º PA'!$F$5:$F$2010))+SUMPRODUCT(-(Comp.!$D$5:$D$254='Analítico Cp.'!$B52),-(Comp.!$L$5:$L$254=E$1),(Comp.!$E$5:$E$254))</f>
        <v>31101</v>
      </c>
      <c r="F52" s="413">
        <f>SUMPRODUCT(-('Diário 1º PA'!$E$5:$E$1982='Analítico Cp.'!$B52),-('Diário 1º PA'!$P$5:$P$1982=F$1),('Diário 1º PA'!$F$5:$F$1982))+SUMPRODUCT(-('Diário 2º PA'!$E$5:$E$2027='Analítico Cp.'!$B52),-('Diário 2º PA'!$P$5:$P$2027=F$1),('Diário 2º PA'!$F$5:$F$2027))+SUMPRODUCT(-('Diário 3º PA'!$E$5:$E$2043='Analítico Cp.'!$B52),-('Diário 3º PA'!$P$5:$P$2043=F$1),('Diário 3º PA'!$F$5:$F$2043))+SUMPRODUCT(-('Diário 4º PA'!$E$5:$E$2010='Analítico Cp.'!$B52),-('Diário 4º PA'!$P$5:$P$2010=F$1),('Diário 4º PA'!$F$5:$F$2010))+SUMPRODUCT(-(Comp.!$D$5:$D$254='Analítico Cp.'!$B52),-(Comp.!$L$5:$L$254=F$1),(Comp.!$E$5:$E$254))</f>
        <v>0</v>
      </c>
      <c r="G52" s="413">
        <f>SUMPRODUCT(-('Diário 1º PA'!$E$5:$E$1982='Analítico Cp.'!$B52),-('Diário 1º PA'!$P$5:$P$1982=G$1),('Diário 1º PA'!$F$5:$F$1982))+SUMPRODUCT(-('Diário 2º PA'!$E$5:$E$2027='Analítico Cp.'!$B52),-('Diário 2º PA'!$P$5:$P$2027=G$1),('Diário 2º PA'!$F$5:$F$2027))+SUMPRODUCT(-('Diário 3º PA'!$E$5:$E$2043='Analítico Cp.'!$B52),-('Diário 3º PA'!$P$5:$P$2043=G$1),('Diário 3º PA'!$F$5:$F$2043))+SUMPRODUCT(-('Diário 4º PA'!$E$5:$E$2010='Analítico Cp.'!$B52),-('Diário 4º PA'!$P$5:$P$2010=G$1),('Diário 4º PA'!$F$5:$F$2010))+SUMPRODUCT(-(Comp.!$D$5:$D$254='Analítico Cp.'!$B52),-(Comp.!$L$5:$L$254=G$1),(Comp.!$E$5:$E$254))</f>
        <v>0</v>
      </c>
      <c r="H52" s="413">
        <f>SUMPRODUCT(-('Diário 1º PA'!$E$5:$E$1982='Analítico Cp.'!$B52),-('Diário 1º PA'!$P$5:$P$1982=H$1),('Diário 1º PA'!$F$5:$F$1982))+SUMPRODUCT(-('Diário 2º PA'!$E$5:$E$2027='Analítico Cp.'!$B52),-('Diário 2º PA'!$P$5:$P$2027=H$1),('Diário 2º PA'!$F$5:$F$2027))+SUMPRODUCT(-('Diário 3º PA'!$E$5:$E$2043='Analítico Cp.'!$B52),-('Diário 3º PA'!$P$5:$P$2043=H$1),('Diário 3º PA'!$F$5:$F$2043))+SUMPRODUCT(-('Diário 4º PA'!$E$5:$E$2010='Analítico Cp.'!$B52),-('Diário 4º PA'!$P$5:$P$2010=H$1),('Diário 4º PA'!$F$5:$F$2010))+SUMPRODUCT(-(Comp.!$D$5:$D$254='Analítico Cp.'!$B52),-(Comp.!$L$5:$L$254=H$1),(Comp.!$E$5:$E$254))</f>
        <v>0</v>
      </c>
      <c r="I52" s="413">
        <f>SUMPRODUCT(-('Diário 1º PA'!$E$5:$E$1982='Analítico Cp.'!$B52),-('Diário 1º PA'!$P$5:$P$1982=I$1),('Diário 1º PA'!$F$5:$F$1982))+SUMPRODUCT(-('Diário 2º PA'!$E$5:$E$2027='Analítico Cp.'!$B52),-('Diário 2º PA'!$P$5:$P$2027=I$1),('Diário 2º PA'!$F$5:$F$2027))+SUMPRODUCT(-('Diário 3º PA'!$E$5:$E$2043='Analítico Cp.'!$B52),-('Diário 3º PA'!$P$5:$P$2043=I$1),('Diário 3º PA'!$F$5:$F$2043))+SUMPRODUCT(-('Diário 4º PA'!$E$5:$E$2010='Analítico Cp.'!$B52),-('Diário 4º PA'!$P$5:$P$2010=I$1),('Diário 4º PA'!$F$5:$F$2010))+SUMPRODUCT(-(Comp.!$D$5:$D$254='Analítico Cp.'!$B52),-(Comp.!$L$5:$L$254=I$1),(Comp.!$E$5:$E$254))</f>
        <v>0</v>
      </c>
      <c r="J52" s="413">
        <f>SUMPRODUCT(-('Diário 1º PA'!$E$5:$E$1982='Analítico Cp.'!$B52),-('Diário 1º PA'!$P$5:$P$1982=J$1),('Diário 1º PA'!$F$5:$F$1982))+SUMPRODUCT(-('Diário 2º PA'!$E$5:$E$2027='Analítico Cp.'!$B52),-('Diário 2º PA'!$P$5:$P$2027=J$1),('Diário 2º PA'!$F$5:$F$2027))+SUMPRODUCT(-('Diário 3º PA'!$E$5:$E$2043='Analítico Cp.'!$B52),-('Diário 3º PA'!$P$5:$P$2043=J$1),('Diário 3º PA'!$F$5:$F$2043))+SUMPRODUCT(-('Diário 4º PA'!$E$5:$E$2010='Analítico Cp.'!$B52),-('Diário 4º PA'!$P$5:$P$2010=J$1),('Diário 4º PA'!$F$5:$F$2010))+SUMPRODUCT(-(Comp.!$D$5:$D$254='Analítico Cp.'!$B52),-(Comp.!$L$5:$L$254=J$1),(Comp.!$E$5:$E$254))</f>
        <v>0</v>
      </c>
      <c r="K52" s="413">
        <f>SUMPRODUCT(-('Diário 1º PA'!$E$5:$E$1982='Analítico Cp.'!$B52),-('Diário 1º PA'!$P$5:$P$1982=K$1),('Diário 1º PA'!$F$5:$F$1982))+SUMPRODUCT(-('Diário 2º PA'!$E$5:$E$2027='Analítico Cp.'!$B52),-('Diário 2º PA'!$P$5:$P$2027=K$1),('Diário 2º PA'!$F$5:$F$2027))+SUMPRODUCT(-('Diário 3º PA'!$E$5:$E$2043='Analítico Cp.'!$B52),-('Diário 3º PA'!$P$5:$P$2043=K$1),('Diário 3º PA'!$F$5:$F$2043))+SUMPRODUCT(-('Diário 4º PA'!$E$5:$E$2010='Analítico Cp.'!$B52),-('Diário 4º PA'!$P$5:$P$2010=K$1),('Diário 4º PA'!$F$5:$F$2010))+SUMPRODUCT(-(Comp.!$D$5:$D$254='Analítico Cp.'!$B52),-(Comp.!$L$5:$L$254=K$1),(Comp.!$E$5:$E$254))</f>
        <v>0</v>
      </c>
      <c r="L52" s="413">
        <f>SUMPRODUCT(-('Diário 1º PA'!$E$5:$E$1982='Analítico Cp.'!$B52),-('Diário 1º PA'!$P$5:$P$1982=L$1),('Diário 1º PA'!$F$5:$F$1982))+SUMPRODUCT(-('Diário 2º PA'!$E$5:$E$2027='Analítico Cp.'!$B52),-('Diário 2º PA'!$P$5:$P$2027=L$1),('Diário 2º PA'!$F$5:$F$2027))+SUMPRODUCT(-('Diário 3º PA'!$E$5:$E$2043='Analítico Cp.'!$B52),-('Diário 3º PA'!$P$5:$P$2043=L$1),('Diário 3º PA'!$F$5:$F$2043))+SUMPRODUCT(-('Diário 4º PA'!$E$5:$E$2010='Analítico Cp.'!$B52),-('Diário 4º PA'!$P$5:$P$2010=L$1),('Diário 4º PA'!$F$5:$F$2010))+SUMPRODUCT(-(Comp.!$D$5:$D$254='Analítico Cp.'!$B52),-(Comp.!$L$5:$L$254=L$1),(Comp.!$E$5:$E$254))</f>
        <v>0</v>
      </c>
      <c r="M52" s="413">
        <f>SUMPRODUCT(-('Diário 1º PA'!$E$5:$E$1982='Analítico Cp.'!$B52),-('Diário 1º PA'!$P$5:$P$1982=M$1),('Diário 1º PA'!$F$5:$F$1982))+SUMPRODUCT(-('Diário 2º PA'!$E$5:$E$2027='Analítico Cp.'!$B52),-('Diário 2º PA'!$P$5:$P$2027=M$1),('Diário 2º PA'!$F$5:$F$2027))+SUMPRODUCT(-('Diário 3º PA'!$E$5:$E$2043='Analítico Cp.'!$B52),-('Diário 3º PA'!$P$5:$P$2043=M$1),('Diário 3º PA'!$F$5:$F$2043))+SUMPRODUCT(-('Diário 4º PA'!$E$5:$E$2010='Analítico Cp.'!$B52),-('Diário 4º PA'!$P$5:$P$2010=M$1),('Diário 4º PA'!$F$5:$F$2010))+SUMPRODUCT(-(Comp.!$D$5:$D$254='Analítico Cp.'!$B52),-(Comp.!$L$5:$L$254=M$1),(Comp.!$E$5:$E$254))</f>
        <v>0</v>
      </c>
      <c r="N52" s="413">
        <f>SUMPRODUCT(-('Diário 1º PA'!$E$5:$E$1982='Analítico Cp.'!$B52),-('Diário 1º PA'!$P$5:$P$1982=N$1),('Diário 1º PA'!$F$5:$F$1982))+SUMPRODUCT(-('Diário 2º PA'!$E$5:$E$2027='Analítico Cp.'!$B52),-('Diário 2º PA'!$P$5:$P$2027=N$1),('Diário 2º PA'!$F$5:$F$2027))+SUMPRODUCT(-('Diário 3º PA'!$E$5:$E$2043='Analítico Cp.'!$B52),-('Diário 3º PA'!$P$5:$P$2043=N$1),('Diário 3º PA'!$F$5:$F$2043))+SUMPRODUCT(-('Diário 4º PA'!$E$5:$E$2010='Analítico Cp.'!$B52),-('Diário 4º PA'!$P$5:$P$2010=N$1),('Diário 4º PA'!$F$5:$F$2010))+SUMPRODUCT(-(Comp.!$D$5:$D$254='Analítico Cp.'!$B52),-(Comp.!$L$5:$L$254=N$1),(Comp.!$E$5:$E$254))</f>
        <v>0</v>
      </c>
      <c r="O52" s="16">
        <f>SUM(C52:N52)</f>
        <v>50001</v>
      </c>
      <c r="P52" s="191">
        <f t="shared" si="8"/>
        <v>4.3272949845123872E-3</v>
      </c>
    </row>
    <row r="53" spans="1:16" ht="23.25" customHeight="1" x14ac:dyDescent="0.2">
      <c r="A53" s="69" t="s">
        <v>348</v>
      </c>
      <c r="B53" s="70" t="s">
        <v>77</v>
      </c>
      <c r="C53" s="413">
        <f>SUMPRODUCT(-('Diário 1º PA'!$E$5:$E$1982='Analítico Cp.'!$B53),-('Diário 1º PA'!$P$5:$P$1982=C$1),('Diário 1º PA'!$F$5:$F$1982))+SUMPRODUCT(-('Diário 2º PA'!$E$5:$E$2027='Analítico Cp.'!$B53),-('Diário 2º PA'!$P$5:$P$2027=C$1),('Diário 2º PA'!$F$5:$F$2027))+SUMPRODUCT(-('Diário 3º PA'!$E$5:$E$2043='Analítico Cp.'!$B53),-('Diário 3º PA'!$P$5:$P$2043=C$1),('Diário 3º PA'!$F$5:$F$2043))+SUMPRODUCT(-('Diário 4º PA'!$E$5:$E$2010='Analítico Cp.'!$B53),-('Diário 4º PA'!$P$5:$P$2010=C$1),('Diário 4º PA'!$F$5:$F$2010))+SUMPRODUCT(-(Comp.!$D$5:$D$254='Analítico Cp.'!$B53),-(Comp.!$L$5:$L$254=C$1),(Comp.!$E$5:$E$254))</f>
        <v>0</v>
      </c>
      <c r="D53" s="413">
        <f>SUMPRODUCT(-('Diário 1º PA'!$E$5:$E$1982='Analítico Cp.'!$B53),-('Diário 1º PA'!$P$5:$P$1982=D$1),('Diário 1º PA'!$F$5:$F$1982))+SUMPRODUCT(-('Diário 2º PA'!$E$5:$E$2027='Analítico Cp.'!$B53),-('Diário 2º PA'!$P$5:$P$2027=D$1),('Diário 2º PA'!$F$5:$F$2027))+SUMPRODUCT(-('Diário 3º PA'!$E$5:$E$2043='Analítico Cp.'!$B53),-('Diário 3º PA'!$P$5:$P$2043=D$1),('Diário 3º PA'!$F$5:$F$2043))+SUMPRODUCT(-('Diário 4º PA'!$E$5:$E$2010='Analítico Cp.'!$B53),-('Diário 4º PA'!$P$5:$P$2010=D$1),('Diário 4º PA'!$F$5:$F$2010))+SUMPRODUCT(-(Comp.!$D$5:$D$254='Analítico Cp.'!$B53),-(Comp.!$L$5:$L$254=D$1),(Comp.!$E$5:$E$254))</f>
        <v>0</v>
      </c>
      <c r="E53" s="413">
        <f>SUMPRODUCT(-('Diário 1º PA'!$E$5:$E$1982='Analítico Cp.'!$B53),-('Diário 1º PA'!$P$5:$P$1982=E$1),('Diário 1º PA'!$F$5:$F$1982))+SUMPRODUCT(-('Diário 2º PA'!$E$5:$E$2027='Analítico Cp.'!$B53),-('Diário 2º PA'!$P$5:$P$2027=E$1),('Diário 2º PA'!$F$5:$F$2027))+SUMPRODUCT(-('Diário 3º PA'!$E$5:$E$2043='Analítico Cp.'!$B53),-('Diário 3º PA'!$P$5:$P$2043=E$1),('Diário 3º PA'!$F$5:$F$2043))+SUMPRODUCT(-('Diário 4º PA'!$E$5:$E$2010='Analítico Cp.'!$B53),-('Diário 4º PA'!$P$5:$P$2010=E$1),('Diário 4º PA'!$F$5:$F$2010))+SUMPRODUCT(-(Comp.!$D$5:$D$254='Analítico Cp.'!$B53),-(Comp.!$L$5:$L$254=E$1),(Comp.!$E$5:$E$254))</f>
        <v>0</v>
      </c>
      <c r="F53" s="413">
        <f>SUMPRODUCT(-('Diário 1º PA'!$E$5:$E$1982='Analítico Cp.'!$B53),-('Diário 1º PA'!$P$5:$P$1982=F$1),('Diário 1º PA'!$F$5:$F$1982))+SUMPRODUCT(-('Diário 2º PA'!$E$5:$E$2027='Analítico Cp.'!$B53),-('Diário 2º PA'!$P$5:$P$2027=F$1),('Diário 2º PA'!$F$5:$F$2027))+SUMPRODUCT(-('Diário 3º PA'!$E$5:$E$2043='Analítico Cp.'!$B53),-('Diário 3º PA'!$P$5:$P$2043=F$1),('Diário 3º PA'!$F$5:$F$2043))+SUMPRODUCT(-('Diário 4º PA'!$E$5:$E$2010='Analítico Cp.'!$B53),-('Diário 4º PA'!$P$5:$P$2010=F$1),('Diário 4º PA'!$F$5:$F$2010))+SUMPRODUCT(-(Comp.!$D$5:$D$254='Analítico Cp.'!$B53),-(Comp.!$L$5:$L$254=F$1),(Comp.!$E$5:$E$254))</f>
        <v>0</v>
      </c>
      <c r="G53" s="413">
        <f>SUMPRODUCT(-('Diário 1º PA'!$E$5:$E$1982='Analítico Cp.'!$B53),-('Diário 1º PA'!$P$5:$P$1982=G$1),('Diário 1º PA'!$F$5:$F$1982))+SUMPRODUCT(-('Diário 2º PA'!$E$5:$E$2027='Analítico Cp.'!$B53),-('Diário 2º PA'!$P$5:$P$2027=G$1),('Diário 2º PA'!$F$5:$F$2027))+SUMPRODUCT(-('Diário 3º PA'!$E$5:$E$2043='Analítico Cp.'!$B53),-('Diário 3º PA'!$P$5:$P$2043=G$1),('Diário 3º PA'!$F$5:$F$2043))+SUMPRODUCT(-('Diário 4º PA'!$E$5:$E$2010='Analítico Cp.'!$B53),-('Diário 4º PA'!$P$5:$P$2010=G$1),('Diário 4º PA'!$F$5:$F$2010))+SUMPRODUCT(-(Comp.!$D$5:$D$254='Analítico Cp.'!$B53),-(Comp.!$L$5:$L$254=G$1),(Comp.!$E$5:$E$254))</f>
        <v>0</v>
      </c>
      <c r="H53" s="413">
        <f>SUMPRODUCT(-('Diário 1º PA'!$E$5:$E$1982='Analítico Cp.'!$B53),-('Diário 1º PA'!$P$5:$P$1982=H$1),('Diário 1º PA'!$F$5:$F$1982))+SUMPRODUCT(-('Diário 2º PA'!$E$5:$E$2027='Analítico Cp.'!$B53),-('Diário 2º PA'!$P$5:$P$2027=H$1),('Diário 2º PA'!$F$5:$F$2027))+SUMPRODUCT(-('Diário 3º PA'!$E$5:$E$2043='Analítico Cp.'!$B53),-('Diário 3º PA'!$P$5:$P$2043=H$1),('Diário 3º PA'!$F$5:$F$2043))+SUMPRODUCT(-('Diário 4º PA'!$E$5:$E$2010='Analítico Cp.'!$B53),-('Diário 4º PA'!$P$5:$P$2010=H$1),('Diário 4º PA'!$F$5:$F$2010))+SUMPRODUCT(-(Comp.!$D$5:$D$254='Analítico Cp.'!$B53),-(Comp.!$L$5:$L$254=H$1),(Comp.!$E$5:$E$254))</f>
        <v>0</v>
      </c>
      <c r="I53" s="413">
        <f>SUMPRODUCT(-('Diário 1º PA'!$E$5:$E$1982='Analítico Cp.'!$B53),-('Diário 1º PA'!$P$5:$P$1982=I$1),('Diário 1º PA'!$F$5:$F$1982))+SUMPRODUCT(-('Diário 2º PA'!$E$5:$E$2027='Analítico Cp.'!$B53),-('Diário 2º PA'!$P$5:$P$2027=I$1),('Diário 2º PA'!$F$5:$F$2027))+SUMPRODUCT(-('Diário 3º PA'!$E$5:$E$2043='Analítico Cp.'!$B53),-('Diário 3º PA'!$P$5:$P$2043=I$1),('Diário 3º PA'!$F$5:$F$2043))+SUMPRODUCT(-('Diário 4º PA'!$E$5:$E$2010='Analítico Cp.'!$B53),-('Diário 4º PA'!$P$5:$P$2010=I$1),('Diário 4º PA'!$F$5:$F$2010))+SUMPRODUCT(-(Comp.!$D$5:$D$254='Analítico Cp.'!$B53),-(Comp.!$L$5:$L$254=I$1),(Comp.!$E$5:$E$254))</f>
        <v>0</v>
      </c>
      <c r="J53" s="413">
        <f>SUMPRODUCT(-('Diário 1º PA'!$E$5:$E$1982='Analítico Cp.'!$B53),-('Diário 1º PA'!$P$5:$P$1982=J$1),('Diário 1º PA'!$F$5:$F$1982))+SUMPRODUCT(-('Diário 2º PA'!$E$5:$E$2027='Analítico Cp.'!$B53),-('Diário 2º PA'!$P$5:$P$2027=J$1),('Diário 2º PA'!$F$5:$F$2027))+SUMPRODUCT(-('Diário 3º PA'!$E$5:$E$2043='Analítico Cp.'!$B53),-('Diário 3º PA'!$P$5:$P$2043=J$1),('Diário 3º PA'!$F$5:$F$2043))+SUMPRODUCT(-('Diário 4º PA'!$E$5:$E$2010='Analítico Cp.'!$B53),-('Diário 4º PA'!$P$5:$P$2010=J$1),('Diário 4º PA'!$F$5:$F$2010))+SUMPRODUCT(-(Comp.!$D$5:$D$254='Analítico Cp.'!$B53),-(Comp.!$L$5:$L$254=J$1),(Comp.!$E$5:$E$254))</f>
        <v>0</v>
      </c>
      <c r="K53" s="413">
        <f>SUMPRODUCT(-('Diário 1º PA'!$E$5:$E$1982='Analítico Cp.'!$B53),-('Diário 1º PA'!$P$5:$P$1982=K$1),('Diário 1º PA'!$F$5:$F$1982))+SUMPRODUCT(-('Diário 2º PA'!$E$5:$E$2027='Analítico Cp.'!$B53),-('Diário 2º PA'!$P$5:$P$2027=K$1),('Diário 2º PA'!$F$5:$F$2027))+SUMPRODUCT(-('Diário 3º PA'!$E$5:$E$2043='Analítico Cp.'!$B53),-('Diário 3º PA'!$P$5:$P$2043=K$1),('Diário 3º PA'!$F$5:$F$2043))+SUMPRODUCT(-('Diário 4º PA'!$E$5:$E$2010='Analítico Cp.'!$B53),-('Diário 4º PA'!$P$5:$P$2010=K$1),('Diário 4º PA'!$F$5:$F$2010))+SUMPRODUCT(-(Comp.!$D$5:$D$254='Analítico Cp.'!$B53),-(Comp.!$L$5:$L$254=K$1),(Comp.!$E$5:$E$254))</f>
        <v>0</v>
      </c>
      <c r="L53" s="413">
        <f>SUMPRODUCT(-('Diário 1º PA'!$E$5:$E$1982='Analítico Cp.'!$B53),-('Diário 1º PA'!$P$5:$P$1982=L$1),('Diário 1º PA'!$F$5:$F$1982))+SUMPRODUCT(-('Diário 2º PA'!$E$5:$E$2027='Analítico Cp.'!$B53),-('Diário 2º PA'!$P$5:$P$2027=L$1),('Diário 2º PA'!$F$5:$F$2027))+SUMPRODUCT(-('Diário 3º PA'!$E$5:$E$2043='Analítico Cp.'!$B53),-('Diário 3º PA'!$P$5:$P$2043=L$1),('Diário 3º PA'!$F$5:$F$2043))+SUMPRODUCT(-('Diário 4º PA'!$E$5:$E$2010='Analítico Cp.'!$B53),-('Diário 4º PA'!$P$5:$P$2010=L$1),('Diário 4º PA'!$F$5:$F$2010))+SUMPRODUCT(-(Comp.!$D$5:$D$254='Analítico Cp.'!$B53),-(Comp.!$L$5:$L$254=L$1),(Comp.!$E$5:$E$254))</f>
        <v>0</v>
      </c>
      <c r="M53" s="413">
        <f>SUMPRODUCT(-('Diário 1º PA'!$E$5:$E$1982='Analítico Cp.'!$B53),-('Diário 1º PA'!$P$5:$P$1982=M$1),('Diário 1º PA'!$F$5:$F$1982))+SUMPRODUCT(-('Diário 2º PA'!$E$5:$E$2027='Analítico Cp.'!$B53),-('Diário 2º PA'!$P$5:$P$2027=M$1),('Diário 2º PA'!$F$5:$F$2027))+SUMPRODUCT(-('Diário 3º PA'!$E$5:$E$2043='Analítico Cp.'!$B53),-('Diário 3º PA'!$P$5:$P$2043=M$1),('Diário 3º PA'!$F$5:$F$2043))+SUMPRODUCT(-('Diário 4º PA'!$E$5:$E$2010='Analítico Cp.'!$B53),-('Diário 4º PA'!$P$5:$P$2010=M$1),('Diário 4º PA'!$F$5:$F$2010))+SUMPRODUCT(-(Comp.!$D$5:$D$254='Analítico Cp.'!$B53),-(Comp.!$L$5:$L$254=M$1),(Comp.!$E$5:$E$254))</f>
        <v>0</v>
      </c>
      <c r="N53" s="413">
        <f>SUMPRODUCT(-('Diário 1º PA'!$E$5:$E$1982='Analítico Cp.'!$B53),-('Diário 1º PA'!$P$5:$P$1982=N$1),('Diário 1º PA'!$F$5:$F$1982))+SUMPRODUCT(-('Diário 2º PA'!$E$5:$E$2027='Analítico Cp.'!$B53),-('Diário 2º PA'!$P$5:$P$2027=N$1),('Diário 2º PA'!$F$5:$F$2027))+SUMPRODUCT(-('Diário 3º PA'!$E$5:$E$2043='Analítico Cp.'!$B53),-('Diário 3º PA'!$P$5:$P$2043=N$1),('Diário 3º PA'!$F$5:$F$2043))+SUMPRODUCT(-('Diário 4º PA'!$E$5:$E$2010='Analítico Cp.'!$B53),-('Diário 4º PA'!$P$5:$P$2010=N$1),('Diário 4º PA'!$F$5:$F$2010))+SUMPRODUCT(-(Comp.!$D$5:$D$254='Analítico Cp.'!$B53),-(Comp.!$L$5:$L$254=N$1),(Comp.!$E$5:$E$254))</f>
        <v>0</v>
      </c>
      <c r="O53" s="20">
        <f t="shared" si="7"/>
        <v>0</v>
      </c>
      <c r="P53" s="191">
        <f t="shared" si="8"/>
        <v>0</v>
      </c>
    </row>
    <row r="54" spans="1:16" ht="23.25" customHeight="1" x14ac:dyDescent="0.2">
      <c r="A54" s="26"/>
      <c r="B54" s="27" t="s">
        <v>115</v>
      </c>
      <c r="C54" s="17">
        <f>SUBTOTAL(109,C46:C53)</f>
        <v>18900</v>
      </c>
      <c r="D54" s="17">
        <f>SUBTOTAL(109,D46:D53)</f>
        <v>116759.02</v>
      </c>
      <c r="E54" s="17">
        <f>SUBTOTAL(109,E46:E53)</f>
        <v>135919.16</v>
      </c>
      <c r="F54" s="17">
        <f t="shared" ref="F54:N54" si="9">SUBTOTAL(109,F46:F53)</f>
        <v>90932.66</v>
      </c>
      <c r="G54" s="17">
        <f t="shared" si="9"/>
        <v>0</v>
      </c>
      <c r="H54" s="17">
        <f t="shared" si="9"/>
        <v>0</v>
      </c>
      <c r="I54" s="17">
        <f t="shared" si="9"/>
        <v>0</v>
      </c>
      <c r="J54" s="17">
        <f t="shared" si="9"/>
        <v>0</v>
      </c>
      <c r="K54" s="17">
        <f t="shared" si="9"/>
        <v>0</v>
      </c>
      <c r="L54" s="17">
        <f t="shared" si="9"/>
        <v>0</v>
      </c>
      <c r="M54" s="17">
        <f t="shared" si="9"/>
        <v>0</v>
      </c>
      <c r="N54" s="17">
        <f t="shared" si="9"/>
        <v>0</v>
      </c>
      <c r="O54" s="17">
        <f>SUBTOTAL(109,O46:O53)</f>
        <v>362510.84</v>
      </c>
      <c r="P54" s="195">
        <f t="shared" si="8"/>
        <v>3.1373199331280827E-2</v>
      </c>
    </row>
    <row r="55" spans="1:16" ht="23.25" customHeight="1" thickBot="1" x14ac:dyDescent="0.25">
      <c r="A55" s="32"/>
      <c r="B55" s="38" t="s">
        <v>261</v>
      </c>
      <c r="C55" s="21">
        <f t="shared" ref="C55:O55" si="10">SUBTOTAL(109,C20:C54)</f>
        <v>2522261.6999999997</v>
      </c>
      <c r="D55" s="21">
        <f t="shared" si="10"/>
        <v>2915914.5299999989</v>
      </c>
      <c r="E55" s="21">
        <f t="shared" si="10"/>
        <v>2955779.43</v>
      </c>
      <c r="F55" s="21">
        <f t="shared" si="10"/>
        <v>90932.66</v>
      </c>
      <c r="G55" s="21">
        <f t="shared" si="10"/>
        <v>0</v>
      </c>
      <c r="H55" s="21">
        <f t="shared" si="10"/>
        <v>0</v>
      </c>
      <c r="I55" s="21">
        <f t="shared" si="10"/>
        <v>0</v>
      </c>
      <c r="J55" s="21">
        <f t="shared" si="10"/>
        <v>0</v>
      </c>
      <c r="K55" s="21">
        <f t="shared" si="10"/>
        <v>0</v>
      </c>
      <c r="L55" s="21">
        <f t="shared" si="10"/>
        <v>0</v>
      </c>
      <c r="M55" s="21">
        <f t="shared" si="10"/>
        <v>0</v>
      </c>
      <c r="N55" s="21">
        <f t="shared" si="10"/>
        <v>0</v>
      </c>
      <c r="O55" s="21">
        <f t="shared" si="10"/>
        <v>8484888.3200000003</v>
      </c>
      <c r="P55" s="192">
        <f t="shared" si="8"/>
        <v>0.73431760707353333</v>
      </c>
    </row>
    <row r="56" spans="1:16" ht="23.25" customHeight="1" thickBot="1" x14ac:dyDescent="0.25">
      <c r="A56" s="77" t="s">
        <v>40</v>
      </c>
      <c r="B56" s="145" t="s">
        <v>270</v>
      </c>
      <c r="C56" s="71"/>
      <c r="D56" s="71"/>
      <c r="E56" s="71"/>
      <c r="F56" s="71"/>
      <c r="G56" s="71"/>
      <c r="H56" s="71"/>
      <c r="I56" s="71"/>
      <c r="J56" s="71"/>
      <c r="K56" s="71"/>
      <c r="L56" s="71"/>
      <c r="M56" s="71"/>
      <c r="N56" s="71"/>
      <c r="O56" s="71"/>
      <c r="P56" s="189"/>
    </row>
    <row r="57" spans="1:16" ht="23.25" customHeight="1" x14ac:dyDescent="0.2">
      <c r="A57" s="68" t="s">
        <v>16</v>
      </c>
      <c r="B57" s="113" t="s">
        <v>2</v>
      </c>
      <c r="C57" s="15">
        <f>SUMPRODUCT(-('Diário 1º PA'!$E$5:$E$1982='Analítico Cp.'!$B57),-('Diário 1º PA'!$P$5:$P$1982=C$1),('Diário 1º PA'!$F$5:$F$1982))+SUMPRODUCT(-('Diário 2º PA'!$E$5:$E$2027='Analítico Cp.'!$B57),-('Diário 2º PA'!$P$5:$P$2027=C$1),('Diário 2º PA'!$F$5:$F$2027))+SUMPRODUCT(-('Diário 3º PA'!$E$5:$E$2043='Analítico Cp.'!$B57),-('Diário 3º PA'!$P$5:$P$2043=C$1),('Diário 3º PA'!$F$5:$F$2043))+SUMPRODUCT(-('Diário 4º PA'!$E$5:$E$2010='Analítico Cp.'!$B57),-('Diário 4º PA'!$P$5:$P$2010=C$1),('Diário 4º PA'!$F$5:$F$2010))+SUMPRODUCT(-(Comp.!$D$5:$D$254='Analítico Cp.'!$B57),-(Comp.!$L$5:$L$254=C$1),(Comp.!$E$5:$E$254))</f>
        <v>5019.8599999999997</v>
      </c>
      <c r="D57" s="15">
        <f>SUMPRODUCT(-('Diário 1º PA'!$E$5:$E$1982='Analítico Cp.'!$B57),-('Diário 1º PA'!$P$5:$P$1982=D$1),('Diário 1º PA'!$F$5:$F$1982))+SUMPRODUCT(-('Diário 2º PA'!$E$5:$E$2027='Analítico Cp.'!$B57),-('Diário 2º PA'!$P$5:$P$2027=D$1),('Diário 2º PA'!$F$5:$F$2027))+SUMPRODUCT(-('Diário 3º PA'!$E$5:$E$2043='Analítico Cp.'!$B57),-('Diário 3º PA'!$P$5:$P$2043=D$1),('Diário 3º PA'!$F$5:$F$2043))+SUMPRODUCT(-('Diário 4º PA'!$E$5:$E$2010='Analítico Cp.'!$B57),-('Diário 4º PA'!$P$5:$P$2010=D$1),('Diário 4º PA'!$F$5:$F$2010))+SUMPRODUCT(-(Comp.!$D$5:$D$254='Analítico Cp.'!$B57),-(Comp.!$L$5:$L$254=D$1),(Comp.!$E$5:$E$254))</f>
        <v>7794.56</v>
      </c>
      <c r="E57" s="15">
        <f>SUMPRODUCT(-('Diário 1º PA'!$E$5:$E$1982='Analítico Cp.'!$B57),-('Diário 1º PA'!$P$5:$P$1982=E$1),('Diário 1º PA'!$F$5:$F$1982))+SUMPRODUCT(-('Diário 2º PA'!$E$5:$E$2027='Analítico Cp.'!$B57),-('Diário 2º PA'!$P$5:$P$2027=E$1),('Diário 2º PA'!$F$5:$F$2027))+SUMPRODUCT(-('Diário 3º PA'!$E$5:$E$2043='Analítico Cp.'!$B57),-('Diário 3º PA'!$P$5:$P$2043=E$1),('Diário 3º PA'!$F$5:$F$2043))+SUMPRODUCT(-('Diário 4º PA'!$E$5:$E$2010='Analítico Cp.'!$B57),-('Diário 4º PA'!$P$5:$P$2010=E$1),('Diário 4º PA'!$F$5:$F$2010))+SUMPRODUCT(-(Comp.!$D$5:$D$254='Analítico Cp.'!$B57),-(Comp.!$L$5:$L$254=E$1),(Comp.!$E$5:$E$254))</f>
        <v>7794.56</v>
      </c>
      <c r="F57" s="15">
        <f>SUMPRODUCT(-('Diário 1º PA'!$E$5:$E$1982='Analítico Cp.'!$B57),-('Diário 1º PA'!$P$5:$P$1982=F$1),('Diário 1º PA'!$F$5:$F$1982))+SUMPRODUCT(-('Diário 2º PA'!$E$5:$E$2027='Analítico Cp.'!$B57),-('Diário 2º PA'!$P$5:$P$2027=F$1),('Diário 2º PA'!$F$5:$F$2027))+SUMPRODUCT(-('Diário 3º PA'!$E$5:$E$2043='Analítico Cp.'!$B57),-('Diário 3º PA'!$P$5:$P$2043=F$1),('Diário 3º PA'!$F$5:$F$2043))+SUMPRODUCT(-('Diário 4º PA'!$E$5:$E$2010='Analítico Cp.'!$B57),-('Diário 4º PA'!$P$5:$P$2010=F$1),('Diário 4º PA'!$F$5:$F$2010))+SUMPRODUCT(-(Comp.!$D$5:$D$254='Analítico Cp.'!$B57),-(Comp.!$L$5:$L$254=F$1),(Comp.!$E$5:$E$254))</f>
        <v>0</v>
      </c>
      <c r="G57" s="15">
        <f>SUMPRODUCT(-('Diário 1º PA'!$E$5:$E$1982='Analítico Cp.'!$B57),-('Diário 1º PA'!$P$5:$P$1982=G$1),('Diário 1º PA'!$F$5:$F$1982))+SUMPRODUCT(-('Diário 2º PA'!$E$5:$E$2027='Analítico Cp.'!$B57),-('Diário 2º PA'!$P$5:$P$2027=G$1),('Diário 2º PA'!$F$5:$F$2027))+SUMPRODUCT(-('Diário 3º PA'!$E$5:$E$2043='Analítico Cp.'!$B57),-('Diário 3º PA'!$P$5:$P$2043=G$1),('Diário 3º PA'!$F$5:$F$2043))+SUMPRODUCT(-('Diário 4º PA'!$E$5:$E$2010='Analítico Cp.'!$B57),-('Diário 4º PA'!$P$5:$P$2010=G$1),('Diário 4º PA'!$F$5:$F$2010))+SUMPRODUCT(-(Comp.!$D$5:$D$254='Analítico Cp.'!$B57),-(Comp.!$L$5:$L$254=G$1),(Comp.!$E$5:$E$254))</f>
        <v>0</v>
      </c>
      <c r="H57" s="15">
        <f>SUMPRODUCT(-('Diário 1º PA'!$E$5:$E$1982='Analítico Cp.'!$B57),-('Diário 1º PA'!$P$5:$P$1982=H$1),('Diário 1º PA'!$F$5:$F$1982))+SUMPRODUCT(-('Diário 2º PA'!$E$5:$E$2027='Analítico Cp.'!$B57),-('Diário 2º PA'!$P$5:$P$2027=H$1),('Diário 2º PA'!$F$5:$F$2027))+SUMPRODUCT(-('Diário 3º PA'!$E$5:$E$2043='Analítico Cp.'!$B57),-('Diário 3º PA'!$P$5:$P$2043=H$1),('Diário 3º PA'!$F$5:$F$2043))+SUMPRODUCT(-('Diário 4º PA'!$E$5:$E$2010='Analítico Cp.'!$B57),-('Diário 4º PA'!$P$5:$P$2010=H$1),('Diário 4º PA'!$F$5:$F$2010))+SUMPRODUCT(-(Comp.!$D$5:$D$254='Analítico Cp.'!$B57),-(Comp.!$L$5:$L$254=H$1),(Comp.!$E$5:$E$254))</f>
        <v>0</v>
      </c>
      <c r="I57" s="15">
        <f>SUMPRODUCT(-('Diário 1º PA'!$E$5:$E$1982='Analítico Cp.'!$B57),-('Diário 1º PA'!$P$5:$P$1982=I$1),('Diário 1º PA'!$F$5:$F$1982))+SUMPRODUCT(-('Diário 2º PA'!$E$5:$E$2027='Analítico Cp.'!$B57),-('Diário 2º PA'!$P$5:$P$2027=I$1),('Diário 2º PA'!$F$5:$F$2027))+SUMPRODUCT(-('Diário 3º PA'!$E$5:$E$2043='Analítico Cp.'!$B57),-('Diário 3º PA'!$P$5:$P$2043=I$1),('Diário 3º PA'!$F$5:$F$2043))+SUMPRODUCT(-('Diário 4º PA'!$E$5:$E$2010='Analítico Cp.'!$B57),-('Diário 4º PA'!$P$5:$P$2010=I$1),('Diário 4º PA'!$F$5:$F$2010))+SUMPRODUCT(-(Comp.!$D$5:$D$254='Analítico Cp.'!$B57),-(Comp.!$L$5:$L$254=I$1),(Comp.!$E$5:$E$254))</f>
        <v>0</v>
      </c>
      <c r="J57" s="15">
        <f>SUMPRODUCT(-('Diário 1º PA'!$E$5:$E$1982='Analítico Cp.'!$B57),-('Diário 1º PA'!$P$5:$P$1982=J$1),('Diário 1º PA'!$F$5:$F$1982))+SUMPRODUCT(-('Diário 2º PA'!$E$5:$E$2027='Analítico Cp.'!$B57),-('Diário 2º PA'!$P$5:$P$2027=J$1),('Diário 2º PA'!$F$5:$F$2027))+SUMPRODUCT(-('Diário 3º PA'!$E$5:$E$2043='Analítico Cp.'!$B57),-('Diário 3º PA'!$P$5:$P$2043=J$1),('Diário 3º PA'!$F$5:$F$2043))+SUMPRODUCT(-('Diário 4º PA'!$E$5:$E$2010='Analítico Cp.'!$B57),-('Diário 4º PA'!$P$5:$P$2010=J$1),('Diário 4º PA'!$F$5:$F$2010))+SUMPRODUCT(-(Comp.!$D$5:$D$254='Analítico Cp.'!$B57),-(Comp.!$L$5:$L$254=J$1),(Comp.!$E$5:$E$254))</f>
        <v>0</v>
      </c>
      <c r="K57" s="15">
        <f>SUMPRODUCT(-('Diário 1º PA'!$E$5:$E$1982='Analítico Cp.'!$B57),-('Diário 1º PA'!$P$5:$P$1982=K$1),('Diário 1º PA'!$F$5:$F$1982))+SUMPRODUCT(-('Diário 2º PA'!$E$5:$E$2027='Analítico Cp.'!$B57),-('Diário 2º PA'!$P$5:$P$2027=K$1),('Diário 2º PA'!$F$5:$F$2027))+SUMPRODUCT(-('Diário 3º PA'!$E$5:$E$2043='Analítico Cp.'!$B57),-('Diário 3º PA'!$P$5:$P$2043=K$1),('Diário 3º PA'!$F$5:$F$2043))+SUMPRODUCT(-('Diário 4º PA'!$E$5:$E$2010='Analítico Cp.'!$B57),-('Diário 4º PA'!$P$5:$P$2010=K$1),('Diário 4º PA'!$F$5:$F$2010))+SUMPRODUCT(-(Comp.!$D$5:$D$254='Analítico Cp.'!$B57),-(Comp.!$L$5:$L$254=K$1),(Comp.!$E$5:$E$254))</f>
        <v>0</v>
      </c>
      <c r="L57" s="15">
        <f>SUMPRODUCT(-('Diário 1º PA'!$E$5:$E$1982='Analítico Cp.'!$B57),-('Diário 1º PA'!$P$5:$P$1982=L$1),('Diário 1º PA'!$F$5:$F$1982))+SUMPRODUCT(-('Diário 2º PA'!$E$5:$E$2027='Analítico Cp.'!$B57),-('Diário 2º PA'!$P$5:$P$2027=L$1),('Diário 2º PA'!$F$5:$F$2027))+SUMPRODUCT(-('Diário 3º PA'!$E$5:$E$2043='Analítico Cp.'!$B57),-('Diário 3º PA'!$P$5:$P$2043=L$1),('Diário 3º PA'!$F$5:$F$2043))+SUMPRODUCT(-('Diário 4º PA'!$E$5:$E$2010='Analítico Cp.'!$B57),-('Diário 4º PA'!$P$5:$P$2010=L$1),('Diário 4º PA'!$F$5:$F$2010))+SUMPRODUCT(-(Comp.!$D$5:$D$254='Analítico Cp.'!$B57),-(Comp.!$L$5:$L$254=L$1),(Comp.!$E$5:$E$254))</f>
        <v>0</v>
      </c>
      <c r="M57" s="15">
        <f>SUMPRODUCT(-('Diário 1º PA'!$E$5:$E$1982='Analítico Cp.'!$B57),-('Diário 1º PA'!$P$5:$P$1982=M$1),('Diário 1º PA'!$F$5:$F$1982))+SUMPRODUCT(-('Diário 2º PA'!$E$5:$E$2027='Analítico Cp.'!$B57),-('Diário 2º PA'!$P$5:$P$2027=M$1),('Diário 2º PA'!$F$5:$F$2027))+SUMPRODUCT(-('Diário 3º PA'!$E$5:$E$2043='Analítico Cp.'!$B57),-('Diário 3º PA'!$P$5:$P$2043=M$1),('Diário 3º PA'!$F$5:$F$2043))+SUMPRODUCT(-('Diário 4º PA'!$E$5:$E$2010='Analítico Cp.'!$B57),-('Diário 4º PA'!$P$5:$P$2010=M$1),('Diário 4º PA'!$F$5:$F$2010))+SUMPRODUCT(-(Comp.!$D$5:$D$254='Analítico Cp.'!$B57),-(Comp.!$L$5:$L$254=M$1),(Comp.!$E$5:$E$254))</f>
        <v>0</v>
      </c>
      <c r="N57" s="15">
        <f>SUMPRODUCT(-('Diário 1º PA'!$E$5:$E$1982='Analítico Cp.'!$B57),-('Diário 1º PA'!$P$5:$P$1982=N$1),('Diário 1º PA'!$F$5:$F$1982))+SUMPRODUCT(-('Diário 2º PA'!$E$5:$E$2027='Analítico Cp.'!$B57),-('Diário 2º PA'!$P$5:$P$2027=N$1),('Diário 2º PA'!$F$5:$F$2027))+SUMPRODUCT(-('Diário 3º PA'!$E$5:$E$2043='Analítico Cp.'!$B57),-('Diário 3º PA'!$P$5:$P$2043=N$1),('Diário 3º PA'!$F$5:$F$2043))+SUMPRODUCT(-('Diário 4º PA'!$E$5:$E$2010='Analítico Cp.'!$B57),-('Diário 4º PA'!$P$5:$P$2010=N$1),('Diário 4º PA'!$F$5:$F$2010))+SUMPRODUCT(-(Comp.!$D$5:$D$254='Analítico Cp.'!$B57),-(Comp.!$L$5:$L$254=N$1),(Comp.!$E$5:$E$254))</f>
        <v>0</v>
      </c>
      <c r="O57" s="16">
        <f>SUM(C57:N57)</f>
        <v>20608.98</v>
      </c>
      <c r="P57" s="191">
        <f t="shared" ref="P57:P88" si="11">IF($O$155=0,0,O57/$O$155)</f>
        <v>1.7835870440574407E-3</v>
      </c>
    </row>
    <row r="58" spans="1:16" ht="23.25" customHeight="1" x14ac:dyDescent="0.2">
      <c r="A58" s="68" t="s">
        <v>17</v>
      </c>
      <c r="B58" s="113" t="s">
        <v>155</v>
      </c>
      <c r="C58" s="15">
        <f>SUMPRODUCT(-('Diário 1º PA'!$E$5:$E$1982='Analítico Cp.'!$B58),-('Diário 1º PA'!$P$5:$P$1982=C$1),('Diário 1º PA'!$F$5:$F$1982))+SUMPRODUCT(-('Diário 2º PA'!$E$5:$E$2027='Analítico Cp.'!$B58),-('Diário 2º PA'!$P$5:$P$2027=C$1),('Diário 2º PA'!$F$5:$F$2027))+SUMPRODUCT(-('Diário 3º PA'!$E$5:$E$2043='Analítico Cp.'!$B58),-('Diário 3º PA'!$P$5:$P$2043=C$1),('Diário 3º PA'!$F$5:$F$2043))+SUMPRODUCT(-('Diário 4º PA'!$E$5:$E$2010='Analítico Cp.'!$B58),-('Diário 4º PA'!$P$5:$P$2010=C$1),('Diário 4º PA'!$F$5:$F$2010))+SUMPRODUCT(-(Comp.!$D$5:$D$254='Analítico Cp.'!$B58),-(Comp.!$L$5:$L$254=C$1),(Comp.!$E$5:$E$254))</f>
        <v>0</v>
      </c>
      <c r="D58" s="15">
        <f>SUMPRODUCT(-('Diário 1º PA'!$E$5:$E$1982='Analítico Cp.'!$B58),-('Diário 1º PA'!$P$5:$P$1982=D$1),('Diário 1º PA'!$F$5:$F$1982))+SUMPRODUCT(-('Diário 2º PA'!$E$5:$E$2027='Analítico Cp.'!$B58),-('Diário 2º PA'!$P$5:$P$2027=D$1),('Diário 2º PA'!$F$5:$F$2027))+SUMPRODUCT(-('Diário 3º PA'!$E$5:$E$2043='Analítico Cp.'!$B58),-('Diário 3º PA'!$P$5:$P$2043=D$1),('Diário 3º PA'!$F$5:$F$2043))+SUMPRODUCT(-('Diário 4º PA'!$E$5:$E$2010='Analítico Cp.'!$B58),-('Diário 4º PA'!$P$5:$P$2010=D$1),('Diário 4º PA'!$F$5:$F$2010))+SUMPRODUCT(-(Comp.!$D$5:$D$254='Analítico Cp.'!$B58),-(Comp.!$L$5:$L$254=D$1),(Comp.!$E$5:$E$254))</f>
        <v>1600.35</v>
      </c>
      <c r="E58" s="15">
        <f>SUMPRODUCT(-('Diário 1º PA'!$E$5:$E$1982='Analítico Cp.'!$B58),-('Diário 1º PA'!$P$5:$P$1982=E$1),('Diário 1º PA'!$F$5:$F$1982))+SUMPRODUCT(-('Diário 2º PA'!$E$5:$E$2027='Analítico Cp.'!$B58),-('Diário 2º PA'!$P$5:$P$2027=E$1),('Diário 2º PA'!$F$5:$F$2027))+SUMPRODUCT(-('Diário 3º PA'!$E$5:$E$2043='Analítico Cp.'!$B58),-('Diário 3º PA'!$P$5:$P$2043=E$1),('Diário 3º PA'!$F$5:$F$2043))+SUMPRODUCT(-('Diário 4º PA'!$E$5:$E$2010='Analítico Cp.'!$B58),-('Diário 4º PA'!$P$5:$P$2010=E$1),('Diário 4º PA'!$F$5:$F$2010))+SUMPRODUCT(-(Comp.!$D$5:$D$254='Analítico Cp.'!$B58),-(Comp.!$L$5:$L$254=E$1),(Comp.!$E$5:$E$254))</f>
        <v>1600.35</v>
      </c>
      <c r="F58" s="15">
        <f>SUMPRODUCT(-('Diário 1º PA'!$E$5:$E$1982='Analítico Cp.'!$B58),-('Diário 1º PA'!$P$5:$P$1982=F$1),('Diário 1º PA'!$F$5:$F$1982))+SUMPRODUCT(-('Diário 2º PA'!$E$5:$E$2027='Analítico Cp.'!$B58),-('Diário 2º PA'!$P$5:$P$2027=F$1),('Diário 2º PA'!$F$5:$F$2027))+SUMPRODUCT(-('Diário 3º PA'!$E$5:$E$2043='Analítico Cp.'!$B58),-('Diário 3º PA'!$P$5:$P$2043=F$1),('Diário 3º PA'!$F$5:$F$2043))+SUMPRODUCT(-('Diário 4º PA'!$E$5:$E$2010='Analítico Cp.'!$B58),-('Diário 4º PA'!$P$5:$P$2010=F$1),('Diário 4º PA'!$F$5:$F$2010))+SUMPRODUCT(-(Comp.!$D$5:$D$254='Analítico Cp.'!$B58),-(Comp.!$L$5:$L$254=F$1),(Comp.!$E$5:$E$254))</f>
        <v>0</v>
      </c>
      <c r="G58" s="15">
        <f>SUMPRODUCT(-('Diário 1º PA'!$E$5:$E$1982='Analítico Cp.'!$B58),-('Diário 1º PA'!$P$5:$P$1982=G$1),('Diário 1º PA'!$F$5:$F$1982))+SUMPRODUCT(-('Diário 2º PA'!$E$5:$E$2027='Analítico Cp.'!$B58),-('Diário 2º PA'!$P$5:$P$2027=G$1),('Diário 2º PA'!$F$5:$F$2027))+SUMPRODUCT(-('Diário 3º PA'!$E$5:$E$2043='Analítico Cp.'!$B58),-('Diário 3º PA'!$P$5:$P$2043=G$1),('Diário 3º PA'!$F$5:$F$2043))+SUMPRODUCT(-('Diário 4º PA'!$E$5:$E$2010='Analítico Cp.'!$B58),-('Diário 4º PA'!$P$5:$P$2010=G$1),('Diário 4º PA'!$F$5:$F$2010))+SUMPRODUCT(-(Comp.!$D$5:$D$254='Analítico Cp.'!$B58),-(Comp.!$L$5:$L$254=G$1),(Comp.!$E$5:$E$254))</f>
        <v>0</v>
      </c>
      <c r="H58" s="15">
        <f>SUMPRODUCT(-('Diário 1º PA'!$E$5:$E$1982='Analítico Cp.'!$B58),-('Diário 1º PA'!$P$5:$P$1982=H$1),('Diário 1º PA'!$F$5:$F$1982))+SUMPRODUCT(-('Diário 2º PA'!$E$5:$E$2027='Analítico Cp.'!$B58),-('Diário 2º PA'!$P$5:$P$2027=H$1),('Diário 2º PA'!$F$5:$F$2027))+SUMPRODUCT(-('Diário 3º PA'!$E$5:$E$2043='Analítico Cp.'!$B58),-('Diário 3º PA'!$P$5:$P$2043=H$1),('Diário 3º PA'!$F$5:$F$2043))+SUMPRODUCT(-('Diário 4º PA'!$E$5:$E$2010='Analítico Cp.'!$B58),-('Diário 4º PA'!$P$5:$P$2010=H$1),('Diário 4º PA'!$F$5:$F$2010))+SUMPRODUCT(-(Comp.!$D$5:$D$254='Analítico Cp.'!$B58),-(Comp.!$L$5:$L$254=H$1),(Comp.!$E$5:$E$254))</f>
        <v>0</v>
      </c>
      <c r="I58" s="15">
        <f>SUMPRODUCT(-('Diário 1º PA'!$E$5:$E$1982='Analítico Cp.'!$B58),-('Diário 1º PA'!$P$5:$P$1982=I$1),('Diário 1º PA'!$F$5:$F$1982))+SUMPRODUCT(-('Diário 2º PA'!$E$5:$E$2027='Analítico Cp.'!$B58),-('Diário 2º PA'!$P$5:$P$2027=I$1),('Diário 2º PA'!$F$5:$F$2027))+SUMPRODUCT(-('Diário 3º PA'!$E$5:$E$2043='Analítico Cp.'!$B58),-('Diário 3º PA'!$P$5:$P$2043=I$1),('Diário 3º PA'!$F$5:$F$2043))+SUMPRODUCT(-('Diário 4º PA'!$E$5:$E$2010='Analítico Cp.'!$B58),-('Diário 4º PA'!$P$5:$P$2010=I$1),('Diário 4º PA'!$F$5:$F$2010))+SUMPRODUCT(-(Comp.!$D$5:$D$254='Analítico Cp.'!$B58),-(Comp.!$L$5:$L$254=I$1),(Comp.!$E$5:$E$254))</f>
        <v>0</v>
      </c>
      <c r="J58" s="15">
        <f>SUMPRODUCT(-('Diário 1º PA'!$E$5:$E$1982='Analítico Cp.'!$B58),-('Diário 1º PA'!$P$5:$P$1982=J$1),('Diário 1º PA'!$F$5:$F$1982))+SUMPRODUCT(-('Diário 2º PA'!$E$5:$E$2027='Analítico Cp.'!$B58),-('Diário 2º PA'!$P$5:$P$2027=J$1),('Diário 2º PA'!$F$5:$F$2027))+SUMPRODUCT(-('Diário 3º PA'!$E$5:$E$2043='Analítico Cp.'!$B58),-('Diário 3º PA'!$P$5:$P$2043=J$1),('Diário 3º PA'!$F$5:$F$2043))+SUMPRODUCT(-('Diário 4º PA'!$E$5:$E$2010='Analítico Cp.'!$B58),-('Diário 4º PA'!$P$5:$P$2010=J$1),('Diário 4º PA'!$F$5:$F$2010))+SUMPRODUCT(-(Comp.!$D$5:$D$254='Analítico Cp.'!$B58),-(Comp.!$L$5:$L$254=J$1),(Comp.!$E$5:$E$254))</f>
        <v>0</v>
      </c>
      <c r="K58" s="15">
        <f>SUMPRODUCT(-('Diário 1º PA'!$E$5:$E$1982='Analítico Cp.'!$B58),-('Diário 1º PA'!$P$5:$P$1982=K$1),('Diário 1º PA'!$F$5:$F$1982))+SUMPRODUCT(-('Diário 2º PA'!$E$5:$E$2027='Analítico Cp.'!$B58),-('Diário 2º PA'!$P$5:$P$2027=K$1),('Diário 2º PA'!$F$5:$F$2027))+SUMPRODUCT(-('Diário 3º PA'!$E$5:$E$2043='Analítico Cp.'!$B58),-('Diário 3º PA'!$P$5:$P$2043=K$1),('Diário 3º PA'!$F$5:$F$2043))+SUMPRODUCT(-('Diário 4º PA'!$E$5:$E$2010='Analítico Cp.'!$B58),-('Diário 4º PA'!$P$5:$P$2010=K$1),('Diário 4º PA'!$F$5:$F$2010))+SUMPRODUCT(-(Comp.!$D$5:$D$254='Analítico Cp.'!$B58),-(Comp.!$L$5:$L$254=K$1),(Comp.!$E$5:$E$254))</f>
        <v>0</v>
      </c>
      <c r="L58" s="15">
        <f>SUMPRODUCT(-('Diário 1º PA'!$E$5:$E$1982='Analítico Cp.'!$B58),-('Diário 1º PA'!$P$5:$P$1982=L$1),('Diário 1º PA'!$F$5:$F$1982))+SUMPRODUCT(-('Diário 2º PA'!$E$5:$E$2027='Analítico Cp.'!$B58),-('Diário 2º PA'!$P$5:$P$2027=L$1),('Diário 2º PA'!$F$5:$F$2027))+SUMPRODUCT(-('Diário 3º PA'!$E$5:$E$2043='Analítico Cp.'!$B58),-('Diário 3º PA'!$P$5:$P$2043=L$1),('Diário 3º PA'!$F$5:$F$2043))+SUMPRODUCT(-('Diário 4º PA'!$E$5:$E$2010='Analítico Cp.'!$B58),-('Diário 4º PA'!$P$5:$P$2010=L$1),('Diário 4º PA'!$F$5:$F$2010))+SUMPRODUCT(-(Comp.!$D$5:$D$254='Analítico Cp.'!$B58),-(Comp.!$L$5:$L$254=L$1),(Comp.!$E$5:$E$254))</f>
        <v>0</v>
      </c>
      <c r="M58" s="15">
        <f>SUMPRODUCT(-('Diário 1º PA'!$E$5:$E$1982='Analítico Cp.'!$B58),-('Diário 1º PA'!$P$5:$P$1982=M$1),('Diário 1º PA'!$F$5:$F$1982))+SUMPRODUCT(-('Diário 2º PA'!$E$5:$E$2027='Analítico Cp.'!$B58),-('Diário 2º PA'!$P$5:$P$2027=M$1),('Diário 2º PA'!$F$5:$F$2027))+SUMPRODUCT(-('Diário 3º PA'!$E$5:$E$2043='Analítico Cp.'!$B58),-('Diário 3º PA'!$P$5:$P$2043=M$1),('Diário 3º PA'!$F$5:$F$2043))+SUMPRODUCT(-('Diário 4º PA'!$E$5:$E$2010='Analítico Cp.'!$B58),-('Diário 4º PA'!$P$5:$P$2010=M$1),('Diário 4º PA'!$F$5:$F$2010))+SUMPRODUCT(-(Comp.!$D$5:$D$254='Analítico Cp.'!$B58),-(Comp.!$L$5:$L$254=M$1),(Comp.!$E$5:$E$254))</f>
        <v>0</v>
      </c>
      <c r="N58" s="15">
        <f>SUMPRODUCT(-('Diário 1º PA'!$E$5:$E$1982='Analítico Cp.'!$B58),-('Diário 1º PA'!$P$5:$P$1982=N$1),('Diário 1º PA'!$F$5:$F$1982))+SUMPRODUCT(-('Diário 2º PA'!$E$5:$E$2027='Analítico Cp.'!$B58),-('Diário 2º PA'!$P$5:$P$2027=N$1),('Diário 2º PA'!$F$5:$F$2027))+SUMPRODUCT(-('Diário 3º PA'!$E$5:$E$2043='Analítico Cp.'!$B58),-('Diário 3º PA'!$P$5:$P$2043=N$1),('Diário 3º PA'!$F$5:$F$2043))+SUMPRODUCT(-('Diário 4º PA'!$E$5:$E$2010='Analítico Cp.'!$B58),-('Diário 4º PA'!$P$5:$P$2010=N$1),('Diário 4º PA'!$F$5:$F$2010))+SUMPRODUCT(-(Comp.!$D$5:$D$254='Analítico Cp.'!$B58),-(Comp.!$L$5:$L$254=N$1),(Comp.!$E$5:$E$254))</f>
        <v>0</v>
      </c>
      <c r="O58" s="16">
        <f t="shared" ref="O58:O117" si="12">SUM(C58:N58)</f>
        <v>3200.7</v>
      </c>
      <c r="P58" s="191">
        <f t="shared" si="11"/>
        <v>2.7700192110015397E-4</v>
      </c>
    </row>
    <row r="59" spans="1:16" ht="23.25" customHeight="1" x14ac:dyDescent="0.2">
      <c r="A59" s="68" t="s">
        <v>18</v>
      </c>
      <c r="B59" s="113" t="s">
        <v>3</v>
      </c>
      <c r="C59" s="15">
        <f>SUMPRODUCT(-('Diário 1º PA'!$E$5:$E$1982='Analítico Cp.'!$B59),-('Diário 1º PA'!$P$5:$P$1982=C$1),('Diário 1º PA'!$F$5:$F$1982))+SUMPRODUCT(-('Diário 2º PA'!$E$5:$E$2027='Analítico Cp.'!$B59),-('Diário 2º PA'!$P$5:$P$2027=C$1),('Diário 2º PA'!$F$5:$F$2027))+SUMPRODUCT(-('Diário 3º PA'!$E$5:$E$2043='Analítico Cp.'!$B59),-('Diário 3º PA'!$P$5:$P$2043=C$1),('Diário 3º PA'!$F$5:$F$2043))+SUMPRODUCT(-('Diário 4º PA'!$E$5:$E$2010='Analítico Cp.'!$B59),-('Diário 4º PA'!$P$5:$P$2010=C$1),('Diário 4º PA'!$F$5:$F$2010))+SUMPRODUCT(-(Comp.!$D$5:$D$254='Analítico Cp.'!$B59),-(Comp.!$L$5:$L$254=C$1),(Comp.!$E$5:$E$254))</f>
        <v>0</v>
      </c>
      <c r="D59" s="15">
        <f>SUMPRODUCT(-('Diário 1º PA'!$E$5:$E$1982='Analítico Cp.'!$B59),-('Diário 1º PA'!$P$5:$P$1982=D$1),('Diário 1º PA'!$F$5:$F$1982))+SUMPRODUCT(-('Diário 2º PA'!$E$5:$E$2027='Analítico Cp.'!$B59),-('Diário 2º PA'!$P$5:$P$2027=D$1),('Diário 2º PA'!$F$5:$F$2027))+SUMPRODUCT(-('Diário 3º PA'!$E$5:$E$2043='Analítico Cp.'!$B59),-('Diário 3º PA'!$P$5:$P$2043=D$1),('Diário 3º PA'!$F$5:$F$2043))+SUMPRODUCT(-('Diário 4º PA'!$E$5:$E$2010='Analítico Cp.'!$B59),-('Diário 4º PA'!$P$5:$P$2010=D$1),('Diário 4º PA'!$F$5:$F$2010))+SUMPRODUCT(-(Comp.!$D$5:$D$254='Analítico Cp.'!$B59),-(Comp.!$L$5:$L$254=D$1),(Comp.!$E$5:$E$254))</f>
        <v>520.13</v>
      </c>
      <c r="E59" s="15">
        <f>SUMPRODUCT(-('Diário 1º PA'!$E$5:$E$1982='Analítico Cp.'!$B59),-('Diário 1º PA'!$P$5:$P$1982=E$1),('Diário 1º PA'!$F$5:$F$1982))+SUMPRODUCT(-('Diário 2º PA'!$E$5:$E$2027='Analítico Cp.'!$B59),-('Diário 2º PA'!$P$5:$P$2027=E$1),('Diário 2º PA'!$F$5:$F$2027))+SUMPRODUCT(-('Diário 3º PA'!$E$5:$E$2043='Analítico Cp.'!$B59),-('Diário 3º PA'!$P$5:$P$2043=E$1),('Diário 3º PA'!$F$5:$F$2043))+SUMPRODUCT(-('Diário 4º PA'!$E$5:$E$2010='Analítico Cp.'!$B59),-('Diário 4º PA'!$P$5:$P$2010=E$1),('Diário 4º PA'!$F$5:$F$2010))+SUMPRODUCT(-(Comp.!$D$5:$D$254='Analítico Cp.'!$B59),-(Comp.!$L$5:$L$254=E$1),(Comp.!$E$5:$E$254))</f>
        <v>520.13</v>
      </c>
      <c r="F59" s="15">
        <f>SUMPRODUCT(-('Diário 1º PA'!$E$5:$E$1982='Analítico Cp.'!$B59),-('Diário 1º PA'!$P$5:$P$1982=F$1),('Diário 1º PA'!$F$5:$F$1982))+SUMPRODUCT(-('Diário 2º PA'!$E$5:$E$2027='Analítico Cp.'!$B59),-('Diário 2º PA'!$P$5:$P$2027=F$1),('Diário 2º PA'!$F$5:$F$2027))+SUMPRODUCT(-('Diário 3º PA'!$E$5:$E$2043='Analítico Cp.'!$B59),-('Diário 3º PA'!$P$5:$P$2043=F$1),('Diário 3º PA'!$F$5:$F$2043))+SUMPRODUCT(-('Diário 4º PA'!$E$5:$E$2010='Analítico Cp.'!$B59),-('Diário 4º PA'!$P$5:$P$2010=F$1),('Diário 4º PA'!$F$5:$F$2010))+SUMPRODUCT(-(Comp.!$D$5:$D$254='Analítico Cp.'!$B59),-(Comp.!$L$5:$L$254=F$1),(Comp.!$E$5:$E$254))</f>
        <v>0</v>
      </c>
      <c r="G59" s="15">
        <f>SUMPRODUCT(-('Diário 1º PA'!$E$5:$E$1982='Analítico Cp.'!$B59),-('Diário 1º PA'!$P$5:$P$1982=G$1),('Diário 1º PA'!$F$5:$F$1982))+SUMPRODUCT(-('Diário 2º PA'!$E$5:$E$2027='Analítico Cp.'!$B59),-('Diário 2º PA'!$P$5:$P$2027=G$1),('Diário 2º PA'!$F$5:$F$2027))+SUMPRODUCT(-('Diário 3º PA'!$E$5:$E$2043='Analítico Cp.'!$B59),-('Diário 3º PA'!$P$5:$P$2043=G$1),('Diário 3º PA'!$F$5:$F$2043))+SUMPRODUCT(-('Diário 4º PA'!$E$5:$E$2010='Analítico Cp.'!$B59),-('Diário 4º PA'!$P$5:$P$2010=G$1),('Diário 4º PA'!$F$5:$F$2010))+SUMPRODUCT(-(Comp.!$D$5:$D$254='Analítico Cp.'!$B59),-(Comp.!$L$5:$L$254=G$1),(Comp.!$E$5:$E$254))</f>
        <v>0</v>
      </c>
      <c r="H59" s="15">
        <f>SUMPRODUCT(-('Diário 1º PA'!$E$5:$E$1982='Analítico Cp.'!$B59),-('Diário 1º PA'!$P$5:$P$1982=H$1),('Diário 1º PA'!$F$5:$F$1982))+SUMPRODUCT(-('Diário 2º PA'!$E$5:$E$2027='Analítico Cp.'!$B59),-('Diário 2º PA'!$P$5:$P$2027=H$1),('Diário 2º PA'!$F$5:$F$2027))+SUMPRODUCT(-('Diário 3º PA'!$E$5:$E$2043='Analítico Cp.'!$B59),-('Diário 3º PA'!$P$5:$P$2043=H$1),('Diário 3º PA'!$F$5:$F$2043))+SUMPRODUCT(-('Diário 4º PA'!$E$5:$E$2010='Analítico Cp.'!$B59),-('Diário 4º PA'!$P$5:$P$2010=H$1),('Diário 4º PA'!$F$5:$F$2010))+SUMPRODUCT(-(Comp.!$D$5:$D$254='Analítico Cp.'!$B59),-(Comp.!$L$5:$L$254=H$1),(Comp.!$E$5:$E$254))</f>
        <v>0</v>
      </c>
      <c r="I59" s="15">
        <f>SUMPRODUCT(-('Diário 1º PA'!$E$5:$E$1982='Analítico Cp.'!$B59),-('Diário 1º PA'!$P$5:$P$1982=I$1),('Diário 1º PA'!$F$5:$F$1982))+SUMPRODUCT(-('Diário 2º PA'!$E$5:$E$2027='Analítico Cp.'!$B59),-('Diário 2º PA'!$P$5:$P$2027=I$1),('Diário 2º PA'!$F$5:$F$2027))+SUMPRODUCT(-('Diário 3º PA'!$E$5:$E$2043='Analítico Cp.'!$B59),-('Diário 3º PA'!$P$5:$P$2043=I$1),('Diário 3º PA'!$F$5:$F$2043))+SUMPRODUCT(-('Diário 4º PA'!$E$5:$E$2010='Analítico Cp.'!$B59),-('Diário 4º PA'!$P$5:$P$2010=I$1),('Diário 4º PA'!$F$5:$F$2010))+SUMPRODUCT(-(Comp.!$D$5:$D$254='Analítico Cp.'!$B59),-(Comp.!$L$5:$L$254=I$1),(Comp.!$E$5:$E$254))</f>
        <v>0</v>
      </c>
      <c r="J59" s="15">
        <f>SUMPRODUCT(-('Diário 1º PA'!$E$5:$E$1982='Analítico Cp.'!$B59),-('Diário 1º PA'!$P$5:$P$1982=J$1),('Diário 1º PA'!$F$5:$F$1982))+SUMPRODUCT(-('Diário 2º PA'!$E$5:$E$2027='Analítico Cp.'!$B59),-('Diário 2º PA'!$P$5:$P$2027=J$1),('Diário 2º PA'!$F$5:$F$2027))+SUMPRODUCT(-('Diário 3º PA'!$E$5:$E$2043='Analítico Cp.'!$B59),-('Diário 3º PA'!$P$5:$P$2043=J$1),('Diário 3º PA'!$F$5:$F$2043))+SUMPRODUCT(-('Diário 4º PA'!$E$5:$E$2010='Analítico Cp.'!$B59),-('Diário 4º PA'!$P$5:$P$2010=J$1),('Diário 4º PA'!$F$5:$F$2010))+SUMPRODUCT(-(Comp.!$D$5:$D$254='Analítico Cp.'!$B59),-(Comp.!$L$5:$L$254=J$1),(Comp.!$E$5:$E$254))</f>
        <v>0</v>
      </c>
      <c r="K59" s="15">
        <f>SUMPRODUCT(-('Diário 1º PA'!$E$5:$E$1982='Analítico Cp.'!$B59),-('Diário 1º PA'!$P$5:$P$1982=K$1),('Diário 1º PA'!$F$5:$F$1982))+SUMPRODUCT(-('Diário 2º PA'!$E$5:$E$2027='Analítico Cp.'!$B59),-('Diário 2º PA'!$P$5:$P$2027=K$1),('Diário 2º PA'!$F$5:$F$2027))+SUMPRODUCT(-('Diário 3º PA'!$E$5:$E$2043='Analítico Cp.'!$B59),-('Diário 3º PA'!$P$5:$P$2043=K$1),('Diário 3º PA'!$F$5:$F$2043))+SUMPRODUCT(-('Diário 4º PA'!$E$5:$E$2010='Analítico Cp.'!$B59),-('Diário 4º PA'!$P$5:$P$2010=K$1),('Diário 4º PA'!$F$5:$F$2010))+SUMPRODUCT(-(Comp.!$D$5:$D$254='Analítico Cp.'!$B59),-(Comp.!$L$5:$L$254=K$1),(Comp.!$E$5:$E$254))</f>
        <v>0</v>
      </c>
      <c r="L59" s="15">
        <f>SUMPRODUCT(-('Diário 1º PA'!$E$5:$E$1982='Analítico Cp.'!$B59),-('Diário 1º PA'!$P$5:$P$1982=L$1),('Diário 1º PA'!$F$5:$F$1982))+SUMPRODUCT(-('Diário 2º PA'!$E$5:$E$2027='Analítico Cp.'!$B59),-('Diário 2º PA'!$P$5:$P$2027=L$1),('Diário 2º PA'!$F$5:$F$2027))+SUMPRODUCT(-('Diário 3º PA'!$E$5:$E$2043='Analítico Cp.'!$B59),-('Diário 3º PA'!$P$5:$P$2043=L$1),('Diário 3º PA'!$F$5:$F$2043))+SUMPRODUCT(-('Diário 4º PA'!$E$5:$E$2010='Analítico Cp.'!$B59),-('Diário 4º PA'!$P$5:$P$2010=L$1),('Diário 4º PA'!$F$5:$F$2010))+SUMPRODUCT(-(Comp.!$D$5:$D$254='Analítico Cp.'!$B59),-(Comp.!$L$5:$L$254=L$1),(Comp.!$E$5:$E$254))</f>
        <v>0</v>
      </c>
      <c r="M59" s="15">
        <f>SUMPRODUCT(-('Diário 1º PA'!$E$5:$E$1982='Analítico Cp.'!$B59),-('Diário 1º PA'!$P$5:$P$1982=M$1),('Diário 1º PA'!$F$5:$F$1982))+SUMPRODUCT(-('Diário 2º PA'!$E$5:$E$2027='Analítico Cp.'!$B59),-('Diário 2º PA'!$P$5:$P$2027=M$1),('Diário 2º PA'!$F$5:$F$2027))+SUMPRODUCT(-('Diário 3º PA'!$E$5:$E$2043='Analítico Cp.'!$B59),-('Diário 3º PA'!$P$5:$P$2043=M$1),('Diário 3º PA'!$F$5:$F$2043))+SUMPRODUCT(-('Diário 4º PA'!$E$5:$E$2010='Analítico Cp.'!$B59),-('Diário 4º PA'!$P$5:$P$2010=M$1),('Diário 4º PA'!$F$5:$F$2010))+SUMPRODUCT(-(Comp.!$D$5:$D$254='Analítico Cp.'!$B59),-(Comp.!$L$5:$L$254=M$1),(Comp.!$E$5:$E$254))</f>
        <v>0</v>
      </c>
      <c r="N59" s="15">
        <f>SUMPRODUCT(-('Diário 1º PA'!$E$5:$E$1982='Analítico Cp.'!$B59),-('Diário 1º PA'!$P$5:$P$1982=N$1),('Diário 1º PA'!$F$5:$F$1982))+SUMPRODUCT(-('Diário 2º PA'!$E$5:$E$2027='Analítico Cp.'!$B59),-('Diário 2º PA'!$P$5:$P$2027=N$1),('Diário 2º PA'!$F$5:$F$2027))+SUMPRODUCT(-('Diário 3º PA'!$E$5:$E$2043='Analítico Cp.'!$B59),-('Diário 3º PA'!$P$5:$P$2043=N$1),('Diário 3º PA'!$F$5:$F$2043))+SUMPRODUCT(-('Diário 4º PA'!$E$5:$E$2010='Analítico Cp.'!$B59),-('Diário 4º PA'!$P$5:$P$2010=N$1),('Diário 4º PA'!$F$5:$F$2010))+SUMPRODUCT(-(Comp.!$D$5:$D$254='Analítico Cp.'!$B59),-(Comp.!$L$5:$L$254=N$1),(Comp.!$E$5:$E$254))</f>
        <v>0</v>
      </c>
      <c r="O59" s="16">
        <f t="shared" si="12"/>
        <v>1040.26</v>
      </c>
      <c r="P59" s="191">
        <f t="shared" si="11"/>
        <v>9.0028437043036255E-5</v>
      </c>
    </row>
    <row r="60" spans="1:16" ht="23.25" customHeight="1" x14ac:dyDescent="0.2">
      <c r="A60" s="68" t="s">
        <v>19</v>
      </c>
      <c r="B60" s="113" t="s">
        <v>65</v>
      </c>
      <c r="C60" s="15">
        <f>SUMPRODUCT(-('Diário 1º PA'!$E$5:$E$1982='Analítico Cp.'!$B60),-('Diário 1º PA'!$P$5:$P$1982=C$1),('Diário 1º PA'!$F$5:$F$1982))+SUMPRODUCT(-('Diário 2º PA'!$E$5:$E$2027='Analítico Cp.'!$B60),-('Diário 2º PA'!$P$5:$P$2027=C$1),('Diário 2º PA'!$F$5:$F$2027))+SUMPRODUCT(-('Diário 3º PA'!$E$5:$E$2043='Analítico Cp.'!$B60),-('Diário 3º PA'!$P$5:$P$2043=C$1),('Diário 3º PA'!$F$5:$F$2043))+SUMPRODUCT(-('Diário 4º PA'!$E$5:$E$2010='Analítico Cp.'!$B60),-('Diário 4º PA'!$P$5:$P$2010=C$1),('Diário 4º PA'!$F$5:$F$2010))+SUMPRODUCT(-(Comp.!$D$5:$D$254='Analítico Cp.'!$B60),-(Comp.!$L$5:$L$254=C$1),(Comp.!$E$5:$E$254))</f>
        <v>185.22</v>
      </c>
      <c r="D60" s="15">
        <f>SUMPRODUCT(-('Diário 1º PA'!$E$5:$E$1982='Analítico Cp.'!$B60),-('Diário 1º PA'!$P$5:$P$1982=D$1),('Diário 1º PA'!$F$5:$F$1982))+SUMPRODUCT(-('Diário 2º PA'!$E$5:$E$2027='Analítico Cp.'!$B60),-('Diário 2º PA'!$P$5:$P$2027=D$1),('Diário 2º PA'!$F$5:$F$2027))+SUMPRODUCT(-('Diário 3º PA'!$E$5:$E$2043='Analítico Cp.'!$B60),-('Diário 3º PA'!$P$5:$P$2043=D$1),('Diário 3º PA'!$F$5:$F$2043))+SUMPRODUCT(-('Diário 4º PA'!$E$5:$E$2010='Analítico Cp.'!$B60),-('Diário 4º PA'!$P$5:$P$2010=D$1),('Diário 4º PA'!$F$5:$F$2010))+SUMPRODUCT(-(Comp.!$D$5:$D$254='Analítico Cp.'!$B60),-(Comp.!$L$5:$L$254=D$1),(Comp.!$E$5:$E$254))</f>
        <v>0</v>
      </c>
      <c r="E60" s="15">
        <f>SUMPRODUCT(-('Diário 1º PA'!$E$5:$E$1982='Analítico Cp.'!$B60),-('Diário 1º PA'!$P$5:$P$1982=E$1),('Diário 1º PA'!$F$5:$F$1982))+SUMPRODUCT(-('Diário 2º PA'!$E$5:$E$2027='Analítico Cp.'!$B60),-('Diário 2º PA'!$P$5:$P$2027=E$1),('Diário 2º PA'!$F$5:$F$2027))+SUMPRODUCT(-('Diário 3º PA'!$E$5:$E$2043='Analítico Cp.'!$B60),-('Diário 3º PA'!$P$5:$P$2043=E$1),('Diário 3º PA'!$F$5:$F$2043))+SUMPRODUCT(-('Diário 4º PA'!$E$5:$E$2010='Analítico Cp.'!$B60),-('Diário 4º PA'!$P$5:$P$2010=E$1),('Diário 4º PA'!$F$5:$F$2010))+SUMPRODUCT(-(Comp.!$D$5:$D$254='Analítico Cp.'!$B60),-(Comp.!$L$5:$L$254=E$1),(Comp.!$E$5:$E$254))</f>
        <v>0</v>
      </c>
      <c r="F60" s="15">
        <f>SUMPRODUCT(-('Diário 1º PA'!$E$5:$E$1982='Analítico Cp.'!$B60),-('Diário 1º PA'!$P$5:$P$1982=F$1),('Diário 1º PA'!$F$5:$F$1982))+SUMPRODUCT(-('Diário 2º PA'!$E$5:$E$2027='Analítico Cp.'!$B60),-('Diário 2º PA'!$P$5:$P$2027=F$1),('Diário 2º PA'!$F$5:$F$2027))+SUMPRODUCT(-('Diário 3º PA'!$E$5:$E$2043='Analítico Cp.'!$B60),-('Diário 3º PA'!$P$5:$P$2043=F$1),('Diário 3º PA'!$F$5:$F$2043))+SUMPRODUCT(-('Diário 4º PA'!$E$5:$E$2010='Analítico Cp.'!$B60),-('Diário 4º PA'!$P$5:$P$2010=F$1),('Diário 4º PA'!$F$5:$F$2010))+SUMPRODUCT(-(Comp.!$D$5:$D$254='Analítico Cp.'!$B60),-(Comp.!$L$5:$L$254=F$1),(Comp.!$E$5:$E$254))</f>
        <v>0</v>
      </c>
      <c r="G60" s="15">
        <f>SUMPRODUCT(-('Diário 1º PA'!$E$5:$E$1982='Analítico Cp.'!$B60),-('Diário 1º PA'!$P$5:$P$1982=G$1),('Diário 1º PA'!$F$5:$F$1982))+SUMPRODUCT(-('Diário 2º PA'!$E$5:$E$2027='Analítico Cp.'!$B60),-('Diário 2º PA'!$P$5:$P$2027=G$1),('Diário 2º PA'!$F$5:$F$2027))+SUMPRODUCT(-('Diário 3º PA'!$E$5:$E$2043='Analítico Cp.'!$B60),-('Diário 3º PA'!$P$5:$P$2043=G$1),('Diário 3º PA'!$F$5:$F$2043))+SUMPRODUCT(-('Diário 4º PA'!$E$5:$E$2010='Analítico Cp.'!$B60),-('Diário 4º PA'!$P$5:$P$2010=G$1),('Diário 4º PA'!$F$5:$F$2010))+SUMPRODUCT(-(Comp.!$D$5:$D$254='Analítico Cp.'!$B60),-(Comp.!$L$5:$L$254=G$1),(Comp.!$E$5:$E$254))</f>
        <v>0</v>
      </c>
      <c r="H60" s="15">
        <f>SUMPRODUCT(-('Diário 1º PA'!$E$5:$E$1982='Analítico Cp.'!$B60),-('Diário 1º PA'!$P$5:$P$1982=H$1),('Diário 1º PA'!$F$5:$F$1982))+SUMPRODUCT(-('Diário 2º PA'!$E$5:$E$2027='Analítico Cp.'!$B60),-('Diário 2º PA'!$P$5:$P$2027=H$1),('Diário 2º PA'!$F$5:$F$2027))+SUMPRODUCT(-('Diário 3º PA'!$E$5:$E$2043='Analítico Cp.'!$B60),-('Diário 3º PA'!$P$5:$P$2043=H$1),('Diário 3º PA'!$F$5:$F$2043))+SUMPRODUCT(-('Diário 4º PA'!$E$5:$E$2010='Analítico Cp.'!$B60),-('Diário 4º PA'!$P$5:$P$2010=H$1),('Diário 4º PA'!$F$5:$F$2010))+SUMPRODUCT(-(Comp.!$D$5:$D$254='Analítico Cp.'!$B60),-(Comp.!$L$5:$L$254=H$1),(Comp.!$E$5:$E$254))</f>
        <v>0</v>
      </c>
      <c r="I60" s="15">
        <f>SUMPRODUCT(-('Diário 1º PA'!$E$5:$E$1982='Analítico Cp.'!$B60),-('Diário 1º PA'!$P$5:$P$1982=I$1),('Diário 1º PA'!$F$5:$F$1982))+SUMPRODUCT(-('Diário 2º PA'!$E$5:$E$2027='Analítico Cp.'!$B60),-('Diário 2º PA'!$P$5:$P$2027=I$1),('Diário 2º PA'!$F$5:$F$2027))+SUMPRODUCT(-('Diário 3º PA'!$E$5:$E$2043='Analítico Cp.'!$B60),-('Diário 3º PA'!$P$5:$P$2043=I$1),('Diário 3º PA'!$F$5:$F$2043))+SUMPRODUCT(-('Diário 4º PA'!$E$5:$E$2010='Analítico Cp.'!$B60),-('Diário 4º PA'!$P$5:$P$2010=I$1),('Diário 4º PA'!$F$5:$F$2010))+SUMPRODUCT(-(Comp.!$D$5:$D$254='Analítico Cp.'!$B60),-(Comp.!$L$5:$L$254=I$1),(Comp.!$E$5:$E$254))</f>
        <v>0</v>
      </c>
      <c r="J60" s="15">
        <f>SUMPRODUCT(-('Diário 1º PA'!$E$5:$E$1982='Analítico Cp.'!$B60),-('Diário 1º PA'!$P$5:$P$1982=J$1),('Diário 1º PA'!$F$5:$F$1982))+SUMPRODUCT(-('Diário 2º PA'!$E$5:$E$2027='Analítico Cp.'!$B60),-('Diário 2º PA'!$P$5:$P$2027=J$1),('Diário 2º PA'!$F$5:$F$2027))+SUMPRODUCT(-('Diário 3º PA'!$E$5:$E$2043='Analítico Cp.'!$B60),-('Diário 3º PA'!$P$5:$P$2043=J$1),('Diário 3º PA'!$F$5:$F$2043))+SUMPRODUCT(-('Diário 4º PA'!$E$5:$E$2010='Analítico Cp.'!$B60),-('Diário 4º PA'!$P$5:$P$2010=J$1),('Diário 4º PA'!$F$5:$F$2010))+SUMPRODUCT(-(Comp.!$D$5:$D$254='Analítico Cp.'!$B60),-(Comp.!$L$5:$L$254=J$1),(Comp.!$E$5:$E$254))</f>
        <v>0</v>
      </c>
      <c r="K60" s="15">
        <f>SUMPRODUCT(-('Diário 1º PA'!$E$5:$E$1982='Analítico Cp.'!$B60),-('Diário 1º PA'!$P$5:$P$1982=K$1),('Diário 1º PA'!$F$5:$F$1982))+SUMPRODUCT(-('Diário 2º PA'!$E$5:$E$2027='Analítico Cp.'!$B60),-('Diário 2º PA'!$P$5:$P$2027=K$1),('Diário 2º PA'!$F$5:$F$2027))+SUMPRODUCT(-('Diário 3º PA'!$E$5:$E$2043='Analítico Cp.'!$B60),-('Diário 3º PA'!$P$5:$P$2043=K$1),('Diário 3º PA'!$F$5:$F$2043))+SUMPRODUCT(-('Diário 4º PA'!$E$5:$E$2010='Analítico Cp.'!$B60),-('Diário 4º PA'!$P$5:$P$2010=K$1),('Diário 4º PA'!$F$5:$F$2010))+SUMPRODUCT(-(Comp.!$D$5:$D$254='Analítico Cp.'!$B60),-(Comp.!$L$5:$L$254=K$1),(Comp.!$E$5:$E$254))</f>
        <v>0</v>
      </c>
      <c r="L60" s="15">
        <f>SUMPRODUCT(-('Diário 1º PA'!$E$5:$E$1982='Analítico Cp.'!$B60),-('Diário 1º PA'!$P$5:$P$1982=L$1),('Diário 1º PA'!$F$5:$F$1982))+SUMPRODUCT(-('Diário 2º PA'!$E$5:$E$2027='Analítico Cp.'!$B60),-('Diário 2º PA'!$P$5:$P$2027=L$1),('Diário 2º PA'!$F$5:$F$2027))+SUMPRODUCT(-('Diário 3º PA'!$E$5:$E$2043='Analítico Cp.'!$B60),-('Diário 3º PA'!$P$5:$P$2043=L$1),('Diário 3º PA'!$F$5:$F$2043))+SUMPRODUCT(-('Diário 4º PA'!$E$5:$E$2010='Analítico Cp.'!$B60),-('Diário 4º PA'!$P$5:$P$2010=L$1),('Diário 4º PA'!$F$5:$F$2010))+SUMPRODUCT(-(Comp.!$D$5:$D$254='Analítico Cp.'!$B60),-(Comp.!$L$5:$L$254=L$1),(Comp.!$E$5:$E$254))</f>
        <v>0</v>
      </c>
      <c r="M60" s="15">
        <f>SUMPRODUCT(-('Diário 1º PA'!$E$5:$E$1982='Analítico Cp.'!$B60),-('Diário 1º PA'!$P$5:$P$1982=M$1),('Diário 1º PA'!$F$5:$F$1982))+SUMPRODUCT(-('Diário 2º PA'!$E$5:$E$2027='Analítico Cp.'!$B60),-('Diário 2º PA'!$P$5:$P$2027=M$1),('Diário 2º PA'!$F$5:$F$2027))+SUMPRODUCT(-('Diário 3º PA'!$E$5:$E$2043='Analítico Cp.'!$B60),-('Diário 3º PA'!$P$5:$P$2043=M$1),('Diário 3º PA'!$F$5:$F$2043))+SUMPRODUCT(-('Diário 4º PA'!$E$5:$E$2010='Analítico Cp.'!$B60),-('Diário 4º PA'!$P$5:$P$2010=M$1),('Diário 4º PA'!$F$5:$F$2010))+SUMPRODUCT(-(Comp.!$D$5:$D$254='Analítico Cp.'!$B60),-(Comp.!$L$5:$L$254=M$1),(Comp.!$E$5:$E$254))</f>
        <v>0</v>
      </c>
      <c r="N60" s="15">
        <f>SUMPRODUCT(-('Diário 1º PA'!$E$5:$E$1982='Analítico Cp.'!$B60),-('Diário 1º PA'!$P$5:$P$1982=N$1),('Diário 1º PA'!$F$5:$F$1982))+SUMPRODUCT(-('Diário 2º PA'!$E$5:$E$2027='Analítico Cp.'!$B60),-('Diário 2º PA'!$P$5:$P$2027=N$1),('Diário 2º PA'!$F$5:$F$2027))+SUMPRODUCT(-('Diário 3º PA'!$E$5:$E$2043='Analítico Cp.'!$B60),-('Diário 3º PA'!$P$5:$P$2043=N$1),('Diário 3º PA'!$F$5:$F$2043))+SUMPRODUCT(-('Diário 4º PA'!$E$5:$E$2010='Analítico Cp.'!$B60),-('Diário 4º PA'!$P$5:$P$2010=N$1),('Diário 4º PA'!$F$5:$F$2010))+SUMPRODUCT(-(Comp.!$D$5:$D$254='Analítico Cp.'!$B60),-(Comp.!$L$5:$L$254=N$1),(Comp.!$E$5:$E$254))</f>
        <v>0</v>
      </c>
      <c r="O60" s="16">
        <f t="shared" si="12"/>
        <v>185.22</v>
      </c>
      <c r="P60" s="191">
        <f t="shared" si="11"/>
        <v>1.6029710946408761E-5</v>
      </c>
    </row>
    <row r="61" spans="1:16" ht="23.25" customHeight="1" x14ac:dyDescent="0.2">
      <c r="A61" s="68" t="s">
        <v>20</v>
      </c>
      <c r="B61" s="113" t="s">
        <v>85</v>
      </c>
      <c r="C61" s="15">
        <f>SUMPRODUCT(-('Diário 1º PA'!$E$5:$E$1982='Analítico Cp.'!$B61),-('Diário 1º PA'!$P$5:$P$1982=C$1),('Diário 1º PA'!$F$5:$F$1982))+SUMPRODUCT(-('Diário 2º PA'!$E$5:$E$2027='Analítico Cp.'!$B61),-('Diário 2º PA'!$P$5:$P$2027=C$1),('Diário 2º PA'!$F$5:$F$2027))+SUMPRODUCT(-('Diário 3º PA'!$E$5:$E$2043='Analítico Cp.'!$B61),-('Diário 3º PA'!$P$5:$P$2043=C$1),('Diário 3º PA'!$F$5:$F$2043))+SUMPRODUCT(-('Diário 4º PA'!$E$5:$E$2010='Analítico Cp.'!$B61),-('Diário 4º PA'!$P$5:$P$2010=C$1),('Diário 4º PA'!$F$5:$F$2010))+SUMPRODUCT(-(Comp.!$D$5:$D$254='Analítico Cp.'!$B61),-(Comp.!$L$5:$L$254=C$1),(Comp.!$E$5:$E$254))</f>
        <v>20315.57</v>
      </c>
      <c r="D61" s="15">
        <f>SUMPRODUCT(-('Diário 1º PA'!$E$5:$E$1982='Analítico Cp.'!$B61),-('Diário 1º PA'!$P$5:$P$1982=D$1),('Diário 1º PA'!$F$5:$F$1982))+SUMPRODUCT(-('Diário 2º PA'!$E$5:$E$2027='Analítico Cp.'!$B61),-('Diário 2º PA'!$P$5:$P$2027=D$1),('Diário 2º PA'!$F$5:$F$2027))+SUMPRODUCT(-('Diário 3º PA'!$E$5:$E$2043='Analítico Cp.'!$B61),-('Diário 3º PA'!$P$5:$P$2043=D$1),('Diário 3º PA'!$F$5:$F$2043))+SUMPRODUCT(-('Diário 4º PA'!$E$5:$E$2010='Analítico Cp.'!$B61),-('Diário 4º PA'!$P$5:$P$2010=D$1),('Diário 4º PA'!$F$5:$F$2010))+SUMPRODUCT(-(Comp.!$D$5:$D$254='Analítico Cp.'!$B61),-(Comp.!$L$5:$L$254=D$1),(Comp.!$E$5:$E$254))</f>
        <v>24972.250000000004</v>
      </c>
      <c r="E61" s="15">
        <f>SUMPRODUCT(-('Diário 1º PA'!$E$5:$E$1982='Analítico Cp.'!$B61),-('Diário 1º PA'!$P$5:$P$1982=E$1),('Diário 1º PA'!$F$5:$F$1982))+SUMPRODUCT(-('Diário 2º PA'!$E$5:$E$2027='Analítico Cp.'!$B61),-('Diário 2º PA'!$P$5:$P$2027=E$1),('Diário 2º PA'!$F$5:$F$2027))+SUMPRODUCT(-('Diário 3º PA'!$E$5:$E$2043='Analítico Cp.'!$B61),-('Diário 3º PA'!$P$5:$P$2043=E$1),('Diário 3º PA'!$F$5:$F$2043))+SUMPRODUCT(-('Diário 4º PA'!$E$5:$E$2010='Analítico Cp.'!$B61),-('Diário 4º PA'!$P$5:$P$2010=E$1),('Diário 4º PA'!$F$5:$F$2010))+SUMPRODUCT(-(Comp.!$D$5:$D$254='Analítico Cp.'!$B61),-(Comp.!$L$5:$L$254=E$1),(Comp.!$E$5:$E$254))</f>
        <v>25000</v>
      </c>
      <c r="F61" s="15">
        <f>SUMPRODUCT(-('Diário 1º PA'!$E$5:$E$1982='Analítico Cp.'!$B61),-('Diário 1º PA'!$P$5:$P$1982=F$1),('Diário 1º PA'!$F$5:$F$1982))+SUMPRODUCT(-('Diário 2º PA'!$E$5:$E$2027='Analítico Cp.'!$B61),-('Diário 2º PA'!$P$5:$P$2027=F$1),('Diário 2º PA'!$F$5:$F$2027))+SUMPRODUCT(-('Diário 3º PA'!$E$5:$E$2043='Analítico Cp.'!$B61),-('Diário 3º PA'!$P$5:$P$2043=F$1),('Diário 3º PA'!$F$5:$F$2043))+SUMPRODUCT(-('Diário 4º PA'!$E$5:$E$2010='Analítico Cp.'!$B61),-('Diário 4º PA'!$P$5:$P$2010=F$1),('Diário 4º PA'!$F$5:$F$2010))+SUMPRODUCT(-(Comp.!$D$5:$D$254='Analítico Cp.'!$B61),-(Comp.!$L$5:$L$254=F$1),(Comp.!$E$5:$E$254))</f>
        <v>0</v>
      </c>
      <c r="G61" s="15">
        <f>SUMPRODUCT(-('Diário 1º PA'!$E$5:$E$1982='Analítico Cp.'!$B61),-('Diário 1º PA'!$P$5:$P$1982=G$1),('Diário 1º PA'!$F$5:$F$1982))+SUMPRODUCT(-('Diário 2º PA'!$E$5:$E$2027='Analítico Cp.'!$B61),-('Diário 2º PA'!$P$5:$P$2027=G$1),('Diário 2º PA'!$F$5:$F$2027))+SUMPRODUCT(-('Diário 3º PA'!$E$5:$E$2043='Analítico Cp.'!$B61),-('Diário 3º PA'!$P$5:$P$2043=G$1),('Diário 3º PA'!$F$5:$F$2043))+SUMPRODUCT(-('Diário 4º PA'!$E$5:$E$2010='Analítico Cp.'!$B61),-('Diário 4º PA'!$P$5:$P$2010=G$1),('Diário 4º PA'!$F$5:$F$2010))+SUMPRODUCT(-(Comp.!$D$5:$D$254='Analítico Cp.'!$B61),-(Comp.!$L$5:$L$254=G$1),(Comp.!$E$5:$E$254))</f>
        <v>0</v>
      </c>
      <c r="H61" s="15">
        <f>SUMPRODUCT(-('Diário 1º PA'!$E$5:$E$1982='Analítico Cp.'!$B61),-('Diário 1º PA'!$P$5:$P$1982=H$1),('Diário 1º PA'!$F$5:$F$1982))+SUMPRODUCT(-('Diário 2º PA'!$E$5:$E$2027='Analítico Cp.'!$B61),-('Diário 2º PA'!$P$5:$P$2027=H$1),('Diário 2º PA'!$F$5:$F$2027))+SUMPRODUCT(-('Diário 3º PA'!$E$5:$E$2043='Analítico Cp.'!$B61),-('Diário 3º PA'!$P$5:$P$2043=H$1),('Diário 3º PA'!$F$5:$F$2043))+SUMPRODUCT(-('Diário 4º PA'!$E$5:$E$2010='Analítico Cp.'!$B61),-('Diário 4º PA'!$P$5:$P$2010=H$1),('Diário 4º PA'!$F$5:$F$2010))+SUMPRODUCT(-(Comp.!$D$5:$D$254='Analítico Cp.'!$B61),-(Comp.!$L$5:$L$254=H$1),(Comp.!$E$5:$E$254))</f>
        <v>0</v>
      </c>
      <c r="I61" s="15">
        <f>SUMPRODUCT(-('Diário 1º PA'!$E$5:$E$1982='Analítico Cp.'!$B61),-('Diário 1º PA'!$P$5:$P$1982=I$1),('Diário 1º PA'!$F$5:$F$1982))+SUMPRODUCT(-('Diário 2º PA'!$E$5:$E$2027='Analítico Cp.'!$B61),-('Diário 2º PA'!$P$5:$P$2027=I$1),('Diário 2º PA'!$F$5:$F$2027))+SUMPRODUCT(-('Diário 3º PA'!$E$5:$E$2043='Analítico Cp.'!$B61),-('Diário 3º PA'!$P$5:$P$2043=I$1),('Diário 3º PA'!$F$5:$F$2043))+SUMPRODUCT(-('Diário 4º PA'!$E$5:$E$2010='Analítico Cp.'!$B61),-('Diário 4º PA'!$P$5:$P$2010=I$1),('Diário 4º PA'!$F$5:$F$2010))+SUMPRODUCT(-(Comp.!$D$5:$D$254='Analítico Cp.'!$B61),-(Comp.!$L$5:$L$254=I$1),(Comp.!$E$5:$E$254))</f>
        <v>0</v>
      </c>
      <c r="J61" s="15">
        <f>SUMPRODUCT(-('Diário 1º PA'!$E$5:$E$1982='Analítico Cp.'!$B61),-('Diário 1º PA'!$P$5:$P$1982=J$1),('Diário 1º PA'!$F$5:$F$1982))+SUMPRODUCT(-('Diário 2º PA'!$E$5:$E$2027='Analítico Cp.'!$B61),-('Diário 2º PA'!$P$5:$P$2027=J$1),('Diário 2º PA'!$F$5:$F$2027))+SUMPRODUCT(-('Diário 3º PA'!$E$5:$E$2043='Analítico Cp.'!$B61),-('Diário 3º PA'!$P$5:$P$2043=J$1),('Diário 3º PA'!$F$5:$F$2043))+SUMPRODUCT(-('Diário 4º PA'!$E$5:$E$2010='Analítico Cp.'!$B61),-('Diário 4º PA'!$P$5:$P$2010=J$1),('Diário 4º PA'!$F$5:$F$2010))+SUMPRODUCT(-(Comp.!$D$5:$D$254='Analítico Cp.'!$B61),-(Comp.!$L$5:$L$254=J$1),(Comp.!$E$5:$E$254))</f>
        <v>0</v>
      </c>
      <c r="K61" s="15">
        <f>SUMPRODUCT(-('Diário 1º PA'!$E$5:$E$1982='Analítico Cp.'!$B61),-('Diário 1º PA'!$P$5:$P$1982=K$1),('Diário 1º PA'!$F$5:$F$1982))+SUMPRODUCT(-('Diário 2º PA'!$E$5:$E$2027='Analítico Cp.'!$B61),-('Diário 2º PA'!$P$5:$P$2027=K$1),('Diário 2º PA'!$F$5:$F$2027))+SUMPRODUCT(-('Diário 3º PA'!$E$5:$E$2043='Analítico Cp.'!$B61),-('Diário 3º PA'!$P$5:$P$2043=K$1),('Diário 3º PA'!$F$5:$F$2043))+SUMPRODUCT(-('Diário 4º PA'!$E$5:$E$2010='Analítico Cp.'!$B61),-('Diário 4º PA'!$P$5:$P$2010=K$1),('Diário 4º PA'!$F$5:$F$2010))+SUMPRODUCT(-(Comp.!$D$5:$D$254='Analítico Cp.'!$B61),-(Comp.!$L$5:$L$254=K$1),(Comp.!$E$5:$E$254))</f>
        <v>0</v>
      </c>
      <c r="L61" s="15">
        <f>SUMPRODUCT(-('Diário 1º PA'!$E$5:$E$1982='Analítico Cp.'!$B61),-('Diário 1º PA'!$P$5:$P$1982=L$1),('Diário 1º PA'!$F$5:$F$1982))+SUMPRODUCT(-('Diário 2º PA'!$E$5:$E$2027='Analítico Cp.'!$B61),-('Diário 2º PA'!$P$5:$P$2027=L$1),('Diário 2º PA'!$F$5:$F$2027))+SUMPRODUCT(-('Diário 3º PA'!$E$5:$E$2043='Analítico Cp.'!$B61),-('Diário 3º PA'!$P$5:$P$2043=L$1),('Diário 3º PA'!$F$5:$F$2043))+SUMPRODUCT(-('Diário 4º PA'!$E$5:$E$2010='Analítico Cp.'!$B61),-('Diário 4º PA'!$P$5:$P$2010=L$1),('Diário 4º PA'!$F$5:$F$2010))+SUMPRODUCT(-(Comp.!$D$5:$D$254='Analítico Cp.'!$B61),-(Comp.!$L$5:$L$254=L$1),(Comp.!$E$5:$E$254))</f>
        <v>0</v>
      </c>
      <c r="M61" s="15">
        <f>SUMPRODUCT(-('Diário 1º PA'!$E$5:$E$1982='Analítico Cp.'!$B61),-('Diário 1º PA'!$P$5:$P$1982=M$1),('Diário 1º PA'!$F$5:$F$1982))+SUMPRODUCT(-('Diário 2º PA'!$E$5:$E$2027='Analítico Cp.'!$B61),-('Diário 2º PA'!$P$5:$P$2027=M$1),('Diário 2º PA'!$F$5:$F$2027))+SUMPRODUCT(-('Diário 3º PA'!$E$5:$E$2043='Analítico Cp.'!$B61),-('Diário 3º PA'!$P$5:$P$2043=M$1),('Diário 3º PA'!$F$5:$F$2043))+SUMPRODUCT(-('Diário 4º PA'!$E$5:$E$2010='Analítico Cp.'!$B61),-('Diário 4º PA'!$P$5:$P$2010=M$1),('Diário 4º PA'!$F$5:$F$2010))+SUMPRODUCT(-(Comp.!$D$5:$D$254='Analítico Cp.'!$B61),-(Comp.!$L$5:$L$254=M$1),(Comp.!$E$5:$E$254))</f>
        <v>0</v>
      </c>
      <c r="N61" s="15">
        <f>SUMPRODUCT(-('Diário 1º PA'!$E$5:$E$1982='Analítico Cp.'!$B61),-('Diário 1º PA'!$P$5:$P$1982=N$1),('Diário 1º PA'!$F$5:$F$1982))+SUMPRODUCT(-('Diário 2º PA'!$E$5:$E$2027='Analítico Cp.'!$B61),-('Diário 2º PA'!$P$5:$P$2027=N$1),('Diário 2º PA'!$F$5:$F$2027))+SUMPRODUCT(-('Diário 3º PA'!$E$5:$E$2043='Analítico Cp.'!$B61),-('Diário 3º PA'!$P$5:$P$2043=N$1),('Diário 3º PA'!$F$5:$F$2043))+SUMPRODUCT(-('Diário 4º PA'!$E$5:$E$2010='Analítico Cp.'!$B61),-('Diário 4º PA'!$P$5:$P$2010=N$1),('Diário 4º PA'!$F$5:$F$2010))+SUMPRODUCT(-(Comp.!$D$5:$D$254='Analítico Cp.'!$B61),-(Comp.!$L$5:$L$254=N$1),(Comp.!$E$5:$E$254))</f>
        <v>0</v>
      </c>
      <c r="O61" s="16">
        <f t="shared" si="12"/>
        <v>70287.820000000007</v>
      </c>
      <c r="P61" s="191">
        <f t="shared" si="11"/>
        <v>6.0830009591470073E-3</v>
      </c>
    </row>
    <row r="62" spans="1:16" ht="23.25" customHeight="1" x14ac:dyDescent="0.2">
      <c r="A62" s="68" t="s">
        <v>116</v>
      </c>
      <c r="B62" s="113" t="s">
        <v>84</v>
      </c>
      <c r="C62" s="15">
        <f>SUMPRODUCT(-('Diário 1º PA'!$E$5:$E$1982='Analítico Cp.'!$B62),-('Diário 1º PA'!$P$5:$P$1982=C$1),('Diário 1º PA'!$F$5:$F$1982))+SUMPRODUCT(-('Diário 2º PA'!$E$5:$E$2027='Analítico Cp.'!$B62),-('Diário 2º PA'!$P$5:$P$2027=C$1),('Diário 2º PA'!$F$5:$F$2027))+SUMPRODUCT(-('Diário 3º PA'!$E$5:$E$2043='Analítico Cp.'!$B62),-('Diário 3º PA'!$P$5:$P$2043=C$1),('Diário 3º PA'!$F$5:$F$2043))+SUMPRODUCT(-('Diário 4º PA'!$E$5:$E$2010='Analítico Cp.'!$B62),-('Diário 4º PA'!$P$5:$P$2010=C$1),('Diário 4º PA'!$F$5:$F$2010))+SUMPRODUCT(-(Comp.!$D$5:$D$254='Analítico Cp.'!$B62),-(Comp.!$L$5:$L$254=C$1),(Comp.!$E$5:$E$254))</f>
        <v>32764.310000000005</v>
      </c>
      <c r="D62" s="15">
        <f>SUMPRODUCT(-('Diário 1º PA'!$E$5:$E$1982='Analítico Cp.'!$B62),-('Diário 1º PA'!$P$5:$P$1982=D$1),('Diário 1º PA'!$F$5:$F$1982))+SUMPRODUCT(-('Diário 2º PA'!$E$5:$E$2027='Analítico Cp.'!$B62),-('Diário 2º PA'!$P$5:$P$2027=D$1),('Diário 2º PA'!$F$5:$F$2027))+SUMPRODUCT(-('Diário 3º PA'!$E$5:$E$2043='Analítico Cp.'!$B62),-('Diário 3º PA'!$P$5:$P$2043=D$1),('Diário 3º PA'!$F$5:$F$2043))+SUMPRODUCT(-('Diário 4º PA'!$E$5:$E$2010='Analítico Cp.'!$B62),-('Diário 4º PA'!$P$5:$P$2010=D$1),('Diário 4º PA'!$F$5:$F$2010))+SUMPRODUCT(-(Comp.!$D$5:$D$254='Analítico Cp.'!$B62),-(Comp.!$L$5:$L$254=D$1),(Comp.!$E$5:$E$254))</f>
        <v>32077.9</v>
      </c>
      <c r="E62" s="15">
        <f>SUMPRODUCT(-('Diário 1º PA'!$E$5:$E$1982='Analítico Cp.'!$B62),-('Diário 1º PA'!$P$5:$P$1982=E$1),('Diário 1º PA'!$F$5:$F$1982))+SUMPRODUCT(-('Diário 2º PA'!$E$5:$E$2027='Analítico Cp.'!$B62),-('Diário 2º PA'!$P$5:$P$2027=E$1),('Diário 2º PA'!$F$5:$F$2027))+SUMPRODUCT(-('Diário 3º PA'!$E$5:$E$2043='Analítico Cp.'!$B62),-('Diário 3º PA'!$P$5:$P$2043=E$1),('Diário 3º PA'!$F$5:$F$2043))+SUMPRODUCT(-('Diário 4º PA'!$E$5:$E$2010='Analítico Cp.'!$B62),-('Diário 4º PA'!$P$5:$P$2010=E$1),('Diário 4º PA'!$F$5:$F$2010))+SUMPRODUCT(-(Comp.!$D$5:$D$254='Analítico Cp.'!$B62),-(Comp.!$L$5:$L$254=E$1),(Comp.!$E$5:$E$254))</f>
        <v>33000</v>
      </c>
      <c r="F62" s="15">
        <f>SUMPRODUCT(-('Diário 1º PA'!$E$5:$E$1982='Analítico Cp.'!$B62),-('Diário 1º PA'!$P$5:$P$1982=F$1),('Diário 1º PA'!$F$5:$F$1982))+SUMPRODUCT(-('Diário 2º PA'!$E$5:$E$2027='Analítico Cp.'!$B62),-('Diário 2º PA'!$P$5:$P$2027=F$1),('Diário 2º PA'!$F$5:$F$2027))+SUMPRODUCT(-('Diário 3º PA'!$E$5:$E$2043='Analítico Cp.'!$B62),-('Diário 3º PA'!$P$5:$P$2043=F$1),('Diário 3º PA'!$F$5:$F$2043))+SUMPRODUCT(-('Diário 4º PA'!$E$5:$E$2010='Analítico Cp.'!$B62),-('Diário 4º PA'!$P$5:$P$2010=F$1),('Diário 4º PA'!$F$5:$F$2010))+SUMPRODUCT(-(Comp.!$D$5:$D$254='Analítico Cp.'!$B62),-(Comp.!$L$5:$L$254=F$1),(Comp.!$E$5:$E$254))</f>
        <v>0</v>
      </c>
      <c r="G62" s="15">
        <f>SUMPRODUCT(-('Diário 1º PA'!$E$5:$E$1982='Analítico Cp.'!$B62),-('Diário 1º PA'!$P$5:$P$1982=G$1),('Diário 1º PA'!$F$5:$F$1982))+SUMPRODUCT(-('Diário 2º PA'!$E$5:$E$2027='Analítico Cp.'!$B62),-('Diário 2º PA'!$P$5:$P$2027=G$1),('Diário 2º PA'!$F$5:$F$2027))+SUMPRODUCT(-('Diário 3º PA'!$E$5:$E$2043='Analítico Cp.'!$B62),-('Diário 3º PA'!$P$5:$P$2043=G$1),('Diário 3º PA'!$F$5:$F$2043))+SUMPRODUCT(-('Diário 4º PA'!$E$5:$E$2010='Analítico Cp.'!$B62),-('Diário 4º PA'!$P$5:$P$2010=G$1),('Diário 4º PA'!$F$5:$F$2010))+SUMPRODUCT(-(Comp.!$D$5:$D$254='Analítico Cp.'!$B62),-(Comp.!$L$5:$L$254=G$1),(Comp.!$E$5:$E$254))</f>
        <v>0</v>
      </c>
      <c r="H62" s="15">
        <f>SUMPRODUCT(-('Diário 1º PA'!$E$5:$E$1982='Analítico Cp.'!$B62),-('Diário 1º PA'!$P$5:$P$1982=H$1),('Diário 1º PA'!$F$5:$F$1982))+SUMPRODUCT(-('Diário 2º PA'!$E$5:$E$2027='Analítico Cp.'!$B62),-('Diário 2º PA'!$P$5:$P$2027=H$1),('Diário 2º PA'!$F$5:$F$2027))+SUMPRODUCT(-('Diário 3º PA'!$E$5:$E$2043='Analítico Cp.'!$B62),-('Diário 3º PA'!$P$5:$P$2043=H$1),('Diário 3º PA'!$F$5:$F$2043))+SUMPRODUCT(-('Diário 4º PA'!$E$5:$E$2010='Analítico Cp.'!$B62),-('Diário 4º PA'!$P$5:$P$2010=H$1),('Diário 4º PA'!$F$5:$F$2010))+SUMPRODUCT(-(Comp.!$D$5:$D$254='Analítico Cp.'!$B62),-(Comp.!$L$5:$L$254=H$1),(Comp.!$E$5:$E$254))</f>
        <v>0</v>
      </c>
      <c r="I62" s="15">
        <f>SUMPRODUCT(-('Diário 1º PA'!$E$5:$E$1982='Analítico Cp.'!$B62),-('Diário 1º PA'!$P$5:$P$1982=I$1),('Diário 1º PA'!$F$5:$F$1982))+SUMPRODUCT(-('Diário 2º PA'!$E$5:$E$2027='Analítico Cp.'!$B62),-('Diário 2º PA'!$P$5:$P$2027=I$1),('Diário 2º PA'!$F$5:$F$2027))+SUMPRODUCT(-('Diário 3º PA'!$E$5:$E$2043='Analítico Cp.'!$B62),-('Diário 3º PA'!$P$5:$P$2043=I$1),('Diário 3º PA'!$F$5:$F$2043))+SUMPRODUCT(-('Diário 4º PA'!$E$5:$E$2010='Analítico Cp.'!$B62),-('Diário 4º PA'!$P$5:$P$2010=I$1),('Diário 4º PA'!$F$5:$F$2010))+SUMPRODUCT(-(Comp.!$D$5:$D$254='Analítico Cp.'!$B62),-(Comp.!$L$5:$L$254=I$1),(Comp.!$E$5:$E$254))</f>
        <v>0</v>
      </c>
      <c r="J62" s="15">
        <f>SUMPRODUCT(-('Diário 1º PA'!$E$5:$E$1982='Analítico Cp.'!$B62),-('Diário 1º PA'!$P$5:$P$1982=J$1),('Diário 1º PA'!$F$5:$F$1982))+SUMPRODUCT(-('Diário 2º PA'!$E$5:$E$2027='Analítico Cp.'!$B62),-('Diário 2º PA'!$P$5:$P$2027=J$1),('Diário 2º PA'!$F$5:$F$2027))+SUMPRODUCT(-('Diário 3º PA'!$E$5:$E$2043='Analítico Cp.'!$B62),-('Diário 3º PA'!$P$5:$P$2043=J$1),('Diário 3º PA'!$F$5:$F$2043))+SUMPRODUCT(-('Diário 4º PA'!$E$5:$E$2010='Analítico Cp.'!$B62),-('Diário 4º PA'!$P$5:$P$2010=J$1),('Diário 4º PA'!$F$5:$F$2010))+SUMPRODUCT(-(Comp.!$D$5:$D$254='Analítico Cp.'!$B62),-(Comp.!$L$5:$L$254=J$1),(Comp.!$E$5:$E$254))</f>
        <v>0</v>
      </c>
      <c r="K62" s="15">
        <f>SUMPRODUCT(-('Diário 1º PA'!$E$5:$E$1982='Analítico Cp.'!$B62),-('Diário 1º PA'!$P$5:$P$1982=K$1),('Diário 1º PA'!$F$5:$F$1982))+SUMPRODUCT(-('Diário 2º PA'!$E$5:$E$2027='Analítico Cp.'!$B62),-('Diário 2º PA'!$P$5:$P$2027=K$1),('Diário 2º PA'!$F$5:$F$2027))+SUMPRODUCT(-('Diário 3º PA'!$E$5:$E$2043='Analítico Cp.'!$B62),-('Diário 3º PA'!$P$5:$P$2043=K$1),('Diário 3º PA'!$F$5:$F$2043))+SUMPRODUCT(-('Diário 4º PA'!$E$5:$E$2010='Analítico Cp.'!$B62),-('Diário 4º PA'!$P$5:$P$2010=K$1),('Diário 4º PA'!$F$5:$F$2010))+SUMPRODUCT(-(Comp.!$D$5:$D$254='Analítico Cp.'!$B62),-(Comp.!$L$5:$L$254=K$1),(Comp.!$E$5:$E$254))</f>
        <v>0</v>
      </c>
      <c r="L62" s="15">
        <f>SUMPRODUCT(-('Diário 1º PA'!$E$5:$E$1982='Analítico Cp.'!$B62),-('Diário 1º PA'!$P$5:$P$1982=L$1),('Diário 1º PA'!$F$5:$F$1982))+SUMPRODUCT(-('Diário 2º PA'!$E$5:$E$2027='Analítico Cp.'!$B62),-('Diário 2º PA'!$P$5:$P$2027=L$1),('Diário 2º PA'!$F$5:$F$2027))+SUMPRODUCT(-('Diário 3º PA'!$E$5:$E$2043='Analítico Cp.'!$B62),-('Diário 3º PA'!$P$5:$P$2043=L$1),('Diário 3º PA'!$F$5:$F$2043))+SUMPRODUCT(-('Diário 4º PA'!$E$5:$E$2010='Analítico Cp.'!$B62),-('Diário 4º PA'!$P$5:$P$2010=L$1),('Diário 4º PA'!$F$5:$F$2010))+SUMPRODUCT(-(Comp.!$D$5:$D$254='Analítico Cp.'!$B62),-(Comp.!$L$5:$L$254=L$1),(Comp.!$E$5:$E$254))</f>
        <v>0</v>
      </c>
      <c r="M62" s="15">
        <f>SUMPRODUCT(-('Diário 1º PA'!$E$5:$E$1982='Analítico Cp.'!$B62),-('Diário 1º PA'!$P$5:$P$1982=M$1),('Diário 1º PA'!$F$5:$F$1982))+SUMPRODUCT(-('Diário 2º PA'!$E$5:$E$2027='Analítico Cp.'!$B62),-('Diário 2º PA'!$P$5:$P$2027=M$1),('Diário 2º PA'!$F$5:$F$2027))+SUMPRODUCT(-('Diário 3º PA'!$E$5:$E$2043='Analítico Cp.'!$B62),-('Diário 3º PA'!$P$5:$P$2043=M$1),('Diário 3º PA'!$F$5:$F$2043))+SUMPRODUCT(-('Diário 4º PA'!$E$5:$E$2010='Analítico Cp.'!$B62),-('Diário 4º PA'!$P$5:$P$2010=M$1),('Diário 4º PA'!$F$5:$F$2010))+SUMPRODUCT(-(Comp.!$D$5:$D$254='Analítico Cp.'!$B62),-(Comp.!$L$5:$L$254=M$1),(Comp.!$E$5:$E$254))</f>
        <v>0</v>
      </c>
      <c r="N62" s="15">
        <f>SUMPRODUCT(-('Diário 1º PA'!$E$5:$E$1982='Analítico Cp.'!$B62),-('Diário 1º PA'!$P$5:$P$1982=N$1),('Diário 1º PA'!$F$5:$F$1982))+SUMPRODUCT(-('Diário 2º PA'!$E$5:$E$2027='Analítico Cp.'!$B62),-('Diário 2º PA'!$P$5:$P$2027=N$1),('Diário 2º PA'!$F$5:$F$2027))+SUMPRODUCT(-('Diário 3º PA'!$E$5:$E$2043='Analítico Cp.'!$B62),-('Diário 3º PA'!$P$5:$P$2043=N$1),('Diário 3º PA'!$F$5:$F$2043))+SUMPRODUCT(-('Diário 4º PA'!$E$5:$E$2010='Analítico Cp.'!$B62),-('Diário 4º PA'!$P$5:$P$2010=N$1),('Diário 4º PA'!$F$5:$F$2010))+SUMPRODUCT(-(Comp.!$D$5:$D$254='Analítico Cp.'!$B62),-(Comp.!$L$5:$L$254=N$1),(Comp.!$E$5:$E$254))</f>
        <v>0</v>
      </c>
      <c r="O62" s="16">
        <f t="shared" si="12"/>
        <v>97842.21</v>
      </c>
      <c r="P62" s="191">
        <f t="shared" si="11"/>
        <v>8.4676727386773822E-3</v>
      </c>
    </row>
    <row r="63" spans="1:16" ht="23.25" customHeight="1" x14ac:dyDescent="0.2">
      <c r="A63" s="68" t="s">
        <v>117</v>
      </c>
      <c r="B63" s="113" t="s">
        <v>163</v>
      </c>
      <c r="C63" s="15">
        <f>SUMPRODUCT(-('Diário 1º PA'!$E$5:$E$1982='Analítico Cp.'!$B63),-('Diário 1º PA'!$P$5:$P$1982=C$1),('Diário 1º PA'!$F$5:$F$1982))+SUMPRODUCT(-('Diário 2º PA'!$E$5:$E$2027='Analítico Cp.'!$B63),-('Diário 2º PA'!$P$5:$P$2027=C$1),('Diário 2º PA'!$F$5:$F$2027))+SUMPRODUCT(-('Diário 3º PA'!$E$5:$E$2043='Analítico Cp.'!$B63),-('Diário 3º PA'!$P$5:$P$2043=C$1),('Diário 3º PA'!$F$5:$F$2043))+SUMPRODUCT(-('Diário 4º PA'!$E$5:$E$2010='Analítico Cp.'!$B63),-('Diário 4º PA'!$P$5:$P$2010=C$1),('Diário 4º PA'!$F$5:$F$2010))+SUMPRODUCT(-(Comp.!$D$5:$D$254='Analítico Cp.'!$B63),-(Comp.!$L$5:$L$254=C$1),(Comp.!$E$5:$E$254))</f>
        <v>980.3900000000001</v>
      </c>
      <c r="D63" s="15">
        <f>SUMPRODUCT(-('Diário 1º PA'!$E$5:$E$1982='Analítico Cp.'!$B63),-('Diário 1º PA'!$P$5:$P$1982=D$1),('Diário 1º PA'!$F$5:$F$1982))+SUMPRODUCT(-('Diário 2º PA'!$E$5:$E$2027='Analítico Cp.'!$B63),-('Diário 2º PA'!$P$5:$P$2027=D$1),('Diário 2º PA'!$F$5:$F$2027))+SUMPRODUCT(-('Diário 3º PA'!$E$5:$E$2043='Analítico Cp.'!$B63),-('Diário 3º PA'!$P$5:$P$2043=D$1),('Diário 3º PA'!$F$5:$F$2043))+SUMPRODUCT(-('Diário 4º PA'!$E$5:$E$2010='Analítico Cp.'!$B63),-('Diário 4º PA'!$P$5:$P$2010=D$1),('Diário 4º PA'!$F$5:$F$2010))+SUMPRODUCT(-(Comp.!$D$5:$D$254='Analítico Cp.'!$B63),-(Comp.!$L$5:$L$254=D$1),(Comp.!$E$5:$E$254))</f>
        <v>1743.3600000000001</v>
      </c>
      <c r="E63" s="15">
        <f>SUMPRODUCT(-('Diário 1º PA'!$E$5:$E$1982='Analítico Cp.'!$B63),-('Diário 1º PA'!$P$5:$P$1982=E$1),('Diário 1º PA'!$F$5:$F$1982))+SUMPRODUCT(-('Diário 2º PA'!$E$5:$E$2027='Analítico Cp.'!$B63),-('Diário 2º PA'!$P$5:$P$2027=E$1),('Diário 2º PA'!$F$5:$F$2027))+SUMPRODUCT(-('Diário 3º PA'!$E$5:$E$2043='Analítico Cp.'!$B63),-('Diário 3º PA'!$P$5:$P$2043=E$1),('Diário 3º PA'!$F$5:$F$2043))+SUMPRODUCT(-('Diário 4º PA'!$E$5:$E$2010='Analítico Cp.'!$B63),-('Diário 4º PA'!$P$5:$P$2010=E$1),('Diário 4º PA'!$F$5:$F$2010))+SUMPRODUCT(-(Comp.!$D$5:$D$254='Analítico Cp.'!$B63),-(Comp.!$L$5:$L$254=E$1),(Comp.!$E$5:$E$254))</f>
        <v>2536.33</v>
      </c>
      <c r="F63" s="15">
        <f>SUMPRODUCT(-('Diário 1º PA'!$E$5:$E$1982='Analítico Cp.'!$B63),-('Diário 1º PA'!$P$5:$P$1982=F$1),('Diário 1º PA'!$F$5:$F$1982))+SUMPRODUCT(-('Diário 2º PA'!$E$5:$E$2027='Analítico Cp.'!$B63),-('Diário 2º PA'!$P$5:$P$2027=F$1),('Diário 2º PA'!$F$5:$F$2027))+SUMPRODUCT(-('Diário 3º PA'!$E$5:$E$2043='Analítico Cp.'!$B63),-('Diário 3º PA'!$P$5:$P$2043=F$1),('Diário 3º PA'!$F$5:$F$2043))+SUMPRODUCT(-('Diário 4º PA'!$E$5:$E$2010='Analítico Cp.'!$B63),-('Diário 4º PA'!$P$5:$P$2010=F$1),('Diário 4º PA'!$F$5:$F$2010))+SUMPRODUCT(-(Comp.!$D$5:$D$254='Analítico Cp.'!$B63),-(Comp.!$L$5:$L$254=F$1),(Comp.!$E$5:$E$254))</f>
        <v>0</v>
      </c>
      <c r="G63" s="15">
        <f>SUMPRODUCT(-('Diário 1º PA'!$E$5:$E$1982='Analítico Cp.'!$B63),-('Diário 1º PA'!$P$5:$P$1982=G$1),('Diário 1º PA'!$F$5:$F$1982))+SUMPRODUCT(-('Diário 2º PA'!$E$5:$E$2027='Analítico Cp.'!$B63),-('Diário 2º PA'!$P$5:$P$2027=G$1),('Diário 2º PA'!$F$5:$F$2027))+SUMPRODUCT(-('Diário 3º PA'!$E$5:$E$2043='Analítico Cp.'!$B63),-('Diário 3º PA'!$P$5:$P$2043=G$1),('Diário 3º PA'!$F$5:$F$2043))+SUMPRODUCT(-('Diário 4º PA'!$E$5:$E$2010='Analítico Cp.'!$B63),-('Diário 4º PA'!$P$5:$P$2010=G$1),('Diário 4º PA'!$F$5:$F$2010))+SUMPRODUCT(-(Comp.!$D$5:$D$254='Analítico Cp.'!$B63),-(Comp.!$L$5:$L$254=G$1),(Comp.!$E$5:$E$254))</f>
        <v>0</v>
      </c>
      <c r="H63" s="15">
        <f>SUMPRODUCT(-('Diário 1º PA'!$E$5:$E$1982='Analítico Cp.'!$B63),-('Diário 1º PA'!$P$5:$P$1982=H$1),('Diário 1º PA'!$F$5:$F$1982))+SUMPRODUCT(-('Diário 2º PA'!$E$5:$E$2027='Analítico Cp.'!$B63),-('Diário 2º PA'!$P$5:$P$2027=H$1),('Diário 2º PA'!$F$5:$F$2027))+SUMPRODUCT(-('Diário 3º PA'!$E$5:$E$2043='Analítico Cp.'!$B63),-('Diário 3º PA'!$P$5:$P$2043=H$1),('Diário 3º PA'!$F$5:$F$2043))+SUMPRODUCT(-('Diário 4º PA'!$E$5:$E$2010='Analítico Cp.'!$B63),-('Diário 4º PA'!$P$5:$P$2010=H$1),('Diário 4º PA'!$F$5:$F$2010))+SUMPRODUCT(-(Comp.!$D$5:$D$254='Analítico Cp.'!$B63),-(Comp.!$L$5:$L$254=H$1),(Comp.!$E$5:$E$254))</f>
        <v>0</v>
      </c>
      <c r="I63" s="15">
        <f>SUMPRODUCT(-('Diário 1º PA'!$E$5:$E$1982='Analítico Cp.'!$B63),-('Diário 1º PA'!$P$5:$P$1982=I$1),('Diário 1º PA'!$F$5:$F$1982))+SUMPRODUCT(-('Diário 2º PA'!$E$5:$E$2027='Analítico Cp.'!$B63),-('Diário 2º PA'!$P$5:$P$2027=I$1),('Diário 2º PA'!$F$5:$F$2027))+SUMPRODUCT(-('Diário 3º PA'!$E$5:$E$2043='Analítico Cp.'!$B63),-('Diário 3º PA'!$P$5:$P$2043=I$1),('Diário 3º PA'!$F$5:$F$2043))+SUMPRODUCT(-('Diário 4º PA'!$E$5:$E$2010='Analítico Cp.'!$B63),-('Diário 4º PA'!$P$5:$P$2010=I$1),('Diário 4º PA'!$F$5:$F$2010))+SUMPRODUCT(-(Comp.!$D$5:$D$254='Analítico Cp.'!$B63),-(Comp.!$L$5:$L$254=I$1),(Comp.!$E$5:$E$254))</f>
        <v>0</v>
      </c>
      <c r="J63" s="15">
        <f>SUMPRODUCT(-('Diário 1º PA'!$E$5:$E$1982='Analítico Cp.'!$B63),-('Diário 1º PA'!$P$5:$P$1982=J$1),('Diário 1º PA'!$F$5:$F$1982))+SUMPRODUCT(-('Diário 2º PA'!$E$5:$E$2027='Analítico Cp.'!$B63),-('Diário 2º PA'!$P$5:$P$2027=J$1),('Diário 2º PA'!$F$5:$F$2027))+SUMPRODUCT(-('Diário 3º PA'!$E$5:$E$2043='Analítico Cp.'!$B63),-('Diário 3º PA'!$P$5:$P$2043=J$1),('Diário 3º PA'!$F$5:$F$2043))+SUMPRODUCT(-('Diário 4º PA'!$E$5:$E$2010='Analítico Cp.'!$B63),-('Diário 4º PA'!$P$5:$P$2010=J$1),('Diário 4º PA'!$F$5:$F$2010))+SUMPRODUCT(-(Comp.!$D$5:$D$254='Analítico Cp.'!$B63),-(Comp.!$L$5:$L$254=J$1),(Comp.!$E$5:$E$254))</f>
        <v>0</v>
      </c>
      <c r="K63" s="15">
        <f>SUMPRODUCT(-('Diário 1º PA'!$E$5:$E$1982='Analítico Cp.'!$B63),-('Diário 1º PA'!$P$5:$P$1982=K$1),('Diário 1º PA'!$F$5:$F$1982))+SUMPRODUCT(-('Diário 2º PA'!$E$5:$E$2027='Analítico Cp.'!$B63),-('Diário 2º PA'!$P$5:$P$2027=K$1),('Diário 2º PA'!$F$5:$F$2027))+SUMPRODUCT(-('Diário 3º PA'!$E$5:$E$2043='Analítico Cp.'!$B63),-('Diário 3º PA'!$P$5:$P$2043=K$1),('Diário 3º PA'!$F$5:$F$2043))+SUMPRODUCT(-('Diário 4º PA'!$E$5:$E$2010='Analítico Cp.'!$B63),-('Diário 4º PA'!$P$5:$P$2010=K$1),('Diário 4º PA'!$F$5:$F$2010))+SUMPRODUCT(-(Comp.!$D$5:$D$254='Analítico Cp.'!$B63),-(Comp.!$L$5:$L$254=K$1),(Comp.!$E$5:$E$254))</f>
        <v>0</v>
      </c>
      <c r="L63" s="15">
        <f>SUMPRODUCT(-('Diário 1º PA'!$E$5:$E$1982='Analítico Cp.'!$B63),-('Diário 1º PA'!$P$5:$P$1982=L$1),('Diário 1º PA'!$F$5:$F$1982))+SUMPRODUCT(-('Diário 2º PA'!$E$5:$E$2027='Analítico Cp.'!$B63),-('Diário 2º PA'!$P$5:$P$2027=L$1),('Diário 2º PA'!$F$5:$F$2027))+SUMPRODUCT(-('Diário 3º PA'!$E$5:$E$2043='Analítico Cp.'!$B63),-('Diário 3º PA'!$P$5:$P$2043=L$1),('Diário 3º PA'!$F$5:$F$2043))+SUMPRODUCT(-('Diário 4º PA'!$E$5:$E$2010='Analítico Cp.'!$B63),-('Diário 4º PA'!$P$5:$P$2010=L$1),('Diário 4º PA'!$F$5:$F$2010))+SUMPRODUCT(-(Comp.!$D$5:$D$254='Analítico Cp.'!$B63),-(Comp.!$L$5:$L$254=L$1),(Comp.!$E$5:$E$254))</f>
        <v>0</v>
      </c>
      <c r="M63" s="15">
        <f>SUMPRODUCT(-('Diário 1º PA'!$E$5:$E$1982='Analítico Cp.'!$B63),-('Diário 1º PA'!$P$5:$P$1982=M$1),('Diário 1º PA'!$F$5:$F$1982))+SUMPRODUCT(-('Diário 2º PA'!$E$5:$E$2027='Analítico Cp.'!$B63),-('Diário 2º PA'!$P$5:$P$2027=M$1),('Diário 2º PA'!$F$5:$F$2027))+SUMPRODUCT(-('Diário 3º PA'!$E$5:$E$2043='Analítico Cp.'!$B63),-('Diário 3º PA'!$P$5:$P$2043=M$1),('Diário 3º PA'!$F$5:$F$2043))+SUMPRODUCT(-('Diário 4º PA'!$E$5:$E$2010='Analítico Cp.'!$B63),-('Diário 4º PA'!$P$5:$P$2010=M$1),('Diário 4º PA'!$F$5:$F$2010))+SUMPRODUCT(-(Comp.!$D$5:$D$254='Analítico Cp.'!$B63),-(Comp.!$L$5:$L$254=M$1),(Comp.!$E$5:$E$254))</f>
        <v>0</v>
      </c>
      <c r="N63" s="15">
        <f>SUMPRODUCT(-('Diário 1º PA'!$E$5:$E$1982='Analítico Cp.'!$B63),-('Diário 1º PA'!$P$5:$P$1982=N$1),('Diário 1º PA'!$F$5:$F$1982))+SUMPRODUCT(-('Diário 2º PA'!$E$5:$E$2027='Analítico Cp.'!$B63),-('Diário 2º PA'!$P$5:$P$2027=N$1),('Diário 2º PA'!$F$5:$F$2027))+SUMPRODUCT(-('Diário 3º PA'!$E$5:$E$2043='Analítico Cp.'!$B63),-('Diário 3º PA'!$P$5:$P$2043=N$1),('Diário 3º PA'!$F$5:$F$2043))+SUMPRODUCT(-('Diário 4º PA'!$E$5:$E$2010='Analítico Cp.'!$B63),-('Diário 4º PA'!$P$5:$P$2010=N$1),('Diário 4º PA'!$F$5:$F$2010))+SUMPRODUCT(-(Comp.!$D$5:$D$254='Analítico Cp.'!$B63),-(Comp.!$L$5:$L$254=N$1),(Comp.!$E$5:$E$254))</f>
        <v>0</v>
      </c>
      <c r="O63" s="16">
        <f t="shared" si="12"/>
        <v>5260.08</v>
      </c>
      <c r="P63" s="191">
        <f t="shared" si="11"/>
        <v>4.5522925145764922E-4</v>
      </c>
    </row>
    <row r="64" spans="1:16" ht="23.25" customHeight="1" x14ac:dyDescent="0.2">
      <c r="A64" s="68" t="s">
        <v>118</v>
      </c>
      <c r="B64" s="113" t="s">
        <v>164</v>
      </c>
      <c r="C64" s="15">
        <f>SUMPRODUCT(-('Diário 1º PA'!$E$5:$E$1982='Analítico Cp.'!$B64),-('Diário 1º PA'!$P$5:$P$1982=C$1),('Diário 1º PA'!$F$5:$F$1982))+SUMPRODUCT(-('Diário 2º PA'!$E$5:$E$2027='Analítico Cp.'!$B64),-('Diário 2º PA'!$P$5:$P$2027=C$1),('Diário 2º PA'!$F$5:$F$2027))+SUMPRODUCT(-('Diário 3º PA'!$E$5:$E$2043='Analítico Cp.'!$B64),-('Diário 3º PA'!$P$5:$P$2043=C$1),('Diário 3º PA'!$F$5:$F$2043))+SUMPRODUCT(-('Diário 4º PA'!$E$5:$E$2010='Analítico Cp.'!$B64),-('Diário 4º PA'!$P$5:$P$2010=C$1),('Diário 4º PA'!$F$5:$F$2010))+SUMPRODUCT(-(Comp.!$D$5:$D$254='Analítico Cp.'!$B64),-(Comp.!$L$5:$L$254=C$1),(Comp.!$E$5:$E$254))</f>
        <v>2644.49</v>
      </c>
      <c r="D64" s="15">
        <f>SUMPRODUCT(-('Diário 1º PA'!$E$5:$E$1982='Analítico Cp.'!$B64),-('Diário 1º PA'!$P$5:$P$1982=D$1),('Diário 1º PA'!$F$5:$F$1982))+SUMPRODUCT(-('Diário 2º PA'!$E$5:$E$2027='Analítico Cp.'!$B64),-('Diário 2º PA'!$P$5:$P$2027=D$1),('Diário 2º PA'!$F$5:$F$2027))+SUMPRODUCT(-('Diário 3º PA'!$E$5:$E$2043='Analítico Cp.'!$B64),-('Diário 3º PA'!$P$5:$P$2043=D$1),('Diário 3º PA'!$F$5:$F$2043))+SUMPRODUCT(-('Diário 4º PA'!$E$5:$E$2010='Analítico Cp.'!$B64),-('Diário 4º PA'!$P$5:$P$2010=D$1),('Diário 4º PA'!$F$5:$F$2010))+SUMPRODUCT(-(Comp.!$D$5:$D$254='Analítico Cp.'!$B64),-(Comp.!$L$5:$L$254=D$1),(Comp.!$E$5:$E$254))</f>
        <v>3458.92</v>
      </c>
      <c r="E64" s="15">
        <f>SUMPRODUCT(-('Diário 1º PA'!$E$5:$E$1982='Analítico Cp.'!$B64),-('Diário 1º PA'!$P$5:$P$1982=E$1),('Diário 1º PA'!$F$5:$F$1982))+SUMPRODUCT(-('Diário 2º PA'!$E$5:$E$2027='Analítico Cp.'!$B64),-('Diário 2º PA'!$P$5:$P$2027=E$1),('Diário 2º PA'!$F$5:$F$2027))+SUMPRODUCT(-('Diário 3º PA'!$E$5:$E$2043='Analítico Cp.'!$B64),-('Diário 3º PA'!$P$5:$P$2043=E$1),('Diário 3º PA'!$F$5:$F$2043))+SUMPRODUCT(-('Diário 4º PA'!$E$5:$E$2010='Analítico Cp.'!$B64),-('Diário 4º PA'!$P$5:$P$2010=E$1),('Diário 4º PA'!$F$5:$F$2010))+SUMPRODUCT(-(Comp.!$D$5:$D$254='Analítico Cp.'!$B64),-(Comp.!$L$5:$L$254=E$1),(Comp.!$E$5:$E$254))</f>
        <v>3641.34</v>
      </c>
      <c r="F64" s="15">
        <f>SUMPRODUCT(-('Diário 1º PA'!$E$5:$E$1982='Analítico Cp.'!$B64),-('Diário 1º PA'!$P$5:$P$1982=F$1),('Diário 1º PA'!$F$5:$F$1982))+SUMPRODUCT(-('Diário 2º PA'!$E$5:$E$2027='Analítico Cp.'!$B64),-('Diário 2º PA'!$P$5:$P$2027=F$1),('Diário 2º PA'!$F$5:$F$2027))+SUMPRODUCT(-('Diário 3º PA'!$E$5:$E$2043='Analítico Cp.'!$B64),-('Diário 3º PA'!$P$5:$P$2043=F$1),('Diário 3º PA'!$F$5:$F$2043))+SUMPRODUCT(-('Diário 4º PA'!$E$5:$E$2010='Analítico Cp.'!$B64),-('Diário 4º PA'!$P$5:$P$2010=F$1),('Diário 4º PA'!$F$5:$F$2010))+SUMPRODUCT(-(Comp.!$D$5:$D$254='Analítico Cp.'!$B64),-(Comp.!$L$5:$L$254=F$1),(Comp.!$E$5:$E$254))</f>
        <v>0</v>
      </c>
      <c r="G64" s="15">
        <f>SUMPRODUCT(-('Diário 1º PA'!$E$5:$E$1982='Analítico Cp.'!$B64),-('Diário 1º PA'!$P$5:$P$1982=G$1),('Diário 1º PA'!$F$5:$F$1982))+SUMPRODUCT(-('Diário 2º PA'!$E$5:$E$2027='Analítico Cp.'!$B64),-('Diário 2º PA'!$P$5:$P$2027=G$1),('Diário 2º PA'!$F$5:$F$2027))+SUMPRODUCT(-('Diário 3º PA'!$E$5:$E$2043='Analítico Cp.'!$B64),-('Diário 3º PA'!$P$5:$P$2043=G$1),('Diário 3º PA'!$F$5:$F$2043))+SUMPRODUCT(-('Diário 4º PA'!$E$5:$E$2010='Analítico Cp.'!$B64),-('Diário 4º PA'!$P$5:$P$2010=G$1),('Diário 4º PA'!$F$5:$F$2010))+SUMPRODUCT(-(Comp.!$D$5:$D$254='Analítico Cp.'!$B64),-(Comp.!$L$5:$L$254=G$1),(Comp.!$E$5:$E$254))</f>
        <v>0</v>
      </c>
      <c r="H64" s="15">
        <f>SUMPRODUCT(-('Diário 1º PA'!$E$5:$E$1982='Analítico Cp.'!$B64),-('Diário 1º PA'!$P$5:$P$1982=H$1),('Diário 1º PA'!$F$5:$F$1982))+SUMPRODUCT(-('Diário 2º PA'!$E$5:$E$2027='Analítico Cp.'!$B64),-('Diário 2º PA'!$P$5:$P$2027=H$1),('Diário 2º PA'!$F$5:$F$2027))+SUMPRODUCT(-('Diário 3º PA'!$E$5:$E$2043='Analítico Cp.'!$B64),-('Diário 3º PA'!$P$5:$P$2043=H$1),('Diário 3º PA'!$F$5:$F$2043))+SUMPRODUCT(-('Diário 4º PA'!$E$5:$E$2010='Analítico Cp.'!$B64),-('Diário 4º PA'!$P$5:$P$2010=H$1),('Diário 4º PA'!$F$5:$F$2010))+SUMPRODUCT(-(Comp.!$D$5:$D$254='Analítico Cp.'!$B64),-(Comp.!$L$5:$L$254=H$1),(Comp.!$E$5:$E$254))</f>
        <v>0</v>
      </c>
      <c r="I64" s="15">
        <f>SUMPRODUCT(-('Diário 1º PA'!$E$5:$E$1982='Analítico Cp.'!$B64),-('Diário 1º PA'!$P$5:$P$1982=I$1),('Diário 1º PA'!$F$5:$F$1982))+SUMPRODUCT(-('Diário 2º PA'!$E$5:$E$2027='Analítico Cp.'!$B64),-('Diário 2º PA'!$P$5:$P$2027=I$1),('Diário 2º PA'!$F$5:$F$2027))+SUMPRODUCT(-('Diário 3º PA'!$E$5:$E$2043='Analítico Cp.'!$B64),-('Diário 3º PA'!$P$5:$P$2043=I$1),('Diário 3º PA'!$F$5:$F$2043))+SUMPRODUCT(-('Diário 4º PA'!$E$5:$E$2010='Analítico Cp.'!$B64),-('Diário 4º PA'!$P$5:$P$2010=I$1),('Diário 4º PA'!$F$5:$F$2010))+SUMPRODUCT(-(Comp.!$D$5:$D$254='Analítico Cp.'!$B64),-(Comp.!$L$5:$L$254=I$1),(Comp.!$E$5:$E$254))</f>
        <v>0</v>
      </c>
      <c r="J64" s="15">
        <f>SUMPRODUCT(-('Diário 1º PA'!$E$5:$E$1982='Analítico Cp.'!$B64),-('Diário 1º PA'!$P$5:$P$1982=J$1),('Diário 1º PA'!$F$5:$F$1982))+SUMPRODUCT(-('Diário 2º PA'!$E$5:$E$2027='Analítico Cp.'!$B64),-('Diário 2º PA'!$P$5:$P$2027=J$1),('Diário 2º PA'!$F$5:$F$2027))+SUMPRODUCT(-('Diário 3º PA'!$E$5:$E$2043='Analítico Cp.'!$B64),-('Diário 3º PA'!$P$5:$P$2043=J$1),('Diário 3º PA'!$F$5:$F$2043))+SUMPRODUCT(-('Diário 4º PA'!$E$5:$E$2010='Analítico Cp.'!$B64),-('Diário 4º PA'!$P$5:$P$2010=J$1),('Diário 4º PA'!$F$5:$F$2010))+SUMPRODUCT(-(Comp.!$D$5:$D$254='Analítico Cp.'!$B64),-(Comp.!$L$5:$L$254=J$1),(Comp.!$E$5:$E$254))</f>
        <v>0</v>
      </c>
      <c r="K64" s="15">
        <f>SUMPRODUCT(-('Diário 1º PA'!$E$5:$E$1982='Analítico Cp.'!$B64),-('Diário 1º PA'!$P$5:$P$1982=K$1),('Diário 1º PA'!$F$5:$F$1982))+SUMPRODUCT(-('Diário 2º PA'!$E$5:$E$2027='Analítico Cp.'!$B64),-('Diário 2º PA'!$P$5:$P$2027=K$1),('Diário 2º PA'!$F$5:$F$2027))+SUMPRODUCT(-('Diário 3º PA'!$E$5:$E$2043='Analítico Cp.'!$B64),-('Diário 3º PA'!$P$5:$P$2043=K$1),('Diário 3º PA'!$F$5:$F$2043))+SUMPRODUCT(-('Diário 4º PA'!$E$5:$E$2010='Analítico Cp.'!$B64),-('Diário 4º PA'!$P$5:$P$2010=K$1),('Diário 4º PA'!$F$5:$F$2010))+SUMPRODUCT(-(Comp.!$D$5:$D$254='Analítico Cp.'!$B64),-(Comp.!$L$5:$L$254=K$1),(Comp.!$E$5:$E$254))</f>
        <v>0</v>
      </c>
      <c r="L64" s="15">
        <f>SUMPRODUCT(-('Diário 1º PA'!$E$5:$E$1982='Analítico Cp.'!$B64),-('Diário 1º PA'!$P$5:$P$1982=L$1),('Diário 1º PA'!$F$5:$F$1982))+SUMPRODUCT(-('Diário 2º PA'!$E$5:$E$2027='Analítico Cp.'!$B64),-('Diário 2º PA'!$P$5:$P$2027=L$1),('Diário 2º PA'!$F$5:$F$2027))+SUMPRODUCT(-('Diário 3º PA'!$E$5:$E$2043='Analítico Cp.'!$B64),-('Diário 3º PA'!$P$5:$P$2043=L$1),('Diário 3º PA'!$F$5:$F$2043))+SUMPRODUCT(-('Diário 4º PA'!$E$5:$E$2010='Analítico Cp.'!$B64),-('Diário 4º PA'!$P$5:$P$2010=L$1),('Diário 4º PA'!$F$5:$F$2010))+SUMPRODUCT(-(Comp.!$D$5:$D$254='Analítico Cp.'!$B64),-(Comp.!$L$5:$L$254=L$1),(Comp.!$E$5:$E$254))</f>
        <v>0</v>
      </c>
      <c r="M64" s="15">
        <f>SUMPRODUCT(-('Diário 1º PA'!$E$5:$E$1982='Analítico Cp.'!$B64),-('Diário 1º PA'!$P$5:$P$1982=M$1),('Diário 1º PA'!$F$5:$F$1982))+SUMPRODUCT(-('Diário 2º PA'!$E$5:$E$2027='Analítico Cp.'!$B64),-('Diário 2º PA'!$P$5:$P$2027=M$1),('Diário 2º PA'!$F$5:$F$2027))+SUMPRODUCT(-('Diário 3º PA'!$E$5:$E$2043='Analítico Cp.'!$B64),-('Diário 3º PA'!$P$5:$P$2043=M$1),('Diário 3º PA'!$F$5:$F$2043))+SUMPRODUCT(-('Diário 4º PA'!$E$5:$E$2010='Analítico Cp.'!$B64),-('Diário 4º PA'!$P$5:$P$2010=M$1),('Diário 4º PA'!$F$5:$F$2010))+SUMPRODUCT(-(Comp.!$D$5:$D$254='Analítico Cp.'!$B64),-(Comp.!$L$5:$L$254=M$1),(Comp.!$E$5:$E$254))</f>
        <v>0</v>
      </c>
      <c r="N64" s="15">
        <f>SUMPRODUCT(-('Diário 1º PA'!$E$5:$E$1982='Analítico Cp.'!$B64),-('Diário 1º PA'!$P$5:$P$1982=N$1),('Diário 1º PA'!$F$5:$F$1982))+SUMPRODUCT(-('Diário 2º PA'!$E$5:$E$2027='Analítico Cp.'!$B64),-('Diário 2º PA'!$P$5:$P$2027=N$1),('Diário 2º PA'!$F$5:$F$2027))+SUMPRODUCT(-('Diário 3º PA'!$E$5:$E$2043='Analítico Cp.'!$B64),-('Diário 3º PA'!$P$5:$P$2043=N$1),('Diário 3º PA'!$F$5:$F$2043))+SUMPRODUCT(-('Diário 4º PA'!$E$5:$E$2010='Analítico Cp.'!$B64),-('Diário 4º PA'!$P$5:$P$2010=N$1),('Diário 4º PA'!$F$5:$F$2010))+SUMPRODUCT(-(Comp.!$D$5:$D$254='Analítico Cp.'!$B64),-(Comp.!$L$5:$L$254=N$1),(Comp.!$E$5:$E$254))</f>
        <v>0</v>
      </c>
      <c r="O64" s="16">
        <f t="shared" si="12"/>
        <v>9744.75</v>
      </c>
      <c r="P64" s="191">
        <f t="shared" si="11"/>
        <v>8.4335128898076217E-4</v>
      </c>
    </row>
    <row r="65" spans="1:16" ht="23.25" customHeight="1" x14ac:dyDescent="0.2">
      <c r="A65" s="68" t="s">
        <v>119</v>
      </c>
      <c r="B65" s="113" t="s">
        <v>182</v>
      </c>
      <c r="C65" s="15">
        <f>SUMPRODUCT(-('Diário 1º PA'!$E$5:$E$1982='Analítico Cp.'!$B65),-('Diário 1º PA'!$P$5:$P$1982=C$1),('Diário 1º PA'!$F$5:$F$1982))+SUMPRODUCT(-('Diário 2º PA'!$E$5:$E$2027='Analítico Cp.'!$B65),-('Diário 2º PA'!$P$5:$P$2027=C$1),('Diário 2º PA'!$F$5:$F$2027))+SUMPRODUCT(-('Diário 3º PA'!$E$5:$E$2043='Analítico Cp.'!$B65),-('Diário 3º PA'!$P$5:$P$2043=C$1),('Diário 3º PA'!$F$5:$F$2043))+SUMPRODUCT(-('Diário 4º PA'!$E$5:$E$2010='Analítico Cp.'!$B65),-('Diário 4º PA'!$P$5:$P$2010=C$1),('Diário 4º PA'!$F$5:$F$2010))+SUMPRODUCT(-(Comp.!$D$5:$D$254='Analítico Cp.'!$B65),-(Comp.!$L$5:$L$254=C$1),(Comp.!$E$5:$E$254))</f>
        <v>408.9</v>
      </c>
      <c r="D65" s="15">
        <f>SUMPRODUCT(-('Diário 1º PA'!$E$5:$E$1982='Analítico Cp.'!$B65),-('Diário 1º PA'!$P$5:$P$1982=D$1),('Diário 1º PA'!$F$5:$F$1982))+SUMPRODUCT(-('Diário 2º PA'!$E$5:$E$2027='Analítico Cp.'!$B65),-('Diário 2º PA'!$P$5:$P$2027=D$1),('Diário 2º PA'!$F$5:$F$2027))+SUMPRODUCT(-('Diário 3º PA'!$E$5:$E$2043='Analítico Cp.'!$B65),-('Diário 3º PA'!$P$5:$P$2043=D$1),('Diário 3º PA'!$F$5:$F$2043))+SUMPRODUCT(-('Diário 4º PA'!$E$5:$E$2010='Analítico Cp.'!$B65),-('Diário 4º PA'!$P$5:$P$2010=D$1),('Diário 4º PA'!$F$5:$F$2010))+SUMPRODUCT(-(Comp.!$D$5:$D$254='Analítico Cp.'!$B65),-(Comp.!$L$5:$L$254=D$1),(Comp.!$E$5:$E$254))</f>
        <v>1543.8300000000002</v>
      </c>
      <c r="E65" s="15">
        <f>SUMPRODUCT(-('Diário 1º PA'!$E$5:$E$1982='Analítico Cp.'!$B65),-('Diário 1º PA'!$P$5:$P$1982=E$1),('Diário 1º PA'!$F$5:$F$1982))+SUMPRODUCT(-('Diário 2º PA'!$E$5:$E$2027='Analítico Cp.'!$B65),-('Diário 2º PA'!$P$5:$P$2027=E$1),('Diário 2º PA'!$F$5:$F$2027))+SUMPRODUCT(-('Diário 3º PA'!$E$5:$E$2043='Analítico Cp.'!$B65),-('Diário 3º PA'!$P$5:$P$2043=E$1),('Diário 3º PA'!$F$5:$F$2043))+SUMPRODUCT(-('Diário 4º PA'!$E$5:$E$2010='Analítico Cp.'!$B65),-('Diário 4º PA'!$P$5:$P$2010=E$1),('Diário 4º PA'!$F$5:$F$2010))+SUMPRODUCT(-(Comp.!$D$5:$D$254='Analítico Cp.'!$B65),-(Comp.!$L$5:$L$254=E$1),(Comp.!$E$5:$E$254))</f>
        <v>1568.8200000000002</v>
      </c>
      <c r="F65" s="15">
        <f>SUMPRODUCT(-('Diário 1º PA'!$E$5:$E$1982='Analítico Cp.'!$B65),-('Diário 1º PA'!$P$5:$P$1982=F$1),('Diário 1º PA'!$F$5:$F$1982))+SUMPRODUCT(-('Diário 2º PA'!$E$5:$E$2027='Analítico Cp.'!$B65),-('Diário 2º PA'!$P$5:$P$2027=F$1),('Diário 2º PA'!$F$5:$F$2027))+SUMPRODUCT(-('Diário 3º PA'!$E$5:$E$2043='Analítico Cp.'!$B65),-('Diário 3º PA'!$P$5:$P$2043=F$1),('Diário 3º PA'!$F$5:$F$2043))+SUMPRODUCT(-('Diário 4º PA'!$E$5:$E$2010='Analítico Cp.'!$B65),-('Diário 4º PA'!$P$5:$P$2010=F$1),('Diário 4º PA'!$F$5:$F$2010))+SUMPRODUCT(-(Comp.!$D$5:$D$254='Analítico Cp.'!$B65),-(Comp.!$L$5:$L$254=F$1),(Comp.!$E$5:$E$254))</f>
        <v>0</v>
      </c>
      <c r="G65" s="15">
        <f>SUMPRODUCT(-('Diário 1º PA'!$E$5:$E$1982='Analítico Cp.'!$B65),-('Diário 1º PA'!$P$5:$P$1982=G$1),('Diário 1º PA'!$F$5:$F$1982))+SUMPRODUCT(-('Diário 2º PA'!$E$5:$E$2027='Analítico Cp.'!$B65),-('Diário 2º PA'!$P$5:$P$2027=G$1),('Diário 2º PA'!$F$5:$F$2027))+SUMPRODUCT(-('Diário 3º PA'!$E$5:$E$2043='Analítico Cp.'!$B65),-('Diário 3º PA'!$P$5:$P$2043=G$1),('Diário 3º PA'!$F$5:$F$2043))+SUMPRODUCT(-('Diário 4º PA'!$E$5:$E$2010='Analítico Cp.'!$B65),-('Diário 4º PA'!$P$5:$P$2010=G$1),('Diário 4º PA'!$F$5:$F$2010))+SUMPRODUCT(-(Comp.!$D$5:$D$254='Analítico Cp.'!$B65),-(Comp.!$L$5:$L$254=G$1),(Comp.!$E$5:$E$254))</f>
        <v>0</v>
      </c>
      <c r="H65" s="15">
        <f>SUMPRODUCT(-('Diário 1º PA'!$E$5:$E$1982='Analítico Cp.'!$B65),-('Diário 1º PA'!$P$5:$P$1982=H$1),('Diário 1º PA'!$F$5:$F$1982))+SUMPRODUCT(-('Diário 2º PA'!$E$5:$E$2027='Analítico Cp.'!$B65),-('Diário 2º PA'!$P$5:$P$2027=H$1),('Diário 2º PA'!$F$5:$F$2027))+SUMPRODUCT(-('Diário 3º PA'!$E$5:$E$2043='Analítico Cp.'!$B65),-('Diário 3º PA'!$P$5:$P$2043=H$1),('Diário 3º PA'!$F$5:$F$2043))+SUMPRODUCT(-('Diário 4º PA'!$E$5:$E$2010='Analítico Cp.'!$B65),-('Diário 4º PA'!$P$5:$P$2010=H$1),('Diário 4º PA'!$F$5:$F$2010))+SUMPRODUCT(-(Comp.!$D$5:$D$254='Analítico Cp.'!$B65),-(Comp.!$L$5:$L$254=H$1),(Comp.!$E$5:$E$254))</f>
        <v>0</v>
      </c>
      <c r="I65" s="15">
        <f>SUMPRODUCT(-('Diário 1º PA'!$E$5:$E$1982='Analítico Cp.'!$B65),-('Diário 1º PA'!$P$5:$P$1982=I$1),('Diário 1º PA'!$F$5:$F$1982))+SUMPRODUCT(-('Diário 2º PA'!$E$5:$E$2027='Analítico Cp.'!$B65),-('Diário 2º PA'!$P$5:$P$2027=I$1),('Diário 2º PA'!$F$5:$F$2027))+SUMPRODUCT(-('Diário 3º PA'!$E$5:$E$2043='Analítico Cp.'!$B65),-('Diário 3º PA'!$P$5:$P$2043=I$1),('Diário 3º PA'!$F$5:$F$2043))+SUMPRODUCT(-('Diário 4º PA'!$E$5:$E$2010='Analítico Cp.'!$B65),-('Diário 4º PA'!$P$5:$P$2010=I$1),('Diário 4º PA'!$F$5:$F$2010))+SUMPRODUCT(-(Comp.!$D$5:$D$254='Analítico Cp.'!$B65),-(Comp.!$L$5:$L$254=I$1),(Comp.!$E$5:$E$254))</f>
        <v>0</v>
      </c>
      <c r="J65" s="15">
        <f>SUMPRODUCT(-('Diário 1º PA'!$E$5:$E$1982='Analítico Cp.'!$B65),-('Diário 1º PA'!$P$5:$P$1982=J$1),('Diário 1º PA'!$F$5:$F$1982))+SUMPRODUCT(-('Diário 2º PA'!$E$5:$E$2027='Analítico Cp.'!$B65),-('Diário 2º PA'!$P$5:$P$2027=J$1),('Diário 2º PA'!$F$5:$F$2027))+SUMPRODUCT(-('Diário 3º PA'!$E$5:$E$2043='Analítico Cp.'!$B65),-('Diário 3º PA'!$P$5:$P$2043=J$1),('Diário 3º PA'!$F$5:$F$2043))+SUMPRODUCT(-('Diário 4º PA'!$E$5:$E$2010='Analítico Cp.'!$B65),-('Diário 4º PA'!$P$5:$P$2010=J$1),('Diário 4º PA'!$F$5:$F$2010))+SUMPRODUCT(-(Comp.!$D$5:$D$254='Analítico Cp.'!$B65),-(Comp.!$L$5:$L$254=J$1),(Comp.!$E$5:$E$254))</f>
        <v>0</v>
      </c>
      <c r="K65" s="15">
        <f>SUMPRODUCT(-('Diário 1º PA'!$E$5:$E$1982='Analítico Cp.'!$B65),-('Diário 1º PA'!$P$5:$P$1982=K$1),('Diário 1º PA'!$F$5:$F$1982))+SUMPRODUCT(-('Diário 2º PA'!$E$5:$E$2027='Analítico Cp.'!$B65),-('Diário 2º PA'!$P$5:$P$2027=K$1),('Diário 2º PA'!$F$5:$F$2027))+SUMPRODUCT(-('Diário 3º PA'!$E$5:$E$2043='Analítico Cp.'!$B65),-('Diário 3º PA'!$P$5:$P$2043=K$1),('Diário 3º PA'!$F$5:$F$2043))+SUMPRODUCT(-('Diário 4º PA'!$E$5:$E$2010='Analítico Cp.'!$B65),-('Diário 4º PA'!$P$5:$P$2010=K$1),('Diário 4º PA'!$F$5:$F$2010))+SUMPRODUCT(-(Comp.!$D$5:$D$254='Analítico Cp.'!$B65),-(Comp.!$L$5:$L$254=K$1),(Comp.!$E$5:$E$254))</f>
        <v>0</v>
      </c>
      <c r="L65" s="15">
        <f>SUMPRODUCT(-('Diário 1º PA'!$E$5:$E$1982='Analítico Cp.'!$B65),-('Diário 1º PA'!$P$5:$P$1982=L$1),('Diário 1º PA'!$F$5:$F$1982))+SUMPRODUCT(-('Diário 2º PA'!$E$5:$E$2027='Analítico Cp.'!$B65),-('Diário 2º PA'!$P$5:$P$2027=L$1),('Diário 2º PA'!$F$5:$F$2027))+SUMPRODUCT(-('Diário 3º PA'!$E$5:$E$2043='Analítico Cp.'!$B65),-('Diário 3º PA'!$P$5:$P$2043=L$1),('Diário 3º PA'!$F$5:$F$2043))+SUMPRODUCT(-('Diário 4º PA'!$E$5:$E$2010='Analítico Cp.'!$B65),-('Diário 4º PA'!$P$5:$P$2010=L$1),('Diário 4º PA'!$F$5:$F$2010))+SUMPRODUCT(-(Comp.!$D$5:$D$254='Analítico Cp.'!$B65),-(Comp.!$L$5:$L$254=L$1),(Comp.!$E$5:$E$254))</f>
        <v>0</v>
      </c>
      <c r="M65" s="15">
        <f>SUMPRODUCT(-('Diário 1º PA'!$E$5:$E$1982='Analítico Cp.'!$B65),-('Diário 1º PA'!$P$5:$P$1982=M$1),('Diário 1º PA'!$F$5:$F$1982))+SUMPRODUCT(-('Diário 2º PA'!$E$5:$E$2027='Analítico Cp.'!$B65),-('Diário 2º PA'!$P$5:$P$2027=M$1),('Diário 2º PA'!$F$5:$F$2027))+SUMPRODUCT(-('Diário 3º PA'!$E$5:$E$2043='Analítico Cp.'!$B65),-('Diário 3º PA'!$P$5:$P$2043=M$1),('Diário 3º PA'!$F$5:$F$2043))+SUMPRODUCT(-('Diário 4º PA'!$E$5:$E$2010='Analítico Cp.'!$B65),-('Diário 4º PA'!$P$5:$P$2010=M$1),('Diário 4º PA'!$F$5:$F$2010))+SUMPRODUCT(-(Comp.!$D$5:$D$254='Analítico Cp.'!$B65),-(Comp.!$L$5:$L$254=M$1),(Comp.!$E$5:$E$254))</f>
        <v>0</v>
      </c>
      <c r="N65" s="15">
        <f>SUMPRODUCT(-('Diário 1º PA'!$E$5:$E$1982='Analítico Cp.'!$B65),-('Diário 1º PA'!$P$5:$P$1982=N$1),('Diário 1º PA'!$F$5:$F$1982))+SUMPRODUCT(-('Diário 2º PA'!$E$5:$E$2027='Analítico Cp.'!$B65),-('Diário 2º PA'!$P$5:$P$2027=N$1),('Diário 2º PA'!$F$5:$F$2027))+SUMPRODUCT(-('Diário 3º PA'!$E$5:$E$2043='Analítico Cp.'!$B65),-('Diário 3º PA'!$P$5:$P$2043=N$1),('Diário 3º PA'!$F$5:$F$2043))+SUMPRODUCT(-('Diário 4º PA'!$E$5:$E$2010='Analítico Cp.'!$B65),-('Diário 4º PA'!$P$5:$P$2010=N$1),('Diário 4º PA'!$F$5:$F$2010))+SUMPRODUCT(-(Comp.!$D$5:$D$254='Analítico Cp.'!$B65),-(Comp.!$L$5:$L$254=N$1),(Comp.!$E$5:$E$254))</f>
        <v>0</v>
      </c>
      <c r="O65" s="16">
        <f t="shared" si="12"/>
        <v>3521.55</v>
      </c>
      <c r="P65" s="191">
        <f t="shared" si="11"/>
        <v>3.0476961766183876E-4</v>
      </c>
    </row>
    <row r="66" spans="1:16" ht="23.25" customHeight="1" x14ac:dyDescent="0.2">
      <c r="A66" s="68" t="s">
        <v>120</v>
      </c>
      <c r="B66" s="113" t="s">
        <v>179</v>
      </c>
      <c r="C66" s="15">
        <f>SUMPRODUCT(-('Diário 1º PA'!$E$5:$E$1982='Analítico Cp.'!$B66),-('Diário 1º PA'!$P$5:$P$1982=C$1),('Diário 1º PA'!$F$5:$F$1982))+SUMPRODUCT(-('Diário 2º PA'!$E$5:$E$2027='Analítico Cp.'!$B66),-('Diário 2º PA'!$P$5:$P$2027=C$1),('Diário 2º PA'!$F$5:$F$2027))+SUMPRODUCT(-('Diário 3º PA'!$E$5:$E$2043='Analítico Cp.'!$B66),-('Diário 3º PA'!$P$5:$P$2043=C$1),('Diário 3º PA'!$F$5:$F$2043))+SUMPRODUCT(-('Diário 4º PA'!$E$5:$E$2010='Analítico Cp.'!$B66),-('Diário 4º PA'!$P$5:$P$2010=C$1),('Diário 4º PA'!$F$5:$F$2010))+SUMPRODUCT(-(Comp.!$D$5:$D$254='Analítico Cp.'!$B66),-(Comp.!$L$5:$L$254=C$1),(Comp.!$E$5:$E$254))</f>
        <v>0</v>
      </c>
      <c r="D66" s="15">
        <f>SUMPRODUCT(-('Diário 1º PA'!$E$5:$E$1982='Analítico Cp.'!$B66),-('Diário 1º PA'!$P$5:$P$1982=D$1),('Diário 1º PA'!$F$5:$F$1982))+SUMPRODUCT(-('Diário 2º PA'!$E$5:$E$2027='Analítico Cp.'!$B66),-('Diário 2º PA'!$P$5:$P$2027=D$1),('Diário 2º PA'!$F$5:$F$2027))+SUMPRODUCT(-('Diário 3º PA'!$E$5:$E$2043='Analítico Cp.'!$B66),-('Diário 3º PA'!$P$5:$P$2043=D$1),('Diário 3º PA'!$F$5:$F$2043))+SUMPRODUCT(-('Diário 4º PA'!$E$5:$E$2010='Analítico Cp.'!$B66),-('Diário 4º PA'!$P$5:$P$2010=D$1),('Diário 4º PA'!$F$5:$F$2010))+SUMPRODUCT(-(Comp.!$D$5:$D$254='Analítico Cp.'!$B66),-(Comp.!$L$5:$L$254=D$1),(Comp.!$E$5:$E$254))</f>
        <v>0</v>
      </c>
      <c r="E66" s="15">
        <f>SUMPRODUCT(-('Diário 1º PA'!$E$5:$E$1982='Analítico Cp.'!$B66),-('Diário 1º PA'!$P$5:$P$1982=E$1),('Diário 1º PA'!$F$5:$F$1982))+SUMPRODUCT(-('Diário 2º PA'!$E$5:$E$2027='Analítico Cp.'!$B66),-('Diário 2º PA'!$P$5:$P$2027=E$1),('Diário 2º PA'!$F$5:$F$2027))+SUMPRODUCT(-('Diário 3º PA'!$E$5:$E$2043='Analítico Cp.'!$B66),-('Diário 3º PA'!$P$5:$P$2043=E$1),('Diário 3º PA'!$F$5:$F$2043))+SUMPRODUCT(-('Diário 4º PA'!$E$5:$E$2010='Analítico Cp.'!$B66),-('Diário 4º PA'!$P$5:$P$2010=E$1),('Diário 4º PA'!$F$5:$F$2010))+SUMPRODUCT(-(Comp.!$D$5:$D$254='Analítico Cp.'!$B66),-(Comp.!$L$5:$L$254=E$1),(Comp.!$E$5:$E$254))</f>
        <v>0</v>
      </c>
      <c r="F66" s="15">
        <f>SUMPRODUCT(-('Diário 1º PA'!$E$5:$E$1982='Analítico Cp.'!$B66),-('Diário 1º PA'!$P$5:$P$1982=F$1),('Diário 1º PA'!$F$5:$F$1982))+SUMPRODUCT(-('Diário 2º PA'!$E$5:$E$2027='Analítico Cp.'!$B66),-('Diário 2º PA'!$P$5:$P$2027=F$1),('Diário 2º PA'!$F$5:$F$2027))+SUMPRODUCT(-('Diário 3º PA'!$E$5:$E$2043='Analítico Cp.'!$B66),-('Diário 3º PA'!$P$5:$P$2043=F$1),('Diário 3º PA'!$F$5:$F$2043))+SUMPRODUCT(-('Diário 4º PA'!$E$5:$E$2010='Analítico Cp.'!$B66),-('Diário 4º PA'!$P$5:$P$2010=F$1),('Diário 4º PA'!$F$5:$F$2010))+SUMPRODUCT(-(Comp.!$D$5:$D$254='Analítico Cp.'!$B66),-(Comp.!$L$5:$L$254=F$1),(Comp.!$E$5:$E$254))</f>
        <v>0</v>
      </c>
      <c r="G66" s="15">
        <f>SUMPRODUCT(-('Diário 1º PA'!$E$5:$E$1982='Analítico Cp.'!$B66),-('Diário 1º PA'!$P$5:$P$1982=G$1),('Diário 1º PA'!$F$5:$F$1982))+SUMPRODUCT(-('Diário 2º PA'!$E$5:$E$2027='Analítico Cp.'!$B66),-('Diário 2º PA'!$P$5:$P$2027=G$1),('Diário 2º PA'!$F$5:$F$2027))+SUMPRODUCT(-('Diário 3º PA'!$E$5:$E$2043='Analítico Cp.'!$B66),-('Diário 3º PA'!$P$5:$P$2043=G$1),('Diário 3º PA'!$F$5:$F$2043))+SUMPRODUCT(-('Diário 4º PA'!$E$5:$E$2010='Analítico Cp.'!$B66),-('Diário 4º PA'!$P$5:$P$2010=G$1),('Diário 4º PA'!$F$5:$F$2010))+SUMPRODUCT(-(Comp.!$D$5:$D$254='Analítico Cp.'!$B66),-(Comp.!$L$5:$L$254=G$1),(Comp.!$E$5:$E$254))</f>
        <v>0</v>
      </c>
      <c r="H66" s="15">
        <f>SUMPRODUCT(-('Diário 1º PA'!$E$5:$E$1982='Analítico Cp.'!$B66),-('Diário 1º PA'!$P$5:$P$1982=H$1),('Diário 1º PA'!$F$5:$F$1982))+SUMPRODUCT(-('Diário 2º PA'!$E$5:$E$2027='Analítico Cp.'!$B66),-('Diário 2º PA'!$P$5:$P$2027=H$1),('Diário 2º PA'!$F$5:$F$2027))+SUMPRODUCT(-('Diário 3º PA'!$E$5:$E$2043='Analítico Cp.'!$B66),-('Diário 3º PA'!$P$5:$P$2043=H$1),('Diário 3º PA'!$F$5:$F$2043))+SUMPRODUCT(-('Diário 4º PA'!$E$5:$E$2010='Analítico Cp.'!$B66),-('Diário 4º PA'!$P$5:$P$2010=H$1),('Diário 4º PA'!$F$5:$F$2010))+SUMPRODUCT(-(Comp.!$D$5:$D$254='Analítico Cp.'!$B66),-(Comp.!$L$5:$L$254=H$1),(Comp.!$E$5:$E$254))</f>
        <v>0</v>
      </c>
      <c r="I66" s="15">
        <f>SUMPRODUCT(-('Diário 1º PA'!$E$5:$E$1982='Analítico Cp.'!$B66),-('Diário 1º PA'!$P$5:$P$1982=I$1),('Diário 1º PA'!$F$5:$F$1982))+SUMPRODUCT(-('Diário 2º PA'!$E$5:$E$2027='Analítico Cp.'!$B66),-('Diário 2º PA'!$P$5:$P$2027=I$1),('Diário 2º PA'!$F$5:$F$2027))+SUMPRODUCT(-('Diário 3º PA'!$E$5:$E$2043='Analítico Cp.'!$B66),-('Diário 3º PA'!$P$5:$P$2043=I$1),('Diário 3º PA'!$F$5:$F$2043))+SUMPRODUCT(-('Diário 4º PA'!$E$5:$E$2010='Analítico Cp.'!$B66),-('Diário 4º PA'!$P$5:$P$2010=I$1),('Diário 4º PA'!$F$5:$F$2010))+SUMPRODUCT(-(Comp.!$D$5:$D$254='Analítico Cp.'!$B66),-(Comp.!$L$5:$L$254=I$1),(Comp.!$E$5:$E$254))</f>
        <v>0</v>
      </c>
      <c r="J66" s="15">
        <f>SUMPRODUCT(-('Diário 1º PA'!$E$5:$E$1982='Analítico Cp.'!$B66),-('Diário 1º PA'!$P$5:$P$1982=J$1),('Diário 1º PA'!$F$5:$F$1982))+SUMPRODUCT(-('Diário 2º PA'!$E$5:$E$2027='Analítico Cp.'!$B66),-('Diário 2º PA'!$P$5:$P$2027=J$1),('Diário 2º PA'!$F$5:$F$2027))+SUMPRODUCT(-('Diário 3º PA'!$E$5:$E$2043='Analítico Cp.'!$B66),-('Diário 3º PA'!$P$5:$P$2043=J$1),('Diário 3º PA'!$F$5:$F$2043))+SUMPRODUCT(-('Diário 4º PA'!$E$5:$E$2010='Analítico Cp.'!$B66),-('Diário 4º PA'!$P$5:$P$2010=J$1),('Diário 4º PA'!$F$5:$F$2010))+SUMPRODUCT(-(Comp.!$D$5:$D$254='Analítico Cp.'!$B66),-(Comp.!$L$5:$L$254=J$1),(Comp.!$E$5:$E$254))</f>
        <v>0</v>
      </c>
      <c r="K66" s="15">
        <f>SUMPRODUCT(-('Diário 1º PA'!$E$5:$E$1982='Analítico Cp.'!$B66),-('Diário 1º PA'!$P$5:$P$1982=K$1),('Diário 1º PA'!$F$5:$F$1982))+SUMPRODUCT(-('Diário 2º PA'!$E$5:$E$2027='Analítico Cp.'!$B66),-('Diário 2º PA'!$P$5:$P$2027=K$1),('Diário 2º PA'!$F$5:$F$2027))+SUMPRODUCT(-('Diário 3º PA'!$E$5:$E$2043='Analítico Cp.'!$B66),-('Diário 3º PA'!$P$5:$P$2043=K$1),('Diário 3º PA'!$F$5:$F$2043))+SUMPRODUCT(-('Diário 4º PA'!$E$5:$E$2010='Analítico Cp.'!$B66),-('Diário 4º PA'!$P$5:$P$2010=K$1),('Diário 4º PA'!$F$5:$F$2010))+SUMPRODUCT(-(Comp.!$D$5:$D$254='Analítico Cp.'!$B66),-(Comp.!$L$5:$L$254=K$1),(Comp.!$E$5:$E$254))</f>
        <v>0</v>
      </c>
      <c r="L66" s="15">
        <f>SUMPRODUCT(-('Diário 1º PA'!$E$5:$E$1982='Analítico Cp.'!$B66),-('Diário 1º PA'!$P$5:$P$1982=L$1),('Diário 1º PA'!$F$5:$F$1982))+SUMPRODUCT(-('Diário 2º PA'!$E$5:$E$2027='Analítico Cp.'!$B66),-('Diário 2º PA'!$P$5:$P$2027=L$1),('Diário 2º PA'!$F$5:$F$2027))+SUMPRODUCT(-('Diário 3º PA'!$E$5:$E$2043='Analítico Cp.'!$B66),-('Diário 3º PA'!$P$5:$P$2043=L$1),('Diário 3º PA'!$F$5:$F$2043))+SUMPRODUCT(-('Diário 4º PA'!$E$5:$E$2010='Analítico Cp.'!$B66),-('Diário 4º PA'!$P$5:$P$2010=L$1),('Diário 4º PA'!$F$5:$F$2010))+SUMPRODUCT(-(Comp.!$D$5:$D$254='Analítico Cp.'!$B66),-(Comp.!$L$5:$L$254=L$1),(Comp.!$E$5:$E$254))</f>
        <v>0</v>
      </c>
      <c r="M66" s="15">
        <f>SUMPRODUCT(-('Diário 1º PA'!$E$5:$E$1982='Analítico Cp.'!$B66),-('Diário 1º PA'!$P$5:$P$1982=M$1),('Diário 1º PA'!$F$5:$F$1982))+SUMPRODUCT(-('Diário 2º PA'!$E$5:$E$2027='Analítico Cp.'!$B66),-('Diário 2º PA'!$P$5:$P$2027=M$1),('Diário 2º PA'!$F$5:$F$2027))+SUMPRODUCT(-('Diário 3º PA'!$E$5:$E$2043='Analítico Cp.'!$B66),-('Diário 3º PA'!$P$5:$P$2043=M$1),('Diário 3º PA'!$F$5:$F$2043))+SUMPRODUCT(-('Diário 4º PA'!$E$5:$E$2010='Analítico Cp.'!$B66),-('Diário 4º PA'!$P$5:$P$2010=M$1),('Diário 4º PA'!$F$5:$F$2010))+SUMPRODUCT(-(Comp.!$D$5:$D$254='Analítico Cp.'!$B66),-(Comp.!$L$5:$L$254=M$1),(Comp.!$E$5:$E$254))</f>
        <v>0</v>
      </c>
      <c r="N66" s="15">
        <f>SUMPRODUCT(-('Diário 1º PA'!$E$5:$E$1982='Analítico Cp.'!$B66),-('Diário 1º PA'!$P$5:$P$1982=N$1),('Diário 1º PA'!$F$5:$F$1982))+SUMPRODUCT(-('Diário 2º PA'!$E$5:$E$2027='Analítico Cp.'!$B66),-('Diário 2º PA'!$P$5:$P$2027=N$1),('Diário 2º PA'!$F$5:$F$2027))+SUMPRODUCT(-('Diário 3º PA'!$E$5:$E$2043='Analítico Cp.'!$B66),-('Diário 3º PA'!$P$5:$P$2043=N$1),('Diário 3º PA'!$F$5:$F$2043))+SUMPRODUCT(-('Diário 4º PA'!$E$5:$E$2010='Analítico Cp.'!$B66),-('Diário 4º PA'!$P$5:$P$2010=N$1),('Diário 4º PA'!$F$5:$F$2010))+SUMPRODUCT(-(Comp.!$D$5:$D$254='Analítico Cp.'!$B66),-(Comp.!$L$5:$L$254=N$1),(Comp.!$E$5:$E$254))</f>
        <v>0</v>
      </c>
      <c r="O66" s="16">
        <f t="shared" si="12"/>
        <v>0</v>
      </c>
      <c r="P66" s="191">
        <f t="shared" si="11"/>
        <v>0</v>
      </c>
    </row>
    <row r="67" spans="1:16" ht="23.25" customHeight="1" x14ac:dyDescent="0.2">
      <c r="A67" s="68" t="s">
        <v>121</v>
      </c>
      <c r="B67" s="113" t="s">
        <v>59</v>
      </c>
      <c r="C67" s="15">
        <f>SUMPRODUCT(-('Diário 1º PA'!$E$5:$E$1982='Analítico Cp.'!$B67),-('Diário 1º PA'!$P$5:$P$1982=C$1),('Diário 1º PA'!$F$5:$F$1982))+SUMPRODUCT(-('Diário 2º PA'!$E$5:$E$2027='Analítico Cp.'!$B67),-('Diário 2º PA'!$P$5:$P$2027=C$1),('Diário 2º PA'!$F$5:$F$2027))+SUMPRODUCT(-('Diário 3º PA'!$E$5:$E$2043='Analítico Cp.'!$B67),-('Diário 3º PA'!$P$5:$P$2043=C$1),('Diário 3º PA'!$F$5:$F$2043))+SUMPRODUCT(-('Diário 4º PA'!$E$5:$E$2010='Analítico Cp.'!$B67),-('Diário 4º PA'!$P$5:$P$2010=C$1),('Diário 4º PA'!$F$5:$F$2010))+SUMPRODUCT(-(Comp.!$D$5:$D$254='Analítico Cp.'!$B67),-(Comp.!$L$5:$L$254=C$1),(Comp.!$E$5:$E$254))</f>
        <v>40800</v>
      </c>
      <c r="D67" s="15">
        <f>SUMPRODUCT(-('Diário 1º PA'!$E$5:$E$1982='Analítico Cp.'!$B67),-('Diário 1º PA'!$P$5:$P$1982=D$1),('Diário 1º PA'!$F$5:$F$1982))+SUMPRODUCT(-('Diário 2º PA'!$E$5:$E$2027='Analítico Cp.'!$B67),-('Diário 2º PA'!$P$5:$P$2027=D$1),('Diário 2º PA'!$F$5:$F$2027))+SUMPRODUCT(-('Diário 3º PA'!$E$5:$E$2043='Analítico Cp.'!$B67),-('Diário 3º PA'!$P$5:$P$2043=D$1),('Diário 3º PA'!$F$5:$F$2043))+SUMPRODUCT(-('Diário 4º PA'!$E$5:$E$2010='Analítico Cp.'!$B67),-('Diário 4º PA'!$P$5:$P$2010=D$1),('Diário 4º PA'!$F$5:$F$2010))+SUMPRODUCT(-(Comp.!$D$5:$D$254='Analítico Cp.'!$B67),-(Comp.!$L$5:$L$254=D$1),(Comp.!$E$5:$E$254))</f>
        <v>40800</v>
      </c>
      <c r="E67" s="15">
        <f>SUMPRODUCT(-('Diário 1º PA'!$E$5:$E$1982='Analítico Cp.'!$B67),-('Diário 1º PA'!$P$5:$P$1982=E$1),('Diário 1º PA'!$F$5:$F$1982))+SUMPRODUCT(-('Diário 2º PA'!$E$5:$E$2027='Analítico Cp.'!$B67),-('Diário 2º PA'!$P$5:$P$2027=E$1),('Diário 2º PA'!$F$5:$F$2027))+SUMPRODUCT(-('Diário 3º PA'!$E$5:$E$2043='Analítico Cp.'!$B67),-('Diário 3º PA'!$P$5:$P$2043=E$1),('Diário 3º PA'!$F$5:$F$2043))+SUMPRODUCT(-('Diário 4º PA'!$E$5:$E$2010='Analítico Cp.'!$B67),-('Diário 4º PA'!$P$5:$P$2010=E$1),('Diário 4º PA'!$F$5:$F$2010))+SUMPRODUCT(-(Comp.!$D$5:$D$254='Analítico Cp.'!$B67),-(Comp.!$L$5:$L$254=E$1),(Comp.!$E$5:$E$254))</f>
        <v>40800</v>
      </c>
      <c r="F67" s="15">
        <f>SUMPRODUCT(-('Diário 1º PA'!$E$5:$E$1982='Analítico Cp.'!$B67),-('Diário 1º PA'!$P$5:$P$1982=F$1),('Diário 1º PA'!$F$5:$F$1982))+SUMPRODUCT(-('Diário 2º PA'!$E$5:$E$2027='Analítico Cp.'!$B67),-('Diário 2º PA'!$P$5:$P$2027=F$1),('Diário 2º PA'!$F$5:$F$2027))+SUMPRODUCT(-('Diário 3º PA'!$E$5:$E$2043='Analítico Cp.'!$B67),-('Diário 3º PA'!$P$5:$P$2043=F$1),('Diário 3º PA'!$F$5:$F$2043))+SUMPRODUCT(-('Diário 4º PA'!$E$5:$E$2010='Analítico Cp.'!$B67),-('Diário 4º PA'!$P$5:$P$2010=F$1),('Diário 4º PA'!$F$5:$F$2010))+SUMPRODUCT(-(Comp.!$D$5:$D$254='Analítico Cp.'!$B67),-(Comp.!$L$5:$L$254=F$1),(Comp.!$E$5:$E$254))</f>
        <v>0</v>
      </c>
      <c r="G67" s="15">
        <f>SUMPRODUCT(-('Diário 1º PA'!$E$5:$E$1982='Analítico Cp.'!$B67),-('Diário 1º PA'!$P$5:$P$1982=G$1),('Diário 1º PA'!$F$5:$F$1982))+SUMPRODUCT(-('Diário 2º PA'!$E$5:$E$2027='Analítico Cp.'!$B67),-('Diário 2º PA'!$P$5:$P$2027=G$1),('Diário 2º PA'!$F$5:$F$2027))+SUMPRODUCT(-('Diário 3º PA'!$E$5:$E$2043='Analítico Cp.'!$B67),-('Diário 3º PA'!$P$5:$P$2043=G$1),('Diário 3º PA'!$F$5:$F$2043))+SUMPRODUCT(-('Diário 4º PA'!$E$5:$E$2010='Analítico Cp.'!$B67),-('Diário 4º PA'!$P$5:$P$2010=G$1),('Diário 4º PA'!$F$5:$F$2010))+SUMPRODUCT(-(Comp.!$D$5:$D$254='Analítico Cp.'!$B67),-(Comp.!$L$5:$L$254=G$1),(Comp.!$E$5:$E$254))</f>
        <v>0</v>
      </c>
      <c r="H67" s="15">
        <f>SUMPRODUCT(-('Diário 1º PA'!$E$5:$E$1982='Analítico Cp.'!$B67),-('Diário 1º PA'!$P$5:$P$1982=H$1),('Diário 1º PA'!$F$5:$F$1982))+SUMPRODUCT(-('Diário 2º PA'!$E$5:$E$2027='Analítico Cp.'!$B67),-('Diário 2º PA'!$P$5:$P$2027=H$1),('Diário 2º PA'!$F$5:$F$2027))+SUMPRODUCT(-('Diário 3º PA'!$E$5:$E$2043='Analítico Cp.'!$B67),-('Diário 3º PA'!$P$5:$P$2043=H$1),('Diário 3º PA'!$F$5:$F$2043))+SUMPRODUCT(-('Diário 4º PA'!$E$5:$E$2010='Analítico Cp.'!$B67),-('Diário 4º PA'!$P$5:$P$2010=H$1),('Diário 4º PA'!$F$5:$F$2010))+SUMPRODUCT(-(Comp.!$D$5:$D$254='Analítico Cp.'!$B67),-(Comp.!$L$5:$L$254=H$1),(Comp.!$E$5:$E$254))</f>
        <v>0</v>
      </c>
      <c r="I67" s="15">
        <f>SUMPRODUCT(-('Diário 1º PA'!$E$5:$E$1982='Analítico Cp.'!$B67),-('Diário 1º PA'!$P$5:$P$1982=I$1),('Diário 1º PA'!$F$5:$F$1982))+SUMPRODUCT(-('Diário 2º PA'!$E$5:$E$2027='Analítico Cp.'!$B67),-('Diário 2º PA'!$P$5:$P$2027=I$1),('Diário 2º PA'!$F$5:$F$2027))+SUMPRODUCT(-('Diário 3º PA'!$E$5:$E$2043='Analítico Cp.'!$B67),-('Diário 3º PA'!$P$5:$P$2043=I$1),('Diário 3º PA'!$F$5:$F$2043))+SUMPRODUCT(-('Diário 4º PA'!$E$5:$E$2010='Analítico Cp.'!$B67),-('Diário 4º PA'!$P$5:$P$2010=I$1),('Diário 4º PA'!$F$5:$F$2010))+SUMPRODUCT(-(Comp.!$D$5:$D$254='Analítico Cp.'!$B67),-(Comp.!$L$5:$L$254=I$1),(Comp.!$E$5:$E$254))</f>
        <v>0</v>
      </c>
      <c r="J67" s="15">
        <f>SUMPRODUCT(-('Diário 1º PA'!$E$5:$E$1982='Analítico Cp.'!$B67),-('Diário 1º PA'!$P$5:$P$1982=J$1),('Diário 1º PA'!$F$5:$F$1982))+SUMPRODUCT(-('Diário 2º PA'!$E$5:$E$2027='Analítico Cp.'!$B67),-('Diário 2º PA'!$P$5:$P$2027=J$1),('Diário 2º PA'!$F$5:$F$2027))+SUMPRODUCT(-('Diário 3º PA'!$E$5:$E$2043='Analítico Cp.'!$B67),-('Diário 3º PA'!$P$5:$P$2043=J$1),('Diário 3º PA'!$F$5:$F$2043))+SUMPRODUCT(-('Diário 4º PA'!$E$5:$E$2010='Analítico Cp.'!$B67),-('Diário 4º PA'!$P$5:$P$2010=J$1),('Diário 4º PA'!$F$5:$F$2010))+SUMPRODUCT(-(Comp.!$D$5:$D$254='Analítico Cp.'!$B67),-(Comp.!$L$5:$L$254=J$1),(Comp.!$E$5:$E$254))</f>
        <v>0</v>
      </c>
      <c r="K67" s="15">
        <f>SUMPRODUCT(-('Diário 1º PA'!$E$5:$E$1982='Analítico Cp.'!$B67),-('Diário 1º PA'!$P$5:$P$1982=K$1),('Diário 1º PA'!$F$5:$F$1982))+SUMPRODUCT(-('Diário 2º PA'!$E$5:$E$2027='Analítico Cp.'!$B67),-('Diário 2º PA'!$P$5:$P$2027=K$1),('Diário 2º PA'!$F$5:$F$2027))+SUMPRODUCT(-('Diário 3º PA'!$E$5:$E$2043='Analítico Cp.'!$B67),-('Diário 3º PA'!$P$5:$P$2043=K$1),('Diário 3º PA'!$F$5:$F$2043))+SUMPRODUCT(-('Diário 4º PA'!$E$5:$E$2010='Analítico Cp.'!$B67),-('Diário 4º PA'!$P$5:$P$2010=K$1),('Diário 4º PA'!$F$5:$F$2010))+SUMPRODUCT(-(Comp.!$D$5:$D$254='Analítico Cp.'!$B67),-(Comp.!$L$5:$L$254=K$1),(Comp.!$E$5:$E$254))</f>
        <v>0</v>
      </c>
      <c r="L67" s="15">
        <f>SUMPRODUCT(-('Diário 1º PA'!$E$5:$E$1982='Analítico Cp.'!$B67),-('Diário 1º PA'!$P$5:$P$1982=L$1),('Diário 1º PA'!$F$5:$F$1982))+SUMPRODUCT(-('Diário 2º PA'!$E$5:$E$2027='Analítico Cp.'!$B67),-('Diário 2º PA'!$P$5:$P$2027=L$1),('Diário 2º PA'!$F$5:$F$2027))+SUMPRODUCT(-('Diário 3º PA'!$E$5:$E$2043='Analítico Cp.'!$B67),-('Diário 3º PA'!$P$5:$P$2043=L$1),('Diário 3º PA'!$F$5:$F$2043))+SUMPRODUCT(-('Diário 4º PA'!$E$5:$E$2010='Analítico Cp.'!$B67),-('Diário 4º PA'!$P$5:$P$2010=L$1),('Diário 4º PA'!$F$5:$F$2010))+SUMPRODUCT(-(Comp.!$D$5:$D$254='Analítico Cp.'!$B67),-(Comp.!$L$5:$L$254=L$1),(Comp.!$E$5:$E$254))</f>
        <v>0</v>
      </c>
      <c r="M67" s="15">
        <f>SUMPRODUCT(-('Diário 1º PA'!$E$5:$E$1982='Analítico Cp.'!$B67),-('Diário 1º PA'!$P$5:$P$1982=M$1),('Diário 1º PA'!$F$5:$F$1982))+SUMPRODUCT(-('Diário 2º PA'!$E$5:$E$2027='Analítico Cp.'!$B67),-('Diário 2º PA'!$P$5:$P$2027=M$1),('Diário 2º PA'!$F$5:$F$2027))+SUMPRODUCT(-('Diário 3º PA'!$E$5:$E$2043='Analítico Cp.'!$B67),-('Diário 3º PA'!$P$5:$P$2043=M$1),('Diário 3º PA'!$F$5:$F$2043))+SUMPRODUCT(-('Diário 4º PA'!$E$5:$E$2010='Analítico Cp.'!$B67),-('Diário 4º PA'!$P$5:$P$2010=M$1),('Diário 4º PA'!$F$5:$F$2010))+SUMPRODUCT(-(Comp.!$D$5:$D$254='Analítico Cp.'!$B67),-(Comp.!$L$5:$L$254=M$1),(Comp.!$E$5:$E$254))</f>
        <v>0</v>
      </c>
      <c r="N67" s="15">
        <f>SUMPRODUCT(-('Diário 1º PA'!$E$5:$E$1982='Analítico Cp.'!$B67),-('Diário 1º PA'!$P$5:$P$1982=N$1),('Diário 1º PA'!$F$5:$F$1982))+SUMPRODUCT(-('Diário 2º PA'!$E$5:$E$2027='Analítico Cp.'!$B67),-('Diário 2º PA'!$P$5:$P$2027=N$1),('Diário 2º PA'!$F$5:$F$2027))+SUMPRODUCT(-('Diário 3º PA'!$E$5:$E$2043='Analítico Cp.'!$B67),-('Diário 3º PA'!$P$5:$P$2043=N$1),('Diário 3º PA'!$F$5:$F$2043))+SUMPRODUCT(-('Diário 4º PA'!$E$5:$E$2010='Analítico Cp.'!$B67),-('Diário 4º PA'!$P$5:$P$2010=N$1),('Diário 4º PA'!$F$5:$F$2010))+SUMPRODUCT(-(Comp.!$D$5:$D$254='Analítico Cp.'!$B67),-(Comp.!$L$5:$L$254=N$1),(Comp.!$E$5:$E$254))</f>
        <v>0</v>
      </c>
      <c r="O67" s="16">
        <f t="shared" si="12"/>
        <v>122400</v>
      </c>
      <c r="P67" s="191">
        <f t="shared" si="11"/>
        <v>1.0593006261961085E-2</v>
      </c>
    </row>
    <row r="68" spans="1:16" ht="23.25" customHeight="1" x14ac:dyDescent="0.2">
      <c r="A68" s="68" t="s">
        <v>122</v>
      </c>
      <c r="B68" s="113" t="s">
        <v>9</v>
      </c>
      <c r="C68" s="15">
        <f>SUMPRODUCT(-('Diário 1º PA'!$E$5:$E$1982='Analítico Cp.'!$B68),-('Diário 1º PA'!$P$5:$P$1982=C$1),('Diário 1º PA'!$F$5:$F$1982))+SUMPRODUCT(-('Diário 2º PA'!$E$5:$E$2027='Analítico Cp.'!$B68),-('Diário 2º PA'!$P$5:$P$2027=C$1),('Diário 2º PA'!$F$5:$F$2027))+SUMPRODUCT(-('Diário 3º PA'!$E$5:$E$2043='Analítico Cp.'!$B68),-('Diário 3º PA'!$P$5:$P$2043=C$1),('Diário 3º PA'!$F$5:$F$2043))+SUMPRODUCT(-('Diário 4º PA'!$E$5:$E$2010='Analítico Cp.'!$B68),-('Diário 4º PA'!$P$5:$P$2010=C$1),('Diário 4º PA'!$F$5:$F$2010))+SUMPRODUCT(-(Comp.!$D$5:$D$254='Analítico Cp.'!$B68),-(Comp.!$L$5:$L$254=C$1),(Comp.!$E$5:$E$254))</f>
        <v>0</v>
      </c>
      <c r="D68" s="15">
        <f>SUMPRODUCT(-('Diário 1º PA'!$E$5:$E$1982='Analítico Cp.'!$B68),-('Diário 1º PA'!$P$5:$P$1982=D$1),('Diário 1º PA'!$F$5:$F$1982))+SUMPRODUCT(-('Diário 2º PA'!$E$5:$E$2027='Analítico Cp.'!$B68),-('Diário 2º PA'!$P$5:$P$2027=D$1),('Diário 2º PA'!$F$5:$F$2027))+SUMPRODUCT(-('Diário 3º PA'!$E$5:$E$2043='Analítico Cp.'!$B68),-('Diário 3º PA'!$P$5:$P$2043=D$1),('Diário 3º PA'!$F$5:$F$2043))+SUMPRODUCT(-('Diário 4º PA'!$E$5:$E$2010='Analítico Cp.'!$B68),-('Diário 4º PA'!$P$5:$P$2010=D$1),('Diário 4º PA'!$F$5:$F$2010))+SUMPRODUCT(-(Comp.!$D$5:$D$254='Analítico Cp.'!$B68),-(Comp.!$L$5:$L$254=D$1),(Comp.!$E$5:$E$254))</f>
        <v>0</v>
      </c>
      <c r="E68" s="15">
        <f>SUMPRODUCT(-('Diário 1º PA'!$E$5:$E$1982='Analítico Cp.'!$B68),-('Diário 1º PA'!$P$5:$P$1982=E$1),('Diário 1º PA'!$F$5:$F$1982))+SUMPRODUCT(-('Diário 2º PA'!$E$5:$E$2027='Analítico Cp.'!$B68),-('Diário 2º PA'!$P$5:$P$2027=E$1),('Diário 2º PA'!$F$5:$F$2027))+SUMPRODUCT(-('Diário 3º PA'!$E$5:$E$2043='Analítico Cp.'!$B68),-('Diário 3º PA'!$P$5:$P$2043=E$1),('Diário 3º PA'!$F$5:$F$2043))+SUMPRODUCT(-('Diário 4º PA'!$E$5:$E$2010='Analítico Cp.'!$B68),-('Diário 4º PA'!$P$5:$P$2010=E$1),('Diário 4º PA'!$F$5:$F$2010))+SUMPRODUCT(-(Comp.!$D$5:$D$254='Analítico Cp.'!$B68),-(Comp.!$L$5:$L$254=E$1),(Comp.!$E$5:$E$254))</f>
        <v>0</v>
      </c>
      <c r="F68" s="15">
        <f>SUMPRODUCT(-('Diário 1º PA'!$E$5:$E$1982='Analítico Cp.'!$B68),-('Diário 1º PA'!$P$5:$P$1982=F$1),('Diário 1º PA'!$F$5:$F$1982))+SUMPRODUCT(-('Diário 2º PA'!$E$5:$E$2027='Analítico Cp.'!$B68),-('Diário 2º PA'!$P$5:$P$2027=F$1),('Diário 2º PA'!$F$5:$F$2027))+SUMPRODUCT(-('Diário 3º PA'!$E$5:$E$2043='Analítico Cp.'!$B68),-('Diário 3º PA'!$P$5:$P$2043=F$1),('Diário 3º PA'!$F$5:$F$2043))+SUMPRODUCT(-('Diário 4º PA'!$E$5:$E$2010='Analítico Cp.'!$B68),-('Diário 4º PA'!$P$5:$P$2010=F$1),('Diário 4º PA'!$F$5:$F$2010))+SUMPRODUCT(-(Comp.!$D$5:$D$254='Analítico Cp.'!$B68),-(Comp.!$L$5:$L$254=F$1),(Comp.!$E$5:$E$254))</f>
        <v>0</v>
      </c>
      <c r="G68" s="15">
        <f>SUMPRODUCT(-('Diário 1º PA'!$E$5:$E$1982='Analítico Cp.'!$B68),-('Diário 1º PA'!$P$5:$P$1982=G$1),('Diário 1º PA'!$F$5:$F$1982))+SUMPRODUCT(-('Diário 2º PA'!$E$5:$E$2027='Analítico Cp.'!$B68),-('Diário 2º PA'!$P$5:$P$2027=G$1),('Diário 2º PA'!$F$5:$F$2027))+SUMPRODUCT(-('Diário 3º PA'!$E$5:$E$2043='Analítico Cp.'!$B68),-('Diário 3º PA'!$P$5:$P$2043=G$1),('Diário 3º PA'!$F$5:$F$2043))+SUMPRODUCT(-('Diário 4º PA'!$E$5:$E$2010='Analítico Cp.'!$B68),-('Diário 4º PA'!$P$5:$P$2010=G$1),('Diário 4º PA'!$F$5:$F$2010))+SUMPRODUCT(-(Comp.!$D$5:$D$254='Analítico Cp.'!$B68),-(Comp.!$L$5:$L$254=G$1),(Comp.!$E$5:$E$254))</f>
        <v>0</v>
      </c>
      <c r="H68" s="15">
        <f>SUMPRODUCT(-('Diário 1º PA'!$E$5:$E$1982='Analítico Cp.'!$B68),-('Diário 1º PA'!$P$5:$P$1982=H$1),('Diário 1º PA'!$F$5:$F$1982))+SUMPRODUCT(-('Diário 2º PA'!$E$5:$E$2027='Analítico Cp.'!$B68),-('Diário 2º PA'!$P$5:$P$2027=H$1),('Diário 2º PA'!$F$5:$F$2027))+SUMPRODUCT(-('Diário 3º PA'!$E$5:$E$2043='Analítico Cp.'!$B68),-('Diário 3º PA'!$P$5:$P$2043=H$1),('Diário 3º PA'!$F$5:$F$2043))+SUMPRODUCT(-('Diário 4º PA'!$E$5:$E$2010='Analítico Cp.'!$B68),-('Diário 4º PA'!$P$5:$P$2010=H$1),('Diário 4º PA'!$F$5:$F$2010))+SUMPRODUCT(-(Comp.!$D$5:$D$254='Analítico Cp.'!$B68),-(Comp.!$L$5:$L$254=H$1),(Comp.!$E$5:$E$254))</f>
        <v>0</v>
      </c>
      <c r="I68" s="15">
        <f>SUMPRODUCT(-('Diário 1º PA'!$E$5:$E$1982='Analítico Cp.'!$B68),-('Diário 1º PA'!$P$5:$P$1982=I$1),('Diário 1º PA'!$F$5:$F$1982))+SUMPRODUCT(-('Diário 2º PA'!$E$5:$E$2027='Analítico Cp.'!$B68),-('Diário 2º PA'!$P$5:$P$2027=I$1),('Diário 2º PA'!$F$5:$F$2027))+SUMPRODUCT(-('Diário 3º PA'!$E$5:$E$2043='Analítico Cp.'!$B68),-('Diário 3º PA'!$P$5:$P$2043=I$1),('Diário 3º PA'!$F$5:$F$2043))+SUMPRODUCT(-('Diário 4º PA'!$E$5:$E$2010='Analítico Cp.'!$B68),-('Diário 4º PA'!$P$5:$P$2010=I$1),('Diário 4º PA'!$F$5:$F$2010))+SUMPRODUCT(-(Comp.!$D$5:$D$254='Analítico Cp.'!$B68),-(Comp.!$L$5:$L$254=I$1),(Comp.!$E$5:$E$254))</f>
        <v>0</v>
      </c>
      <c r="J68" s="15">
        <f>SUMPRODUCT(-('Diário 1º PA'!$E$5:$E$1982='Analítico Cp.'!$B68),-('Diário 1º PA'!$P$5:$P$1982=J$1),('Diário 1º PA'!$F$5:$F$1982))+SUMPRODUCT(-('Diário 2º PA'!$E$5:$E$2027='Analítico Cp.'!$B68),-('Diário 2º PA'!$P$5:$P$2027=J$1),('Diário 2º PA'!$F$5:$F$2027))+SUMPRODUCT(-('Diário 3º PA'!$E$5:$E$2043='Analítico Cp.'!$B68),-('Diário 3º PA'!$P$5:$P$2043=J$1),('Diário 3º PA'!$F$5:$F$2043))+SUMPRODUCT(-('Diário 4º PA'!$E$5:$E$2010='Analítico Cp.'!$B68),-('Diário 4º PA'!$P$5:$P$2010=J$1),('Diário 4º PA'!$F$5:$F$2010))+SUMPRODUCT(-(Comp.!$D$5:$D$254='Analítico Cp.'!$B68),-(Comp.!$L$5:$L$254=J$1),(Comp.!$E$5:$E$254))</f>
        <v>0</v>
      </c>
      <c r="K68" s="15">
        <f>SUMPRODUCT(-('Diário 1º PA'!$E$5:$E$1982='Analítico Cp.'!$B68),-('Diário 1º PA'!$P$5:$P$1982=K$1),('Diário 1º PA'!$F$5:$F$1982))+SUMPRODUCT(-('Diário 2º PA'!$E$5:$E$2027='Analítico Cp.'!$B68),-('Diário 2º PA'!$P$5:$P$2027=K$1),('Diário 2º PA'!$F$5:$F$2027))+SUMPRODUCT(-('Diário 3º PA'!$E$5:$E$2043='Analítico Cp.'!$B68),-('Diário 3º PA'!$P$5:$P$2043=K$1),('Diário 3º PA'!$F$5:$F$2043))+SUMPRODUCT(-('Diário 4º PA'!$E$5:$E$2010='Analítico Cp.'!$B68),-('Diário 4º PA'!$P$5:$P$2010=K$1),('Diário 4º PA'!$F$5:$F$2010))+SUMPRODUCT(-(Comp.!$D$5:$D$254='Analítico Cp.'!$B68),-(Comp.!$L$5:$L$254=K$1),(Comp.!$E$5:$E$254))</f>
        <v>0</v>
      </c>
      <c r="L68" s="15">
        <f>SUMPRODUCT(-('Diário 1º PA'!$E$5:$E$1982='Analítico Cp.'!$B68),-('Diário 1º PA'!$P$5:$P$1982=L$1),('Diário 1º PA'!$F$5:$F$1982))+SUMPRODUCT(-('Diário 2º PA'!$E$5:$E$2027='Analítico Cp.'!$B68),-('Diário 2º PA'!$P$5:$P$2027=L$1),('Diário 2º PA'!$F$5:$F$2027))+SUMPRODUCT(-('Diário 3º PA'!$E$5:$E$2043='Analítico Cp.'!$B68),-('Diário 3º PA'!$P$5:$P$2043=L$1),('Diário 3º PA'!$F$5:$F$2043))+SUMPRODUCT(-('Diário 4º PA'!$E$5:$E$2010='Analítico Cp.'!$B68),-('Diário 4º PA'!$P$5:$P$2010=L$1),('Diário 4º PA'!$F$5:$F$2010))+SUMPRODUCT(-(Comp.!$D$5:$D$254='Analítico Cp.'!$B68),-(Comp.!$L$5:$L$254=L$1),(Comp.!$E$5:$E$254))</f>
        <v>0</v>
      </c>
      <c r="M68" s="15">
        <f>SUMPRODUCT(-('Diário 1º PA'!$E$5:$E$1982='Analítico Cp.'!$B68),-('Diário 1º PA'!$P$5:$P$1982=M$1),('Diário 1º PA'!$F$5:$F$1982))+SUMPRODUCT(-('Diário 2º PA'!$E$5:$E$2027='Analítico Cp.'!$B68),-('Diário 2º PA'!$P$5:$P$2027=M$1),('Diário 2º PA'!$F$5:$F$2027))+SUMPRODUCT(-('Diário 3º PA'!$E$5:$E$2043='Analítico Cp.'!$B68),-('Diário 3º PA'!$P$5:$P$2043=M$1),('Diário 3º PA'!$F$5:$F$2043))+SUMPRODUCT(-('Diário 4º PA'!$E$5:$E$2010='Analítico Cp.'!$B68),-('Diário 4º PA'!$P$5:$P$2010=M$1),('Diário 4º PA'!$F$5:$F$2010))+SUMPRODUCT(-(Comp.!$D$5:$D$254='Analítico Cp.'!$B68),-(Comp.!$L$5:$L$254=M$1),(Comp.!$E$5:$E$254))</f>
        <v>0</v>
      </c>
      <c r="N68" s="15">
        <f>SUMPRODUCT(-('Diário 1º PA'!$E$5:$E$1982='Analítico Cp.'!$B68),-('Diário 1º PA'!$P$5:$P$1982=N$1),('Diário 1º PA'!$F$5:$F$1982))+SUMPRODUCT(-('Diário 2º PA'!$E$5:$E$2027='Analítico Cp.'!$B68),-('Diário 2º PA'!$P$5:$P$2027=N$1),('Diário 2º PA'!$F$5:$F$2027))+SUMPRODUCT(-('Diário 3º PA'!$E$5:$E$2043='Analítico Cp.'!$B68),-('Diário 3º PA'!$P$5:$P$2043=N$1),('Diário 3º PA'!$F$5:$F$2043))+SUMPRODUCT(-('Diário 4º PA'!$E$5:$E$2010='Analítico Cp.'!$B68),-('Diário 4º PA'!$P$5:$P$2010=N$1),('Diário 4º PA'!$F$5:$F$2010))+SUMPRODUCT(-(Comp.!$D$5:$D$254='Analítico Cp.'!$B68),-(Comp.!$L$5:$L$254=N$1),(Comp.!$E$5:$E$254))</f>
        <v>0</v>
      </c>
      <c r="O68" s="16">
        <f t="shared" si="12"/>
        <v>0</v>
      </c>
      <c r="P68" s="191">
        <f t="shared" si="11"/>
        <v>0</v>
      </c>
    </row>
    <row r="69" spans="1:16" ht="23.25" customHeight="1" x14ac:dyDescent="0.2">
      <c r="A69" s="68" t="s">
        <v>123</v>
      </c>
      <c r="B69" s="113" t="s">
        <v>329</v>
      </c>
      <c r="C69" s="15">
        <f>SUMPRODUCT(-('Diário 1º PA'!$E$5:$E$1982='Analítico Cp.'!$B69),-('Diário 1º PA'!$P$5:$P$1982=C$1),('Diário 1º PA'!$F$5:$F$1982))+SUMPRODUCT(-('Diário 2º PA'!$E$5:$E$2027='Analítico Cp.'!$B69),-('Diário 2º PA'!$P$5:$P$2027=C$1),('Diário 2º PA'!$F$5:$F$2027))+SUMPRODUCT(-('Diário 3º PA'!$E$5:$E$2043='Analítico Cp.'!$B69),-('Diário 3º PA'!$P$5:$P$2043=C$1),('Diário 3º PA'!$F$5:$F$2043))+SUMPRODUCT(-('Diário 4º PA'!$E$5:$E$2010='Analítico Cp.'!$B69),-('Diário 4º PA'!$P$5:$P$2010=C$1),('Diário 4º PA'!$F$5:$F$2010))+SUMPRODUCT(-(Comp.!$D$5:$D$254='Analítico Cp.'!$B69),-(Comp.!$L$5:$L$254=C$1),(Comp.!$E$5:$E$254))</f>
        <v>0</v>
      </c>
      <c r="D69" s="15">
        <f>SUMPRODUCT(-('Diário 1º PA'!$E$5:$E$1982='Analítico Cp.'!$B69),-('Diário 1º PA'!$P$5:$P$1982=D$1),('Diário 1º PA'!$F$5:$F$1982))+SUMPRODUCT(-('Diário 2º PA'!$E$5:$E$2027='Analítico Cp.'!$B69),-('Diário 2º PA'!$P$5:$P$2027=D$1),('Diário 2º PA'!$F$5:$F$2027))+SUMPRODUCT(-('Diário 3º PA'!$E$5:$E$2043='Analítico Cp.'!$B69),-('Diário 3º PA'!$P$5:$P$2043=D$1),('Diário 3º PA'!$F$5:$F$2043))+SUMPRODUCT(-('Diário 4º PA'!$E$5:$E$2010='Analítico Cp.'!$B69),-('Diário 4º PA'!$P$5:$P$2010=D$1),('Diário 4º PA'!$F$5:$F$2010))+SUMPRODUCT(-(Comp.!$D$5:$D$254='Analítico Cp.'!$B69),-(Comp.!$L$5:$L$254=D$1),(Comp.!$E$5:$E$254))</f>
        <v>0</v>
      </c>
      <c r="E69" s="15">
        <f>SUMPRODUCT(-('Diário 1º PA'!$E$5:$E$1982='Analítico Cp.'!$B69),-('Diário 1º PA'!$P$5:$P$1982=E$1),('Diário 1º PA'!$F$5:$F$1982))+SUMPRODUCT(-('Diário 2º PA'!$E$5:$E$2027='Analítico Cp.'!$B69),-('Diário 2º PA'!$P$5:$P$2027=E$1),('Diário 2º PA'!$F$5:$F$2027))+SUMPRODUCT(-('Diário 3º PA'!$E$5:$E$2043='Analítico Cp.'!$B69),-('Diário 3º PA'!$P$5:$P$2043=E$1),('Diário 3º PA'!$F$5:$F$2043))+SUMPRODUCT(-('Diário 4º PA'!$E$5:$E$2010='Analítico Cp.'!$B69),-('Diário 4º PA'!$P$5:$P$2010=E$1),('Diário 4º PA'!$F$5:$F$2010))+SUMPRODUCT(-(Comp.!$D$5:$D$254='Analítico Cp.'!$B69),-(Comp.!$L$5:$L$254=E$1),(Comp.!$E$5:$E$254))</f>
        <v>0</v>
      </c>
      <c r="F69" s="15">
        <f>SUMPRODUCT(-('Diário 1º PA'!$E$5:$E$1982='Analítico Cp.'!$B69),-('Diário 1º PA'!$P$5:$P$1982=F$1),('Diário 1º PA'!$F$5:$F$1982))+SUMPRODUCT(-('Diário 2º PA'!$E$5:$E$2027='Analítico Cp.'!$B69),-('Diário 2º PA'!$P$5:$P$2027=F$1),('Diário 2º PA'!$F$5:$F$2027))+SUMPRODUCT(-('Diário 3º PA'!$E$5:$E$2043='Analítico Cp.'!$B69),-('Diário 3º PA'!$P$5:$P$2043=F$1),('Diário 3º PA'!$F$5:$F$2043))+SUMPRODUCT(-('Diário 4º PA'!$E$5:$E$2010='Analítico Cp.'!$B69),-('Diário 4º PA'!$P$5:$P$2010=F$1),('Diário 4º PA'!$F$5:$F$2010))+SUMPRODUCT(-(Comp.!$D$5:$D$254='Analítico Cp.'!$B69),-(Comp.!$L$5:$L$254=F$1),(Comp.!$E$5:$E$254))</f>
        <v>0</v>
      </c>
      <c r="G69" s="15">
        <f>SUMPRODUCT(-('Diário 1º PA'!$E$5:$E$1982='Analítico Cp.'!$B69),-('Diário 1º PA'!$P$5:$P$1982=G$1),('Diário 1º PA'!$F$5:$F$1982))+SUMPRODUCT(-('Diário 2º PA'!$E$5:$E$2027='Analítico Cp.'!$B69),-('Diário 2º PA'!$P$5:$P$2027=G$1),('Diário 2º PA'!$F$5:$F$2027))+SUMPRODUCT(-('Diário 3º PA'!$E$5:$E$2043='Analítico Cp.'!$B69),-('Diário 3º PA'!$P$5:$P$2043=G$1),('Diário 3º PA'!$F$5:$F$2043))+SUMPRODUCT(-('Diário 4º PA'!$E$5:$E$2010='Analítico Cp.'!$B69),-('Diário 4º PA'!$P$5:$P$2010=G$1),('Diário 4º PA'!$F$5:$F$2010))+SUMPRODUCT(-(Comp.!$D$5:$D$254='Analítico Cp.'!$B69),-(Comp.!$L$5:$L$254=G$1),(Comp.!$E$5:$E$254))</f>
        <v>0</v>
      </c>
      <c r="H69" s="15">
        <f>SUMPRODUCT(-('Diário 1º PA'!$E$5:$E$1982='Analítico Cp.'!$B69),-('Diário 1º PA'!$P$5:$P$1982=H$1),('Diário 1º PA'!$F$5:$F$1982))+SUMPRODUCT(-('Diário 2º PA'!$E$5:$E$2027='Analítico Cp.'!$B69),-('Diário 2º PA'!$P$5:$P$2027=H$1),('Diário 2º PA'!$F$5:$F$2027))+SUMPRODUCT(-('Diário 3º PA'!$E$5:$E$2043='Analítico Cp.'!$B69),-('Diário 3º PA'!$P$5:$P$2043=H$1),('Diário 3º PA'!$F$5:$F$2043))+SUMPRODUCT(-('Diário 4º PA'!$E$5:$E$2010='Analítico Cp.'!$B69),-('Diário 4º PA'!$P$5:$P$2010=H$1),('Diário 4º PA'!$F$5:$F$2010))+SUMPRODUCT(-(Comp.!$D$5:$D$254='Analítico Cp.'!$B69),-(Comp.!$L$5:$L$254=H$1),(Comp.!$E$5:$E$254))</f>
        <v>0</v>
      </c>
      <c r="I69" s="15">
        <f>SUMPRODUCT(-('Diário 1º PA'!$E$5:$E$1982='Analítico Cp.'!$B69),-('Diário 1º PA'!$P$5:$P$1982=I$1),('Diário 1º PA'!$F$5:$F$1982))+SUMPRODUCT(-('Diário 2º PA'!$E$5:$E$2027='Analítico Cp.'!$B69),-('Diário 2º PA'!$P$5:$P$2027=I$1),('Diário 2º PA'!$F$5:$F$2027))+SUMPRODUCT(-('Diário 3º PA'!$E$5:$E$2043='Analítico Cp.'!$B69),-('Diário 3º PA'!$P$5:$P$2043=I$1),('Diário 3º PA'!$F$5:$F$2043))+SUMPRODUCT(-('Diário 4º PA'!$E$5:$E$2010='Analítico Cp.'!$B69),-('Diário 4º PA'!$P$5:$P$2010=I$1),('Diário 4º PA'!$F$5:$F$2010))+SUMPRODUCT(-(Comp.!$D$5:$D$254='Analítico Cp.'!$B69),-(Comp.!$L$5:$L$254=I$1),(Comp.!$E$5:$E$254))</f>
        <v>0</v>
      </c>
      <c r="J69" s="15">
        <f>SUMPRODUCT(-('Diário 1º PA'!$E$5:$E$1982='Analítico Cp.'!$B69),-('Diário 1º PA'!$P$5:$P$1982=J$1),('Diário 1º PA'!$F$5:$F$1982))+SUMPRODUCT(-('Diário 2º PA'!$E$5:$E$2027='Analítico Cp.'!$B69),-('Diário 2º PA'!$P$5:$P$2027=J$1),('Diário 2º PA'!$F$5:$F$2027))+SUMPRODUCT(-('Diário 3º PA'!$E$5:$E$2043='Analítico Cp.'!$B69),-('Diário 3º PA'!$P$5:$P$2043=J$1),('Diário 3º PA'!$F$5:$F$2043))+SUMPRODUCT(-('Diário 4º PA'!$E$5:$E$2010='Analítico Cp.'!$B69),-('Diário 4º PA'!$P$5:$P$2010=J$1),('Diário 4º PA'!$F$5:$F$2010))+SUMPRODUCT(-(Comp.!$D$5:$D$254='Analítico Cp.'!$B69),-(Comp.!$L$5:$L$254=J$1),(Comp.!$E$5:$E$254))</f>
        <v>0</v>
      </c>
      <c r="K69" s="15">
        <f>SUMPRODUCT(-('Diário 1º PA'!$E$5:$E$1982='Analítico Cp.'!$B69),-('Diário 1º PA'!$P$5:$P$1982=K$1),('Diário 1º PA'!$F$5:$F$1982))+SUMPRODUCT(-('Diário 2º PA'!$E$5:$E$2027='Analítico Cp.'!$B69),-('Diário 2º PA'!$P$5:$P$2027=K$1),('Diário 2º PA'!$F$5:$F$2027))+SUMPRODUCT(-('Diário 3º PA'!$E$5:$E$2043='Analítico Cp.'!$B69),-('Diário 3º PA'!$P$5:$P$2043=K$1),('Diário 3º PA'!$F$5:$F$2043))+SUMPRODUCT(-('Diário 4º PA'!$E$5:$E$2010='Analítico Cp.'!$B69),-('Diário 4º PA'!$P$5:$P$2010=K$1),('Diário 4º PA'!$F$5:$F$2010))+SUMPRODUCT(-(Comp.!$D$5:$D$254='Analítico Cp.'!$B69),-(Comp.!$L$5:$L$254=K$1),(Comp.!$E$5:$E$254))</f>
        <v>0</v>
      </c>
      <c r="L69" s="15">
        <f>SUMPRODUCT(-('Diário 1º PA'!$E$5:$E$1982='Analítico Cp.'!$B69),-('Diário 1º PA'!$P$5:$P$1982=L$1),('Diário 1º PA'!$F$5:$F$1982))+SUMPRODUCT(-('Diário 2º PA'!$E$5:$E$2027='Analítico Cp.'!$B69),-('Diário 2º PA'!$P$5:$P$2027=L$1),('Diário 2º PA'!$F$5:$F$2027))+SUMPRODUCT(-('Diário 3º PA'!$E$5:$E$2043='Analítico Cp.'!$B69),-('Diário 3º PA'!$P$5:$P$2043=L$1),('Diário 3º PA'!$F$5:$F$2043))+SUMPRODUCT(-('Diário 4º PA'!$E$5:$E$2010='Analítico Cp.'!$B69),-('Diário 4º PA'!$P$5:$P$2010=L$1),('Diário 4º PA'!$F$5:$F$2010))+SUMPRODUCT(-(Comp.!$D$5:$D$254='Analítico Cp.'!$B69),-(Comp.!$L$5:$L$254=L$1),(Comp.!$E$5:$E$254))</f>
        <v>0</v>
      </c>
      <c r="M69" s="15">
        <f>SUMPRODUCT(-('Diário 1º PA'!$E$5:$E$1982='Analítico Cp.'!$B69),-('Diário 1º PA'!$P$5:$P$1982=M$1),('Diário 1º PA'!$F$5:$F$1982))+SUMPRODUCT(-('Diário 2º PA'!$E$5:$E$2027='Analítico Cp.'!$B69),-('Diário 2º PA'!$P$5:$P$2027=M$1),('Diário 2º PA'!$F$5:$F$2027))+SUMPRODUCT(-('Diário 3º PA'!$E$5:$E$2043='Analítico Cp.'!$B69),-('Diário 3º PA'!$P$5:$P$2043=M$1),('Diário 3º PA'!$F$5:$F$2043))+SUMPRODUCT(-('Diário 4º PA'!$E$5:$E$2010='Analítico Cp.'!$B69),-('Diário 4º PA'!$P$5:$P$2010=M$1),('Diário 4º PA'!$F$5:$F$2010))+SUMPRODUCT(-(Comp.!$D$5:$D$254='Analítico Cp.'!$B69),-(Comp.!$L$5:$L$254=M$1),(Comp.!$E$5:$E$254))</f>
        <v>0</v>
      </c>
      <c r="N69" s="15">
        <f>SUMPRODUCT(-('Diário 1º PA'!$E$5:$E$1982='Analítico Cp.'!$B69),-('Diário 1º PA'!$P$5:$P$1982=N$1),('Diário 1º PA'!$F$5:$F$1982))+SUMPRODUCT(-('Diário 2º PA'!$E$5:$E$2027='Analítico Cp.'!$B69),-('Diário 2º PA'!$P$5:$P$2027=N$1),('Diário 2º PA'!$F$5:$F$2027))+SUMPRODUCT(-('Diário 3º PA'!$E$5:$E$2043='Analítico Cp.'!$B69),-('Diário 3º PA'!$P$5:$P$2043=N$1),('Diário 3º PA'!$F$5:$F$2043))+SUMPRODUCT(-('Diário 4º PA'!$E$5:$E$2010='Analítico Cp.'!$B69),-('Diário 4º PA'!$P$5:$P$2010=N$1),('Diário 4º PA'!$F$5:$F$2010))+SUMPRODUCT(-(Comp.!$D$5:$D$254='Analítico Cp.'!$B69),-(Comp.!$L$5:$L$254=N$1),(Comp.!$E$5:$E$254))</f>
        <v>0</v>
      </c>
      <c r="O69" s="16">
        <f t="shared" si="12"/>
        <v>0</v>
      </c>
      <c r="P69" s="191">
        <f t="shared" si="11"/>
        <v>0</v>
      </c>
    </row>
    <row r="70" spans="1:16" ht="23.25" customHeight="1" x14ac:dyDescent="0.2">
      <c r="A70" s="68" t="s">
        <v>124</v>
      </c>
      <c r="B70" s="113" t="s">
        <v>176</v>
      </c>
      <c r="C70" s="15">
        <f>SUMPRODUCT(-('Diário 1º PA'!$E$5:$E$1982='Analítico Cp.'!$B70),-('Diário 1º PA'!$P$5:$P$1982=C$1),('Diário 1º PA'!$F$5:$F$1982))+SUMPRODUCT(-('Diário 2º PA'!$E$5:$E$2027='Analítico Cp.'!$B70),-('Diário 2º PA'!$P$5:$P$2027=C$1),('Diário 2º PA'!$F$5:$F$2027))+SUMPRODUCT(-('Diário 3º PA'!$E$5:$E$2043='Analítico Cp.'!$B70),-('Diário 3º PA'!$P$5:$P$2043=C$1),('Diário 3º PA'!$F$5:$F$2043))+SUMPRODUCT(-('Diário 4º PA'!$E$5:$E$2010='Analítico Cp.'!$B70),-('Diário 4º PA'!$P$5:$P$2010=C$1),('Diário 4º PA'!$F$5:$F$2010))+SUMPRODUCT(-(Comp.!$D$5:$D$254='Analítico Cp.'!$B70),-(Comp.!$L$5:$L$254=C$1),(Comp.!$E$5:$E$254))</f>
        <v>0</v>
      </c>
      <c r="D70" s="15">
        <f>SUMPRODUCT(-('Diário 1º PA'!$E$5:$E$1982='Analítico Cp.'!$B70),-('Diário 1º PA'!$P$5:$P$1982=D$1),('Diário 1º PA'!$F$5:$F$1982))+SUMPRODUCT(-('Diário 2º PA'!$E$5:$E$2027='Analítico Cp.'!$B70),-('Diário 2º PA'!$P$5:$P$2027=D$1),('Diário 2º PA'!$F$5:$F$2027))+SUMPRODUCT(-('Diário 3º PA'!$E$5:$E$2043='Analítico Cp.'!$B70),-('Diário 3º PA'!$P$5:$P$2043=D$1),('Diário 3º PA'!$F$5:$F$2043))+SUMPRODUCT(-('Diário 4º PA'!$E$5:$E$2010='Analítico Cp.'!$B70),-('Diário 4º PA'!$P$5:$P$2010=D$1),('Diário 4º PA'!$F$5:$F$2010))+SUMPRODUCT(-(Comp.!$D$5:$D$254='Analítico Cp.'!$B70),-(Comp.!$L$5:$L$254=D$1),(Comp.!$E$5:$E$254))</f>
        <v>0</v>
      </c>
      <c r="E70" s="15">
        <f>SUMPRODUCT(-('Diário 1º PA'!$E$5:$E$1982='Analítico Cp.'!$B70),-('Diário 1º PA'!$P$5:$P$1982=E$1),('Diário 1º PA'!$F$5:$F$1982))+SUMPRODUCT(-('Diário 2º PA'!$E$5:$E$2027='Analítico Cp.'!$B70),-('Diário 2º PA'!$P$5:$P$2027=E$1),('Diário 2º PA'!$F$5:$F$2027))+SUMPRODUCT(-('Diário 3º PA'!$E$5:$E$2043='Analítico Cp.'!$B70),-('Diário 3º PA'!$P$5:$P$2043=E$1),('Diário 3º PA'!$F$5:$F$2043))+SUMPRODUCT(-('Diário 4º PA'!$E$5:$E$2010='Analítico Cp.'!$B70),-('Diário 4º PA'!$P$5:$P$2010=E$1),('Diário 4º PA'!$F$5:$F$2010))+SUMPRODUCT(-(Comp.!$D$5:$D$254='Analítico Cp.'!$B70),-(Comp.!$L$5:$L$254=E$1),(Comp.!$E$5:$E$254))</f>
        <v>0</v>
      </c>
      <c r="F70" s="15">
        <f>SUMPRODUCT(-('Diário 1º PA'!$E$5:$E$1982='Analítico Cp.'!$B70),-('Diário 1º PA'!$P$5:$P$1982=F$1),('Diário 1º PA'!$F$5:$F$1982))+SUMPRODUCT(-('Diário 2º PA'!$E$5:$E$2027='Analítico Cp.'!$B70),-('Diário 2º PA'!$P$5:$P$2027=F$1),('Diário 2º PA'!$F$5:$F$2027))+SUMPRODUCT(-('Diário 3º PA'!$E$5:$E$2043='Analítico Cp.'!$B70),-('Diário 3º PA'!$P$5:$P$2043=F$1),('Diário 3º PA'!$F$5:$F$2043))+SUMPRODUCT(-('Diário 4º PA'!$E$5:$E$2010='Analítico Cp.'!$B70),-('Diário 4º PA'!$P$5:$P$2010=F$1),('Diário 4º PA'!$F$5:$F$2010))+SUMPRODUCT(-(Comp.!$D$5:$D$254='Analítico Cp.'!$B70),-(Comp.!$L$5:$L$254=F$1),(Comp.!$E$5:$E$254))</f>
        <v>0</v>
      </c>
      <c r="G70" s="15">
        <f>SUMPRODUCT(-('Diário 1º PA'!$E$5:$E$1982='Analítico Cp.'!$B70),-('Diário 1º PA'!$P$5:$P$1982=G$1),('Diário 1º PA'!$F$5:$F$1982))+SUMPRODUCT(-('Diário 2º PA'!$E$5:$E$2027='Analítico Cp.'!$B70),-('Diário 2º PA'!$P$5:$P$2027=G$1),('Diário 2º PA'!$F$5:$F$2027))+SUMPRODUCT(-('Diário 3º PA'!$E$5:$E$2043='Analítico Cp.'!$B70),-('Diário 3º PA'!$P$5:$P$2043=G$1),('Diário 3º PA'!$F$5:$F$2043))+SUMPRODUCT(-('Diário 4º PA'!$E$5:$E$2010='Analítico Cp.'!$B70),-('Diário 4º PA'!$P$5:$P$2010=G$1),('Diário 4º PA'!$F$5:$F$2010))+SUMPRODUCT(-(Comp.!$D$5:$D$254='Analítico Cp.'!$B70),-(Comp.!$L$5:$L$254=G$1),(Comp.!$E$5:$E$254))</f>
        <v>0</v>
      </c>
      <c r="H70" s="15">
        <f>SUMPRODUCT(-('Diário 1º PA'!$E$5:$E$1982='Analítico Cp.'!$B70),-('Diário 1º PA'!$P$5:$P$1982=H$1),('Diário 1º PA'!$F$5:$F$1982))+SUMPRODUCT(-('Diário 2º PA'!$E$5:$E$2027='Analítico Cp.'!$B70),-('Diário 2º PA'!$P$5:$P$2027=H$1),('Diário 2º PA'!$F$5:$F$2027))+SUMPRODUCT(-('Diário 3º PA'!$E$5:$E$2043='Analítico Cp.'!$B70),-('Diário 3º PA'!$P$5:$P$2043=H$1),('Diário 3º PA'!$F$5:$F$2043))+SUMPRODUCT(-('Diário 4º PA'!$E$5:$E$2010='Analítico Cp.'!$B70),-('Diário 4º PA'!$P$5:$P$2010=H$1),('Diário 4º PA'!$F$5:$F$2010))+SUMPRODUCT(-(Comp.!$D$5:$D$254='Analítico Cp.'!$B70),-(Comp.!$L$5:$L$254=H$1),(Comp.!$E$5:$E$254))</f>
        <v>0</v>
      </c>
      <c r="I70" s="15">
        <f>SUMPRODUCT(-('Diário 1º PA'!$E$5:$E$1982='Analítico Cp.'!$B70),-('Diário 1º PA'!$P$5:$P$1982=I$1),('Diário 1º PA'!$F$5:$F$1982))+SUMPRODUCT(-('Diário 2º PA'!$E$5:$E$2027='Analítico Cp.'!$B70),-('Diário 2º PA'!$P$5:$P$2027=I$1),('Diário 2º PA'!$F$5:$F$2027))+SUMPRODUCT(-('Diário 3º PA'!$E$5:$E$2043='Analítico Cp.'!$B70),-('Diário 3º PA'!$P$5:$P$2043=I$1),('Diário 3º PA'!$F$5:$F$2043))+SUMPRODUCT(-('Diário 4º PA'!$E$5:$E$2010='Analítico Cp.'!$B70),-('Diário 4º PA'!$P$5:$P$2010=I$1),('Diário 4º PA'!$F$5:$F$2010))+SUMPRODUCT(-(Comp.!$D$5:$D$254='Analítico Cp.'!$B70),-(Comp.!$L$5:$L$254=I$1),(Comp.!$E$5:$E$254))</f>
        <v>0</v>
      </c>
      <c r="J70" s="15">
        <f>SUMPRODUCT(-('Diário 1º PA'!$E$5:$E$1982='Analítico Cp.'!$B70),-('Diário 1º PA'!$P$5:$P$1982=J$1),('Diário 1º PA'!$F$5:$F$1982))+SUMPRODUCT(-('Diário 2º PA'!$E$5:$E$2027='Analítico Cp.'!$B70),-('Diário 2º PA'!$P$5:$P$2027=J$1),('Diário 2º PA'!$F$5:$F$2027))+SUMPRODUCT(-('Diário 3º PA'!$E$5:$E$2043='Analítico Cp.'!$B70),-('Diário 3º PA'!$P$5:$P$2043=J$1),('Diário 3º PA'!$F$5:$F$2043))+SUMPRODUCT(-('Diário 4º PA'!$E$5:$E$2010='Analítico Cp.'!$B70),-('Diário 4º PA'!$P$5:$P$2010=J$1),('Diário 4º PA'!$F$5:$F$2010))+SUMPRODUCT(-(Comp.!$D$5:$D$254='Analítico Cp.'!$B70),-(Comp.!$L$5:$L$254=J$1),(Comp.!$E$5:$E$254))</f>
        <v>0</v>
      </c>
      <c r="K70" s="15">
        <f>SUMPRODUCT(-('Diário 1º PA'!$E$5:$E$1982='Analítico Cp.'!$B70),-('Diário 1º PA'!$P$5:$P$1982=K$1),('Diário 1º PA'!$F$5:$F$1982))+SUMPRODUCT(-('Diário 2º PA'!$E$5:$E$2027='Analítico Cp.'!$B70),-('Diário 2º PA'!$P$5:$P$2027=K$1),('Diário 2º PA'!$F$5:$F$2027))+SUMPRODUCT(-('Diário 3º PA'!$E$5:$E$2043='Analítico Cp.'!$B70),-('Diário 3º PA'!$P$5:$P$2043=K$1),('Diário 3º PA'!$F$5:$F$2043))+SUMPRODUCT(-('Diário 4º PA'!$E$5:$E$2010='Analítico Cp.'!$B70),-('Diário 4º PA'!$P$5:$P$2010=K$1),('Diário 4º PA'!$F$5:$F$2010))+SUMPRODUCT(-(Comp.!$D$5:$D$254='Analítico Cp.'!$B70),-(Comp.!$L$5:$L$254=K$1),(Comp.!$E$5:$E$254))</f>
        <v>0</v>
      </c>
      <c r="L70" s="15">
        <f>SUMPRODUCT(-('Diário 1º PA'!$E$5:$E$1982='Analítico Cp.'!$B70),-('Diário 1º PA'!$P$5:$P$1982=L$1),('Diário 1º PA'!$F$5:$F$1982))+SUMPRODUCT(-('Diário 2º PA'!$E$5:$E$2027='Analítico Cp.'!$B70),-('Diário 2º PA'!$P$5:$P$2027=L$1),('Diário 2º PA'!$F$5:$F$2027))+SUMPRODUCT(-('Diário 3º PA'!$E$5:$E$2043='Analítico Cp.'!$B70),-('Diário 3º PA'!$P$5:$P$2043=L$1),('Diário 3º PA'!$F$5:$F$2043))+SUMPRODUCT(-('Diário 4º PA'!$E$5:$E$2010='Analítico Cp.'!$B70),-('Diário 4º PA'!$P$5:$P$2010=L$1),('Diário 4º PA'!$F$5:$F$2010))+SUMPRODUCT(-(Comp.!$D$5:$D$254='Analítico Cp.'!$B70),-(Comp.!$L$5:$L$254=L$1),(Comp.!$E$5:$E$254))</f>
        <v>0</v>
      </c>
      <c r="M70" s="15">
        <f>SUMPRODUCT(-('Diário 1º PA'!$E$5:$E$1982='Analítico Cp.'!$B70),-('Diário 1º PA'!$P$5:$P$1982=M$1),('Diário 1º PA'!$F$5:$F$1982))+SUMPRODUCT(-('Diário 2º PA'!$E$5:$E$2027='Analítico Cp.'!$B70),-('Diário 2º PA'!$P$5:$P$2027=M$1),('Diário 2º PA'!$F$5:$F$2027))+SUMPRODUCT(-('Diário 3º PA'!$E$5:$E$2043='Analítico Cp.'!$B70),-('Diário 3º PA'!$P$5:$P$2043=M$1),('Diário 3º PA'!$F$5:$F$2043))+SUMPRODUCT(-('Diário 4º PA'!$E$5:$E$2010='Analítico Cp.'!$B70),-('Diário 4º PA'!$P$5:$P$2010=M$1),('Diário 4º PA'!$F$5:$F$2010))+SUMPRODUCT(-(Comp.!$D$5:$D$254='Analítico Cp.'!$B70),-(Comp.!$L$5:$L$254=M$1),(Comp.!$E$5:$E$254))</f>
        <v>0</v>
      </c>
      <c r="N70" s="15">
        <f>SUMPRODUCT(-('Diário 1º PA'!$E$5:$E$1982='Analítico Cp.'!$B70),-('Diário 1º PA'!$P$5:$P$1982=N$1),('Diário 1º PA'!$F$5:$F$1982))+SUMPRODUCT(-('Diário 2º PA'!$E$5:$E$2027='Analítico Cp.'!$B70),-('Diário 2º PA'!$P$5:$P$2027=N$1),('Diário 2º PA'!$F$5:$F$2027))+SUMPRODUCT(-('Diário 3º PA'!$E$5:$E$2043='Analítico Cp.'!$B70),-('Diário 3º PA'!$P$5:$P$2043=N$1),('Diário 3º PA'!$F$5:$F$2043))+SUMPRODUCT(-('Diário 4º PA'!$E$5:$E$2010='Analítico Cp.'!$B70),-('Diário 4º PA'!$P$5:$P$2010=N$1),('Diário 4º PA'!$F$5:$F$2010))+SUMPRODUCT(-(Comp.!$D$5:$D$254='Analítico Cp.'!$B70),-(Comp.!$L$5:$L$254=N$1),(Comp.!$E$5:$E$254))</f>
        <v>0</v>
      </c>
      <c r="O70" s="16">
        <f t="shared" si="12"/>
        <v>0</v>
      </c>
      <c r="P70" s="191">
        <f t="shared" si="11"/>
        <v>0</v>
      </c>
    </row>
    <row r="71" spans="1:16" ht="23.25" customHeight="1" x14ac:dyDescent="0.2">
      <c r="A71" s="68" t="s">
        <v>125</v>
      </c>
      <c r="B71" s="113" t="s">
        <v>183</v>
      </c>
      <c r="C71" s="15">
        <f>SUMPRODUCT(-('Diário 1º PA'!$E$5:$E$1982='Analítico Cp.'!$B71),-('Diário 1º PA'!$P$5:$P$1982=C$1),('Diário 1º PA'!$F$5:$F$1982))+SUMPRODUCT(-('Diário 2º PA'!$E$5:$E$2027='Analítico Cp.'!$B71),-('Diário 2º PA'!$P$5:$P$2027=C$1),('Diário 2º PA'!$F$5:$F$2027))+SUMPRODUCT(-('Diário 3º PA'!$E$5:$E$2043='Analítico Cp.'!$B71),-('Diário 3º PA'!$P$5:$P$2043=C$1),('Diário 3º PA'!$F$5:$F$2043))+SUMPRODUCT(-('Diário 4º PA'!$E$5:$E$2010='Analítico Cp.'!$B71),-('Diário 4º PA'!$P$5:$P$2010=C$1),('Diário 4º PA'!$F$5:$F$2010))+SUMPRODUCT(-(Comp.!$D$5:$D$254='Analítico Cp.'!$B71),-(Comp.!$L$5:$L$254=C$1),(Comp.!$E$5:$E$254))</f>
        <v>0</v>
      </c>
      <c r="D71" s="15">
        <f>SUMPRODUCT(-('Diário 1º PA'!$E$5:$E$1982='Analítico Cp.'!$B71),-('Diário 1º PA'!$P$5:$P$1982=D$1),('Diário 1º PA'!$F$5:$F$1982))+SUMPRODUCT(-('Diário 2º PA'!$E$5:$E$2027='Analítico Cp.'!$B71),-('Diário 2º PA'!$P$5:$P$2027=D$1),('Diário 2º PA'!$F$5:$F$2027))+SUMPRODUCT(-('Diário 3º PA'!$E$5:$E$2043='Analítico Cp.'!$B71),-('Diário 3º PA'!$P$5:$P$2043=D$1),('Diário 3º PA'!$F$5:$F$2043))+SUMPRODUCT(-('Diário 4º PA'!$E$5:$E$2010='Analítico Cp.'!$B71),-('Diário 4º PA'!$P$5:$P$2010=D$1),('Diário 4º PA'!$F$5:$F$2010))+SUMPRODUCT(-(Comp.!$D$5:$D$254='Analítico Cp.'!$B71),-(Comp.!$L$5:$L$254=D$1),(Comp.!$E$5:$E$254))</f>
        <v>0</v>
      </c>
      <c r="E71" s="15">
        <f>SUMPRODUCT(-('Diário 1º PA'!$E$5:$E$1982='Analítico Cp.'!$B71),-('Diário 1º PA'!$P$5:$P$1982=E$1),('Diário 1º PA'!$F$5:$F$1982))+SUMPRODUCT(-('Diário 2º PA'!$E$5:$E$2027='Analítico Cp.'!$B71),-('Diário 2º PA'!$P$5:$P$2027=E$1),('Diário 2º PA'!$F$5:$F$2027))+SUMPRODUCT(-('Diário 3º PA'!$E$5:$E$2043='Analítico Cp.'!$B71),-('Diário 3º PA'!$P$5:$P$2043=E$1),('Diário 3º PA'!$F$5:$F$2043))+SUMPRODUCT(-('Diário 4º PA'!$E$5:$E$2010='Analítico Cp.'!$B71),-('Diário 4º PA'!$P$5:$P$2010=E$1),('Diário 4º PA'!$F$5:$F$2010))+SUMPRODUCT(-(Comp.!$D$5:$D$254='Analítico Cp.'!$B71),-(Comp.!$L$5:$L$254=E$1),(Comp.!$E$5:$E$254))</f>
        <v>0</v>
      </c>
      <c r="F71" s="15">
        <f>SUMPRODUCT(-('Diário 1º PA'!$E$5:$E$1982='Analítico Cp.'!$B71),-('Diário 1º PA'!$P$5:$P$1982=F$1),('Diário 1º PA'!$F$5:$F$1982))+SUMPRODUCT(-('Diário 2º PA'!$E$5:$E$2027='Analítico Cp.'!$B71),-('Diário 2º PA'!$P$5:$P$2027=F$1),('Diário 2º PA'!$F$5:$F$2027))+SUMPRODUCT(-('Diário 3º PA'!$E$5:$E$2043='Analítico Cp.'!$B71),-('Diário 3º PA'!$P$5:$P$2043=F$1),('Diário 3º PA'!$F$5:$F$2043))+SUMPRODUCT(-('Diário 4º PA'!$E$5:$E$2010='Analítico Cp.'!$B71),-('Diário 4º PA'!$P$5:$P$2010=F$1),('Diário 4º PA'!$F$5:$F$2010))+SUMPRODUCT(-(Comp.!$D$5:$D$254='Analítico Cp.'!$B71),-(Comp.!$L$5:$L$254=F$1),(Comp.!$E$5:$E$254))</f>
        <v>0</v>
      </c>
      <c r="G71" s="15">
        <f>SUMPRODUCT(-('Diário 1º PA'!$E$5:$E$1982='Analítico Cp.'!$B71),-('Diário 1º PA'!$P$5:$P$1982=G$1),('Diário 1º PA'!$F$5:$F$1982))+SUMPRODUCT(-('Diário 2º PA'!$E$5:$E$2027='Analítico Cp.'!$B71),-('Diário 2º PA'!$P$5:$P$2027=G$1),('Diário 2º PA'!$F$5:$F$2027))+SUMPRODUCT(-('Diário 3º PA'!$E$5:$E$2043='Analítico Cp.'!$B71),-('Diário 3º PA'!$P$5:$P$2043=G$1),('Diário 3º PA'!$F$5:$F$2043))+SUMPRODUCT(-('Diário 4º PA'!$E$5:$E$2010='Analítico Cp.'!$B71),-('Diário 4º PA'!$P$5:$P$2010=G$1),('Diário 4º PA'!$F$5:$F$2010))+SUMPRODUCT(-(Comp.!$D$5:$D$254='Analítico Cp.'!$B71),-(Comp.!$L$5:$L$254=G$1),(Comp.!$E$5:$E$254))</f>
        <v>0</v>
      </c>
      <c r="H71" s="15">
        <f>SUMPRODUCT(-('Diário 1º PA'!$E$5:$E$1982='Analítico Cp.'!$B71),-('Diário 1º PA'!$P$5:$P$1982=H$1),('Diário 1º PA'!$F$5:$F$1982))+SUMPRODUCT(-('Diário 2º PA'!$E$5:$E$2027='Analítico Cp.'!$B71),-('Diário 2º PA'!$P$5:$P$2027=H$1),('Diário 2º PA'!$F$5:$F$2027))+SUMPRODUCT(-('Diário 3º PA'!$E$5:$E$2043='Analítico Cp.'!$B71),-('Diário 3º PA'!$P$5:$P$2043=H$1),('Diário 3º PA'!$F$5:$F$2043))+SUMPRODUCT(-('Diário 4º PA'!$E$5:$E$2010='Analítico Cp.'!$B71),-('Diário 4º PA'!$P$5:$P$2010=H$1),('Diário 4º PA'!$F$5:$F$2010))+SUMPRODUCT(-(Comp.!$D$5:$D$254='Analítico Cp.'!$B71),-(Comp.!$L$5:$L$254=H$1),(Comp.!$E$5:$E$254))</f>
        <v>0</v>
      </c>
      <c r="I71" s="15">
        <f>SUMPRODUCT(-('Diário 1º PA'!$E$5:$E$1982='Analítico Cp.'!$B71),-('Diário 1º PA'!$P$5:$P$1982=I$1),('Diário 1º PA'!$F$5:$F$1982))+SUMPRODUCT(-('Diário 2º PA'!$E$5:$E$2027='Analítico Cp.'!$B71),-('Diário 2º PA'!$P$5:$P$2027=I$1),('Diário 2º PA'!$F$5:$F$2027))+SUMPRODUCT(-('Diário 3º PA'!$E$5:$E$2043='Analítico Cp.'!$B71),-('Diário 3º PA'!$P$5:$P$2043=I$1),('Diário 3º PA'!$F$5:$F$2043))+SUMPRODUCT(-('Diário 4º PA'!$E$5:$E$2010='Analítico Cp.'!$B71),-('Diário 4º PA'!$P$5:$P$2010=I$1),('Diário 4º PA'!$F$5:$F$2010))+SUMPRODUCT(-(Comp.!$D$5:$D$254='Analítico Cp.'!$B71),-(Comp.!$L$5:$L$254=I$1),(Comp.!$E$5:$E$254))</f>
        <v>0</v>
      </c>
      <c r="J71" s="15">
        <f>SUMPRODUCT(-('Diário 1º PA'!$E$5:$E$1982='Analítico Cp.'!$B71),-('Diário 1º PA'!$P$5:$P$1982=J$1),('Diário 1º PA'!$F$5:$F$1982))+SUMPRODUCT(-('Diário 2º PA'!$E$5:$E$2027='Analítico Cp.'!$B71),-('Diário 2º PA'!$P$5:$P$2027=J$1),('Diário 2º PA'!$F$5:$F$2027))+SUMPRODUCT(-('Diário 3º PA'!$E$5:$E$2043='Analítico Cp.'!$B71),-('Diário 3º PA'!$P$5:$P$2043=J$1),('Diário 3º PA'!$F$5:$F$2043))+SUMPRODUCT(-('Diário 4º PA'!$E$5:$E$2010='Analítico Cp.'!$B71),-('Diário 4º PA'!$P$5:$P$2010=J$1),('Diário 4º PA'!$F$5:$F$2010))+SUMPRODUCT(-(Comp.!$D$5:$D$254='Analítico Cp.'!$B71),-(Comp.!$L$5:$L$254=J$1),(Comp.!$E$5:$E$254))</f>
        <v>0</v>
      </c>
      <c r="K71" s="15">
        <f>SUMPRODUCT(-('Diário 1º PA'!$E$5:$E$1982='Analítico Cp.'!$B71),-('Diário 1º PA'!$P$5:$P$1982=K$1),('Diário 1º PA'!$F$5:$F$1982))+SUMPRODUCT(-('Diário 2º PA'!$E$5:$E$2027='Analítico Cp.'!$B71),-('Diário 2º PA'!$P$5:$P$2027=K$1),('Diário 2º PA'!$F$5:$F$2027))+SUMPRODUCT(-('Diário 3º PA'!$E$5:$E$2043='Analítico Cp.'!$B71),-('Diário 3º PA'!$P$5:$P$2043=K$1),('Diário 3º PA'!$F$5:$F$2043))+SUMPRODUCT(-('Diário 4º PA'!$E$5:$E$2010='Analítico Cp.'!$B71),-('Diário 4º PA'!$P$5:$P$2010=K$1),('Diário 4º PA'!$F$5:$F$2010))+SUMPRODUCT(-(Comp.!$D$5:$D$254='Analítico Cp.'!$B71),-(Comp.!$L$5:$L$254=K$1),(Comp.!$E$5:$E$254))</f>
        <v>0</v>
      </c>
      <c r="L71" s="15">
        <f>SUMPRODUCT(-('Diário 1º PA'!$E$5:$E$1982='Analítico Cp.'!$B71),-('Diário 1º PA'!$P$5:$P$1982=L$1),('Diário 1º PA'!$F$5:$F$1982))+SUMPRODUCT(-('Diário 2º PA'!$E$5:$E$2027='Analítico Cp.'!$B71),-('Diário 2º PA'!$P$5:$P$2027=L$1),('Diário 2º PA'!$F$5:$F$2027))+SUMPRODUCT(-('Diário 3º PA'!$E$5:$E$2043='Analítico Cp.'!$B71),-('Diário 3º PA'!$P$5:$P$2043=L$1),('Diário 3º PA'!$F$5:$F$2043))+SUMPRODUCT(-('Diário 4º PA'!$E$5:$E$2010='Analítico Cp.'!$B71),-('Diário 4º PA'!$P$5:$P$2010=L$1),('Diário 4º PA'!$F$5:$F$2010))+SUMPRODUCT(-(Comp.!$D$5:$D$254='Analítico Cp.'!$B71),-(Comp.!$L$5:$L$254=L$1),(Comp.!$E$5:$E$254))</f>
        <v>0</v>
      </c>
      <c r="M71" s="15">
        <f>SUMPRODUCT(-('Diário 1º PA'!$E$5:$E$1982='Analítico Cp.'!$B71),-('Diário 1º PA'!$P$5:$P$1982=M$1),('Diário 1º PA'!$F$5:$F$1982))+SUMPRODUCT(-('Diário 2º PA'!$E$5:$E$2027='Analítico Cp.'!$B71),-('Diário 2º PA'!$P$5:$P$2027=M$1),('Diário 2º PA'!$F$5:$F$2027))+SUMPRODUCT(-('Diário 3º PA'!$E$5:$E$2043='Analítico Cp.'!$B71),-('Diário 3º PA'!$P$5:$P$2043=M$1),('Diário 3º PA'!$F$5:$F$2043))+SUMPRODUCT(-('Diário 4º PA'!$E$5:$E$2010='Analítico Cp.'!$B71),-('Diário 4º PA'!$P$5:$P$2010=M$1),('Diário 4º PA'!$F$5:$F$2010))+SUMPRODUCT(-(Comp.!$D$5:$D$254='Analítico Cp.'!$B71),-(Comp.!$L$5:$L$254=M$1),(Comp.!$E$5:$E$254))</f>
        <v>0</v>
      </c>
      <c r="N71" s="15">
        <f>SUMPRODUCT(-('Diário 1º PA'!$E$5:$E$1982='Analítico Cp.'!$B71),-('Diário 1º PA'!$P$5:$P$1982=N$1),('Diário 1º PA'!$F$5:$F$1982))+SUMPRODUCT(-('Diário 2º PA'!$E$5:$E$2027='Analítico Cp.'!$B71),-('Diário 2º PA'!$P$5:$P$2027=N$1),('Diário 2º PA'!$F$5:$F$2027))+SUMPRODUCT(-('Diário 3º PA'!$E$5:$E$2043='Analítico Cp.'!$B71),-('Diário 3º PA'!$P$5:$P$2043=N$1),('Diário 3º PA'!$F$5:$F$2043))+SUMPRODUCT(-('Diário 4º PA'!$E$5:$E$2010='Analítico Cp.'!$B71),-('Diário 4º PA'!$P$5:$P$2010=N$1),('Diário 4º PA'!$F$5:$F$2010))+SUMPRODUCT(-(Comp.!$D$5:$D$254='Analítico Cp.'!$B71),-(Comp.!$L$5:$L$254=N$1),(Comp.!$E$5:$E$254))</f>
        <v>0</v>
      </c>
      <c r="O71" s="16">
        <f t="shared" si="12"/>
        <v>0</v>
      </c>
      <c r="P71" s="191">
        <f t="shared" si="11"/>
        <v>0</v>
      </c>
    </row>
    <row r="72" spans="1:16" ht="23.25" customHeight="1" x14ac:dyDescent="0.2">
      <c r="A72" s="68" t="s">
        <v>126</v>
      </c>
      <c r="B72" s="115" t="s">
        <v>221</v>
      </c>
      <c r="C72" s="15">
        <f>SUMPRODUCT(-('Diário 1º PA'!$E$5:$E$1982='Analítico Cp.'!$B72),-('Diário 1º PA'!$P$5:$P$1982=C$1),('Diário 1º PA'!$F$5:$F$1982))+SUMPRODUCT(-('Diário 2º PA'!$E$5:$E$2027='Analítico Cp.'!$B72),-('Diário 2º PA'!$P$5:$P$2027=C$1),('Diário 2º PA'!$F$5:$F$2027))+SUMPRODUCT(-('Diário 3º PA'!$E$5:$E$2043='Analítico Cp.'!$B72),-('Diário 3º PA'!$P$5:$P$2043=C$1),('Diário 3º PA'!$F$5:$F$2043))+SUMPRODUCT(-('Diário 4º PA'!$E$5:$E$2010='Analítico Cp.'!$B72),-('Diário 4º PA'!$P$5:$P$2010=C$1),('Diário 4º PA'!$F$5:$F$2010))+SUMPRODUCT(-(Comp.!$D$5:$D$254='Analítico Cp.'!$B72),-(Comp.!$L$5:$L$254=C$1),(Comp.!$E$5:$E$254))</f>
        <v>0</v>
      </c>
      <c r="D72" s="15">
        <f>SUMPRODUCT(-('Diário 1º PA'!$E$5:$E$1982='Analítico Cp.'!$B72),-('Diário 1º PA'!$P$5:$P$1982=D$1),('Diário 1º PA'!$F$5:$F$1982))+SUMPRODUCT(-('Diário 2º PA'!$E$5:$E$2027='Analítico Cp.'!$B72),-('Diário 2º PA'!$P$5:$P$2027=D$1),('Diário 2º PA'!$F$5:$F$2027))+SUMPRODUCT(-('Diário 3º PA'!$E$5:$E$2043='Analítico Cp.'!$B72),-('Diário 3º PA'!$P$5:$P$2043=D$1),('Diário 3º PA'!$F$5:$F$2043))+SUMPRODUCT(-('Diário 4º PA'!$E$5:$E$2010='Analítico Cp.'!$B72),-('Diário 4º PA'!$P$5:$P$2010=D$1),('Diário 4º PA'!$F$5:$F$2010))+SUMPRODUCT(-(Comp.!$D$5:$D$254='Analítico Cp.'!$B72),-(Comp.!$L$5:$L$254=D$1),(Comp.!$E$5:$E$254))</f>
        <v>0</v>
      </c>
      <c r="E72" s="15">
        <f>SUMPRODUCT(-('Diário 1º PA'!$E$5:$E$1982='Analítico Cp.'!$B72),-('Diário 1º PA'!$P$5:$P$1982=E$1),('Diário 1º PA'!$F$5:$F$1982))+SUMPRODUCT(-('Diário 2º PA'!$E$5:$E$2027='Analítico Cp.'!$B72),-('Diário 2º PA'!$P$5:$P$2027=E$1),('Diário 2º PA'!$F$5:$F$2027))+SUMPRODUCT(-('Diário 3º PA'!$E$5:$E$2043='Analítico Cp.'!$B72),-('Diário 3º PA'!$P$5:$P$2043=E$1),('Diário 3º PA'!$F$5:$F$2043))+SUMPRODUCT(-('Diário 4º PA'!$E$5:$E$2010='Analítico Cp.'!$B72),-('Diário 4º PA'!$P$5:$P$2010=E$1),('Diário 4º PA'!$F$5:$F$2010))+SUMPRODUCT(-(Comp.!$D$5:$D$254='Analítico Cp.'!$B72),-(Comp.!$L$5:$L$254=E$1),(Comp.!$E$5:$E$254))</f>
        <v>0</v>
      </c>
      <c r="F72" s="15">
        <f>SUMPRODUCT(-('Diário 1º PA'!$E$5:$E$1982='Analítico Cp.'!$B72),-('Diário 1º PA'!$P$5:$P$1982=F$1),('Diário 1º PA'!$F$5:$F$1982))+SUMPRODUCT(-('Diário 2º PA'!$E$5:$E$2027='Analítico Cp.'!$B72),-('Diário 2º PA'!$P$5:$P$2027=F$1),('Diário 2º PA'!$F$5:$F$2027))+SUMPRODUCT(-('Diário 3º PA'!$E$5:$E$2043='Analítico Cp.'!$B72),-('Diário 3º PA'!$P$5:$P$2043=F$1),('Diário 3º PA'!$F$5:$F$2043))+SUMPRODUCT(-('Diário 4º PA'!$E$5:$E$2010='Analítico Cp.'!$B72),-('Diário 4º PA'!$P$5:$P$2010=F$1),('Diário 4º PA'!$F$5:$F$2010))+SUMPRODUCT(-(Comp.!$D$5:$D$254='Analítico Cp.'!$B72),-(Comp.!$L$5:$L$254=F$1),(Comp.!$E$5:$E$254))</f>
        <v>0</v>
      </c>
      <c r="G72" s="15">
        <f>SUMPRODUCT(-('Diário 1º PA'!$E$5:$E$1982='Analítico Cp.'!$B72),-('Diário 1º PA'!$P$5:$P$1982=G$1),('Diário 1º PA'!$F$5:$F$1982))+SUMPRODUCT(-('Diário 2º PA'!$E$5:$E$2027='Analítico Cp.'!$B72),-('Diário 2º PA'!$P$5:$P$2027=G$1),('Diário 2º PA'!$F$5:$F$2027))+SUMPRODUCT(-('Diário 3º PA'!$E$5:$E$2043='Analítico Cp.'!$B72),-('Diário 3º PA'!$P$5:$P$2043=G$1),('Diário 3º PA'!$F$5:$F$2043))+SUMPRODUCT(-('Diário 4º PA'!$E$5:$E$2010='Analítico Cp.'!$B72),-('Diário 4º PA'!$P$5:$P$2010=G$1),('Diário 4º PA'!$F$5:$F$2010))+SUMPRODUCT(-(Comp.!$D$5:$D$254='Analítico Cp.'!$B72),-(Comp.!$L$5:$L$254=G$1),(Comp.!$E$5:$E$254))</f>
        <v>0</v>
      </c>
      <c r="H72" s="15">
        <f>SUMPRODUCT(-('Diário 1º PA'!$E$5:$E$1982='Analítico Cp.'!$B72),-('Diário 1º PA'!$P$5:$P$1982=H$1),('Diário 1º PA'!$F$5:$F$1982))+SUMPRODUCT(-('Diário 2º PA'!$E$5:$E$2027='Analítico Cp.'!$B72),-('Diário 2º PA'!$P$5:$P$2027=H$1),('Diário 2º PA'!$F$5:$F$2027))+SUMPRODUCT(-('Diário 3º PA'!$E$5:$E$2043='Analítico Cp.'!$B72),-('Diário 3º PA'!$P$5:$P$2043=H$1),('Diário 3º PA'!$F$5:$F$2043))+SUMPRODUCT(-('Diário 4º PA'!$E$5:$E$2010='Analítico Cp.'!$B72),-('Diário 4º PA'!$P$5:$P$2010=H$1),('Diário 4º PA'!$F$5:$F$2010))+SUMPRODUCT(-(Comp.!$D$5:$D$254='Analítico Cp.'!$B72),-(Comp.!$L$5:$L$254=H$1),(Comp.!$E$5:$E$254))</f>
        <v>0</v>
      </c>
      <c r="I72" s="15">
        <f>SUMPRODUCT(-('Diário 1º PA'!$E$5:$E$1982='Analítico Cp.'!$B72),-('Diário 1º PA'!$P$5:$P$1982=I$1),('Diário 1º PA'!$F$5:$F$1982))+SUMPRODUCT(-('Diário 2º PA'!$E$5:$E$2027='Analítico Cp.'!$B72),-('Diário 2º PA'!$P$5:$P$2027=I$1),('Diário 2º PA'!$F$5:$F$2027))+SUMPRODUCT(-('Diário 3º PA'!$E$5:$E$2043='Analítico Cp.'!$B72),-('Diário 3º PA'!$P$5:$P$2043=I$1),('Diário 3º PA'!$F$5:$F$2043))+SUMPRODUCT(-('Diário 4º PA'!$E$5:$E$2010='Analítico Cp.'!$B72),-('Diário 4º PA'!$P$5:$P$2010=I$1),('Diário 4º PA'!$F$5:$F$2010))+SUMPRODUCT(-(Comp.!$D$5:$D$254='Analítico Cp.'!$B72),-(Comp.!$L$5:$L$254=I$1),(Comp.!$E$5:$E$254))</f>
        <v>0</v>
      </c>
      <c r="J72" s="15">
        <f>SUMPRODUCT(-('Diário 1º PA'!$E$5:$E$1982='Analítico Cp.'!$B72),-('Diário 1º PA'!$P$5:$P$1982=J$1),('Diário 1º PA'!$F$5:$F$1982))+SUMPRODUCT(-('Diário 2º PA'!$E$5:$E$2027='Analítico Cp.'!$B72),-('Diário 2º PA'!$P$5:$P$2027=J$1),('Diário 2º PA'!$F$5:$F$2027))+SUMPRODUCT(-('Diário 3º PA'!$E$5:$E$2043='Analítico Cp.'!$B72),-('Diário 3º PA'!$P$5:$P$2043=J$1),('Diário 3º PA'!$F$5:$F$2043))+SUMPRODUCT(-('Diário 4º PA'!$E$5:$E$2010='Analítico Cp.'!$B72),-('Diário 4º PA'!$P$5:$P$2010=J$1),('Diário 4º PA'!$F$5:$F$2010))+SUMPRODUCT(-(Comp.!$D$5:$D$254='Analítico Cp.'!$B72),-(Comp.!$L$5:$L$254=J$1),(Comp.!$E$5:$E$254))</f>
        <v>0</v>
      </c>
      <c r="K72" s="15">
        <f>SUMPRODUCT(-('Diário 1º PA'!$E$5:$E$1982='Analítico Cp.'!$B72),-('Diário 1º PA'!$P$5:$P$1982=K$1),('Diário 1º PA'!$F$5:$F$1982))+SUMPRODUCT(-('Diário 2º PA'!$E$5:$E$2027='Analítico Cp.'!$B72),-('Diário 2º PA'!$P$5:$P$2027=K$1),('Diário 2º PA'!$F$5:$F$2027))+SUMPRODUCT(-('Diário 3º PA'!$E$5:$E$2043='Analítico Cp.'!$B72),-('Diário 3º PA'!$P$5:$P$2043=K$1),('Diário 3º PA'!$F$5:$F$2043))+SUMPRODUCT(-('Diário 4º PA'!$E$5:$E$2010='Analítico Cp.'!$B72),-('Diário 4º PA'!$P$5:$P$2010=K$1),('Diário 4º PA'!$F$5:$F$2010))+SUMPRODUCT(-(Comp.!$D$5:$D$254='Analítico Cp.'!$B72),-(Comp.!$L$5:$L$254=K$1),(Comp.!$E$5:$E$254))</f>
        <v>0</v>
      </c>
      <c r="L72" s="15">
        <f>SUMPRODUCT(-('Diário 1º PA'!$E$5:$E$1982='Analítico Cp.'!$B72),-('Diário 1º PA'!$P$5:$P$1982=L$1),('Diário 1º PA'!$F$5:$F$1982))+SUMPRODUCT(-('Diário 2º PA'!$E$5:$E$2027='Analítico Cp.'!$B72),-('Diário 2º PA'!$P$5:$P$2027=L$1),('Diário 2º PA'!$F$5:$F$2027))+SUMPRODUCT(-('Diário 3º PA'!$E$5:$E$2043='Analítico Cp.'!$B72),-('Diário 3º PA'!$P$5:$P$2043=L$1),('Diário 3º PA'!$F$5:$F$2043))+SUMPRODUCT(-('Diário 4º PA'!$E$5:$E$2010='Analítico Cp.'!$B72),-('Diário 4º PA'!$P$5:$P$2010=L$1),('Diário 4º PA'!$F$5:$F$2010))+SUMPRODUCT(-(Comp.!$D$5:$D$254='Analítico Cp.'!$B72),-(Comp.!$L$5:$L$254=L$1),(Comp.!$E$5:$E$254))</f>
        <v>0</v>
      </c>
      <c r="M72" s="15">
        <f>SUMPRODUCT(-('Diário 1º PA'!$E$5:$E$1982='Analítico Cp.'!$B72),-('Diário 1º PA'!$P$5:$P$1982=M$1),('Diário 1º PA'!$F$5:$F$1982))+SUMPRODUCT(-('Diário 2º PA'!$E$5:$E$2027='Analítico Cp.'!$B72),-('Diário 2º PA'!$P$5:$P$2027=M$1),('Diário 2º PA'!$F$5:$F$2027))+SUMPRODUCT(-('Diário 3º PA'!$E$5:$E$2043='Analítico Cp.'!$B72),-('Diário 3º PA'!$P$5:$P$2043=M$1),('Diário 3º PA'!$F$5:$F$2043))+SUMPRODUCT(-('Diário 4º PA'!$E$5:$E$2010='Analítico Cp.'!$B72),-('Diário 4º PA'!$P$5:$P$2010=M$1),('Diário 4º PA'!$F$5:$F$2010))+SUMPRODUCT(-(Comp.!$D$5:$D$254='Analítico Cp.'!$B72),-(Comp.!$L$5:$L$254=M$1),(Comp.!$E$5:$E$254))</f>
        <v>0</v>
      </c>
      <c r="N72" s="15">
        <f>SUMPRODUCT(-('Diário 1º PA'!$E$5:$E$1982='Analítico Cp.'!$B72),-('Diário 1º PA'!$P$5:$P$1982=N$1),('Diário 1º PA'!$F$5:$F$1982))+SUMPRODUCT(-('Diário 2º PA'!$E$5:$E$2027='Analítico Cp.'!$B72),-('Diário 2º PA'!$P$5:$P$2027=N$1),('Diário 2º PA'!$F$5:$F$2027))+SUMPRODUCT(-('Diário 3º PA'!$E$5:$E$2043='Analítico Cp.'!$B72),-('Diário 3º PA'!$P$5:$P$2043=N$1),('Diário 3º PA'!$F$5:$F$2043))+SUMPRODUCT(-('Diário 4º PA'!$E$5:$E$2010='Analítico Cp.'!$B72),-('Diário 4º PA'!$P$5:$P$2010=N$1),('Diário 4º PA'!$F$5:$F$2010))+SUMPRODUCT(-(Comp.!$D$5:$D$254='Analítico Cp.'!$B72),-(Comp.!$L$5:$L$254=N$1),(Comp.!$E$5:$E$254))</f>
        <v>0</v>
      </c>
      <c r="O72" s="16">
        <f t="shared" si="12"/>
        <v>0</v>
      </c>
      <c r="P72" s="191">
        <f t="shared" si="11"/>
        <v>0</v>
      </c>
    </row>
    <row r="73" spans="1:16" ht="23.25" customHeight="1" x14ac:dyDescent="0.2">
      <c r="A73" s="68" t="s">
        <v>127</v>
      </c>
      <c r="B73" s="113" t="s">
        <v>66</v>
      </c>
      <c r="C73" s="15">
        <f>SUMPRODUCT(-('Diário 1º PA'!$E$5:$E$1982='Analítico Cp.'!$B73),-('Diário 1º PA'!$P$5:$P$1982=C$1),('Diário 1º PA'!$F$5:$F$1982))+SUMPRODUCT(-('Diário 2º PA'!$E$5:$E$2027='Analítico Cp.'!$B73),-('Diário 2º PA'!$P$5:$P$2027=C$1),('Diário 2º PA'!$F$5:$F$2027))+SUMPRODUCT(-('Diário 3º PA'!$E$5:$E$2043='Analítico Cp.'!$B73),-('Diário 3º PA'!$P$5:$P$2043=C$1),('Diário 3º PA'!$F$5:$F$2043))+SUMPRODUCT(-('Diário 4º PA'!$E$5:$E$2010='Analítico Cp.'!$B73),-('Diário 4º PA'!$P$5:$P$2010=C$1),('Diário 4º PA'!$F$5:$F$2010))+SUMPRODUCT(-(Comp.!$D$5:$D$254='Analítico Cp.'!$B73),-(Comp.!$L$5:$L$254=C$1),(Comp.!$E$5:$E$254))</f>
        <v>0</v>
      </c>
      <c r="D73" s="15">
        <f>SUMPRODUCT(-('Diário 1º PA'!$E$5:$E$1982='Analítico Cp.'!$B73),-('Diário 1º PA'!$P$5:$P$1982=D$1),('Diário 1º PA'!$F$5:$F$1982))+SUMPRODUCT(-('Diário 2º PA'!$E$5:$E$2027='Analítico Cp.'!$B73),-('Diário 2º PA'!$P$5:$P$2027=D$1),('Diário 2º PA'!$F$5:$F$2027))+SUMPRODUCT(-('Diário 3º PA'!$E$5:$E$2043='Analítico Cp.'!$B73),-('Diário 3º PA'!$P$5:$P$2043=D$1),('Diário 3º PA'!$F$5:$F$2043))+SUMPRODUCT(-('Diário 4º PA'!$E$5:$E$2010='Analítico Cp.'!$B73),-('Diário 4º PA'!$P$5:$P$2010=D$1),('Diário 4º PA'!$F$5:$F$2010))+SUMPRODUCT(-(Comp.!$D$5:$D$254='Analítico Cp.'!$B73),-(Comp.!$L$5:$L$254=D$1),(Comp.!$E$5:$E$254))</f>
        <v>0</v>
      </c>
      <c r="E73" s="15">
        <f>SUMPRODUCT(-('Diário 1º PA'!$E$5:$E$1982='Analítico Cp.'!$B73),-('Diário 1º PA'!$P$5:$P$1982=E$1),('Diário 1º PA'!$F$5:$F$1982))+SUMPRODUCT(-('Diário 2º PA'!$E$5:$E$2027='Analítico Cp.'!$B73),-('Diário 2º PA'!$P$5:$P$2027=E$1),('Diário 2º PA'!$F$5:$F$2027))+SUMPRODUCT(-('Diário 3º PA'!$E$5:$E$2043='Analítico Cp.'!$B73),-('Diário 3º PA'!$P$5:$P$2043=E$1),('Diário 3º PA'!$F$5:$F$2043))+SUMPRODUCT(-('Diário 4º PA'!$E$5:$E$2010='Analítico Cp.'!$B73),-('Diário 4º PA'!$P$5:$P$2010=E$1),('Diário 4º PA'!$F$5:$F$2010))+SUMPRODUCT(-(Comp.!$D$5:$D$254='Analítico Cp.'!$B73),-(Comp.!$L$5:$L$254=E$1),(Comp.!$E$5:$E$254))</f>
        <v>0</v>
      </c>
      <c r="F73" s="15">
        <f>SUMPRODUCT(-('Diário 1º PA'!$E$5:$E$1982='Analítico Cp.'!$B73),-('Diário 1º PA'!$P$5:$P$1982=F$1),('Diário 1º PA'!$F$5:$F$1982))+SUMPRODUCT(-('Diário 2º PA'!$E$5:$E$2027='Analítico Cp.'!$B73),-('Diário 2º PA'!$P$5:$P$2027=F$1),('Diário 2º PA'!$F$5:$F$2027))+SUMPRODUCT(-('Diário 3º PA'!$E$5:$E$2043='Analítico Cp.'!$B73),-('Diário 3º PA'!$P$5:$P$2043=F$1),('Diário 3º PA'!$F$5:$F$2043))+SUMPRODUCT(-('Diário 4º PA'!$E$5:$E$2010='Analítico Cp.'!$B73),-('Diário 4º PA'!$P$5:$P$2010=F$1),('Diário 4º PA'!$F$5:$F$2010))+SUMPRODUCT(-(Comp.!$D$5:$D$254='Analítico Cp.'!$B73),-(Comp.!$L$5:$L$254=F$1),(Comp.!$E$5:$E$254))</f>
        <v>0</v>
      </c>
      <c r="G73" s="15">
        <f>SUMPRODUCT(-('Diário 1º PA'!$E$5:$E$1982='Analítico Cp.'!$B73),-('Diário 1º PA'!$P$5:$P$1982=G$1),('Diário 1º PA'!$F$5:$F$1982))+SUMPRODUCT(-('Diário 2º PA'!$E$5:$E$2027='Analítico Cp.'!$B73),-('Diário 2º PA'!$P$5:$P$2027=G$1),('Diário 2º PA'!$F$5:$F$2027))+SUMPRODUCT(-('Diário 3º PA'!$E$5:$E$2043='Analítico Cp.'!$B73),-('Diário 3º PA'!$P$5:$P$2043=G$1),('Diário 3º PA'!$F$5:$F$2043))+SUMPRODUCT(-('Diário 4º PA'!$E$5:$E$2010='Analítico Cp.'!$B73),-('Diário 4º PA'!$P$5:$P$2010=G$1),('Diário 4º PA'!$F$5:$F$2010))+SUMPRODUCT(-(Comp.!$D$5:$D$254='Analítico Cp.'!$B73),-(Comp.!$L$5:$L$254=G$1),(Comp.!$E$5:$E$254))</f>
        <v>0</v>
      </c>
      <c r="H73" s="15">
        <f>SUMPRODUCT(-('Diário 1º PA'!$E$5:$E$1982='Analítico Cp.'!$B73),-('Diário 1º PA'!$P$5:$P$1982=H$1),('Diário 1º PA'!$F$5:$F$1982))+SUMPRODUCT(-('Diário 2º PA'!$E$5:$E$2027='Analítico Cp.'!$B73),-('Diário 2º PA'!$P$5:$P$2027=H$1),('Diário 2º PA'!$F$5:$F$2027))+SUMPRODUCT(-('Diário 3º PA'!$E$5:$E$2043='Analítico Cp.'!$B73),-('Diário 3º PA'!$P$5:$P$2043=H$1),('Diário 3º PA'!$F$5:$F$2043))+SUMPRODUCT(-('Diário 4º PA'!$E$5:$E$2010='Analítico Cp.'!$B73),-('Diário 4º PA'!$P$5:$P$2010=H$1),('Diário 4º PA'!$F$5:$F$2010))+SUMPRODUCT(-(Comp.!$D$5:$D$254='Analítico Cp.'!$B73),-(Comp.!$L$5:$L$254=H$1),(Comp.!$E$5:$E$254))</f>
        <v>0</v>
      </c>
      <c r="I73" s="15">
        <f>SUMPRODUCT(-('Diário 1º PA'!$E$5:$E$1982='Analítico Cp.'!$B73),-('Diário 1º PA'!$P$5:$P$1982=I$1),('Diário 1º PA'!$F$5:$F$1982))+SUMPRODUCT(-('Diário 2º PA'!$E$5:$E$2027='Analítico Cp.'!$B73),-('Diário 2º PA'!$P$5:$P$2027=I$1),('Diário 2º PA'!$F$5:$F$2027))+SUMPRODUCT(-('Diário 3º PA'!$E$5:$E$2043='Analítico Cp.'!$B73),-('Diário 3º PA'!$P$5:$P$2043=I$1),('Diário 3º PA'!$F$5:$F$2043))+SUMPRODUCT(-('Diário 4º PA'!$E$5:$E$2010='Analítico Cp.'!$B73),-('Diário 4º PA'!$P$5:$P$2010=I$1),('Diário 4º PA'!$F$5:$F$2010))+SUMPRODUCT(-(Comp.!$D$5:$D$254='Analítico Cp.'!$B73),-(Comp.!$L$5:$L$254=I$1),(Comp.!$E$5:$E$254))</f>
        <v>0</v>
      </c>
      <c r="J73" s="15">
        <f>SUMPRODUCT(-('Diário 1º PA'!$E$5:$E$1982='Analítico Cp.'!$B73),-('Diário 1º PA'!$P$5:$P$1982=J$1),('Diário 1º PA'!$F$5:$F$1982))+SUMPRODUCT(-('Diário 2º PA'!$E$5:$E$2027='Analítico Cp.'!$B73),-('Diário 2º PA'!$P$5:$P$2027=J$1),('Diário 2º PA'!$F$5:$F$2027))+SUMPRODUCT(-('Diário 3º PA'!$E$5:$E$2043='Analítico Cp.'!$B73),-('Diário 3º PA'!$P$5:$P$2043=J$1),('Diário 3º PA'!$F$5:$F$2043))+SUMPRODUCT(-('Diário 4º PA'!$E$5:$E$2010='Analítico Cp.'!$B73),-('Diário 4º PA'!$P$5:$P$2010=J$1),('Diário 4º PA'!$F$5:$F$2010))+SUMPRODUCT(-(Comp.!$D$5:$D$254='Analítico Cp.'!$B73),-(Comp.!$L$5:$L$254=J$1),(Comp.!$E$5:$E$254))</f>
        <v>0</v>
      </c>
      <c r="K73" s="15">
        <f>SUMPRODUCT(-('Diário 1º PA'!$E$5:$E$1982='Analítico Cp.'!$B73),-('Diário 1º PA'!$P$5:$P$1982=K$1),('Diário 1º PA'!$F$5:$F$1982))+SUMPRODUCT(-('Diário 2º PA'!$E$5:$E$2027='Analítico Cp.'!$B73),-('Diário 2º PA'!$P$5:$P$2027=K$1),('Diário 2º PA'!$F$5:$F$2027))+SUMPRODUCT(-('Diário 3º PA'!$E$5:$E$2043='Analítico Cp.'!$B73),-('Diário 3º PA'!$P$5:$P$2043=K$1),('Diário 3º PA'!$F$5:$F$2043))+SUMPRODUCT(-('Diário 4º PA'!$E$5:$E$2010='Analítico Cp.'!$B73),-('Diário 4º PA'!$P$5:$P$2010=K$1),('Diário 4º PA'!$F$5:$F$2010))+SUMPRODUCT(-(Comp.!$D$5:$D$254='Analítico Cp.'!$B73),-(Comp.!$L$5:$L$254=K$1),(Comp.!$E$5:$E$254))</f>
        <v>0</v>
      </c>
      <c r="L73" s="15">
        <f>SUMPRODUCT(-('Diário 1º PA'!$E$5:$E$1982='Analítico Cp.'!$B73),-('Diário 1º PA'!$P$5:$P$1982=L$1),('Diário 1º PA'!$F$5:$F$1982))+SUMPRODUCT(-('Diário 2º PA'!$E$5:$E$2027='Analítico Cp.'!$B73),-('Diário 2º PA'!$P$5:$P$2027=L$1),('Diário 2º PA'!$F$5:$F$2027))+SUMPRODUCT(-('Diário 3º PA'!$E$5:$E$2043='Analítico Cp.'!$B73),-('Diário 3º PA'!$P$5:$P$2043=L$1),('Diário 3º PA'!$F$5:$F$2043))+SUMPRODUCT(-('Diário 4º PA'!$E$5:$E$2010='Analítico Cp.'!$B73),-('Diário 4º PA'!$P$5:$P$2010=L$1),('Diário 4º PA'!$F$5:$F$2010))+SUMPRODUCT(-(Comp.!$D$5:$D$254='Analítico Cp.'!$B73),-(Comp.!$L$5:$L$254=L$1),(Comp.!$E$5:$E$254))</f>
        <v>0</v>
      </c>
      <c r="M73" s="15">
        <f>SUMPRODUCT(-('Diário 1º PA'!$E$5:$E$1982='Analítico Cp.'!$B73),-('Diário 1º PA'!$P$5:$P$1982=M$1),('Diário 1º PA'!$F$5:$F$1982))+SUMPRODUCT(-('Diário 2º PA'!$E$5:$E$2027='Analítico Cp.'!$B73),-('Diário 2º PA'!$P$5:$P$2027=M$1),('Diário 2º PA'!$F$5:$F$2027))+SUMPRODUCT(-('Diário 3º PA'!$E$5:$E$2043='Analítico Cp.'!$B73),-('Diário 3º PA'!$P$5:$P$2043=M$1),('Diário 3º PA'!$F$5:$F$2043))+SUMPRODUCT(-('Diário 4º PA'!$E$5:$E$2010='Analítico Cp.'!$B73),-('Diário 4º PA'!$P$5:$P$2010=M$1),('Diário 4º PA'!$F$5:$F$2010))+SUMPRODUCT(-(Comp.!$D$5:$D$254='Analítico Cp.'!$B73),-(Comp.!$L$5:$L$254=M$1),(Comp.!$E$5:$E$254))</f>
        <v>0</v>
      </c>
      <c r="N73" s="15">
        <f>SUMPRODUCT(-('Diário 1º PA'!$E$5:$E$1982='Analítico Cp.'!$B73),-('Diário 1º PA'!$P$5:$P$1982=N$1),('Diário 1º PA'!$F$5:$F$1982))+SUMPRODUCT(-('Diário 2º PA'!$E$5:$E$2027='Analítico Cp.'!$B73),-('Diário 2º PA'!$P$5:$P$2027=N$1),('Diário 2º PA'!$F$5:$F$2027))+SUMPRODUCT(-('Diário 3º PA'!$E$5:$E$2043='Analítico Cp.'!$B73),-('Diário 3º PA'!$P$5:$P$2043=N$1),('Diário 3º PA'!$F$5:$F$2043))+SUMPRODUCT(-('Diário 4º PA'!$E$5:$E$2010='Analítico Cp.'!$B73),-('Diário 4º PA'!$P$5:$P$2010=N$1),('Diário 4º PA'!$F$5:$F$2010))+SUMPRODUCT(-(Comp.!$D$5:$D$254='Analítico Cp.'!$B73),-(Comp.!$L$5:$L$254=N$1),(Comp.!$E$5:$E$254))</f>
        <v>0</v>
      </c>
      <c r="O73" s="16">
        <f t="shared" si="12"/>
        <v>0</v>
      </c>
      <c r="P73" s="191">
        <f t="shared" si="11"/>
        <v>0</v>
      </c>
    </row>
    <row r="74" spans="1:16" ht="23.25" customHeight="1" x14ac:dyDescent="0.2">
      <c r="A74" s="68" t="s">
        <v>128</v>
      </c>
      <c r="B74" s="113" t="s">
        <v>184</v>
      </c>
      <c r="C74" s="15">
        <f>SUMPRODUCT(-('Diário 1º PA'!$E$5:$E$1982='Analítico Cp.'!$B74),-('Diário 1º PA'!$P$5:$P$1982=C$1),('Diário 1º PA'!$F$5:$F$1982))+SUMPRODUCT(-('Diário 2º PA'!$E$5:$E$2027='Analítico Cp.'!$B74),-('Diário 2º PA'!$P$5:$P$2027=C$1),('Diário 2º PA'!$F$5:$F$2027))+SUMPRODUCT(-('Diário 3º PA'!$E$5:$E$2043='Analítico Cp.'!$B74),-('Diário 3º PA'!$P$5:$P$2043=C$1),('Diário 3º PA'!$F$5:$F$2043))+SUMPRODUCT(-('Diário 4º PA'!$E$5:$E$2010='Analítico Cp.'!$B74),-('Diário 4º PA'!$P$5:$P$2010=C$1),('Diário 4º PA'!$F$5:$F$2010))+SUMPRODUCT(-(Comp.!$D$5:$D$254='Analítico Cp.'!$B74),-(Comp.!$L$5:$L$254=C$1),(Comp.!$E$5:$E$254))</f>
        <v>0</v>
      </c>
      <c r="D74" s="15">
        <f>SUMPRODUCT(-('Diário 1º PA'!$E$5:$E$1982='Analítico Cp.'!$B74),-('Diário 1º PA'!$P$5:$P$1982=D$1),('Diário 1º PA'!$F$5:$F$1982))+SUMPRODUCT(-('Diário 2º PA'!$E$5:$E$2027='Analítico Cp.'!$B74),-('Diário 2º PA'!$P$5:$P$2027=D$1),('Diário 2º PA'!$F$5:$F$2027))+SUMPRODUCT(-('Diário 3º PA'!$E$5:$E$2043='Analítico Cp.'!$B74),-('Diário 3º PA'!$P$5:$P$2043=D$1),('Diário 3º PA'!$F$5:$F$2043))+SUMPRODUCT(-('Diário 4º PA'!$E$5:$E$2010='Analítico Cp.'!$B74),-('Diário 4º PA'!$P$5:$P$2010=D$1),('Diário 4º PA'!$F$5:$F$2010))+SUMPRODUCT(-(Comp.!$D$5:$D$254='Analítico Cp.'!$B74),-(Comp.!$L$5:$L$254=D$1),(Comp.!$E$5:$E$254))</f>
        <v>0</v>
      </c>
      <c r="E74" s="15">
        <f>SUMPRODUCT(-('Diário 1º PA'!$E$5:$E$1982='Analítico Cp.'!$B74),-('Diário 1º PA'!$P$5:$P$1982=E$1),('Diário 1º PA'!$F$5:$F$1982))+SUMPRODUCT(-('Diário 2º PA'!$E$5:$E$2027='Analítico Cp.'!$B74),-('Diário 2º PA'!$P$5:$P$2027=E$1),('Diário 2º PA'!$F$5:$F$2027))+SUMPRODUCT(-('Diário 3º PA'!$E$5:$E$2043='Analítico Cp.'!$B74),-('Diário 3º PA'!$P$5:$P$2043=E$1),('Diário 3º PA'!$F$5:$F$2043))+SUMPRODUCT(-('Diário 4º PA'!$E$5:$E$2010='Analítico Cp.'!$B74),-('Diário 4º PA'!$P$5:$P$2010=E$1),('Diário 4º PA'!$F$5:$F$2010))+SUMPRODUCT(-(Comp.!$D$5:$D$254='Analítico Cp.'!$B74),-(Comp.!$L$5:$L$254=E$1),(Comp.!$E$5:$E$254))</f>
        <v>0</v>
      </c>
      <c r="F74" s="15">
        <f>SUMPRODUCT(-('Diário 1º PA'!$E$5:$E$1982='Analítico Cp.'!$B74),-('Diário 1º PA'!$P$5:$P$1982=F$1),('Diário 1º PA'!$F$5:$F$1982))+SUMPRODUCT(-('Diário 2º PA'!$E$5:$E$2027='Analítico Cp.'!$B74),-('Diário 2º PA'!$P$5:$P$2027=F$1),('Diário 2º PA'!$F$5:$F$2027))+SUMPRODUCT(-('Diário 3º PA'!$E$5:$E$2043='Analítico Cp.'!$B74),-('Diário 3º PA'!$P$5:$P$2043=F$1),('Diário 3º PA'!$F$5:$F$2043))+SUMPRODUCT(-('Diário 4º PA'!$E$5:$E$2010='Analítico Cp.'!$B74),-('Diário 4º PA'!$P$5:$P$2010=F$1),('Diário 4º PA'!$F$5:$F$2010))+SUMPRODUCT(-(Comp.!$D$5:$D$254='Analítico Cp.'!$B74),-(Comp.!$L$5:$L$254=F$1),(Comp.!$E$5:$E$254))</f>
        <v>0</v>
      </c>
      <c r="G74" s="15">
        <f>SUMPRODUCT(-('Diário 1º PA'!$E$5:$E$1982='Analítico Cp.'!$B74),-('Diário 1º PA'!$P$5:$P$1982=G$1),('Diário 1º PA'!$F$5:$F$1982))+SUMPRODUCT(-('Diário 2º PA'!$E$5:$E$2027='Analítico Cp.'!$B74),-('Diário 2º PA'!$P$5:$P$2027=G$1),('Diário 2º PA'!$F$5:$F$2027))+SUMPRODUCT(-('Diário 3º PA'!$E$5:$E$2043='Analítico Cp.'!$B74),-('Diário 3º PA'!$P$5:$P$2043=G$1),('Diário 3º PA'!$F$5:$F$2043))+SUMPRODUCT(-('Diário 4º PA'!$E$5:$E$2010='Analítico Cp.'!$B74),-('Diário 4º PA'!$P$5:$P$2010=G$1),('Diário 4º PA'!$F$5:$F$2010))+SUMPRODUCT(-(Comp.!$D$5:$D$254='Analítico Cp.'!$B74),-(Comp.!$L$5:$L$254=G$1),(Comp.!$E$5:$E$254))</f>
        <v>0</v>
      </c>
      <c r="H74" s="15">
        <f>SUMPRODUCT(-('Diário 1º PA'!$E$5:$E$1982='Analítico Cp.'!$B74),-('Diário 1º PA'!$P$5:$P$1982=H$1),('Diário 1º PA'!$F$5:$F$1982))+SUMPRODUCT(-('Diário 2º PA'!$E$5:$E$2027='Analítico Cp.'!$B74),-('Diário 2º PA'!$P$5:$P$2027=H$1),('Diário 2º PA'!$F$5:$F$2027))+SUMPRODUCT(-('Diário 3º PA'!$E$5:$E$2043='Analítico Cp.'!$B74),-('Diário 3º PA'!$P$5:$P$2043=H$1),('Diário 3º PA'!$F$5:$F$2043))+SUMPRODUCT(-('Diário 4º PA'!$E$5:$E$2010='Analítico Cp.'!$B74),-('Diário 4º PA'!$P$5:$P$2010=H$1),('Diário 4º PA'!$F$5:$F$2010))+SUMPRODUCT(-(Comp.!$D$5:$D$254='Analítico Cp.'!$B74),-(Comp.!$L$5:$L$254=H$1),(Comp.!$E$5:$E$254))</f>
        <v>0</v>
      </c>
      <c r="I74" s="15">
        <f>SUMPRODUCT(-('Diário 1º PA'!$E$5:$E$1982='Analítico Cp.'!$B74),-('Diário 1º PA'!$P$5:$P$1982=I$1),('Diário 1º PA'!$F$5:$F$1982))+SUMPRODUCT(-('Diário 2º PA'!$E$5:$E$2027='Analítico Cp.'!$B74),-('Diário 2º PA'!$P$5:$P$2027=I$1),('Diário 2º PA'!$F$5:$F$2027))+SUMPRODUCT(-('Diário 3º PA'!$E$5:$E$2043='Analítico Cp.'!$B74),-('Diário 3º PA'!$P$5:$P$2043=I$1),('Diário 3º PA'!$F$5:$F$2043))+SUMPRODUCT(-('Diário 4º PA'!$E$5:$E$2010='Analítico Cp.'!$B74),-('Diário 4º PA'!$P$5:$P$2010=I$1),('Diário 4º PA'!$F$5:$F$2010))+SUMPRODUCT(-(Comp.!$D$5:$D$254='Analítico Cp.'!$B74),-(Comp.!$L$5:$L$254=I$1),(Comp.!$E$5:$E$254))</f>
        <v>0</v>
      </c>
      <c r="J74" s="15">
        <f>SUMPRODUCT(-('Diário 1º PA'!$E$5:$E$1982='Analítico Cp.'!$B74),-('Diário 1º PA'!$P$5:$P$1982=J$1),('Diário 1º PA'!$F$5:$F$1982))+SUMPRODUCT(-('Diário 2º PA'!$E$5:$E$2027='Analítico Cp.'!$B74),-('Diário 2º PA'!$P$5:$P$2027=J$1),('Diário 2º PA'!$F$5:$F$2027))+SUMPRODUCT(-('Diário 3º PA'!$E$5:$E$2043='Analítico Cp.'!$B74),-('Diário 3º PA'!$P$5:$P$2043=J$1),('Diário 3º PA'!$F$5:$F$2043))+SUMPRODUCT(-('Diário 4º PA'!$E$5:$E$2010='Analítico Cp.'!$B74),-('Diário 4º PA'!$P$5:$P$2010=J$1),('Diário 4º PA'!$F$5:$F$2010))+SUMPRODUCT(-(Comp.!$D$5:$D$254='Analítico Cp.'!$B74),-(Comp.!$L$5:$L$254=J$1),(Comp.!$E$5:$E$254))</f>
        <v>0</v>
      </c>
      <c r="K74" s="15">
        <f>SUMPRODUCT(-('Diário 1º PA'!$E$5:$E$1982='Analítico Cp.'!$B74),-('Diário 1º PA'!$P$5:$P$1982=K$1),('Diário 1º PA'!$F$5:$F$1982))+SUMPRODUCT(-('Diário 2º PA'!$E$5:$E$2027='Analítico Cp.'!$B74),-('Diário 2º PA'!$P$5:$P$2027=K$1),('Diário 2º PA'!$F$5:$F$2027))+SUMPRODUCT(-('Diário 3º PA'!$E$5:$E$2043='Analítico Cp.'!$B74),-('Diário 3º PA'!$P$5:$P$2043=K$1),('Diário 3º PA'!$F$5:$F$2043))+SUMPRODUCT(-('Diário 4º PA'!$E$5:$E$2010='Analítico Cp.'!$B74),-('Diário 4º PA'!$P$5:$P$2010=K$1),('Diário 4º PA'!$F$5:$F$2010))+SUMPRODUCT(-(Comp.!$D$5:$D$254='Analítico Cp.'!$B74),-(Comp.!$L$5:$L$254=K$1),(Comp.!$E$5:$E$254))</f>
        <v>0</v>
      </c>
      <c r="L74" s="15">
        <f>SUMPRODUCT(-('Diário 1º PA'!$E$5:$E$1982='Analítico Cp.'!$B74),-('Diário 1º PA'!$P$5:$P$1982=L$1),('Diário 1º PA'!$F$5:$F$1982))+SUMPRODUCT(-('Diário 2º PA'!$E$5:$E$2027='Analítico Cp.'!$B74),-('Diário 2º PA'!$P$5:$P$2027=L$1),('Diário 2º PA'!$F$5:$F$2027))+SUMPRODUCT(-('Diário 3º PA'!$E$5:$E$2043='Analítico Cp.'!$B74),-('Diário 3º PA'!$P$5:$P$2043=L$1),('Diário 3º PA'!$F$5:$F$2043))+SUMPRODUCT(-('Diário 4º PA'!$E$5:$E$2010='Analítico Cp.'!$B74),-('Diário 4º PA'!$P$5:$P$2010=L$1),('Diário 4º PA'!$F$5:$F$2010))+SUMPRODUCT(-(Comp.!$D$5:$D$254='Analítico Cp.'!$B74),-(Comp.!$L$5:$L$254=L$1),(Comp.!$E$5:$E$254))</f>
        <v>0</v>
      </c>
      <c r="M74" s="15">
        <f>SUMPRODUCT(-('Diário 1º PA'!$E$5:$E$1982='Analítico Cp.'!$B74),-('Diário 1º PA'!$P$5:$P$1982=M$1),('Diário 1º PA'!$F$5:$F$1982))+SUMPRODUCT(-('Diário 2º PA'!$E$5:$E$2027='Analítico Cp.'!$B74),-('Diário 2º PA'!$P$5:$P$2027=M$1),('Diário 2º PA'!$F$5:$F$2027))+SUMPRODUCT(-('Diário 3º PA'!$E$5:$E$2043='Analítico Cp.'!$B74),-('Diário 3º PA'!$P$5:$P$2043=M$1),('Diário 3º PA'!$F$5:$F$2043))+SUMPRODUCT(-('Diário 4º PA'!$E$5:$E$2010='Analítico Cp.'!$B74),-('Diário 4º PA'!$P$5:$P$2010=M$1),('Diário 4º PA'!$F$5:$F$2010))+SUMPRODUCT(-(Comp.!$D$5:$D$254='Analítico Cp.'!$B74),-(Comp.!$L$5:$L$254=M$1),(Comp.!$E$5:$E$254))</f>
        <v>0</v>
      </c>
      <c r="N74" s="15">
        <f>SUMPRODUCT(-('Diário 1º PA'!$E$5:$E$1982='Analítico Cp.'!$B74),-('Diário 1º PA'!$P$5:$P$1982=N$1),('Diário 1º PA'!$F$5:$F$1982))+SUMPRODUCT(-('Diário 2º PA'!$E$5:$E$2027='Analítico Cp.'!$B74),-('Diário 2º PA'!$P$5:$P$2027=N$1),('Diário 2º PA'!$F$5:$F$2027))+SUMPRODUCT(-('Diário 3º PA'!$E$5:$E$2043='Analítico Cp.'!$B74),-('Diário 3º PA'!$P$5:$P$2043=N$1),('Diário 3º PA'!$F$5:$F$2043))+SUMPRODUCT(-('Diário 4º PA'!$E$5:$E$2010='Analítico Cp.'!$B74),-('Diário 4º PA'!$P$5:$P$2010=N$1),('Diário 4º PA'!$F$5:$F$2010))+SUMPRODUCT(-(Comp.!$D$5:$D$254='Analítico Cp.'!$B74),-(Comp.!$L$5:$L$254=N$1),(Comp.!$E$5:$E$254))</f>
        <v>0</v>
      </c>
      <c r="O74" s="16">
        <f t="shared" si="12"/>
        <v>0</v>
      </c>
      <c r="P74" s="191">
        <f t="shared" si="11"/>
        <v>0</v>
      </c>
    </row>
    <row r="75" spans="1:16" ht="23.25" customHeight="1" x14ac:dyDescent="0.2">
      <c r="A75" s="68" t="s">
        <v>129</v>
      </c>
      <c r="B75" s="113" t="s">
        <v>185</v>
      </c>
      <c r="C75" s="15">
        <f>SUMPRODUCT(-('Diário 1º PA'!$E$5:$E$1982='Analítico Cp.'!$B75),-('Diário 1º PA'!$P$5:$P$1982=C$1),('Diário 1º PA'!$F$5:$F$1982))+SUMPRODUCT(-('Diário 2º PA'!$E$5:$E$2027='Analítico Cp.'!$B75),-('Diário 2º PA'!$P$5:$P$2027=C$1),('Diário 2º PA'!$F$5:$F$2027))+SUMPRODUCT(-('Diário 3º PA'!$E$5:$E$2043='Analítico Cp.'!$B75),-('Diário 3º PA'!$P$5:$P$2043=C$1),('Diário 3º PA'!$F$5:$F$2043))+SUMPRODUCT(-('Diário 4º PA'!$E$5:$E$2010='Analítico Cp.'!$B75),-('Diário 4º PA'!$P$5:$P$2010=C$1),('Diário 4º PA'!$F$5:$F$2010))+SUMPRODUCT(-(Comp.!$D$5:$D$254='Analítico Cp.'!$B75),-(Comp.!$L$5:$L$254=C$1),(Comp.!$E$5:$E$254))</f>
        <v>0</v>
      </c>
      <c r="D75" s="15">
        <f>SUMPRODUCT(-('Diário 1º PA'!$E$5:$E$1982='Analítico Cp.'!$B75),-('Diário 1º PA'!$P$5:$P$1982=D$1),('Diário 1º PA'!$F$5:$F$1982))+SUMPRODUCT(-('Diário 2º PA'!$E$5:$E$2027='Analítico Cp.'!$B75),-('Diário 2º PA'!$P$5:$P$2027=D$1),('Diário 2º PA'!$F$5:$F$2027))+SUMPRODUCT(-('Diário 3º PA'!$E$5:$E$2043='Analítico Cp.'!$B75),-('Diário 3º PA'!$P$5:$P$2043=D$1),('Diário 3º PA'!$F$5:$F$2043))+SUMPRODUCT(-('Diário 4º PA'!$E$5:$E$2010='Analítico Cp.'!$B75),-('Diário 4º PA'!$P$5:$P$2010=D$1),('Diário 4º PA'!$F$5:$F$2010))+SUMPRODUCT(-(Comp.!$D$5:$D$254='Analítico Cp.'!$B75),-(Comp.!$L$5:$L$254=D$1),(Comp.!$E$5:$E$254))</f>
        <v>0</v>
      </c>
      <c r="E75" s="15">
        <f>SUMPRODUCT(-('Diário 1º PA'!$E$5:$E$1982='Analítico Cp.'!$B75),-('Diário 1º PA'!$P$5:$P$1982=E$1),('Diário 1º PA'!$F$5:$F$1982))+SUMPRODUCT(-('Diário 2º PA'!$E$5:$E$2027='Analítico Cp.'!$B75),-('Diário 2º PA'!$P$5:$P$2027=E$1),('Diário 2º PA'!$F$5:$F$2027))+SUMPRODUCT(-('Diário 3º PA'!$E$5:$E$2043='Analítico Cp.'!$B75),-('Diário 3º PA'!$P$5:$P$2043=E$1),('Diário 3º PA'!$F$5:$F$2043))+SUMPRODUCT(-('Diário 4º PA'!$E$5:$E$2010='Analítico Cp.'!$B75),-('Diário 4º PA'!$P$5:$P$2010=E$1),('Diário 4º PA'!$F$5:$F$2010))+SUMPRODUCT(-(Comp.!$D$5:$D$254='Analítico Cp.'!$B75),-(Comp.!$L$5:$L$254=E$1),(Comp.!$E$5:$E$254))</f>
        <v>0</v>
      </c>
      <c r="F75" s="15">
        <f>SUMPRODUCT(-('Diário 1º PA'!$E$5:$E$1982='Analítico Cp.'!$B75),-('Diário 1º PA'!$P$5:$P$1982=F$1),('Diário 1º PA'!$F$5:$F$1982))+SUMPRODUCT(-('Diário 2º PA'!$E$5:$E$2027='Analítico Cp.'!$B75),-('Diário 2º PA'!$P$5:$P$2027=F$1),('Diário 2º PA'!$F$5:$F$2027))+SUMPRODUCT(-('Diário 3º PA'!$E$5:$E$2043='Analítico Cp.'!$B75),-('Diário 3º PA'!$P$5:$P$2043=F$1),('Diário 3º PA'!$F$5:$F$2043))+SUMPRODUCT(-('Diário 4º PA'!$E$5:$E$2010='Analítico Cp.'!$B75),-('Diário 4º PA'!$P$5:$P$2010=F$1),('Diário 4º PA'!$F$5:$F$2010))+SUMPRODUCT(-(Comp.!$D$5:$D$254='Analítico Cp.'!$B75),-(Comp.!$L$5:$L$254=F$1),(Comp.!$E$5:$E$254))</f>
        <v>0</v>
      </c>
      <c r="G75" s="15">
        <f>SUMPRODUCT(-('Diário 1º PA'!$E$5:$E$1982='Analítico Cp.'!$B75),-('Diário 1º PA'!$P$5:$P$1982=G$1),('Diário 1º PA'!$F$5:$F$1982))+SUMPRODUCT(-('Diário 2º PA'!$E$5:$E$2027='Analítico Cp.'!$B75),-('Diário 2º PA'!$P$5:$P$2027=G$1),('Diário 2º PA'!$F$5:$F$2027))+SUMPRODUCT(-('Diário 3º PA'!$E$5:$E$2043='Analítico Cp.'!$B75),-('Diário 3º PA'!$P$5:$P$2043=G$1),('Diário 3º PA'!$F$5:$F$2043))+SUMPRODUCT(-('Diário 4º PA'!$E$5:$E$2010='Analítico Cp.'!$B75),-('Diário 4º PA'!$P$5:$P$2010=G$1),('Diário 4º PA'!$F$5:$F$2010))+SUMPRODUCT(-(Comp.!$D$5:$D$254='Analítico Cp.'!$B75),-(Comp.!$L$5:$L$254=G$1),(Comp.!$E$5:$E$254))</f>
        <v>0</v>
      </c>
      <c r="H75" s="15">
        <f>SUMPRODUCT(-('Diário 1º PA'!$E$5:$E$1982='Analítico Cp.'!$B75),-('Diário 1º PA'!$P$5:$P$1982=H$1),('Diário 1º PA'!$F$5:$F$1982))+SUMPRODUCT(-('Diário 2º PA'!$E$5:$E$2027='Analítico Cp.'!$B75),-('Diário 2º PA'!$P$5:$P$2027=H$1),('Diário 2º PA'!$F$5:$F$2027))+SUMPRODUCT(-('Diário 3º PA'!$E$5:$E$2043='Analítico Cp.'!$B75),-('Diário 3º PA'!$P$5:$P$2043=H$1),('Diário 3º PA'!$F$5:$F$2043))+SUMPRODUCT(-('Diário 4º PA'!$E$5:$E$2010='Analítico Cp.'!$B75),-('Diário 4º PA'!$P$5:$P$2010=H$1),('Diário 4º PA'!$F$5:$F$2010))+SUMPRODUCT(-(Comp.!$D$5:$D$254='Analítico Cp.'!$B75),-(Comp.!$L$5:$L$254=H$1),(Comp.!$E$5:$E$254))</f>
        <v>0</v>
      </c>
      <c r="I75" s="15">
        <f>SUMPRODUCT(-('Diário 1º PA'!$E$5:$E$1982='Analítico Cp.'!$B75),-('Diário 1º PA'!$P$5:$P$1982=I$1),('Diário 1º PA'!$F$5:$F$1982))+SUMPRODUCT(-('Diário 2º PA'!$E$5:$E$2027='Analítico Cp.'!$B75),-('Diário 2º PA'!$P$5:$P$2027=I$1),('Diário 2º PA'!$F$5:$F$2027))+SUMPRODUCT(-('Diário 3º PA'!$E$5:$E$2043='Analítico Cp.'!$B75),-('Diário 3º PA'!$P$5:$P$2043=I$1),('Diário 3º PA'!$F$5:$F$2043))+SUMPRODUCT(-('Diário 4º PA'!$E$5:$E$2010='Analítico Cp.'!$B75),-('Diário 4º PA'!$P$5:$P$2010=I$1),('Diário 4º PA'!$F$5:$F$2010))+SUMPRODUCT(-(Comp.!$D$5:$D$254='Analítico Cp.'!$B75),-(Comp.!$L$5:$L$254=I$1),(Comp.!$E$5:$E$254))</f>
        <v>0</v>
      </c>
      <c r="J75" s="15">
        <f>SUMPRODUCT(-('Diário 1º PA'!$E$5:$E$1982='Analítico Cp.'!$B75),-('Diário 1º PA'!$P$5:$P$1982=J$1),('Diário 1º PA'!$F$5:$F$1982))+SUMPRODUCT(-('Diário 2º PA'!$E$5:$E$2027='Analítico Cp.'!$B75),-('Diário 2º PA'!$P$5:$P$2027=J$1),('Diário 2º PA'!$F$5:$F$2027))+SUMPRODUCT(-('Diário 3º PA'!$E$5:$E$2043='Analítico Cp.'!$B75),-('Diário 3º PA'!$P$5:$P$2043=J$1),('Diário 3º PA'!$F$5:$F$2043))+SUMPRODUCT(-('Diário 4º PA'!$E$5:$E$2010='Analítico Cp.'!$B75),-('Diário 4º PA'!$P$5:$P$2010=J$1),('Diário 4º PA'!$F$5:$F$2010))+SUMPRODUCT(-(Comp.!$D$5:$D$254='Analítico Cp.'!$B75),-(Comp.!$L$5:$L$254=J$1),(Comp.!$E$5:$E$254))</f>
        <v>0</v>
      </c>
      <c r="K75" s="15">
        <f>SUMPRODUCT(-('Diário 1º PA'!$E$5:$E$1982='Analítico Cp.'!$B75),-('Diário 1º PA'!$P$5:$P$1982=K$1),('Diário 1º PA'!$F$5:$F$1982))+SUMPRODUCT(-('Diário 2º PA'!$E$5:$E$2027='Analítico Cp.'!$B75),-('Diário 2º PA'!$P$5:$P$2027=K$1),('Diário 2º PA'!$F$5:$F$2027))+SUMPRODUCT(-('Diário 3º PA'!$E$5:$E$2043='Analítico Cp.'!$B75),-('Diário 3º PA'!$P$5:$P$2043=K$1),('Diário 3º PA'!$F$5:$F$2043))+SUMPRODUCT(-('Diário 4º PA'!$E$5:$E$2010='Analítico Cp.'!$B75),-('Diário 4º PA'!$P$5:$P$2010=K$1),('Diário 4º PA'!$F$5:$F$2010))+SUMPRODUCT(-(Comp.!$D$5:$D$254='Analítico Cp.'!$B75),-(Comp.!$L$5:$L$254=K$1),(Comp.!$E$5:$E$254))</f>
        <v>0</v>
      </c>
      <c r="L75" s="15">
        <f>SUMPRODUCT(-('Diário 1º PA'!$E$5:$E$1982='Analítico Cp.'!$B75),-('Diário 1º PA'!$P$5:$P$1982=L$1),('Diário 1º PA'!$F$5:$F$1982))+SUMPRODUCT(-('Diário 2º PA'!$E$5:$E$2027='Analítico Cp.'!$B75),-('Diário 2º PA'!$P$5:$P$2027=L$1),('Diário 2º PA'!$F$5:$F$2027))+SUMPRODUCT(-('Diário 3º PA'!$E$5:$E$2043='Analítico Cp.'!$B75),-('Diário 3º PA'!$P$5:$P$2043=L$1),('Diário 3º PA'!$F$5:$F$2043))+SUMPRODUCT(-('Diário 4º PA'!$E$5:$E$2010='Analítico Cp.'!$B75),-('Diário 4º PA'!$P$5:$P$2010=L$1),('Diário 4º PA'!$F$5:$F$2010))+SUMPRODUCT(-(Comp.!$D$5:$D$254='Analítico Cp.'!$B75),-(Comp.!$L$5:$L$254=L$1),(Comp.!$E$5:$E$254))</f>
        <v>0</v>
      </c>
      <c r="M75" s="15">
        <f>SUMPRODUCT(-('Diário 1º PA'!$E$5:$E$1982='Analítico Cp.'!$B75),-('Diário 1º PA'!$P$5:$P$1982=M$1),('Diário 1º PA'!$F$5:$F$1982))+SUMPRODUCT(-('Diário 2º PA'!$E$5:$E$2027='Analítico Cp.'!$B75),-('Diário 2º PA'!$P$5:$P$2027=M$1),('Diário 2º PA'!$F$5:$F$2027))+SUMPRODUCT(-('Diário 3º PA'!$E$5:$E$2043='Analítico Cp.'!$B75),-('Diário 3º PA'!$P$5:$P$2043=M$1),('Diário 3º PA'!$F$5:$F$2043))+SUMPRODUCT(-('Diário 4º PA'!$E$5:$E$2010='Analítico Cp.'!$B75),-('Diário 4º PA'!$P$5:$P$2010=M$1),('Diário 4º PA'!$F$5:$F$2010))+SUMPRODUCT(-(Comp.!$D$5:$D$254='Analítico Cp.'!$B75),-(Comp.!$L$5:$L$254=M$1),(Comp.!$E$5:$E$254))</f>
        <v>0</v>
      </c>
      <c r="N75" s="15">
        <f>SUMPRODUCT(-('Diário 1º PA'!$E$5:$E$1982='Analítico Cp.'!$B75),-('Diário 1º PA'!$P$5:$P$1982=N$1),('Diário 1º PA'!$F$5:$F$1982))+SUMPRODUCT(-('Diário 2º PA'!$E$5:$E$2027='Analítico Cp.'!$B75),-('Diário 2º PA'!$P$5:$P$2027=N$1),('Diário 2º PA'!$F$5:$F$2027))+SUMPRODUCT(-('Diário 3º PA'!$E$5:$E$2043='Analítico Cp.'!$B75),-('Diário 3º PA'!$P$5:$P$2043=N$1),('Diário 3º PA'!$F$5:$F$2043))+SUMPRODUCT(-('Diário 4º PA'!$E$5:$E$2010='Analítico Cp.'!$B75),-('Diário 4º PA'!$P$5:$P$2010=N$1),('Diário 4º PA'!$F$5:$F$2010))+SUMPRODUCT(-(Comp.!$D$5:$D$254='Analítico Cp.'!$B75),-(Comp.!$L$5:$L$254=N$1),(Comp.!$E$5:$E$254))</f>
        <v>0</v>
      </c>
      <c r="O75" s="16">
        <f t="shared" si="12"/>
        <v>0</v>
      </c>
      <c r="P75" s="191">
        <f t="shared" si="11"/>
        <v>0</v>
      </c>
    </row>
    <row r="76" spans="1:16" ht="23.25" customHeight="1" x14ac:dyDescent="0.2">
      <c r="A76" s="68" t="s">
        <v>130</v>
      </c>
      <c r="B76" s="114" t="s">
        <v>186</v>
      </c>
      <c r="C76" s="15">
        <f>SUMPRODUCT(-('Diário 1º PA'!$E$5:$E$1982='Analítico Cp.'!$B76),-('Diário 1º PA'!$P$5:$P$1982=C$1),('Diário 1º PA'!$F$5:$F$1982))+SUMPRODUCT(-('Diário 2º PA'!$E$5:$E$2027='Analítico Cp.'!$B76),-('Diário 2º PA'!$P$5:$P$2027=C$1),('Diário 2º PA'!$F$5:$F$2027))+SUMPRODUCT(-('Diário 3º PA'!$E$5:$E$2043='Analítico Cp.'!$B76),-('Diário 3º PA'!$P$5:$P$2043=C$1),('Diário 3º PA'!$F$5:$F$2043))+SUMPRODUCT(-('Diário 4º PA'!$E$5:$E$2010='Analítico Cp.'!$B76),-('Diário 4º PA'!$P$5:$P$2010=C$1),('Diário 4º PA'!$F$5:$F$2010))+SUMPRODUCT(-(Comp.!$D$5:$D$254='Analítico Cp.'!$B76),-(Comp.!$L$5:$L$254=C$1),(Comp.!$E$5:$E$254))</f>
        <v>0</v>
      </c>
      <c r="D76" s="15">
        <f>SUMPRODUCT(-('Diário 1º PA'!$E$5:$E$1982='Analítico Cp.'!$B76),-('Diário 1º PA'!$P$5:$P$1982=D$1),('Diário 1º PA'!$F$5:$F$1982))+SUMPRODUCT(-('Diário 2º PA'!$E$5:$E$2027='Analítico Cp.'!$B76),-('Diário 2º PA'!$P$5:$P$2027=D$1),('Diário 2º PA'!$F$5:$F$2027))+SUMPRODUCT(-('Diário 3º PA'!$E$5:$E$2043='Analítico Cp.'!$B76),-('Diário 3º PA'!$P$5:$P$2043=D$1),('Diário 3º PA'!$F$5:$F$2043))+SUMPRODUCT(-('Diário 4º PA'!$E$5:$E$2010='Analítico Cp.'!$B76),-('Diário 4º PA'!$P$5:$P$2010=D$1),('Diário 4º PA'!$F$5:$F$2010))+SUMPRODUCT(-(Comp.!$D$5:$D$254='Analítico Cp.'!$B76),-(Comp.!$L$5:$L$254=D$1),(Comp.!$E$5:$E$254))</f>
        <v>1993</v>
      </c>
      <c r="E76" s="15">
        <f>SUMPRODUCT(-('Diário 1º PA'!$E$5:$E$1982='Analítico Cp.'!$B76),-('Diário 1º PA'!$P$5:$P$1982=E$1),('Diário 1º PA'!$F$5:$F$1982))+SUMPRODUCT(-('Diário 2º PA'!$E$5:$E$2027='Analítico Cp.'!$B76),-('Diário 2º PA'!$P$5:$P$2027=E$1),('Diário 2º PA'!$F$5:$F$2027))+SUMPRODUCT(-('Diário 3º PA'!$E$5:$E$2043='Analítico Cp.'!$B76),-('Diário 3º PA'!$P$5:$P$2043=E$1),('Diário 3º PA'!$F$5:$F$2043))+SUMPRODUCT(-('Diário 4º PA'!$E$5:$E$2010='Analítico Cp.'!$B76),-('Diário 4º PA'!$P$5:$P$2010=E$1),('Diário 4º PA'!$F$5:$F$2010))+SUMPRODUCT(-(Comp.!$D$5:$D$254='Analítico Cp.'!$B76),-(Comp.!$L$5:$L$254=E$1),(Comp.!$E$5:$E$254))</f>
        <v>33055.5</v>
      </c>
      <c r="F76" s="15">
        <f>SUMPRODUCT(-('Diário 1º PA'!$E$5:$E$1982='Analítico Cp.'!$B76),-('Diário 1º PA'!$P$5:$P$1982=F$1),('Diário 1º PA'!$F$5:$F$1982))+SUMPRODUCT(-('Diário 2º PA'!$E$5:$E$2027='Analítico Cp.'!$B76),-('Diário 2º PA'!$P$5:$P$2027=F$1),('Diário 2º PA'!$F$5:$F$2027))+SUMPRODUCT(-('Diário 3º PA'!$E$5:$E$2043='Analítico Cp.'!$B76),-('Diário 3º PA'!$P$5:$P$2043=F$1),('Diário 3º PA'!$F$5:$F$2043))+SUMPRODUCT(-('Diário 4º PA'!$E$5:$E$2010='Analítico Cp.'!$B76),-('Diário 4º PA'!$P$5:$P$2010=F$1),('Diário 4º PA'!$F$5:$F$2010))+SUMPRODUCT(-(Comp.!$D$5:$D$254='Analítico Cp.'!$B76),-(Comp.!$L$5:$L$254=F$1),(Comp.!$E$5:$E$254))</f>
        <v>0</v>
      </c>
      <c r="G76" s="15">
        <f>SUMPRODUCT(-('Diário 1º PA'!$E$5:$E$1982='Analítico Cp.'!$B76),-('Diário 1º PA'!$P$5:$P$1982=G$1),('Diário 1º PA'!$F$5:$F$1982))+SUMPRODUCT(-('Diário 2º PA'!$E$5:$E$2027='Analítico Cp.'!$B76),-('Diário 2º PA'!$P$5:$P$2027=G$1),('Diário 2º PA'!$F$5:$F$2027))+SUMPRODUCT(-('Diário 3º PA'!$E$5:$E$2043='Analítico Cp.'!$B76),-('Diário 3º PA'!$P$5:$P$2043=G$1),('Diário 3º PA'!$F$5:$F$2043))+SUMPRODUCT(-('Diário 4º PA'!$E$5:$E$2010='Analítico Cp.'!$B76),-('Diário 4º PA'!$P$5:$P$2010=G$1),('Diário 4º PA'!$F$5:$F$2010))+SUMPRODUCT(-(Comp.!$D$5:$D$254='Analítico Cp.'!$B76),-(Comp.!$L$5:$L$254=G$1),(Comp.!$E$5:$E$254))</f>
        <v>0</v>
      </c>
      <c r="H76" s="15">
        <f>SUMPRODUCT(-('Diário 1º PA'!$E$5:$E$1982='Analítico Cp.'!$B76),-('Diário 1º PA'!$P$5:$P$1982=H$1),('Diário 1º PA'!$F$5:$F$1982))+SUMPRODUCT(-('Diário 2º PA'!$E$5:$E$2027='Analítico Cp.'!$B76),-('Diário 2º PA'!$P$5:$P$2027=H$1),('Diário 2º PA'!$F$5:$F$2027))+SUMPRODUCT(-('Diário 3º PA'!$E$5:$E$2043='Analítico Cp.'!$B76),-('Diário 3º PA'!$P$5:$P$2043=H$1),('Diário 3º PA'!$F$5:$F$2043))+SUMPRODUCT(-('Diário 4º PA'!$E$5:$E$2010='Analítico Cp.'!$B76),-('Diário 4º PA'!$P$5:$P$2010=H$1),('Diário 4º PA'!$F$5:$F$2010))+SUMPRODUCT(-(Comp.!$D$5:$D$254='Analítico Cp.'!$B76),-(Comp.!$L$5:$L$254=H$1),(Comp.!$E$5:$E$254))</f>
        <v>0</v>
      </c>
      <c r="I76" s="15">
        <f>SUMPRODUCT(-('Diário 1º PA'!$E$5:$E$1982='Analítico Cp.'!$B76),-('Diário 1º PA'!$P$5:$P$1982=I$1),('Diário 1º PA'!$F$5:$F$1982))+SUMPRODUCT(-('Diário 2º PA'!$E$5:$E$2027='Analítico Cp.'!$B76),-('Diário 2º PA'!$P$5:$P$2027=I$1),('Diário 2º PA'!$F$5:$F$2027))+SUMPRODUCT(-('Diário 3º PA'!$E$5:$E$2043='Analítico Cp.'!$B76),-('Diário 3º PA'!$P$5:$P$2043=I$1),('Diário 3º PA'!$F$5:$F$2043))+SUMPRODUCT(-('Diário 4º PA'!$E$5:$E$2010='Analítico Cp.'!$B76),-('Diário 4º PA'!$P$5:$P$2010=I$1),('Diário 4º PA'!$F$5:$F$2010))+SUMPRODUCT(-(Comp.!$D$5:$D$254='Analítico Cp.'!$B76),-(Comp.!$L$5:$L$254=I$1),(Comp.!$E$5:$E$254))</f>
        <v>0</v>
      </c>
      <c r="J76" s="15">
        <f>SUMPRODUCT(-('Diário 1º PA'!$E$5:$E$1982='Analítico Cp.'!$B76),-('Diário 1º PA'!$P$5:$P$1982=J$1),('Diário 1º PA'!$F$5:$F$1982))+SUMPRODUCT(-('Diário 2º PA'!$E$5:$E$2027='Analítico Cp.'!$B76),-('Diário 2º PA'!$P$5:$P$2027=J$1),('Diário 2º PA'!$F$5:$F$2027))+SUMPRODUCT(-('Diário 3º PA'!$E$5:$E$2043='Analítico Cp.'!$B76),-('Diário 3º PA'!$P$5:$P$2043=J$1),('Diário 3º PA'!$F$5:$F$2043))+SUMPRODUCT(-('Diário 4º PA'!$E$5:$E$2010='Analítico Cp.'!$B76),-('Diário 4º PA'!$P$5:$P$2010=J$1),('Diário 4º PA'!$F$5:$F$2010))+SUMPRODUCT(-(Comp.!$D$5:$D$254='Analítico Cp.'!$B76),-(Comp.!$L$5:$L$254=J$1),(Comp.!$E$5:$E$254))</f>
        <v>0</v>
      </c>
      <c r="K76" s="15">
        <f>SUMPRODUCT(-('Diário 1º PA'!$E$5:$E$1982='Analítico Cp.'!$B76),-('Diário 1º PA'!$P$5:$P$1982=K$1),('Diário 1º PA'!$F$5:$F$1982))+SUMPRODUCT(-('Diário 2º PA'!$E$5:$E$2027='Analítico Cp.'!$B76),-('Diário 2º PA'!$P$5:$P$2027=K$1),('Diário 2º PA'!$F$5:$F$2027))+SUMPRODUCT(-('Diário 3º PA'!$E$5:$E$2043='Analítico Cp.'!$B76),-('Diário 3º PA'!$P$5:$P$2043=K$1),('Diário 3º PA'!$F$5:$F$2043))+SUMPRODUCT(-('Diário 4º PA'!$E$5:$E$2010='Analítico Cp.'!$B76),-('Diário 4º PA'!$P$5:$P$2010=K$1),('Diário 4º PA'!$F$5:$F$2010))+SUMPRODUCT(-(Comp.!$D$5:$D$254='Analítico Cp.'!$B76),-(Comp.!$L$5:$L$254=K$1),(Comp.!$E$5:$E$254))</f>
        <v>0</v>
      </c>
      <c r="L76" s="15">
        <f>SUMPRODUCT(-('Diário 1º PA'!$E$5:$E$1982='Analítico Cp.'!$B76),-('Diário 1º PA'!$P$5:$P$1982=L$1),('Diário 1º PA'!$F$5:$F$1982))+SUMPRODUCT(-('Diário 2º PA'!$E$5:$E$2027='Analítico Cp.'!$B76),-('Diário 2º PA'!$P$5:$P$2027=L$1),('Diário 2º PA'!$F$5:$F$2027))+SUMPRODUCT(-('Diário 3º PA'!$E$5:$E$2043='Analítico Cp.'!$B76),-('Diário 3º PA'!$P$5:$P$2043=L$1),('Diário 3º PA'!$F$5:$F$2043))+SUMPRODUCT(-('Diário 4º PA'!$E$5:$E$2010='Analítico Cp.'!$B76),-('Diário 4º PA'!$P$5:$P$2010=L$1),('Diário 4º PA'!$F$5:$F$2010))+SUMPRODUCT(-(Comp.!$D$5:$D$254='Analítico Cp.'!$B76),-(Comp.!$L$5:$L$254=L$1),(Comp.!$E$5:$E$254))</f>
        <v>0</v>
      </c>
      <c r="M76" s="15">
        <f>SUMPRODUCT(-('Diário 1º PA'!$E$5:$E$1982='Analítico Cp.'!$B76),-('Diário 1º PA'!$P$5:$P$1982=M$1),('Diário 1º PA'!$F$5:$F$1982))+SUMPRODUCT(-('Diário 2º PA'!$E$5:$E$2027='Analítico Cp.'!$B76),-('Diário 2º PA'!$P$5:$P$2027=M$1),('Diário 2º PA'!$F$5:$F$2027))+SUMPRODUCT(-('Diário 3º PA'!$E$5:$E$2043='Analítico Cp.'!$B76),-('Diário 3º PA'!$P$5:$P$2043=M$1),('Diário 3º PA'!$F$5:$F$2043))+SUMPRODUCT(-('Diário 4º PA'!$E$5:$E$2010='Analítico Cp.'!$B76),-('Diário 4º PA'!$P$5:$P$2010=M$1),('Diário 4º PA'!$F$5:$F$2010))+SUMPRODUCT(-(Comp.!$D$5:$D$254='Analítico Cp.'!$B76),-(Comp.!$L$5:$L$254=M$1),(Comp.!$E$5:$E$254))</f>
        <v>0</v>
      </c>
      <c r="N76" s="15">
        <f>SUMPRODUCT(-('Diário 1º PA'!$E$5:$E$1982='Analítico Cp.'!$B76),-('Diário 1º PA'!$P$5:$P$1982=N$1),('Diário 1º PA'!$F$5:$F$1982))+SUMPRODUCT(-('Diário 2º PA'!$E$5:$E$2027='Analítico Cp.'!$B76),-('Diário 2º PA'!$P$5:$P$2027=N$1),('Diário 2º PA'!$F$5:$F$2027))+SUMPRODUCT(-('Diário 3º PA'!$E$5:$E$2043='Analítico Cp.'!$B76),-('Diário 3º PA'!$P$5:$P$2043=N$1),('Diário 3º PA'!$F$5:$F$2043))+SUMPRODUCT(-('Diário 4º PA'!$E$5:$E$2010='Analítico Cp.'!$B76),-('Diário 4º PA'!$P$5:$P$2010=N$1),('Diário 4º PA'!$F$5:$F$2010))+SUMPRODUCT(-(Comp.!$D$5:$D$254='Analítico Cp.'!$B76),-(Comp.!$L$5:$L$254=N$1),(Comp.!$E$5:$E$254))</f>
        <v>0</v>
      </c>
      <c r="O76" s="16">
        <f t="shared" si="12"/>
        <v>35048.5</v>
      </c>
      <c r="P76" s="191">
        <f t="shared" si="11"/>
        <v>3.0332433004276395E-3</v>
      </c>
    </row>
    <row r="77" spans="1:16" ht="23.25" customHeight="1" x14ac:dyDescent="0.2">
      <c r="A77" s="68" t="s">
        <v>131</v>
      </c>
      <c r="B77" s="114" t="s">
        <v>187</v>
      </c>
      <c r="C77" s="15">
        <f>SUMPRODUCT(-('Diário 1º PA'!$E$5:$E$1982='Analítico Cp.'!$B77),-('Diário 1º PA'!$P$5:$P$1982=C$1),('Diário 1º PA'!$F$5:$F$1982))+SUMPRODUCT(-('Diário 2º PA'!$E$5:$E$2027='Analítico Cp.'!$B77),-('Diário 2º PA'!$P$5:$P$2027=C$1),('Diário 2º PA'!$F$5:$F$2027))+SUMPRODUCT(-('Diário 3º PA'!$E$5:$E$2043='Analítico Cp.'!$B77),-('Diário 3º PA'!$P$5:$P$2043=C$1),('Diário 3º PA'!$F$5:$F$2043))+SUMPRODUCT(-('Diário 4º PA'!$E$5:$E$2010='Analítico Cp.'!$B77),-('Diário 4º PA'!$P$5:$P$2010=C$1),('Diário 4º PA'!$F$5:$F$2010))+SUMPRODUCT(-(Comp.!$D$5:$D$254='Analítico Cp.'!$B77),-(Comp.!$L$5:$L$254=C$1),(Comp.!$E$5:$E$254))</f>
        <v>0</v>
      </c>
      <c r="D77" s="15">
        <f>SUMPRODUCT(-('Diário 1º PA'!$E$5:$E$1982='Analítico Cp.'!$B77),-('Diário 1º PA'!$P$5:$P$1982=D$1),('Diário 1º PA'!$F$5:$F$1982))+SUMPRODUCT(-('Diário 2º PA'!$E$5:$E$2027='Analítico Cp.'!$B77),-('Diário 2º PA'!$P$5:$P$2027=D$1),('Diário 2º PA'!$F$5:$F$2027))+SUMPRODUCT(-('Diário 3º PA'!$E$5:$E$2043='Analítico Cp.'!$B77),-('Diário 3º PA'!$P$5:$P$2043=D$1),('Diário 3º PA'!$F$5:$F$2043))+SUMPRODUCT(-('Diário 4º PA'!$E$5:$E$2010='Analítico Cp.'!$B77),-('Diário 4º PA'!$P$5:$P$2010=D$1),('Diário 4º PA'!$F$5:$F$2010))+SUMPRODUCT(-(Comp.!$D$5:$D$254='Analítico Cp.'!$B77),-(Comp.!$L$5:$L$254=D$1),(Comp.!$E$5:$E$254))</f>
        <v>12844.689999999999</v>
      </c>
      <c r="E77" s="15">
        <f>SUMPRODUCT(-('Diário 1º PA'!$E$5:$E$1982='Analítico Cp.'!$B77),-('Diário 1º PA'!$P$5:$P$1982=E$1),('Diário 1º PA'!$F$5:$F$1982))+SUMPRODUCT(-('Diário 2º PA'!$E$5:$E$2027='Analítico Cp.'!$B77),-('Diário 2º PA'!$P$5:$P$2027=E$1),('Diário 2º PA'!$F$5:$F$2027))+SUMPRODUCT(-('Diário 3º PA'!$E$5:$E$2043='Analítico Cp.'!$B77),-('Diário 3º PA'!$P$5:$P$2043=E$1),('Diário 3º PA'!$F$5:$F$2043))+SUMPRODUCT(-('Diário 4º PA'!$E$5:$E$2010='Analítico Cp.'!$B77),-('Diário 4º PA'!$P$5:$P$2010=E$1),('Diário 4º PA'!$F$5:$F$2010))+SUMPRODUCT(-(Comp.!$D$5:$D$254='Analítico Cp.'!$B77),-(Comp.!$L$5:$L$254=E$1),(Comp.!$E$5:$E$254))</f>
        <v>5267.46</v>
      </c>
      <c r="F77" s="15">
        <f>SUMPRODUCT(-('Diário 1º PA'!$E$5:$E$1982='Analítico Cp.'!$B77),-('Diário 1º PA'!$P$5:$P$1982=F$1),('Diário 1º PA'!$F$5:$F$1982))+SUMPRODUCT(-('Diário 2º PA'!$E$5:$E$2027='Analítico Cp.'!$B77),-('Diário 2º PA'!$P$5:$P$2027=F$1),('Diário 2º PA'!$F$5:$F$2027))+SUMPRODUCT(-('Diário 3º PA'!$E$5:$E$2043='Analítico Cp.'!$B77),-('Diário 3º PA'!$P$5:$P$2043=F$1),('Diário 3º PA'!$F$5:$F$2043))+SUMPRODUCT(-('Diário 4º PA'!$E$5:$E$2010='Analítico Cp.'!$B77),-('Diário 4º PA'!$P$5:$P$2010=F$1),('Diário 4º PA'!$F$5:$F$2010))+SUMPRODUCT(-(Comp.!$D$5:$D$254='Analítico Cp.'!$B77),-(Comp.!$L$5:$L$254=F$1),(Comp.!$E$5:$E$254))</f>
        <v>0</v>
      </c>
      <c r="G77" s="15">
        <f>SUMPRODUCT(-('Diário 1º PA'!$E$5:$E$1982='Analítico Cp.'!$B77),-('Diário 1º PA'!$P$5:$P$1982=G$1),('Diário 1º PA'!$F$5:$F$1982))+SUMPRODUCT(-('Diário 2º PA'!$E$5:$E$2027='Analítico Cp.'!$B77),-('Diário 2º PA'!$P$5:$P$2027=G$1),('Diário 2º PA'!$F$5:$F$2027))+SUMPRODUCT(-('Diário 3º PA'!$E$5:$E$2043='Analítico Cp.'!$B77),-('Diário 3º PA'!$P$5:$P$2043=G$1),('Diário 3º PA'!$F$5:$F$2043))+SUMPRODUCT(-('Diário 4º PA'!$E$5:$E$2010='Analítico Cp.'!$B77),-('Diário 4º PA'!$P$5:$P$2010=G$1),('Diário 4º PA'!$F$5:$F$2010))+SUMPRODUCT(-(Comp.!$D$5:$D$254='Analítico Cp.'!$B77),-(Comp.!$L$5:$L$254=G$1),(Comp.!$E$5:$E$254))</f>
        <v>0</v>
      </c>
      <c r="H77" s="15">
        <f>SUMPRODUCT(-('Diário 1º PA'!$E$5:$E$1982='Analítico Cp.'!$B77),-('Diário 1º PA'!$P$5:$P$1982=H$1),('Diário 1º PA'!$F$5:$F$1982))+SUMPRODUCT(-('Diário 2º PA'!$E$5:$E$2027='Analítico Cp.'!$B77),-('Diário 2º PA'!$P$5:$P$2027=H$1),('Diário 2º PA'!$F$5:$F$2027))+SUMPRODUCT(-('Diário 3º PA'!$E$5:$E$2043='Analítico Cp.'!$B77),-('Diário 3º PA'!$P$5:$P$2043=H$1),('Diário 3º PA'!$F$5:$F$2043))+SUMPRODUCT(-('Diário 4º PA'!$E$5:$E$2010='Analítico Cp.'!$B77),-('Diário 4º PA'!$P$5:$P$2010=H$1),('Diário 4º PA'!$F$5:$F$2010))+SUMPRODUCT(-(Comp.!$D$5:$D$254='Analítico Cp.'!$B77),-(Comp.!$L$5:$L$254=H$1),(Comp.!$E$5:$E$254))</f>
        <v>0</v>
      </c>
      <c r="I77" s="15">
        <f>SUMPRODUCT(-('Diário 1º PA'!$E$5:$E$1982='Analítico Cp.'!$B77),-('Diário 1º PA'!$P$5:$P$1982=I$1),('Diário 1º PA'!$F$5:$F$1982))+SUMPRODUCT(-('Diário 2º PA'!$E$5:$E$2027='Analítico Cp.'!$B77),-('Diário 2º PA'!$P$5:$P$2027=I$1),('Diário 2º PA'!$F$5:$F$2027))+SUMPRODUCT(-('Diário 3º PA'!$E$5:$E$2043='Analítico Cp.'!$B77),-('Diário 3º PA'!$P$5:$P$2043=I$1),('Diário 3º PA'!$F$5:$F$2043))+SUMPRODUCT(-('Diário 4º PA'!$E$5:$E$2010='Analítico Cp.'!$B77),-('Diário 4º PA'!$P$5:$P$2010=I$1),('Diário 4º PA'!$F$5:$F$2010))+SUMPRODUCT(-(Comp.!$D$5:$D$254='Analítico Cp.'!$B77),-(Comp.!$L$5:$L$254=I$1),(Comp.!$E$5:$E$254))</f>
        <v>0</v>
      </c>
      <c r="J77" s="15">
        <f>SUMPRODUCT(-('Diário 1º PA'!$E$5:$E$1982='Analítico Cp.'!$B77),-('Diário 1º PA'!$P$5:$P$1982=J$1),('Diário 1º PA'!$F$5:$F$1982))+SUMPRODUCT(-('Diário 2º PA'!$E$5:$E$2027='Analítico Cp.'!$B77),-('Diário 2º PA'!$P$5:$P$2027=J$1),('Diário 2º PA'!$F$5:$F$2027))+SUMPRODUCT(-('Diário 3º PA'!$E$5:$E$2043='Analítico Cp.'!$B77),-('Diário 3º PA'!$P$5:$P$2043=J$1),('Diário 3º PA'!$F$5:$F$2043))+SUMPRODUCT(-('Diário 4º PA'!$E$5:$E$2010='Analítico Cp.'!$B77),-('Diário 4º PA'!$P$5:$P$2010=J$1),('Diário 4º PA'!$F$5:$F$2010))+SUMPRODUCT(-(Comp.!$D$5:$D$254='Analítico Cp.'!$B77),-(Comp.!$L$5:$L$254=J$1),(Comp.!$E$5:$E$254))</f>
        <v>0</v>
      </c>
      <c r="K77" s="15">
        <f>SUMPRODUCT(-('Diário 1º PA'!$E$5:$E$1982='Analítico Cp.'!$B77),-('Diário 1º PA'!$P$5:$P$1982=K$1),('Diário 1º PA'!$F$5:$F$1982))+SUMPRODUCT(-('Diário 2º PA'!$E$5:$E$2027='Analítico Cp.'!$B77),-('Diário 2º PA'!$P$5:$P$2027=K$1),('Diário 2º PA'!$F$5:$F$2027))+SUMPRODUCT(-('Diário 3º PA'!$E$5:$E$2043='Analítico Cp.'!$B77),-('Diário 3º PA'!$P$5:$P$2043=K$1),('Diário 3º PA'!$F$5:$F$2043))+SUMPRODUCT(-('Diário 4º PA'!$E$5:$E$2010='Analítico Cp.'!$B77),-('Diário 4º PA'!$P$5:$P$2010=K$1),('Diário 4º PA'!$F$5:$F$2010))+SUMPRODUCT(-(Comp.!$D$5:$D$254='Analítico Cp.'!$B77),-(Comp.!$L$5:$L$254=K$1),(Comp.!$E$5:$E$254))</f>
        <v>0</v>
      </c>
      <c r="L77" s="15">
        <f>SUMPRODUCT(-('Diário 1º PA'!$E$5:$E$1982='Analítico Cp.'!$B77),-('Diário 1º PA'!$P$5:$P$1982=L$1),('Diário 1º PA'!$F$5:$F$1982))+SUMPRODUCT(-('Diário 2º PA'!$E$5:$E$2027='Analítico Cp.'!$B77),-('Diário 2º PA'!$P$5:$P$2027=L$1),('Diário 2º PA'!$F$5:$F$2027))+SUMPRODUCT(-('Diário 3º PA'!$E$5:$E$2043='Analítico Cp.'!$B77),-('Diário 3º PA'!$P$5:$P$2043=L$1),('Diário 3º PA'!$F$5:$F$2043))+SUMPRODUCT(-('Diário 4º PA'!$E$5:$E$2010='Analítico Cp.'!$B77),-('Diário 4º PA'!$P$5:$P$2010=L$1),('Diário 4º PA'!$F$5:$F$2010))+SUMPRODUCT(-(Comp.!$D$5:$D$254='Analítico Cp.'!$B77),-(Comp.!$L$5:$L$254=L$1),(Comp.!$E$5:$E$254))</f>
        <v>0</v>
      </c>
      <c r="M77" s="15">
        <f>SUMPRODUCT(-('Diário 1º PA'!$E$5:$E$1982='Analítico Cp.'!$B77),-('Diário 1º PA'!$P$5:$P$1982=M$1),('Diário 1º PA'!$F$5:$F$1982))+SUMPRODUCT(-('Diário 2º PA'!$E$5:$E$2027='Analítico Cp.'!$B77),-('Diário 2º PA'!$P$5:$P$2027=M$1),('Diário 2º PA'!$F$5:$F$2027))+SUMPRODUCT(-('Diário 3º PA'!$E$5:$E$2043='Analítico Cp.'!$B77),-('Diário 3º PA'!$P$5:$P$2043=M$1),('Diário 3º PA'!$F$5:$F$2043))+SUMPRODUCT(-('Diário 4º PA'!$E$5:$E$2010='Analítico Cp.'!$B77),-('Diário 4º PA'!$P$5:$P$2010=M$1),('Diário 4º PA'!$F$5:$F$2010))+SUMPRODUCT(-(Comp.!$D$5:$D$254='Analítico Cp.'!$B77),-(Comp.!$L$5:$L$254=M$1),(Comp.!$E$5:$E$254))</f>
        <v>0</v>
      </c>
      <c r="N77" s="15">
        <f>SUMPRODUCT(-('Diário 1º PA'!$E$5:$E$1982='Analítico Cp.'!$B77),-('Diário 1º PA'!$P$5:$P$1982=N$1),('Diário 1º PA'!$F$5:$F$1982))+SUMPRODUCT(-('Diário 2º PA'!$E$5:$E$2027='Analítico Cp.'!$B77),-('Diário 2º PA'!$P$5:$P$2027=N$1),('Diário 2º PA'!$F$5:$F$2027))+SUMPRODUCT(-('Diário 3º PA'!$E$5:$E$2043='Analítico Cp.'!$B77),-('Diário 3º PA'!$P$5:$P$2043=N$1),('Diário 3º PA'!$F$5:$F$2043))+SUMPRODUCT(-('Diário 4º PA'!$E$5:$E$2010='Analítico Cp.'!$B77),-('Diário 4º PA'!$P$5:$P$2010=N$1),('Diário 4º PA'!$F$5:$F$2010))+SUMPRODUCT(-(Comp.!$D$5:$D$254='Analítico Cp.'!$B77),-(Comp.!$L$5:$L$254=N$1),(Comp.!$E$5:$E$254))</f>
        <v>0</v>
      </c>
      <c r="O77" s="16">
        <f t="shared" si="12"/>
        <v>18112.149999999998</v>
      </c>
      <c r="P77" s="191">
        <f t="shared" si="11"/>
        <v>1.5675009670553795E-3</v>
      </c>
    </row>
    <row r="78" spans="1:16" ht="23.25" customHeight="1" x14ac:dyDescent="0.2">
      <c r="A78" s="68" t="s">
        <v>132</v>
      </c>
      <c r="B78" s="114" t="s">
        <v>188</v>
      </c>
      <c r="C78" s="15">
        <f>SUMPRODUCT(-('Diário 1º PA'!$E$5:$E$1982='Analítico Cp.'!$B78),-('Diário 1º PA'!$P$5:$P$1982=C$1),('Diário 1º PA'!$F$5:$F$1982))+SUMPRODUCT(-('Diário 2º PA'!$E$5:$E$2027='Analítico Cp.'!$B78),-('Diário 2º PA'!$P$5:$P$2027=C$1),('Diário 2º PA'!$F$5:$F$2027))+SUMPRODUCT(-('Diário 3º PA'!$E$5:$E$2043='Analítico Cp.'!$B78),-('Diário 3º PA'!$P$5:$P$2043=C$1),('Diário 3º PA'!$F$5:$F$2043))+SUMPRODUCT(-('Diário 4º PA'!$E$5:$E$2010='Analítico Cp.'!$B78),-('Diário 4º PA'!$P$5:$P$2010=C$1),('Diário 4º PA'!$F$5:$F$2010))+SUMPRODUCT(-(Comp.!$D$5:$D$254='Analítico Cp.'!$B78),-(Comp.!$L$5:$L$254=C$1),(Comp.!$E$5:$E$254))</f>
        <v>0</v>
      </c>
      <c r="D78" s="15">
        <f>SUMPRODUCT(-('Diário 1º PA'!$E$5:$E$1982='Analítico Cp.'!$B78),-('Diário 1º PA'!$P$5:$P$1982=D$1),('Diário 1º PA'!$F$5:$F$1982))+SUMPRODUCT(-('Diário 2º PA'!$E$5:$E$2027='Analítico Cp.'!$B78),-('Diário 2º PA'!$P$5:$P$2027=D$1),('Diário 2º PA'!$F$5:$F$2027))+SUMPRODUCT(-('Diário 3º PA'!$E$5:$E$2043='Analítico Cp.'!$B78),-('Diário 3º PA'!$P$5:$P$2043=D$1),('Diário 3º PA'!$F$5:$F$2043))+SUMPRODUCT(-('Diário 4º PA'!$E$5:$E$2010='Analítico Cp.'!$B78),-('Diário 4º PA'!$P$5:$P$2010=D$1),('Diário 4º PA'!$F$5:$F$2010))+SUMPRODUCT(-(Comp.!$D$5:$D$254='Analítico Cp.'!$B78),-(Comp.!$L$5:$L$254=D$1),(Comp.!$E$5:$E$254))</f>
        <v>0</v>
      </c>
      <c r="E78" s="15">
        <f>SUMPRODUCT(-('Diário 1º PA'!$E$5:$E$1982='Analítico Cp.'!$B78),-('Diário 1º PA'!$P$5:$P$1982=E$1),('Diário 1º PA'!$F$5:$F$1982))+SUMPRODUCT(-('Diário 2º PA'!$E$5:$E$2027='Analítico Cp.'!$B78),-('Diário 2º PA'!$P$5:$P$2027=E$1),('Diário 2º PA'!$F$5:$F$2027))+SUMPRODUCT(-('Diário 3º PA'!$E$5:$E$2043='Analítico Cp.'!$B78),-('Diário 3º PA'!$P$5:$P$2043=E$1),('Diário 3º PA'!$F$5:$F$2043))+SUMPRODUCT(-('Diário 4º PA'!$E$5:$E$2010='Analítico Cp.'!$B78),-('Diário 4º PA'!$P$5:$P$2010=E$1),('Diário 4º PA'!$F$5:$F$2010))+SUMPRODUCT(-(Comp.!$D$5:$D$254='Analítico Cp.'!$B78),-(Comp.!$L$5:$L$254=E$1),(Comp.!$E$5:$E$254))</f>
        <v>439.8</v>
      </c>
      <c r="F78" s="15">
        <f>SUMPRODUCT(-('Diário 1º PA'!$E$5:$E$1982='Analítico Cp.'!$B78),-('Diário 1º PA'!$P$5:$P$1982=F$1),('Diário 1º PA'!$F$5:$F$1982))+SUMPRODUCT(-('Diário 2º PA'!$E$5:$E$2027='Analítico Cp.'!$B78),-('Diário 2º PA'!$P$5:$P$2027=F$1),('Diário 2º PA'!$F$5:$F$2027))+SUMPRODUCT(-('Diário 3º PA'!$E$5:$E$2043='Analítico Cp.'!$B78),-('Diário 3º PA'!$P$5:$P$2043=F$1),('Diário 3º PA'!$F$5:$F$2043))+SUMPRODUCT(-('Diário 4º PA'!$E$5:$E$2010='Analítico Cp.'!$B78),-('Diário 4º PA'!$P$5:$P$2010=F$1),('Diário 4º PA'!$F$5:$F$2010))+SUMPRODUCT(-(Comp.!$D$5:$D$254='Analítico Cp.'!$B78),-(Comp.!$L$5:$L$254=F$1),(Comp.!$E$5:$E$254))</f>
        <v>0</v>
      </c>
      <c r="G78" s="15">
        <f>SUMPRODUCT(-('Diário 1º PA'!$E$5:$E$1982='Analítico Cp.'!$B78),-('Diário 1º PA'!$P$5:$P$1982=G$1),('Diário 1º PA'!$F$5:$F$1982))+SUMPRODUCT(-('Diário 2º PA'!$E$5:$E$2027='Analítico Cp.'!$B78),-('Diário 2º PA'!$P$5:$P$2027=G$1),('Diário 2º PA'!$F$5:$F$2027))+SUMPRODUCT(-('Diário 3º PA'!$E$5:$E$2043='Analítico Cp.'!$B78),-('Diário 3º PA'!$P$5:$P$2043=G$1),('Diário 3º PA'!$F$5:$F$2043))+SUMPRODUCT(-('Diário 4º PA'!$E$5:$E$2010='Analítico Cp.'!$B78),-('Diário 4º PA'!$P$5:$P$2010=G$1),('Diário 4º PA'!$F$5:$F$2010))+SUMPRODUCT(-(Comp.!$D$5:$D$254='Analítico Cp.'!$B78),-(Comp.!$L$5:$L$254=G$1),(Comp.!$E$5:$E$254))</f>
        <v>0</v>
      </c>
      <c r="H78" s="15">
        <f>SUMPRODUCT(-('Diário 1º PA'!$E$5:$E$1982='Analítico Cp.'!$B78),-('Diário 1º PA'!$P$5:$P$1982=H$1),('Diário 1º PA'!$F$5:$F$1982))+SUMPRODUCT(-('Diário 2º PA'!$E$5:$E$2027='Analítico Cp.'!$B78),-('Diário 2º PA'!$P$5:$P$2027=H$1),('Diário 2º PA'!$F$5:$F$2027))+SUMPRODUCT(-('Diário 3º PA'!$E$5:$E$2043='Analítico Cp.'!$B78),-('Diário 3º PA'!$P$5:$P$2043=H$1),('Diário 3º PA'!$F$5:$F$2043))+SUMPRODUCT(-('Diário 4º PA'!$E$5:$E$2010='Analítico Cp.'!$B78),-('Diário 4º PA'!$P$5:$P$2010=H$1),('Diário 4º PA'!$F$5:$F$2010))+SUMPRODUCT(-(Comp.!$D$5:$D$254='Analítico Cp.'!$B78),-(Comp.!$L$5:$L$254=H$1),(Comp.!$E$5:$E$254))</f>
        <v>0</v>
      </c>
      <c r="I78" s="15">
        <f>SUMPRODUCT(-('Diário 1º PA'!$E$5:$E$1982='Analítico Cp.'!$B78),-('Diário 1º PA'!$P$5:$P$1982=I$1),('Diário 1º PA'!$F$5:$F$1982))+SUMPRODUCT(-('Diário 2º PA'!$E$5:$E$2027='Analítico Cp.'!$B78),-('Diário 2º PA'!$P$5:$P$2027=I$1),('Diário 2º PA'!$F$5:$F$2027))+SUMPRODUCT(-('Diário 3º PA'!$E$5:$E$2043='Analítico Cp.'!$B78),-('Diário 3º PA'!$P$5:$P$2043=I$1),('Diário 3º PA'!$F$5:$F$2043))+SUMPRODUCT(-('Diário 4º PA'!$E$5:$E$2010='Analítico Cp.'!$B78),-('Diário 4º PA'!$P$5:$P$2010=I$1),('Diário 4º PA'!$F$5:$F$2010))+SUMPRODUCT(-(Comp.!$D$5:$D$254='Analítico Cp.'!$B78),-(Comp.!$L$5:$L$254=I$1),(Comp.!$E$5:$E$254))</f>
        <v>0</v>
      </c>
      <c r="J78" s="15">
        <f>SUMPRODUCT(-('Diário 1º PA'!$E$5:$E$1982='Analítico Cp.'!$B78),-('Diário 1º PA'!$P$5:$P$1982=J$1),('Diário 1º PA'!$F$5:$F$1982))+SUMPRODUCT(-('Diário 2º PA'!$E$5:$E$2027='Analítico Cp.'!$B78),-('Diário 2º PA'!$P$5:$P$2027=J$1),('Diário 2º PA'!$F$5:$F$2027))+SUMPRODUCT(-('Diário 3º PA'!$E$5:$E$2043='Analítico Cp.'!$B78),-('Diário 3º PA'!$P$5:$P$2043=J$1),('Diário 3º PA'!$F$5:$F$2043))+SUMPRODUCT(-('Diário 4º PA'!$E$5:$E$2010='Analítico Cp.'!$B78),-('Diário 4º PA'!$P$5:$P$2010=J$1),('Diário 4º PA'!$F$5:$F$2010))+SUMPRODUCT(-(Comp.!$D$5:$D$254='Analítico Cp.'!$B78),-(Comp.!$L$5:$L$254=J$1),(Comp.!$E$5:$E$254))</f>
        <v>0</v>
      </c>
      <c r="K78" s="15">
        <f>SUMPRODUCT(-('Diário 1º PA'!$E$5:$E$1982='Analítico Cp.'!$B78),-('Diário 1º PA'!$P$5:$P$1982=K$1),('Diário 1º PA'!$F$5:$F$1982))+SUMPRODUCT(-('Diário 2º PA'!$E$5:$E$2027='Analítico Cp.'!$B78),-('Diário 2º PA'!$P$5:$P$2027=K$1),('Diário 2º PA'!$F$5:$F$2027))+SUMPRODUCT(-('Diário 3º PA'!$E$5:$E$2043='Analítico Cp.'!$B78),-('Diário 3º PA'!$P$5:$P$2043=K$1),('Diário 3º PA'!$F$5:$F$2043))+SUMPRODUCT(-('Diário 4º PA'!$E$5:$E$2010='Analítico Cp.'!$B78),-('Diário 4º PA'!$P$5:$P$2010=K$1),('Diário 4º PA'!$F$5:$F$2010))+SUMPRODUCT(-(Comp.!$D$5:$D$254='Analítico Cp.'!$B78),-(Comp.!$L$5:$L$254=K$1),(Comp.!$E$5:$E$254))</f>
        <v>0</v>
      </c>
      <c r="L78" s="15">
        <f>SUMPRODUCT(-('Diário 1º PA'!$E$5:$E$1982='Analítico Cp.'!$B78),-('Diário 1º PA'!$P$5:$P$1982=L$1),('Diário 1º PA'!$F$5:$F$1982))+SUMPRODUCT(-('Diário 2º PA'!$E$5:$E$2027='Analítico Cp.'!$B78),-('Diário 2º PA'!$P$5:$P$2027=L$1),('Diário 2º PA'!$F$5:$F$2027))+SUMPRODUCT(-('Diário 3º PA'!$E$5:$E$2043='Analítico Cp.'!$B78),-('Diário 3º PA'!$P$5:$P$2043=L$1),('Diário 3º PA'!$F$5:$F$2043))+SUMPRODUCT(-('Diário 4º PA'!$E$5:$E$2010='Analítico Cp.'!$B78),-('Diário 4º PA'!$P$5:$P$2010=L$1),('Diário 4º PA'!$F$5:$F$2010))+SUMPRODUCT(-(Comp.!$D$5:$D$254='Analítico Cp.'!$B78),-(Comp.!$L$5:$L$254=L$1),(Comp.!$E$5:$E$254))</f>
        <v>0</v>
      </c>
      <c r="M78" s="15">
        <f>SUMPRODUCT(-('Diário 1º PA'!$E$5:$E$1982='Analítico Cp.'!$B78),-('Diário 1º PA'!$P$5:$P$1982=M$1),('Diário 1º PA'!$F$5:$F$1982))+SUMPRODUCT(-('Diário 2º PA'!$E$5:$E$2027='Analítico Cp.'!$B78),-('Diário 2º PA'!$P$5:$P$2027=M$1),('Diário 2º PA'!$F$5:$F$2027))+SUMPRODUCT(-('Diário 3º PA'!$E$5:$E$2043='Analítico Cp.'!$B78),-('Diário 3º PA'!$P$5:$P$2043=M$1),('Diário 3º PA'!$F$5:$F$2043))+SUMPRODUCT(-('Diário 4º PA'!$E$5:$E$2010='Analítico Cp.'!$B78),-('Diário 4º PA'!$P$5:$P$2010=M$1),('Diário 4º PA'!$F$5:$F$2010))+SUMPRODUCT(-(Comp.!$D$5:$D$254='Analítico Cp.'!$B78),-(Comp.!$L$5:$L$254=M$1),(Comp.!$E$5:$E$254))</f>
        <v>0</v>
      </c>
      <c r="N78" s="15">
        <f>SUMPRODUCT(-('Diário 1º PA'!$E$5:$E$1982='Analítico Cp.'!$B78),-('Diário 1º PA'!$P$5:$P$1982=N$1),('Diário 1º PA'!$F$5:$F$1982))+SUMPRODUCT(-('Diário 2º PA'!$E$5:$E$2027='Analítico Cp.'!$B78),-('Diário 2º PA'!$P$5:$P$2027=N$1),('Diário 2º PA'!$F$5:$F$2027))+SUMPRODUCT(-('Diário 3º PA'!$E$5:$E$2043='Analítico Cp.'!$B78),-('Diário 3º PA'!$P$5:$P$2043=N$1),('Diário 3º PA'!$F$5:$F$2043))+SUMPRODUCT(-('Diário 4º PA'!$E$5:$E$2010='Analítico Cp.'!$B78),-('Diário 4º PA'!$P$5:$P$2010=N$1),('Diário 4º PA'!$F$5:$F$2010))+SUMPRODUCT(-(Comp.!$D$5:$D$254='Analítico Cp.'!$B78),-(Comp.!$L$5:$L$254=N$1),(Comp.!$E$5:$E$254))</f>
        <v>0</v>
      </c>
      <c r="O78" s="16">
        <f t="shared" si="12"/>
        <v>439.8</v>
      </c>
      <c r="P78" s="191">
        <f t="shared" si="11"/>
        <v>3.8062125441262137E-5</v>
      </c>
    </row>
    <row r="79" spans="1:16" ht="23.25" customHeight="1" x14ac:dyDescent="0.2">
      <c r="A79" s="68" t="s">
        <v>133</v>
      </c>
      <c r="B79" s="114" t="s">
        <v>252</v>
      </c>
      <c r="C79" s="15">
        <f>SUMPRODUCT(-('Diário 1º PA'!$E$5:$E$1982='Analítico Cp.'!$B79),-('Diário 1º PA'!$P$5:$P$1982=C$1),('Diário 1º PA'!$F$5:$F$1982))+SUMPRODUCT(-('Diário 2º PA'!$E$5:$E$2027='Analítico Cp.'!$B79),-('Diário 2º PA'!$P$5:$P$2027=C$1),('Diário 2º PA'!$F$5:$F$2027))+SUMPRODUCT(-('Diário 3º PA'!$E$5:$E$2043='Analítico Cp.'!$B79),-('Diário 3º PA'!$P$5:$P$2043=C$1),('Diário 3º PA'!$F$5:$F$2043))+SUMPRODUCT(-('Diário 4º PA'!$E$5:$E$2010='Analítico Cp.'!$B79),-('Diário 4º PA'!$P$5:$P$2010=C$1),('Diário 4º PA'!$F$5:$F$2010))+SUMPRODUCT(-(Comp.!$D$5:$D$254='Analítico Cp.'!$B79),-(Comp.!$L$5:$L$254=C$1),(Comp.!$E$5:$E$254))</f>
        <v>0</v>
      </c>
      <c r="D79" s="15">
        <f>SUMPRODUCT(-('Diário 1º PA'!$E$5:$E$1982='Analítico Cp.'!$B79),-('Diário 1º PA'!$P$5:$P$1982=D$1),('Diário 1º PA'!$F$5:$F$1982))+SUMPRODUCT(-('Diário 2º PA'!$E$5:$E$2027='Analítico Cp.'!$B79),-('Diário 2º PA'!$P$5:$P$2027=D$1),('Diário 2º PA'!$F$5:$F$2027))+SUMPRODUCT(-('Diário 3º PA'!$E$5:$E$2043='Analítico Cp.'!$B79),-('Diário 3º PA'!$P$5:$P$2043=D$1),('Diário 3º PA'!$F$5:$F$2043))+SUMPRODUCT(-('Diário 4º PA'!$E$5:$E$2010='Analítico Cp.'!$B79),-('Diário 4º PA'!$P$5:$P$2010=D$1),('Diário 4º PA'!$F$5:$F$2010))+SUMPRODUCT(-(Comp.!$D$5:$D$254='Analítico Cp.'!$B79),-(Comp.!$L$5:$L$254=D$1),(Comp.!$E$5:$E$254))</f>
        <v>0</v>
      </c>
      <c r="E79" s="15">
        <f>SUMPRODUCT(-('Diário 1º PA'!$E$5:$E$1982='Analítico Cp.'!$B79),-('Diário 1º PA'!$P$5:$P$1982=E$1),('Diário 1º PA'!$F$5:$F$1982))+SUMPRODUCT(-('Diário 2º PA'!$E$5:$E$2027='Analítico Cp.'!$B79),-('Diário 2º PA'!$P$5:$P$2027=E$1),('Diário 2º PA'!$F$5:$F$2027))+SUMPRODUCT(-('Diário 3º PA'!$E$5:$E$2043='Analítico Cp.'!$B79),-('Diário 3º PA'!$P$5:$P$2043=E$1),('Diário 3º PA'!$F$5:$F$2043))+SUMPRODUCT(-('Diário 4º PA'!$E$5:$E$2010='Analítico Cp.'!$B79),-('Diário 4º PA'!$P$5:$P$2010=E$1),('Diário 4º PA'!$F$5:$F$2010))+SUMPRODUCT(-(Comp.!$D$5:$D$254='Analítico Cp.'!$B79),-(Comp.!$L$5:$L$254=E$1),(Comp.!$E$5:$E$254))</f>
        <v>0</v>
      </c>
      <c r="F79" s="15">
        <f>SUMPRODUCT(-('Diário 1º PA'!$E$5:$E$1982='Analítico Cp.'!$B79),-('Diário 1º PA'!$P$5:$P$1982=F$1),('Diário 1º PA'!$F$5:$F$1982))+SUMPRODUCT(-('Diário 2º PA'!$E$5:$E$2027='Analítico Cp.'!$B79),-('Diário 2º PA'!$P$5:$P$2027=F$1),('Diário 2º PA'!$F$5:$F$2027))+SUMPRODUCT(-('Diário 3º PA'!$E$5:$E$2043='Analítico Cp.'!$B79),-('Diário 3º PA'!$P$5:$P$2043=F$1),('Diário 3º PA'!$F$5:$F$2043))+SUMPRODUCT(-('Diário 4º PA'!$E$5:$E$2010='Analítico Cp.'!$B79),-('Diário 4º PA'!$P$5:$P$2010=F$1),('Diário 4º PA'!$F$5:$F$2010))+SUMPRODUCT(-(Comp.!$D$5:$D$254='Analítico Cp.'!$B79),-(Comp.!$L$5:$L$254=F$1),(Comp.!$E$5:$E$254))</f>
        <v>0</v>
      </c>
      <c r="G79" s="15">
        <f>SUMPRODUCT(-('Diário 1º PA'!$E$5:$E$1982='Analítico Cp.'!$B79),-('Diário 1º PA'!$P$5:$P$1982=G$1),('Diário 1º PA'!$F$5:$F$1982))+SUMPRODUCT(-('Diário 2º PA'!$E$5:$E$2027='Analítico Cp.'!$B79),-('Diário 2º PA'!$P$5:$P$2027=G$1),('Diário 2º PA'!$F$5:$F$2027))+SUMPRODUCT(-('Diário 3º PA'!$E$5:$E$2043='Analítico Cp.'!$B79),-('Diário 3º PA'!$P$5:$P$2043=G$1),('Diário 3º PA'!$F$5:$F$2043))+SUMPRODUCT(-('Diário 4º PA'!$E$5:$E$2010='Analítico Cp.'!$B79),-('Diário 4º PA'!$P$5:$P$2010=G$1),('Diário 4º PA'!$F$5:$F$2010))+SUMPRODUCT(-(Comp.!$D$5:$D$254='Analítico Cp.'!$B79),-(Comp.!$L$5:$L$254=G$1),(Comp.!$E$5:$E$254))</f>
        <v>0</v>
      </c>
      <c r="H79" s="15">
        <f>SUMPRODUCT(-('Diário 1º PA'!$E$5:$E$1982='Analítico Cp.'!$B79),-('Diário 1º PA'!$P$5:$P$1982=H$1),('Diário 1º PA'!$F$5:$F$1982))+SUMPRODUCT(-('Diário 2º PA'!$E$5:$E$2027='Analítico Cp.'!$B79),-('Diário 2º PA'!$P$5:$P$2027=H$1),('Diário 2º PA'!$F$5:$F$2027))+SUMPRODUCT(-('Diário 3º PA'!$E$5:$E$2043='Analítico Cp.'!$B79),-('Diário 3º PA'!$P$5:$P$2043=H$1),('Diário 3º PA'!$F$5:$F$2043))+SUMPRODUCT(-('Diário 4º PA'!$E$5:$E$2010='Analítico Cp.'!$B79),-('Diário 4º PA'!$P$5:$P$2010=H$1),('Diário 4º PA'!$F$5:$F$2010))+SUMPRODUCT(-(Comp.!$D$5:$D$254='Analítico Cp.'!$B79),-(Comp.!$L$5:$L$254=H$1),(Comp.!$E$5:$E$254))</f>
        <v>0</v>
      </c>
      <c r="I79" s="15">
        <f>SUMPRODUCT(-('Diário 1º PA'!$E$5:$E$1982='Analítico Cp.'!$B79),-('Diário 1º PA'!$P$5:$P$1982=I$1),('Diário 1º PA'!$F$5:$F$1982))+SUMPRODUCT(-('Diário 2º PA'!$E$5:$E$2027='Analítico Cp.'!$B79),-('Diário 2º PA'!$P$5:$P$2027=I$1),('Diário 2º PA'!$F$5:$F$2027))+SUMPRODUCT(-('Diário 3º PA'!$E$5:$E$2043='Analítico Cp.'!$B79),-('Diário 3º PA'!$P$5:$P$2043=I$1),('Diário 3º PA'!$F$5:$F$2043))+SUMPRODUCT(-('Diário 4º PA'!$E$5:$E$2010='Analítico Cp.'!$B79),-('Diário 4º PA'!$P$5:$P$2010=I$1),('Diário 4º PA'!$F$5:$F$2010))+SUMPRODUCT(-(Comp.!$D$5:$D$254='Analítico Cp.'!$B79),-(Comp.!$L$5:$L$254=I$1),(Comp.!$E$5:$E$254))</f>
        <v>0</v>
      </c>
      <c r="J79" s="15">
        <f>SUMPRODUCT(-('Diário 1º PA'!$E$5:$E$1982='Analítico Cp.'!$B79),-('Diário 1º PA'!$P$5:$P$1982=J$1),('Diário 1º PA'!$F$5:$F$1982))+SUMPRODUCT(-('Diário 2º PA'!$E$5:$E$2027='Analítico Cp.'!$B79),-('Diário 2º PA'!$P$5:$P$2027=J$1),('Diário 2º PA'!$F$5:$F$2027))+SUMPRODUCT(-('Diário 3º PA'!$E$5:$E$2043='Analítico Cp.'!$B79),-('Diário 3º PA'!$P$5:$P$2043=J$1),('Diário 3º PA'!$F$5:$F$2043))+SUMPRODUCT(-('Diário 4º PA'!$E$5:$E$2010='Analítico Cp.'!$B79),-('Diário 4º PA'!$P$5:$P$2010=J$1),('Diário 4º PA'!$F$5:$F$2010))+SUMPRODUCT(-(Comp.!$D$5:$D$254='Analítico Cp.'!$B79),-(Comp.!$L$5:$L$254=J$1),(Comp.!$E$5:$E$254))</f>
        <v>0</v>
      </c>
      <c r="K79" s="15">
        <f>SUMPRODUCT(-('Diário 1º PA'!$E$5:$E$1982='Analítico Cp.'!$B79),-('Diário 1º PA'!$P$5:$P$1982=K$1),('Diário 1º PA'!$F$5:$F$1982))+SUMPRODUCT(-('Diário 2º PA'!$E$5:$E$2027='Analítico Cp.'!$B79),-('Diário 2º PA'!$P$5:$P$2027=K$1),('Diário 2º PA'!$F$5:$F$2027))+SUMPRODUCT(-('Diário 3º PA'!$E$5:$E$2043='Analítico Cp.'!$B79),-('Diário 3º PA'!$P$5:$P$2043=K$1),('Diário 3º PA'!$F$5:$F$2043))+SUMPRODUCT(-('Diário 4º PA'!$E$5:$E$2010='Analítico Cp.'!$B79),-('Diário 4º PA'!$P$5:$P$2010=K$1),('Diário 4º PA'!$F$5:$F$2010))+SUMPRODUCT(-(Comp.!$D$5:$D$254='Analítico Cp.'!$B79),-(Comp.!$L$5:$L$254=K$1),(Comp.!$E$5:$E$254))</f>
        <v>0</v>
      </c>
      <c r="L79" s="15">
        <f>SUMPRODUCT(-('Diário 1º PA'!$E$5:$E$1982='Analítico Cp.'!$B79),-('Diário 1º PA'!$P$5:$P$1982=L$1),('Diário 1º PA'!$F$5:$F$1982))+SUMPRODUCT(-('Diário 2º PA'!$E$5:$E$2027='Analítico Cp.'!$B79),-('Diário 2º PA'!$P$5:$P$2027=L$1),('Diário 2º PA'!$F$5:$F$2027))+SUMPRODUCT(-('Diário 3º PA'!$E$5:$E$2043='Analítico Cp.'!$B79),-('Diário 3º PA'!$P$5:$P$2043=L$1),('Diário 3º PA'!$F$5:$F$2043))+SUMPRODUCT(-('Diário 4º PA'!$E$5:$E$2010='Analítico Cp.'!$B79),-('Diário 4º PA'!$P$5:$P$2010=L$1),('Diário 4º PA'!$F$5:$F$2010))+SUMPRODUCT(-(Comp.!$D$5:$D$254='Analítico Cp.'!$B79),-(Comp.!$L$5:$L$254=L$1),(Comp.!$E$5:$E$254))</f>
        <v>0</v>
      </c>
      <c r="M79" s="15">
        <f>SUMPRODUCT(-('Diário 1º PA'!$E$5:$E$1982='Analítico Cp.'!$B79),-('Diário 1º PA'!$P$5:$P$1982=M$1),('Diário 1º PA'!$F$5:$F$1982))+SUMPRODUCT(-('Diário 2º PA'!$E$5:$E$2027='Analítico Cp.'!$B79),-('Diário 2º PA'!$P$5:$P$2027=M$1),('Diário 2º PA'!$F$5:$F$2027))+SUMPRODUCT(-('Diário 3º PA'!$E$5:$E$2043='Analítico Cp.'!$B79),-('Diário 3º PA'!$P$5:$P$2043=M$1),('Diário 3º PA'!$F$5:$F$2043))+SUMPRODUCT(-('Diário 4º PA'!$E$5:$E$2010='Analítico Cp.'!$B79),-('Diário 4º PA'!$P$5:$P$2010=M$1),('Diário 4º PA'!$F$5:$F$2010))+SUMPRODUCT(-(Comp.!$D$5:$D$254='Analítico Cp.'!$B79),-(Comp.!$L$5:$L$254=M$1),(Comp.!$E$5:$E$254))</f>
        <v>0</v>
      </c>
      <c r="N79" s="15">
        <f>SUMPRODUCT(-('Diário 1º PA'!$E$5:$E$1982='Analítico Cp.'!$B79),-('Diário 1º PA'!$P$5:$P$1982=N$1),('Diário 1º PA'!$F$5:$F$1982))+SUMPRODUCT(-('Diário 2º PA'!$E$5:$E$2027='Analítico Cp.'!$B79),-('Diário 2º PA'!$P$5:$P$2027=N$1),('Diário 2º PA'!$F$5:$F$2027))+SUMPRODUCT(-('Diário 3º PA'!$E$5:$E$2043='Analítico Cp.'!$B79),-('Diário 3º PA'!$P$5:$P$2043=N$1),('Diário 3º PA'!$F$5:$F$2043))+SUMPRODUCT(-('Diário 4º PA'!$E$5:$E$2010='Analítico Cp.'!$B79),-('Diário 4º PA'!$P$5:$P$2010=N$1),('Diário 4º PA'!$F$5:$F$2010))+SUMPRODUCT(-(Comp.!$D$5:$D$254='Analítico Cp.'!$B79),-(Comp.!$L$5:$L$254=N$1),(Comp.!$E$5:$E$254))</f>
        <v>0</v>
      </c>
      <c r="O79" s="16">
        <f t="shared" si="12"/>
        <v>0</v>
      </c>
      <c r="P79" s="191">
        <f t="shared" si="11"/>
        <v>0</v>
      </c>
    </row>
    <row r="80" spans="1:16" ht="23.25" customHeight="1" x14ac:dyDescent="0.2">
      <c r="A80" s="68" t="s">
        <v>134</v>
      </c>
      <c r="B80" s="114" t="s">
        <v>92</v>
      </c>
      <c r="C80" s="15">
        <f>SUMPRODUCT(-('Diário 1º PA'!$E$5:$E$1982='Analítico Cp.'!$B80),-('Diário 1º PA'!$P$5:$P$1982=C$1),('Diário 1º PA'!$F$5:$F$1982))+SUMPRODUCT(-('Diário 2º PA'!$E$5:$E$2027='Analítico Cp.'!$B80),-('Diário 2º PA'!$P$5:$P$2027=C$1),('Diário 2º PA'!$F$5:$F$2027))+SUMPRODUCT(-('Diário 3º PA'!$E$5:$E$2043='Analítico Cp.'!$B80),-('Diário 3º PA'!$P$5:$P$2043=C$1),('Diário 3º PA'!$F$5:$F$2043))+SUMPRODUCT(-('Diário 4º PA'!$E$5:$E$2010='Analítico Cp.'!$B80),-('Diário 4º PA'!$P$5:$P$2010=C$1),('Diário 4º PA'!$F$5:$F$2010))+SUMPRODUCT(-(Comp.!$D$5:$D$254='Analítico Cp.'!$B80),-(Comp.!$L$5:$L$254=C$1),(Comp.!$E$5:$E$254))</f>
        <v>0</v>
      </c>
      <c r="D80" s="15">
        <f>SUMPRODUCT(-('Diário 1º PA'!$E$5:$E$1982='Analítico Cp.'!$B80),-('Diário 1º PA'!$P$5:$P$1982=D$1),('Diário 1º PA'!$F$5:$F$1982))+SUMPRODUCT(-('Diário 2º PA'!$E$5:$E$2027='Analítico Cp.'!$B80),-('Diário 2º PA'!$P$5:$P$2027=D$1),('Diário 2º PA'!$F$5:$F$2027))+SUMPRODUCT(-('Diário 3º PA'!$E$5:$E$2043='Analítico Cp.'!$B80),-('Diário 3º PA'!$P$5:$P$2043=D$1),('Diário 3º PA'!$F$5:$F$2043))+SUMPRODUCT(-('Diário 4º PA'!$E$5:$E$2010='Analítico Cp.'!$B80),-('Diário 4º PA'!$P$5:$P$2010=D$1),('Diário 4º PA'!$F$5:$F$2010))+SUMPRODUCT(-(Comp.!$D$5:$D$254='Analítico Cp.'!$B80),-(Comp.!$L$5:$L$254=D$1),(Comp.!$E$5:$E$254))</f>
        <v>4203.84</v>
      </c>
      <c r="E80" s="15">
        <f>SUMPRODUCT(-('Diário 1º PA'!$E$5:$E$1982='Analítico Cp.'!$B80),-('Diário 1º PA'!$P$5:$P$1982=E$1),('Diário 1º PA'!$F$5:$F$1982))+SUMPRODUCT(-('Diário 2º PA'!$E$5:$E$2027='Analítico Cp.'!$B80),-('Diário 2º PA'!$P$5:$P$2027=E$1),('Diário 2º PA'!$F$5:$F$2027))+SUMPRODUCT(-('Diário 3º PA'!$E$5:$E$2043='Analítico Cp.'!$B80),-('Diário 3º PA'!$P$5:$P$2043=E$1),('Diário 3º PA'!$F$5:$F$2043))+SUMPRODUCT(-('Diário 4º PA'!$E$5:$E$2010='Analítico Cp.'!$B80),-('Diário 4º PA'!$P$5:$P$2010=E$1),('Diário 4º PA'!$F$5:$F$2010))+SUMPRODUCT(-(Comp.!$D$5:$D$254='Analítico Cp.'!$B80),-(Comp.!$L$5:$L$254=E$1),(Comp.!$E$5:$E$254))</f>
        <v>5809</v>
      </c>
      <c r="F80" s="15">
        <f>SUMPRODUCT(-('Diário 1º PA'!$E$5:$E$1982='Analítico Cp.'!$B80),-('Diário 1º PA'!$P$5:$P$1982=F$1),('Diário 1º PA'!$F$5:$F$1982))+SUMPRODUCT(-('Diário 2º PA'!$E$5:$E$2027='Analítico Cp.'!$B80),-('Diário 2º PA'!$P$5:$P$2027=F$1),('Diário 2º PA'!$F$5:$F$2027))+SUMPRODUCT(-('Diário 3º PA'!$E$5:$E$2043='Analítico Cp.'!$B80),-('Diário 3º PA'!$P$5:$P$2043=F$1),('Diário 3º PA'!$F$5:$F$2043))+SUMPRODUCT(-('Diário 4º PA'!$E$5:$E$2010='Analítico Cp.'!$B80),-('Diário 4º PA'!$P$5:$P$2010=F$1),('Diário 4º PA'!$F$5:$F$2010))+SUMPRODUCT(-(Comp.!$D$5:$D$254='Analítico Cp.'!$B80),-(Comp.!$L$5:$L$254=F$1),(Comp.!$E$5:$E$254))</f>
        <v>0</v>
      </c>
      <c r="G80" s="15">
        <f>SUMPRODUCT(-('Diário 1º PA'!$E$5:$E$1982='Analítico Cp.'!$B80),-('Diário 1º PA'!$P$5:$P$1982=G$1),('Diário 1º PA'!$F$5:$F$1982))+SUMPRODUCT(-('Diário 2º PA'!$E$5:$E$2027='Analítico Cp.'!$B80),-('Diário 2º PA'!$P$5:$P$2027=G$1),('Diário 2º PA'!$F$5:$F$2027))+SUMPRODUCT(-('Diário 3º PA'!$E$5:$E$2043='Analítico Cp.'!$B80),-('Diário 3º PA'!$P$5:$P$2043=G$1),('Diário 3º PA'!$F$5:$F$2043))+SUMPRODUCT(-('Diário 4º PA'!$E$5:$E$2010='Analítico Cp.'!$B80),-('Diário 4º PA'!$P$5:$P$2010=G$1),('Diário 4º PA'!$F$5:$F$2010))+SUMPRODUCT(-(Comp.!$D$5:$D$254='Analítico Cp.'!$B80),-(Comp.!$L$5:$L$254=G$1),(Comp.!$E$5:$E$254))</f>
        <v>0</v>
      </c>
      <c r="H80" s="15">
        <f>SUMPRODUCT(-('Diário 1º PA'!$E$5:$E$1982='Analítico Cp.'!$B80),-('Diário 1º PA'!$P$5:$P$1982=H$1),('Diário 1º PA'!$F$5:$F$1982))+SUMPRODUCT(-('Diário 2º PA'!$E$5:$E$2027='Analítico Cp.'!$B80),-('Diário 2º PA'!$P$5:$P$2027=H$1),('Diário 2º PA'!$F$5:$F$2027))+SUMPRODUCT(-('Diário 3º PA'!$E$5:$E$2043='Analítico Cp.'!$B80),-('Diário 3º PA'!$P$5:$P$2043=H$1),('Diário 3º PA'!$F$5:$F$2043))+SUMPRODUCT(-('Diário 4º PA'!$E$5:$E$2010='Analítico Cp.'!$B80),-('Diário 4º PA'!$P$5:$P$2010=H$1),('Diário 4º PA'!$F$5:$F$2010))+SUMPRODUCT(-(Comp.!$D$5:$D$254='Analítico Cp.'!$B80),-(Comp.!$L$5:$L$254=H$1),(Comp.!$E$5:$E$254))</f>
        <v>0</v>
      </c>
      <c r="I80" s="15">
        <f>SUMPRODUCT(-('Diário 1º PA'!$E$5:$E$1982='Analítico Cp.'!$B80),-('Diário 1º PA'!$P$5:$P$1982=I$1),('Diário 1º PA'!$F$5:$F$1982))+SUMPRODUCT(-('Diário 2º PA'!$E$5:$E$2027='Analítico Cp.'!$B80),-('Diário 2º PA'!$P$5:$P$2027=I$1),('Diário 2º PA'!$F$5:$F$2027))+SUMPRODUCT(-('Diário 3º PA'!$E$5:$E$2043='Analítico Cp.'!$B80),-('Diário 3º PA'!$P$5:$P$2043=I$1),('Diário 3º PA'!$F$5:$F$2043))+SUMPRODUCT(-('Diário 4º PA'!$E$5:$E$2010='Analítico Cp.'!$B80),-('Diário 4º PA'!$P$5:$P$2010=I$1),('Diário 4º PA'!$F$5:$F$2010))+SUMPRODUCT(-(Comp.!$D$5:$D$254='Analítico Cp.'!$B80),-(Comp.!$L$5:$L$254=I$1),(Comp.!$E$5:$E$254))</f>
        <v>0</v>
      </c>
      <c r="J80" s="15">
        <f>SUMPRODUCT(-('Diário 1º PA'!$E$5:$E$1982='Analítico Cp.'!$B80),-('Diário 1º PA'!$P$5:$P$1982=J$1),('Diário 1º PA'!$F$5:$F$1982))+SUMPRODUCT(-('Diário 2º PA'!$E$5:$E$2027='Analítico Cp.'!$B80),-('Diário 2º PA'!$P$5:$P$2027=J$1),('Diário 2º PA'!$F$5:$F$2027))+SUMPRODUCT(-('Diário 3º PA'!$E$5:$E$2043='Analítico Cp.'!$B80),-('Diário 3º PA'!$P$5:$P$2043=J$1),('Diário 3º PA'!$F$5:$F$2043))+SUMPRODUCT(-('Diário 4º PA'!$E$5:$E$2010='Analítico Cp.'!$B80),-('Diário 4º PA'!$P$5:$P$2010=J$1),('Diário 4º PA'!$F$5:$F$2010))+SUMPRODUCT(-(Comp.!$D$5:$D$254='Analítico Cp.'!$B80),-(Comp.!$L$5:$L$254=J$1),(Comp.!$E$5:$E$254))</f>
        <v>0</v>
      </c>
      <c r="K80" s="15">
        <f>SUMPRODUCT(-('Diário 1º PA'!$E$5:$E$1982='Analítico Cp.'!$B80),-('Diário 1º PA'!$P$5:$P$1982=K$1),('Diário 1º PA'!$F$5:$F$1982))+SUMPRODUCT(-('Diário 2º PA'!$E$5:$E$2027='Analítico Cp.'!$B80),-('Diário 2º PA'!$P$5:$P$2027=K$1),('Diário 2º PA'!$F$5:$F$2027))+SUMPRODUCT(-('Diário 3º PA'!$E$5:$E$2043='Analítico Cp.'!$B80),-('Diário 3º PA'!$P$5:$P$2043=K$1),('Diário 3º PA'!$F$5:$F$2043))+SUMPRODUCT(-('Diário 4º PA'!$E$5:$E$2010='Analítico Cp.'!$B80),-('Diário 4º PA'!$P$5:$P$2010=K$1),('Diário 4º PA'!$F$5:$F$2010))+SUMPRODUCT(-(Comp.!$D$5:$D$254='Analítico Cp.'!$B80),-(Comp.!$L$5:$L$254=K$1),(Comp.!$E$5:$E$254))</f>
        <v>0</v>
      </c>
      <c r="L80" s="15">
        <f>SUMPRODUCT(-('Diário 1º PA'!$E$5:$E$1982='Analítico Cp.'!$B80),-('Diário 1º PA'!$P$5:$P$1982=L$1),('Diário 1º PA'!$F$5:$F$1982))+SUMPRODUCT(-('Diário 2º PA'!$E$5:$E$2027='Analítico Cp.'!$B80),-('Diário 2º PA'!$P$5:$P$2027=L$1),('Diário 2º PA'!$F$5:$F$2027))+SUMPRODUCT(-('Diário 3º PA'!$E$5:$E$2043='Analítico Cp.'!$B80),-('Diário 3º PA'!$P$5:$P$2043=L$1),('Diário 3º PA'!$F$5:$F$2043))+SUMPRODUCT(-('Diário 4º PA'!$E$5:$E$2010='Analítico Cp.'!$B80),-('Diário 4º PA'!$P$5:$P$2010=L$1),('Diário 4º PA'!$F$5:$F$2010))+SUMPRODUCT(-(Comp.!$D$5:$D$254='Analítico Cp.'!$B80),-(Comp.!$L$5:$L$254=L$1),(Comp.!$E$5:$E$254))</f>
        <v>0</v>
      </c>
      <c r="M80" s="15">
        <f>SUMPRODUCT(-('Diário 1º PA'!$E$5:$E$1982='Analítico Cp.'!$B80),-('Diário 1º PA'!$P$5:$P$1982=M$1),('Diário 1º PA'!$F$5:$F$1982))+SUMPRODUCT(-('Diário 2º PA'!$E$5:$E$2027='Analítico Cp.'!$B80),-('Diário 2º PA'!$P$5:$P$2027=M$1),('Diário 2º PA'!$F$5:$F$2027))+SUMPRODUCT(-('Diário 3º PA'!$E$5:$E$2043='Analítico Cp.'!$B80),-('Diário 3º PA'!$P$5:$P$2043=M$1),('Diário 3º PA'!$F$5:$F$2043))+SUMPRODUCT(-('Diário 4º PA'!$E$5:$E$2010='Analítico Cp.'!$B80),-('Diário 4º PA'!$P$5:$P$2010=M$1),('Diário 4º PA'!$F$5:$F$2010))+SUMPRODUCT(-(Comp.!$D$5:$D$254='Analítico Cp.'!$B80),-(Comp.!$L$5:$L$254=M$1),(Comp.!$E$5:$E$254))</f>
        <v>0</v>
      </c>
      <c r="N80" s="15">
        <f>SUMPRODUCT(-('Diário 1º PA'!$E$5:$E$1982='Analítico Cp.'!$B80),-('Diário 1º PA'!$P$5:$P$1982=N$1),('Diário 1º PA'!$F$5:$F$1982))+SUMPRODUCT(-('Diário 2º PA'!$E$5:$E$2027='Analítico Cp.'!$B80),-('Diário 2º PA'!$P$5:$P$2027=N$1),('Diário 2º PA'!$F$5:$F$2027))+SUMPRODUCT(-('Diário 3º PA'!$E$5:$E$2043='Analítico Cp.'!$B80),-('Diário 3º PA'!$P$5:$P$2043=N$1),('Diário 3º PA'!$F$5:$F$2043))+SUMPRODUCT(-('Diário 4º PA'!$E$5:$E$2010='Analítico Cp.'!$B80),-('Diário 4º PA'!$P$5:$P$2010=N$1),('Diário 4º PA'!$F$5:$F$2010))+SUMPRODUCT(-(Comp.!$D$5:$D$254='Analítico Cp.'!$B80),-(Comp.!$L$5:$L$254=N$1),(Comp.!$E$5:$E$254))</f>
        <v>0</v>
      </c>
      <c r="O80" s="16">
        <f t="shared" si="12"/>
        <v>10012.84</v>
      </c>
      <c r="P80" s="191">
        <f t="shared" si="11"/>
        <v>8.6655291519619631E-4</v>
      </c>
    </row>
    <row r="81" spans="1:16" ht="23.25" customHeight="1" x14ac:dyDescent="0.2">
      <c r="A81" s="68" t="s">
        <v>135</v>
      </c>
      <c r="B81" s="114" t="s">
        <v>330</v>
      </c>
      <c r="C81" s="15">
        <f>SUMPRODUCT(-('Diário 1º PA'!$E$5:$E$1982='Analítico Cp.'!$B81),-('Diário 1º PA'!$P$5:$P$1982=C$1),('Diário 1º PA'!$F$5:$F$1982))+SUMPRODUCT(-('Diário 2º PA'!$E$5:$E$2027='Analítico Cp.'!$B81),-('Diário 2º PA'!$P$5:$P$2027=C$1),('Diário 2º PA'!$F$5:$F$2027))+SUMPRODUCT(-('Diário 3º PA'!$E$5:$E$2043='Analítico Cp.'!$B81),-('Diário 3º PA'!$P$5:$P$2043=C$1),('Diário 3º PA'!$F$5:$F$2043))+SUMPRODUCT(-('Diário 4º PA'!$E$5:$E$2010='Analítico Cp.'!$B81),-('Diário 4º PA'!$P$5:$P$2010=C$1),('Diário 4º PA'!$F$5:$F$2010))+SUMPRODUCT(-(Comp.!$D$5:$D$254='Analítico Cp.'!$B81),-(Comp.!$L$5:$L$254=C$1),(Comp.!$E$5:$E$254))</f>
        <v>0</v>
      </c>
      <c r="D81" s="15">
        <f>SUMPRODUCT(-('Diário 1º PA'!$E$5:$E$1982='Analítico Cp.'!$B81),-('Diário 1º PA'!$P$5:$P$1982=D$1),('Diário 1º PA'!$F$5:$F$1982))+SUMPRODUCT(-('Diário 2º PA'!$E$5:$E$2027='Analítico Cp.'!$B81),-('Diário 2º PA'!$P$5:$P$2027=D$1),('Diário 2º PA'!$F$5:$F$2027))+SUMPRODUCT(-('Diário 3º PA'!$E$5:$E$2043='Analítico Cp.'!$B81),-('Diário 3º PA'!$P$5:$P$2043=D$1),('Diário 3º PA'!$F$5:$F$2043))+SUMPRODUCT(-('Diário 4º PA'!$E$5:$E$2010='Analítico Cp.'!$B81),-('Diário 4º PA'!$P$5:$P$2010=D$1),('Diário 4º PA'!$F$5:$F$2010))+SUMPRODUCT(-(Comp.!$D$5:$D$254='Analítico Cp.'!$B81),-(Comp.!$L$5:$L$254=D$1),(Comp.!$E$5:$E$254))</f>
        <v>2120</v>
      </c>
      <c r="E81" s="15">
        <f>SUMPRODUCT(-('Diário 1º PA'!$E$5:$E$1982='Analítico Cp.'!$B81),-('Diário 1º PA'!$P$5:$P$1982=E$1),('Diário 1º PA'!$F$5:$F$1982))+SUMPRODUCT(-('Diário 2º PA'!$E$5:$E$2027='Analítico Cp.'!$B81),-('Diário 2º PA'!$P$5:$P$2027=E$1),('Diário 2º PA'!$F$5:$F$2027))+SUMPRODUCT(-('Diário 3º PA'!$E$5:$E$2043='Analítico Cp.'!$B81),-('Diário 3º PA'!$P$5:$P$2043=E$1),('Diário 3º PA'!$F$5:$F$2043))+SUMPRODUCT(-('Diário 4º PA'!$E$5:$E$2010='Analítico Cp.'!$B81),-('Diário 4º PA'!$P$5:$P$2010=E$1),('Diário 4º PA'!$F$5:$F$2010))+SUMPRODUCT(-(Comp.!$D$5:$D$254='Analítico Cp.'!$B81),-(Comp.!$L$5:$L$254=E$1),(Comp.!$E$5:$E$254))</f>
        <v>14600</v>
      </c>
      <c r="F81" s="15">
        <f>SUMPRODUCT(-('Diário 1º PA'!$E$5:$E$1982='Analítico Cp.'!$B81),-('Diário 1º PA'!$P$5:$P$1982=F$1),('Diário 1º PA'!$F$5:$F$1982))+SUMPRODUCT(-('Diário 2º PA'!$E$5:$E$2027='Analítico Cp.'!$B81),-('Diário 2º PA'!$P$5:$P$2027=F$1),('Diário 2º PA'!$F$5:$F$2027))+SUMPRODUCT(-('Diário 3º PA'!$E$5:$E$2043='Analítico Cp.'!$B81),-('Diário 3º PA'!$P$5:$P$2043=F$1),('Diário 3º PA'!$F$5:$F$2043))+SUMPRODUCT(-('Diário 4º PA'!$E$5:$E$2010='Analítico Cp.'!$B81),-('Diário 4º PA'!$P$5:$P$2010=F$1),('Diário 4º PA'!$F$5:$F$2010))+SUMPRODUCT(-(Comp.!$D$5:$D$254='Analítico Cp.'!$B81),-(Comp.!$L$5:$L$254=F$1),(Comp.!$E$5:$E$254))</f>
        <v>0</v>
      </c>
      <c r="G81" s="15">
        <f>SUMPRODUCT(-('Diário 1º PA'!$E$5:$E$1982='Analítico Cp.'!$B81),-('Diário 1º PA'!$P$5:$P$1982=G$1),('Diário 1º PA'!$F$5:$F$1982))+SUMPRODUCT(-('Diário 2º PA'!$E$5:$E$2027='Analítico Cp.'!$B81),-('Diário 2º PA'!$P$5:$P$2027=G$1),('Diário 2º PA'!$F$5:$F$2027))+SUMPRODUCT(-('Diário 3º PA'!$E$5:$E$2043='Analítico Cp.'!$B81),-('Diário 3º PA'!$P$5:$P$2043=G$1),('Diário 3º PA'!$F$5:$F$2043))+SUMPRODUCT(-('Diário 4º PA'!$E$5:$E$2010='Analítico Cp.'!$B81),-('Diário 4º PA'!$P$5:$P$2010=G$1),('Diário 4º PA'!$F$5:$F$2010))+SUMPRODUCT(-(Comp.!$D$5:$D$254='Analítico Cp.'!$B81),-(Comp.!$L$5:$L$254=G$1),(Comp.!$E$5:$E$254))</f>
        <v>0</v>
      </c>
      <c r="H81" s="15">
        <f>SUMPRODUCT(-('Diário 1º PA'!$E$5:$E$1982='Analítico Cp.'!$B81),-('Diário 1º PA'!$P$5:$P$1982=H$1),('Diário 1º PA'!$F$5:$F$1982))+SUMPRODUCT(-('Diário 2º PA'!$E$5:$E$2027='Analítico Cp.'!$B81),-('Diário 2º PA'!$P$5:$P$2027=H$1),('Diário 2º PA'!$F$5:$F$2027))+SUMPRODUCT(-('Diário 3º PA'!$E$5:$E$2043='Analítico Cp.'!$B81),-('Diário 3º PA'!$P$5:$P$2043=H$1),('Diário 3º PA'!$F$5:$F$2043))+SUMPRODUCT(-('Diário 4º PA'!$E$5:$E$2010='Analítico Cp.'!$B81),-('Diário 4º PA'!$P$5:$P$2010=H$1),('Diário 4º PA'!$F$5:$F$2010))+SUMPRODUCT(-(Comp.!$D$5:$D$254='Analítico Cp.'!$B81),-(Comp.!$L$5:$L$254=H$1),(Comp.!$E$5:$E$254))</f>
        <v>0</v>
      </c>
      <c r="I81" s="15">
        <f>SUMPRODUCT(-('Diário 1º PA'!$E$5:$E$1982='Analítico Cp.'!$B81),-('Diário 1º PA'!$P$5:$P$1982=I$1),('Diário 1º PA'!$F$5:$F$1982))+SUMPRODUCT(-('Diário 2º PA'!$E$5:$E$2027='Analítico Cp.'!$B81),-('Diário 2º PA'!$P$5:$P$2027=I$1),('Diário 2º PA'!$F$5:$F$2027))+SUMPRODUCT(-('Diário 3º PA'!$E$5:$E$2043='Analítico Cp.'!$B81),-('Diário 3º PA'!$P$5:$P$2043=I$1),('Diário 3º PA'!$F$5:$F$2043))+SUMPRODUCT(-('Diário 4º PA'!$E$5:$E$2010='Analítico Cp.'!$B81),-('Diário 4º PA'!$P$5:$P$2010=I$1),('Diário 4º PA'!$F$5:$F$2010))+SUMPRODUCT(-(Comp.!$D$5:$D$254='Analítico Cp.'!$B81),-(Comp.!$L$5:$L$254=I$1),(Comp.!$E$5:$E$254))</f>
        <v>0</v>
      </c>
      <c r="J81" s="15">
        <f>SUMPRODUCT(-('Diário 1º PA'!$E$5:$E$1982='Analítico Cp.'!$B81),-('Diário 1º PA'!$P$5:$P$1982=J$1),('Diário 1º PA'!$F$5:$F$1982))+SUMPRODUCT(-('Diário 2º PA'!$E$5:$E$2027='Analítico Cp.'!$B81),-('Diário 2º PA'!$P$5:$P$2027=J$1),('Diário 2º PA'!$F$5:$F$2027))+SUMPRODUCT(-('Diário 3º PA'!$E$5:$E$2043='Analítico Cp.'!$B81),-('Diário 3º PA'!$P$5:$P$2043=J$1),('Diário 3º PA'!$F$5:$F$2043))+SUMPRODUCT(-('Diário 4º PA'!$E$5:$E$2010='Analítico Cp.'!$B81),-('Diário 4º PA'!$P$5:$P$2010=J$1),('Diário 4º PA'!$F$5:$F$2010))+SUMPRODUCT(-(Comp.!$D$5:$D$254='Analítico Cp.'!$B81),-(Comp.!$L$5:$L$254=J$1),(Comp.!$E$5:$E$254))</f>
        <v>0</v>
      </c>
      <c r="K81" s="15">
        <f>SUMPRODUCT(-('Diário 1º PA'!$E$5:$E$1982='Analítico Cp.'!$B81),-('Diário 1º PA'!$P$5:$P$1982=K$1),('Diário 1º PA'!$F$5:$F$1982))+SUMPRODUCT(-('Diário 2º PA'!$E$5:$E$2027='Analítico Cp.'!$B81),-('Diário 2º PA'!$P$5:$P$2027=K$1),('Diário 2º PA'!$F$5:$F$2027))+SUMPRODUCT(-('Diário 3º PA'!$E$5:$E$2043='Analítico Cp.'!$B81),-('Diário 3º PA'!$P$5:$P$2043=K$1),('Diário 3º PA'!$F$5:$F$2043))+SUMPRODUCT(-('Diário 4º PA'!$E$5:$E$2010='Analítico Cp.'!$B81),-('Diário 4º PA'!$P$5:$P$2010=K$1),('Diário 4º PA'!$F$5:$F$2010))+SUMPRODUCT(-(Comp.!$D$5:$D$254='Analítico Cp.'!$B81),-(Comp.!$L$5:$L$254=K$1),(Comp.!$E$5:$E$254))</f>
        <v>0</v>
      </c>
      <c r="L81" s="15">
        <f>SUMPRODUCT(-('Diário 1º PA'!$E$5:$E$1982='Analítico Cp.'!$B81),-('Diário 1º PA'!$P$5:$P$1982=L$1),('Diário 1º PA'!$F$5:$F$1982))+SUMPRODUCT(-('Diário 2º PA'!$E$5:$E$2027='Analítico Cp.'!$B81),-('Diário 2º PA'!$P$5:$P$2027=L$1),('Diário 2º PA'!$F$5:$F$2027))+SUMPRODUCT(-('Diário 3º PA'!$E$5:$E$2043='Analítico Cp.'!$B81),-('Diário 3º PA'!$P$5:$P$2043=L$1),('Diário 3º PA'!$F$5:$F$2043))+SUMPRODUCT(-('Diário 4º PA'!$E$5:$E$2010='Analítico Cp.'!$B81),-('Diário 4º PA'!$P$5:$P$2010=L$1),('Diário 4º PA'!$F$5:$F$2010))+SUMPRODUCT(-(Comp.!$D$5:$D$254='Analítico Cp.'!$B81),-(Comp.!$L$5:$L$254=L$1),(Comp.!$E$5:$E$254))</f>
        <v>0</v>
      </c>
      <c r="M81" s="15">
        <f>SUMPRODUCT(-('Diário 1º PA'!$E$5:$E$1982='Analítico Cp.'!$B81),-('Diário 1º PA'!$P$5:$P$1982=M$1),('Diário 1º PA'!$F$5:$F$1982))+SUMPRODUCT(-('Diário 2º PA'!$E$5:$E$2027='Analítico Cp.'!$B81),-('Diário 2º PA'!$P$5:$P$2027=M$1),('Diário 2º PA'!$F$5:$F$2027))+SUMPRODUCT(-('Diário 3º PA'!$E$5:$E$2043='Analítico Cp.'!$B81),-('Diário 3º PA'!$P$5:$P$2043=M$1),('Diário 3º PA'!$F$5:$F$2043))+SUMPRODUCT(-('Diário 4º PA'!$E$5:$E$2010='Analítico Cp.'!$B81),-('Diário 4º PA'!$P$5:$P$2010=M$1),('Diário 4º PA'!$F$5:$F$2010))+SUMPRODUCT(-(Comp.!$D$5:$D$254='Analítico Cp.'!$B81),-(Comp.!$L$5:$L$254=M$1),(Comp.!$E$5:$E$254))</f>
        <v>0</v>
      </c>
      <c r="N81" s="15">
        <f>SUMPRODUCT(-('Diário 1º PA'!$E$5:$E$1982='Analítico Cp.'!$B81),-('Diário 1º PA'!$P$5:$P$1982=N$1),('Diário 1º PA'!$F$5:$F$1982))+SUMPRODUCT(-('Diário 2º PA'!$E$5:$E$2027='Analítico Cp.'!$B81),-('Diário 2º PA'!$P$5:$P$2027=N$1),('Diário 2º PA'!$F$5:$F$2027))+SUMPRODUCT(-('Diário 3º PA'!$E$5:$E$2043='Analítico Cp.'!$B81),-('Diário 3º PA'!$P$5:$P$2043=N$1),('Diário 3º PA'!$F$5:$F$2043))+SUMPRODUCT(-('Diário 4º PA'!$E$5:$E$2010='Analítico Cp.'!$B81),-('Diário 4º PA'!$P$5:$P$2010=N$1),('Diário 4º PA'!$F$5:$F$2010))+SUMPRODUCT(-(Comp.!$D$5:$D$254='Analítico Cp.'!$B81),-(Comp.!$L$5:$L$254=N$1),(Comp.!$E$5:$E$254))</f>
        <v>0</v>
      </c>
      <c r="O81" s="16">
        <f t="shared" si="12"/>
        <v>16720</v>
      </c>
      <c r="P81" s="191">
        <f t="shared" si="11"/>
        <v>1.4470185024508934E-3</v>
      </c>
    </row>
    <row r="82" spans="1:16" ht="23.25" customHeight="1" x14ac:dyDescent="0.2">
      <c r="A82" s="68" t="s">
        <v>146</v>
      </c>
      <c r="B82" s="114" t="s">
        <v>82</v>
      </c>
      <c r="C82" s="15">
        <f>SUMPRODUCT(-('Diário 1º PA'!$E$5:$E$1982='Analítico Cp.'!$B82),-('Diário 1º PA'!$P$5:$P$1982=C$1),('Diário 1º PA'!$F$5:$F$1982))+SUMPRODUCT(-('Diário 2º PA'!$E$5:$E$2027='Analítico Cp.'!$B82),-('Diário 2º PA'!$P$5:$P$2027=C$1),('Diário 2º PA'!$F$5:$F$2027))+SUMPRODUCT(-('Diário 3º PA'!$E$5:$E$2043='Analítico Cp.'!$B82),-('Diário 3º PA'!$P$5:$P$2043=C$1),('Diário 3º PA'!$F$5:$F$2043))+SUMPRODUCT(-('Diário 4º PA'!$E$5:$E$2010='Analítico Cp.'!$B82),-('Diário 4º PA'!$P$5:$P$2010=C$1),('Diário 4º PA'!$F$5:$F$2010))+SUMPRODUCT(-(Comp.!$D$5:$D$254='Analítico Cp.'!$B82),-(Comp.!$L$5:$L$254=C$1),(Comp.!$E$5:$E$254))</f>
        <v>0</v>
      </c>
      <c r="D82" s="15">
        <f>SUMPRODUCT(-('Diário 1º PA'!$E$5:$E$1982='Analítico Cp.'!$B82),-('Diário 1º PA'!$P$5:$P$1982=D$1),('Diário 1º PA'!$F$5:$F$1982))+SUMPRODUCT(-('Diário 2º PA'!$E$5:$E$2027='Analítico Cp.'!$B82),-('Diário 2º PA'!$P$5:$P$2027=D$1),('Diário 2º PA'!$F$5:$F$2027))+SUMPRODUCT(-('Diário 3º PA'!$E$5:$E$2043='Analítico Cp.'!$B82),-('Diário 3º PA'!$P$5:$P$2043=D$1),('Diário 3º PA'!$F$5:$F$2043))+SUMPRODUCT(-('Diário 4º PA'!$E$5:$E$2010='Analítico Cp.'!$B82),-('Diário 4º PA'!$P$5:$P$2010=D$1),('Diário 4º PA'!$F$5:$F$2010))+SUMPRODUCT(-(Comp.!$D$5:$D$254='Analítico Cp.'!$B82),-(Comp.!$L$5:$L$254=D$1),(Comp.!$E$5:$E$254))</f>
        <v>1596</v>
      </c>
      <c r="E82" s="15">
        <f>SUMPRODUCT(-('Diário 1º PA'!$E$5:$E$1982='Analítico Cp.'!$B82),-('Diário 1º PA'!$P$5:$P$1982=E$1),('Diário 1º PA'!$F$5:$F$1982))+SUMPRODUCT(-('Diário 2º PA'!$E$5:$E$2027='Analítico Cp.'!$B82),-('Diário 2º PA'!$P$5:$P$2027=E$1),('Diário 2º PA'!$F$5:$F$2027))+SUMPRODUCT(-('Diário 3º PA'!$E$5:$E$2043='Analítico Cp.'!$B82),-('Diário 3º PA'!$P$5:$P$2043=E$1),('Diário 3º PA'!$F$5:$F$2043))+SUMPRODUCT(-('Diário 4º PA'!$E$5:$E$2010='Analítico Cp.'!$B82),-('Diário 4º PA'!$P$5:$P$2010=E$1),('Diário 4º PA'!$F$5:$F$2010))+SUMPRODUCT(-(Comp.!$D$5:$D$254='Analítico Cp.'!$B82),-(Comp.!$L$5:$L$254=E$1),(Comp.!$E$5:$E$254))</f>
        <v>1402.6</v>
      </c>
      <c r="F82" s="15">
        <f>SUMPRODUCT(-('Diário 1º PA'!$E$5:$E$1982='Analítico Cp.'!$B82),-('Diário 1º PA'!$P$5:$P$1982=F$1),('Diário 1º PA'!$F$5:$F$1982))+SUMPRODUCT(-('Diário 2º PA'!$E$5:$E$2027='Analítico Cp.'!$B82),-('Diário 2º PA'!$P$5:$P$2027=F$1),('Diário 2º PA'!$F$5:$F$2027))+SUMPRODUCT(-('Diário 3º PA'!$E$5:$E$2043='Analítico Cp.'!$B82),-('Diário 3º PA'!$P$5:$P$2043=F$1),('Diário 3º PA'!$F$5:$F$2043))+SUMPRODUCT(-('Diário 4º PA'!$E$5:$E$2010='Analítico Cp.'!$B82),-('Diário 4º PA'!$P$5:$P$2010=F$1),('Diário 4º PA'!$F$5:$F$2010))+SUMPRODUCT(-(Comp.!$D$5:$D$254='Analítico Cp.'!$B82),-(Comp.!$L$5:$L$254=F$1),(Comp.!$E$5:$E$254))</f>
        <v>0</v>
      </c>
      <c r="G82" s="15">
        <f>SUMPRODUCT(-('Diário 1º PA'!$E$5:$E$1982='Analítico Cp.'!$B82),-('Diário 1º PA'!$P$5:$P$1982=G$1),('Diário 1º PA'!$F$5:$F$1982))+SUMPRODUCT(-('Diário 2º PA'!$E$5:$E$2027='Analítico Cp.'!$B82),-('Diário 2º PA'!$P$5:$P$2027=G$1),('Diário 2º PA'!$F$5:$F$2027))+SUMPRODUCT(-('Diário 3º PA'!$E$5:$E$2043='Analítico Cp.'!$B82),-('Diário 3º PA'!$P$5:$P$2043=G$1),('Diário 3º PA'!$F$5:$F$2043))+SUMPRODUCT(-('Diário 4º PA'!$E$5:$E$2010='Analítico Cp.'!$B82),-('Diário 4º PA'!$P$5:$P$2010=G$1),('Diário 4º PA'!$F$5:$F$2010))+SUMPRODUCT(-(Comp.!$D$5:$D$254='Analítico Cp.'!$B82),-(Comp.!$L$5:$L$254=G$1),(Comp.!$E$5:$E$254))</f>
        <v>0</v>
      </c>
      <c r="H82" s="15">
        <f>SUMPRODUCT(-('Diário 1º PA'!$E$5:$E$1982='Analítico Cp.'!$B82),-('Diário 1º PA'!$P$5:$P$1982=H$1),('Diário 1º PA'!$F$5:$F$1982))+SUMPRODUCT(-('Diário 2º PA'!$E$5:$E$2027='Analítico Cp.'!$B82),-('Diário 2º PA'!$P$5:$P$2027=H$1),('Diário 2º PA'!$F$5:$F$2027))+SUMPRODUCT(-('Diário 3º PA'!$E$5:$E$2043='Analítico Cp.'!$B82),-('Diário 3º PA'!$P$5:$P$2043=H$1),('Diário 3º PA'!$F$5:$F$2043))+SUMPRODUCT(-('Diário 4º PA'!$E$5:$E$2010='Analítico Cp.'!$B82),-('Diário 4º PA'!$P$5:$P$2010=H$1),('Diário 4º PA'!$F$5:$F$2010))+SUMPRODUCT(-(Comp.!$D$5:$D$254='Analítico Cp.'!$B82),-(Comp.!$L$5:$L$254=H$1),(Comp.!$E$5:$E$254))</f>
        <v>0</v>
      </c>
      <c r="I82" s="15">
        <f>SUMPRODUCT(-('Diário 1º PA'!$E$5:$E$1982='Analítico Cp.'!$B82),-('Diário 1º PA'!$P$5:$P$1982=I$1),('Diário 1º PA'!$F$5:$F$1982))+SUMPRODUCT(-('Diário 2º PA'!$E$5:$E$2027='Analítico Cp.'!$B82),-('Diário 2º PA'!$P$5:$P$2027=I$1),('Diário 2º PA'!$F$5:$F$2027))+SUMPRODUCT(-('Diário 3º PA'!$E$5:$E$2043='Analítico Cp.'!$B82),-('Diário 3º PA'!$P$5:$P$2043=I$1),('Diário 3º PA'!$F$5:$F$2043))+SUMPRODUCT(-('Diário 4º PA'!$E$5:$E$2010='Analítico Cp.'!$B82),-('Diário 4º PA'!$P$5:$P$2010=I$1),('Diário 4º PA'!$F$5:$F$2010))+SUMPRODUCT(-(Comp.!$D$5:$D$254='Analítico Cp.'!$B82),-(Comp.!$L$5:$L$254=I$1),(Comp.!$E$5:$E$254))</f>
        <v>0</v>
      </c>
      <c r="J82" s="15">
        <f>SUMPRODUCT(-('Diário 1º PA'!$E$5:$E$1982='Analítico Cp.'!$B82),-('Diário 1º PA'!$P$5:$P$1982=J$1),('Diário 1º PA'!$F$5:$F$1982))+SUMPRODUCT(-('Diário 2º PA'!$E$5:$E$2027='Analítico Cp.'!$B82),-('Diário 2º PA'!$P$5:$P$2027=J$1),('Diário 2º PA'!$F$5:$F$2027))+SUMPRODUCT(-('Diário 3º PA'!$E$5:$E$2043='Analítico Cp.'!$B82),-('Diário 3º PA'!$P$5:$P$2043=J$1),('Diário 3º PA'!$F$5:$F$2043))+SUMPRODUCT(-('Diário 4º PA'!$E$5:$E$2010='Analítico Cp.'!$B82),-('Diário 4º PA'!$P$5:$P$2010=J$1),('Diário 4º PA'!$F$5:$F$2010))+SUMPRODUCT(-(Comp.!$D$5:$D$254='Analítico Cp.'!$B82),-(Comp.!$L$5:$L$254=J$1),(Comp.!$E$5:$E$254))</f>
        <v>0</v>
      </c>
      <c r="K82" s="15">
        <f>SUMPRODUCT(-('Diário 1º PA'!$E$5:$E$1982='Analítico Cp.'!$B82),-('Diário 1º PA'!$P$5:$P$1982=K$1),('Diário 1º PA'!$F$5:$F$1982))+SUMPRODUCT(-('Diário 2º PA'!$E$5:$E$2027='Analítico Cp.'!$B82),-('Diário 2º PA'!$P$5:$P$2027=K$1),('Diário 2º PA'!$F$5:$F$2027))+SUMPRODUCT(-('Diário 3º PA'!$E$5:$E$2043='Analítico Cp.'!$B82),-('Diário 3º PA'!$P$5:$P$2043=K$1),('Diário 3º PA'!$F$5:$F$2043))+SUMPRODUCT(-('Diário 4º PA'!$E$5:$E$2010='Analítico Cp.'!$B82),-('Diário 4º PA'!$P$5:$P$2010=K$1),('Diário 4º PA'!$F$5:$F$2010))+SUMPRODUCT(-(Comp.!$D$5:$D$254='Analítico Cp.'!$B82),-(Comp.!$L$5:$L$254=K$1),(Comp.!$E$5:$E$254))</f>
        <v>0</v>
      </c>
      <c r="L82" s="15">
        <f>SUMPRODUCT(-('Diário 1º PA'!$E$5:$E$1982='Analítico Cp.'!$B82),-('Diário 1º PA'!$P$5:$P$1982=L$1),('Diário 1º PA'!$F$5:$F$1982))+SUMPRODUCT(-('Diário 2º PA'!$E$5:$E$2027='Analítico Cp.'!$B82),-('Diário 2º PA'!$P$5:$P$2027=L$1),('Diário 2º PA'!$F$5:$F$2027))+SUMPRODUCT(-('Diário 3º PA'!$E$5:$E$2043='Analítico Cp.'!$B82),-('Diário 3º PA'!$P$5:$P$2043=L$1),('Diário 3º PA'!$F$5:$F$2043))+SUMPRODUCT(-('Diário 4º PA'!$E$5:$E$2010='Analítico Cp.'!$B82),-('Diário 4º PA'!$P$5:$P$2010=L$1),('Diário 4º PA'!$F$5:$F$2010))+SUMPRODUCT(-(Comp.!$D$5:$D$254='Analítico Cp.'!$B82),-(Comp.!$L$5:$L$254=L$1),(Comp.!$E$5:$E$254))</f>
        <v>0</v>
      </c>
      <c r="M82" s="15">
        <f>SUMPRODUCT(-('Diário 1º PA'!$E$5:$E$1982='Analítico Cp.'!$B82),-('Diário 1º PA'!$P$5:$P$1982=M$1),('Diário 1º PA'!$F$5:$F$1982))+SUMPRODUCT(-('Diário 2º PA'!$E$5:$E$2027='Analítico Cp.'!$B82),-('Diário 2º PA'!$P$5:$P$2027=M$1),('Diário 2º PA'!$F$5:$F$2027))+SUMPRODUCT(-('Diário 3º PA'!$E$5:$E$2043='Analítico Cp.'!$B82),-('Diário 3º PA'!$P$5:$P$2043=M$1),('Diário 3º PA'!$F$5:$F$2043))+SUMPRODUCT(-('Diário 4º PA'!$E$5:$E$2010='Analítico Cp.'!$B82),-('Diário 4º PA'!$P$5:$P$2010=M$1),('Diário 4º PA'!$F$5:$F$2010))+SUMPRODUCT(-(Comp.!$D$5:$D$254='Analítico Cp.'!$B82),-(Comp.!$L$5:$L$254=M$1),(Comp.!$E$5:$E$254))</f>
        <v>0</v>
      </c>
      <c r="N82" s="15">
        <f>SUMPRODUCT(-('Diário 1º PA'!$E$5:$E$1982='Analítico Cp.'!$B82),-('Diário 1º PA'!$P$5:$P$1982=N$1),('Diário 1º PA'!$F$5:$F$1982))+SUMPRODUCT(-('Diário 2º PA'!$E$5:$E$2027='Analítico Cp.'!$B82),-('Diário 2º PA'!$P$5:$P$2027=N$1),('Diário 2º PA'!$F$5:$F$2027))+SUMPRODUCT(-('Diário 3º PA'!$E$5:$E$2043='Analítico Cp.'!$B82),-('Diário 3º PA'!$P$5:$P$2043=N$1),('Diário 3º PA'!$F$5:$F$2043))+SUMPRODUCT(-('Diário 4º PA'!$E$5:$E$2010='Analítico Cp.'!$B82),-('Diário 4º PA'!$P$5:$P$2010=N$1),('Diário 4º PA'!$F$5:$F$2010))+SUMPRODUCT(-(Comp.!$D$5:$D$254='Analítico Cp.'!$B82),-(Comp.!$L$5:$L$254=N$1),(Comp.!$E$5:$E$254))</f>
        <v>0</v>
      </c>
      <c r="O82" s="16">
        <f t="shared" si="12"/>
        <v>2998.6</v>
      </c>
      <c r="P82" s="191">
        <f t="shared" si="11"/>
        <v>2.5951134458428518E-4</v>
      </c>
    </row>
    <row r="83" spans="1:16" ht="23.25" customHeight="1" x14ac:dyDescent="0.2">
      <c r="A83" s="68" t="s">
        <v>147</v>
      </c>
      <c r="B83" s="114" t="s">
        <v>189</v>
      </c>
      <c r="C83" s="15">
        <f>SUMPRODUCT(-('Diário 1º PA'!$E$5:$E$1982='Analítico Cp.'!$B83),-('Diário 1º PA'!$P$5:$P$1982=C$1),('Diário 1º PA'!$F$5:$F$1982))+SUMPRODUCT(-('Diário 2º PA'!$E$5:$E$2027='Analítico Cp.'!$B83),-('Diário 2º PA'!$P$5:$P$2027=C$1),('Diário 2º PA'!$F$5:$F$2027))+SUMPRODUCT(-('Diário 3º PA'!$E$5:$E$2043='Analítico Cp.'!$B83),-('Diário 3º PA'!$P$5:$P$2043=C$1),('Diário 3º PA'!$F$5:$F$2043))+SUMPRODUCT(-('Diário 4º PA'!$E$5:$E$2010='Analítico Cp.'!$B83),-('Diário 4º PA'!$P$5:$P$2010=C$1),('Diário 4º PA'!$F$5:$F$2010))+SUMPRODUCT(-(Comp.!$D$5:$D$254='Analítico Cp.'!$B83),-(Comp.!$L$5:$L$254=C$1),(Comp.!$E$5:$E$254))</f>
        <v>0</v>
      </c>
      <c r="D83" s="15">
        <f>SUMPRODUCT(-('Diário 1º PA'!$E$5:$E$1982='Analítico Cp.'!$B83),-('Diário 1º PA'!$P$5:$P$1982=D$1),('Diário 1º PA'!$F$5:$F$1982))+SUMPRODUCT(-('Diário 2º PA'!$E$5:$E$2027='Analítico Cp.'!$B83),-('Diário 2º PA'!$P$5:$P$2027=D$1),('Diário 2º PA'!$F$5:$F$2027))+SUMPRODUCT(-('Diário 3º PA'!$E$5:$E$2043='Analítico Cp.'!$B83),-('Diário 3º PA'!$P$5:$P$2043=D$1),('Diário 3º PA'!$F$5:$F$2043))+SUMPRODUCT(-('Diário 4º PA'!$E$5:$E$2010='Analítico Cp.'!$B83),-('Diário 4º PA'!$P$5:$P$2010=D$1),('Diário 4º PA'!$F$5:$F$2010))+SUMPRODUCT(-(Comp.!$D$5:$D$254='Analítico Cp.'!$B83),-(Comp.!$L$5:$L$254=D$1),(Comp.!$E$5:$E$254))</f>
        <v>0</v>
      </c>
      <c r="E83" s="15">
        <f>SUMPRODUCT(-('Diário 1º PA'!$E$5:$E$1982='Analítico Cp.'!$B83),-('Diário 1º PA'!$P$5:$P$1982=E$1),('Diário 1º PA'!$F$5:$F$1982))+SUMPRODUCT(-('Diário 2º PA'!$E$5:$E$2027='Analítico Cp.'!$B83),-('Diário 2º PA'!$P$5:$P$2027=E$1),('Diário 2º PA'!$F$5:$F$2027))+SUMPRODUCT(-('Diário 3º PA'!$E$5:$E$2043='Analítico Cp.'!$B83),-('Diário 3º PA'!$P$5:$P$2043=E$1),('Diário 3º PA'!$F$5:$F$2043))+SUMPRODUCT(-('Diário 4º PA'!$E$5:$E$2010='Analítico Cp.'!$B83),-('Diário 4º PA'!$P$5:$P$2010=E$1),('Diário 4º PA'!$F$5:$F$2010))+SUMPRODUCT(-(Comp.!$D$5:$D$254='Analítico Cp.'!$B83),-(Comp.!$L$5:$L$254=E$1),(Comp.!$E$5:$E$254))</f>
        <v>0</v>
      </c>
      <c r="F83" s="15">
        <f>SUMPRODUCT(-('Diário 1º PA'!$E$5:$E$1982='Analítico Cp.'!$B83),-('Diário 1º PA'!$P$5:$P$1982=F$1),('Diário 1º PA'!$F$5:$F$1982))+SUMPRODUCT(-('Diário 2º PA'!$E$5:$E$2027='Analítico Cp.'!$B83),-('Diário 2º PA'!$P$5:$P$2027=F$1),('Diário 2º PA'!$F$5:$F$2027))+SUMPRODUCT(-('Diário 3º PA'!$E$5:$E$2043='Analítico Cp.'!$B83),-('Diário 3º PA'!$P$5:$P$2043=F$1),('Diário 3º PA'!$F$5:$F$2043))+SUMPRODUCT(-('Diário 4º PA'!$E$5:$E$2010='Analítico Cp.'!$B83),-('Diário 4º PA'!$P$5:$P$2010=F$1),('Diário 4º PA'!$F$5:$F$2010))+SUMPRODUCT(-(Comp.!$D$5:$D$254='Analítico Cp.'!$B83),-(Comp.!$L$5:$L$254=F$1),(Comp.!$E$5:$E$254))</f>
        <v>0</v>
      </c>
      <c r="G83" s="15">
        <f>SUMPRODUCT(-('Diário 1º PA'!$E$5:$E$1982='Analítico Cp.'!$B83),-('Diário 1º PA'!$P$5:$P$1982=G$1),('Diário 1º PA'!$F$5:$F$1982))+SUMPRODUCT(-('Diário 2º PA'!$E$5:$E$2027='Analítico Cp.'!$B83),-('Diário 2º PA'!$P$5:$P$2027=G$1),('Diário 2º PA'!$F$5:$F$2027))+SUMPRODUCT(-('Diário 3º PA'!$E$5:$E$2043='Analítico Cp.'!$B83),-('Diário 3º PA'!$P$5:$P$2043=G$1),('Diário 3º PA'!$F$5:$F$2043))+SUMPRODUCT(-('Diário 4º PA'!$E$5:$E$2010='Analítico Cp.'!$B83),-('Diário 4º PA'!$P$5:$P$2010=G$1),('Diário 4º PA'!$F$5:$F$2010))+SUMPRODUCT(-(Comp.!$D$5:$D$254='Analítico Cp.'!$B83),-(Comp.!$L$5:$L$254=G$1),(Comp.!$E$5:$E$254))</f>
        <v>0</v>
      </c>
      <c r="H83" s="15">
        <f>SUMPRODUCT(-('Diário 1º PA'!$E$5:$E$1982='Analítico Cp.'!$B83),-('Diário 1º PA'!$P$5:$P$1982=H$1),('Diário 1º PA'!$F$5:$F$1982))+SUMPRODUCT(-('Diário 2º PA'!$E$5:$E$2027='Analítico Cp.'!$B83),-('Diário 2º PA'!$P$5:$P$2027=H$1),('Diário 2º PA'!$F$5:$F$2027))+SUMPRODUCT(-('Diário 3º PA'!$E$5:$E$2043='Analítico Cp.'!$B83),-('Diário 3º PA'!$P$5:$P$2043=H$1),('Diário 3º PA'!$F$5:$F$2043))+SUMPRODUCT(-('Diário 4º PA'!$E$5:$E$2010='Analítico Cp.'!$B83),-('Diário 4º PA'!$P$5:$P$2010=H$1),('Diário 4º PA'!$F$5:$F$2010))+SUMPRODUCT(-(Comp.!$D$5:$D$254='Analítico Cp.'!$B83),-(Comp.!$L$5:$L$254=H$1),(Comp.!$E$5:$E$254))</f>
        <v>0</v>
      </c>
      <c r="I83" s="15">
        <f>SUMPRODUCT(-('Diário 1º PA'!$E$5:$E$1982='Analítico Cp.'!$B83),-('Diário 1º PA'!$P$5:$P$1982=I$1),('Diário 1º PA'!$F$5:$F$1982))+SUMPRODUCT(-('Diário 2º PA'!$E$5:$E$2027='Analítico Cp.'!$B83),-('Diário 2º PA'!$P$5:$P$2027=I$1),('Diário 2º PA'!$F$5:$F$2027))+SUMPRODUCT(-('Diário 3º PA'!$E$5:$E$2043='Analítico Cp.'!$B83),-('Diário 3º PA'!$P$5:$P$2043=I$1),('Diário 3º PA'!$F$5:$F$2043))+SUMPRODUCT(-('Diário 4º PA'!$E$5:$E$2010='Analítico Cp.'!$B83),-('Diário 4º PA'!$P$5:$P$2010=I$1),('Diário 4º PA'!$F$5:$F$2010))+SUMPRODUCT(-(Comp.!$D$5:$D$254='Analítico Cp.'!$B83),-(Comp.!$L$5:$L$254=I$1),(Comp.!$E$5:$E$254))</f>
        <v>0</v>
      </c>
      <c r="J83" s="15">
        <f>SUMPRODUCT(-('Diário 1º PA'!$E$5:$E$1982='Analítico Cp.'!$B83),-('Diário 1º PA'!$P$5:$P$1982=J$1),('Diário 1º PA'!$F$5:$F$1982))+SUMPRODUCT(-('Diário 2º PA'!$E$5:$E$2027='Analítico Cp.'!$B83),-('Diário 2º PA'!$P$5:$P$2027=J$1),('Diário 2º PA'!$F$5:$F$2027))+SUMPRODUCT(-('Diário 3º PA'!$E$5:$E$2043='Analítico Cp.'!$B83),-('Diário 3º PA'!$P$5:$P$2043=J$1),('Diário 3º PA'!$F$5:$F$2043))+SUMPRODUCT(-('Diário 4º PA'!$E$5:$E$2010='Analítico Cp.'!$B83),-('Diário 4º PA'!$P$5:$P$2010=J$1),('Diário 4º PA'!$F$5:$F$2010))+SUMPRODUCT(-(Comp.!$D$5:$D$254='Analítico Cp.'!$B83),-(Comp.!$L$5:$L$254=J$1),(Comp.!$E$5:$E$254))</f>
        <v>0</v>
      </c>
      <c r="K83" s="15">
        <f>SUMPRODUCT(-('Diário 1º PA'!$E$5:$E$1982='Analítico Cp.'!$B83),-('Diário 1º PA'!$P$5:$P$1982=K$1),('Diário 1º PA'!$F$5:$F$1982))+SUMPRODUCT(-('Diário 2º PA'!$E$5:$E$2027='Analítico Cp.'!$B83),-('Diário 2º PA'!$P$5:$P$2027=K$1),('Diário 2º PA'!$F$5:$F$2027))+SUMPRODUCT(-('Diário 3º PA'!$E$5:$E$2043='Analítico Cp.'!$B83),-('Diário 3º PA'!$P$5:$P$2043=K$1),('Diário 3º PA'!$F$5:$F$2043))+SUMPRODUCT(-('Diário 4º PA'!$E$5:$E$2010='Analítico Cp.'!$B83),-('Diário 4º PA'!$P$5:$P$2010=K$1),('Diário 4º PA'!$F$5:$F$2010))+SUMPRODUCT(-(Comp.!$D$5:$D$254='Analítico Cp.'!$B83),-(Comp.!$L$5:$L$254=K$1),(Comp.!$E$5:$E$254))</f>
        <v>0</v>
      </c>
      <c r="L83" s="15">
        <f>SUMPRODUCT(-('Diário 1º PA'!$E$5:$E$1982='Analítico Cp.'!$B83),-('Diário 1º PA'!$P$5:$P$1982=L$1),('Diário 1º PA'!$F$5:$F$1982))+SUMPRODUCT(-('Diário 2º PA'!$E$5:$E$2027='Analítico Cp.'!$B83),-('Diário 2º PA'!$P$5:$P$2027=L$1),('Diário 2º PA'!$F$5:$F$2027))+SUMPRODUCT(-('Diário 3º PA'!$E$5:$E$2043='Analítico Cp.'!$B83),-('Diário 3º PA'!$P$5:$P$2043=L$1),('Diário 3º PA'!$F$5:$F$2043))+SUMPRODUCT(-('Diário 4º PA'!$E$5:$E$2010='Analítico Cp.'!$B83),-('Diário 4º PA'!$P$5:$P$2010=L$1),('Diário 4º PA'!$F$5:$F$2010))+SUMPRODUCT(-(Comp.!$D$5:$D$254='Analítico Cp.'!$B83),-(Comp.!$L$5:$L$254=L$1),(Comp.!$E$5:$E$254))</f>
        <v>0</v>
      </c>
      <c r="M83" s="15">
        <f>SUMPRODUCT(-('Diário 1º PA'!$E$5:$E$1982='Analítico Cp.'!$B83),-('Diário 1º PA'!$P$5:$P$1982=M$1),('Diário 1º PA'!$F$5:$F$1982))+SUMPRODUCT(-('Diário 2º PA'!$E$5:$E$2027='Analítico Cp.'!$B83),-('Diário 2º PA'!$P$5:$P$2027=M$1),('Diário 2º PA'!$F$5:$F$2027))+SUMPRODUCT(-('Diário 3º PA'!$E$5:$E$2043='Analítico Cp.'!$B83),-('Diário 3º PA'!$P$5:$P$2043=M$1),('Diário 3º PA'!$F$5:$F$2043))+SUMPRODUCT(-('Diário 4º PA'!$E$5:$E$2010='Analítico Cp.'!$B83),-('Diário 4º PA'!$P$5:$P$2010=M$1),('Diário 4º PA'!$F$5:$F$2010))+SUMPRODUCT(-(Comp.!$D$5:$D$254='Analítico Cp.'!$B83),-(Comp.!$L$5:$L$254=M$1),(Comp.!$E$5:$E$254))</f>
        <v>0</v>
      </c>
      <c r="N83" s="15">
        <f>SUMPRODUCT(-('Diário 1º PA'!$E$5:$E$1982='Analítico Cp.'!$B83),-('Diário 1º PA'!$P$5:$P$1982=N$1),('Diário 1º PA'!$F$5:$F$1982))+SUMPRODUCT(-('Diário 2º PA'!$E$5:$E$2027='Analítico Cp.'!$B83),-('Diário 2º PA'!$P$5:$P$2027=N$1),('Diário 2º PA'!$F$5:$F$2027))+SUMPRODUCT(-('Diário 3º PA'!$E$5:$E$2043='Analítico Cp.'!$B83),-('Diário 3º PA'!$P$5:$P$2043=N$1),('Diário 3º PA'!$F$5:$F$2043))+SUMPRODUCT(-('Diário 4º PA'!$E$5:$E$2010='Analítico Cp.'!$B83),-('Diário 4º PA'!$P$5:$P$2010=N$1),('Diário 4º PA'!$F$5:$F$2010))+SUMPRODUCT(-(Comp.!$D$5:$D$254='Analítico Cp.'!$B83),-(Comp.!$L$5:$L$254=N$1),(Comp.!$E$5:$E$254))</f>
        <v>0</v>
      </c>
      <c r="O83" s="16">
        <f t="shared" si="12"/>
        <v>0</v>
      </c>
      <c r="P83" s="191">
        <f t="shared" si="11"/>
        <v>0</v>
      </c>
    </row>
    <row r="84" spans="1:16" ht="23.25" customHeight="1" x14ac:dyDescent="0.2">
      <c r="A84" s="68" t="s">
        <v>148</v>
      </c>
      <c r="B84" s="114" t="s">
        <v>90</v>
      </c>
      <c r="C84" s="15">
        <f>SUMPRODUCT(-('Diário 1º PA'!$E$5:$E$1982='Analítico Cp.'!$B84),-('Diário 1º PA'!$P$5:$P$1982=C$1),('Diário 1º PA'!$F$5:$F$1982))+SUMPRODUCT(-('Diário 2º PA'!$E$5:$E$2027='Analítico Cp.'!$B84),-('Diário 2º PA'!$P$5:$P$2027=C$1),('Diário 2º PA'!$F$5:$F$2027))+SUMPRODUCT(-('Diário 3º PA'!$E$5:$E$2043='Analítico Cp.'!$B84),-('Diário 3º PA'!$P$5:$P$2043=C$1),('Diário 3º PA'!$F$5:$F$2043))+SUMPRODUCT(-('Diário 4º PA'!$E$5:$E$2010='Analítico Cp.'!$B84),-('Diário 4º PA'!$P$5:$P$2010=C$1),('Diário 4º PA'!$F$5:$F$2010))+SUMPRODUCT(-(Comp.!$D$5:$D$254='Analítico Cp.'!$B84),-(Comp.!$L$5:$L$254=C$1),(Comp.!$E$5:$E$254))</f>
        <v>0</v>
      </c>
      <c r="D84" s="15">
        <f>SUMPRODUCT(-('Diário 1º PA'!$E$5:$E$1982='Analítico Cp.'!$B84),-('Diário 1º PA'!$P$5:$P$1982=D$1),('Diário 1º PA'!$F$5:$F$1982))+SUMPRODUCT(-('Diário 2º PA'!$E$5:$E$2027='Analítico Cp.'!$B84),-('Diário 2º PA'!$P$5:$P$2027=D$1),('Diário 2º PA'!$F$5:$F$2027))+SUMPRODUCT(-('Diário 3º PA'!$E$5:$E$2043='Analítico Cp.'!$B84),-('Diário 3º PA'!$P$5:$P$2043=D$1),('Diário 3º PA'!$F$5:$F$2043))+SUMPRODUCT(-('Diário 4º PA'!$E$5:$E$2010='Analítico Cp.'!$B84),-('Diário 4º PA'!$P$5:$P$2010=D$1),('Diário 4º PA'!$F$5:$F$2010))+SUMPRODUCT(-(Comp.!$D$5:$D$254='Analítico Cp.'!$B84),-(Comp.!$L$5:$L$254=D$1),(Comp.!$E$5:$E$254))</f>
        <v>0</v>
      </c>
      <c r="E84" s="15">
        <f>SUMPRODUCT(-('Diário 1º PA'!$E$5:$E$1982='Analítico Cp.'!$B84),-('Diário 1º PA'!$P$5:$P$1982=E$1),('Diário 1º PA'!$F$5:$F$1982))+SUMPRODUCT(-('Diário 2º PA'!$E$5:$E$2027='Analítico Cp.'!$B84),-('Diário 2º PA'!$P$5:$P$2027=E$1),('Diário 2º PA'!$F$5:$F$2027))+SUMPRODUCT(-('Diário 3º PA'!$E$5:$E$2043='Analítico Cp.'!$B84),-('Diário 3º PA'!$P$5:$P$2043=E$1),('Diário 3º PA'!$F$5:$F$2043))+SUMPRODUCT(-('Diário 4º PA'!$E$5:$E$2010='Analítico Cp.'!$B84),-('Diário 4º PA'!$P$5:$P$2010=E$1),('Diário 4º PA'!$F$5:$F$2010))+SUMPRODUCT(-(Comp.!$D$5:$D$254='Analítico Cp.'!$B84),-(Comp.!$L$5:$L$254=E$1),(Comp.!$E$5:$E$254))</f>
        <v>0</v>
      </c>
      <c r="F84" s="15">
        <f>SUMPRODUCT(-('Diário 1º PA'!$E$5:$E$1982='Analítico Cp.'!$B84),-('Diário 1º PA'!$P$5:$P$1982=F$1),('Diário 1º PA'!$F$5:$F$1982))+SUMPRODUCT(-('Diário 2º PA'!$E$5:$E$2027='Analítico Cp.'!$B84),-('Diário 2º PA'!$P$5:$P$2027=F$1),('Diário 2º PA'!$F$5:$F$2027))+SUMPRODUCT(-('Diário 3º PA'!$E$5:$E$2043='Analítico Cp.'!$B84),-('Diário 3º PA'!$P$5:$P$2043=F$1),('Diário 3º PA'!$F$5:$F$2043))+SUMPRODUCT(-('Diário 4º PA'!$E$5:$E$2010='Analítico Cp.'!$B84),-('Diário 4º PA'!$P$5:$P$2010=F$1),('Diário 4º PA'!$F$5:$F$2010))+SUMPRODUCT(-(Comp.!$D$5:$D$254='Analítico Cp.'!$B84),-(Comp.!$L$5:$L$254=F$1),(Comp.!$E$5:$E$254))</f>
        <v>0</v>
      </c>
      <c r="G84" s="15">
        <f>SUMPRODUCT(-('Diário 1º PA'!$E$5:$E$1982='Analítico Cp.'!$B84),-('Diário 1º PA'!$P$5:$P$1982=G$1),('Diário 1º PA'!$F$5:$F$1982))+SUMPRODUCT(-('Diário 2º PA'!$E$5:$E$2027='Analítico Cp.'!$B84),-('Diário 2º PA'!$P$5:$P$2027=G$1),('Diário 2º PA'!$F$5:$F$2027))+SUMPRODUCT(-('Diário 3º PA'!$E$5:$E$2043='Analítico Cp.'!$B84),-('Diário 3º PA'!$P$5:$P$2043=G$1),('Diário 3º PA'!$F$5:$F$2043))+SUMPRODUCT(-('Diário 4º PA'!$E$5:$E$2010='Analítico Cp.'!$B84),-('Diário 4º PA'!$P$5:$P$2010=G$1),('Diário 4º PA'!$F$5:$F$2010))+SUMPRODUCT(-(Comp.!$D$5:$D$254='Analítico Cp.'!$B84),-(Comp.!$L$5:$L$254=G$1),(Comp.!$E$5:$E$254))</f>
        <v>0</v>
      </c>
      <c r="H84" s="15">
        <f>SUMPRODUCT(-('Diário 1º PA'!$E$5:$E$1982='Analítico Cp.'!$B84),-('Diário 1º PA'!$P$5:$P$1982=H$1),('Diário 1º PA'!$F$5:$F$1982))+SUMPRODUCT(-('Diário 2º PA'!$E$5:$E$2027='Analítico Cp.'!$B84),-('Diário 2º PA'!$P$5:$P$2027=H$1),('Diário 2º PA'!$F$5:$F$2027))+SUMPRODUCT(-('Diário 3º PA'!$E$5:$E$2043='Analítico Cp.'!$B84),-('Diário 3º PA'!$P$5:$P$2043=H$1),('Diário 3º PA'!$F$5:$F$2043))+SUMPRODUCT(-('Diário 4º PA'!$E$5:$E$2010='Analítico Cp.'!$B84),-('Diário 4º PA'!$P$5:$P$2010=H$1),('Diário 4º PA'!$F$5:$F$2010))+SUMPRODUCT(-(Comp.!$D$5:$D$254='Analítico Cp.'!$B84),-(Comp.!$L$5:$L$254=H$1),(Comp.!$E$5:$E$254))</f>
        <v>0</v>
      </c>
      <c r="I84" s="15">
        <f>SUMPRODUCT(-('Diário 1º PA'!$E$5:$E$1982='Analítico Cp.'!$B84),-('Diário 1º PA'!$P$5:$P$1982=I$1),('Diário 1º PA'!$F$5:$F$1982))+SUMPRODUCT(-('Diário 2º PA'!$E$5:$E$2027='Analítico Cp.'!$B84),-('Diário 2º PA'!$P$5:$P$2027=I$1),('Diário 2º PA'!$F$5:$F$2027))+SUMPRODUCT(-('Diário 3º PA'!$E$5:$E$2043='Analítico Cp.'!$B84),-('Diário 3º PA'!$P$5:$P$2043=I$1),('Diário 3º PA'!$F$5:$F$2043))+SUMPRODUCT(-('Diário 4º PA'!$E$5:$E$2010='Analítico Cp.'!$B84),-('Diário 4º PA'!$P$5:$P$2010=I$1),('Diário 4º PA'!$F$5:$F$2010))+SUMPRODUCT(-(Comp.!$D$5:$D$254='Analítico Cp.'!$B84),-(Comp.!$L$5:$L$254=I$1),(Comp.!$E$5:$E$254))</f>
        <v>0</v>
      </c>
      <c r="J84" s="15">
        <f>SUMPRODUCT(-('Diário 1º PA'!$E$5:$E$1982='Analítico Cp.'!$B84),-('Diário 1º PA'!$P$5:$P$1982=J$1),('Diário 1º PA'!$F$5:$F$1982))+SUMPRODUCT(-('Diário 2º PA'!$E$5:$E$2027='Analítico Cp.'!$B84),-('Diário 2º PA'!$P$5:$P$2027=J$1),('Diário 2º PA'!$F$5:$F$2027))+SUMPRODUCT(-('Diário 3º PA'!$E$5:$E$2043='Analítico Cp.'!$B84),-('Diário 3º PA'!$P$5:$P$2043=J$1),('Diário 3º PA'!$F$5:$F$2043))+SUMPRODUCT(-('Diário 4º PA'!$E$5:$E$2010='Analítico Cp.'!$B84),-('Diário 4º PA'!$P$5:$P$2010=J$1),('Diário 4º PA'!$F$5:$F$2010))+SUMPRODUCT(-(Comp.!$D$5:$D$254='Analítico Cp.'!$B84),-(Comp.!$L$5:$L$254=J$1),(Comp.!$E$5:$E$254))</f>
        <v>0</v>
      </c>
      <c r="K84" s="15">
        <f>SUMPRODUCT(-('Diário 1º PA'!$E$5:$E$1982='Analítico Cp.'!$B84),-('Diário 1º PA'!$P$5:$P$1982=K$1),('Diário 1º PA'!$F$5:$F$1982))+SUMPRODUCT(-('Diário 2º PA'!$E$5:$E$2027='Analítico Cp.'!$B84),-('Diário 2º PA'!$P$5:$P$2027=K$1),('Diário 2º PA'!$F$5:$F$2027))+SUMPRODUCT(-('Diário 3º PA'!$E$5:$E$2043='Analítico Cp.'!$B84),-('Diário 3º PA'!$P$5:$P$2043=K$1),('Diário 3º PA'!$F$5:$F$2043))+SUMPRODUCT(-('Diário 4º PA'!$E$5:$E$2010='Analítico Cp.'!$B84),-('Diário 4º PA'!$P$5:$P$2010=K$1),('Diário 4º PA'!$F$5:$F$2010))+SUMPRODUCT(-(Comp.!$D$5:$D$254='Analítico Cp.'!$B84),-(Comp.!$L$5:$L$254=K$1),(Comp.!$E$5:$E$254))</f>
        <v>0</v>
      </c>
      <c r="L84" s="15">
        <f>SUMPRODUCT(-('Diário 1º PA'!$E$5:$E$1982='Analítico Cp.'!$B84),-('Diário 1º PA'!$P$5:$P$1982=L$1),('Diário 1º PA'!$F$5:$F$1982))+SUMPRODUCT(-('Diário 2º PA'!$E$5:$E$2027='Analítico Cp.'!$B84),-('Diário 2º PA'!$P$5:$P$2027=L$1),('Diário 2º PA'!$F$5:$F$2027))+SUMPRODUCT(-('Diário 3º PA'!$E$5:$E$2043='Analítico Cp.'!$B84),-('Diário 3º PA'!$P$5:$P$2043=L$1),('Diário 3º PA'!$F$5:$F$2043))+SUMPRODUCT(-('Diário 4º PA'!$E$5:$E$2010='Analítico Cp.'!$B84),-('Diário 4º PA'!$P$5:$P$2010=L$1),('Diário 4º PA'!$F$5:$F$2010))+SUMPRODUCT(-(Comp.!$D$5:$D$254='Analítico Cp.'!$B84),-(Comp.!$L$5:$L$254=L$1),(Comp.!$E$5:$E$254))</f>
        <v>0</v>
      </c>
      <c r="M84" s="15">
        <f>SUMPRODUCT(-('Diário 1º PA'!$E$5:$E$1982='Analítico Cp.'!$B84),-('Diário 1º PA'!$P$5:$P$1982=M$1),('Diário 1º PA'!$F$5:$F$1982))+SUMPRODUCT(-('Diário 2º PA'!$E$5:$E$2027='Analítico Cp.'!$B84),-('Diário 2º PA'!$P$5:$P$2027=M$1),('Diário 2º PA'!$F$5:$F$2027))+SUMPRODUCT(-('Diário 3º PA'!$E$5:$E$2043='Analítico Cp.'!$B84),-('Diário 3º PA'!$P$5:$P$2043=M$1),('Diário 3º PA'!$F$5:$F$2043))+SUMPRODUCT(-('Diário 4º PA'!$E$5:$E$2010='Analítico Cp.'!$B84),-('Diário 4º PA'!$P$5:$P$2010=M$1),('Diário 4º PA'!$F$5:$F$2010))+SUMPRODUCT(-(Comp.!$D$5:$D$254='Analítico Cp.'!$B84),-(Comp.!$L$5:$L$254=M$1),(Comp.!$E$5:$E$254))</f>
        <v>0</v>
      </c>
      <c r="N84" s="15">
        <f>SUMPRODUCT(-('Diário 1º PA'!$E$5:$E$1982='Analítico Cp.'!$B84),-('Diário 1º PA'!$P$5:$P$1982=N$1),('Diário 1º PA'!$F$5:$F$1982))+SUMPRODUCT(-('Diário 2º PA'!$E$5:$E$2027='Analítico Cp.'!$B84),-('Diário 2º PA'!$P$5:$P$2027=N$1),('Diário 2º PA'!$F$5:$F$2027))+SUMPRODUCT(-('Diário 3º PA'!$E$5:$E$2043='Analítico Cp.'!$B84),-('Diário 3º PA'!$P$5:$P$2043=N$1),('Diário 3º PA'!$F$5:$F$2043))+SUMPRODUCT(-('Diário 4º PA'!$E$5:$E$2010='Analítico Cp.'!$B84),-('Diário 4º PA'!$P$5:$P$2010=N$1),('Diário 4º PA'!$F$5:$F$2010))+SUMPRODUCT(-(Comp.!$D$5:$D$254='Analítico Cp.'!$B84),-(Comp.!$L$5:$L$254=N$1),(Comp.!$E$5:$E$254))</f>
        <v>0</v>
      </c>
      <c r="O84" s="16">
        <f t="shared" si="12"/>
        <v>0</v>
      </c>
      <c r="P84" s="191">
        <f t="shared" si="11"/>
        <v>0</v>
      </c>
    </row>
    <row r="85" spans="1:16" ht="23.25" customHeight="1" x14ac:dyDescent="0.2">
      <c r="A85" s="68" t="s">
        <v>149</v>
      </c>
      <c r="B85" s="114" t="s">
        <v>86</v>
      </c>
      <c r="C85" s="15">
        <f>SUMPRODUCT(-('Diário 1º PA'!$E$5:$E$1982='Analítico Cp.'!$B85),-('Diário 1º PA'!$P$5:$P$1982=C$1),('Diário 1º PA'!$F$5:$F$1982))+SUMPRODUCT(-('Diário 2º PA'!$E$5:$E$2027='Analítico Cp.'!$B85),-('Diário 2º PA'!$P$5:$P$2027=C$1),('Diário 2º PA'!$F$5:$F$2027))+SUMPRODUCT(-('Diário 3º PA'!$E$5:$E$2043='Analítico Cp.'!$B85),-('Diário 3º PA'!$P$5:$P$2043=C$1),('Diário 3º PA'!$F$5:$F$2043))+SUMPRODUCT(-('Diário 4º PA'!$E$5:$E$2010='Analítico Cp.'!$B85),-('Diário 4º PA'!$P$5:$P$2010=C$1),('Diário 4º PA'!$F$5:$F$2010))+SUMPRODUCT(-(Comp.!$D$5:$D$254='Analítico Cp.'!$B85),-(Comp.!$L$5:$L$254=C$1),(Comp.!$E$5:$E$254))</f>
        <v>0</v>
      </c>
      <c r="D85" s="15">
        <f>SUMPRODUCT(-('Diário 1º PA'!$E$5:$E$1982='Analítico Cp.'!$B85),-('Diário 1º PA'!$P$5:$P$1982=D$1),('Diário 1º PA'!$F$5:$F$1982))+SUMPRODUCT(-('Diário 2º PA'!$E$5:$E$2027='Analítico Cp.'!$B85),-('Diário 2º PA'!$P$5:$P$2027=D$1),('Diário 2º PA'!$F$5:$F$2027))+SUMPRODUCT(-('Diário 3º PA'!$E$5:$E$2043='Analítico Cp.'!$B85),-('Diário 3º PA'!$P$5:$P$2043=D$1),('Diário 3º PA'!$F$5:$F$2043))+SUMPRODUCT(-('Diário 4º PA'!$E$5:$E$2010='Analítico Cp.'!$B85),-('Diário 4º PA'!$P$5:$P$2010=D$1),('Diário 4º PA'!$F$5:$F$2010))+SUMPRODUCT(-(Comp.!$D$5:$D$254='Analítico Cp.'!$B85),-(Comp.!$L$5:$L$254=D$1),(Comp.!$E$5:$E$254))</f>
        <v>0</v>
      </c>
      <c r="E85" s="15">
        <f>SUMPRODUCT(-('Diário 1º PA'!$E$5:$E$1982='Analítico Cp.'!$B85),-('Diário 1º PA'!$P$5:$P$1982=E$1),('Diário 1º PA'!$F$5:$F$1982))+SUMPRODUCT(-('Diário 2º PA'!$E$5:$E$2027='Analítico Cp.'!$B85),-('Diário 2º PA'!$P$5:$P$2027=E$1),('Diário 2º PA'!$F$5:$F$2027))+SUMPRODUCT(-('Diário 3º PA'!$E$5:$E$2043='Analítico Cp.'!$B85),-('Diário 3º PA'!$P$5:$P$2043=E$1),('Diário 3º PA'!$F$5:$F$2043))+SUMPRODUCT(-('Diário 4º PA'!$E$5:$E$2010='Analítico Cp.'!$B85),-('Diário 4º PA'!$P$5:$P$2010=E$1),('Diário 4º PA'!$F$5:$F$2010))+SUMPRODUCT(-(Comp.!$D$5:$D$254='Analítico Cp.'!$B85),-(Comp.!$L$5:$L$254=E$1),(Comp.!$E$5:$E$254))</f>
        <v>0</v>
      </c>
      <c r="F85" s="15">
        <f>SUMPRODUCT(-('Diário 1º PA'!$E$5:$E$1982='Analítico Cp.'!$B85),-('Diário 1º PA'!$P$5:$P$1982=F$1),('Diário 1º PA'!$F$5:$F$1982))+SUMPRODUCT(-('Diário 2º PA'!$E$5:$E$2027='Analítico Cp.'!$B85),-('Diário 2º PA'!$P$5:$P$2027=F$1),('Diário 2º PA'!$F$5:$F$2027))+SUMPRODUCT(-('Diário 3º PA'!$E$5:$E$2043='Analítico Cp.'!$B85),-('Diário 3º PA'!$P$5:$P$2043=F$1),('Diário 3º PA'!$F$5:$F$2043))+SUMPRODUCT(-('Diário 4º PA'!$E$5:$E$2010='Analítico Cp.'!$B85),-('Diário 4º PA'!$P$5:$P$2010=F$1),('Diário 4º PA'!$F$5:$F$2010))+SUMPRODUCT(-(Comp.!$D$5:$D$254='Analítico Cp.'!$B85),-(Comp.!$L$5:$L$254=F$1),(Comp.!$E$5:$E$254))</f>
        <v>0</v>
      </c>
      <c r="G85" s="15">
        <f>SUMPRODUCT(-('Diário 1º PA'!$E$5:$E$1982='Analítico Cp.'!$B85),-('Diário 1º PA'!$P$5:$P$1982=G$1),('Diário 1º PA'!$F$5:$F$1982))+SUMPRODUCT(-('Diário 2º PA'!$E$5:$E$2027='Analítico Cp.'!$B85),-('Diário 2º PA'!$P$5:$P$2027=G$1),('Diário 2º PA'!$F$5:$F$2027))+SUMPRODUCT(-('Diário 3º PA'!$E$5:$E$2043='Analítico Cp.'!$B85),-('Diário 3º PA'!$P$5:$P$2043=G$1),('Diário 3º PA'!$F$5:$F$2043))+SUMPRODUCT(-('Diário 4º PA'!$E$5:$E$2010='Analítico Cp.'!$B85),-('Diário 4º PA'!$P$5:$P$2010=G$1),('Diário 4º PA'!$F$5:$F$2010))+SUMPRODUCT(-(Comp.!$D$5:$D$254='Analítico Cp.'!$B85),-(Comp.!$L$5:$L$254=G$1),(Comp.!$E$5:$E$254))</f>
        <v>0</v>
      </c>
      <c r="H85" s="15">
        <f>SUMPRODUCT(-('Diário 1º PA'!$E$5:$E$1982='Analítico Cp.'!$B85),-('Diário 1º PA'!$P$5:$P$1982=H$1),('Diário 1º PA'!$F$5:$F$1982))+SUMPRODUCT(-('Diário 2º PA'!$E$5:$E$2027='Analítico Cp.'!$B85),-('Diário 2º PA'!$P$5:$P$2027=H$1),('Diário 2º PA'!$F$5:$F$2027))+SUMPRODUCT(-('Diário 3º PA'!$E$5:$E$2043='Analítico Cp.'!$B85),-('Diário 3º PA'!$P$5:$P$2043=H$1),('Diário 3º PA'!$F$5:$F$2043))+SUMPRODUCT(-('Diário 4º PA'!$E$5:$E$2010='Analítico Cp.'!$B85),-('Diário 4º PA'!$P$5:$P$2010=H$1),('Diário 4º PA'!$F$5:$F$2010))+SUMPRODUCT(-(Comp.!$D$5:$D$254='Analítico Cp.'!$B85),-(Comp.!$L$5:$L$254=H$1),(Comp.!$E$5:$E$254))</f>
        <v>0</v>
      </c>
      <c r="I85" s="15">
        <f>SUMPRODUCT(-('Diário 1º PA'!$E$5:$E$1982='Analítico Cp.'!$B85),-('Diário 1º PA'!$P$5:$P$1982=I$1),('Diário 1º PA'!$F$5:$F$1982))+SUMPRODUCT(-('Diário 2º PA'!$E$5:$E$2027='Analítico Cp.'!$B85),-('Diário 2º PA'!$P$5:$P$2027=I$1),('Diário 2º PA'!$F$5:$F$2027))+SUMPRODUCT(-('Diário 3º PA'!$E$5:$E$2043='Analítico Cp.'!$B85),-('Diário 3º PA'!$P$5:$P$2043=I$1),('Diário 3º PA'!$F$5:$F$2043))+SUMPRODUCT(-('Diário 4º PA'!$E$5:$E$2010='Analítico Cp.'!$B85),-('Diário 4º PA'!$P$5:$P$2010=I$1),('Diário 4º PA'!$F$5:$F$2010))+SUMPRODUCT(-(Comp.!$D$5:$D$254='Analítico Cp.'!$B85),-(Comp.!$L$5:$L$254=I$1),(Comp.!$E$5:$E$254))</f>
        <v>0</v>
      </c>
      <c r="J85" s="15">
        <f>SUMPRODUCT(-('Diário 1º PA'!$E$5:$E$1982='Analítico Cp.'!$B85),-('Diário 1º PA'!$P$5:$P$1982=J$1),('Diário 1º PA'!$F$5:$F$1982))+SUMPRODUCT(-('Diário 2º PA'!$E$5:$E$2027='Analítico Cp.'!$B85),-('Diário 2º PA'!$P$5:$P$2027=J$1),('Diário 2º PA'!$F$5:$F$2027))+SUMPRODUCT(-('Diário 3º PA'!$E$5:$E$2043='Analítico Cp.'!$B85),-('Diário 3º PA'!$P$5:$P$2043=J$1),('Diário 3º PA'!$F$5:$F$2043))+SUMPRODUCT(-('Diário 4º PA'!$E$5:$E$2010='Analítico Cp.'!$B85),-('Diário 4º PA'!$P$5:$P$2010=J$1),('Diário 4º PA'!$F$5:$F$2010))+SUMPRODUCT(-(Comp.!$D$5:$D$254='Analítico Cp.'!$B85),-(Comp.!$L$5:$L$254=J$1),(Comp.!$E$5:$E$254))</f>
        <v>0</v>
      </c>
      <c r="K85" s="15">
        <f>SUMPRODUCT(-('Diário 1º PA'!$E$5:$E$1982='Analítico Cp.'!$B85),-('Diário 1º PA'!$P$5:$P$1982=K$1),('Diário 1º PA'!$F$5:$F$1982))+SUMPRODUCT(-('Diário 2º PA'!$E$5:$E$2027='Analítico Cp.'!$B85),-('Diário 2º PA'!$P$5:$P$2027=K$1),('Diário 2º PA'!$F$5:$F$2027))+SUMPRODUCT(-('Diário 3º PA'!$E$5:$E$2043='Analítico Cp.'!$B85),-('Diário 3º PA'!$P$5:$P$2043=K$1),('Diário 3º PA'!$F$5:$F$2043))+SUMPRODUCT(-('Diário 4º PA'!$E$5:$E$2010='Analítico Cp.'!$B85),-('Diário 4º PA'!$P$5:$P$2010=K$1),('Diário 4º PA'!$F$5:$F$2010))+SUMPRODUCT(-(Comp.!$D$5:$D$254='Analítico Cp.'!$B85),-(Comp.!$L$5:$L$254=K$1),(Comp.!$E$5:$E$254))</f>
        <v>0</v>
      </c>
      <c r="L85" s="15">
        <f>SUMPRODUCT(-('Diário 1º PA'!$E$5:$E$1982='Analítico Cp.'!$B85),-('Diário 1º PA'!$P$5:$P$1982=L$1),('Diário 1º PA'!$F$5:$F$1982))+SUMPRODUCT(-('Diário 2º PA'!$E$5:$E$2027='Analítico Cp.'!$B85),-('Diário 2º PA'!$P$5:$P$2027=L$1),('Diário 2º PA'!$F$5:$F$2027))+SUMPRODUCT(-('Diário 3º PA'!$E$5:$E$2043='Analítico Cp.'!$B85),-('Diário 3º PA'!$P$5:$P$2043=L$1),('Diário 3º PA'!$F$5:$F$2043))+SUMPRODUCT(-('Diário 4º PA'!$E$5:$E$2010='Analítico Cp.'!$B85),-('Diário 4º PA'!$P$5:$P$2010=L$1),('Diário 4º PA'!$F$5:$F$2010))+SUMPRODUCT(-(Comp.!$D$5:$D$254='Analítico Cp.'!$B85),-(Comp.!$L$5:$L$254=L$1),(Comp.!$E$5:$E$254))</f>
        <v>0</v>
      </c>
      <c r="M85" s="15">
        <f>SUMPRODUCT(-('Diário 1º PA'!$E$5:$E$1982='Analítico Cp.'!$B85),-('Diário 1º PA'!$P$5:$P$1982=M$1),('Diário 1º PA'!$F$5:$F$1982))+SUMPRODUCT(-('Diário 2º PA'!$E$5:$E$2027='Analítico Cp.'!$B85),-('Diário 2º PA'!$P$5:$P$2027=M$1),('Diário 2º PA'!$F$5:$F$2027))+SUMPRODUCT(-('Diário 3º PA'!$E$5:$E$2043='Analítico Cp.'!$B85),-('Diário 3º PA'!$P$5:$P$2043=M$1),('Diário 3º PA'!$F$5:$F$2043))+SUMPRODUCT(-('Diário 4º PA'!$E$5:$E$2010='Analítico Cp.'!$B85),-('Diário 4º PA'!$P$5:$P$2010=M$1),('Diário 4º PA'!$F$5:$F$2010))+SUMPRODUCT(-(Comp.!$D$5:$D$254='Analítico Cp.'!$B85),-(Comp.!$L$5:$L$254=M$1),(Comp.!$E$5:$E$254))</f>
        <v>0</v>
      </c>
      <c r="N85" s="15">
        <f>SUMPRODUCT(-('Diário 1º PA'!$E$5:$E$1982='Analítico Cp.'!$B85),-('Diário 1º PA'!$P$5:$P$1982=N$1),('Diário 1º PA'!$F$5:$F$1982))+SUMPRODUCT(-('Diário 2º PA'!$E$5:$E$2027='Analítico Cp.'!$B85),-('Diário 2º PA'!$P$5:$P$2027=N$1),('Diário 2º PA'!$F$5:$F$2027))+SUMPRODUCT(-('Diário 3º PA'!$E$5:$E$2043='Analítico Cp.'!$B85),-('Diário 3º PA'!$P$5:$P$2043=N$1),('Diário 3º PA'!$F$5:$F$2043))+SUMPRODUCT(-('Diário 4º PA'!$E$5:$E$2010='Analítico Cp.'!$B85),-('Diário 4º PA'!$P$5:$P$2010=N$1),('Diário 4º PA'!$F$5:$F$2010))+SUMPRODUCT(-(Comp.!$D$5:$D$254='Analítico Cp.'!$B85),-(Comp.!$L$5:$L$254=N$1),(Comp.!$E$5:$E$254))</f>
        <v>0</v>
      </c>
      <c r="O85" s="16">
        <f t="shared" si="12"/>
        <v>0</v>
      </c>
      <c r="P85" s="191">
        <f t="shared" si="11"/>
        <v>0</v>
      </c>
    </row>
    <row r="86" spans="1:16" ht="23.25" customHeight="1" x14ac:dyDescent="0.2">
      <c r="A86" s="68" t="s">
        <v>150</v>
      </c>
      <c r="B86" s="114" t="s">
        <v>177</v>
      </c>
      <c r="C86" s="15">
        <f>SUMPRODUCT(-('Diário 1º PA'!$E$5:$E$1982='Analítico Cp.'!$B86),-('Diário 1º PA'!$P$5:$P$1982=C$1),('Diário 1º PA'!$F$5:$F$1982))+SUMPRODUCT(-('Diário 2º PA'!$E$5:$E$2027='Analítico Cp.'!$B86),-('Diário 2º PA'!$P$5:$P$2027=C$1),('Diário 2º PA'!$F$5:$F$2027))+SUMPRODUCT(-('Diário 3º PA'!$E$5:$E$2043='Analítico Cp.'!$B86),-('Diário 3º PA'!$P$5:$P$2043=C$1),('Diário 3º PA'!$F$5:$F$2043))+SUMPRODUCT(-('Diário 4º PA'!$E$5:$E$2010='Analítico Cp.'!$B86),-('Diário 4º PA'!$P$5:$P$2010=C$1),('Diário 4º PA'!$F$5:$F$2010))+SUMPRODUCT(-(Comp.!$D$5:$D$254='Analítico Cp.'!$B86),-(Comp.!$L$5:$L$254=C$1),(Comp.!$E$5:$E$254))</f>
        <v>0</v>
      </c>
      <c r="D86" s="15">
        <f>SUMPRODUCT(-('Diário 1º PA'!$E$5:$E$1982='Analítico Cp.'!$B86),-('Diário 1º PA'!$P$5:$P$1982=D$1),('Diário 1º PA'!$F$5:$F$1982))+SUMPRODUCT(-('Diário 2º PA'!$E$5:$E$2027='Analítico Cp.'!$B86),-('Diário 2º PA'!$P$5:$P$2027=D$1),('Diário 2º PA'!$F$5:$F$2027))+SUMPRODUCT(-('Diário 3º PA'!$E$5:$E$2043='Analítico Cp.'!$B86),-('Diário 3º PA'!$P$5:$P$2043=D$1),('Diário 3º PA'!$F$5:$F$2043))+SUMPRODUCT(-('Diário 4º PA'!$E$5:$E$2010='Analítico Cp.'!$B86),-('Diário 4º PA'!$P$5:$P$2010=D$1),('Diário 4º PA'!$F$5:$F$2010))+SUMPRODUCT(-(Comp.!$D$5:$D$254='Analítico Cp.'!$B86),-(Comp.!$L$5:$L$254=D$1),(Comp.!$E$5:$E$254))</f>
        <v>0</v>
      </c>
      <c r="E86" s="15">
        <f>SUMPRODUCT(-('Diário 1º PA'!$E$5:$E$1982='Analítico Cp.'!$B86),-('Diário 1º PA'!$P$5:$P$1982=E$1),('Diário 1º PA'!$F$5:$F$1982))+SUMPRODUCT(-('Diário 2º PA'!$E$5:$E$2027='Analítico Cp.'!$B86),-('Diário 2º PA'!$P$5:$P$2027=E$1),('Diário 2º PA'!$F$5:$F$2027))+SUMPRODUCT(-('Diário 3º PA'!$E$5:$E$2043='Analítico Cp.'!$B86),-('Diário 3º PA'!$P$5:$P$2043=E$1),('Diário 3º PA'!$F$5:$F$2043))+SUMPRODUCT(-('Diário 4º PA'!$E$5:$E$2010='Analítico Cp.'!$B86),-('Diário 4º PA'!$P$5:$P$2010=E$1),('Diário 4º PA'!$F$5:$F$2010))+SUMPRODUCT(-(Comp.!$D$5:$D$254='Analítico Cp.'!$B86),-(Comp.!$L$5:$L$254=E$1),(Comp.!$E$5:$E$254))</f>
        <v>0</v>
      </c>
      <c r="F86" s="15">
        <f>SUMPRODUCT(-('Diário 1º PA'!$E$5:$E$1982='Analítico Cp.'!$B86),-('Diário 1º PA'!$P$5:$P$1982=F$1),('Diário 1º PA'!$F$5:$F$1982))+SUMPRODUCT(-('Diário 2º PA'!$E$5:$E$2027='Analítico Cp.'!$B86),-('Diário 2º PA'!$P$5:$P$2027=F$1),('Diário 2º PA'!$F$5:$F$2027))+SUMPRODUCT(-('Diário 3º PA'!$E$5:$E$2043='Analítico Cp.'!$B86),-('Diário 3º PA'!$P$5:$P$2043=F$1),('Diário 3º PA'!$F$5:$F$2043))+SUMPRODUCT(-('Diário 4º PA'!$E$5:$E$2010='Analítico Cp.'!$B86),-('Diário 4º PA'!$P$5:$P$2010=F$1),('Diário 4º PA'!$F$5:$F$2010))+SUMPRODUCT(-(Comp.!$D$5:$D$254='Analítico Cp.'!$B86),-(Comp.!$L$5:$L$254=F$1),(Comp.!$E$5:$E$254))</f>
        <v>0</v>
      </c>
      <c r="G86" s="15">
        <f>SUMPRODUCT(-('Diário 1º PA'!$E$5:$E$1982='Analítico Cp.'!$B86),-('Diário 1º PA'!$P$5:$P$1982=G$1),('Diário 1º PA'!$F$5:$F$1982))+SUMPRODUCT(-('Diário 2º PA'!$E$5:$E$2027='Analítico Cp.'!$B86),-('Diário 2º PA'!$P$5:$P$2027=G$1),('Diário 2º PA'!$F$5:$F$2027))+SUMPRODUCT(-('Diário 3º PA'!$E$5:$E$2043='Analítico Cp.'!$B86),-('Diário 3º PA'!$P$5:$P$2043=G$1),('Diário 3º PA'!$F$5:$F$2043))+SUMPRODUCT(-('Diário 4º PA'!$E$5:$E$2010='Analítico Cp.'!$B86),-('Diário 4º PA'!$P$5:$P$2010=G$1),('Diário 4º PA'!$F$5:$F$2010))+SUMPRODUCT(-(Comp.!$D$5:$D$254='Analítico Cp.'!$B86),-(Comp.!$L$5:$L$254=G$1),(Comp.!$E$5:$E$254))</f>
        <v>0</v>
      </c>
      <c r="H86" s="15">
        <f>SUMPRODUCT(-('Diário 1º PA'!$E$5:$E$1982='Analítico Cp.'!$B86),-('Diário 1º PA'!$P$5:$P$1982=H$1),('Diário 1º PA'!$F$5:$F$1982))+SUMPRODUCT(-('Diário 2º PA'!$E$5:$E$2027='Analítico Cp.'!$B86),-('Diário 2º PA'!$P$5:$P$2027=H$1),('Diário 2º PA'!$F$5:$F$2027))+SUMPRODUCT(-('Diário 3º PA'!$E$5:$E$2043='Analítico Cp.'!$B86),-('Diário 3º PA'!$P$5:$P$2043=H$1),('Diário 3º PA'!$F$5:$F$2043))+SUMPRODUCT(-('Diário 4º PA'!$E$5:$E$2010='Analítico Cp.'!$B86),-('Diário 4º PA'!$P$5:$P$2010=H$1),('Diário 4º PA'!$F$5:$F$2010))+SUMPRODUCT(-(Comp.!$D$5:$D$254='Analítico Cp.'!$B86),-(Comp.!$L$5:$L$254=H$1),(Comp.!$E$5:$E$254))</f>
        <v>0</v>
      </c>
      <c r="I86" s="15">
        <f>SUMPRODUCT(-('Diário 1º PA'!$E$5:$E$1982='Analítico Cp.'!$B86),-('Diário 1º PA'!$P$5:$P$1982=I$1),('Diário 1º PA'!$F$5:$F$1982))+SUMPRODUCT(-('Diário 2º PA'!$E$5:$E$2027='Analítico Cp.'!$B86),-('Diário 2º PA'!$P$5:$P$2027=I$1),('Diário 2º PA'!$F$5:$F$2027))+SUMPRODUCT(-('Diário 3º PA'!$E$5:$E$2043='Analítico Cp.'!$B86),-('Diário 3º PA'!$P$5:$P$2043=I$1),('Diário 3º PA'!$F$5:$F$2043))+SUMPRODUCT(-('Diário 4º PA'!$E$5:$E$2010='Analítico Cp.'!$B86),-('Diário 4º PA'!$P$5:$P$2010=I$1),('Diário 4º PA'!$F$5:$F$2010))+SUMPRODUCT(-(Comp.!$D$5:$D$254='Analítico Cp.'!$B86),-(Comp.!$L$5:$L$254=I$1),(Comp.!$E$5:$E$254))</f>
        <v>0</v>
      </c>
      <c r="J86" s="15">
        <f>SUMPRODUCT(-('Diário 1º PA'!$E$5:$E$1982='Analítico Cp.'!$B86),-('Diário 1º PA'!$P$5:$P$1982=J$1),('Diário 1º PA'!$F$5:$F$1982))+SUMPRODUCT(-('Diário 2º PA'!$E$5:$E$2027='Analítico Cp.'!$B86),-('Diário 2º PA'!$P$5:$P$2027=J$1),('Diário 2º PA'!$F$5:$F$2027))+SUMPRODUCT(-('Diário 3º PA'!$E$5:$E$2043='Analítico Cp.'!$B86),-('Diário 3º PA'!$P$5:$P$2043=J$1),('Diário 3º PA'!$F$5:$F$2043))+SUMPRODUCT(-('Diário 4º PA'!$E$5:$E$2010='Analítico Cp.'!$B86),-('Diário 4º PA'!$P$5:$P$2010=J$1),('Diário 4º PA'!$F$5:$F$2010))+SUMPRODUCT(-(Comp.!$D$5:$D$254='Analítico Cp.'!$B86),-(Comp.!$L$5:$L$254=J$1),(Comp.!$E$5:$E$254))</f>
        <v>0</v>
      </c>
      <c r="K86" s="15">
        <f>SUMPRODUCT(-('Diário 1º PA'!$E$5:$E$1982='Analítico Cp.'!$B86),-('Diário 1º PA'!$P$5:$P$1982=K$1),('Diário 1º PA'!$F$5:$F$1982))+SUMPRODUCT(-('Diário 2º PA'!$E$5:$E$2027='Analítico Cp.'!$B86),-('Diário 2º PA'!$P$5:$P$2027=K$1),('Diário 2º PA'!$F$5:$F$2027))+SUMPRODUCT(-('Diário 3º PA'!$E$5:$E$2043='Analítico Cp.'!$B86),-('Diário 3º PA'!$P$5:$P$2043=K$1),('Diário 3º PA'!$F$5:$F$2043))+SUMPRODUCT(-('Diário 4º PA'!$E$5:$E$2010='Analítico Cp.'!$B86),-('Diário 4º PA'!$P$5:$P$2010=K$1),('Diário 4º PA'!$F$5:$F$2010))+SUMPRODUCT(-(Comp.!$D$5:$D$254='Analítico Cp.'!$B86),-(Comp.!$L$5:$L$254=K$1),(Comp.!$E$5:$E$254))</f>
        <v>0</v>
      </c>
      <c r="L86" s="15">
        <f>SUMPRODUCT(-('Diário 1º PA'!$E$5:$E$1982='Analítico Cp.'!$B86),-('Diário 1º PA'!$P$5:$P$1982=L$1),('Diário 1º PA'!$F$5:$F$1982))+SUMPRODUCT(-('Diário 2º PA'!$E$5:$E$2027='Analítico Cp.'!$B86),-('Diário 2º PA'!$P$5:$P$2027=L$1),('Diário 2º PA'!$F$5:$F$2027))+SUMPRODUCT(-('Diário 3º PA'!$E$5:$E$2043='Analítico Cp.'!$B86),-('Diário 3º PA'!$P$5:$P$2043=L$1),('Diário 3º PA'!$F$5:$F$2043))+SUMPRODUCT(-('Diário 4º PA'!$E$5:$E$2010='Analítico Cp.'!$B86),-('Diário 4º PA'!$P$5:$P$2010=L$1),('Diário 4º PA'!$F$5:$F$2010))+SUMPRODUCT(-(Comp.!$D$5:$D$254='Analítico Cp.'!$B86),-(Comp.!$L$5:$L$254=L$1),(Comp.!$E$5:$E$254))</f>
        <v>0</v>
      </c>
      <c r="M86" s="15">
        <f>SUMPRODUCT(-('Diário 1º PA'!$E$5:$E$1982='Analítico Cp.'!$B86),-('Diário 1º PA'!$P$5:$P$1982=M$1),('Diário 1º PA'!$F$5:$F$1982))+SUMPRODUCT(-('Diário 2º PA'!$E$5:$E$2027='Analítico Cp.'!$B86),-('Diário 2º PA'!$P$5:$P$2027=M$1),('Diário 2º PA'!$F$5:$F$2027))+SUMPRODUCT(-('Diário 3º PA'!$E$5:$E$2043='Analítico Cp.'!$B86),-('Diário 3º PA'!$P$5:$P$2043=M$1),('Diário 3º PA'!$F$5:$F$2043))+SUMPRODUCT(-('Diário 4º PA'!$E$5:$E$2010='Analítico Cp.'!$B86),-('Diário 4º PA'!$P$5:$P$2010=M$1),('Diário 4º PA'!$F$5:$F$2010))+SUMPRODUCT(-(Comp.!$D$5:$D$254='Analítico Cp.'!$B86),-(Comp.!$L$5:$L$254=M$1),(Comp.!$E$5:$E$254))</f>
        <v>0</v>
      </c>
      <c r="N86" s="15">
        <f>SUMPRODUCT(-('Diário 1º PA'!$E$5:$E$1982='Analítico Cp.'!$B86),-('Diário 1º PA'!$P$5:$P$1982=N$1),('Diário 1º PA'!$F$5:$F$1982))+SUMPRODUCT(-('Diário 2º PA'!$E$5:$E$2027='Analítico Cp.'!$B86),-('Diário 2º PA'!$P$5:$P$2027=N$1),('Diário 2º PA'!$F$5:$F$2027))+SUMPRODUCT(-('Diário 3º PA'!$E$5:$E$2043='Analítico Cp.'!$B86),-('Diário 3º PA'!$P$5:$P$2043=N$1),('Diário 3º PA'!$F$5:$F$2043))+SUMPRODUCT(-('Diário 4º PA'!$E$5:$E$2010='Analítico Cp.'!$B86),-('Diário 4º PA'!$P$5:$P$2010=N$1),('Diário 4º PA'!$F$5:$F$2010))+SUMPRODUCT(-(Comp.!$D$5:$D$254='Analítico Cp.'!$B86),-(Comp.!$L$5:$L$254=N$1),(Comp.!$E$5:$E$254))</f>
        <v>0</v>
      </c>
      <c r="O86" s="16">
        <f t="shared" si="12"/>
        <v>0</v>
      </c>
      <c r="P86" s="191">
        <f t="shared" si="11"/>
        <v>0</v>
      </c>
    </row>
    <row r="87" spans="1:16" ht="23.25" customHeight="1" x14ac:dyDescent="0.2">
      <c r="A87" s="68" t="s">
        <v>151</v>
      </c>
      <c r="B87" s="114" t="s">
        <v>61</v>
      </c>
      <c r="C87" s="15">
        <f>SUMPRODUCT(-('Diário 1º PA'!$E$5:$E$1982='Analítico Cp.'!$B87),-('Diário 1º PA'!$P$5:$P$1982=C$1),('Diário 1º PA'!$F$5:$F$1982))+SUMPRODUCT(-('Diário 2º PA'!$E$5:$E$2027='Analítico Cp.'!$B87),-('Diário 2º PA'!$P$5:$P$2027=C$1),('Diário 2º PA'!$F$5:$F$2027))+SUMPRODUCT(-('Diário 3º PA'!$E$5:$E$2043='Analítico Cp.'!$B87),-('Diário 3º PA'!$P$5:$P$2043=C$1),('Diário 3º PA'!$F$5:$F$2043))+SUMPRODUCT(-('Diário 4º PA'!$E$5:$E$2010='Analítico Cp.'!$B87),-('Diário 4º PA'!$P$5:$P$2010=C$1),('Diário 4º PA'!$F$5:$F$2010))+SUMPRODUCT(-(Comp.!$D$5:$D$254='Analítico Cp.'!$B87),-(Comp.!$L$5:$L$254=C$1),(Comp.!$E$5:$E$254))</f>
        <v>2334.31</v>
      </c>
      <c r="D87" s="15">
        <f>SUMPRODUCT(-('Diário 1º PA'!$E$5:$E$1982='Analítico Cp.'!$B87),-('Diário 1º PA'!$P$5:$P$1982=D$1),('Diário 1º PA'!$F$5:$F$1982))+SUMPRODUCT(-('Diário 2º PA'!$E$5:$E$2027='Analítico Cp.'!$B87),-('Diário 2º PA'!$P$5:$P$2027=D$1),('Diário 2º PA'!$F$5:$F$2027))+SUMPRODUCT(-('Diário 3º PA'!$E$5:$E$2043='Analítico Cp.'!$B87),-('Diário 3º PA'!$P$5:$P$2043=D$1),('Diário 3º PA'!$F$5:$F$2043))+SUMPRODUCT(-('Diário 4º PA'!$E$5:$E$2010='Analítico Cp.'!$B87),-('Diário 4º PA'!$P$5:$P$2010=D$1),('Diário 4º PA'!$F$5:$F$2010))+SUMPRODUCT(-(Comp.!$D$5:$D$254='Analítico Cp.'!$B87),-(Comp.!$L$5:$L$254=D$1),(Comp.!$E$5:$E$254))</f>
        <v>1023.71</v>
      </c>
      <c r="E87" s="15">
        <f>SUMPRODUCT(-('Diário 1º PA'!$E$5:$E$1982='Analítico Cp.'!$B87),-('Diário 1º PA'!$P$5:$P$1982=E$1),('Diário 1º PA'!$F$5:$F$1982))+SUMPRODUCT(-('Diário 2º PA'!$E$5:$E$2027='Analítico Cp.'!$B87),-('Diário 2º PA'!$P$5:$P$2027=E$1),('Diário 2º PA'!$F$5:$F$2027))+SUMPRODUCT(-('Diário 3º PA'!$E$5:$E$2043='Analítico Cp.'!$B87),-('Diário 3º PA'!$P$5:$P$2043=E$1),('Diário 3º PA'!$F$5:$F$2043))+SUMPRODUCT(-('Diário 4º PA'!$E$5:$E$2010='Analítico Cp.'!$B87),-('Diário 4º PA'!$P$5:$P$2010=E$1),('Diário 4º PA'!$F$5:$F$2010))+SUMPRODUCT(-(Comp.!$D$5:$D$254='Analítico Cp.'!$B87),-(Comp.!$L$5:$L$254=E$1),(Comp.!$E$5:$E$254))</f>
        <v>942</v>
      </c>
      <c r="F87" s="15">
        <f>SUMPRODUCT(-('Diário 1º PA'!$E$5:$E$1982='Analítico Cp.'!$B87),-('Diário 1º PA'!$P$5:$P$1982=F$1),('Diário 1º PA'!$F$5:$F$1982))+SUMPRODUCT(-('Diário 2º PA'!$E$5:$E$2027='Analítico Cp.'!$B87),-('Diário 2º PA'!$P$5:$P$2027=F$1),('Diário 2º PA'!$F$5:$F$2027))+SUMPRODUCT(-('Diário 3º PA'!$E$5:$E$2043='Analítico Cp.'!$B87),-('Diário 3º PA'!$P$5:$P$2043=F$1),('Diário 3º PA'!$F$5:$F$2043))+SUMPRODUCT(-('Diário 4º PA'!$E$5:$E$2010='Analítico Cp.'!$B87),-('Diário 4º PA'!$P$5:$P$2010=F$1),('Diário 4º PA'!$F$5:$F$2010))+SUMPRODUCT(-(Comp.!$D$5:$D$254='Analítico Cp.'!$B87),-(Comp.!$L$5:$L$254=F$1),(Comp.!$E$5:$E$254))</f>
        <v>0</v>
      </c>
      <c r="G87" s="15">
        <f>SUMPRODUCT(-('Diário 1º PA'!$E$5:$E$1982='Analítico Cp.'!$B87),-('Diário 1º PA'!$P$5:$P$1982=G$1),('Diário 1º PA'!$F$5:$F$1982))+SUMPRODUCT(-('Diário 2º PA'!$E$5:$E$2027='Analítico Cp.'!$B87),-('Diário 2º PA'!$P$5:$P$2027=G$1),('Diário 2º PA'!$F$5:$F$2027))+SUMPRODUCT(-('Diário 3º PA'!$E$5:$E$2043='Analítico Cp.'!$B87),-('Diário 3º PA'!$P$5:$P$2043=G$1),('Diário 3º PA'!$F$5:$F$2043))+SUMPRODUCT(-('Diário 4º PA'!$E$5:$E$2010='Analítico Cp.'!$B87),-('Diário 4º PA'!$P$5:$P$2010=G$1),('Diário 4º PA'!$F$5:$F$2010))+SUMPRODUCT(-(Comp.!$D$5:$D$254='Analítico Cp.'!$B87),-(Comp.!$L$5:$L$254=G$1),(Comp.!$E$5:$E$254))</f>
        <v>0</v>
      </c>
      <c r="H87" s="15">
        <f>SUMPRODUCT(-('Diário 1º PA'!$E$5:$E$1982='Analítico Cp.'!$B87),-('Diário 1º PA'!$P$5:$P$1982=H$1),('Diário 1º PA'!$F$5:$F$1982))+SUMPRODUCT(-('Diário 2º PA'!$E$5:$E$2027='Analítico Cp.'!$B87),-('Diário 2º PA'!$P$5:$P$2027=H$1),('Diário 2º PA'!$F$5:$F$2027))+SUMPRODUCT(-('Diário 3º PA'!$E$5:$E$2043='Analítico Cp.'!$B87),-('Diário 3º PA'!$P$5:$P$2043=H$1),('Diário 3º PA'!$F$5:$F$2043))+SUMPRODUCT(-('Diário 4º PA'!$E$5:$E$2010='Analítico Cp.'!$B87),-('Diário 4º PA'!$P$5:$P$2010=H$1),('Diário 4º PA'!$F$5:$F$2010))+SUMPRODUCT(-(Comp.!$D$5:$D$254='Analítico Cp.'!$B87),-(Comp.!$L$5:$L$254=H$1),(Comp.!$E$5:$E$254))</f>
        <v>0</v>
      </c>
      <c r="I87" s="15">
        <f>SUMPRODUCT(-('Diário 1º PA'!$E$5:$E$1982='Analítico Cp.'!$B87),-('Diário 1º PA'!$P$5:$P$1982=I$1),('Diário 1º PA'!$F$5:$F$1982))+SUMPRODUCT(-('Diário 2º PA'!$E$5:$E$2027='Analítico Cp.'!$B87),-('Diário 2º PA'!$P$5:$P$2027=I$1),('Diário 2º PA'!$F$5:$F$2027))+SUMPRODUCT(-('Diário 3º PA'!$E$5:$E$2043='Analítico Cp.'!$B87),-('Diário 3º PA'!$P$5:$P$2043=I$1),('Diário 3º PA'!$F$5:$F$2043))+SUMPRODUCT(-('Diário 4º PA'!$E$5:$E$2010='Analítico Cp.'!$B87),-('Diário 4º PA'!$P$5:$P$2010=I$1),('Diário 4º PA'!$F$5:$F$2010))+SUMPRODUCT(-(Comp.!$D$5:$D$254='Analítico Cp.'!$B87),-(Comp.!$L$5:$L$254=I$1),(Comp.!$E$5:$E$254))</f>
        <v>0</v>
      </c>
      <c r="J87" s="15">
        <f>SUMPRODUCT(-('Diário 1º PA'!$E$5:$E$1982='Analítico Cp.'!$B87),-('Diário 1º PA'!$P$5:$P$1982=J$1),('Diário 1º PA'!$F$5:$F$1982))+SUMPRODUCT(-('Diário 2º PA'!$E$5:$E$2027='Analítico Cp.'!$B87),-('Diário 2º PA'!$P$5:$P$2027=J$1),('Diário 2º PA'!$F$5:$F$2027))+SUMPRODUCT(-('Diário 3º PA'!$E$5:$E$2043='Analítico Cp.'!$B87),-('Diário 3º PA'!$P$5:$P$2043=J$1),('Diário 3º PA'!$F$5:$F$2043))+SUMPRODUCT(-('Diário 4º PA'!$E$5:$E$2010='Analítico Cp.'!$B87),-('Diário 4º PA'!$P$5:$P$2010=J$1),('Diário 4º PA'!$F$5:$F$2010))+SUMPRODUCT(-(Comp.!$D$5:$D$254='Analítico Cp.'!$B87),-(Comp.!$L$5:$L$254=J$1),(Comp.!$E$5:$E$254))</f>
        <v>0</v>
      </c>
      <c r="K87" s="15">
        <f>SUMPRODUCT(-('Diário 1º PA'!$E$5:$E$1982='Analítico Cp.'!$B87),-('Diário 1º PA'!$P$5:$P$1982=K$1),('Diário 1º PA'!$F$5:$F$1982))+SUMPRODUCT(-('Diário 2º PA'!$E$5:$E$2027='Analítico Cp.'!$B87),-('Diário 2º PA'!$P$5:$P$2027=K$1),('Diário 2º PA'!$F$5:$F$2027))+SUMPRODUCT(-('Diário 3º PA'!$E$5:$E$2043='Analítico Cp.'!$B87),-('Diário 3º PA'!$P$5:$P$2043=K$1),('Diário 3º PA'!$F$5:$F$2043))+SUMPRODUCT(-('Diário 4º PA'!$E$5:$E$2010='Analítico Cp.'!$B87),-('Diário 4º PA'!$P$5:$P$2010=K$1),('Diário 4º PA'!$F$5:$F$2010))+SUMPRODUCT(-(Comp.!$D$5:$D$254='Analítico Cp.'!$B87),-(Comp.!$L$5:$L$254=K$1),(Comp.!$E$5:$E$254))</f>
        <v>0</v>
      </c>
      <c r="L87" s="15">
        <f>SUMPRODUCT(-('Diário 1º PA'!$E$5:$E$1982='Analítico Cp.'!$B87),-('Diário 1º PA'!$P$5:$P$1982=L$1),('Diário 1º PA'!$F$5:$F$1982))+SUMPRODUCT(-('Diário 2º PA'!$E$5:$E$2027='Analítico Cp.'!$B87),-('Diário 2º PA'!$P$5:$P$2027=L$1),('Diário 2º PA'!$F$5:$F$2027))+SUMPRODUCT(-('Diário 3º PA'!$E$5:$E$2043='Analítico Cp.'!$B87),-('Diário 3º PA'!$P$5:$P$2043=L$1),('Diário 3º PA'!$F$5:$F$2043))+SUMPRODUCT(-('Diário 4º PA'!$E$5:$E$2010='Analítico Cp.'!$B87),-('Diário 4º PA'!$P$5:$P$2010=L$1),('Diário 4º PA'!$F$5:$F$2010))+SUMPRODUCT(-(Comp.!$D$5:$D$254='Analítico Cp.'!$B87),-(Comp.!$L$5:$L$254=L$1),(Comp.!$E$5:$E$254))</f>
        <v>0</v>
      </c>
      <c r="M87" s="15">
        <f>SUMPRODUCT(-('Diário 1º PA'!$E$5:$E$1982='Analítico Cp.'!$B87),-('Diário 1º PA'!$P$5:$P$1982=M$1),('Diário 1º PA'!$F$5:$F$1982))+SUMPRODUCT(-('Diário 2º PA'!$E$5:$E$2027='Analítico Cp.'!$B87),-('Diário 2º PA'!$P$5:$P$2027=M$1),('Diário 2º PA'!$F$5:$F$2027))+SUMPRODUCT(-('Diário 3º PA'!$E$5:$E$2043='Analítico Cp.'!$B87),-('Diário 3º PA'!$P$5:$P$2043=M$1),('Diário 3º PA'!$F$5:$F$2043))+SUMPRODUCT(-('Diário 4º PA'!$E$5:$E$2010='Analítico Cp.'!$B87),-('Diário 4º PA'!$P$5:$P$2010=M$1),('Diário 4º PA'!$F$5:$F$2010))+SUMPRODUCT(-(Comp.!$D$5:$D$254='Analítico Cp.'!$B87),-(Comp.!$L$5:$L$254=M$1),(Comp.!$E$5:$E$254))</f>
        <v>0</v>
      </c>
      <c r="N87" s="15">
        <f>SUMPRODUCT(-('Diário 1º PA'!$E$5:$E$1982='Analítico Cp.'!$B87),-('Diário 1º PA'!$P$5:$P$1982=N$1),('Diário 1º PA'!$F$5:$F$1982))+SUMPRODUCT(-('Diário 2º PA'!$E$5:$E$2027='Analítico Cp.'!$B87),-('Diário 2º PA'!$P$5:$P$2027=N$1),('Diário 2º PA'!$F$5:$F$2027))+SUMPRODUCT(-('Diário 3º PA'!$E$5:$E$2043='Analítico Cp.'!$B87),-('Diário 3º PA'!$P$5:$P$2043=N$1),('Diário 3º PA'!$F$5:$F$2043))+SUMPRODUCT(-('Diário 4º PA'!$E$5:$E$2010='Analítico Cp.'!$B87),-('Diário 4º PA'!$P$5:$P$2010=N$1),('Diário 4º PA'!$F$5:$F$2010))+SUMPRODUCT(-(Comp.!$D$5:$D$254='Analítico Cp.'!$B87),-(Comp.!$L$5:$L$254=N$1),(Comp.!$E$5:$E$254))</f>
        <v>0</v>
      </c>
      <c r="O87" s="16">
        <f t="shared" si="12"/>
        <v>4300.0200000000004</v>
      </c>
      <c r="P87" s="191">
        <f t="shared" si="11"/>
        <v>3.7214165675292411E-4</v>
      </c>
    </row>
    <row r="88" spans="1:16" ht="23.25" customHeight="1" x14ac:dyDescent="0.2">
      <c r="A88" s="68" t="s">
        <v>152</v>
      </c>
      <c r="B88" s="114" t="s">
        <v>60</v>
      </c>
      <c r="C88" s="15">
        <f>SUMPRODUCT(-('Diário 1º PA'!$E$5:$E$1982='Analítico Cp.'!$B88),-('Diário 1º PA'!$P$5:$P$1982=C$1),('Diário 1º PA'!$F$5:$F$1982))+SUMPRODUCT(-('Diário 2º PA'!$E$5:$E$2027='Analítico Cp.'!$B88),-('Diário 2º PA'!$P$5:$P$2027=C$1),('Diário 2º PA'!$F$5:$F$2027))+SUMPRODUCT(-('Diário 3º PA'!$E$5:$E$2043='Analítico Cp.'!$B88),-('Diário 3º PA'!$P$5:$P$2043=C$1),('Diário 3º PA'!$F$5:$F$2043))+SUMPRODUCT(-('Diário 4º PA'!$E$5:$E$2010='Analítico Cp.'!$B88),-('Diário 4º PA'!$P$5:$P$2010=C$1),('Diário 4º PA'!$F$5:$F$2010))+SUMPRODUCT(-(Comp.!$D$5:$D$254='Analítico Cp.'!$B88),-(Comp.!$L$5:$L$254=C$1),(Comp.!$E$5:$E$254))</f>
        <v>0</v>
      </c>
      <c r="D88" s="15">
        <f>SUMPRODUCT(-('Diário 1º PA'!$E$5:$E$1982='Analítico Cp.'!$B88),-('Diário 1º PA'!$P$5:$P$1982=D$1),('Diário 1º PA'!$F$5:$F$1982))+SUMPRODUCT(-('Diário 2º PA'!$E$5:$E$2027='Analítico Cp.'!$B88),-('Diário 2º PA'!$P$5:$P$2027=D$1),('Diário 2º PA'!$F$5:$F$2027))+SUMPRODUCT(-('Diário 3º PA'!$E$5:$E$2043='Analítico Cp.'!$B88),-('Diário 3º PA'!$P$5:$P$2043=D$1),('Diário 3º PA'!$F$5:$F$2043))+SUMPRODUCT(-('Diário 4º PA'!$E$5:$E$2010='Analítico Cp.'!$B88),-('Diário 4º PA'!$P$5:$P$2010=D$1),('Diário 4º PA'!$F$5:$F$2010))+SUMPRODUCT(-(Comp.!$D$5:$D$254='Analítico Cp.'!$B88),-(Comp.!$L$5:$L$254=D$1),(Comp.!$E$5:$E$254))</f>
        <v>0</v>
      </c>
      <c r="E88" s="15">
        <f>SUMPRODUCT(-('Diário 1º PA'!$E$5:$E$1982='Analítico Cp.'!$B88),-('Diário 1º PA'!$P$5:$P$1982=E$1),('Diário 1º PA'!$F$5:$F$1982))+SUMPRODUCT(-('Diário 2º PA'!$E$5:$E$2027='Analítico Cp.'!$B88),-('Diário 2º PA'!$P$5:$P$2027=E$1),('Diário 2º PA'!$F$5:$F$2027))+SUMPRODUCT(-('Diário 3º PA'!$E$5:$E$2043='Analítico Cp.'!$B88),-('Diário 3º PA'!$P$5:$P$2043=E$1),('Diário 3º PA'!$F$5:$F$2043))+SUMPRODUCT(-('Diário 4º PA'!$E$5:$E$2010='Analítico Cp.'!$B88),-('Diário 4º PA'!$P$5:$P$2010=E$1),('Diário 4º PA'!$F$5:$F$2010))+SUMPRODUCT(-(Comp.!$D$5:$D$254='Analítico Cp.'!$B88),-(Comp.!$L$5:$L$254=E$1),(Comp.!$E$5:$E$254))</f>
        <v>0</v>
      </c>
      <c r="F88" s="15">
        <f>SUMPRODUCT(-('Diário 1º PA'!$E$5:$E$1982='Analítico Cp.'!$B88),-('Diário 1º PA'!$P$5:$P$1982=F$1),('Diário 1º PA'!$F$5:$F$1982))+SUMPRODUCT(-('Diário 2º PA'!$E$5:$E$2027='Analítico Cp.'!$B88),-('Diário 2º PA'!$P$5:$P$2027=F$1),('Diário 2º PA'!$F$5:$F$2027))+SUMPRODUCT(-('Diário 3º PA'!$E$5:$E$2043='Analítico Cp.'!$B88),-('Diário 3º PA'!$P$5:$P$2043=F$1),('Diário 3º PA'!$F$5:$F$2043))+SUMPRODUCT(-('Diário 4º PA'!$E$5:$E$2010='Analítico Cp.'!$B88),-('Diário 4º PA'!$P$5:$P$2010=F$1),('Diário 4º PA'!$F$5:$F$2010))+SUMPRODUCT(-(Comp.!$D$5:$D$254='Analítico Cp.'!$B88),-(Comp.!$L$5:$L$254=F$1),(Comp.!$E$5:$E$254))</f>
        <v>0</v>
      </c>
      <c r="G88" s="15">
        <f>SUMPRODUCT(-('Diário 1º PA'!$E$5:$E$1982='Analítico Cp.'!$B88),-('Diário 1º PA'!$P$5:$P$1982=G$1),('Diário 1º PA'!$F$5:$F$1982))+SUMPRODUCT(-('Diário 2º PA'!$E$5:$E$2027='Analítico Cp.'!$B88),-('Diário 2º PA'!$P$5:$P$2027=G$1),('Diário 2º PA'!$F$5:$F$2027))+SUMPRODUCT(-('Diário 3º PA'!$E$5:$E$2043='Analítico Cp.'!$B88),-('Diário 3º PA'!$P$5:$P$2043=G$1),('Diário 3º PA'!$F$5:$F$2043))+SUMPRODUCT(-('Diário 4º PA'!$E$5:$E$2010='Analítico Cp.'!$B88),-('Diário 4º PA'!$P$5:$P$2010=G$1),('Diário 4º PA'!$F$5:$F$2010))+SUMPRODUCT(-(Comp.!$D$5:$D$254='Analítico Cp.'!$B88),-(Comp.!$L$5:$L$254=G$1),(Comp.!$E$5:$E$254))</f>
        <v>0</v>
      </c>
      <c r="H88" s="15">
        <f>SUMPRODUCT(-('Diário 1º PA'!$E$5:$E$1982='Analítico Cp.'!$B88),-('Diário 1º PA'!$P$5:$P$1982=H$1),('Diário 1º PA'!$F$5:$F$1982))+SUMPRODUCT(-('Diário 2º PA'!$E$5:$E$2027='Analítico Cp.'!$B88),-('Diário 2º PA'!$P$5:$P$2027=H$1),('Diário 2º PA'!$F$5:$F$2027))+SUMPRODUCT(-('Diário 3º PA'!$E$5:$E$2043='Analítico Cp.'!$B88),-('Diário 3º PA'!$P$5:$P$2043=H$1),('Diário 3º PA'!$F$5:$F$2043))+SUMPRODUCT(-('Diário 4º PA'!$E$5:$E$2010='Analítico Cp.'!$B88),-('Diário 4º PA'!$P$5:$P$2010=H$1),('Diário 4º PA'!$F$5:$F$2010))+SUMPRODUCT(-(Comp.!$D$5:$D$254='Analítico Cp.'!$B88),-(Comp.!$L$5:$L$254=H$1),(Comp.!$E$5:$E$254))</f>
        <v>0</v>
      </c>
      <c r="I88" s="15">
        <f>SUMPRODUCT(-('Diário 1º PA'!$E$5:$E$1982='Analítico Cp.'!$B88),-('Diário 1º PA'!$P$5:$P$1982=I$1),('Diário 1º PA'!$F$5:$F$1982))+SUMPRODUCT(-('Diário 2º PA'!$E$5:$E$2027='Analítico Cp.'!$B88),-('Diário 2º PA'!$P$5:$P$2027=I$1),('Diário 2º PA'!$F$5:$F$2027))+SUMPRODUCT(-('Diário 3º PA'!$E$5:$E$2043='Analítico Cp.'!$B88),-('Diário 3º PA'!$P$5:$P$2043=I$1),('Diário 3º PA'!$F$5:$F$2043))+SUMPRODUCT(-('Diário 4º PA'!$E$5:$E$2010='Analítico Cp.'!$B88),-('Diário 4º PA'!$P$5:$P$2010=I$1),('Diário 4º PA'!$F$5:$F$2010))+SUMPRODUCT(-(Comp.!$D$5:$D$254='Analítico Cp.'!$B88),-(Comp.!$L$5:$L$254=I$1),(Comp.!$E$5:$E$254))</f>
        <v>0</v>
      </c>
      <c r="J88" s="15">
        <f>SUMPRODUCT(-('Diário 1º PA'!$E$5:$E$1982='Analítico Cp.'!$B88),-('Diário 1º PA'!$P$5:$P$1982=J$1),('Diário 1º PA'!$F$5:$F$1982))+SUMPRODUCT(-('Diário 2º PA'!$E$5:$E$2027='Analítico Cp.'!$B88),-('Diário 2º PA'!$P$5:$P$2027=J$1),('Diário 2º PA'!$F$5:$F$2027))+SUMPRODUCT(-('Diário 3º PA'!$E$5:$E$2043='Analítico Cp.'!$B88),-('Diário 3º PA'!$P$5:$P$2043=J$1),('Diário 3º PA'!$F$5:$F$2043))+SUMPRODUCT(-('Diário 4º PA'!$E$5:$E$2010='Analítico Cp.'!$B88),-('Diário 4º PA'!$P$5:$P$2010=J$1),('Diário 4º PA'!$F$5:$F$2010))+SUMPRODUCT(-(Comp.!$D$5:$D$254='Analítico Cp.'!$B88),-(Comp.!$L$5:$L$254=J$1),(Comp.!$E$5:$E$254))</f>
        <v>0</v>
      </c>
      <c r="K88" s="15">
        <f>SUMPRODUCT(-('Diário 1º PA'!$E$5:$E$1982='Analítico Cp.'!$B88),-('Diário 1º PA'!$P$5:$P$1982=K$1),('Diário 1º PA'!$F$5:$F$1982))+SUMPRODUCT(-('Diário 2º PA'!$E$5:$E$2027='Analítico Cp.'!$B88),-('Diário 2º PA'!$P$5:$P$2027=K$1),('Diário 2º PA'!$F$5:$F$2027))+SUMPRODUCT(-('Diário 3º PA'!$E$5:$E$2043='Analítico Cp.'!$B88),-('Diário 3º PA'!$P$5:$P$2043=K$1),('Diário 3º PA'!$F$5:$F$2043))+SUMPRODUCT(-('Diário 4º PA'!$E$5:$E$2010='Analítico Cp.'!$B88),-('Diário 4º PA'!$P$5:$P$2010=K$1),('Diário 4º PA'!$F$5:$F$2010))+SUMPRODUCT(-(Comp.!$D$5:$D$254='Analítico Cp.'!$B88),-(Comp.!$L$5:$L$254=K$1),(Comp.!$E$5:$E$254))</f>
        <v>0</v>
      </c>
      <c r="L88" s="15">
        <f>SUMPRODUCT(-('Diário 1º PA'!$E$5:$E$1982='Analítico Cp.'!$B88),-('Diário 1º PA'!$P$5:$P$1982=L$1),('Diário 1º PA'!$F$5:$F$1982))+SUMPRODUCT(-('Diário 2º PA'!$E$5:$E$2027='Analítico Cp.'!$B88),-('Diário 2º PA'!$P$5:$P$2027=L$1),('Diário 2º PA'!$F$5:$F$2027))+SUMPRODUCT(-('Diário 3º PA'!$E$5:$E$2043='Analítico Cp.'!$B88),-('Diário 3º PA'!$P$5:$P$2043=L$1),('Diário 3º PA'!$F$5:$F$2043))+SUMPRODUCT(-('Diário 4º PA'!$E$5:$E$2010='Analítico Cp.'!$B88),-('Diário 4º PA'!$P$5:$P$2010=L$1),('Diário 4º PA'!$F$5:$F$2010))+SUMPRODUCT(-(Comp.!$D$5:$D$254='Analítico Cp.'!$B88),-(Comp.!$L$5:$L$254=L$1),(Comp.!$E$5:$E$254))</f>
        <v>0</v>
      </c>
      <c r="M88" s="15">
        <f>SUMPRODUCT(-('Diário 1º PA'!$E$5:$E$1982='Analítico Cp.'!$B88),-('Diário 1º PA'!$P$5:$P$1982=M$1),('Diário 1º PA'!$F$5:$F$1982))+SUMPRODUCT(-('Diário 2º PA'!$E$5:$E$2027='Analítico Cp.'!$B88),-('Diário 2º PA'!$P$5:$P$2027=M$1),('Diário 2º PA'!$F$5:$F$2027))+SUMPRODUCT(-('Diário 3º PA'!$E$5:$E$2043='Analítico Cp.'!$B88),-('Diário 3º PA'!$P$5:$P$2043=M$1),('Diário 3º PA'!$F$5:$F$2043))+SUMPRODUCT(-('Diário 4º PA'!$E$5:$E$2010='Analítico Cp.'!$B88),-('Diário 4º PA'!$P$5:$P$2010=M$1),('Diário 4º PA'!$F$5:$F$2010))+SUMPRODUCT(-(Comp.!$D$5:$D$254='Analítico Cp.'!$B88),-(Comp.!$L$5:$L$254=M$1),(Comp.!$E$5:$E$254))</f>
        <v>0</v>
      </c>
      <c r="N88" s="15">
        <f>SUMPRODUCT(-('Diário 1º PA'!$E$5:$E$1982='Analítico Cp.'!$B88),-('Diário 1º PA'!$P$5:$P$1982=N$1),('Diário 1º PA'!$F$5:$F$1982))+SUMPRODUCT(-('Diário 2º PA'!$E$5:$E$2027='Analítico Cp.'!$B88),-('Diário 2º PA'!$P$5:$P$2027=N$1),('Diário 2º PA'!$F$5:$F$2027))+SUMPRODUCT(-('Diário 3º PA'!$E$5:$E$2043='Analítico Cp.'!$B88),-('Diário 3º PA'!$P$5:$P$2043=N$1),('Diário 3º PA'!$F$5:$F$2043))+SUMPRODUCT(-('Diário 4º PA'!$E$5:$E$2010='Analítico Cp.'!$B88),-('Diário 4º PA'!$P$5:$P$2010=N$1),('Diário 4º PA'!$F$5:$F$2010))+SUMPRODUCT(-(Comp.!$D$5:$D$254='Analítico Cp.'!$B88),-(Comp.!$L$5:$L$254=N$1),(Comp.!$E$5:$E$254))</f>
        <v>0</v>
      </c>
      <c r="O88" s="16">
        <f t="shared" si="12"/>
        <v>0</v>
      </c>
      <c r="P88" s="191">
        <f t="shared" si="11"/>
        <v>0</v>
      </c>
    </row>
    <row r="89" spans="1:16" ht="23.25" customHeight="1" x14ac:dyDescent="0.2">
      <c r="A89" s="68" t="s">
        <v>153</v>
      </c>
      <c r="B89" s="114" t="s">
        <v>71</v>
      </c>
      <c r="C89" s="15">
        <f>SUMPRODUCT(-('Diário 1º PA'!$E$5:$E$1982='Analítico Cp.'!$B89),-('Diário 1º PA'!$P$5:$P$1982=C$1),('Diário 1º PA'!$F$5:$F$1982))+SUMPRODUCT(-('Diário 2º PA'!$E$5:$E$2027='Analítico Cp.'!$B89),-('Diário 2º PA'!$P$5:$P$2027=C$1),('Diário 2º PA'!$F$5:$F$2027))+SUMPRODUCT(-('Diário 3º PA'!$E$5:$E$2043='Analítico Cp.'!$B89),-('Diário 3º PA'!$P$5:$P$2043=C$1),('Diário 3º PA'!$F$5:$F$2043))+SUMPRODUCT(-('Diário 4º PA'!$E$5:$E$2010='Analítico Cp.'!$B89),-('Diário 4º PA'!$P$5:$P$2010=C$1),('Diário 4º PA'!$F$5:$F$2010))+SUMPRODUCT(-(Comp.!$D$5:$D$254='Analítico Cp.'!$B89),-(Comp.!$L$5:$L$254=C$1),(Comp.!$E$5:$E$254))</f>
        <v>36.5</v>
      </c>
      <c r="D89" s="15">
        <f>SUMPRODUCT(-('Diário 1º PA'!$E$5:$E$1982='Analítico Cp.'!$B89),-('Diário 1º PA'!$P$5:$P$1982=D$1),('Diário 1º PA'!$F$5:$F$1982))+SUMPRODUCT(-('Diário 2º PA'!$E$5:$E$2027='Analítico Cp.'!$B89),-('Diário 2º PA'!$P$5:$P$2027=D$1),('Diário 2º PA'!$F$5:$F$2027))+SUMPRODUCT(-('Diário 3º PA'!$E$5:$E$2043='Analítico Cp.'!$B89),-('Diário 3º PA'!$P$5:$P$2043=D$1),('Diário 3º PA'!$F$5:$F$2043))+SUMPRODUCT(-('Diário 4º PA'!$E$5:$E$2010='Analítico Cp.'!$B89),-('Diário 4º PA'!$P$5:$P$2010=D$1),('Diário 4º PA'!$F$5:$F$2010))+SUMPRODUCT(-(Comp.!$D$5:$D$254='Analítico Cp.'!$B89),-(Comp.!$L$5:$L$254=D$1),(Comp.!$E$5:$E$254))</f>
        <v>5</v>
      </c>
      <c r="E89" s="15">
        <f>SUMPRODUCT(-('Diário 1º PA'!$E$5:$E$1982='Analítico Cp.'!$B89),-('Diário 1º PA'!$P$5:$P$1982=E$1),('Diário 1º PA'!$F$5:$F$1982))+SUMPRODUCT(-('Diário 2º PA'!$E$5:$E$2027='Analítico Cp.'!$B89),-('Diário 2º PA'!$P$5:$P$2027=E$1),('Diário 2º PA'!$F$5:$F$2027))+SUMPRODUCT(-('Diário 3º PA'!$E$5:$E$2043='Analítico Cp.'!$B89),-('Diário 3º PA'!$P$5:$P$2043=E$1),('Diário 3º PA'!$F$5:$F$2043))+SUMPRODUCT(-('Diário 4º PA'!$E$5:$E$2010='Analítico Cp.'!$B89),-('Diário 4º PA'!$P$5:$P$2010=E$1),('Diário 4º PA'!$F$5:$F$2010))+SUMPRODUCT(-(Comp.!$D$5:$D$254='Analítico Cp.'!$B89),-(Comp.!$L$5:$L$254=E$1),(Comp.!$E$5:$E$254))</f>
        <v>-38.5</v>
      </c>
      <c r="F89" s="15">
        <f>SUMPRODUCT(-('Diário 1º PA'!$E$5:$E$1982='Analítico Cp.'!$B89),-('Diário 1º PA'!$P$5:$P$1982=F$1),('Diário 1º PA'!$F$5:$F$1982))+SUMPRODUCT(-('Diário 2º PA'!$E$5:$E$2027='Analítico Cp.'!$B89),-('Diário 2º PA'!$P$5:$P$2027=F$1),('Diário 2º PA'!$F$5:$F$2027))+SUMPRODUCT(-('Diário 3º PA'!$E$5:$E$2043='Analítico Cp.'!$B89),-('Diário 3º PA'!$P$5:$P$2043=F$1),('Diário 3º PA'!$F$5:$F$2043))+SUMPRODUCT(-('Diário 4º PA'!$E$5:$E$2010='Analítico Cp.'!$B89),-('Diário 4º PA'!$P$5:$P$2010=F$1),('Diário 4º PA'!$F$5:$F$2010))+SUMPRODUCT(-(Comp.!$D$5:$D$254='Analítico Cp.'!$B89),-(Comp.!$L$5:$L$254=F$1),(Comp.!$E$5:$E$254))</f>
        <v>0</v>
      </c>
      <c r="G89" s="15">
        <f>SUMPRODUCT(-('Diário 1º PA'!$E$5:$E$1982='Analítico Cp.'!$B89),-('Diário 1º PA'!$P$5:$P$1982=G$1),('Diário 1º PA'!$F$5:$F$1982))+SUMPRODUCT(-('Diário 2º PA'!$E$5:$E$2027='Analítico Cp.'!$B89),-('Diário 2º PA'!$P$5:$P$2027=G$1),('Diário 2º PA'!$F$5:$F$2027))+SUMPRODUCT(-('Diário 3º PA'!$E$5:$E$2043='Analítico Cp.'!$B89),-('Diário 3º PA'!$P$5:$P$2043=G$1),('Diário 3º PA'!$F$5:$F$2043))+SUMPRODUCT(-('Diário 4º PA'!$E$5:$E$2010='Analítico Cp.'!$B89),-('Diário 4º PA'!$P$5:$P$2010=G$1),('Diário 4º PA'!$F$5:$F$2010))+SUMPRODUCT(-(Comp.!$D$5:$D$254='Analítico Cp.'!$B89),-(Comp.!$L$5:$L$254=G$1),(Comp.!$E$5:$E$254))</f>
        <v>0</v>
      </c>
      <c r="H89" s="15">
        <f>SUMPRODUCT(-('Diário 1º PA'!$E$5:$E$1982='Analítico Cp.'!$B89),-('Diário 1º PA'!$P$5:$P$1982=H$1),('Diário 1º PA'!$F$5:$F$1982))+SUMPRODUCT(-('Diário 2º PA'!$E$5:$E$2027='Analítico Cp.'!$B89),-('Diário 2º PA'!$P$5:$P$2027=H$1),('Diário 2º PA'!$F$5:$F$2027))+SUMPRODUCT(-('Diário 3º PA'!$E$5:$E$2043='Analítico Cp.'!$B89),-('Diário 3º PA'!$P$5:$P$2043=H$1),('Diário 3º PA'!$F$5:$F$2043))+SUMPRODUCT(-('Diário 4º PA'!$E$5:$E$2010='Analítico Cp.'!$B89),-('Diário 4º PA'!$P$5:$P$2010=H$1),('Diário 4º PA'!$F$5:$F$2010))+SUMPRODUCT(-(Comp.!$D$5:$D$254='Analítico Cp.'!$B89),-(Comp.!$L$5:$L$254=H$1),(Comp.!$E$5:$E$254))</f>
        <v>0</v>
      </c>
      <c r="I89" s="15">
        <f>SUMPRODUCT(-('Diário 1º PA'!$E$5:$E$1982='Analítico Cp.'!$B89),-('Diário 1º PA'!$P$5:$P$1982=I$1),('Diário 1º PA'!$F$5:$F$1982))+SUMPRODUCT(-('Diário 2º PA'!$E$5:$E$2027='Analítico Cp.'!$B89),-('Diário 2º PA'!$P$5:$P$2027=I$1),('Diário 2º PA'!$F$5:$F$2027))+SUMPRODUCT(-('Diário 3º PA'!$E$5:$E$2043='Analítico Cp.'!$B89),-('Diário 3º PA'!$P$5:$P$2043=I$1),('Diário 3º PA'!$F$5:$F$2043))+SUMPRODUCT(-('Diário 4º PA'!$E$5:$E$2010='Analítico Cp.'!$B89),-('Diário 4º PA'!$P$5:$P$2010=I$1),('Diário 4º PA'!$F$5:$F$2010))+SUMPRODUCT(-(Comp.!$D$5:$D$254='Analítico Cp.'!$B89),-(Comp.!$L$5:$L$254=I$1),(Comp.!$E$5:$E$254))</f>
        <v>0</v>
      </c>
      <c r="J89" s="15">
        <f>SUMPRODUCT(-('Diário 1º PA'!$E$5:$E$1982='Analítico Cp.'!$B89),-('Diário 1º PA'!$P$5:$P$1982=J$1),('Diário 1º PA'!$F$5:$F$1982))+SUMPRODUCT(-('Diário 2º PA'!$E$5:$E$2027='Analítico Cp.'!$B89),-('Diário 2º PA'!$P$5:$P$2027=J$1),('Diário 2º PA'!$F$5:$F$2027))+SUMPRODUCT(-('Diário 3º PA'!$E$5:$E$2043='Analítico Cp.'!$B89),-('Diário 3º PA'!$P$5:$P$2043=J$1),('Diário 3º PA'!$F$5:$F$2043))+SUMPRODUCT(-('Diário 4º PA'!$E$5:$E$2010='Analítico Cp.'!$B89),-('Diário 4º PA'!$P$5:$P$2010=J$1),('Diário 4º PA'!$F$5:$F$2010))+SUMPRODUCT(-(Comp.!$D$5:$D$254='Analítico Cp.'!$B89),-(Comp.!$L$5:$L$254=J$1),(Comp.!$E$5:$E$254))</f>
        <v>0</v>
      </c>
      <c r="K89" s="15">
        <f>SUMPRODUCT(-('Diário 1º PA'!$E$5:$E$1982='Analítico Cp.'!$B89),-('Diário 1º PA'!$P$5:$P$1982=K$1),('Diário 1º PA'!$F$5:$F$1982))+SUMPRODUCT(-('Diário 2º PA'!$E$5:$E$2027='Analítico Cp.'!$B89),-('Diário 2º PA'!$P$5:$P$2027=K$1),('Diário 2º PA'!$F$5:$F$2027))+SUMPRODUCT(-('Diário 3º PA'!$E$5:$E$2043='Analítico Cp.'!$B89),-('Diário 3º PA'!$P$5:$P$2043=K$1),('Diário 3º PA'!$F$5:$F$2043))+SUMPRODUCT(-('Diário 4º PA'!$E$5:$E$2010='Analítico Cp.'!$B89),-('Diário 4º PA'!$P$5:$P$2010=K$1),('Diário 4º PA'!$F$5:$F$2010))+SUMPRODUCT(-(Comp.!$D$5:$D$254='Analítico Cp.'!$B89),-(Comp.!$L$5:$L$254=K$1),(Comp.!$E$5:$E$254))</f>
        <v>0</v>
      </c>
      <c r="L89" s="15">
        <f>SUMPRODUCT(-('Diário 1º PA'!$E$5:$E$1982='Analítico Cp.'!$B89),-('Diário 1º PA'!$P$5:$P$1982=L$1),('Diário 1º PA'!$F$5:$F$1982))+SUMPRODUCT(-('Diário 2º PA'!$E$5:$E$2027='Analítico Cp.'!$B89),-('Diário 2º PA'!$P$5:$P$2027=L$1),('Diário 2º PA'!$F$5:$F$2027))+SUMPRODUCT(-('Diário 3º PA'!$E$5:$E$2043='Analítico Cp.'!$B89),-('Diário 3º PA'!$P$5:$P$2043=L$1),('Diário 3º PA'!$F$5:$F$2043))+SUMPRODUCT(-('Diário 4º PA'!$E$5:$E$2010='Analítico Cp.'!$B89),-('Diário 4º PA'!$P$5:$P$2010=L$1),('Diário 4º PA'!$F$5:$F$2010))+SUMPRODUCT(-(Comp.!$D$5:$D$254='Analítico Cp.'!$B89),-(Comp.!$L$5:$L$254=L$1),(Comp.!$E$5:$E$254))</f>
        <v>0</v>
      </c>
      <c r="M89" s="15">
        <f>SUMPRODUCT(-('Diário 1º PA'!$E$5:$E$1982='Analítico Cp.'!$B89),-('Diário 1º PA'!$P$5:$P$1982=M$1),('Diário 1º PA'!$F$5:$F$1982))+SUMPRODUCT(-('Diário 2º PA'!$E$5:$E$2027='Analítico Cp.'!$B89),-('Diário 2º PA'!$P$5:$P$2027=M$1),('Diário 2º PA'!$F$5:$F$2027))+SUMPRODUCT(-('Diário 3º PA'!$E$5:$E$2043='Analítico Cp.'!$B89),-('Diário 3º PA'!$P$5:$P$2043=M$1),('Diário 3º PA'!$F$5:$F$2043))+SUMPRODUCT(-('Diário 4º PA'!$E$5:$E$2010='Analítico Cp.'!$B89),-('Diário 4º PA'!$P$5:$P$2010=M$1),('Diário 4º PA'!$F$5:$F$2010))+SUMPRODUCT(-(Comp.!$D$5:$D$254='Analítico Cp.'!$B89),-(Comp.!$L$5:$L$254=M$1),(Comp.!$E$5:$E$254))</f>
        <v>0</v>
      </c>
      <c r="N89" s="15">
        <f>SUMPRODUCT(-('Diário 1º PA'!$E$5:$E$1982='Analítico Cp.'!$B89),-('Diário 1º PA'!$P$5:$P$1982=N$1),('Diário 1º PA'!$F$5:$F$1982))+SUMPRODUCT(-('Diário 2º PA'!$E$5:$E$2027='Analítico Cp.'!$B89),-('Diário 2º PA'!$P$5:$P$2027=N$1),('Diário 2º PA'!$F$5:$F$2027))+SUMPRODUCT(-('Diário 3º PA'!$E$5:$E$2043='Analítico Cp.'!$B89),-('Diário 3º PA'!$P$5:$P$2043=N$1),('Diário 3º PA'!$F$5:$F$2043))+SUMPRODUCT(-('Diário 4º PA'!$E$5:$E$2010='Analítico Cp.'!$B89),-('Diário 4º PA'!$P$5:$P$2010=N$1),('Diário 4º PA'!$F$5:$F$2010))+SUMPRODUCT(-(Comp.!$D$5:$D$254='Analítico Cp.'!$B89),-(Comp.!$L$5:$L$254=N$1),(Comp.!$E$5:$E$254))</f>
        <v>0</v>
      </c>
      <c r="O89" s="16">
        <f t="shared" si="12"/>
        <v>3</v>
      </c>
      <c r="P89" s="191">
        <f t="shared" ref="P89:P120" si="13">IF($O$155=0,0,O89/$O$155)</f>
        <v>2.5963250642061484E-7</v>
      </c>
    </row>
    <row r="90" spans="1:16" ht="23.25" customHeight="1" x14ac:dyDescent="0.2">
      <c r="A90" s="68" t="s">
        <v>154</v>
      </c>
      <c r="B90" s="114" t="s">
        <v>69</v>
      </c>
      <c r="C90" s="15">
        <f>SUMPRODUCT(-('Diário 1º PA'!$E$5:$E$1982='Analítico Cp.'!$B90),-('Diário 1º PA'!$P$5:$P$1982=C$1),('Diário 1º PA'!$F$5:$F$1982))+SUMPRODUCT(-('Diário 2º PA'!$E$5:$E$2027='Analítico Cp.'!$B90),-('Diário 2º PA'!$P$5:$P$2027=C$1),('Diário 2º PA'!$F$5:$F$2027))+SUMPRODUCT(-('Diário 3º PA'!$E$5:$E$2043='Analítico Cp.'!$B90),-('Diário 3º PA'!$P$5:$P$2043=C$1),('Diário 3º PA'!$F$5:$F$2043))+SUMPRODUCT(-('Diário 4º PA'!$E$5:$E$2010='Analítico Cp.'!$B90),-('Diário 4º PA'!$P$5:$P$2010=C$1),('Diário 4º PA'!$F$5:$F$2010))+SUMPRODUCT(-(Comp.!$D$5:$D$254='Analítico Cp.'!$B90),-(Comp.!$L$5:$L$254=C$1),(Comp.!$E$5:$E$254))</f>
        <v>0</v>
      </c>
      <c r="D90" s="15">
        <f>SUMPRODUCT(-('Diário 1º PA'!$E$5:$E$1982='Analítico Cp.'!$B90),-('Diário 1º PA'!$P$5:$P$1982=D$1),('Diário 1º PA'!$F$5:$F$1982))+SUMPRODUCT(-('Diário 2º PA'!$E$5:$E$2027='Analítico Cp.'!$B90),-('Diário 2º PA'!$P$5:$P$2027=D$1),('Diário 2º PA'!$F$5:$F$2027))+SUMPRODUCT(-('Diário 3º PA'!$E$5:$E$2043='Analítico Cp.'!$B90),-('Diário 3º PA'!$P$5:$P$2043=D$1),('Diário 3º PA'!$F$5:$F$2043))+SUMPRODUCT(-('Diário 4º PA'!$E$5:$E$2010='Analítico Cp.'!$B90),-('Diário 4º PA'!$P$5:$P$2010=D$1),('Diário 4º PA'!$F$5:$F$2010))+SUMPRODUCT(-(Comp.!$D$5:$D$254='Analítico Cp.'!$B90),-(Comp.!$L$5:$L$254=D$1),(Comp.!$E$5:$E$254))</f>
        <v>0</v>
      </c>
      <c r="E90" s="15">
        <f>SUMPRODUCT(-('Diário 1º PA'!$E$5:$E$1982='Analítico Cp.'!$B90),-('Diário 1º PA'!$P$5:$P$1982=E$1),('Diário 1º PA'!$F$5:$F$1982))+SUMPRODUCT(-('Diário 2º PA'!$E$5:$E$2027='Analítico Cp.'!$B90),-('Diário 2º PA'!$P$5:$P$2027=E$1),('Diário 2º PA'!$F$5:$F$2027))+SUMPRODUCT(-('Diário 3º PA'!$E$5:$E$2043='Analítico Cp.'!$B90),-('Diário 3º PA'!$P$5:$P$2043=E$1),('Diário 3º PA'!$F$5:$F$2043))+SUMPRODUCT(-('Diário 4º PA'!$E$5:$E$2010='Analítico Cp.'!$B90),-('Diário 4º PA'!$P$5:$P$2010=E$1),('Diário 4º PA'!$F$5:$F$2010))+SUMPRODUCT(-(Comp.!$D$5:$D$254='Analítico Cp.'!$B90),-(Comp.!$L$5:$L$254=E$1),(Comp.!$E$5:$E$254))</f>
        <v>0</v>
      </c>
      <c r="F90" s="15">
        <f>SUMPRODUCT(-('Diário 1º PA'!$E$5:$E$1982='Analítico Cp.'!$B90),-('Diário 1º PA'!$P$5:$P$1982=F$1),('Diário 1º PA'!$F$5:$F$1982))+SUMPRODUCT(-('Diário 2º PA'!$E$5:$E$2027='Analítico Cp.'!$B90),-('Diário 2º PA'!$P$5:$P$2027=F$1),('Diário 2º PA'!$F$5:$F$2027))+SUMPRODUCT(-('Diário 3º PA'!$E$5:$E$2043='Analítico Cp.'!$B90),-('Diário 3º PA'!$P$5:$P$2043=F$1),('Diário 3º PA'!$F$5:$F$2043))+SUMPRODUCT(-('Diário 4º PA'!$E$5:$E$2010='Analítico Cp.'!$B90),-('Diário 4º PA'!$P$5:$P$2010=F$1),('Diário 4º PA'!$F$5:$F$2010))+SUMPRODUCT(-(Comp.!$D$5:$D$254='Analítico Cp.'!$B90),-(Comp.!$L$5:$L$254=F$1),(Comp.!$E$5:$E$254))</f>
        <v>0</v>
      </c>
      <c r="G90" s="15">
        <f>SUMPRODUCT(-('Diário 1º PA'!$E$5:$E$1982='Analítico Cp.'!$B90),-('Diário 1º PA'!$P$5:$P$1982=G$1),('Diário 1º PA'!$F$5:$F$1982))+SUMPRODUCT(-('Diário 2º PA'!$E$5:$E$2027='Analítico Cp.'!$B90),-('Diário 2º PA'!$P$5:$P$2027=G$1),('Diário 2º PA'!$F$5:$F$2027))+SUMPRODUCT(-('Diário 3º PA'!$E$5:$E$2043='Analítico Cp.'!$B90),-('Diário 3º PA'!$P$5:$P$2043=G$1),('Diário 3º PA'!$F$5:$F$2043))+SUMPRODUCT(-('Diário 4º PA'!$E$5:$E$2010='Analítico Cp.'!$B90),-('Diário 4º PA'!$P$5:$P$2010=G$1),('Diário 4º PA'!$F$5:$F$2010))+SUMPRODUCT(-(Comp.!$D$5:$D$254='Analítico Cp.'!$B90),-(Comp.!$L$5:$L$254=G$1),(Comp.!$E$5:$E$254))</f>
        <v>0</v>
      </c>
      <c r="H90" s="15">
        <f>SUMPRODUCT(-('Diário 1º PA'!$E$5:$E$1982='Analítico Cp.'!$B90),-('Diário 1º PA'!$P$5:$P$1982=H$1),('Diário 1º PA'!$F$5:$F$1982))+SUMPRODUCT(-('Diário 2º PA'!$E$5:$E$2027='Analítico Cp.'!$B90),-('Diário 2º PA'!$P$5:$P$2027=H$1),('Diário 2º PA'!$F$5:$F$2027))+SUMPRODUCT(-('Diário 3º PA'!$E$5:$E$2043='Analítico Cp.'!$B90),-('Diário 3º PA'!$P$5:$P$2043=H$1),('Diário 3º PA'!$F$5:$F$2043))+SUMPRODUCT(-('Diário 4º PA'!$E$5:$E$2010='Analítico Cp.'!$B90),-('Diário 4º PA'!$P$5:$P$2010=H$1),('Diário 4º PA'!$F$5:$F$2010))+SUMPRODUCT(-(Comp.!$D$5:$D$254='Analítico Cp.'!$B90),-(Comp.!$L$5:$L$254=H$1),(Comp.!$E$5:$E$254))</f>
        <v>0</v>
      </c>
      <c r="I90" s="15">
        <f>SUMPRODUCT(-('Diário 1º PA'!$E$5:$E$1982='Analítico Cp.'!$B90),-('Diário 1º PA'!$P$5:$P$1982=I$1),('Diário 1º PA'!$F$5:$F$1982))+SUMPRODUCT(-('Diário 2º PA'!$E$5:$E$2027='Analítico Cp.'!$B90),-('Diário 2º PA'!$P$5:$P$2027=I$1),('Diário 2º PA'!$F$5:$F$2027))+SUMPRODUCT(-('Diário 3º PA'!$E$5:$E$2043='Analítico Cp.'!$B90),-('Diário 3º PA'!$P$5:$P$2043=I$1),('Diário 3º PA'!$F$5:$F$2043))+SUMPRODUCT(-('Diário 4º PA'!$E$5:$E$2010='Analítico Cp.'!$B90),-('Diário 4º PA'!$P$5:$P$2010=I$1),('Diário 4º PA'!$F$5:$F$2010))+SUMPRODUCT(-(Comp.!$D$5:$D$254='Analítico Cp.'!$B90),-(Comp.!$L$5:$L$254=I$1),(Comp.!$E$5:$E$254))</f>
        <v>0</v>
      </c>
      <c r="J90" s="15">
        <f>SUMPRODUCT(-('Diário 1º PA'!$E$5:$E$1982='Analítico Cp.'!$B90),-('Diário 1º PA'!$P$5:$P$1982=J$1),('Diário 1º PA'!$F$5:$F$1982))+SUMPRODUCT(-('Diário 2º PA'!$E$5:$E$2027='Analítico Cp.'!$B90),-('Diário 2º PA'!$P$5:$P$2027=J$1),('Diário 2º PA'!$F$5:$F$2027))+SUMPRODUCT(-('Diário 3º PA'!$E$5:$E$2043='Analítico Cp.'!$B90),-('Diário 3º PA'!$P$5:$P$2043=J$1),('Diário 3º PA'!$F$5:$F$2043))+SUMPRODUCT(-('Diário 4º PA'!$E$5:$E$2010='Analítico Cp.'!$B90),-('Diário 4º PA'!$P$5:$P$2010=J$1),('Diário 4º PA'!$F$5:$F$2010))+SUMPRODUCT(-(Comp.!$D$5:$D$254='Analítico Cp.'!$B90),-(Comp.!$L$5:$L$254=J$1),(Comp.!$E$5:$E$254))</f>
        <v>0</v>
      </c>
      <c r="K90" s="15">
        <f>SUMPRODUCT(-('Diário 1º PA'!$E$5:$E$1982='Analítico Cp.'!$B90),-('Diário 1º PA'!$P$5:$P$1982=K$1),('Diário 1º PA'!$F$5:$F$1982))+SUMPRODUCT(-('Diário 2º PA'!$E$5:$E$2027='Analítico Cp.'!$B90),-('Diário 2º PA'!$P$5:$P$2027=K$1),('Diário 2º PA'!$F$5:$F$2027))+SUMPRODUCT(-('Diário 3º PA'!$E$5:$E$2043='Analítico Cp.'!$B90),-('Diário 3º PA'!$P$5:$P$2043=K$1),('Diário 3º PA'!$F$5:$F$2043))+SUMPRODUCT(-('Diário 4º PA'!$E$5:$E$2010='Analítico Cp.'!$B90),-('Diário 4º PA'!$P$5:$P$2010=K$1),('Diário 4º PA'!$F$5:$F$2010))+SUMPRODUCT(-(Comp.!$D$5:$D$254='Analítico Cp.'!$B90),-(Comp.!$L$5:$L$254=K$1),(Comp.!$E$5:$E$254))</f>
        <v>0</v>
      </c>
      <c r="L90" s="15">
        <f>SUMPRODUCT(-('Diário 1º PA'!$E$5:$E$1982='Analítico Cp.'!$B90),-('Diário 1º PA'!$P$5:$P$1982=L$1),('Diário 1º PA'!$F$5:$F$1982))+SUMPRODUCT(-('Diário 2º PA'!$E$5:$E$2027='Analítico Cp.'!$B90),-('Diário 2º PA'!$P$5:$P$2027=L$1),('Diário 2º PA'!$F$5:$F$2027))+SUMPRODUCT(-('Diário 3º PA'!$E$5:$E$2043='Analítico Cp.'!$B90),-('Diário 3º PA'!$P$5:$P$2043=L$1),('Diário 3º PA'!$F$5:$F$2043))+SUMPRODUCT(-('Diário 4º PA'!$E$5:$E$2010='Analítico Cp.'!$B90),-('Diário 4º PA'!$P$5:$P$2010=L$1),('Diário 4º PA'!$F$5:$F$2010))+SUMPRODUCT(-(Comp.!$D$5:$D$254='Analítico Cp.'!$B90),-(Comp.!$L$5:$L$254=L$1),(Comp.!$E$5:$E$254))</f>
        <v>0</v>
      </c>
      <c r="M90" s="15">
        <f>SUMPRODUCT(-('Diário 1º PA'!$E$5:$E$1982='Analítico Cp.'!$B90),-('Diário 1º PA'!$P$5:$P$1982=M$1),('Diário 1º PA'!$F$5:$F$1982))+SUMPRODUCT(-('Diário 2º PA'!$E$5:$E$2027='Analítico Cp.'!$B90),-('Diário 2º PA'!$P$5:$P$2027=M$1),('Diário 2º PA'!$F$5:$F$2027))+SUMPRODUCT(-('Diário 3º PA'!$E$5:$E$2043='Analítico Cp.'!$B90),-('Diário 3º PA'!$P$5:$P$2043=M$1),('Diário 3º PA'!$F$5:$F$2043))+SUMPRODUCT(-('Diário 4º PA'!$E$5:$E$2010='Analítico Cp.'!$B90),-('Diário 4º PA'!$P$5:$P$2010=M$1),('Diário 4º PA'!$F$5:$F$2010))+SUMPRODUCT(-(Comp.!$D$5:$D$254='Analítico Cp.'!$B90),-(Comp.!$L$5:$L$254=M$1),(Comp.!$E$5:$E$254))</f>
        <v>0</v>
      </c>
      <c r="N90" s="15">
        <f>SUMPRODUCT(-('Diário 1º PA'!$E$5:$E$1982='Analítico Cp.'!$B90),-('Diário 1º PA'!$P$5:$P$1982=N$1),('Diário 1º PA'!$F$5:$F$1982))+SUMPRODUCT(-('Diário 2º PA'!$E$5:$E$2027='Analítico Cp.'!$B90),-('Diário 2º PA'!$P$5:$P$2027=N$1),('Diário 2º PA'!$F$5:$F$2027))+SUMPRODUCT(-('Diário 3º PA'!$E$5:$E$2043='Analítico Cp.'!$B90),-('Diário 3º PA'!$P$5:$P$2043=N$1),('Diário 3º PA'!$F$5:$F$2043))+SUMPRODUCT(-('Diário 4º PA'!$E$5:$E$2010='Analítico Cp.'!$B90),-('Diário 4º PA'!$P$5:$P$2010=N$1),('Diário 4º PA'!$F$5:$F$2010))+SUMPRODUCT(-(Comp.!$D$5:$D$254='Analítico Cp.'!$B90),-(Comp.!$L$5:$L$254=N$1),(Comp.!$E$5:$E$254))</f>
        <v>0</v>
      </c>
      <c r="O90" s="16">
        <f t="shared" si="12"/>
        <v>0</v>
      </c>
      <c r="P90" s="191">
        <f t="shared" si="13"/>
        <v>0</v>
      </c>
    </row>
    <row r="91" spans="1:16" ht="23.25" customHeight="1" x14ac:dyDescent="0.2">
      <c r="A91" s="68" t="s">
        <v>190</v>
      </c>
      <c r="B91" s="114" t="s">
        <v>67</v>
      </c>
      <c r="C91" s="15">
        <f>SUMPRODUCT(-('Diário 1º PA'!$E$5:$E$1982='Analítico Cp.'!$B91),-('Diário 1º PA'!$P$5:$P$1982=C$1),('Diário 1º PA'!$F$5:$F$1982))+SUMPRODUCT(-('Diário 2º PA'!$E$5:$E$2027='Analítico Cp.'!$B91),-('Diário 2º PA'!$P$5:$P$2027=C$1),('Diário 2º PA'!$F$5:$F$2027))+SUMPRODUCT(-('Diário 3º PA'!$E$5:$E$2043='Analítico Cp.'!$B91),-('Diário 3º PA'!$P$5:$P$2043=C$1),('Diário 3º PA'!$F$5:$F$2043))+SUMPRODUCT(-('Diário 4º PA'!$E$5:$E$2010='Analítico Cp.'!$B91),-('Diário 4º PA'!$P$5:$P$2010=C$1),('Diário 4º PA'!$F$5:$F$2010))+SUMPRODUCT(-(Comp.!$D$5:$D$254='Analítico Cp.'!$B91),-(Comp.!$L$5:$L$254=C$1),(Comp.!$E$5:$E$254))</f>
        <v>2287.0300000000002</v>
      </c>
      <c r="D91" s="15">
        <f>SUMPRODUCT(-('Diário 1º PA'!$E$5:$E$1982='Analítico Cp.'!$B91),-('Diário 1º PA'!$P$5:$P$1982=D$1),('Diário 1º PA'!$F$5:$F$1982))+SUMPRODUCT(-('Diário 2º PA'!$E$5:$E$2027='Analítico Cp.'!$B91),-('Diário 2º PA'!$P$5:$P$2027=D$1),('Diário 2º PA'!$F$5:$F$2027))+SUMPRODUCT(-('Diário 3º PA'!$E$5:$E$2043='Analítico Cp.'!$B91),-('Diário 3º PA'!$P$5:$P$2043=D$1),('Diário 3º PA'!$F$5:$F$2043))+SUMPRODUCT(-('Diário 4º PA'!$E$5:$E$2010='Analítico Cp.'!$B91),-('Diário 4º PA'!$P$5:$P$2010=D$1),('Diário 4º PA'!$F$5:$F$2010))+SUMPRODUCT(-(Comp.!$D$5:$D$254='Analítico Cp.'!$B91),-(Comp.!$L$5:$L$254=D$1),(Comp.!$E$5:$E$254))</f>
        <v>674.2</v>
      </c>
      <c r="E91" s="15">
        <f>SUMPRODUCT(-('Diário 1º PA'!$E$5:$E$1982='Analítico Cp.'!$B91),-('Diário 1º PA'!$P$5:$P$1982=E$1),('Diário 1º PA'!$F$5:$F$1982))+SUMPRODUCT(-('Diário 2º PA'!$E$5:$E$2027='Analítico Cp.'!$B91),-('Diário 2º PA'!$P$5:$P$2027=E$1),('Diário 2º PA'!$F$5:$F$2027))+SUMPRODUCT(-('Diário 3º PA'!$E$5:$E$2043='Analítico Cp.'!$B91),-('Diário 3º PA'!$P$5:$P$2043=E$1),('Diário 3º PA'!$F$5:$F$2043))+SUMPRODUCT(-('Diário 4º PA'!$E$5:$E$2010='Analítico Cp.'!$B91),-('Diário 4º PA'!$P$5:$P$2010=E$1),('Diário 4º PA'!$F$5:$F$2010))+SUMPRODUCT(-(Comp.!$D$5:$D$254='Analítico Cp.'!$B91),-(Comp.!$L$5:$L$254=E$1),(Comp.!$E$5:$E$254))</f>
        <v>2046.4</v>
      </c>
      <c r="F91" s="15">
        <f>SUMPRODUCT(-('Diário 1º PA'!$E$5:$E$1982='Analítico Cp.'!$B91),-('Diário 1º PA'!$P$5:$P$1982=F$1),('Diário 1º PA'!$F$5:$F$1982))+SUMPRODUCT(-('Diário 2º PA'!$E$5:$E$2027='Analítico Cp.'!$B91),-('Diário 2º PA'!$P$5:$P$2027=F$1),('Diário 2º PA'!$F$5:$F$2027))+SUMPRODUCT(-('Diário 3º PA'!$E$5:$E$2043='Analítico Cp.'!$B91),-('Diário 3º PA'!$P$5:$P$2043=F$1),('Diário 3º PA'!$F$5:$F$2043))+SUMPRODUCT(-('Diário 4º PA'!$E$5:$E$2010='Analítico Cp.'!$B91),-('Diário 4º PA'!$P$5:$P$2010=F$1),('Diário 4º PA'!$F$5:$F$2010))+SUMPRODUCT(-(Comp.!$D$5:$D$254='Analítico Cp.'!$B91),-(Comp.!$L$5:$L$254=F$1),(Comp.!$E$5:$E$254))</f>
        <v>0</v>
      </c>
      <c r="G91" s="15">
        <f>SUMPRODUCT(-('Diário 1º PA'!$E$5:$E$1982='Analítico Cp.'!$B91),-('Diário 1º PA'!$P$5:$P$1982=G$1),('Diário 1º PA'!$F$5:$F$1982))+SUMPRODUCT(-('Diário 2º PA'!$E$5:$E$2027='Analítico Cp.'!$B91),-('Diário 2º PA'!$P$5:$P$2027=G$1),('Diário 2º PA'!$F$5:$F$2027))+SUMPRODUCT(-('Diário 3º PA'!$E$5:$E$2043='Analítico Cp.'!$B91),-('Diário 3º PA'!$P$5:$P$2043=G$1),('Diário 3º PA'!$F$5:$F$2043))+SUMPRODUCT(-('Diário 4º PA'!$E$5:$E$2010='Analítico Cp.'!$B91),-('Diário 4º PA'!$P$5:$P$2010=G$1),('Diário 4º PA'!$F$5:$F$2010))+SUMPRODUCT(-(Comp.!$D$5:$D$254='Analítico Cp.'!$B91),-(Comp.!$L$5:$L$254=G$1),(Comp.!$E$5:$E$254))</f>
        <v>0</v>
      </c>
      <c r="H91" s="15">
        <f>SUMPRODUCT(-('Diário 1º PA'!$E$5:$E$1982='Analítico Cp.'!$B91),-('Diário 1º PA'!$P$5:$P$1982=H$1),('Diário 1º PA'!$F$5:$F$1982))+SUMPRODUCT(-('Diário 2º PA'!$E$5:$E$2027='Analítico Cp.'!$B91),-('Diário 2º PA'!$P$5:$P$2027=H$1),('Diário 2º PA'!$F$5:$F$2027))+SUMPRODUCT(-('Diário 3º PA'!$E$5:$E$2043='Analítico Cp.'!$B91),-('Diário 3º PA'!$P$5:$P$2043=H$1),('Diário 3º PA'!$F$5:$F$2043))+SUMPRODUCT(-('Diário 4º PA'!$E$5:$E$2010='Analítico Cp.'!$B91),-('Diário 4º PA'!$P$5:$P$2010=H$1),('Diário 4º PA'!$F$5:$F$2010))+SUMPRODUCT(-(Comp.!$D$5:$D$254='Analítico Cp.'!$B91),-(Comp.!$L$5:$L$254=H$1),(Comp.!$E$5:$E$254))</f>
        <v>0</v>
      </c>
      <c r="I91" s="15">
        <f>SUMPRODUCT(-('Diário 1º PA'!$E$5:$E$1982='Analítico Cp.'!$B91),-('Diário 1º PA'!$P$5:$P$1982=I$1),('Diário 1º PA'!$F$5:$F$1982))+SUMPRODUCT(-('Diário 2º PA'!$E$5:$E$2027='Analítico Cp.'!$B91),-('Diário 2º PA'!$P$5:$P$2027=I$1),('Diário 2º PA'!$F$5:$F$2027))+SUMPRODUCT(-('Diário 3º PA'!$E$5:$E$2043='Analítico Cp.'!$B91),-('Diário 3º PA'!$P$5:$P$2043=I$1),('Diário 3º PA'!$F$5:$F$2043))+SUMPRODUCT(-('Diário 4º PA'!$E$5:$E$2010='Analítico Cp.'!$B91),-('Diário 4º PA'!$P$5:$P$2010=I$1),('Diário 4º PA'!$F$5:$F$2010))+SUMPRODUCT(-(Comp.!$D$5:$D$254='Analítico Cp.'!$B91),-(Comp.!$L$5:$L$254=I$1),(Comp.!$E$5:$E$254))</f>
        <v>0</v>
      </c>
      <c r="J91" s="15">
        <f>SUMPRODUCT(-('Diário 1º PA'!$E$5:$E$1982='Analítico Cp.'!$B91),-('Diário 1º PA'!$P$5:$P$1982=J$1),('Diário 1º PA'!$F$5:$F$1982))+SUMPRODUCT(-('Diário 2º PA'!$E$5:$E$2027='Analítico Cp.'!$B91),-('Diário 2º PA'!$P$5:$P$2027=J$1),('Diário 2º PA'!$F$5:$F$2027))+SUMPRODUCT(-('Diário 3º PA'!$E$5:$E$2043='Analítico Cp.'!$B91),-('Diário 3º PA'!$P$5:$P$2043=J$1),('Diário 3º PA'!$F$5:$F$2043))+SUMPRODUCT(-('Diário 4º PA'!$E$5:$E$2010='Analítico Cp.'!$B91),-('Diário 4º PA'!$P$5:$P$2010=J$1),('Diário 4º PA'!$F$5:$F$2010))+SUMPRODUCT(-(Comp.!$D$5:$D$254='Analítico Cp.'!$B91),-(Comp.!$L$5:$L$254=J$1),(Comp.!$E$5:$E$254))</f>
        <v>0</v>
      </c>
      <c r="K91" s="15">
        <f>SUMPRODUCT(-('Diário 1º PA'!$E$5:$E$1982='Analítico Cp.'!$B91),-('Diário 1º PA'!$P$5:$P$1982=K$1),('Diário 1º PA'!$F$5:$F$1982))+SUMPRODUCT(-('Diário 2º PA'!$E$5:$E$2027='Analítico Cp.'!$B91),-('Diário 2º PA'!$P$5:$P$2027=K$1),('Diário 2º PA'!$F$5:$F$2027))+SUMPRODUCT(-('Diário 3º PA'!$E$5:$E$2043='Analítico Cp.'!$B91),-('Diário 3º PA'!$P$5:$P$2043=K$1),('Diário 3º PA'!$F$5:$F$2043))+SUMPRODUCT(-('Diário 4º PA'!$E$5:$E$2010='Analítico Cp.'!$B91),-('Diário 4º PA'!$P$5:$P$2010=K$1),('Diário 4º PA'!$F$5:$F$2010))+SUMPRODUCT(-(Comp.!$D$5:$D$254='Analítico Cp.'!$B91),-(Comp.!$L$5:$L$254=K$1),(Comp.!$E$5:$E$254))</f>
        <v>0</v>
      </c>
      <c r="L91" s="15">
        <f>SUMPRODUCT(-('Diário 1º PA'!$E$5:$E$1982='Analítico Cp.'!$B91),-('Diário 1º PA'!$P$5:$P$1982=L$1),('Diário 1º PA'!$F$5:$F$1982))+SUMPRODUCT(-('Diário 2º PA'!$E$5:$E$2027='Analítico Cp.'!$B91),-('Diário 2º PA'!$P$5:$P$2027=L$1),('Diário 2º PA'!$F$5:$F$2027))+SUMPRODUCT(-('Diário 3º PA'!$E$5:$E$2043='Analítico Cp.'!$B91),-('Diário 3º PA'!$P$5:$P$2043=L$1),('Diário 3º PA'!$F$5:$F$2043))+SUMPRODUCT(-('Diário 4º PA'!$E$5:$E$2010='Analítico Cp.'!$B91),-('Diário 4º PA'!$P$5:$P$2010=L$1),('Diário 4º PA'!$F$5:$F$2010))+SUMPRODUCT(-(Comp.!$D$5:$D$254='Analítico Cp.'!$B91),-(Comp.!$L$5:$L$254=L$1),(Comp.!$E$5:$E$254))</f>
        <v>0</v>
      </c>
      <c r="M91" s="15">
        <f>SUMPRODUCT(-('Diário 1º PA'!$E$5:$E$1982='Analítico Cp.'!$B91),-('Diário 1º PA'!$P$5:$P$1982=M$1),('Diário 1º PA'!$F$5:$F$1982))+SUMPRODUCT(-('Diário 2º PA'!$E$5:$E$2027='Analítico Cp.'!$B91),-('Diário 2º PA'!$P$5:$P$2027=M$1),('Diário 2º PA'!$F$5:$F$2027))+SUMPRODUCT(-('Diário 3º PA'!$E$5:$E$2043='Analítico Cp.'!$B91),-('Diário 3º PA'!$P$5:$P$2043=M$1),('Diário 3º PA'!$F$5:$F$2043))+SUMPRODUCT(-('Diário 4º PA'!$E$5:$E$2010='Analítico Cp.'!$B91),-('Diário 4º PA'!$P$5:$P$2010=M$1),('Diário 4º PA'!$F$5:$F$2010))+SUMPRODUCT(-(Comp.!$D$5:$D$254='Analítico Cp.'!$B91),-(Comp.!$L$5:$L$254=M$1),(Comp.!$E$5:$E$254))</f>
        <v>0</v>
      </c>
      <c r="N91" s="15">
        <f>SUMPRODUCT(-('Diário 1º PA'!$E$5:$E$1982='Analítico Cp.'!$B91),-('Diário 1º PA'!$P$5:$P$1982=N$1),('Diário 1º PA'!$F$5:$F$1982))+SUMPRODUCT(-('Diário 2º PA'!$E$5:$E$2027='Analítico Cp.'!$B91),-('Diário 2º PA'!$P$5:$P$2027=N$1),('Diário 2º PA'!$F$5:$F$2027))+SUMPRODUCT(-('Diário 3º PA'!$E$5:$E$2043='Analítico Cp.'!$B91),-('Diário 3º PA'!$P$5:$P$2043=N$1),('Diário 3º PA'!$F$5:$F$2043))+SUMPRODUCT(-('Diário 4º PA'!$E$5:$E$2010='Analítico Cp.'!$B91),-('Diário 4º PA'!$P$5:$P$2010=N$1),('Diário 4º PA'!$F$5:$F$2010))+SUMPRODUCT(-(Comp.!$D$5:$D$254='Analítico Cp.'!$B91),-(Comp.!$L$5:$L$254=N$1),(Comp.!$E$5:$E$254))</f>
        <v>0</v>
      </c>
      <c r="O91" s="16">
        <f t="shared" si="12"/>
        <v>5007.630000000001</v>
      </c>
      <c r="P91" s="191">
        <f t="shared" si="13"/>
        <v>4.3338117604235457E-4</v>
      </c>
    </row>
    <row r="92" spans="1:16" ht="23.25" customHeight="1" x14ac:dyDescent="0.2">
      <c r="A92" s="68" t="s">
        <v>191</v>
      </c>
      <c r="B92" s="114" t="s">
        <v>68</v>
      </c>
      <c r="C92" s="15">
        <f>SUMPRODUCT(-('Diário 1º PA'!$E$5:$E$1982='Analítico Cp.'!$B92),-('Diário 1º PA'!$P$5:$P$1982=C$1),('Diário 1º PA'!$F$5:$F$1982))+SUMPRODUCT(-('Diário 2º PA'!$E$5:$E$2027='Analítico Cp.'!$B92),-('Diário 2º PA'!$P$5:$P$2027=C$1),('Diário 2º PA'!$F$5:$F$2027))+SUMPRODUCT(-('Diário 3º PA'!$E$5:$E$2043='Analítico Cp.'!$B92),-('Diário 3º PA'!$P$5:$P$2043=C$1),('Diário 3º PA'!$F$5:$F$2043))+SUMPRODUCT(-('Diário 4º PA'!$E$5:$E$2010='Analítico Cp.'!$B92),-('Diário 4º PA'!$P$5:$P$2010=C$1),('Diário 4º PA'!$F$5:$F$2010))+SUMPRODUCT(-(Comp.!$D$5:$D$254='Analítico Cp.'!$B92),-(Comp.!$L$5:$L$254=C$1),(Comp.!$E$5:$E$254))</f>
        <v>0</v>
      </c>
      <c r="D92" s="15">
        <f>SUMPRODUCT(-('Diário 1º PA'!$E$5:$E$1982='Analítico Cp.'!$B92),-('Diário 1º PA'!$P$5:$P$1982=D$1),('Diário 1º PA'!$F$5:$F$1982))+SUMPRODUCT(-('Diário 2º PA'!$E$5:$E$2027='Analítico Cp.'!$B92),-('Diário 2º PA'!$P$5:$P$2027=D$1),('Diário 2º PA'!$F$5:$F$2027))+SUMPRODUCT(-('Diário 3º PA'!$E$5:$E$2043='Analítico Cp.'!$B92),-('Diário 3º PA'!$P$5:$P$2043=D$1),('Diário 3º PA'!$F$5:$F$2043))+SUMPRODUCT(-('Diário 4º PA'!$E$5:$E$2010='Analítico Cp.'!$B92),-('Diário 4º PA'!$P$5:$P$2010=D$1),('Diário 4º PA'!$F$5:$F$2010))+SUMPRODUCT(-(Comp.!$D$5:$D$254='Analítico Cp.'!$B92),-(Comp.!$L$5:$L$254=D$1),(Comp.!$E$5:$E$254))</f>
        <v>0</v>
      </c>
      <c r="E92" s="15">
        <f>SUMPRODUCT(-('Diário 1º PA'!$E$5:$E$1982='Analítico Cp.'!$B92),-('Diário 1º PA'!$P$5:$P$1982=E$1),('Diário 1º PA'!$F$5:$F$1982))+SUMPRODUCT(-('Diário 2º PA'!$E$5:$E$2027='Analítico Cp.'!$B92),-('Diário 2º PA'!$P$5:$P$2027=E$1),('Diário 2º PA'!$F$5:$F$2027))+SUMPRODUCT(-('Diário 3º PA'!$E$5:$E$2043='Analítico Cp.'!$B92),-('Diário 3º PA'!$P$5:$P$2043=E$1),('Diário 3º PA'!$F$5:$F$2043))+SUMPRODUCT(-('Diário 4º PA'!$E$5:$E$2010='Analítico Cp.'!$B92),-('Diário 4º PA'!$P$5:$P$2010=E$1),('Diário 4º PA'!$F$5:$F$2010))+SUMPRODUCT(-(Comp.!$D$5:$D$254='Analítico Cp.'!$B92),-(Comp.!$L$5:$L$254=E$1),(Comp.!$E$5:$E$254))</f>
        <v>0</v>
      </c>
      <c r="F92" s="15">
        <f>SUMPRODUCT(-('Diário 1º PA'!$E$5:$E$1982='Analítico Cp.'!$B92),-('Diário 1º PA'!$P$5:$P$1982=F$1),('Diário 1º PA'!$F$5:$F$1982))+SUMPRODUCT(-('Diário 2º PA'!$E$5:$E$2027='Analítico Cp.'!$B92),-('Diário 2º PA'!$P$5:$P$2027=F$1),('Diário 2º PA'!$F$5:$F$2027))+SUMPRODUCT(-('Diário 3º PA'!$E$5:$E$2043='Analítico Cp.'!$B92),-('Diário 3º PA'!$P$5:$P$2043=F$1),('Diário 3º PA'!$F$5:$F$2043))+SUMPRODUCT(-('Diário 4º PA'!$E$5:$E$2010='Analítico Cp.'!$B92),-('Diário 4º PA'!$P$5:$P$2010=F$1),('Diário 4º PA'!$F$5:$F$2010))+SUMPRODUCT(-(Comp.!$D$5:$D$254='Analítico Cp.'!$B92),-(Comp.!$L$5:$L$254=F$1),(Comp.!$E$5:$E$254))</f>
        <v>0</v>
      </c>
      <c r="G92" s="15">
        <f>SUMPRODUCT(-('Diário 1º PA'!$E$5:$E$1982='Analítico Cp.'!$B92),-('Diário 1º PA'!$P$5:$P$1982=G$1),('Diário 1º PA'!$F$5:$F$1982))+SUMPRODUCT(-('Diário 2º PA'!$E$5:$E$2027='Analítico Cp.'!$B92),-('Diário 2º PA'!$P$5:$P$2027=G$1),('Diário 2º PA'!$F$5:$F$2027))+SUMPRODUCT(-('Diário 3º PA'!$E$5:$E$2043='Analítico Cp.'!$B92),-('Diário 3º PA'!$P$5:$P$2043=G$1),('Diário 3º PA'!$F$5:$F$2043))+SUMPRODUCT(-('Diário 4º PA'!$E$5:$E$2010='Analítico Cp.'!$B92),-('Diário 4º PA'!$P$5:$P$2010=G$1),('Diário 4º PA'!$F$5:$F$2010))+SUMPRODUCT(-(Comp.!$D$5:$D$254='Analítico Cp.'!$B92),-(Comp.!$L$5:$L$254=G$1),(Comp.!$E$5:$E$254))</f>
        <v>0</v>
      </c>
      <c r="H92" s="15">
        <f>SUMPRODUCT(-('Diário 1º PA'!$E$5:$E$1982='Analítico Cp.'!$B92),-('Diário 1º PA'!$P$5:$P$1982=H$1),('Diário 1º PA'!$F$5:$F$1982))+SUMPRODUCT(-('Diário 2º PA'!$E$5:$E$2027='Analítico Cp.'!$B92),-('Diário 2º PA'!$P$5:$P$2027=H$1),('Diário 2º PA'!$F$5:$F$2027))+SUMPRODUCT(-('Diário 3º PA'!$E$5:$E$2043='Analítico Cp.'!$B92),-('Diário 3º PA'!$P$5:$P$2043=H$1),('Diário 3º PA'!$F$5:$F$2043))+SUMPRODUCT(-('Diário 4º PA'!$E$5:$E$2010='Analítico Cp.'!$B92),-('Diário 4º PA'!$P$5:$P$2010=H$1),('Diário 4º PA'!$F$5:$F$2010))+SUMPRODUCT(-(Comp.!$D$5:$D$254='Analítico Cp.'!$B92),-(Comp.!$L$5:$L$254=H$1),(Comp.!$E$5:$E$254))</f>
        <v>0</v>
      </c>
      <c r="I92" s="15">
        <f>SUMPRODUCT(-('Diário 1º PA'!$E$5:$E$1982='Analítico Cp.'!$B92),-('Diário 1º PA'!$P$5:$P$1982=I$1),('Diário 1º PA'!$F$5:$F$1982))+SUMPRODUCT(-('Diário 2º PA'!$E$5:$E$2027='Analítico Cp.'!$B92),-('Diário 2º PA'!$P$5:$P$2027=I$1),('Diário 2º PA'!$F$5:$F$2027))+SUMPRODUCT(-('Diário 3º PA'!$E$5:$E$2043='Analítico Cp.'!$B92),-('Diário 3º PA'!$P$5:$P$2043=I$1),('Diário 3º PA'!$F$5:$F$2043))+SUMPRODUCT(-('Diário 4º PA'!$E$5:$E$2010='Analítico Cp.'!$B92),-('Diário 4º PA'!$P$5:$P$2010=I$1),('Diário 4º PA'!$F$5:$F$2010))+SUMPRODUCT(-(Comp.!$D$5:$D$254='Analítico Cp.'!$B92),-(Comp.!$L$5:$L$254=I$1),(Comp.!$E$5:$E$254))</f>
        <v>0</v>
      </c>
      <c r="J92" s="15">
        <f>SUMPRODUCT(-('Diário 1º PA'!$E$5:$E$1982='Analítico Cp.'!$B92),-('Diário 1º PA'!$P$5:$P$1982=J$1),('Diário 1º PA'!$F$5:$F$1982))+SUMPRODUCT(-('Diário 2º PA'!$E$5:$E$2027='Analítico Cp.'!$B92),-('Diário 2º PA'!$P$5:$P$2027=J$1),('Diário 2º PA'!$F$5:$F$2027))+SUMPRODUCT(-('Diário 3º PA'!$E$5:$E$2043='Analítico Cp.'!$B92),-('Diário 3º PA'!$P$5:$P$2043=J$1),('Diário 3º PA'!$F$5:$F$2043))+SUMPRODUCT(-('Diário 4º PA'!$E$5:$E$2010='Analítico Cp.'!$B92),-('Diário 4º PA'!$P$5:$P$2010=J$1),('Diário 4º PA'!$F$5:$F$2010))+SUMPRODUCT(-(Comp.!$D$5:$D$254='Analítico Cp.'!$B92),-(Comp.!$L$5:$L$254=J$1),(Comp.!$E$5:$E$254))</f>
        <v>0</v>
      </c>
      <c r="K92" s="15">
        <f>SUMPRODUCT(-('Diário 1º PA'!$E$5:$E$1982='Analítico Cp.'!$B92),-('Diário 1º PA'!$P$5:$P$1982=K$1),('Diário 1º PA'!$F$5:$F$1982))+SUMPRODUCT(-('Diário 2º PA'!$E$5:$E$2027='Analítico Cp.'!$B92),-('Diário 2º PA'!$P$5:$P$2027=K$1),('Diário 2º PA'!$F$5:$F$2027))+SUMPRODUCT(-('Diário 3º PA'!$E$5:$E$2043='Analítico Cp.'!$B92),-('Diário 3º PA'!$P$5:$P$2043=K$1),('Diário 3º PA'!$F$5:$F$2043))+SUMPRODUCT(-('Diário 4º PA'!$E$5:$E$2010='Analítico Cp.'!$B92),-('Diário 4º PA'!$P$5:$P$2010=K$1),('Diário 4º PA'!$F$5:$F$2010))+SUMPRODUCT(-(Comp.!$D$5:$D$254='Analítico Cp.'!$B92),-(Comp.!$L$5:$L$254=K$1),(Comp.!$E$5:$E$254))</f>
        <v>0</v>
      </c>
      <c r="L92" s="15">
        <f>SUMPRODUCT(-('Diário 1º PA'!$E$5:$E$1982='Analítico Cp.'!$B92),-('Diário 1º PA'!$P$5:$P$1982=L$1),('Diário 1º PA'!$F$5:$F$1982))+SUMPRODUCT(-('Diário 2º PA'!$E$5:$E$2027='Analítico Cp.'!$B92),-('Diário 2º PA'!$P$5:$P$2027=L$1),('Diário 2º PA'!$F$5:$F$2027))+SUMPRODUCT(-('Diário 3º PA'!$E$5:$E$2043='Analítico Cp.'!$B92),-('Diário 3º PA'!$P$5:$P$2043=L$1),('Diário 3º PA'!$F$5:$F$2043))+SUMPRODUCT(-('Diário 4º PA'!$E$5:$E$2010='Analítico Cp.'!$B92),-('Diário 4º PA'!$P$5:$P$2010=L$1),('Diário 4º PA'!$F$5:$F$2010))+SUMPRODUCT(-(Comp.!$D$5:$D$254='Analítico Cp.'!$B92),-(Comp.!$L$5:$L$254=L$1),(Comp.!$E$5:$E$254))</f>
        <v>0</v>
      </c>
      <c r="M92" s="15">
        <f>SUMPRODUCT(-('Diário 1º PA'!$E$5:$E$1982='Analítico Cp.'!$B92),-('Diário 1º PA'!$P$5:$P$1982=M$1),('Diário 1º PA'!$F$5:$F$1982))+SUMPRODUCT(-('Diário 2º PA'!$E$5:$E$2027='Analítico Cp.'!$B92),-('Diário 2º PA'!$P$5:$P$2027=M$1),('Diário 2º PA'!$F$5:$F$2027))+SUMPRODUCT(-('Diário 3º PA'!$E$5:$E$2043='Analítico Cp.'!$B92),-('Diário 3º PA'!$P$5:$P$2043=M$1),('Diário 3º PA'!$F$5:$F$2043))+SUMPRODUCT(-('Diário 4º PA'!$E$5:$E$2010='Analítico Cp.'!$B92),-('Diário 4º PA'!$P$5:$P$2010=M$1),('Diário 4º PA'!$F$5:$F$2010))+SUMPRODUCT(-(Comp.!$D$5:$D$254='Analítico Cp.'!$B92),-(Comp.!$L$5:$L$254=M$1),(Comp.!$E$5:$E$254))</f>
        <v>0</v>
      </c>
      <c r="N92" s="15">
        <f>SUMPRODUCT(-('Diário 1º PA'!$E$5:$E$1982='Analítico Cp.'!$B92),-('Diário 1º PA'!$P$5:$P$1982=N$1),('Diário 1º PA'!$F$5:$F$1982))+SUMPRODUCT(-('Diário 2º PA'!$E$5:$E$2027='Analítico Cp.'!$B92),-('Diário 2º PA'!$P$5:$P$2027=N$1),('Diário 2º PA'!$F$5:$F$2027))+SUMPRODUCT(-('Diário 3º PA'!$E$5:$E$2043='Analítico Cp.'!$B92),-('Diário 3º PA'!$P$5:$P$2043=N$1),('Diário 3º PA'!$F$5:$F$2043))+SUMPRODUCT(-('Diário 4º PA'!$E$5:$E$2010='Analítico Cp.'!$B92),-('Diário 4º PA'!$P$5:$P$2010=N$1),('Diário 4º PA'!$F$5:$F$2010))+SUMPRODUCT(-(Comp.!$D$5:$D$254='Analítico Cp.'!$B92),-(Comp.!$L$5:$L$254=N$1),(Comp.!$E$5:$E$254))</f>
        <v>0</v>
      </c>
      <c r="O92" s="16">
        <f t="shared" si="12"/>
        <v>0</v>
      </c>
      <c r="P92" s="191">
        <f t="shared" si="13"/>
        <v>0</v>
      </c>
    </row>
    <row r="93" spans="1:16" ht="23.25" customHeight="1" x14ac:dyDescent="0.2">
      <c r="A93" s="68" t="s">
        <v>192</v>
      </c>
      <c r="B93" s="114" t="s">
        <v>78</v>
      </c>
      <c r="C93" s="15">
        <f>SUMPRODUCT(-('Diário 1º PA'!$E$5:$E$1982='Analítico Cp.'!$B93),-('Diário 1º PA'!$P$5:$P$1982=C$1),('Diário 1º PA'!$F$5:$F$1982))+SUMPRODUCT(-('Diário 2º PA'!$E$5:$E$2027='Analítico Cp.'!$B93),-('Diário 2º PA'!$P$5:$P$2027=C$1),('Diário 2º PA'!$F$5:$F$2027))+SUMPRODUCT(-('Diário 3º PA'!$E$5:$E$2043='Analítico Cp.'!$B93),-('Diário 3º PA'!$P$5:$P$2043=C$1),('Diário 3º PA'!$F$5:$F$2043))+SUMPRODUCT(-('Diário 4º PA'!$E$5:$E$2010='Analítico Cp.'!$B93),-('Diário 4º PA'!$P$5:$P$2010=C$1),('Diário 4º PA'!$F$5:$F$2010))+SUMPRODUCT(-(Comp.!$D$5:$D$254='Analítico Cp.'!$B93),-(Comp.!$L$5:$L$254=C$1),(Comp.!$E$5:$E$254))</f>
        <v>0</v>
      </c>
      <c r="D93" s="15">
        <f>SUMPRODUCT(-('Diário 1º PA'!$E$5:$E$1982='Analítico Cp.'!$B93),-('Diário 1º PA'!$P$5:$P$1982=D$1),('Diário 1º PA'!$F$5:$F$1982))+SUMPRODUCT(-('Diário 2º PA'!$E$5:$E$2027='Analítico Cp.'!$B93),-('Diário 2º PA'!$P$5:$P$2027=D$1),('Diário 2º PA'!$F$5:$F$2027))+SUMPRODUCT(-('Diário 3º PA'!$E$5:$E$2043='Analítico Cp.'!$B93),-('Diário 3º PA'!$P$5:$P$2043=D$1),('Diário 3º PA'!$F$5:$F$2043))+SUMPRODUCT(-('Diário 4º PA'!$E$5:$E$2010='Analítico Cp.'!$B93),-('Diário 4º PA'!$P$5:$P$2010=D$1),('Diário 4º PA'!$F$5:$F$2010))+SUMPRODUCT(-(Comp.!$D$5:$D$254='Analítico Cp.'!$B93),-(Comp.!$L$5:$L$254=D$1),(Comp.!$E$5:$E$254))</f>
        <v>0</v>
      </c>
      <c r="E93" s="15">
        <f>SUMPRODUCT(-('Diário 1º PA'!$E$5:$E$1982='Analítico Cp.'!$B93),-('Diário 1º PA'!$P$5:$P$1982=E$1),('Diário 1º PA'!$F$5:$F$1982))+SUMPRODUCT(-('Diário 2º PA'!$E$5:$E$2027='Analítico Cp.'!$B93),-('Diário 2º PA'!$P$5:$P$2027=E$1),('Diário 2º PA'!$F$5:$F$2027))+SUMPRODUCT(-('Diário 3º PA'!$E$5:$E$2043='Analítico Cp.'!$B93),-('Diário 3º PA'!$P$5:$P$2043=E$1),('Diário 3º PA'!$F$5:$F$2043))+SUMPRODUCT(-('Diário 4º PA'!$E$5:$E$2010='Analítico Cp.'!$B93),-('Diário 4º PA'!$P$5:$P$2010=E$1),('Diário 4º PA'!$F$5:$F$2010))+SUMPRODUCT(-(Comp.!$D$5:$D$254='Analítico Cp.'!$B93),-(Comp.!$L$5:$L$254=E$1),(Comp.!$E$5:$E$254))</f>
        <v>0</v>
      </c>
      <c r="F93" s="15">
        <f>SUMPRODUCT(-('Diário 1º PA'!$E$5:$E$1982='Analítico Cp.'!$B93),-('Diário 1º PA'!$P$5:$P$1982=F$1),('Diário 1º PA'!$F$5:$F$1982))+SUMPRODUCT(-('Diário 2º PA'!$E$5:$E$2027='Analítico Cp.'!$B93),-('Diário 2º PA'!$P$5:$P$2027=F$1),('Diário 2º PA'!$F$5:$F$2027))+SUMPRODUCT(-('Diário 3º PA'!$E$5:$E$2043='Analítico Cp.'!$B93),-('Diário 3º PA'!$P$5:$P$2043=F$1),('Diário 3º PA'!$F$5:$F$2043))+SUMPRODUCT(-('Diário 4º PA'!$E$5:$E$2010='Analítico Cp.'!$B93),-('Diário 4º PA'!$P$5:$P$2010=F$1),('Diário 4º PA'!$F$5:$F$2010))+SUMPRODUCT(-(Comp.!$D$5:$D$254='Analítico Cp.'!$B93),-(Comp.!$L$5:$L$254=F$1),(Comp.!$E$5:$E$254))</f>
        <v>0</v>
      </c>
      <c r="G93" s="15">
        <f>SUMPRODUCT(-('Diário 1º PA'!$E$5:$E$1982='Analítico Cp.'!$B93),-('Diário 1º PA'!$P$5:$P$1982=G$1),('Diário 1º PA'!$F$5:$F$1982))+SUMPRODUCT(-('Diário 2º PA'!$E$5:$E$2027='Analítico Cp.'!$B93),-('Diário 2º PA'!$P$5:$P$2027=G$1),('Diário 2º PA'!$F$5:$F$2027))+SUMPRODUCT(-('Diário 3º PA'!$E$5:$E$2043='Analítico Cp.'!$B93),-('Diário 3º PA'!$P$5:$P$2043=G$1),('Diário 3º PA'!$F$5:$F$2043))+SUMPRODUCT(-('Diário 4º PA'!$E$5:$E$2010='Analítico Cp.'!$B93),-('Diário 4º PA'!$P$5:$P$2010=G$1),('Diário 4º PA'!$F$5:$F$2010))+SUMPRODUCT(-(Comp.!$D$5:$D$254='Analítico Cp.'!$B93),-(Comp.!$L$5:$L$254=G$1),(Comp.!$E$5:$E$254))</f>
        <v>0</v>
      </c>
      <c r="H93" s="15">
        <f>SUMPRODUCT(-('Diário 1º PA'!$E$5:$E$1982='Analítico Cp.'!$B93),-('Diário 1º PA'!$P$5:$P$1982=H$1),('Diário 1º PA'!$F$5:$F$1982))+SUMPRODUCT(-('Diário 2º PA'!$E$5:$E$2027='Analítico Cp.'!$B93),-('Diário 2º PA'!$P$5:$P$2027=H$1),('Diário 2º PA'!$F$5:$F$2027))+SUMPRODUCT(-('Diário 3º PA'!$E$5:$E$2043='Analítico Cp.'!$B93),-('Diário 3º PA'!$P$5:$P$2043=H$1),('Diário 3º PA'!$F$5:$F$2043))+SUMPRODUCT(-('Diário 4º PA'!$E$5:$E$2010='Analítico Cp.'!$B93),-('Diário 4º PA'!$P$5:$P$2010=H$1),('Diário 4º PA'!$F$5:$F$2010))+SUMPRODUCT(-(Comp.!$D$5:$D$254='Analítico Cp.'!$B93),-(Comp.!$L$5:$L$254=H$1),(Comp.!$E$5:$E$254))</f>
        <v>0</v>
      </c>
      <c r="I93" s="15">
        <f>SUMPRODUCT(-('Diário 1º PA'!$E$5:$E$1982='Analítico Cp.'!$B93),-('Diário 1º PA'!$P$5:$P$1982=I$1),('Diário 1º PA'!$F$5:$F$1982))+SUMPRODUCT(-('Diário 2º PA'!$E$5:$E$2027='Analítico Cp.'!$B93),-('Diário 2º PA'!$P$5:$P$2027=I$1),('Diário 2º PA'!$F$5:$F$2027))+SUMPRODUCT(-('Diário 3º PA'!$E$5:$E$2043='Analítico Cp.'!$B93),-('Diário 3º PA'!$P$5:$P$2043=I$1),('Diário 3º PA'!$F$5:$F$2043))+SUMPRODUCT(-('Diário 4º PA'!$E$5:$E$2010='Analítico Cp.'!$B93),-('Diário 4º PA'!$P$5:$P$2010=I$1),('Diário 4º PA'!$F$5:$F$2010))+SUMPRODUCT(-(Comp.!$D$5:$D$254='Analítico Cp.'!$B93),-(Comp.!$L$5:$L$254=I$1),(Comp.!$E$5:$E$254))</f>
        <v>0</v>
      </c>
      <c r="J93" s="15">
        <f>SUMPRODUCT(-('Diário 1º PA'!$E$5:$E$1982='Analítico Cp.'!$B93),-('Diário 1º PA'!$P$5:$P$1982=J$1),('Diário 1º PA'!$F$5:$F$1982))+SUMPRODUCT(-('Diário 2º PA'!$E$5:$E$2027='Analítico Cp.'!$B93),-('Diário 2º PA'!$P$5:$P$2027=J$1),('Diário 2º PA'!$F$5:$F$2027))+SUMPRODUCT(-('Diário 3º PA'!$E$5:$E$2043='Analítico Cp.'!$B93),-('Diário 3º PA'!$P$5:$P$2043=J$1),('Diário 3º PA'!$F$5:$F$2043))+SUMPRODUCT(-('Diário 4º PA'!$E$5:$E$2010='Analítico Cp.'!$B93),-('Diário 4º PA'!$P$5:$P$2010=J$1),('Diário 4º PA'!$F$5:$F$2010))+SUMPRODUCT(-(Comp.!$D$5:$D$254='Analítico Cp.'!$B93),-(Comp.!$L$5:$L$254=J$1),(Comp.!$E$5:$E$254))</f>
        <v>0</v>
      </c>
      <c r="K93" s="15">
        <f>SUMPRODUCT(-('Diário 1º PA'!$E$5:$E$1982='Analítico Cp.'!$B93),-('Diário 1º PA'!$P$5:$P$1982=K$1),('Diário 1º PA'!$F$5:$F$1982))+SUMPRODUCT(-('Diário 2º PA'!$E$5:$E$2027='Analítico Cp.'!$B93),-('Diário 2º PA'!$P$5:$P$2027=K$1),('Diário 2º PA'!$F$5:$F$2027))+SUMPRODUCT(-('Diário 3º PA'!$E$5:$E$2043='Analítico Cp.'!$B93),-('Diário 3º PA'!$P$5:$P$2043=K$1),('Diário 3º PA'!$F$5:$F$2043))+SUMPRODUCT(-('Diário 4º PA'!$E$5:$E$2010='Analítico Cp.'!$B93),-('Diário 4º PA'!$P$5:$P$2010=K$1),('Diário 4º PA'!$F$5:$F$2010))+SUMPRODUCT(-(Comp.!$D$5:$D$254='Analítico Cp.'!$B93),-(Comp.!$L$5:$L$254=K$1),(Comp.!$E$5:$E$254))</f>
        <v>0</v>
      </c>
      <c r="L93" s="15">
        <f>SUMPRODUCT(-('Diário 1º PA'!$E$5:$E$1982='Analítico Cp.'!$B93),-('Diário 1º PA'!$P$5:$P$1982=L$1),('Diário 1º PA'!$F$5:$F$1982))+SUMPRODUCT(-('Diário 2º PA'!$E$5:$E$2027='Analítico Cp.'!$B93),-('Diário 2º PA'!$P$5:$P$2027=L$1),('Diário 2º PA'!$F$5:$F$2027))+SUMPRODUCT(-('Diário 3º PA'!$E$5:$E$2043='Analítico Cp.'!$B93),-('Diário 3º PA'!$P$5:$P$2043=L$1),('Diário 3º PA'!$F$5:$F$2043))+SUMPRODUCT(-('Diário 4º PA'!$E$5:$E$2010='Analítico Cp.'!$B93),-('Diário 4º PA'!$P$5:$P$2010=L$1),('Diário 4º PA'!$F$5:$F$2010))+SUMPRODUCT(-(Comp.!$D$5:$D$254='Analítico Cp.'!$B93),-(Comp.!$L$5:$L$254=L$1),(Comp.!$E$5:$E$254))</f>
        <v>0</v>
      </c>
      <c r="M93" s="15">
        <f>SUMPRODUCT(-('Diário 1º PA'!$E$5:$E$1982='Analítico Cp.'!$B93),-('Diário 1º PA'!$P$5:$P$1982=M$1),('Diário 1º PA'!$F$5:$F$1982))+SUMPRODUCT(-('Diário 2º PA'!$E$5:$E$2027='Analítico Cp.'!$B93),-('Diário 2º PA'!$P$5:$P$2027=M$1),('Diário 2º PA'!$F$5:$F$2027))+SUMPRODUCT(-('Diário 3º PA'!$E$5:$E$2043='Analítico Cp.'!$B93),-('Diário 3º PA'!$P$5:$P$2043=M$1),('Diário 3º PA'!$F$5:$F$2043))+SUMPRODUCT(-('Diário 4º PA'!$E$5:$E$2010='Analítico Cp.'!$B93),-('Diário 4º PA'!$P$5:$P$2010=M$1),('Diário 4º PA'!$F$5:$F$2010))+SUMPRODUCT(-(Comp.!$D$5:$D$254='Analítico Cp.'!$B93),-(Comp.!$L$5:$L$254=M$1),(Comp.!$E$5:$E$254))</f>
        <v>0</v>
      </c>
      <c r="N93" s="15">
        <f>SUMPRODUCT(-('Diário 1º PA'!$E$5:$E$1982='Analítico Cp.'!$B93),-('Diário 1º PA'!$P$5:$P$1982=N$1),('Diário 1º PA'!$F$5:$F$1982))+SUMPRODUCT(-('Diário 2º PA'!$E$5:$E$2027='Analítico Cp.'!$B93),-('Diário 2º PA'!$P$5:$P$2027=N$1),('Diário 2º PA'!$F$5:$F$2027))+SUMPRODUCT(-('Diário 3º PA'!$E$5:$E$2043='Analítico Cp.'!$B93),-('Diário 3º PA'!$P$5:$P$2043=N$1),('Diário 3º PA'!$F$5:$F$2043))+SUMPRODUCT(-('Diário 4º PA'!$E$5:$E$2010='Analítico Cp.'!$B93),-('Diário 4º PA'!$P$5:$P$2010=N$1),('Diário 4º PA'!$F$5:$F$2010))+SUMPRODUCT(-(Comp.!$D$5:$D$254='Analítico Cp.'!$B93),-(Comp.!$L$5:$L$254=N$1),(Comp.!$E$5:$E$254))</f>
        <v>0</v>
      </c>
      <c r="O93" s="16">
        <f t="shared" si="12"/>
        <v>0</v>
      </c>
      <c r="P93" s="191">
        <f t="shared" si="13"/>
        <v>0</v>
      </c>
    </row>
    <row r="94" spans="1:16" ht="23.25" customHeight="1" x14ac:dyDescent="0.2">
      <c r="A94" s="68" t="s">
        <v>193</v>
      </c>
      <c r="B94" s="114" t="s">
        <v>70</v>
      </c>
      <c r="C94" s="15">
        <f>SUMPRODUCT(-('Diário 1º PA'!$E$5:$E$1982='Analítico Cp.'!$B94),-('Diário 1º PA'!$P$5:$P$1982=C$1),('Diário 1º PA'!$F$5:$F$1982))+SUMPRODUCT(-('Diário 2º PA'!$E$5:$E$2027='Analítico Cp.'!$B94),-('Diário 2º PA'!$P$5:$P$2027=C$1),('Diário 2º PA'!$F$5:$F$2027))+SUMPRODUCT(-('Diário 3º PA'!$E$5:$E$2043='Analítico Cp.'!$B94),-('Diário 3º PA'!$P$5:$P$2043=C$1),('Diário 3º PA'!$F$5:$F$2043))+SUMPRODUCT(-('Diário 4º PA'!$E$5:$E$2010='Analítico Cp.'!$B94),-('Diário 4º PA'!$P$5:$P$2010=C$1),('Diário 4º PA'!$F$5:$F$2010))+SUMPRODUCT(-(Comp.!$D$5:$D$254='Analítico Cp.'!$B94),-(Comp.!$L$5:$L$254=C$1),(Comp.!$E$5:$E$254))</f>
        <v>0</v>
      </c>
      <c r="D94" s="15">
        <f>SUMPRODUCT(-('Diário 1º PA'!$E$5:$E$1982='Analítico Cp.'!$B94),-('Diário 1º PA'!$P$5:$P$1982=D$1),('Diário 1º PA'!$F$5:$F$1982))+SUMPRODUCT(-('Diário 2º PA'!$E$5:$E$2027='Analítico Cp.'!$B94),-('Diário 2º PA'!$P$5:$P$2027=D$1),('Diário 2º PA'!$F$5:$F$2027))+SUMPRODUCT(-('Diário 3º PA'!$E$5:$E$2043='Analítico Cp.'!$B94),-('Diário 3º PA'!$P$5:$P$2043=D$1),('Diário 3º PA'!$F$5:$F$2043))+SUMPRODUCT(-('Diário 4º PA'!$E$5:$E$2010='Analítico Cp.'!$B94),-('Diário 4º PA'!$P$5:$P$2010=D$1),('Diário 4º PA'!$F$5:$F$2010))+SUMPRODUCT(-(Comp.!$D$5:$D$254='Analítico Cp.'!$B94),-(Comp.!$L$5:$L$254=D$1),(Comp.!$E$5:$E$254))</f>
        <v>0</v>
      </c>
      <c r="E94" s="15">
        <f>SUMPRODUCT(-('Diário 1º PA'!$E$5:$E$1982='Analítico Cp.'!$B94),-('Diário 1º PA'!$P$5:$P$1982=E$1),('Diário 1º PA'!$F$5:$F$1982))+SUMPRODUCT(-('Diário 2º PA'!$E$5:$E$2027='Analítico Cp.'!$B94),-('Diário 2º PA'!$P$5:$P$2027=E$1),('Diário 2º PA'!$F$5:$F$2027))+SUMPRODUCT(-('Diário 3º PA'!$E$5:$E$2043='Analítico Cp.'!$B94),-('Diário 3º PA'!$P$5:$P$2043=E$1),('Diário 3º PA'!$F$5:$F$2043))+SUMPRODUCT(-('Diário 4º PA'!$E$5:$E$2010='Analítico Cp.'!$B94),-('Diário 4º PA'!$P$5:$P$2010=E$1),('Diário 4º PA'!$F$5:$F$2010))+SUMPRODUCT(-(Comp.!$D$5:$D$254='Analítico Cp.'!$B94),-(Comp.!$L$5:$L$254=E$1),(Comp.!$E$5:$E$254))</f>
        <v>0</v>
      </c>
      <c r="F94" s="15">
        <f>SUMPRODUCT(-('Diário 1º PA'!$E$5:$E$1982='Analítico Cp.'!$B94),-('Diário 1º PA'!$P$5:$P$1982=F$1),('Diário 1º PA'!$F$5:$F$1982))+SUMPRODUCT(-('Diário 2º PA'!$E$5:$E$2027='Analítico Cp.'!$B94),-('Diário 2º PA'!$P$5:$P$2027=F$1),('Diário 2º PA'!$F$5:$F$2027))+SUMPRODUCT(-('Diário 3º PA'!$E$5:$E$2043='Analítico Cp.'!$B94),-('Diário 3º PA'!$P$5:$P$2043=F$1),('Diário 3º PA'!$F$5:$F$2043))+SUMPRODUCT(-('Diário 4º PA'!$E$5:$E$2010='Analítico Cp.'!$B94),-('Diário 4º PA'!$P$5:$P$2010=F$1),('Diário 4º PA'!$F$5:$F$2010))+SUMPRODUCT(-(Comp.!$D$5:$D$254='Analítico Cp.'!$B94),-(Comp.!$L$5:$L$254=F$1),(Comp.!$E$5:$E$254))</f>
        <v>0</v>
      </c>
      <c r="G94" s="15">
        <f>SUMPRODUCT(-('Diário 1º PA'!$E$5:$E$1982='Analítico Cp.'!$B94),-('Diário 1º PA'!$P$5:$P$1982=G$1),('Diário 1º PA'!$F$5:$F$1982))+SUMPRODUCT(-('Diário 2º PA'!$E$5:$E$2027='Analítico Cp.'!$B94),-('Diário 2º PA'!$P$5:$P$2027=G$1),('Diário 2º PA'!$F$5:$F$2027))+SUMPRODUCT(-('Diário 3º PA'!$E$5:$E$2043='Analítico Cp.'!$B94),-('Diário 3º PA'!$P$5:$P$2043=G$1),('Diário 3º PA'!$F$5:$F$2043))+SUMPRODUCT(-('Diário 4º PA'!$E$5:$E$2010='Analítico Cp.'!$B94),-('Diário 4º PA'!$P$5:$P$2010=G$1),('Diário 4º PA'!$F$5:$F$2010))+SUMPRODUCT(-(Comp.!$D$5:$D$254='Analítico Cp.'!$B94),-(Comp.!$L$5:$L$254=G$1),(Comp.!$E$5:$E$254))</f>
        <v>0</v>
      </c>
      <c r="H94" s="15">
        <f>SUMPRODUCT(-('Diário 1º PA'!$E$5:$E$1982='Analítico Cp.'!$B94),-('Diário 1º PA'!$P$5:$P$1982=H$1),('Diário 1º PA'!$F$5:$F$1982))+SUMPRODUCT(-('Diário 2º PA'!$E$5:$E$2027='Analítico Cp.'!$B94),-('Diário 2º PA'!$P$5:$P$2027=H$1),('Diário 2º PA'!$F$5:$F$2027))+SUMPRODUCT(-('Diário 3º PA'!$E$5:$E$2043='Analítico Cp.'!$B94),-('Diário 3º PA'!$P$5:$P$2043=H$1),('Diário 3º PA'!$F$5:$F$2043))+SUMPRODUCT(-('Diário 4º PA'!$E$5:$E$2010='Analítico Cp.'!$B94),-('Diário 4º PA'!$P$5:$P$2010=H$1),('Diário 4º PA'!$F$5:$F$2010))+SUMPRODUCT(-(Comp.!$D$5:$D$254='Analítico Cp.'!$B94),-(Comp.!$L$5:$L$254=H$1),(Comp.!$E$5:$E$254))</f>
        <v>0</v>
      </c>
      <c r="I94" s="15">
        <f>SUMPRODUCT(-('Diário 1º PA'!$E$5:$E$1982='Analítico Cp.'!$B94),-('Diário 1º PA'!$P$5:$P$1982=I$1),('Diário 1º PA'!$F$5:$F$1982))+SUMPRODUCT(-('Diário 2º PA'!$E$5:$E$2027='Analítico Cp.'!$B94),-('Diário 2º PA'!$P$5:$P$2027=I$1),('Diário 2º PA'!$F$5:$F$2027))+SUMPRODUCT(-('Diário 3º PA'!$E$5:$E$2043='Analítico Cp.'!$B94),-('Diário 3º PA'!$P$5:$P$2043=I$1),('Diário 3º PA'!$F$5:$F$2043))+SUMPRODUCT(-('Diário 4º PA'!$E$5:$E$2010='Analítico Cp.'!$B94),-('Diário 4º PA'!$P$5:$P$2010=I$1),('Diário 4º PA'!$F$5:$F$2010))+SUMPRODUCT(-(Comp.!$D$5:$D$254='Analítico Cp.'!$B94),-(Comp.!$L$5:$L$254=I$1),(Comp.!$E$5:$E$254))</f>
        <v>0</v>
      </c>
      <c r="J94" s="15">
        <f>SUMPRODUCT(-('Diário 1º PA'!$E$5:$E$1982='Analítico Cp.'!$B94),-('Diário 1º PA'!$P$5:$P$1982=J$1),('Diário 1º PA'!$F$5:$F$1982))+SUMPRODUCT(-('Diário 2º PA'!$E$5:$E$2027='Analítico Cp.'!$B94),-('Diário 2º PA'!$P$5:$P$2027=J$1),('Diário 2º PA'!$F$5:$F$2027))+SUMPRODUCT(-('Diário 3º PA'!$E$5:$E$2043='Analítico Cp.'!$B94),-('Diário 3º PA'!$P$5:$P$2043=J$1),('Diário 3º PA'!$F$5:$F$2043))+SUMPRODUCT(-('Diário 4º PA'!$E$5:$E$2010='Analítico Cp.'!$B94),-('Diário 4º PA'!$P$5:$P$2010=J$1),('Diário 4º PA'!$F$5:$F$2010))+SUMPRODUCT(-(Comp.!$D$5:$D$254='Analítico Cp.'!$B94),-(Comp.!$L$5:$L$254=J$1),(Comp.!$E$5:$E$254))</f>
        <v>0</v>
      </c>
      <c r="K94" s="15">
        <f>SUMPRODUCT(-('Diário 1º PA'!$E$5:$E$1982='Analítico Cp.'!$B94),-('Diário 1º PA'!$P$5:$P$1982=K$1),('Diário 1º PA'!$F$5:$F$1982))+SUMPRODUCT(-('Diário 2º PA'!$E$5:$E$2027='Analítico Cp.'!$B94),-('Diário 2º PA'!$P$5:$P$2027=K$1),('Diário 2º PA'!$F$5:$F$2027))+SUMPRODUCT(-('Diário 3º PA'!$E$5:$E$2043='Analítico Cp.'!$B94),-('Diário 3º PA'!$P$5:$P$2043=K$1),('Diário 3º PA'!$F$5:$F$2043))+SUMPRODUCT(-('Diário 4º PA'!$E$5:$E$2010='Analítico Cp.'!$B94),-('Diário 4º PA'!$P$5:$P$2010=K$1),('Diário 4º PA'!$F$5:$F$2010))+SUMPRODUCT(-(Comp.!$D$5:$D$254='Analítico Cp.'!$B94),-(Comp.!$L$5:$L$254=K$1),(Comp.!$E$5:$E$254))</f>
        <v>0</v>
      </c>
      <c r="L94" s="15">
        <f>SUMPRODUCT(-('Diário 1º PA'!$E$5:$E$1982='Analítico Cp.'!$B94),-('Diário 1º PA'!$P$5:$P$1982=L$1),('Diário 1º PA'!$F$5:$F$1982))+SUMPRODUCT(-('Diário 2º PA'!$E$5:$E$2027='Analítico Cp.'!$B94),-('Diário 2º PA'!$P$5:$P$2027=L$1),('Diário 2º PA'!$F$5:$F$2027))+SUMPRODUCT(-('Diário 3º PA'!$E$5:$E$2043='Analítico Cp.'!$B94),-('Diário 3º PA'!$P$5:$P$2043=L$1),('Diário 3º PA'!$F$5:$F$2043))+SUMPRODUCT(-('Diário 4º PA'!$E$5:$E$2010='Analítico Cp.'!$B94),-('Diário 4º PA'!$P$5:$P$2010=L$1),('Diário 4º PA'!$F$5:$F$2010))+SUMPRODUCT(-(Comp.!$D$5:$D$254='Analítico Cp.'!$B94),-(Comp.!$L$5:$L$254=L$1),(Comp.!$E$5:$E$254))</f>
        <v>0</v>
      </c>
      <c r="M94" s="15">
        <f>SUMPRODUCT(-('Diário 1º PA'!$E$5:$E$1982='Analítico Cp.'!$B94),-('Diário 1º PA'!$P$5:$P$1982=M$1),('Diário 1º PA'!$F$5:$F$1982))+SUMPRODUCT(-('Diário 2º PA'!$E$5:$E$2027='Analítico Cp.'!$B94),-('Diário 2º PA'!$P$5:$P$2027=M$1),('Diário 2º PA'!$F$5:$F$2027))+SUMPRODUCT(-('Diário 3º PA'!$E$5:$E$2043='Analítico Cp.'!$B94),-('Diário 3º PA'!$P$5:$P$2043=M$1),('Diário 3º PA'!$F$5:$F$2043))+SUMPRODUCT(-('Diário 4º PA'!$E$5:$E$2010='Analítico Cp.'!$B94),-('Diário 4º PA'!$P$5:$P$2010=M$1),('Diário 4º PA'!$F$5:$F$2010))+SUMPRODUCT(-(Comp.!$D$5:$D$254='Analítico Cp.'!$B94),-(Comp.!$L$5:$L$254=M$1),(Comp.!$E$5:$E$254))</f>
        <v>0</v>
      </c>
      <c r="N94" s="15">
        <f>SUMPRODUCT(-('Diário 1º PA'!$E$5:$E$1982='Analítico Cp.'!$B94),-('Diário 1º PA'!$P$5:$P$1982=N$1),('Diário 1º PA'!$F$5:$F$1982))+SUMPRODUCT(-('Diário 2º PA'!$E$5:$E$2027='Analítico Cp.'!$B94),-('Diário 2º PA'!$P$5:$P$2027=N$1),('Diário 2º PA'!$F$5:$F$2027))+SUMPRODUCT(-('Diário 3º PA'!$E$5:$E$2043='Analítico Cp.'!$B94),-('Diário 3º PA'!$P$5:$P$2043=N$1),('Diário 3º PA'!$F$5:$F$2043))+SUMPRODUCT(-('Diário 4º PA'!$E$5:$E$2010='Analítico Cp.'!$B94),-('Diário 4º PA'!$P$5:$P$2010=N$1),('Diário 4º PA'!$F$5:$F$2010))+SUMPRODUCT(-(Comp.!$D$5:$D$254='Analítico Cp.'!$B94),-(Comp.!$L$5:$L$254=N$1),(Comp.!$E$5:$E$254))</f>
        <v>0</v>
      </c>
      <c r="O94" s="16">
        <f t="shared" si="12"/>
        <v>0</v>
      </c>
      <c r="P94" s="191">
        <f t="shared" si="13"/>
        <v>0</v>
      </c>
    </row>
    <row r="95" spans="1:16" ht="23.25" customHeight="1" x14ac:dyDescent="0.2">
      <c r="A95" s="68" t="s">
        <v>194</v>
      </c>
      <c r="B95" s="114" t="s">
        <v>141</v>
      </c>
      <c r="C95" s="15">
        <f>SUMPRODUCT(-('Diário 1º PA'!$E$5:$E$1982='Analítico Cp.'!$B95),-('Diário 1º PA'!$P$5:$P$1982=C$1),('Diário 1º PA'!$F$5:$F$1982))+SUMPRODUCT(-('Diário 2º PA'!$E$5:$E$2027='Analítico Cp.'!$B95),-('Diário 2º PA'!$P$5:$P$2027=C$1),('Diário 2º PA'!$F$5:$F$2027))+SUMPRODUCT(-('Diário 3º PA'!$E$5:$E$2043='Analítico Cp.'!$B95),-('Diário 3º PA'!$P$5:$P$2043=C$1),('Diário 3º PA'!$F$5:$F$2043))+SUMPRODUCT(-('Diário 4º PA'!$E$5:$E$2010='Analítico Cp.'!$B95),-('Diário 4º PA'!$P$5:$P$2010=C$1),('Diário 4º PA'!$F$5:$F$2010))+SUMPRODUCT(-(Comp.!$D$5:$D$254='Analítico Cp.'!$B95),-(Comp.!$L$5:$L$254=C$1),(Comp.!$E$5:$E$254))</f>
        <v>0</v>
      </c>
      <c r="D95" s="15">
        <f>SUMPRODUCT(-('Diário 1º PA'!$E$5:$E$1982='Analítico Cp.'!$B95),-('Diário 1º PA'!$P$5:$P$1982=D$1),('Diário 1º PA'!$F$5:$F$1982))+SUMPRODUCT(-('Diário 2º PA'!$E$5:$E$2027='Analítico Cp.'!$B95),-('Diário 2º PA'!$P$5:$P$2027=D$1),('Diário 2º PA'!$F$5:$F$2027))+SUMPRODUCT(-('Diário 3º PA'!$E$5:$E$2043='Analítico Cp.'!$B95),-('Diário 3º PA'!$P$5:$P$2043=D$1),('Diário 3º PA'!$F$5:$F$2043))+SUMPRODUCT(-('Diário 4º PA'!$E$5:$E$2010='Analítico Cp.'!$B95),-('Diário 4º PA'!$P$5:$P$2010=D$1),('Diário 4º PA'!$F$5:$F$2010))+SUMPRODUCT(-(Comp.!$D$5:$D$254='Analítico Cp.'!$B95),-(Comp.!$L$5:$L$254=D$1),(Comp.!$E$5:$E$254))</f>
        <v>8625.7799999999988</v>
      </c>
      <c r="E95" s="15">
        <f>SUMPRODUCT(-('Diário 1º PA'!$E$5:$E$1982='Analítico Cp.'!$B95),-('Diário 1º PA'!$P$5:$P$1982=E$1),('Diário 1º PA'!$F$5:$F$1982))+SUMPRODUCT(-('Diário 2º PA'!$E$5:$E$2027='Analítico Cp.'!$B95),-('Diário 2º PA'!$P$5:$P$2027=E$1),('Diário 2º PA'!$F$5:$F$2027))+SUMPRODUCT(-('Diário 3º PA'!$E$5:$E$2043='Analítico Cp.'!$B95),-('Diário 3º PA'!$P$5:$P$2043=E$1),('Diário 3º PA'!$F$5:$F$2043))+SUMPRODUCT(-('Diário 4º PA'!$E$5:$E$2010='Analítico Cp.'!$B95),-('Diário 4º PA'!$P$5:$P$2010=E$1),('Diário 4º PA'!$F$5:$F$2010))+SUMPRODUCT(-(Comp.!$D$5:$D$254='Analítico Cp.'!$B95),-(Comp.!$L$5:$L$254=E$1),(Comp.!$E$5:$E$254))</f>
        <v>25297.83</v>
      </c>
      <c r="F95" s="15">
        <f>SUMPRODUCT(-('Diário 1º PA'!$E$5:$E$1982='Analítico Cp.'!$B95),-('Diário 1º PA'!$P$5:$P$1982=F$1),('Diário 1º PA'!$F$5:$F$1982))+SUMPRODUCT(-('Diário 2º PA'!$E$5:$E$2027='Analítico Cp.'!$B95),-('Diário 2º PA'!$P$5:$P$2027=F$1),('Diário 2º PA'!$F$5:$F$2027))+SUMPRODUCT(-('Diário 3º PA'!$E$5:$E$2043='Analítico Cp.'!$B95),-('Diário 3º PA'!$P$5:$P$2043=F$1),('Diário 3º PA'!$F$5:$F$2043))+SUMPRODUCT(-('Diário 4º PA'!$E$5:$E$2010='Analítico Cp.'!$B95),-('Diário 4º PA'!$P$5:$P$2010=F$1),('Diário 4º PA'!$F$5:$F$2010))+SUMPRODUCT(-(Comp.!$D$5:$D$254='Analítico Cp.'!$B95),-(Comp.!$L$5:$L$254=F$1),(Comp.!$E$5:$E$254))</f>
        <v>0</v>
      </c>
      <c r="G95" s="15">
        <f>SUMPRODUCT(-('Diário 1º PA'!$E$5:$E$1982='Analítico Cp.'!$B95),-('Diário 1º PA'!$P$5:$P$1982=G$1),('Diário 1º PA'!$F$5:$F$1982))+SUMPRODUCT(-('Diário 2º PA'!$E$5:$E$2027='Analítico Cp.'!$B95),-('Diário 2º PA'!$P$5:$P$2027=G$1),('Diário 2º PA'!$F$5:$F$2027))+SUMPRODUCT(-('Diário 3º PA'!$E$5:$E$2043='Analítico Cp.'!$B95),-('Diário 3º PA'!$P$5:$P$2043=G$1),('Diário 3º PA'!$F$5:$F$2043))+SUMPRODUCT(-('Diário 4º PA'!$E$5:$E$2010='Analítico Cp.'!$B95),-('Diário 4º PA'!$P$5:$P$2010=G$1),('Diário 4º PA'!$F$5:$F$2010))+SUMPRODUCT(-(Comp.!$D$5:$D$254='Analítico Cp.'!$B95),-(Comp.!$L$5:$L$254=G$1),(Comp.!$E$5:$E$254))</f>
        <v>0</v>
      </c>
      <c r="H95" s="15">
        <f>SUMPRODUCT(-('Diário 1º PA'!$E$5:$E$1982='Analítico Cp.'!$B95),-('Diário 1º PA'!$P$5:$P$1982=H$1),('Diário 1º PA'!$F$5:$F$1982))+SUMPRODUCT(-('Diário 2º PA'!$E$5:$E$2027='Analítico Cp.'!$B95),-('Diário 2º PA'!$P$5:$P$2027=H$1),('Diário 2º PA'!$F$5:$F$2027))+SUMPRODUCT(-('Diário 3º PA'!$E$5:$E$2043='Analítico Cp.'!$B95),-('Diário 3º PA'!$P$5:$P$2043=H$1),('Diário 3º PA'!$F$5:$F$2043))+SUMPRODUCT(-('Diário 4º PA'!$E$5:$E$2010='Analítico Cp.'!$B95),-('Diário 4º PA'!$P$5:$P$2010=H$1),('Diário 4º PA'!$F$5:$F$2010))+SUMPRODUCT(-(Comp.!$D$5:$D$254='Analítico Cp.'!$B95),-(Comp.!$L$5:$L$254=H$1),(Comp.!$E$5:$E$254))</f>
        <v>0</v>
      </c>
      <c r="I95" s="15">
        <f>SUMPRODUCT(-('Diário 1º PA'!$E$5:$E$1982='Analítico Cp.'!$B95),-('Diário 1º PA'!$P$5:$P$1982=I$1),('Diário 1º PA'!$F$5:$F$1982))+SUMPRODUCT(-('Diário 2º PA'!$E$5:$E$2027='Analítico Cp.'!$B95),-('Diário 2º PA'!$P$5:$P$2027=I$1),('Diário 2º PA'!$F$5:$F$2027))+SUMPRODUCT(-('Diário 3º PA'!$E$5:$E$2043='Analítico Cp.'!$B95),-('Diário 3º PA'!$P$5:$P$2043=I$1),('Diário 3º PA'!$F$5:$F$2043))+SUMPRODUCT(-('Diário 4º PA'!$E$5:$E$2010='Analítico Cp.'!$B95),-('Diário 4º PA'!$P$5:$P$2010=I$1),('Diário 4º PA'!$F$5:$F$2010))+SUMPRODUCT(-(Comp.!$D$5:$D$254='Analítico Cp.'!$B95),-(Comp.!$L$5:$L$254=I$1),(Comp.!$E$5:$E$254))</f>
        <v>0</v>
      </c>
      <c r="J95" s="15">
        <f>SUMPRODUCT(-('Diário 1º PA'!$E$5:$E$1982='Analítico Cp.'!$B95),-('Diário 1º PA'!$P$5:$P$1982=J$1),('Diário 1º PA'!$F$5:$F$1982))+SUMPRODUCT(-('Diário 2º PA'!$E$5:$E$2027='Analítico Cp.'!$B95),-('Diário 2º PA'!$P$5:$P$2027=J$1),('Diário 2º PA'!$F$5:$F$2027))+SUMPRODUCT(-('Diário 3º PA'!$E$5:$E$2043='Analítico Cp.'!$B95),-('Diário 3º PA'!$P$5:$P$2043=J$1),('Diário 3º PA'!$F$5:$F$2043))+SUMPRODUCT(-('Diário 4º PA'!$E$5:$E$2010='Analítico Cp.'!$B95),-('Diário 4º PA'!$P$5:$P$2010=J$1),('Diário 4º PA'!$F$5:$F$2010))+SUMPRODUCT(-(Comp.!$D$5:$D$254='Analítico Cp.'!$B95),-(Comp.!$L$5:$L$254=J$1),(Comp.!$E$5:$E$254))</f>
        <v>0</v>
      </c>
      <c r="K95" s="15">
        <f>SUMPRODUCT(-('Diário 1º PA'!$E$5:$E$1982='Analítico Cp.'!$B95),-('Diário 1º PA'!$P$5:$P$1982=K$1),('Diário 1º PA'!$F$5:$F$1982))+SUMPRODUCT(-('Diário 2º PA'!$E$5:$E$2027='Analítico Cp.'!$B95),-('Diário 2º PA'!$P$5:$P$2027=K$1),('Diário 2º PA'!$F$5:$F$2027))+SUMPRODUCT(-('Diário 3º PA'!$E$5:$E$2043='Analítico Cp.'!$B95),-('Diário 3º PA'!$P$5:$P$2043=K$1),('Diário 3º PA'!$F$5:$F$2043))+SUMPRODUCT(-('Diário 4º PA'!$E$5:$E$2010='Analítico Cp.'!$B95),-('Diário 4º PA'!$P$5:$P$2010=K$1),('Diário 4º PA'!$F$5:$F$2010))+SUMPRODUCT(-(Comp.!$D$5:$D$254='Analítico Cp.'!$B95),-(Comp.!$L$5:$L$254=K$1),(Comp.!$E$5:$E$254))</f>
        <v>0</v>
      </c>
      <c r="L95" s="15">
        <f>SUMPRODUCT(-('Diário 1º PA'!$E$5:$E$1982='Analítico Cp.'!$B95),-('Diário 1º PA'!$P$5:$P$1982=L$1),('Diário 1º PA'!$F$5:$F$1982))+SUMPRODUCT(-('Diário 2º PA'!$E$5:$E$2027='Analítico Cp.'!$B95),-('Diário 2º PA'!$P$5:$P$2027=L$1),('Diário 2º PA'!$F$5:$F$2027))+SUMPRODUCT(-('Diário 3º PA'!$E$5:$E$2043='Analítico Cp.'!$B95),-('Diário 3º PA'!$P$5:$P$2043=L$1),('Diário 3º PA'!$F$5:$F$2043))+SUMPRODUCT(-('Diário 4º PA'!$E$5:$E$2010='Analítico Cp.'!$B95),-('Diário 4º PA'!$P$5:$P$2010=L$1),('Diário 4º PA'!$F$5:$F$2010))+SUMPRODUCT(-(Comp.!$D$5:$D$254='Analítico Cp.'!$B95),-(Comp.!$L$5:$L$254=L$1),(Comp.!$E$5:$E$254))</f>
        <v>0</v>
      </c>
      <c r="M95" s="15">
        <f>SUMPRODUCT(-('Diário 1º PA'!$E$5:$E$1982='Analítico Cp.'!$B95),-('Diário 1º PA'!$P$5:$P$1982=M$1),('Diário 1º PA'!$F$5:$F$1982))+SUMPRODUCT(-('Diário 2º PA'!$E$5:$E$2027='Analítico Cp.'!$B95),-('Diário 2º PA'!$P$5:$P$2027=M$1),('Diário 2º PA'!$F$5:$F$2027))+SUMPRODUCT(-('Diário 3º PA'!$E$5:$E$2043='Analítico Cp.'!$B95),-('Diário 3º PA'!$P$5:$P$2043=M$1),('Diário 3º PA'!$F$5:$F$2043))+SUMPRODUCT(-('Diário 4º PA'!$E$5:$E$2010='Analítico Cp.'!$B95),-('Diário 4º PA'!$P$5:$P$2010=M$1),('Diário 4º PA'!$F$5:$F$2010))+SUMPRODUCT(-(Comp.!$D$5:$D$254='Analítico Cp.'!$B95),-(Comp.!$L$5:$L$254=M$1),(Comp.!$E$5:$E$254))</f>
        <v>0</v>
      </c>
      <c r="N95" s="15">
        <f>SUMPRODUCT(-('Diário 1º PA'!$E$5:$E$1982='Analítico Cp.'!$B95),-('Diário 1º PA'!$P$5:$P$1982=N$1),('Diário 1º PA'!$F$5:$F$1982))+SUMPRODUCT(-('Diário 2º PA'!$E$5:$E$2027='Analítico Cp.'!$B95),-('Diário 2º PA'!$P$5:$P$2027=N$1),('Diário 2º PA'!$F$5:$F$2027))+SUMPRODUCT(-('Diário 3º PA'!$E$5:$E$2043='Analítico Cp.'!$B95),-('Diário 3º PA'!$P$5:$P$2043=N$1),('Diário 3º PA'!$F$5:$F$2043))+SUMPRODUCT(-('Diário 4º PA'!$E$5:$E$2010='Analítico Cp.'!$B95),-('Diário 4º PA'!$P$5:$P$2010=N$1),('Diário 4º PA'!$F$5:$F$2010))+SUMPRODUCT(-(Comp.!$D$5:$D$254='Analítico Cp.'!$B95),-(Comp.!$L$5:$L$254=N$1),(Comp.!$E$5:$E$254))</f>
        <v>0</v>
      </c>
      <c r="O95" s="16">
        <f t="shared" si="12"/>
        <v>33923.61</v>
      </c>
      <c r="P95" s="191">
        <f t="shared" si="13"/>
        <v>2.9358906303784777E-3</v>
      </c>
    </row>
    <row r="96" spans="1:16" ht="23.25" customHeight="1" x14ac:dyDescent="0.2">
      <c r="A96" s="68" t="s">
        <v>195</v>
      </c>
      <c r="B96" s="114" t="s">
        <v>139</v>
      </c>
      <c r="C96" s="15">
        <f>SUMPRODUCT(-('Diário 1º PA'!$E$5:$E$1982='Analítico Cp.'!$B96),-('Diário 1º PA'!$P$5:$P$1982=C$1),('Diário 1º PA'!$F$5:$F$1982))+SUMPRODUCT(-('Diário 2º PA'!$E$5:$E$2027='Analítico Cp.'!$B96),-('Diário 2º PA'!$P$5:$P$2027=C$1),('Diário 2º PA'!$F$5:$F$2027))+SUMPRODUCT(-('Diário 3º PA'!$E$5:$E$2043='Analítico Cp.'!$B96),-('Diário 3º PA'!$P$5:$P$2043=C$1),('Diário 3º PA'!$F$5:$F$2043))+SUMPRODUCT(-('Diário 4º PA'!$E$5:$E$2010='Analítico Cp.'!$B96),-('Diário 4º PA'!$P$5:$P$2010=C$1),('Diário 4º PA'!$F$5:$F$2010))+SUMPRODUCT(-(Comp.!$D$5:$D$254='Analítico Cp.'!$B96),-(Comp.!$L$5:$L$254=C$1),(Comp.!$E$5:$E$254))</f>
        <v>0</v>
      </c>
      <c r="D96" s="15">
        <f>SUMPRODUCT(-('Diário 1º PA'!$E$5:$E$1982='Analítico Cp.'!$B96),-('Diário 1º PA'!$P$5:$P$1982=D$1),('Diário 1º PA'!$F$5:$F$1982))+SUMPRODUCT(-('Diário 2º PA'!$E$5:$E$2027='Analítico Cp.'!$B96),-('Diário 2º PA'!$P$5:$P$2027=D$1),('Diário 2º PA'!$F$5:$F$2027))+SUMPRODUCT(-('Diário 3º PA'!$E$5:$E$2043='Analítico Cp.'!$B96),-('Diário 3º PA'!$P$5:$P$2043=D$1),('Diário 3º PA'!$F$5:$F$2043))+SUMPRODUCT(-('Diário 4º PA'!$E$5:$E$2010='Analítico Cp.'!$B96),-('Diário 4º PA'!$P$5:$P$2010=D$1),('Diário 4º PA'!$F$5:$F$2010))+SUMPRODUCT(-(Comp.!$D$5:$D$254='Analítico Cp.'!$B96),-(Comp.!$L$5:$L$254=D$1),(Comp.!$E$5:$E$254))</f>
        <v>0</v>
      </c>
      <c r="E96" s="15">
        <f>SUMPRODUCT(-('Diário 1º PA'!$E$5:$E$1982='Analítico Cp.'!$B96),-('Diário 1º PA'!$P$5:$P$1982=E$1),('Diário 1º PA'!$F$5:$F$1982))+SUMPRODUCT(-('Diário 2º PA'!$E$5:$E$2027='Analítico Cp.'!$B96),-('Diário 2º PA'!$P$5:$P$2027=E$1),('Diário 2º PA'!$F$5:$F$2027))+SUMPRODUCT(-('Diário 3º PA'!$E$5:$E$2043='Analítico Cp.'!$B96),-('Diário 3º PA'!$P$5:$P$2043=E$1),('Diário 3º PA'!$F$5:$F$2043))+SUMPRODUCT(-('Diário 4º PA'!$E$5:$E$2010='Analítico Cp.'!$B96),-('Diário 4º PA'!$P$5:$P$2010=E$1),('Diário 4º PA'!$F$5:$F$2010))+SUMPRODUCT(-(Comp.!$D$5:$D$254='Analítico Cp.'!$B96),-(Comp.!$L$5:$L$254=E$1),(Comp.!$E$5:$E$254))</f>
        <v>0</v>
      </c>
      <c r="F96" s="15">
        <f>SUMPRODUCT(-('Diário 1º PA'!$E$5:$E$1982='Analítico Cp.'!$B96),-('Diário 1º PA'!$P$5:$P$1982=F$1),('Diário 1º PA'!$F$5:$F$1982))+SUMPRODUCT(-('Diário 2º PA'!$E$5:$E$2027='Analítico Cp.'!$B96),-('Diário 2º PA'!$P$5:$P$2027=F$1),('Diário 2º PA'!$F$5:$F$2027))+SUMPRODUCT(-('Diário 3º PA'!$E$5:$E$2043='Analítico Cp.'!$B96),-('Diário 3º PA'!$P$5:$P$2043=F$1),('Diário 3º PA'!$F$5:$F$2043))+SUMPRODUCT(-('Diário 4º PA'!$E$5:$E$2010='Analítico Cp.'!$B96),-('Diário 4º PA'!$P$5:$P$2010=F$1),('Diário 4º PA'!$F$5:$F$2010))+SUMPRODUCT(-(Comp.!$D$5:$D$254='Analítico Cp.'!$B96),-(Comp.!$L$5:$L$254=F$1),(Comp.!$E$5:$E$254))</f>
        <v>0</v>
      </c>
      <c r="G96" s="15">
        <f>SUMPRODUCT(-('Diário 1º PA'!$E$5:$E$1982='Analítico Cp.'!$B96),-('Diário 1º PA'!$P$5:$P$1982=G$1),('Diário 1º PA'!$F$5:$F$1982))+SUMPRODUCT(-('Diário 2º PA'!$E$5:$E$2027='Analítico Cp.'!$B96),-('Diário 2º PA'!$P$5:$P$2027=G$1),('Diário 2º PA'!$F$5:$F$2027))+SUMPRODUCT(-('Diário 3º PA'!$E$5:$E$2043='Analítico Cp.'!$B96),-('Diário 3º PA'!$P$5:$P$2043=G$1),('Diário 3º PA'!$F$5:$F$2043))+SUMPRODUCT(-('Diário 4º PA'!$E$5:$E$2010='Analítico Cp.'!$B96),-('Diário 4º PA'!$P$5:$P$2010=G$1),('Diário 4º PA'!$F$5:$F$2010))+SUMPRODUCT(-(Comp.!$D$5:$D$254='Analítico Cp.'!$B96),-(Comp.!$L$5:$L$254=G$1),(Comp.!$E$5:$E$254))</f>
        <v>0</v>
      </c>
      <c r="H96" s="15">
        <f>SUMPRODUCT(-('Diário 1º PA'!$E$5:$E$1982='Analítico Cp.'!$B96),-('Diário 1º PA'!$P$5:$P$1982=H$1),('Diário 1º PA'!$F$5:$F$1982))+SUMPRODUCT(-('Diário 2º PA'!$E$5:$E$2027='Analítico Cp.'!$B96),-('Diário 2º PA'!$P$5:$P$2027=H$1),('Diário 2º PA'!$F$5:$F$2027))+SUMPRODUCT(-('Diário 3º PA'!$E$5:$E$2043='Analítico Cp.'!$B96),-('Diário 3º PA'!$P$5:$P$2043=H$1),('Diário 3º PA'!$F$5:$F$2043))+SUMPRODUCT(-('Diário 4º PA'!$E$5:$E$2010='Analítico Cp.'!$B96),-('Diário 4º PA'!$P$5:$P$2010=H$1),('Diário 4º PA'!$F$5:$F$2010))+SUMPRODUCT(-(Comp.!$D$5:$D$254='Analítico Cp.'!$B96),-(Comp.!$L$5:$L$254=H$1),(Comp.!$E$5:$E$254))</f>
        <v>0</v>
      </c>
      <c r="I96" s="15">
        <f>SUMPRODUCT(-('Diário 1º PA'!$E$5:$E$1982='Analítico Cp.'!$B96),-('Diário 1º PA'!$P$5:$P$1982=I$1),('Diário 1º PA'!$F$5:$F$1982))+SUMPRODUCT(-('Diário 2º PA'!$E$5:$E$2027='Analítico Cp.'!$B96),-('Diário 2º PA'!$P$5:$P$2027=I$1),('Diário 2º PA'!$F$5:$F$2027))+SUMPRODUCT(-('Diário 3º PA'!$E$5:$E$2043='Analítico Cp.'!$B96),-('Diário 3º PA'!$P$5:$P$2043=I$1),('Diário 3º PA'!$F$5:$F$2043))+SUMPRODUCT(-('Diário 4º PA'!$E$5:$E$2010='Analítico Cp.'!$B96),-('Diário 4º PA'!$P$5:$P$2010=I$1),('Diário 4º PA'!$F$5:$F$2010))+SUMPRODUCT(-(Comp.!$D$5:$D$254='Analítico Cp.'!$B96),-(Comp.!$L$5:$L$254=I$1),(Comp.!$E$5:$E$254))</f>
        <v>0</v>
      </c>
      <c r="J96" s="15">
        <f>SUMPRODUCT(-('Diário 1º PA'!$E$5:$E$1982='Analítico Cp.'!$B96),-('Diário 1º PA'!$P$5:$P$1982=J$1),('Diário 1º PA'!$F$5:$F$1982))+SUMPRODUCT(-('Diário 2º PA'!$E$5:$E$2027='Analítico Cp.'!$B96),-('Diário 2º PA'!$P$5:$P$2027=J$1),('Diário 2º PA'!$F$5:$F$2027))+SUMPRODUCT(-('Diário 3º PA'!$E$5:$E$2043='Analítico Cp.'!$B96),-('Diário 3º PA'!$P$5:$P$2043=J$1),('Diário 3º PA'!$F$5:$F$2043))+SUMPRODUCT(-('Diário 4º PA'!$E$5:$E$2010='Analítico Cp.'!$B96),-('Diário 4º PA'!$P$5:$P$2010=J$1),('Diário 4º PA'!$F$5:$F$2010))+SUMPRODUCT(-(Comp.!$D$5:$D$254='Analítico Cp.'!$B96),-(Comp.!$L$5:$L$254=J$1),(Comp.!$E$5:$E$254))</f>
        <v>0</v>
      </c>
      <c r="K96" s="15">
        <f>SUMPRODUCT(-('Diário 1º PA'!$E$5:$E$1982='Analítico Cp.'!$B96),-('Diário 1º PA'!$P$5:$P$1982=K$1),('Diário 1º PA'!$F$5:$F$1982))+SUMPRODUCT(-('Diário 2º PA'!$E$5:$E$2027='Analítico Cp.'!$B96),-('Diário 2º PA'!$P$5:$P$2027=K$1),('Diário 2º PA'!$F$5:$F$2027))+SUMPRODUCT(-('Diário 3º PA'!$E$5:$E$2043='Analítico Cp.'!$B96),-('Diário 3º PA'!$P$5:$P$2043=K$1),('Diário 3º PA'!$F$5:$F$2043))+SUMPRODUCT(-('Diário 4º PA'!$E$5:$E$2010='Analítico Cp.'!$B96),-('Diário 4º PA'!$P$5:$P$2010=K$1),('Diário 4º PA'!$F$5:$F$2010))+SUMPRODUCT(-(Comp.!$D$5:$D$254='Analítico Cp.'!$B96),-(Comp.!$L$5:$L$254=K$1),(Comp.!$E$5:$E$254))</f>
        <v>0</v>
      </c>
      <c r="L96" s="15">
        <f>SUMPRODUCT(-('Diário 1º PA'!$E$5:$E$1982='Analítico Cp.'!$B96),-('Diário 1º PA'!$P$5:$P$1982=L$1),('Diário 1º PA'!$F$5:$F$1982))+SUMPRODUCT(-('Diário 2º PA'!$E$5:$E$2027='Analítico Cp.'!$B96),-('Diário 2º PA'!$P$5:$P$2027=L$1),('Diário 2º PA'!$F$5:$F$2027))+SUMPRODUCT(-('Diário 3º PA'!$E$5:$E$2043='Analítico Cp.'!$B96),-('Diário 3º PA'!$P$5:$P$2043=L$1),('Diário 3º PA'!$F$5:$F$2043))+SUMPRODUCT(-('Diário 4º PA'!$E$5:$E$2010='Analítico Cp.'!$B96),-('Diário 4º PA'!$P$5:$P$2010=L$1),('Diário 4º PA'!$F$5:$F$2010))+SUMPRODUCT(-(Comp.!$D$5:$D$254='Analítico Cp.'!$B96),-(Comp.!$L$5:$L$254=L$1),(Comp.!$E$5:$E$254))</f>
        <v>0</v>
      </c>
      <c r="M96" s="15">
        <f>SUMPRODUCT(-('Diário 1º PA'!$E$5:$E$1982='Analítico Cp.'!$B96),-('Diário 1º PA'!$P$5:$P$1982=M$1),('Diário 1º PA'!$F$5:$F$1982))+SUMPRODUCT(-('Diário 2º PA'!$E$5:$E$2027='Analítico Cp.'!$B96),-('Diário 2º PA'!$P$5:$P$2027=M$1),('Diário 2º PA'!$F$5:$F$2027))+SUMPRODUCT(-('Diário 3º PA'!$E$5:$E$2043='Analítico Cp.'!$B96),-('Diário 3º PA'!$P$5:$P$2043=M$1),('Diário 3º PA'!$F$5:$F$2043))+SUMPRODUCT(-('Diário 4º PA'!$E$5:$E$2010='Analítico Cp.'!$B96),-('Diário 4º PA'!$P$5:$P$2010=M$1),('Diário 4º PA'!$F$5:$F$2010))+SUMPRODUCT(-(Comp.!$D$5:$D$254='Analítico Cp.'!$B96),-(Comp.!$L$5:$L$254=M$1),(Comp.!$E$5:$E$254))</f>
        <v>0</v>
      </c>
      <c r="N96" s="15">
        <f>SUMPRODUCT(-('Diário 1º PA'!$E$5:$E$1982='Analítico Cp.'!$B96),-('Diário 1º PA'!$P$5:$P$1982=N$1),('Diário 1º PA'!$F$5:$F$1982))+SUMPRODUCT(-('Diário 2º PA'!$E$5:$E$2027='Analítico Cp.'!$B96),-('Diário 2º PA'!$P$5:$P$2027=N$1),('Diário 2º PA'!$F$5:$F$2027))+SUMPRODUCT(-('Diário 3º PA'!$E$5:$E$2043='Analítico Cp.'!$B96),-('Diário 3º PA'!$P$5:$P$2043=N$1),('Diário 3º PA'!$F$5:$F$2043))+SUMPRODUCT(-('Diário 4º PA'!$E$5:$E$2010='Analítico Cp.'!$B96),-('Diário 4º PA'!$P$5:$P$2010=N$1),('Diário 4º PA'!$F$5:$F$2010))+SUMPRODUCT(-(Comp.!$D$5:$D$254='Analítico Cp.'!$B96),-(Comp.!$L$5:$L$254=N$1),(Comp.!$E$5:$E$254))</f>
        <v>0</v>
      </c>
      <c r="O96" s="16">
        <f t="shared" si="12"/>
        <v>0</v>
      </c>
      <c r="P96" s="191">
        <f t="shared" si="13"/>
        <v>0</v>
      </c>
    </row>
    <row r="97" spans="1:16" ht="23.25" customHeight="1" x14ac:dyDescent="0.2">
      <c r="A97" s="68" t="s">
        <v>196</v>
      </c>
      <c r="B97" s="114" t="s">
        <v>62</v>
      </c>
      <c r="C97" s="15">
        <f>SUMPRODUCT(-('Diário 1º PA'!$E$5:$E$1982='Analítico Cp.'!$B97),-('Diário 1º PA'!$P$5:$P$1982=C$1),('Diário 1º PA'!$F$5:$F$1982))+SUMPRODUCT(-('Diário 2º PA'!$E$5:$E$2027='Analítico Cp.'!$B97),-('Diário 2º PA'!$P$5:$P$2027=C$1),('Diário 2º PA'!$F$5:$F$2027))+SUMPRODUCT(-('Diário 3º PA'!$E$5:$E$2043='Analítico Cp.'!$B97),-('Diário 3º PA'!$P$5:$P$2043=C$1),('Diário 3º PA'!$F$5:$F$2043))+SUMPRODUCT(-('Diário 4º PA'!$E$5:$E$2010='Analítico Cp.'!$B97),-('Diário 4º PA'!$P$5:$P$2010=C$1),('Diário 4º PA'!$F$5:$F$2010))+SUMPRODUCT(-(Comp.!$D$5:$D$254='Analítico Cp.'!$B97),-(Comp.!$L$5:$L$254=C$1),(Comp.!$E$5:$E$254))</f>
        <v>304040.50999999995</v>
      </c>
      <c r="D97" s="15">
        <f>SUMPRODUCT(-('Diário 1º PA'!$E$5:$E$1982='Analítico Cp.'!$B97),-('Diário 1º PA'!$P$5:$P$1982=D$1),('Diário 1º PA'!$F$5:$F$1982))+SUMPRODUCT(-('Diário 2º PA'!$E$5:$E$2027='Analítico Cp.'!$B97),-('Diário 2º PA'!$P$5:$P$2027=D$1),('Diário 2º PA'!$F$5:$F$2027))+SUMPRODUCT(-('Diário 3º PA'!$E$5:$E$2043='Analítico Cp.'!$B97),-('Diário 3º PA'!$P$5:$P$2043=D$1),('Diário 3º PA'!$F$5:$F$2043))+SUMPRODUCT(-('Diário 4º PA'!$E$5:$E$2010='Analítico Cp.'!$B97),-('Diário 4º PA'!$P$5:$P$2010=D$1),('Diário 4º PA'!$F$5:$F$2010))+SUMPRODUCT(-(Comp.!$D$5:$D$254='Analítico Cp.'!$B97),-(Comp.!$L$5:$L$254=D$1),(Comp.!$E$5:$E$254))</f>
        <v>373032.7</v>
      </c>
      <c r="E97" s="15">
        <f>SUMPRODUCT(-('Diário 1º PA'!$E$5:$E$1982='Analítico Cp.'!$B97),-('Diário 1º PA'!$P$5:$P$1982=E$1),('Diário 1º PA'!$F$5:$F$1982))+SUMPRODUCT(-('Diário 2º PA'!$E$5:$E$2027='Analítico Cp.'!$B97),-('Diário 2º PA'!$P$5:$P$2027=E$1),('Diário 2º PA'!$F$5:$F$2027))+SUMPRODUCT(-('Diário 3º PA'!$E$5:$E$2043='Analítico Cp.'!$B97),-('Diário 3º PA'!$P$5:$P$2043=E$1),('Diário 3º PA'!$F$5:$F$2043))+SUMPRODUCT(-('Diário 4º PA'!$E$5:$E$2010='Analítico Cp.'!$B97),-('Diário 4º PA'!$P$5:$P$2010=E$1),('Diário 4º PA'!$F$5:$F$2010))+SUMPRODUCT(-(Comp.!$D$5:$D$254='Analítico Cp.'!$B97),-(Comp.!$L$5:$L$254=E$1),(Comp.!$E$5:$E$254))</f>
        <v>495957.62</v>
      </c>
      <c r="F97" s="15">
        <f>SUMPRODUCT(-('Diário 1º PA'!$E$5:$E$1982='Analítico Cp.'!$B97),-('Diário 1º PA'!$P$5:$P$1982=F$1),('Diário 1º PA'!$F$5:$F$1982))+SUMPRODUCT(-('Diário 2º PA'!$E$5:$E$2027='Analítico Cp.'!$B97),-('Diário 2º PA'!$P$5:$P$2027=F$1),('Diário 2º PA'!$F$5:$F$2027))+SUMPRODUCT(-('Diário 3º PA'!$E$5:$E$2043='Analítico Cp.'!$B97),-('Diário 3º PA'!$P$5:$P$2043=F$1),('Diário 3º PA'!$F$5:$F$2043))+SUMPRODUCT(-('Diário 4º PA'!$E$5:$E$2010='Analítico Cp.'!$B97),-('Diário 4º PA'!$P$5:$P$2010=F$1),('Diário 4º PA'!$F$5:$F$2010))+SUMPRODUCT(-(Comp.!$D$5:$D$254='Analítico Cp.'!$B97),-(Comp.!$L$5:$L$254=F$1),(Comp.!$E$5:$E$254))</f>
        <v>0</v>
      </c>
      <c r="G97" s="15">
        <f>SUMPRODUCT(-('Diário 1º PA'!$E$5:$E$1982='Analítico Cp.'!$B97),-('Diário 1º PA'!$P$5:$P$1982=G$1),('Diário 1º PA'!$F$5:$F$1982))+SUMPRODUCT(-('Diário 2º PA'!$E$5:$E$2027='Analítico Cp.'!$B97),-('Diário 2º PA'!$P$5:$P$2027=G$1),('Diário 2º PA'!$F$5:$F$2027))+SUMPRODUCT(-('Diário 3º PA'!$E$5:$E$2043='Analítico Cp.'!$B97),-('Diário 3º PA'!$P$5:$P$2043=G$1),('Diário 3º PA'!$F$5:$F$2043))+SUMPRODUCT(-('Diário 4º PA'!$E$5:$E$2010='Analítico Cp.'!$B97),-('Diário 4º PA'!$P$5:$P$2010=G$1),('Diário 4º PA'!$F$5:$F$2010))+SUMPRODUCT(-(Comp.!$D$5:$D$254='Analítico Cp.'!$B97),-(Comp.!$L$5:$L$254=G$1),(Comp.!$E$5:$E$254))</f>
        <v>0</v>
      </c>
      <c r="H97" s="15">
        <f>SUMPRODUCT(-('Diário 1º PA'!$E$5:$E$1982='Analítico Cp.'!$B97),-('Diário 1º PA'!$P$5:$P$1982=H$1),('Diário 1º PA'!$F$5:$F$1982))+SUMPRODUCT(-('Diário 2º PA'!$E$5:$E$2027='Analítico Cp.'!$B97),-('Diário 2º PA'!$P$5:$P$2027=H$1),('Diário 2º PA'!$F$5:$F$2027))+SUMPRODUCT(-('Diário 3º PA'!$E$5:$E$2043='Analítico Cp.'!$B97),-('Diário 3º PA'!$P$5:$P$2043=H$1),('Diário 3º PA'!$F$5:$F$2043))+SUMPRODUCT(-('Diário 4º PA'!$E$5:$E$2010='Analítico Cp.'!$B97),-('Diário 4º PA'!$P$5:$P$2010=H$1),('Diário 4º PA'!$F$5:$F$2010))+SUMPRODUCT(-(Comp.!$D$5:$D$254='Analítico Cp.'!$B97),-(Comp.!$L$5:$L$254=H$1),(Comp.!$E$5:$E$254))</f>
        <v>0</v>
      </c>
      <c r="I97" s="15">
        <f>SUMPRODUCT(-('Diário 1º PA'!$E$5:$E$1982='Analítico Cp.'!$B97),-('Diário 1º PA'!$P$5:$P$1982=I$1),('Diário 1º PA'!$F$5:$F$1982))+SUMPRODUCT(-('Diário 2º PA'!$E$5:$E$2027='Analítico Cp.'!$B97),-('Diário 2º PA'!$P$5:$P$2027=I$1),('Diário 2º PA'!$F$5:$F$2027))+SUMPRODUCT(-('Diário 3º PA'!$E$5:$E$2043='Analítico Cp.'!$B97),-('Diário 3º PA'!$P$5:$P$2043=I$1),('Diário 3º PA'!$F$5:$F$2043))+SUMPRODUCT(-('Diário 4º PA'!$E$5:$E$2010='Analítico Cp.'!$B97),-('Diário 4º PA'!$P$5:$P$2010=I$1),('Diário 4º PA'!$F$5:$F$2010))+SUMPRODUCT(-(Comp.!$D$5:$D$254='Analítico Cp.'!$B97),-(Comp.!$L$5:$L$254=I$1),(Comp.!$E$5:$E$254))</f>
        <v>0</v>
      </c>
      <c r="J97" s="15">
        <f>SUMPRODUCT(-('Diário 1º PA'!$E$5:$E$1982='Analítico Cp.'!$B97),-('Diário 1º PA'!$P$5:$P$1982=J$1),('Diário 1º PA'!$F$5:$F$1982))+SUMPRODUCT(-('Diário 2º PA'!$E$5:$E$2027='Analítico Cp.'!$B97),-('Diário 2º PA'!$P$5:$P$2027=J$1),('Diário 2º PA'!$F$5:$F$2027))+SUMPRODUCT(-('Diário 3º PA'!$E$5:$E$2043='Analítico Cp.'!$B97),-('Diário 3º PA'!$P$5:$P$2043=J$1),('Diário 3º PA'!$F$5:$F$2043))+SUMPRODUCT(-('Diário 4º PA'!$E$5:$E$2010='Analítico Cp.'!$B97),-('Diário 4º PA'!$P$5:$P$2010=J$1),('Diário 4º PA'!$F$5:$F$2010))+SUMPRODUCT(-(Comp.!$D$5:$D$254='Analítico Cp.'!$B97),-(Comp.!$L$5:$L$254=J$1),(Comp.!$E$5:$E$254))</f>
        <v>0</v>
      </c>
      <c r="K97" s="15">
        <f>SUMPRODUCT(-('Diário 1º PA'!$E$5:$E$1982='Analítico Cp.'!$B97),-('Diário 1º PA'!$P$5:$P$1982=K$1),('Diário 1º PA'!$F$5:$F$1982))+SUMPRODUCT(-('Diário 2º PA'!$E$5:$E$2027='Analítico Cp.'!$B97),-('Diário 2º PA'!$P$5:$P$2027=K$1),('Diário 2º PA'!$F$5:$F$2027))+SUMPRODUCT(-('Diário 3º PA'!$E$5:$E$2043='Analítico Cp.'!$B97),-('Diário 3º PA'!$P$5:$P$2043=K$1),('Diário 3º PA'!$F$5:$F$2043))+SUMPRODUCT(-('Diário 4º PA'!$E$5:$E$2010='Analítico Cp.'!$B97),-('Diário 4º PA'!$P$5:$P$2010=K$1),('Diário 4º PA'!$F$5:$F$2010))+SUMPRODUCT(-(Comp.!$D$5:$D$254='Analítico Cp.'!$B97),-(Comp.!$L$5:$L$254=K$1),(Comp.!$E$5:$E$254))</f>
        <v>0</v>
      </c>
      <c r="L97" s="15">
        <f>SUMPRODUCT(-('Diário 1º PA'!$E$5:$E$1982='Analítico Cp.'!$B97),-('Diário 1º PA'!$P$5:$P$1982=L$1),('Diário 1º PA'!$F$5:$F$1982))+SUMPRODUCT(-('Diário 2º PA'!$E$5:$E$2027='Analítico Cp.'!$B97),-('Diário 2º PA'!$P$5:$P$2027=L$1),('Diário 2º PA'!$F$5:$F$2027))+SUMPRODUCT(-('Diário 3º PA'!$E$5:$E$2043='Analítico Cp.'!$B97),-('Diário 3º PA'!$P$5:$P$2043=L$1),('Diário 3º PA'!$F$5:$F$2043))+SUMPRODUCT(-('Diário 4º PA'!$E$5:$E$2010='Analítico Cp.'!$B97),-('Diário 4º PA'!$P$5:$P$2010=L$1),('Diário 4º PA'!$F$5:$F$2010))+SUMPRODUCT(-(Comp.!$D$5:$D$254='Analítico Cp.'!$B97),-(Comp.!$L$5:$L$254=L$1),(Comp.!$E$5:$E$254))</f>
        <v>0</v>
      </c>
      <c r="M97" s="15">
        <f>SUMPRODUCT(-('Diário 1º PA'!$E$5:$E$1982='Analítico Cp.'!$B97),-('Diário 1º PA'!$P$5:$P$1982=M$1),('Diário 1º PA'!$F$5:$F$1982))+SUMPRODUCT(-('Diário 2º PA'!$E$5:$E$2027='Analítico Cp.'!$B97),-('Diário 2º PA'!$P$5:$P$2027=M$1),('Diário 2º PA'!$F$5:$F$2027))+SUMPRODUCT(-('Diário 3º PA'!$E$5:$E$2043='Analítico Cp.'!$B97),-('Diário 3º PA'!$P$5:$P$2043=M$1),('Diário 3º PA'!$F$5:$F$2043))+SUMPRODUCT(-('Diário 4º PA'!$E$5:$E$2010='Analítico Cp.'!$B97),-('Diário 4º PA'!$P$5:$P$2010=M$1),('Diário 4º PA'!$F$5:$F$2010))+SUMPRODUCT(-(Comp.!$D$5:$D$254='Analítico Cp.'!$B97),-(Comp.!$L$5:$L$254=M$1),(Comp.!$E$5:$E$254))</f>
        <v>0</v>
      </c>
      <c r="N97" s="15">
        <f>SUMPRODUCT(-('Diário 1º PA'!$E$5:$E$1982='Analítico Cp.'!$B97),-('Diário 1º PA'!$P$5:$P$1982=N$1),('Diário 1º PA'!$F$5:$F$1982))+SUMPRODUCT(-('Diário 2º PA'!$E$5:$E$2027='Analítico Cp.'!$B97),-('Diário 2º PA'!$P$5:$P$2027=N$1),('Diário 2º PA'!$F$5:$F$2027))+SUMPRODUCT(-('Diário 3º PA'!$E$5:$E$2043='Analítico Cp.'!$B97),-('Diário 3º PA'!$P$5:$P$2043=N$1),('Diário 3º PA'!$F$5:$F$2043))+SUMPRODUCT(-('Diário 4º PA'!$E$5:$E$2010='Analítico Cp.'!$B97),-('Diário 4º PA'!$P$5:$P$2010=N$1),('Diário 4º PA'!$F$5:$F$2010))+SUMPRODUCT(-(Comp.!$D$5:$D$254='Analítico Cp.'!$B97),-(Comp.!$L$5:$L$254=N$1),(Comp.!$E$5:$E$254))</f>
        <v>0</v>
      </c>
      <c r="O97" s="16">
        <f t="shared" si="12"/>
        <v>1173030.83</v>
      </c>
      <c r="P97" s="191">
        <f t="shared" si="13"/>
        <v>0.10151897816718472</v>
      </c>
    </row>
    <row r="98" spans="1:16" ht="23.25" customHeight="1" x14ac:dyDescent="0.2">
      <c r="A98" s="68" t="s">
        <v>197</v>
      </c>
      <c r="B98" s="114" t="s">
        <v>88</v>
      </c>
      <c r="C98" s="15">
        <f>SUMPRODUCT(-('Diário 1º PA'!$E$5:$E$1982='Analítico Cp.'!$B98),-('Diário 1º PA'!$P$5:$P$1982=C$1),('Diário 1º PA'!$F$5:$F$1982))+SUMPRODUCT(-('Diário 2º PA'!$E$5:$E$2027='Analítico Cp.'!$B98),-('Diário 2º PA'!$P$5:$P$2027=C$1),('Diário 2º PA'!$F$5:$F$2027))+SUMPRODUCT(-('Diário 3º PA'!$E$5:$E$2043='Analítico Cp.'!$B98),-('Diário 3º PA'!$P$5:$P$2043=C$1),('Diário 3º PA'!$F$5:$F$2043))+SUMPRODUCT(-('Diário 4º PA'!$E$5:$E$2010='Analítico Cp.'!$B98),-('Diário 4º PA'!$P$5:$P$2010=C$1),('Diário 4º PA'!$F$5:$F$2010))+SUMPRODUCT(-(Comp.!$D$5:$D$254='Analítico Cp.'!$B98),-(Comp.!$L$5:$L$254=C$1),(Comp.!$E$5:$E$254))</f>
        <v>0</v>
      </c>
      <c r="D98" s="15">
        <f>SUMPRODUCT(-('Diário 1º PA'!$E$5:$E$1982='Analítico Cp.'!$B98),-('Diário 1º PA'!$P$5:$P$1982=D$1),('Diário 1º PA'!$F$5:$F$1982))+SUMPRODUCT(-('Diário 2º PA'!$E$5:$E$2027='Analítico Cp.'!$B98),-('Diário 2º PA'!$P$5:$P$2027=D$1),('Diário 2º PA'!$F$5:$F$2027))+SUMPRODUCT(-('Diário 3º PA'!$E$5:$E$2043='Analítico Cp.'!$B98),-('Diário 3º PA'!$P$5:$P$2043=D$1),('Diário 3º PA'!$F$5:$F$2043))+SUMPRODUCT(-('Diário 4º PA'!$E$5:$E$2010='Analítico Cp.'!$B98),-('Diário 4º PA'!$P$5:$P$2010=D$1),('Diário 4º PA'!$F$5:$F$2010))+SUMPRODUCT(-(Comp.!$D$5:$D$254='Analítico Cp.'!$B98),-(Comp.!$L$5:$L$254=D$1),(Comp.!$E$5:$E$254))</f>
        <v>0</v>
      </c>
      <c r="E98" s="15">
        <f>SUMPRODUCT(-('Diário 1º PA'!$E$5:$E$1982='Analítico Cp.'!$B98),-('Diário 1º PA'!$P$5:$P$1982=E$1),('Diário 1º PA'!$F$5:$F$1982))+SUMPRODUCT(-('Diário 2º PA'!$E$5:$E$2027='Analítico Cp.'!$B98),-('Diário 2º PA'!$P$5:$P$2027=E$1),('Diário 2º PA'!$F$5:$F$2027))+SUMPRODUCT(-('Diário 3º PA'!$E$5:$E$2043='Analítico Cp.'!$B98),-('Diário 3º PA'!$P$5:$P$2043=E$1),('Diário 3º PA'!$F$5:$F$2043))+SUMPRODUCT(-('Diário 4º PA'!$E$5:$E$2010='Analítico Cp.'!$B98),-('Diário 4º PA'!$P$5:$P$2010=E$1),('Diário 4º PA'!$F$5:$F$2010))+SUMPRODUCT(-(Comp.!$D$5:$D$254='Analítico Cp.'!$B98),-(Comp.!$L$5:$L$254=E$1),(Comp.!$E$5:$E$254))</f>
        <v>0</v>
      </c>
      <c r="F98" s="15">
        <f>SUMPRODUCT(-('Diário 1º PA'!$E$5:$E$1982='Analítico Cp.'!$B98),-('Diário 1º PA'!$P$5:$P$1982=F$1),('Diário 1º PA'!$F$5:$F$1982))+SUMPRODUCT(-('Diário 2º PA'!$E$5:$E$2027='Analítico Cp.'!$B98),-('Diário 2º PA'!$P$5:$P$2027=F$1),('Diário 2º PA'!$F$5:$F$2027))+SUMPRODUCT(-('Diário 3º PA'!$E$5:$E$2043='Analítico Cp.'!$B98),-('Diário 3º PA'!$P$5:$P$2043=F$1),('Diário 3º PA'!$F$5:$F$2043))+SUMPRODUCT(-('Diário 4º PA'!$E$5:$E$2010='Analítico Cp.'!$B98),-('Diário 4º PA'!$P$5:$P$2010=F$1),('Diário 4º PA'!$F$5:$F$2010))+SUMPRODUCT(-(Comp.!$D$5:$D$254='Analítico Cp.'!$B98),-(Comp.!$L$5:$L$254=F$1),(Comp.!$E$5:$E$254))</f>
        <v>0</v>
      </c>
      <c r="G98" s="15">
        <f>SUMPRODUCT(-('Diário 1º PA'!$E$5:$E$1982='Analítico Cp.'!$B98),-('Diário 1º PA'!$P$5:$P$1982=G$1),('Diário 1º PA'!$F$5:$F$1982))+SUMPRODUCT(-('Diário 2º PA'!$E$5:$E$2027='Analítico Cp.'!$B98),-('Diário 2º PA'!$P$5:$P$2027=G$1),('Diário 2º PA'!$F$5:$F$2027))+SUMPRODUCT(-('Diário 3º PA'!$E$5:$E$2043='Analítico Cp.'!$B98),-('Diário 3º PA'!$P$5:$P$2043=G$1),('Diário 3º PA'!$F$5:$F$2043))+SUMPRODUCT(-('Diário 4º PA'!$E$5:$E$2010='Analítico Cp.'!$B98),-('Diário 4º PA'!$P$5:$P$2010=G$1),('Diário 4º PA'!$F$5:$F$2010))+SUMPRODUCT(-(Comp.!$D$5:$D$254='Analítico Cp.'!$B98),-(Comp.!$L$5:$L$254=G$1),(Comp.!$E$5:$E$254))</f>
        <v>0</v>
      </c>
      <c r="H98" s="15">
        <f>SUMPRODUCT(-('Diário 1º PA'!$E$5:$E$1982='Analítico Cp.'!$B98),-('Diário 1º PA'!$P$5:$P$1982=H$1),('Diário 1º PA'!$F$5:$F$1982))+SUMPRODUCT(-('Diário 2º PA'!$E$5:$E$2027='Analítico Cp.'!$B98),-('Diário 2º PA'!$P$5:$P$2027=H$1),('Diário 2º PA'!$F$5:$F$2027))+SUMPRODUCT(-('Diário 3º PA'!$E$5:$E$2043='Analítico Cp.'!$B98),-('Diário 3º PA'!$P$5:$P$2043=H$1),('Diário 3º PA'!$F$5:$F$2043))+SUMPRODUCT(-('Diário 4º PA'!$E$5:$E$2010='Analítico Cp.'!$B98),-('Diário 4º PA'!$P$5:$P$2010=H$1),('Diário 4º PA'!$F$5:$F$2010))+SUMPRODUCT(-(Comp.!$D$5:$D$254='Analítico Cp.'!$B98),-(Comp.!$L$5:$L$254=H$1),(Comp.!$E$5:$E$254))</f>
        <v>0</v>
      </c>
      <c r="I98" s="15">
        <f>SUMPRODUCT(-('Diário 1º PA'!$E$5:$E$1982='Analítico Cp.'!$B98),-('Diário 1º PA'!$P$5:$P$1982=I$1),('Diário 1º PA'!$F$5:$F$1982))+SUMPRODUCT(-('Diário 2º PA'!$E$5:$E$2027='Analítico Cp.'!$B98),-('Diário 2º PA'!$P$5:$P$2027=I$1),('Diário 2º PA'!$F$5:$F$2027))+SUMPRODUCT(-('Diário 3º PA'!$E$5:$E$2043='Analítico Cp.'!$B98),-('Diário 3º PA'!$P$5:$P$2043=I$1),('Diário 3º PA'!$F$5:$F$2043))+SUMPRODUCT(-('Diário 4º PA'!$E$5:$E$2010='Analítico Cp.'!$B98),-('Diário 4º PA'!$P$5:$P$2010=I$1),('Diário 4º PA'!$F$5:$F$2010))+SUMPRODUCT(-(Comp.!$D$5:$D$254='Analítico Cp.'!$B98),-(Comp.!$L$5:$L$254=I$1),(Comp.!$E$5:$E$254))</f>
        <v>0</v>
      </c>
      <c r="J98" s="15">
        <f>SUMPRODUCT(-('Diário 1º PA'!$E$5:$E$1982='Analítico Cp.'!$B98),-('Diário 1º PA'!$P$5:$P$1982=J$1),('Diário 1º PA'!$F$5:$F$1982))+SUMPRODUCT(-('Diário 2º PA'!$E$5:$E$2027='Analítico Cp.'!$B98),-('Diário 2º PA'!$P$5:$P$2027=J$1),('Diário 2º PA'!$F$5:$F$2027))+SUMPRODUCT(-('Diário 3º PA'!$E$5:$E$2043='Analítico Cp.'!$B98),-('Diário 3º PA'!$P$5:$P$2043=J$1),('Diário 3º PA'!$F$5:$F$2043))+SUMPRODUCT(-('Diário 4º PA'!$E$5:$E$2010='Analítico Cp.'!$B98),-('Diário 4º PA'!$P$5:$P$2010=J$1),('Diário 4º PA'!$F$5:$F$2010))+SUMPRODUCT(-(Comp.!$D$5:$D$254='Analítico Cp.'!$B98),-(Comp.!$L$5:$L$254=J$1),(Comp.!$E$5:$E$254))</f>
        <v>0</v>
      </c>
      <c r="K98" s="15">
        <f>SUMPRODUCT(-('Diário 1º PA'!$E$5:$E$1982='Analítico Cp.'!$B98),-('Diário 1º PA'!$P$5:$P$1982=K$1),('Diário 1º PA'!$F$5:$F$1982))+SUMPRODUCT(-('Diário 2º PA'!$E$5:$E$2027='Analítico Cp.'!$B98),-('Diário 2º PA'!$P$5:$P$2027=K$1),('Diário 2º PA'!$F$5:$F$2027))+SUMPRODUCT(-('Diário 3º PA'!$E$5:$E$2043='Analítico Cp.'!$B98),-('Diário 3º PA'!$P$5:$P$2043=K$1),('Diário 3º PA'!$F$5:$F$2043))+SUMPRODUCT(-('Diário 4º PA'!$E$5:$E$2010='Analítico Cp.'!$B98),-('Diário 4º PA'!$P$5:$P$2010=K$1),('Diário 4º PA'!$F$5:$F$2010))+SUMPRODUCT(-(Comp.!$D$5:$D$254='Analítico Cp.'!$B98),-(Comp.!$L$5:$L$254=K$1),(Comp.!$E$5:$E$254))</f>
        <v>0</v>
      </c>
      <c r="L98" s="15">
        <f>SUMPRODUCT(-('Diário 1º PA'!$E$5:$E$1982='Analítico Cp.'!$B98),-('Diário 1º PA'!$P$5:$P$1982=L$1),('Diário 1º PA'!$F$5:$F$1982))+SUMPRODUCT(-('Diário 2º PA'!$E$5:$E$2027='Analítico Cp.'!$B98),-('Diário 2º PA'!$P$5:$P$2027=L$1),('Diário 2º PA'!$F$5:$F$2027))+SUMPRODUCT(-('Diário 3º PA'!$E$5:$E$2043='Analítico Cp.'!$B98),-('Diário 3º PA'!$P$5:$P$2043=L$1),('Diário 3º PA'!$F$5:$F$2043))+SUMPRODUCT(-('Diário 4º PA'!$E$5:$E$2010='Analítico Cp.'!$B98),-('Diário 4º PA'!$P$5:$P$2010=L$1),('Diário 4º PA'!$F$5:$F$2010))+SUMPRODUCT(-(Comp.!$D$5:$D$254='Analítico Cp.'!$B98),-(Comp.!$L$5:$L$254=L$1),(Comp.!$E$5:$E$254))</f>
        <v>0</v>
      </c>
      <c r="M98" s="15">
        <f>SUMPRODUCT(-('Diário 1º PA'!$E$5:$E$1982='Analítico Cp.'!$B98),-('Diário 1º PA'!$P$5:$P$1982=M$1),('Diário 1º PA'!$F$5:$F$1982))+SUMPRODUCT(-('Diário 2º PA'!$E$5:$E$2027='Analítico Cp.'!$B98),-('Diário 2º PA'!$P$5:$P$2027=M$1),('Diário 2º PA'!$F$5:$F$2027))+SUMPRODUCT(-('Diário 3º PA'!$E$5:$E$2043='Analítico Cp.'!$B98),-('Diário 3º PA'!$P$5:$P$2043=M$1),('Diário 3º PA'!$F$5:$F$2043))+SUMPRODUCT(-('Diário 4º PA'!$E$5:$E$2010='Analítico Cp.'!$B98),-('Diário 4º PA'!$P$5:$P$2010=M$1),('Diário 4º PA'!$F$5:$F$2010))+SUMPRODUCT(-(Comp.!$D$5:$D$254='Analítico Cp.'!$B98),-(Comp.!$L$5:$L$254=M$1),(Comp.!$E$5:$E$254))</f>
        <v>0</v>
      </c>
      <c r="N98" s="15">
        <f>SUMPRODUCT(-('Diário 1º PA'!$E$5:$E$1982='Analítico Cp.'!$B98),-('Diário 1º PA'!$P$5:$P$1982=N$1),('Diário 1º PA'!$F$5:$F$1982))+SUMPRODUCT(-('Diário 2º PA'!$E$5:$E$2027='Analítico Cp.'!$B98),-('Diário 2º PA'!$P$5:$P$2027=N$1),('Diário 2º PA'!$F$5:$F$2027))+SUMPRODUCT(-('Diário 3º PA'!$E$5:$E$2043='Analítico Cp.'!$B98),-('Diário 3º PA'!$P$5:$P$2043=N$1),('Diário 3º PA'!$F$5:$F$2043))+SUMPRODUCT(-('Diário 4º PA'!$E$5:$E$2010='Analítico Cp.'!$B98),-('Diário 4º PA'!$P$5:$P$2010=N$1),('Diário 4º PA'!$F$5:$F$2010))+SUMPRODUCT(-(Comp.!$D$5:$D$254='Analítico Cp.'!$B98),-(Comp.!$L$5:$L$254=N$1),(Comp.!$E$5:$E$254))</f>
        <v>0</v>
      </c>
      <c r="O98" s="16">
        <f t="shared" si="12"/>
        <v>0</v>
      </c>
      <c r="P98" s="191">
        <f t="shared" si="13"/>
        <v>0</v>
      </c>
    </row>
    <row r="99" spans="1:16" ht="23.25" customHeight="1" x14ac:dyDescent="0.2">
      <c r="A99" s="68" t="s">
        <v>198</v>
      </c>
      <c r="B99" s="114" t="s">
        <v>253</v>
      </c>
      <c r="C99" s="15">
        <f>SUMPRODUCT(-('Diário 1º PA'!$E$5:$E$1982='Analítico Cp.'!$B99),-('Diário 1º PA'!$P$5:$P$1982=C$1),('Diário 1º PA'!$F$5:$F$1982))+SUMPRODUCT(-('Diário 2º PA'!$E$5:$E$2027='Analítico Cp.'!$B99),-('Diário 2º PA'!$P$5:$P$2027=C$1),('Diário 2º PA'!$F$5:$F$2027))+SUMPRODUCT(-('Diário 3º PA'!$E$5:$E$2043='Analítico Cp.'!$B99),-('Diário 3º PA'!$P$5:$P$2043=C$1),('Diário 3º PA'!$F$5:$F$2043))+SUMPRODUCT(-('Diário 4º PA'!$E$5:$E$2010='Analítico Cp.'!$B99),-('Diário 4º PA'!$P$5:$P$2010=C$1),('Diário 4º PA'!$F$5:$F$2010))+SUMPRODUCT(-(Comp.!$D$5:$D$254='Analítico Cp.'!$B99),-(Comp.!$L$5:$L$254=C$1),(Comp.!$E$5:$E$254))</f>
        <v>0</v>
      </c>
      <c r="D99" s="15">
        <f>SUMPRODUCT(-('Diário 1º PA'!$E$5:$E$1982='Analítico Cp.'!$B99),-('Diário 1º PA'!$P$5:$P$1982=D$1),('Diário 1º PA'!$F$5:$F$1982))+SUMPRODUCT(-('Diário 2º PA'!$E$5:$E$2027='Analítico Cp.'!$B99),-('Diário 2º PA'!$P$5:$P$2027=D$1),('Diário 2º PA'!$F$5:$F$2027))+SUMPRODUCT(-('Diário 3º PA'!$E$5:$E$2043='Analítico Cp.'!$B99),-('Diário 3º PA'!$P$5:$P$2043=D$1),('Diário 3º PA'!$F$5:$F$2043))+SUMPRODUCT(-('Diário 4º PA'!$E$5:$E$2010='Analítico Cp.'!$B99),-('Diário 4º PA'!$P$5:$P$2010=D$1),('Diário 4º PA'!$F$5:$F$2010))+SUMPRODUCT(-(Comp.!$D$5:$D$254='Analítico Cp.'!$B99),-(Comp.!$L$5:$L$254=D$1),(Comp.!$E$5:$E$254))</f>
        <v>1631.7</v>
      </c>
      <c r="E99" s="15">
        <f>SUMPRODUCT(-('Diário 1º PA'!$E$5:$E$1982='Analítico Cp.'!$B99),-('Diário 1º PA'!$P$5:$P$1982=E$1),('Diário 1º PA'!$F$5:$F$1982))+SUMPRODUCT(-('Diário 2º PA'!$E$5:$E$2027='Analítico Cp.'!$B99),-('Diário 2º PA'!$P$5:$P$2027=E$1),('Diário 2º PA'!$F$5:$F$2027))+SUMPRODUCT(-('Diário 3º PA'!$E$5:$E$2043='Analítico Cp.'!$B99),-('Diário 3º PA'!$P$5:$P$2043=E$1),('Diário 3º PA'!$F$5:$F$2043))+SUMPRODUCT(-('Diário 4º PA'!$E$5:$E$2010='Analítico Cp.'!$B99),-('Diário 4º PA'!$P$5:$P$2010=E$1),('Diário 4º PA'!$F$5:$F$2010))+SUMPRODUCT(-(Comp.!$D$5:$D$254='Analítico Cp.'!$B99),-(Comp.!$L$5:$L$254=E$1),(Comp.!$E$5:$E$254))</f>
        <v>6032.3899999999994</v>
      </c>
      <c r="F99" s="15">
        <f>SUMPRODUCT(-('Diário 1º PA'!$E$5:$E$1982='Analítico Cp.'!$B99),-('Diário 1º PA'!$P$5:$P$1982=F$1),('Diário 1º PA'!$F$5:$F$1982))+SUMPRODUCT(-('Diário 2º PA'!$E$5:$E$2027='Analítico Cp.'!$B99),-('Diário 2º PA'!$P$5:$P$2027=F$1),('Diário 2º PA'!$F$5:$F$2027))+SUMPRODUCT(-('Diário 3º PA'!$E$5:$E$2043='Analítico Cp.'!$B99),-('Diário 3º PA'!$P$5:$P$2043=F$1),('Diário 3º PA'!$F$5:$F$2043))+SUMPRODUCT(-('Diário 4º PA'!$E$5:$E$2010='Analítico Cp.'!$B99),-('Diário 4º PA'!$P$5:$P$2010=F$1),('Diário 4º PA'!$F$5:$F$2010))+SUMPRODUCT(-(Comp.!$D$5:$D$254='Analítico Cp.'!$B99),-(Comp.!$L$5:$L$254=F$1),(Comp.!$E$5:$E$254))</f>
        <v>0</v>
      </c>
      <c r="G99" s="15">
        <f>SUMPRODUCT(-('Diário 1º PA'!$E$5:$E$1982='Analítico Cp.'!$B99),-('Diário 1º PA'!$P$5:$P$1982=G$1),('Diário 1º PA'!$F$5:$F$1982))+SUMPRODUCT(-('Diário 2º PA'!$E$5:$E$2027='Analítico Cp.'!$B99),-('Diário 2º PA'!$P$5:$P$2027=G$1),('Diário 2º PA'!$F$5:$F$2027))+SUMPRODUCT(-('Diário 3º PA'!$E$5:$E$2043='Analítico Cp.'!$B99),-('Diário 3º PA'!$P$5:$P$2043=G$1),('Diário 3º PA'!$F$5:$F$2043))+SUMPRODUCT(-('Diário 4º PA'!$E$5:$E$2010='Analítico Cp.'!$B99),-('Diário 4º PA'!$P$5:$P$2010=G$1),('Diário 4º PA'!$F$5:$F$2010))+SUMPRODUCT(-(Comp.!$D$5:$D$254='Analítico Cp.'!$B99),-(Comp.!$L$5:$L$254=G$1),(Comp.!$E$5:$E$254))</f>
        <v>0</v>
      </c>
      <c r="H99" s="15">
        <f>SUMPRODUCT(-('Diário 1º PA'!$E$5:$E$1982='Analítico Cp.'!$B99),-('Diário 1º PA'!$P$5:$P$1982=H$1),('Diário 1º PA'!$F$5:$F$1982))+SUMPRODUCT(-('Diário 2º PA'!$E$5:$E$2027='Analítico Cp.'!$B99),-('Diário 2º PA'!$P$5:$P$2027=H$1),('Diário 2º PA'!$F$5:$F$2027))+SUMPRODUCT(-('Diário 3º PA'!$E$5:$E$2043='Analítico Cp.'!$B99),-('Diário 3º PA'!$P$5:$P$2043=H$1),('Diário 3º PA'!$F$5:$F$2043))+SUMPRODUCT(-('Diário 4º PA'!$E$5:$E$2010='Analítico Cp.'!$B99),-('Diário 4º PA'!$P$5:$P$2010=H$1),('Diário 4º PA'!$F$5:$F$2010))+SUMPRODUCT(-(Comp.!$D$5:$D$254='Analítico Cp.'!$B99),-(Comp.!$L$5:$L$254=H$1),(Comp.!$E$5:$E$254))</f>
        <v>0</v>
      </c>
      <c r="I99" s="15">
        <f>SUMPRODUCT(-('Diário 1º PA'!$E$5:$E$1982='Analítico Cp.'!$B99),-('Diário 1º PA'!$P$5:$P$1982=I$1),('Diário 1º PA'!$F$5:$F$1982))+SUMPRODUCT(-('Diário 2º PA'!$E$5:$E$2027='Analítico Cp.'!$B99),-('Diário 2º PA'!$P$5:$P$2027=I$1),('Diário 2º PA'!$F$5:$F$2027))+SUMPRODUCT(-('Diário 3º PA'!$E$5:$E$2043='Analítico Cp.'!$B99),-('Diário 3º PA'!$P$5:$P$2043=I$1),('Diário 3º PA'!$F$5:$F$2043))+SUMPRODUCT(-('Diário 4º PA'!$E$5:$E$2010='Analítico Cp.'!$B99),-('Diário 4º PA'!$P$5:$P$2010=I$1),('Diário 4º PA'!$F$5:$F$2010))+SUMPRODUCT(-(Comp.!$D$5:$D$254='Analítico Cp.'!$B99),-(Comp.!$L$5:$L$254=I$1),(Comp.!$E$5:$E$254))</f>
        <v>0</v>
      </c>
      <c r="J99" s="15">
        <f>SUMPRODUCT(-('Diário 1º PA'!$E$5:$E$1982='Analítico Cp.'!$B99),-('Diário 1º PA'!$P$5:$P$1982=J$1),('Diário 1º PA'!$F$5:$F$1982))+SUMPRODUCT(-('Diário 2º PA'!$E$5:$E$2027='Analítico Cp.'!$B99),-('Diário 2º PA'!$P$5:$P$2027=J$1),('Diário 2º PA'!$F$5:$F$2027))+SUMPRODUCT(-('Diário 3º PA'!$E$5:$E$2043='Analítico Cp.'!$B99),-('Diário 3º PA'!$P$5:$P$2043=J$1),('Diário 3º PA'!$F$5:$F$2043))+SUMPRODUCT(-('Diário 4º PA'!$E$5:$E$2010='Analítico Cp.'!$B99),-('Diário 4º PA'!$P$5:$P$2010=J$1),('Diário 4º PA'!$F$5:$F$2010))+SUMPRODUCT(-(Comp.!$D$5:$D$254='Analítico Cp.'!$B99),-(Comp.!$L$5:$L$254=J$1),(Comp.!$E$5:$E$254))</f>
        <v>0</v>
      </c>
      <c r="K99" s="15">
        <f>SUMPRODUCT(-('Diário 1º PA'!$E$5:$E$1982='Analítico Cp.'!$B99),-('Diário 1º PA'!$P$5:$P$1982=K$1),('Diário 1º PA'!$F$5:$F$1982))+SUMPRODUCT(-('Diário 2º PA'!$E$5:$E$2027='Analítico Cp.'!$B99),-('Diário 2º PA'!$P$5:$P$2027=K$1),('Diário 2º PA'!$F$5:$F$2027))+SUMPRODUCT(-('Diário 3º PA'!$E$5:$E$2043='Analítico Cp.'!$B99),-('Diário 3º PA'!$P$5:$P$2043=K$1),('Diário 3º PA'!$F$5:$F$2043))+SUMPRODUCT(-('Diário 4º PA'!$E$5:$E$2010='Analítico Cp.'!$B99),-('Diário 4º PA'!$P$5:$P$2010=K$1),('Diário 4º PA'!$F$5:$F$2010))+SUMPRODUCT(-(Comp.!$D$5:$D$254='Analítico Cp.'!$B99),-(Comp.!$L$5:$L$254=K$1),(Comp.!$E$5:$E$254))</f>
        <v>0</v>
      </c>
      <c r="L99" s="15">
        <f>SUMPRODUCT(-('Diário 1º PA'!$E$5:$E$1982='Analítico Cp.'!$B99),-('Diário 1º PA'!$P$5:$P$1982=L$1),('Diário 1º PA'!$F$5:$F$1982))+SUMPRODUCT(-('Diário 2º PA'!$E$5:$E$2027='Analítico Cp.'!$B99),-('Diário 2º PA'!$P$5:$P$2027=L$1),('Diário 2º PA'!$F$5:$F$2027))+SUMPRODUCT(-('Diário 3º PA'!$E$5:$E$2043='Analítico Cp.'!$B99),-('Diário 3º PA'!$P$5:$P$2043=L$1),('Diário 3º PA'!$F$5:$F$2043))+SUMPRODUCT(-('Diário 4º PA'!$E$5:$E$2010='Analítico Cp.'!$B99),-('Diário 4º PA'!$P$5:$P$2010=L$1),('Diário 4º PA'!$F$5:$F$2010))+SUMPRODUCT(-(Comp.!$D$5:$D$254='Analítico Cp.'!$B99),-(Comp.!$L$5:$L$254=L$1),(Comp.!$E$5:$E$254))</f>
        <v>0</v>
      </c>
      <c r="M99" s="15">
        <f>SUMPRODUCT(-('Diário 1º PA'!$E$5:$E$1982='Analítico Cp.'!$B99),-('Diário 1º PA'!$P$5:$P$1982=M$1),('Diário 1º PA'!$F$5:$F$1982))+SUMPRODUCT(-('Diário 2º PA'!$E$5:$E$2027='Analítico Cp.'!$B99),-('Diário 2º PA'!$P$5:$P$2027=M$1),('Diário 2º PA'!$F$5:$F$2027))+SUMPRODUCT(-('Diário 3º PA'!$E$5:$E$2043='Analítico Cp.'!$B99),-('Diário 3º PA'!$P$5:$P$2043=M$1),('Diário 3º PA'!$F$5:$F$2043))+SUMPRODUCT(-('Diário 4º PA'!$E$5:$E$2010='Analítico Cp.'!$B99),-('Diário 4º PA'!$P$5:$P$2010=M$1),('Diário 4º PA'!$F$5:$F$2010))+SUMPRODUCT(-(Comp.!$D$5:$D$254='Analítico Cp.'!$B99),-(Comp.!$L$5:$L$254=M$1),(Comp.!$E$5:$E$254))</f>
        <v>0</v>
      </c>
      <c r="N99" s="15">
        <f>SUMPRODUCT(-('Diário 1º PA'!$E$5:$E$1982='Analítico Cp.'!$B99),-('Diário 1º PA'!$P$5:$P$1982=N$1),('Diário 1º PA'!$F$5:$F$1982))+SUMPRODUCT(-('Diário 2º PA'!$E$5:$E$2027='Analítico Cp.'!$B99),-('Diário 2º PA'!$P$5:$P$2027=N$1),('Diário 2º PA'!$F$5:$F$2027))+SUMPRODUCT(-('Diário 3º PA'!$E$5:$E$2043='Analítico Cp.'!$B99),-('Diário 3º PA'!$P$5:$P$2043=N$1),('Diário 3º PA'!$F$5:$F$2043))+SUMPRODUCT(-('Diário 4º PA'!$E$5:$E$2010='Analítico Cp.'!$B99),-('Diário 4º PA'!$P$5:$P$2010=N$1),('Diário 4º PA'!$F$5:$F$2010))+SUMPRODUCT(-(Comp.!$D$5:$D$254='Analítico Cp.'!$B99),-(Comp.!$L$5:$L$254=N$1),(Comp.!$E$5:$E$254))</f>
        <v>0</v>
      </c>
      <c r="O99" s="16">
        <f t="shared" si="12"/>
        <v>7664.0899999999992</v>
      </c>
      <c r="P99" s="191">
        <f t="shared" si="13"/>
        <v>6.6328229871105661E-4</v>
      </c>
    </row>
    <row r="100" spans="1:16" ht="23.25" customHeight="1" x14ac:dyDescent="0.2">
      <c r="A100" s="68" t="s">
        <v>199</v>
      </c>
      <c r="B100" s="114" t="s">
        <v>0</v>
      </c>
      <c r="C100" s="15">
        <f>SUMPRODUCT(-('Diário 1º PA'!$E$5:$E$1982='Analítico Cp.'!$B100),-('Diário 1º PA'!$P$5:$P$1982=C$1),('Diário 1º PA'!$F$5:$F$1982))+SUMPRODUCT(-('Diário 2º PA'!$E$5:$E$2027='Analítico Cp.'!$B100),-('Diário 2º PA'!$P$5:$P$2027=C$1),('Diário 2º PA'!$F$5:$F$2027))+SUMPRODUCT(-('Diário 3º PA'!$E$5:$E$2043='Analítico Cp.'!$B100),-('Diário 3º PA'!$P$5:$P$2043=C$1),('Diário 3º PA'!$F$5:$F$2043))+SUMPRODUCT(-('Diário 4º PA'!$E$5:$E$2010='Analítico Cp.'!$B100),-('Diário 4º PA'!$P$5:$P$2010=C$1),('Diário 4º PA'!$F$5:$F$2010))+SUMPRODUCT(-(Comp.!$D$5:$D$254='Analítico Cp.'!$B100),-(Comp.!$L$5:$L$254=C$1),(Comp.!$E$5:$E$254))</f>
        <v>0</v>
      </c>
      <c r="D100" s="15">
        <f>SUMPRODUCT(-('Diário 1º PA'!$E$5:$E$1982='Analítico Cp.'!$B100),-('Diário 1º PA'!$P$5:$P$1982=D$1),('Diário 1º PA'!$F$5:$F$1982))+SUMPRODUCT(-('Diário 2º PA'!$E$5:$E$2027='Analítico Cp.'!$B100),-('Diário 2º PA'!$P$5:$P$2027=D$1),('Diário 2º PA'!$F$5:$F$2027))+SUMPRODUCT(-('Diário 3º PA'!$E$5:$E$2043='Analítico Cp.'!$B100),-('Diário 3º PA'!$P$5:$P$2043=D$1),('Diário 3º PA'!$F$5:$F$2043))+SUMPRODUCT(-('Diário 4º PA'!$E$5:$E$2010='Analítico Cp.'!$B100),-('Diário 4º PA'!$P$5:$P$2010=D$1),('Diário 4º PA'!$F$5:$F$2010))+SUMPRODUCT(-(Comp.!$D$5:$D$254='Analítico Cp.'!$B100),-(Comp.!$L$5:$L$254=D$1),(Comp.!$E$5:$E$254))</f>
        <v>818.78000000000009</v>
      </c>
      <c r="E100" s="15">
        <f>SUMPRODUCT(-('Diário 1º PA'!$E$5:$E$1982='Analítico Cp.'!$B100),-('Diário 1º PA'!$P$5:$P$1982=E$1),('Diário 1º PA'!$F$5:$F$1982))+SUMPRODUCT(-('Diário 2º PA'!$E$5:$E$2027='Analítico Cp.'!$B100),-('Diário 2º PA'!$P$5:$P$2027=E$1),('Diário 2º PA'!$F$5:$F$2027))+SUMPRODUCT(-('Diário 3º PA'!$E$5:$E$2043='Analítico Cp.'!$B100),-('Diário 3º PA'!$P$5:$P$2043=E$1),('Diário 3º PA'!$F$5:$F$2043))+SUMPRODUCT(-('Diário 4º PA'!$E$5:$E$2010='Analítico Cp.'!$B100),-('Diário 4º PA'!$P$5:$P$2010=E$1),('Diário 4º PA'!$F$5:$F$2010))+SUMPRODUCT(-(Comp.!$D$5:$D$254='Analítico Cp.'!$B100),-(Comp.!$L$5:$L$254=E$1),(Comp.!$E$5:$E$254))</f>
        <v>6990.2900000000009</v>
      </c>
      <c r="F100" s="15">
        <f>SUMPRODUCT(-('Diário 1º PA'!$E$5:$E$1982='Analítico Cp.'!$B100),-('Diário 1º PA'!$P$5:$P$1982=F$1),('Diário 1º PA'!$F$5:$F$1982))+SUMPRODUCT(-('Diário 2º PA'!$E$5:$E$2027='Analítico Cp.'!$B100),-('Diário 2º PA'!$P$5:$P$2027=F$1),('Diário 2º PA'!$F$5:$F$2027))+SUMPRODUCT(-('Diário 3º PA'!$E$5:$E$2043='Analítico Cp.'!$B100),-('Diário 3º PA'!$P$5:$P$2043=F$1),('Diário 3º PA'!$F$5:$F$2043))+SUMPRODUCT(-('Diário 4º PA'!$E$5:$E$2010='Analítico Cp.'!$B100),-('Diário 4º PA'!$P$5:$P$2010=F$1),('Diário 4º PA'!$F$5:$F$2010))+SUMPRODUCT(-(Comp.!$D$5:$D$254='Analítico Cp.'!$B100),-(Comp.!$L$5:$L$254=F$1),(Comp.!$E$5:$E$254))</f>
        <v>0</v>
      </c>
      <c r="G100" s="15">
        <f>SUMPRODUCT(-('Diário 1º PA'!$E$5:$E$1982='Analítico Cp.'!$B100),-('Diário 1º PA'!$P$5:$P$1982=G$1),('Diário 1º PA'!$F$5:$F$1982))+SUMPRODUCT(-('Diário 2º PA'!$E$5:$E$2027='Analítico Cp.'!$B100),-('Diário 2º PA'!$P$5:$P$2027=G$1),('Diário 2º PA'!$F$5:$F$2027))+SUMPRODUCT(-('Diário 3º PA'!$E$5:$E$2043='Analítico Cp.'!$B100),-('Diário 3º PA'!$P$5:$P$2043=G$1),('Diário 3º PA'!$F$5:$F$2043))+SUMPRODUCT(-('Diário 4º PA'!$E$5:$E$2010='Analítico Cp.'!$B100),-('Diário 4º PA'!$P$5:$P$2010=G$1),('Diário 4º PA'!$F$5:$F$2010))+SUMPRODUCT(-(Comp.!$D$5:$D$254='Analítico Cp.'!$B100),-(Comp.!$L$5:$L$254=G$1),(Comp.!$E$5:$E$254))</f>
        <v>0</v>
      </c>
      <c r="H100" s="15">
        <f>SUMPRODUCT(-('Diário 1º PA'!$E$5:$E$1982='Analítico Cp.'!$B100),-('Diário 1º PA'!$P$5:$P$1982=H$1),('Diário 1º PA'!$F$5:$F$1982))+SUMPRODUCT(-('Diário 2º PA'!$E$5:$E$2027='Analítico Cp.'!$B100),-('Diário 2º PA'!$P$5:$P$2027=H$1),('Diário 2º PA'!$F$5:$F$2027))+SUMPRODUCT(-('Diário 3º PA'!$E$5:$E$2043='Analítico Cp.'!$B100),-('Diário 3º PA'!$P$5:$P$2043=H$1),('Diário 3º PA'!$F$5:$F$2043))+SUMPRODUCT(-('Diário 4º PA'!$E$5:$E$2010='Analítico Cp.'!$B100),-('Diário 4º PA'!$P$5:$P$2010=H$1),('Diário 4º PA'!$F$5:$F$2010))+SUMPRODUCT(-(Comp.!$D$5:$D$254='Analítico Cp.'!$B100),-(Comp.!$L$5:$L$254=H$1),(Comp.!$E$5:$E$254))</f>
        <v>0</v>
      </c>
      <c r="I100" s="15">
        <f>SUMPRODUCT(-('Diário 1º PA'!$E$5:$E$1982='Analítico Cp.'!$B100),-('Diário 1º PA'!$P$5:$P$1982=I$1),('Diário 1º PA'!$F$5:$F$1982))+SUMPRODUCT(-('Diário 2º PA'!$E$5:$E$2027='Analítico Cp.'!$B100),-('Diário 2º PA'!$P$5:$P$2027=I$1),('Diário 2º PA'!$F$5:$F$2027))+SUMPRODUCT(-('Diário 3º PA'!$E$5:$E$2043='Analítico Cp.'!$B100),-('Diário 3º PA'!$P$5:$P$2043=I$1),('Diário 3º PA'!$F$5:$F$2043))+SUMPRODUCT(-('Diário 4º PA'!$E$5:$E$2010='Analítico Cp.'!$B100),-('Diário 4º PA'!$P$5:$P$2010=I$1),('Diário 4º PA'!$F$5:$F$2010))+SUMPRODUCT(-(Comp.!$D$5:$D$254='Analítico Cp.'!$B100),-(Comp.!$L$5:$L$254=I$1),(Comp.!$E$5:$E$254))</f>
        <v>0</v>
      </c>
      <c r="J100" s="15">
        <f>SUMPRODUCT(-('Diário 1º PA'!$E$5:$E$1982='Analítico Cp.'!$B100),-('Diário 1º PA'!$P$5:$P$1982=J$1),('Diário 1º PA'!$F$5:$F$1982))+SUMPRODUCT(-('Diário 2º PA'!$E$5:$E$2027='Analítico Cp.'!$B100),-('Diário 2º PA'!$P$5:$P$2027=J$1),('Diário 2º PA'!$F$5:$F$2027))+SUMPRODUCT(-('Diário 3º PA'!$E$5:$E$2043='Analítico Cp.'!$B100),-('Diário 3º PA'!$P$5:$P$2043=J$1),('Diário 3º PA'!$F$5:$F$2043))+SUMPRODUCT(-('Diário 4º PA'!$E$5:$E$2010='Analítico Cp.'!$B100),-('Diário 4º PA'!$P$5:$P$2010=J$1),('Diário 4º PA'!$F$5:$F$2010))+SUMPRODUCT(-(Comp.!$D$5:$D$254='Analítico Cp.'!$B100),-(Comp.!$L$5:$L$254=J$1),(Comp.!$E$5:$E$254))</f>
        <v>0</v>
      </c>
      <c r="K100" s="15">
        <f>SUMPRODUCT(-('Diário 1º PA'!$E$5:$E$1982='Analítico Cp.'!$B100),-('Diário 1º PA'!$P$5:$P$1982=K$1),('Diário 1º PA'!$F$5:$F$1982))+SUMPRODUCT(-('Diário 2º PA'!$E$5:$E$2027='Analítico Cp.'!$B100),-('Diário 2º PA'!$P$5:$P$2027=K$1),('Diário 2º PA'!$F$5:$F$2027))+SUMPRODUCT(-('Diário 3º PA'!$E$5:$E$2043='Analítico Cp.'!$B100),-('Diário 3º PA'!$P$5:$P$2043=K$1),('Diário 3º PA'!$F$5:$F$2043))+SUMPRODUCT(-('Diário 4º PA'!$E$5:$E$2010='Analítico Cp.'!$B100),-('Diário 4º PA'!$P$5:$P$2010=K$1),('Diário 4º PA'!$F$5:$F$2010))+SUMPRODUCT(-(Comp.!$D$5:$D$254='Analítico Cp.'!$B100),-(Comp.!$L$5:$L$254=K$1),(Comp.!$E$5:$E$254))</f>
        <v>0</v>
      </c>
      <c r="L100" s="15">
        <f>SUMPRODUCT(-('Diário 1º PA'!$E$5:$E$1982='Analítico Cp.'!$B100),-('Diário 1º PA'!$P$5:$P$1982=L$1),('Diário 1º PA'!$F$5:$F$1982))+SUMPRODUCT(-('Diário 2º PA'!$E$5:$E$2027='Analítico Cp.'!$B100),-('Diário 2º PA'!$P$5:$P$2027=L$1),('Diário 2º PA'!$F$5:$F$2027))+SUMPRODUCT(-('Diário 3º PA'!$E$5:$E$2043='Analítico Cp.'!$B100),-('Diário 3º PA'!$P$5:$P$2043=L$1),('Diário 3º PA'!$F$5:$F$2043))+SUMPRODUCT(-('Diário 4º PA'!$E$5:$E$2010='Analítico Cp.'!$B100),-('Diário 4º PA'!$P$5:$P$2010=L$1),('Diário 4º PA'!$F$5:$F$2010))+SUMPRODUCT(-(Comp.!$D$5:$D$254='Analítico Cp.'!$B100),-(Comp.!$L$5:$L$254=L$1),(Comp.!$E$5:$E$254))</f>
        <v>0</v>
      </c>
      <c r="M100" s="15">
        <f>SUMPRODUCT(-('Diário 1º PA'!$E$5:$E$1982='Analítico Cp.'!$B100),-('Diário 1º PA'!$P$5:$P$1982=M$1),('Diário 1º PA'!$F$5:$F$1982))+SUMPRODUCT(-('Diário 2º PA'!$E$5:$E$2027='Analítico Cp.'!$B100),-('Diário 2º PA'!$P$5:$P$2027=M$1),('Diário 2º PA'!$F$5:$F$2027))+SUMPRODUCT(-('Diário 3º PA'!$E$5:$E$2043='Analítico Cp.'!$B100),-('Diário 3º PA'!$P$5:$P$2043=M$1),('Diário 3º PA'!$F$5:$F$2043))+SUMPRODUCT(-('Diário 4º PA'!$E$5:$E$2010='Analítico Cp.'!$B100),-('Diário 4º PA'!$P$5:$P$2010=M$1),('Diário 4º PA'!$F$5:$F$2010))+SUMPRODUCT(-(Comp.!$D$5:$D$254='Analítico Cp.'!$B100),-(Comp.!$L$5:$L$254=M$1),(Comp.!$E$5:$E$254))</f>
        <v>0</v>
      </c>
      <c r="N100" s="15">
        <f>SUMPRODUCT(-('Diário 1º PA'!$E$5:$E$1982='Analítico Cp.'!$B100),-('Diário 1º PA'!$P$5:$P$1982=N$1),('Diário 1º PA'!$F$5:$F$1982))+SUMPRODUCT(-('Diário 2º PA'!$E$5:$E$2027='Analítico Cp.'!$B100),-('Diário 2º PA'!$P$5:$P$2027=N$1),('Diário 2º PA'!$F$5:$F$2027))+SUMPRODUCT(-('Diário 3º PA'!$E$5:$E$2043='Analítico Cp.'!$B100),-('Diário 3º PA'!$P$5:$P$2043=N$1),('Diário 3º PA'!$F$5:$F$2043))+SUMPRODUCT(-('Diário 4º PA'!$E$5:$E$2010='Analítico Cp.'!$B100),-('Diário 4º PA'!$P$5:$P$2010=N$1),('Diário 4º PA'!$F$5:$F$2010))+SUMPRODUCT(-(Comp.!$D$5:$D$254='Analítico Cp.'!$B100),-(Comp.!$L$5:$L$254=N$1),(Comp.!$E$5:$E$254))</f>
        <v>0</v>
      </c>
      <c r="O100" s="16">
        <f t="shared" si="12"/>
        <v>7809.0700000000006</v>
      </c>
      <c r="P100" s="191">
        <f t="shared" si="13"/>
        <v>6.7582947230467689E-4</v>
      </c>
    </row>
    <row r="101" spans="1:16" ht="23.25" customHeight="1" x14ac:dyDescent="0.2">
      <c r="A101" s="68" t="s">
        <v>200</v>
      </c>
      <c r="B101" s="115" t="s">
        <v>89</v>
      </c>
      <c r="C101" s="15">
        <f>SUMPRODUCT(-('Diário 1º PA'!$E$5:$E$1982='Analítico Cp.'!$B101),-('Diário 1º PA'!$P$5:$P$1982=C$1),('Diário 1º PA'!$F$5:$F$1982))+SUMPRODUCT(-('Diário 2º PA'!$E$5:$E$2027='Analítico Cp.'!$B101),-('Diário 2º PA'!$P$5:$P$2027=C$1),('Diário 2º PA'!$F$5:$F$2027))+SUMPRODUCT(-('Diário 3º PA'!$E$5:$E$2043='Analítico Cp.'!$B101),-('Diário 3º PA'!$P$5:$P$2043=C$1),('Diário 3º PA'!$F$5:$F$2043))+SUMPRODUCT(-('Diário 4º PA'!$E$5:$E$2010='Analítico Cp.'!$B101),-('Diário 4º PA'!$P$5:$P$2010=C$1),('Diário 4º PA'!$F$5:$F$2010))+SUMPRODUCT(-(Comp.!$D$5:$D$254='Analítico Cp.'!$B101),-(Comp.!$L$5:$L$254=C$1),(Comp.!$E$5:$E$254))</f>
        <v>0</v>
      </c>
      <c r="D101" s="15">
        <f>SUMPRODUCT(-('Diário 1º PA'!$E$5:$E$1982='Analítico Cp.'!$B101),-('Diário 1º PA'!$P$5:$P$1982=D$1),('Diário 1º PA'!$F$5:$F$1982))+SUMPRODUCT(-('Diário 2º PA'!$E$5:$E$2027='Analítico Cp.'!$B101),-('Diário 2º PA'!$P$5:$P$2027=D$1),('Diário 2º PA'!$F$5:$F$2027))+SUMPRODUCT(-('Diário 3º PA'!$E$5:$E$2043='Analítico Cp.'!$B101),-('Diário 3º PA'!$P$5:$P$2043=D$1),('Diário 3º PA'!$F$5:$F$2043))+SUMPRODUCT(-('Diário 4º PA'!$E$5:$E$2010='Analítico Cp.'!$B101),-('Diário 4º PA'!$P$5:$P$2010=D$1),('Diário 4º PA'!$F$5:$F$2010))+SUMPRODUCT(-(Comp.!$D$5:$D$254='Analítico Cp.'!$B101),-(Comp.!$L$5:$L$254=D$1),(Comp.!$E$5:$E$254))</f>
        <v>90</v>
      </c>
      <c r="E101" s="15">
        <f>SUMPRODUCT(-('Diário 1º PA'!$E$5:$E$1982='Analítico Cp.'!$B101),-('Diário 1º PA'!$P$5:$P$1982=E$1),('Diário 1º PA'!$F$5:$F$1982))+SUMPRODUCT(-('Diário 2º PA'!$E$5:$E$2027='Analítico Cp.'!$B101),-('Diário 2º PA'!$P$5:$P$2027=E$1),('Diário 2º PA'!$F$5:$F$2027))+SUMPRODUCT(-('Diário 3º PA'!$E$5:$E$2043='Analítico Cp.'!$B101),-('Diário 3º PA'!$P$5:$P$2043=E$1),('Diário 3º PA'!$F$5:$F$2043))+SUMPRODUCT(-('Diário 4º PA'!$E$5:$E$2010='Analítico Cp.'!$B101),-('Diário 4º PA'!$P$5:$P$2010=E$1),('Diário 4º PA'!$F$5:$F$2010))+SUMPRODUCT(-(Comp.!$D$5:$D$254='Analítico Cp.'!$B101),-(Comp.!$L$5:$L$254=E$1),(Comp.!$E$5:$E$254))</f>
        <v>1799.7</v>
      </c>
      <c r="F101" s="15">
        <f>SUMPRODUCT(-('Diário 1º PA'!$E$5:$E$1982='Analítico Cp.'!$B101),-('Diário 1º PA'!$P$5:$P$1982=F$1),('Diário 1º PA'!$F$5:$F$1982))+SUMPRODUCT(-('Diário 2º PA'!$E$5:$E$2027='Analítico Cp.'!$B101),-('Diário 2º PA'!$P$5:$P$2027=F$1),('Diário 2º PA'!$F$5:$F$2027))+SUMPRODUCT(-('Diário 3º PA'!$E$5:$E$2043='Analítico Cp.'!$B101),-('Diário 3º PA'!$P$5:$P$2043=F$1),('Diário 3º PA'!$F$5:$F$2043))+SUMPRODUCT(-('Diário 4º PA'!$E$5:$E$2010='Analítico Cp.'!$B101),-('Diário 4º PA'!$P$5:$P$2010=F$1),('Diário 4º PA'!$F$5:$F$2010))+SUMPRODUCT(-(Comp.!$D$5:$D$254='Analítico Cp.'!$B101),-(Comp.!$L$5:$L$254=F$1),(Comp.!$E$5:$E$254))</f>
        <v>0</v>
      </c>
      <c r="G101" s="15">
        <f>SUMPRODUCT(-('Diário 1º PA'!$E$5:$E$1982='Analítico Cp.'!$B101),-('Diário 1º PA'!$P$5:$P$1982=G$1),('Diário 1º PA'!$F$5:$F$1982))+SUMPRODUCT(-('Diário 2º PA'!$E$5:$E$2027='Analítico Cp.'!$B101),-('Diário 2º PA'!$P$5:$P$2027=G$1),('Diário 2º PA'!$F$5:$F$2027))+SUMPRODUCT(-('Diário 3º PA'!$E$5:$E$2043='Analítico Cp.'!$B101),-('Diário 3º PA'!$P$5:$P$2043=G$1),('Diário 3º PA'!$F$5:$F$2043))+SUMPRODUCT(-('Diário 4º PA'!$E$5:$E$2010='Analítico Cp.'!$B101),-('Diário 4º PA'!$P$5:$P$2010=G$1),('Diário 4º PA'!$F$5:$F$2010))+SUMPRODUCT(-(Comp.!$D$5:$D$254='Analítico Cp.'!$B101),-(Comp.!$L$5:$L$254=G$1),(Comp.!$E$5:$E$254))</f>
        <v>0</v>
      </c>
      <c r="H101" s="15">
        <f>SUMPRODUCT(-('Diário 1º PA'!$E$5:$E$1982='Analítico Cp.'!$B101),-('Diário 1º PA'!$P$5:$P$1982=H$1),('Diário 1º PA'!$F$5:$F$1982))+SUMPRODUCT(-('Diário 2º PA'!$E$5:$E$2027='Analítico Cp.'!$B101),-('Diário 2º PA'!$P$5:$P$2027=H$1),('Diário 2º PA'!$F$5:$F$2027))+SUMPRODUCT(-('Diário 3º PA'!$E$5:$E$2043='Analítico Cp.'!$B101),-('Diário 3º PA'!$P$5:$P$2043=H$1),('Diário 3º PA'!$F$5:$F$2043))+SUMPRODUCT(-('Diário 4º PA'!$E$5:$E$2010='Analítico Cp.'!$B101),-('Diário 4º PA'!$P$5:$P$2010=H$1),('Diário 4º PA'!$F$5:$F$2010))+SUMPRODUCT(-(Comp.!$D$5:$D$254='Analítico Cp.'!$B101),-(Comp.!$L$5:$L$254=H$1),(Comp.!$E$5:$E$254))</f>
        <v>0</v>
      </c>
      <c r="I101" s="15">
        <f>SUMPRODUCT(-('Diário 1º PA'!$E$5:$E$1982='Analítico Cp.'!$B101),-('Diário 1º PA'!$P$5:$P$1982=I$1),('Diário 1º PA'!$F$5:$F$1982))+SUMPRODUCT(-('Diário 2º PA'!$E$5:$E$2027='Analítico Cp.'!$B101),-('Diário 2º PA'!$P$5:$P$2027=I$1),('Diário 2º PA'!$F$5:$F$2027))+SUMPRODUCT(-('Diário 3º PA'!$E$5:$E$2043='Analítico Cp.'!$B101),-('Diário 3º PA'!$P$5:$P$2043=I$1),('Diário 3º PA'!$F$5:$F$2043))+SUMPRODUCT(-('Diário 4º PA'!$E$5:$E$2010='Analítico Cp.'!$B101),-('Diário 4º PA'!$P$5:$P$2010=I$1),('Diário 4º PA'!$F$5:$F$2010))+SUMPRODUCT(-(Comp.!$D$5:$D$254='Analítico Cp.'!$B101),-(Comp.!$L$5:$L$254=I$1),(Comp.!$E$5:$E$254))</f>
        <v>0</v>
      </c>
      <c r="J101" s="15">
        <f>SUMPRODUCT(-('Diário 1º PA'!$E$5:$E$1982='Analítico Cp.'!$B101),-('Diário 1º PA'!$P$5:$P$1982=J$1),('Diário 1º PA'!$F$5:$F$1982))+SUMPRODUCT(-('Diário 2º PA'!$E$5:$E$2027='Analítico Cp.'!$B101),-('Diário 2º PA'!$P$5:$P$2027=J$1),('Diário 2º PA'!$F$5:$F$2027))+SUMPRODUCT(-('Diário 3º PA'!$E$5:$E$2043='Analítico Cp.'!$B101),-('Diário 3º PA'!$P$5:$P$2043=J$1),('Diário 3º PA'!$F$5:$F$2043))+SUMPRODUCT(-('Diário 4º PA'!$E$5:$E$2010='Analítico Cp.'!$B101),-('Diário 4º PA'!$P$5:$P$2010=J$1),('Diário 4º PA'!$F$5:$F$2010))+SUMPRODUCT(-(Comp.!$D$5:$D$254='Analítico Cp.'!$B101),-(Comp.!$L$5:$L$254=J$1),(Comp.!$E$5:$E$254))</f>
        <v>0</v>
      </c>
      <c r="K101" s="15">
        <f>SUMPRODUCT(-('Diário 1º PA'!$E$5:$E$1982='Analítico Cp.'!$B101),-('Diário 1º PA'!$P$5:$P$1982=K$1),('Diário 1º PA'!$F$5:$F$1982))+SUMPRODUCT(-('Diário 2º PA'!$E$5:$E$2027='Analítico Cp.'!$B101),-('Diário 2º PA'!$P$5:$P$2027=K$1),('Diário 2º PA'!$F$5:$F$2027))+SUMPRODUCT(-('Diário 3º PA'!$E$5:$E$2043='Analítico Cp.'!$B101),-('Diário 3º PA'!$P$5:$P$2043=K$1),('Diário 3º PA'!$F$5:$F$2043))+SUMPRODUCT(-('Diário 4º PA'!$E$5:$E$2010='Analítico Cp.'!$B101),-('Diário 4º PA'!$P$5:$P$2010=K$1),('Diário 4º PA'!$F$5:$F$2010))+SUMPRODUCT(-(Comp.!$D$5:$D$254='Analítico Cp.'!$B101),-(Comp.!$L$5:$L$254=K$1),(Comp.!$E$5:$E$254))</f>
        <v>0</v>
      </c>
      <c r="L101" s="15">
        <f>SUMPRODUCT(-('Diário 1º PA'!$E$5:$E$1982='Analítico Cp.'!$B101),-('Diário 1º PA'!$P$5:$P$1982=L$1),('Diário 1º PA'!$F$5:$F$1982))+SUMPRODUCT(-('Diário 2º PA'!$E$5:$E$2027='Analítico Cp.'!$B101),-('Diário 2º PA'!$P$5:$P$2027=L$1),('Diário 2º PA'!$F$5:$F$2027))+SUMPRODUCT(-('Diário 3º PA'!$E$5:$E$2043='Analítico Cp.'!$B101),-('Diário 3º PA'!$P$5:$P$2043=L$1),('Diário 3º PA'!$F$5:$F$2043))+SUMPRODUCT(-('Diário 4º PA'!$E$5:$E$2010='Analítico Cp.'!$B101),-('Diário 4º PA'!$P$5:$P$2010=L$1),('Diário 4º PA'!$F$5:$F$2010))+SUMPRODUCT(-(Comp.!$D$5:$D$254='Analítico Cp.'!$B101),-(Comp.!$L$5:$L$254=L$1),(Comp.!$E$5:$E$254))</f>
        <v>0</v>
      </c>
      <c r="M101" s="15">
        <f>SUMPRODUCT(-('Diário 1º PA'!$E$5:$E$1982='Analítico Cp.'!$B101),-('Diário 1º PA'!$P$5:$P$1982=M$1),('Diário 1º PA'!$F$5:$F$1982))+SUMPRODUCT(-('Diário 2º PA'!$E$5:$E$2027='Analítico Cp.'!$B101),-('Diário 2º PA'!$P$5:$P$2027=M$1),('Diário 2º PA'!$F$5:$F$2027))+SUMPRODUCT(-('Diário 3º PA'!$E$5:$E$2043='Analítico Cp.'!$B101),-('Diário 3º PA'!$P$5:$P$2043=M$1),('Diário 3º PA'!$F$5:$F$2043))+SUMPRODUCT(-('Diário 4º PA'!$E$5:$E$2010='Analítico Cp.'!$B101),-('Diário 4º PA'!$P$5:$P$2010=M$1),('Diário 4º PA'!$F$5:$F$2010))+SUMPRODUCT(-(Comp.!$D$5:$D$254='Analítico Cp.'!$B101),-(Comp.!$L$5:$L$254=M$1),(Comp.!$E$5:$E$254))</f>
        <v>0</v>
      </c>
      <c r="N101" s="15">
        <f>SUMPRODUCT(-('Diário 1º PA'!$E$5:$E$1982='Analítico Cp.'!$B101),-('Diário 1º PA'!$P$5:$P$1982=N$1),('Diário 1º PA'!$F$5:$F$1982))+SUMPRODUCT(-('Diário 2º PA'!$E$5:$E$2027='Analítico Cp.'!$B101),-('Diário 2º PA'!$P$5:$P$2027=N$1),('Diário 2º PA'!$F$5:$F$2027))+SUMPRODUCT(-('Diário 3º PA'!$E$5:$E$2043='Analítico Cp.'!$B101),-('Diário 3º PA'!$P$5:$P$2043=N$1),('Diário 3º PA'!$F$5:$F$2043))+SUMPRODUCT(-('Diário 4º PA'!$E$5:$E$2010='Analítico Cp.'!$B101),-('Diário 4º PA'!$P$5:$P$2010=N$1),('Diário 4º PA'!$F$5:$F$2010))+SUMPRODUCT(-(Comp.!$D$5:$D$254='Analítico Cp.'!$B101),-(Comp.!$L$5:$L$254=N$1),(Comp.!$E$5:$E$254))</f>
        <v>0</v>
      </c>
      <c r="O101" s="16">
        <f t="shared" si="12"/>
        <v>1889.7</v>
      </c>
      <c r="P101" s="191">
        <f t="shared" si="13"/>
        <v>1.6354251579434528E-4</v>
      </c>
    </row>
    <row r="102" spans="1:16" ht="23.25" customHeight="1" x14ac:dyDescent="0.2">
      <c r="A102" s="68" t="s">
        <v>201</v>
      </c>
      <c r="B102" s="116" t="s">
        <v>222</v>
      </c>
      <c r="C102" s="15">
        <f>SUMPRODUCT(-('Diário 1º PA'!$E$5:$E$1982='Analítico Cp.'!$B102),-('Diário 1º PA'!$P$5:$P$1982=C$1),('Diário 1º PA'!$F$5:$F$1982))+SUMPRODUCT(-('Diário 2º PA'!$E$5:$E$2027='Analítico Cp.'!$B102),-('Diário 2º PA'!$P$5:$P$2027=C$1),('Diário 2º PA'!$F$5:$F$2027))+SUMPRODUCT(-('Diário 3º PA'!$E$5:$E$2043='Analítico Cp.'!$B102),-('Diário 3º PA'!$P$5:$P$2043=C$1),('Diário 3º PA'!$F$5:$F$2043))+SUMPRODUCT(-('Diário 4º PA'!$E$5:$E$2010='Analítico Cp.'!$B102),-('Diário 4º PA'!$P$5:$P$2010=C$1),('Diário 4º PA'!$F$5:$F$2010))+SUMPRODUCT(-(Comp.!$D$5:$D$254='Analítico Cp.'!$B102),-(Comp.!$L$5:$L$254=C$1),(Comp.!$E$5:$E$254))</f>
        <v>0</v>
      </c>
      <c r="D102" s="15">
        <f>SUMPRODUCT(-('Diário 1º PA'!$E$5:$E$1982='Analítico Cp.'!$B102),-('Diário 1º PA'!$P$5:$P$1982=D$1),('Diário 1º PA'!$F$5:$F$1982))+SUMPRODUCT(-('Diário 2º PA'!$E$5:$E$2027='Analítico Cp.'!$B102),-('Diário 2º PA'!$P$5:$P$2027=D$1),('Diário 2º PA'!$F$5:$F$2027))+SUMPRODUCT(-('Diário 3º PA'!$E$5:$E$2043='Analítico Cp.'!$B102),-('Diário 3º PA'!$P$5:$P$2043=D$1),('Diário 3º PA'!$F$5:$F$2043))+SUMPRODUCT(-('Diário 4º PA'!$E$5:$E$2010='Analítico Cp.'!$B102),-('Diário 4º PA'!$P$5:$P$2010=D$1),('Diário 4º PA'!$F$5:$F$2010))+SUMPRODUCT(-(Comp.!$D$5:$D$254='Analítico Cp.'!$B102),-(Comp.!$L$5:$L$254=D$1),(Comp.!$E$5:$E$254))</f>
        <v>0</v>
      </c>
      <c r="E102" s="15">
        <f>SUMPRODUCT(-('Diário 1º PA'!$E$5:$E$1982='Analítico Cp.'!$B102),-('Diário 1º PA'!$P$5:$P$1982=E$1),('Diário 1º PA'!$F$5:$F$1982))+SUMPRODUCT(-('Diário 2º PA'!$E$5:$E$2027='Analítico Cp.'!$B102),-('Diário 2º PA'!$P$5:$P$2027=E$1),('Diário 2º PA'!$F$5:$F$2027))+SUMPRODUCT(-('Diário 3º PA'!$E$5:$E$2043='Analítico Cp.'!$B102),-('Diário 3º PA'!$P$5:$P$2043=E$1),('Diário 3º PA'!$F$5:$F$2043))+SUMPRODUCT(-('Diário 4º PA'!$E$5:$E$2010='Analítico Cp.'!$B102),-('Diário 4º PA'!$P$5:$P$2010=E$1),('Diário 4º PA'!$F$5:$F$2010))+SUMPRODUCT(-(Comp.!$D$5:$D$254='Analítico Cp.'!$B102),-(Comp.!$L$5:$L$254=E$1),(Comp.!$E$5:$E$254))</f>
        <v>0</v>
      </c>
      <c r="F102" s="15">
        <f>SUMPRODUCT(-('Diário 1º PA'!$E$5:$E$1982='Analítico Cp.'!$B102),-('Diário 1º PA'!$P$5:$P$1982=F$1),('Diário 1º PA'!$F$5:$F$1982))+SUMPRODUCT(-('Diário 2º PA'!$E$5:$E$2027='Analítico Cp.'!$B102),-('Diário 2º PA'!$P$5:$P$2027=F$1),('Diário 2º PA'!$F$5:$F$2027))+SUMPRODUCT(-('Diário 3º PA'!$E$5:$E$2043='Analítico Cp.'!$B102),-('Diário 3º PA'!$P$5:$P$2043=F$1),('Diário 3º PA'!$F$5:$F$2043))+SUMPRODUCT(-('Diário 4º PA'!$E$5:$E$2010='Analítico Cp.'!$B102),-('Diário 4º PA'!$P$5:$P$2010=F$1),('Diário 4º PA'!$F$5:$F$2010))+SUMPRODUCT(-(Comp.!$D$5:$D$254='Analítico Cp.'!$B102),-(Comp.!$L$5:$L$254=F$1),(Comp.!$E$5:$E$254))</f>
        <v>0</v>
      </c>
      <c r="G102" s="15">
        <f>SUMPRODUCT(-('Diário 1º PA'!$E$5:$E$1982='Analítico Cp.'!$B102),-('Diário 1º PA'!$P$5:$P$1982=G$1),('Diário 1º PA'!$F$5:$F$1982))+SUMPRODUCT(-('Diário 2º PA'!$E$5:$E$2027='Analítico Cp.'!$B102),-('Diário 2º PA'!$P$5:$P$2027=G$1),('Diário 2º PA'!$F$5:$F$2027))+SUMPRODUCT(-('Diário 3º PA'!$E$5:$E$2043='Analítico Cp.'!$B102),-('Diário 3º PA'!$P$5:$P$2043=G$1),('Diário 3º PA'!$F$5:$F$2043))+SUMPRODUCT(-('Diário 4º PA'!$E$5:$E$2010='Analítico Cp.'!$B102),-('Diário 4º PA'!$P$5:$P$2010=G$1),('Diário 4º PA'!$F$5:$F$2010))+SUMPRODUCT(-(Comp.!$D$5:$D$254='Analítico Cp.'!$B102),-(Comp.!$L$5:$L$254=G$1),(Comp.!$E$5:$E$254))</f>
        <v>0</v>
      </c>
      <c r="H102" s="15">
        <f>SUMPRODUCT(-('Diário 1º PA'!$E$5:$E$1982='Analítico Cp.'!$B102),-('Diário 1º PA'!$P$5:$P$1982=H$1),('Diário 1º PA'!$F$5:$F$1982))+SUMPRODUCT(-('Diário 2º PA'!$E$5:$E$2027='Analítico Cp.'!$B102),-('Diário 2º PA'!$P$5:$P$2027=H$1),('Diário 2º PA'!$F$5:$F$2027))+SUMPRODUCT(-('Diário 3º PA'!$E$5:$E$2043='Analítico Cp.'!$B102),-('Diário 3º PA'!$P$5:$P$2043=H$1),('Diário 3º PA'!$F$5:$F$2043))+SUMPRODUCT(-('Diário 4º PA'!$E$5:$E$2010='Analítico Cp.'!$B102),-('Diário 4º PA'!$P$5:$P$2010=H$1),('Diário 4º PA'!$F$5:$F$2010))+SUMPRODUCT(-(Comp.!$D$5:$D$254='Analítico Cp.'!$B102),-(Comp.!$L$5:$L$254=H$1),(Comp.!$E$5:$E$254))</f>
        <v>0</v>
      </c>
      <c r="I102" s="15">
        <f>SUMPRODUCT(-('Diário 1º PA'!$E$5:$E$1982='Analítico Cp.'!$B102),-('Diário 1º PA'!$P$5:$P$1982=I$1),('Diário 1º PA'!$F$5:$F$1982))+SUMPRODUCT(-('Diário 2º PA'!$E$5:$E$2027='Analítico Cp.'!$B102),-('Diário 2º PA'!$P$5:$P$2027=I$1),('Diário 2º PA'!$F$5:$F$2027))+SUMPRODUCT(-('Diário 3º PA'!$E$5:$E$2043='Analítico Cp.'!$B102),-('Diário 3º PA'!$P$5:$P$2043=I$1),('Diário 3º PA'!$F$5:$F$2043))+SUMPRODUCT(-('Diário 4º PA'!$E$5:$E$2010='Analítico Cp.'!$B102),-('Diário 4º PA'!$P$5:$P$2010=I$1),('Diário 4º PA'!$F$5:$F$2010))+SUMPRODUCT(-(Comp.!$D$5:$D$254='Analítico Cp.'!$B102),-(Comp.!$L$5:$L$254=I$1),(Comp.!$E$5:$E$254))</f>
        <v>0</v>
      </c>
      <c r="J102" s="15">
        <f>SUMPRODUCT(-('Diário 1º PA'!$E$5:$E$1982='Analítico Cp.'!$B102),-('Diário 1º PA'!$P$5:$P$1982=J$1),('Diário 1º PA'!$F$5:$F$1982))+SUMPRODUCT(-('Diário 2º PA'!$E$5:$E$2027='Analítico Cp.'!$B102),-('Diário 2º PA'!$P$5:$P$2027=J$1),('Diário 2º PA'!$F$5:$F$2027))+SUMPRODUCT(-('Diário 3º PA'!$E$5:$E$2043='Analítico Cp.'!$B102),-('Diário 3º PA'!$P$5:$P$2043=J$1),('Diário 3º PA'!$F$5:$F$2043))+SUMPRODUCT(-('Diário 4º PA'!$E$5:$E$2010='Analítico Cp.'!$B102),-('Diário 4º PA'!$P$5:$P$2010=J$1),('Diário 4º PA'!$F$5:$F$2010))+SUMPRODUCT(-(Comp.!$D$5:$D$254='Analítico Cp.'!$B102),-(Comp.!$L$5:$L$254=J$1),(Comp.!$E$5:$E$254))</f>
        <v>0</v>
      </c>
      <c r="K102" s="15">
        <f>SUMPRODUCT(-('Diário 1º PA'!$E$5:$E$1982='Analítico Cp.'!$B102),-('Diário 1º PA'!$P$5:$P$1982=K$1),('Diário 1º PA'!$F$5:$F$1982))+SUMPRODUCT(-('Diário 2º PA'!$E$5:$E$2027='Analítico Cp.'!$B102),-('Diário 2º PA'!$P$5:$P$2027=K$1),('Diário 2º PA'!$F$5:$F$2027))+SUMPRODUCT(-('Diário 3º PA'!$E$5:$E$2043='Analítico Cp.'!$B102),-('Diário 3º PA'!$P$5:$P$2043=K$1),('Diário 3º PA'!$F$5:$F$2043))+SUMPRODUCT(-('Diário 4º PA'!$E$5:$E$2010='Analítico Cp.'!$B102),-('Diário 4º PA'!$P$5:$P$2010=K$1),('Diário 4º PA'!$F$5:$F$2010))+SUMPRODUCT(-(Comp.!$D$5:$D$254='Analítico Cp.'!$B102),-(Comp.!$L$5:$L$254=K$1),(Comp.!$E$5:$E$254))</f>
        <v>0</v>
      </c>
      <c r="L102" s="15">
        <f>SUMPRODUCT(-('Diário 1º PA'!$E$5:$E$1982='Analítico Cp.'!$B102),-('Diário 1º PA'!$P$5:$P$1982=L$1),('Diário 1º PA'!$F$5:$F$1982))+SUMPRODUCT(-('Diário 2º PA'!$E$5:$E$2027='Analítico Cp.'!$B102),-('Diário 2º PA'!$P$5:$P$2027=L$1),('Diário 2º PA'!$F$5:$F$2027))+SUMPRODUCT(-('Diário 3º PA'!$E$5:$E$2043='Analítico Cp.'!$B102),-('Diário 3º PA'!$P$5:$P$2043=L$1),('Diário 3º PA'!$F$5:$F$2043))+SUMPRODUCT(-('Diário 4º PA'!$E$5:$E$2010='Analítico Cp.'!$B102),-('Diário 4º PA'!$P$5:$P$2010=L$1),('Diário 4º PA'!$F$5:$F$2010))+SUMPRODUCT(-(Comp.!$D$5:$D$254='Analítico Cp.'!$B102),-(Comp.!$L$5:$L$254=L$1),(Comp.!$E$5:$E$254))</f>
        <v>0</v>
      </c>
      <c r="M102" s="15">
        <f>SUMPRODUCT(-('Diário 1º PA'!$E$5:$E$1982='Analítico Cp.'!$B102),-('Diário 1º PA'!$P$5:$P$1982=M$1),('Diário 1º PA'!$F$5:$F$1982))+SUMPRODUCT(-('Diário 2º PA'!$E$5:$E$2027='Analítico Cp.'!$B102),-('Diário 2º PA'!$P$5:$P$2027=M$1),('Diário 2º PA'!$F$5:$F$2027))+SUMPRODUCT(-('Diário 3º PA'!$E$5:$E$2043='Analítico Cp.'!$B102),-('Diário 3º PA'!$P$5:$P$2043=M$1),('Diário 3º PA'!$F$5:$F$2043))+SUMPRODUCT(-('Diário 4º PA'!$E$5:$E$2010='Analítico Cp.'!$B102),-('Diário 4º PA'!$P$5:$P$2010=M$1),('Diário 4º PA'!$F$5:$F$2010))+SUMPRODUCT(-(Comp.!$D$5:$D$254='Analítico Cp.'!$B102),-(Comp.!$L$5:$L$254=M$1),(Comp.!$E$5:$E$254))</f>
        <v>0</v>
      </c>
      <c r="N102" s="15">
        <f>SUMPRODUCT(-('Diário 1º PA'!$E$5:$E$1982='Analítico Cp.'!$B102),-('Diário 1º PA'!$P$5:$P$1982=N$1),('Diário 1º PA'!$F$5:$F$1982))+SUMPRODUCT(-('Diário 2º PA'!$E$5:$E$2027='Analítico Cp.'!$B102),-('Diário 2º PA'!$P$5:$P$2027=N$1),('Diário 2º PA'!$F$5:$F$2027))+SUMPRODUCT(-('Diário 3º PA'!$E$5:$E$2043='Analítico Cp.'!$B102),-('Diário 3º PA'!$P$5:$P$2043=N$1),('Diário 3º PA'!$F$5:$F$2043))+SUMPRODUCT(-('Diário 4º PA'!$E$5:$E$2010='Analítico Cp.'!$B102),-('Diário 4º PA'!$P$5:$P$2010=N$1),('Diário 4º PA'!$F$5:$F$2010))+SUMPRODUCT(-(Comp.!$D$5:$D$254='Analítico Cp.'!$B102),-(Comp.!$L$5:$L$254=N$1),(Comp.!$E$5:$E$254))</f>
        <v>0</v>
      </c>
      <c r="O102" s="16">
        <f t="shared" si="12"/>
        <v>0</v>
      </c>
      <c r="P102" s="191">
        <f t="shared" si="13"/>
        <v>0</v>
      </c>
    </row>
    <row r="103" spans="1:16" ht="23.25" customHeight="1" x14ac:dyDescent="0.2">
      <c r="A103" s="68" t="s">
        <v>202</v>
      </c>
      <c r="B103" s="115" t="s">
        <v>263</v>
      </c>
      <c r="C103" s="15">
        <f>SUMPRODUCT(-('Diário 1º PA'!$E$5:$E$1982='Analítico Cp.'!$B103),-('Diário 1º PA'!$P$5:$P$1982=C$1),('Diário 1º PA'!$F$5:$F$1982))+SUMPRODUCT(-('Diário 2º PA'!$E$5:$E$2027='Analítico Cp.'!$B103),-('Diário 2º PA'!$P$5:$P$2027=C$1),('Diário 2º PA'!$F$5:$F$2027))+SUMPRODUCT(-('Diário 3º PA'!$E$5:$E$2043='Analítico Cp.'!$B103),-('Diário 3º PA'!$P$5:$P$2043=C$1),('Diário 3º PA'!$F$5:$F$2043))+SUMPRODUCT(-('Diário 4º PA'!$E$5:$E$2010='Analítico Cp.'!$B103),-('Diário 4º PA'!$P$5:$P$2010=C$1),('Diário 4º PA'!$F$5:$F$2010))+SUMPRODUCT(-(Comp.!$D$5:$D$254='Analítico Cp.'!$B103),-(Comp.!$L$5:$L$254=C$1),(Comp.!$E$5:$E$254))</f>
        <v>0</v>
      </c>
      <c r="D103" s="15">
        <f>SUMPRODUCT(-('Diário 1º PA'!$E$5:$E$1982='Analítico Cp.'!$B103),-('Diário 1º PA'!$P$5:$P$1982=D$1),('Diário 1º PA'!$F$5:$F$1982))+SUMPRODUCT(-('Diário 2º PA'!$E$5:$E$2027='Analítico Cp.'!$B103),-('Diário 2º PA'!$P$5:$P$2027=D$1),('Diário 2º PA'!$F$5:$F$2027))+SUMPRODUCT(-('Diário 3º PA'!$E$5:$E$2043='Analítico Cp.'!$B103),-('Diário 3º PA'!$P$5:$P$2043=D$1),('Diário 3º PA'!$F$5:$F$2043))+SUMPRODUCT(-('Diário 4º PA'!$E$5:$E$2010='Analítico Cp.'!$B103),-('Diário 4º PA'!$P$5:$P$2010=D$1),('Diário 4º PA'!$F$5:$F$2010))+SUMPRODUCT(-(Comp.!$D$5:$D$254='Analítico Cp.'!$B103),-(Comp.!$L$5:$L$254=D$1),(Comp.!$E$5:$E$254))</f>
        <v>0</v>
      </c>
      <c r="E103" s="15">
        <f>SUMPRODUCT(-('Diário 1º PA'!$E$5:$E$1982='Analítico Cp.'!$B103),-('Diário 1º PA'!$P$5:$P$1982=E$1),('Diário 1º PA'!$F$5:$F$1982))+SUMPRODUCT(-('Diário 2º PA'!$E$5:$E$2027='Analítico Cp.'!$B103),-('Diário 2º PA'!$P$5:$P$2027=E$1),('Diário 2º PA'!$F$5:$F$2027))+SUMPRODUCT(-('Diário 3º PA'!$E$5:$E$2043='Analítico Cp.'!$B103),-('Diário 3º PA'!$P$5:$P$2043=E$1),('Diário 3º PA'!$F$5:$F$2043))+SUMPRODUCT(-('Diário 4º PA'!$E$5:$E$2010='Analítico Cp.'!$B103),-('Diário 4º PA'!$P$5:$P$2010=E$1),('Diário 4º PA'!$F$5:$F$2010))+SUMPRODUCT(-(Comp.!$D$5:$D$254='Analítico Cp.'!$B103),-(Comp.!$L$5:$L$254=E$1),(Comp.!$E$5:$E$254))</f>
        <v>0</v>
      </c>
      <c r="F103" s="15">
        <f>SUMPRODUCT(-('Diário 1º PA'!$E$5:$E$1982='Analítico Cp.'!$B103),-('Diário 1º PA'!$P$5:$P$1982=F$1),('Diário 1º PA'!$F$5:$F$1982))+SUMPRODUCT(-('Diário 2º PA'!$E$5:$E$2027='Analítico Cp.'!$B103),-('Diário 2º PA'!$P$5:$P$2027=F$1),('Diário 2º PA'!$F$5:$F$2027))+SUMPRODUCT(-('Diário 3º PA'!$E$5:$E$2043='Analítico Cp.'!$B103),-('Diário 3º PA'!$P$5:$P$2043=F$1),('Diário 3º PA'!$F$5:$F$2043))+SUMPRODUCT(-('Diário 4º PA'!$E$5:$E$2010='Analítico Cp.'!$B103),-('Diário 4º PA'!$P$5:$P$2010=F$1),('Diário 4º PA'!$F$5:$F$2010))+SUMPRODUCT(-(Comp.!$D$5:$D$254='Analítico Cp.'!$B103),-(Comp.!$L$5:$L$254=F$1),(Comp.!$E$5:$E$254))</f>
        <v>0</v>
      </c>
      <c r="G103" s="15">
        <f>SUMPRODUCT(-('Diário 1º PA'!$E$5:$E$1982='Analítico Cp.'!$B103),-('Diário 1º PA'!$P$5:$P$1982=G$1),('Diário 1º PA'!$F$5:$F$1982))+SUMPRODUCT(-('Diário 2º PA'!$E$5:$E$2027='Analítico Cp.'!$B103),-('Diário 2º PA'!$P$5:$P$2027=G$1),('Diário 2º PA'!$F$5:$F$2027))+SUMPRODUCT(-('Diário 3º PA'!$E$5:$E$2043='Analítico Cp.'!$B103),-('Diário 3º PA'!$P$5:$P$2043=G$1),('Diário 3º PA'!$F$5:$F$2043))+SUMPRODUCT(-('Diário 4º PA'!$E$5:$E$2010='Analítico Cp.'!$B103),-('Diário 4º PA'!$P$5:$P$2010=G$1),('Diário 4º PA'!$F$5:$F$2010))+SUMPRODUCT(-(Comp.!$D$5:$D$254='Analítico Cp.'!$B103),-(Comp.!$L$5:$L$254=G$1),(Comp.!$E$5:$E$254))</f>
        <v>0</v>
      </c>
      <c r="H103" s="15">
        <f>SUMPRODUCT(-('Diário 1º PA'!$E$5:$E$1982='Analítico Cp.'!$B103),-('Diário 1º PA'!$P$5:$P$1982=H$1),('Diário 1º PA'!$F$5:$F$1982))+SUMPRODUCT(-('Diário 2º PA'!$E$5:$E$2027='Analítico Cp.'!$B103),-('Diário 2º PA'!$P$5:$P$2027=H$1),('Diário 2º PA'!$F$5:$F$2027))+SUMPRODUCT(-('Diário 3º PA'!$E$5:$E$2043='Analítico Cp.'!$B103),-('Diário 3º PA'!$P$5:$P$2043=H$1),('Diário 3º PA'!$F$5:$F$2043))+SUMPRODUCT(-('Diário 4º PA'!$E$5:$E$2010='Analítico Cp.'!$B103),-('Diário 4º PA'!$P$5:$P$2010=H$1),('Diário 4º PA'!$F$5:$F$2010))+SUMPRODUCT(-(Comp.!$D$5:$D$254='Analítico Cp.'!$B103),-(Comp.!$L$5:$L$254=H$1),(Comp.!$E$5:$E$254))</f>
        <v>0</v>
      </c>
      <c r="I103" s="15">
        <f>SUMPRODUCT(-('Diário 1º PA'!$E$5:$E$1982='Analítico Cp.'!$B103),-('Diário 1º PA'!$P$5:$P$1982=I$1),('Diário 1º PA'!$F$5:$F$1982))+SUMPRODUCT(-('Diário 2º PA'!$E$5:$E$2027='Analítico Cp.'!$B103),-('Diário 2º PA'!$P$5:$P$2027=I$1),('Diário 2º PA'!$F$5:$F$2027))+SUMPRODUCT(-('Diário 3º PA'!$E$5:$E$2043='Analítico Cp.'!$B103),-('Diário 3º PA'!$P$5:$P$2043=I$1),('Diário 3º PA'!$F$5:$F$2043))+SUMPRODUCT(-('Diário 4º PA'!$E$5:$E$2010='Analítico Cp.'!$B103),-('Diário 4º PA'!$P$5:$P$2010=I$1),('Diário 4º PA'!$F$5:$F$2010))+SUMPRODUCT(-(Comp.!$D$5:$D$254='Analítico Cp.'!$B103),-(Comp.!$L$5:$L$254=I$1),(Comp.!$E$5:$E$254))</f>
        <v>0</v>
      </c>
      <c r="J103" s="15">
        <f>SUMPRODUCT(-('Diário 1º PA'!$E$5:$E$1982='Analítico Cp.'!$B103),-('Diário 1º PA'!$P$5:$P$1982=J$1),('Diário 1º PA'!$F$5:$F$1982))+SUMPRODUCT(-('Diário 2º PA'!$E$5:$E$2027='Analítico Cp.'!$B103),-('Diário 2º PA'!$P$5:$P$2027=J$1),('Diário 2º PA'!$F$5:$F$2027))+SUMPRODUCT(-('Diário 3º PA'!$E$5:$E$2043='Analítico Cp.'!$B103),-('Diário 3º PA'!$P$5:$P$2043=J$1),('Diário 3º PA'!$F$5:$F$2043))+SUMPRODUCT(-('Diário 4º PA'!$E$5:$E$2010='Analítico Cp.'!$B103),-('Diário 4º PA'!$P$5:$P$2010=J$1),('Diário 4º PA'!$F$5:$F$2010))+SUMPRODUCT(-(Comp.!$D$5:$D$254='Analítico Cp.'!$B103),-(Comp.!$L$5:$L$254=J$1),(Comp.!$E$5:$E$254))</f>
        <v>0</v>
      </c>
      <c r="K103" s="15">
        <f>SUMPRODUCT(-('Diário 1º PA'!$E$5:$E$1982='Analítico Cp.'!$B103),-('Diário 1º PA'!$P$5:$P$1982=K$1),('Diário 1º PA'!$F$5:$F$1982))+SUMPRODUCT(-('Diário 2º PA'!$E$5:$E$2027='Analítico Cp.'!$B103),-('Diário 2º PA'!$P$5:$P$2027=K$1),('Diário 2º PA'!$F$5:$F$2027))+SUMPRODUCT(-('Diário 3º PA'!$E$5:$E$2043='Analítico Cp.'!$B103),-('Diário 3º PA'!$P$5:$P$2043=K$1),('Diário 3º PA'!$F$5:$F$2043))+SUMPRODUCT(-('Diário 4º PA'!$E$5:$E$2010='Analítico Cp.'!$B103),-('Diário 4º PA'!$P$5:$P$2010=K$1),('Diário 4º PA'!$F$5:$F$2010))+SUMPRODUCT(-(Comp.!$D$5:$D$254='Analítico Cp.'!$B103),-(Comp.!$L$5:$L$254=K$1),(Comp.!$E$5:$E$254))</f>
        <v>0</v>
      </c>
      <c r="L103" s="15">
        <f>SUMPRODUCT(-('Diário 1º PA'!$E$5:$E$1982='Analítico Cp.'!$B103),-('Diário 1º PA'!$P$5:$P$1982=L$1),('Diário 1º PA'!$F$5:$F$1982))+SUMPRODUCT(-('Diário 2º PA'!$E$5:$E$2027='Analítico Cp.'!$B103),-('Diário 2º PA'!$P$5:$P$2027=L$1),('Diário 2º PA'!$F$5:$F$2027))+SUMPRODUCT(-('Diário 3º PA'!$E$5:$E$2043='Analítico Cp.'!$B103),-('Diário 3º PA'!$P$5:$P$2043=L$1),('Diário 3º PA'!$F$5:$F$2043))+SUMPRODUCT(-('Diário 4º PA'!$E$5:$E$2010='Analítico Cp.'!$B103),-('Diário 4º PA'!$P$5:$P$2010=L$1),('Diário 4º PA'!$F$5:$F$2010))+SUMPRODUCT(-(Comp.!$D$5:$D$254='Analítico Cp.'!$B103),-(Comp.!$L$5:$L$254=L$1),(Comp.!$E$5:$E$254))</f>
        <v>0</v>
      </c>
      <c r="M103" s="15">
        <f>SUMPRODUCT(-('Diário 1º PA'!$E$5:$E$1982='Analítico Cp.'!$B103),-('Diário 1º PA'!$P$5:$P$1982=M$1),('Diário 1º PA'!$F$5:$F$1982))+SUMPRODUCT(-('Diário 2º PA'!$E$5:$E$2027='Analítico Cp.'!$B103),-('Diário 2º PA'!$P$5:$P$2027=M$1),('Diário 2º PA'!$F$5:$F$2027))+SUMPRODUCT(-('Diário 3º PA'!$E$5:$E$2043='Analítico Cp.'!$B103),-('Diário 3º PA'!$P$5:$P$2043=M$1),('Diário 3º PA'!$F$5:$F$2043))+SUMPRODUCT(-('Diário 4º PA'!$E$5:$E$2010='Analítico Cp.'!$B103),-('Diário 4º PA'!$P$5:$P$2010=M$1),('Diário 4º PA'!$F$5:$F$2010))+SUMPRODUCT(-(Comp.!$D$5:$D$254='Analítico Cp.'!$B103),-(Comp.!$L$5:$L$254=M$1),(Comp.!$E$5:$E$254))</f>
        <v>0</v>
      </c>
      <c r="N103" s="15">
        <f>SUMPRODUCT(-('Diário 1º PA'!$E$5:$E$1982='Analítico Cp.'!$B103),-('Diário 1º PA'!$P$5:$P$1982=N$1),('Diário 1º PA'!$F$5:$F$1982))+SUMPRODUCT(-('Diário 2º PA'!$E$5:$E$2027='Analítico Cp.'!$B103),-('Diário 2º PA'!$P$5:$P$2027=N$1),('Diário 2º PA'!$F$5:$F$2027))+SUMPRODUCT(-('Diário 3º PA'!$E$5:$E$2043='Analítico Cp.'!$B103),-('Diário 3º PA'!$P$5:$P$2043=N$1),('Diário 3º PA'!$F$5:$F$2043))+SUMPRODUCT(-('Diário 4º PA'!$E$5:$E$2010='Analítico Cp.'!$B103),-('Diário 4º PA'!$P$5:$P$2010=N$1),('Diário 4º PA'!$F$5:$F$2010))+SUMPRODUCT(-(Comp.!$D$5:$D$254='Analítico Cp.'!$B103),-(Comp.!$L$5:$L$254=N$1),(Comp.!$E$5:$E$254))</f>
        <v>0</v>
      </c>
      <c r="O103" s="16">
        <f t="shared" si="12"/>
        <v>0</v>
      </c>
      <c r="P103" s="191">
        <f t="shared" si="13"/>
        <v>0</v>
      </c>
    </row>
    <row r="104" spans="1:16" ht="23.25" customHeight="1" x14ac:dyDescent="0.2">
      <c r="A104" s="68" t="s">
        <v>203</v>
      </c>
      <c r="B104" s="114" t="s">
        <v>98</v>
      </c>
      <c r="C104" s="15">
        <f>SUMPRODUCT(-('Diário 1º PA'!$E$5:$E$1982='Analítico Cp.'!$B104),-('Diário 1º PA'!$P$5:$P$1982=C$1),('Diário 1º PA'!$F$5:$F$1982))+SUMPRODUCT(-('Diário 2º PA'!$E$5:$E$2027='Analítico Cp.'!$B104),-('Diário 2º PA'!$P$5:$P$2027=C$1),('Diário 2º PA'!$F$5:$F$2027))+SUMPRODUCT(-('Diário 3º PA'!$E$5:$E$2043='Analítico Cp.'!$B104),-('Diário 3º PA'!$P$5:$P$2043=C$1),('Diário 3º PA'!$F$5:$F$2043))+SUMPRODUCT(-('Diário 4º PA'!$E$5:$E$2010='Analítico Cp.'!$B104),-('Diário 4º PA'!$P$5:$P$2010=C$1),('Diário 4º PA'!$F$5:$F$2010))+SUMPRODUCT(-(Comp.!$D$5:$D$254='Analítico Cp.'!$B104),-(Comp.!$L$5:$L$254=C$1),(Comp.!$E$5:$E$254))</f>
        <v>0</v>
      </c>
      <c r="D104" s="15">
        <f>SUMPRODUCT(-('Diário 1º PA'!$E$5:$E$1982='Analítico Cp.'!$B104),-('Diário 1º PA'!$P$5:$P$1982=D$1),('Diário 1º PA'!$F$5:$F$1982))+SUMPRODUCT(-('Diário 2º PA'!$E$5:$E$2027='Analítico Cp.'!$B104),-('Diário 2º PA'!$P$5:$P$2027=D$1),('Diário 2º PA'!$F$5:$F$2027))+SUMPRODUCT(-('Diário 3º PA'!$E$5:$E$2043='Analítico Cp.'!$B104),-('Diário 3º PA'!$P$5:$P$2043=D$1),('Diário 3º PA'!$F$5:$F$2043))+SUMPRODUCT(-('Diário 4º PA'!$E$5:$E$2010='Analítico Cp.'!$B104),-('Diário 4º PA'!$P$5:$P$2010=D$1),('Diário 4º PA'!$F$5:$F$2010))+SUMPRODUCT(-(Comp.!$D$5:$D$254='Analítico Cp.'!$B104),-(Comp.!$L$5:$L$254=D$1),(Comp.!$E$5:$E$254))</f>
        <v>0</v>
      </c>
      <c r="E104" s="15">
        <f>SUMPRODUCT(-('Diário 1º PA'!$E$5:$E$1982='Analítico Cp.'!$B104),-('Diário 1º PA'!$P$5:$P$1982=E$1),('Diário 1º PA'!$F$5:$F$1982))+SUMPRODUCT(-('Diário 2º PA'!$E$5:$E$2027='Analítico Cp.'!$B104),-('Diário 2º PA'!$P$5:$P$2027=E$1),('Diário 2º PA'!$F$5:$F$2027))+SUMPRODUCT(-('Diário 3º PA'!$E$5:$E$2043='Analítico Cp.'!$B104),-('Diário 3º PA'!$P$5:$P$2043=E$1),('Diário 3º PA'!$F$5:$F$2043))+SUMPRODUCT(-('Diário 4º PA'!$E$5:$E$2010='Analítico Cp.'!$B104),-('Diário 4º PA'!$P$5:$P$2010=E$1),('Diário 4º PA'!$F$5:$F$2010))+SUMPRODUCT(-(Comp.!$D$5:$D$254='Analítico Cp.'!$B104),-(Comp.!$L$5:$L$254=E$1),(Comp.!$E$5:$E$254))</f>
        <v>0</v>
      </c>
      <c r="F104" s="15">
        <f>SUMPRODUCT(-('Diário 1º PA'!$E$5:$E$1982='Analítico Cp.'!$B104),-('Diário 1º PA'!$P$5:$P$1982=F$1),('Diário 1º PA'!$F$5:$F$1982))+SUMPRODUCT(-('Diário 2º PA'!$E$5:$E$2027='Analítico Cp.'!$B104),-('Diário 2º PA'!$P$5:$P$2027=F$1),('Diário 2º PA'!$F$5:$F$2027))+SUMPRODUCT(-('Diário 3º PA'!$E$5:$E$2043='Analítico Cp.'!$B104),-('Diário 3º PA'!$P$5:$P$2043=F$1),('Diário 3º PA'!$F$5:$F$2043))+SUMPRODUCT(-('Diário 4º PA'!$E$5:$E$2010='Analítico Cp.'!$B104),-('Diário 4º PA'!$P$5:$P$2010=F$1),('Diário 4º PA'!$F$5:$F$2010))+SUMPRODUCT(-(Comp.!$D$5:$D$254='Analítico Cp.'!$B104),-(Comp.!$L$5:$L$254=F$1),(Comp.!$E$5:$E$254))</f>
        <v>0</v>
      </c>
      <c r="G104" s="15">
        <f>SUMPRODUCT(-('Diário 1º PA'!$E$5:$E$1982='Analítico Cp.'!$B104),-('Diário 1º PA'!$P$5:$P$1982=G$1),('Diário 1º PA'!$F$5:$F$1982))+SUMPRODUCT(-('Diário 2º PA'!$E$5:$E$2027='Analítico Cp.'!$B104),-('Diário 2º PA'!$P$5:$P$2027=G$1),('Diário 2º PA'!$F$5:$F$2027))+SUMPRODUCT(-('Diário 3º PA'!$E$5:$E$2043='Analítico Cp.'!$B104),-('Diário 3º PA'!$P$5:$P$2043=G$1),('Diário 3º PA'!$F$5:$F$2043))+SUMPRODUCT(-('Diário 4º PA'!$E$5:$E$2010='Analítico Cp.'!$B104),-('Diário 4º PA'!$P$5:$P$2010=G$1),('Diário 4º PA'!$F$5:$F$2010))+SUMPRODUCT(-(Comp.!$D$5:$D$254='Analítico Cp.'!$B104),-(Comp.!$L$5:$L$254=G$1),(Comp.!$E$5:$E$254))</f>
        <v>0</v>
      </c>
      <c r="H104" s="15">
        <f>SUMPRODUCT(-('Diário 1º PA'!$E$5:$E$1982='Analítico Cp.'!$B104),-('Diário 1º PA'!$P$5:$P$1982=H$1),('Diário 1º PA'!$F$5:$F$1982))+SUMPRODUCT(-('Diário 2º PA'!$E$5:$E$2027='Analítico Cp.'!$B104),-('Diário 2º PA'!$P$5:$P$2027=H$1),('Diário 2º PA'!$F$5:$F$2027))+SUMPRODUCT(-('Diário 3º PA'!$E$5:$E$2043='Analítico Cp.'!$B104),-('Diário 3º PA'!$P$5:$P$2043=H$1),('Diário 3º PA'!$F$5:$F$2043))+SUMPRODUCT(-('Diário 4º PA'!$E$5:$E$2010='Analítico Cp.'!$B104),-('Diário 4º PA'!$P$5:$P$2010=H$1),('Diário 4º PA'!$F$5:$F$2010))+SUMPRODUCT(-(Comp.!$D$5:$D$254='Analítico Cp.'!$B104),-(Comp.!$L$5:$L$254=H$1),(Comp.!$E$5:$E$254))</f>
        <v>0</v>
      </c>
      <c r="I104" s="15">
        <f>SUMPRODUCT(-('Diário 1º PA'!$E$5:$E$1982='Analítico Cp.'!$B104),-('Diário 1º PA'!$P$5:$P$1982=I$1),('Diário 1º PA'!$F$5:$F$1982))+SUMPRODUCT(-('Diário 2º PA'!$E$5:$E$2027='Analítico Cp.'!$B104),-('Diário 2º PA'!$P$5:$P$2027=I$1),('Diário 2º PA'!$F$5:$F$2027))+SUMPRODUCT(-('Diário 3º PA'!$E$5:$E$2043='Analítico Cp.'!$B104),-('Diário 3º PA'!$P$5:$P$2043=I$1),('Diário 3º PA'!$F$5:$F$2043))+SUMPRODUCT(-('Diário 4º PA'!$E$5:$E$2010='Analítico Cp.'!$B104),-('Diário 4º PA'!$P$5:$P$2010=I$1),('Diário 4º PA'!$F$5:$F$2010))+SUMPRODUCT(-(Comp.!$D$5:$D$254='Analítico Cp.'!$B104),-(Comp.!$L$5:$L$254=I$1),(Comp.!$E$5:$E$254))</f>
        <v>0</v>
      </c>
      <c r="J104" s="15">
        <f>SUMPRODUCT(-('Diário 1º PA'!$E$5:$E$1982='Analítico Cp.'!$B104),-('Diário 1º PA'!$P$5:$P$1982=J$1),('Diário 1º PA'!$F$5:$F$1982))+SUMPRODUCT(-('Diário 2º PA'!$E$5:$E$2027='Analítico Cp.'!$B104),-('Diário 2º PA'!$P$5:$P$2027=J$1),('Diário 2º PA'!$F$5:$F$2027))+SUMPRODUCT(-('Diário 3º PA'!$E$5:$E$2043='Analítico Cp.'!$B104),-('Diário 3º PA'!$P$5:$P$2043=J$1),('Diário 3º PA'!$F$5:$F$2043))+SUMPRODUCT(-('Diário 4º PA'!$E$5:$E$2010='Analítico Cp.'!$B104),-('Diário 4º PA'!$P$5:$P$2010=J$1),('Diário 4º PA'!$F$5:$F$2010))+SUMPRODUCT(-(Comp.!$D$5:$D$254='Analítico Cp.'!$B104),-(Comp.!$L$5:$L$254=J$1),(Comp.!$E$5:$E$254))</f>
        <v>0</v>
      </c>
      <c r="K104" s="15">
        <f>SUMPRODUCT(-('Diário 1º PA'!$E$5:$E$1982='Analítico Cp.'!$B104),-('Diário 1º PA'!$P$5:$P$1982=K$1),('Diário 1º PA'!$F$5:$F$1982))+SUMPRODUCT(-('Diário 2º PA'!$E$5:$E$2027='Analítico Cp.'!$B104),-('Diário 2º PA'!$P$5:$P$2027=K$1),('Diário 2º PA'!$F$5:$F$2027))+SUMPRODUCT(-('Diário 3º PA'!$E$5:$E$2043='Analítico Cp.'!$B104),-('Diário 3º PA'!$P$5:$P$2043=K$1),('Diário 3º PA'!$F$5:$F$2043))+SUMPRODUCT(-('Diário 4º PA'!$E$5:$E$2010='Analítico Cp.'!$B104),-('Diário 4º PA'!$P$5:$P$2010=K$1),('Diário 4º PA'!$F$5:$F$2010))+SUMPRODUCT(-(Comp.!$D$5:$D$254='Analítico Cp.'!$B104),-(Comp.!$L$5:$L$254=K$1),(Comp.!$E$5:$E$254))</f>
        <v>0</v>
      </c>
      <c r="L104" s="15">
        <f>SUMPRODUCT(-('Diário 1º PA'!$E$5:$E$1982='Analítico Cp.'!$B104),-('Diário 1º PA'!$P$5:$P$1982=L$1),('Diário 1º PA'!$F$5:$F$1982))+SUMPRODUCT(-('Diário 2º PA'!$E$5:$E$2027='Analítico Cp.'!$B104),-('Diário 2º PA'!$P$5:$P$2027=L$1),('Diário 2º PA'!$F$5:$F$2027))+SUMPRODUCT(-('Diário 3º PA'!$E$5:$E$2043='Analítico Cp.'!$B104),-('Diário 3º PA'!$P$5:$P$2043=L$1),('Diário 3º PA'!$F$5:$F$2043))+SUMPRODUCT(-('Diário 4º PA'!$E$5:$E$2010='Analítico Cp.'!$B104),-('Diário 4º PA'!$P$5:$P$2010=L$1),('Diário 4º PA'!$F$5:$F$2010))+SUMPRODUCT(-(Comp.!$D$5:$D$254='Analítico Cp.'!$B104),-(Comp.!$L$5:$L$254=L$1),(Comp.!$E$5:$E$254))</f>
        <v>0</v>
      </c>
      <c r="M104" s="15">
        <f>SUMPRODUCT(-('Diário 1º PA'!$E$5:$E$1982='Analítico Cp.'!$B104),-('Diário 1º PA'!$P$5:$P$1982=M$1),('Diário 1º PA'!$F$5:$F$1982))+SUMPRODUCT(-('Diário 2º PA'!$E$5:$E$2027='Analítico Cp.'!$B104),-('Diário 2º PA'!$P$5:$P$2027=M$1),('Diário 2º PA'!$F$5:$F$2027))+SUMPRODUCT(-('Diário 3º PA'!$E$5:$E$2043='Analítico Cp.'!$B104),-('Diário 3º PA'!$P$5:$P$2043=M$1),('Diário 3º PA'!$F$5:$F$2043))+SUMPRODUCT(-('Diário 4º PA'!$E$5:$E$2010='Analítico Cp.'!$B104),-('Diário 4º PA'!$P$5:$P$2010=M$1),('Diário 4º PA'!$F$5:$F$2010))+SUMPRODUCT(-(Comp.!$D$5:$D$254='Analítico Cp.'!$B104),-(Comp.!$L$5:$L$254=M$1),(Comp.!$E$5:$E$254))</f>
        <v>0</v>
      </c>
      <c r="N104" s="15">
        <f>SUMPRODUCT(-('Diário 1º PA'!$E$5:$E$1982='Analítico Cp.'!$B104),-('Diário 1º PA'!$P$5:$P$1982=N$1),('Diário 1º PA'!$F$5:$F$1982))+SUMPRODUCT(-('Diário 2º PA'!$E$5:$E$2027='Analítico Cp.'!$B104),-('Diário 2º PA'!$P$5:$P$2027=N$1),('Diário 2º PA'!$F$5:$F$2027))+SUMPRODUCT(-('Diário 3º PA'!$E$5:$E$2043='Analítico Cp.'!$B104),-('Diário 3º PA'!$P$5:$P$2043=N$1),('Diário 3º PA'!$F$5:$F$2043))+SUMPRODUCT(-('Diário 4º PA'!$E$5:$E$2010='Analítico Cp.'!$B104),-('Diário 4º PA'!$P$5:$P$2010=N$1),('Diário 4º PA'!$F$5:$F$2010))+SUMPRODUCT(-(Comp.!$D$5:$D$254='Analítico Cp.'!$B104),-(Comp.!$L$5:$L$254=N$1),(Comp.!$E$5:$E$254))</f>
        <v>0</v>
      </c>
      <c r="O104" s="16">
        <f t="shared" si="12"/>
        <v>0</v>
      </c>
      <c r="P104" s="191">
        <f t="shared" si="13"/>
        <v>0</v>
      </c>
    </row>
    <row r="105" spans="1:16" ht="23.25" customHeight="1" x14ac:dyDescent="0.2">
      <c r="A105" s="68" t="s">
        <v>205</v>
      </c>
      <c r="B105" s="114" t="s">
        <v>99</v>
      </c>
      <c r="C105" s="15">
        <f>SUMPRODUCT(-('Diário 1º PA'!$E$5:$E$1982='Analítico Cp.'!$B105),-('Diário 1º PA'!$P$5:$P$1982=C$1),('Diário 1º PA'!$F$5:$F$1982))+SUMPRODUCT(-('Diário 2º PA'!$E$5:$E$2027='Analítico Cp.'!$B105),-('Diário 2º PA'!$P$5:$P$2027=C$1),('Diário 2º PA'!$F$5:$F$2027))+SUMPRODUCT(-('Diário 3º PA'!$E$5:$E$2043='Analítico Cp.'!$B105),-('Diário 3º PA'!$P$5:$P$2043=C$1),('Diário 3º PA'!$F$5:$F$2043))+SUMPRODUCT(-('Diário 4º PA'!$E$5:$E$2010='Analítico Cp.'!$B105),-('Diário 4º PA'!$P$5:$P$2010=C$1),('Diário 4º PA'!$F$5:$F$2010))+SUMPRODUCT(-(Comp.!$D$5:$D$254='Analítico Cp.'!$B105),-(Comp.!$L$5:$L$254=C$1),(Comp.!$E$5:$E$254))</f>
        <v>0</v>
      </c>
      <c r="D105" s="15">
        <f>SUMPRODUCT(-('Diário 1º PA'!$E$5:$E$1982='Analítico Cp.'!$B105),-('Diário 1º PA'!$P$5:$P$1982=D$1),('Diário 1º PA'!$F$5:$F$1982))+SUMPRODUCT(-('Diário 2º PA'!$E$5:$E$2027='Analítico Cp.'!$B105),-('Diário 2º PA'!$P$5:$P$2027=D$1),('Diário 2º PA'!$F$5:$F$2027))+SUMPRODUCT(-('Diário 3º PA'!$E$5:$E$2043='Analítico Cp.'!$B105),-('Diário 3º PA'!$P$5:$P$2043=D$1),('Diário 3º PA'!$F$5:$F$2043))+SUMPRODUCT(-('Diário 4º PA'!$E$5:$E$2010='Analítico Cp.'!$B105),-('Diário 4º PA'!$P$5:$P$2010=D$1),('Diário 4º PA'!$F$5:$F$2010))+SUMPRODUCT(-(Comp.!$D$5:$D$254='Analítico Cp.'!$B105),-(Comp.!$L$5:$L$254=D$1),(Comp.!$E$5:$E$254))</f>
        <v>4036.21</v>
      </c>
      <c r="E105" s="15">
        <f>SUMPRODUCT(-('Diário 1º PA'!$E$5:$E$1982='Analítico Cp.'!$B105),-('Diário 1º PA'!$P$5:$P$1982=E$1),('Diário 1º PA'!$F$5:$F$1982))+SUMPRODUCT(-('Diário 2º PA'!$E$5:$E$2027='Analítico Cp.'!$B105),-('Diário 2º PA'!$P$5:$P$2027=E$1),('Diário 2º PA'!$F$5:$F$2027))+SUMPRODUCT(-('Diário 3º PA'!$E$5:$E$2043='Analítico Cp.'!$B105),-('Diário 3º PA'!$P$5:$P$2043=E$1),('Diário 3º PA'!$F$5:$F$2043))+SUMPRODUCT(-('Diário 4º PA'!$E$5:$E$2010='Analítico Cp.'!$B105),-('Diário 4º PA'!$P$5:$P$2010=E$1),('Diário 4º PA'!$F$5:$F$2010))+SUMPRODUCT(-(Comp.!$D$5:$D$254='Analítico Cp.'!$B105),-(Comp.!$L$5:$L$254=E$1),(Comp.!$E$5:$E$254))</f>
        <v>160</v>
      </c>
      <c r="F105" s="15">
        <f>SUMPRODUCT(-('Diário 1º PA'!$E$5:$E$1982='Analítico Cp.'!$B105),-('Diário 1º PA'!$P$5:$P$1982=F$1),('Diário 1º PA'!$F$5:$F$1982))+SUMPRODUCT(-('Diário 2º PA'!$E$5:$E$2027='Analítico Cp.'!$B105),-('Diário 2º PA'!$P$5:$P$2027=F$1),('Diário 2º PA'!$F$5:$F$2027))+SUMPRODUCT(-('Diário 3º PA'!$E$5:$E$2043='Analítico Cp.'!$B105),-('Diário 3º PA'!$P$5:$P$2043=F$1),('Diário 3º PA'!$F$5:$F$2043))+SUMPRODUCT(-('Diário 4º PA'!$E$5:$E$2010='Analítico Cp.'!$B105),-('Diário 4º PA'!$P$5:$P$2010=F$1),('Diário 4º PA'!$F$5:$F$2010))+SUMPRODUCT(-(Comp.!$D$5:$D$254='Analítico Cp.'!$B105),-(Comp.!$L$5:$L$254=F$1),(Comp.!$E$5:$E$254))</f>
        <v>0</v>
      </c>
      <c r="G105" s="15">
        <f>SUMPRODUCT(-('Diário 1º PA'!$E$5:$E$1982='Analítico Cp.'!$B105),-('Diário 1º PA'!$P$5:$P$1982=G$1),('Diário 1º PA'!$F$5:$F$1982))+SUMPRODUCT(-('Diário 2º PA'!$E$5:$E$2027='Analítico Cp.'!$B105),-('Diário 2º PA'!$P$5:$P$2027=G$1),('Diário 2º PA'!$F$5:$F$2027))+SUMPRODUCT(-('Diário 3º PA'!$E$5:$E$2043='Analítico Cp.'!$B105),-('Diário 3º PA'!$P$5:$P$2043=G$1),('Diário 3º PA'!$F$5:$F$2043))+SUMPRODUCT(-('Diário 4º PA'!$E$5:$E$2010='Analítico Cp.'!$B105),-('Diário 4º PA'!$P$5:$P$2010=G$1),('Diário 4º PA'!$F$5:$F$2010))+SUMPRODUCT(-(Comp.!$D$5:$D$254='Analítico Cp.'!$B105),-(Comp.!$L$5:$L$254=G$1),(Comp.!$E$5:$E$254))</f>
        <v>0</v>
      </c>
      <c r="H105" s="15">
        <f>SUMPRODUCT(-('Diário 1º PA'!$E$5:$E$1982='Analítico Cp.'!$B105),-('Diário 1º PA'!$P$5:$P$1982=H$1),('Diário 1º PA'!$F$5:$F$1982))+SUMPRODUCT(-('Diário 2º PA'!$E$5:$E$2027='Analítico Cp.'!$B105),-('Diário 2º PA'!$P$5:$P$2027=H$1),('Diário 2º PA'!$F$5:$F$2027))+SUMPRODUCT(-('Diário 3º PA'!$E$5:$E$2043='Analítico Cp.'!$B105),-('Diário 3º PA'!$P$5:$P$2043=H$1),('Diário 3º PA'!$F$5:$F$2043))+SUMPRODUCT(-('Diário 4º PA'!$E$5:$E$2010='Analítico Cp.'!$B105),-('Diário 4º PA'!$P$5:$P$2010=H$1),('Diário 4º PA'!$F$5:$F$2010))+SUMPRODUCT(-(Comp.!$D$5:$D$254='Analítico Cp.'!$B105),-(Comp.!$L$5:$L$254=H$1),(Comp.!$E$5:$E$254))</f>
        <v>0</v>
      </c>
      <c r="I105" s="15">
        <f>SUMPRODUCT(-('Diário 1º PA'!$E$5:$E$1982='Analítico Cp.'!$B105),-('Diário 1º PA'!$P$5:$P$1982=I$1),('Diário 1º PA'!$F$5:$F$1982))+SUMPRODUCT(-('Diário 2º PA'!$E$5:$E$2027='Analítico Cp.'!$B105),-('Diário 2º PA'!$P$5:$P$2027=I$1),('Diário 2º PA'!$F$5:$F$2027))+SUMPRODUCT(-('Diário 3º PA'!$E$5:$E$2043='Analítico Cp.'!$B105),-('Diário 3º PA'!$P$5:$P$2043=I$1),('Diário 3º PA'!$F$5:$F$2043))+SUMPRODUCT(-('Diário 4º PA'!$E$5:$E$2010='Analítico Cp.'!$B105),-('Diário 4º PA'!$P$5:$P$2010=I$1),('Diário 4º PA'!$F$5:$F$2010))+SUMPRODUCT(-(Comp.!$D$5:$D$254='Analítico Cp.'!$B105),-(Comp.!$L$5:$L$254=I$1),(Comp.!$E$5:$E$254))</f>
        <v>0</v>
      </c>
      <c r="J105" s="15">
        <f>SUMPRODUCT(-('Diário 1º PA'!$E$5:$E$1982='Analítico Cp.'!$B105),-('Diário 1º PA'!$P$5:$P$1982=J$1),('Diário 1º PA'!$F$5:$F$1982))+SUMPRODUCT(-('Diário 2º PA'!$E$5:$E$2027='Analítico Cp.'!$B105),-('Diário 2º PA'!$P$5:$P$2027=J$1),('Diário 2º PA'!$F$5:$F$2027))+SUMPRODUCT(-('Diário 3º PA'!$E$5:$E$2043='Analítico Cp.'!$B105),-('Diário 3º PA'!$P$5:$P$2043=J$1),('Diário 3º PA'!$F$5:$F$2043))+SUMPRODUCT(-('Diário 4º PA'!$E$5:$E$2010='Analítico Cp.'!$B105),-('Diário 4º PA'!$P$5:$P$2010=J$1),('Diário 4º PA'!$F$5:$F$2010))+SUMPRODUCT(-(Comp.!$D$5:$D$254='Analítico Cp.'!$B105),-(Comp.!$L$5:$L$254=J$1),(Comp.!$E$5:$E$254))</f>
        <v>0</v>
      </c>
      <c r="K105" s="15">
        <f>SUMPRODUCT(-('Diário 1º PA'!$E$5:$E$1982='Analítico Cp.'!$B105),-('Diário 1º PA'!$P$5:$P$1982=K$1),('Diário 1º PA'!$F$5:$F$1982))+SUMPRODUCT(-('Diário 2º PA'!$E$5:$E$2027='Analítico Cp.'!$B105),-('Diário 2º PA'!$P$5:$P$2027=K$1),('Diário 2º PA'!$F$5:$F$2027))+SUMPRODUCT(-('Diário 3º PA'!$E$5:$E$2043='Analítico Cp.'!$B105),-('Diário 3º PA'!$P$5:$P$2043=K$1),('Diário 3º PA'!$F$5:$F$2043))+SUMPRODUCT(-('Diário 4º PA'!$E$5:$E$2010='Analítico Cp.'!$B105),-('Diário 4º PA'!$P$5:$P$2010=K$1),('Diário 4º PA'!$F$5:$F$2010))+SUMPRODUCT(-(Comp.!$D$5:$D$254='Analítico Cp.'!$B105),-(Comp.!$L$5:$L$254=K$1),(Comp.!$E$5:$E$254))</f>
        <v>0</v>
      </c>
      <c r="L105" s="15">
        <f>SUMPRODUCT(-('Diário 1º PA'!$E$5:$E$1982='Analítico Cp.'!$B105),-('Diário 1º PA'!$P$5:$P$1982=L$1),('Diário 1º PA'!$F$5:$F$1982))+SUMPRODUCT(-('Diário 2º PA'!$E$5:$E$2027='Analítico Cp.'!$B105),-('Diário 2º PA'!$P$5:$P$2027=L$1),('Diário 2º PA'!$F$5:$F$2027))+SUMPRODUCT(-('Diário 3º PA'!$E$5:$E$2043='Analítico Cp.'!$B105),-('Diário 3º PA'!$P$5:$P$2043=L$1),('Diário 3º PA'!$F$5:$F$2043))+SUMPRODUCT(-('Diário 4º PA'!$E$5:$E$2010='Analítico Cp.'!$B105),-('Diário 4º PA'!$P$5:$P$2010=L$1),('Diário 4º PA'!$F$5:$F$2010))+SUMPRODUCT(-(Comp.!$D$5:$D$254='Analítico Cp.'!$B105),-(Comp.!$L$5:$L$254=L$1),(Comp.!$E$5:$E$254))</f>
        <v>0</v>
      </c>
      <c r="M105" s="15">
        <f>SUMPRODUCT(-('Diário 1º PA'!$E$5:$E$1982='Analítico Cp.'!$B105),-('Diário 1º PA'!$P$5:$P$1982=M$1),('Diário 1º PA'!$F$5:$F$1982))+SUMPRODUCT(-('Diário 2º PA'!$E$5:$E$2027='Analítico Cp.'!$B105),-('Diário 2º PA'!$P$5:$P$2027=M$1),('Diário 2º PA'!$F$5:$F$2027))+SUMPRODUCT(-('Diário 3º PA'!$E$5:$E$2043='Analítico Cp.'!$B105),-('Diário 3º PA'!$P$5:$P$2043=M$1),('Diário 3º PA'!$F$5:$F$2043))+SUMPRODUCT(-('Diário 4º PA'!$E$5:$E$2010='Analítico Cp.'!$B105),-('Diário 4º PA'!$P$5:$P$2010=M$1),('Diário 4º PA'!$F$5:$F$2010))+SUMPRODUCT(-(Comp.!$D$5:$D$254='Analítico Cp.'!$B105),-(Comp.!$L$5:$L$254=M$1),(Comp.!$E$5:$E$254))</f>
        <v>0</v>
      </c>
      <c r="N105" s="15">
        <f>SUMPRODUCT(-('Diário 1º PA'!$E$5:$E$1982='Analítico Cp.'!$B105),-('Diário 1º PA'!$P$5:$P$1982=N$1),('Diário 1º PA'!$F$5:$F$1982))+SUMPRODUCT(-('Diário 2º PA'!$E$5:$E$2027='Analítico Cp.'!$B105),-('Diário 2º PA'!$P$5:$P$2027=N$1),('Diário 2º PA'!$F$5:$F$2027))+SUMPRODUCT(-('Diário 3º PA'!$E$5:$E$2043='Analítico Cp.'!$B105),-('Diário 3º PA'!$P$5:$P$2043=N$1),('Diário 3º PA'!$F$5:$F$2043))+SUMPRODUCT(-('Diário 4º PA'!$E$5:$E$2010='Analítico Cp.'!$B105),-('Diário 4º PA'!$P$5:$P$2010=N$1),('Diário 4º PA'!$F$5:$F$2010))+SUMPRODUCT(-(Comp.!$D$5:$D$254='Analítico Cp.'!$B105),-(Comp.!$L$5:$L$254=N$1),(Comp.!$E$5:$E$254))</f>
        <v>0</v>
      </c>
      <c r="O105" s="16">
        <f t="shared" si="12"/>
        <v>4196.21</v>
      </c>
      <c r="P105" s="191">
        <f t="shared" si="13"/>
        <v>3.6315750658908271E-4</v>
      </c>
    </row>
    <row r="106" spans="1:16" ht="23.25" customHeight="1" x14ac:dyDescent="0.2">
      <c r="A106" s="68" t="s">
        <v>206</v>
      </c>
      <c r="B106" s="114" t="s">
        <v>64</v>
      </c>
      <c r="C106" s="15">
        <f>SUMPRODUCT(-('Diário 1º PA'!$E$5:$E$1982='Analítico Cp.'!$B106),-('Diário 1º PA'!$P$5:$P$1982=C$1),('Diário 1º PA'!$F$5:$F$1982))+SUMPRODUCT(-('Diário 2º PA'!$E$5:$E$2027='Analítico Cp.'!$B106),-('Diário 2º PA'!$P$5:$P$2027=C$1),('Diário 2º PA'!$F$5:$F$2027))+SUMPRODUCT(-('Diário 3º PA'!$E$5:$E$2043='Analítico Cp.'!$B106),-('Diário 3º PA'!$P$5:$P$2043=C$1),('Diário 3º PA'!$F$5:$F$2043))+SUMPRODUCT(-('Diário 4º PA'!$E$5:$E$2010='Analítico Cp.'!$B106),-('Diário 4º PA'!$P$5:$P$2010=C$1),('Diário 4º PA'!$F$5:$F$2010))+SUMPRODUCT(-(Comp.!$D$5:$D$254='Analítico Cp.'!$B106),-(Comp.!$L$5:$L$254=C$1),(Comp.!$E$5:$E$254))</f>
        <v>0</v>
      </c>
      <c r="D106" s="15">
        <f>SUMPRODUCT(-('Diário 1º PA'!$E$5:$E$1982='Analítico Cp.'!$B106),-('Diário 1º PA'!$P$5:$P$1982=D$1),('Diário 1º PA'!$F$5:$F$1982))+SUMPRODUCT(-('Diário 2º PA'!$E$5:$E$2027='Analítico Cp.'!$B106),-('Diário 2º PA'!$P$5:$P$2027=D$1),('Diário 2º PA'!$F$5:$F$2027))+SUMPRODUCT(-('Diário 3º PA'!$E$5:$E$2043='Analítico Cp.'!$B106),-('Diário 3º PA'!$P$5:$P$2043=D$1),('Diário 3º PA'!$F$5:$F$2043))+SUMPRODUCT(-('Diário 4º PA'!$E$5:$E$2010='Analítico Cp.'!$B106),-('Diário 4º PA'!$P$5:$P$2010=D$1),('Diário 4º PA'!$F$5:$F$2010))+SUMPRODUCT(-(Comp.!$D$5:$D$254='Analítico Cp.'!$B106),-(Comp.!$L$5:$L$254=D$1),(Comp.!$E$5:$E$254))</f>
        <v>0</v>
      </c>
      <c r="E106" s="15">
        <f>SUMPRODUCT(-('Diário 1º PA'!$E$5:$E$1982='Analítico Cp.'!$B106),-('Diário 1º PA'!$P$5:$P$1982=E$1),('Diário 1º PA'!$F$5:$F$1982))+SUMPRODUCT(-('Diário 2º PA'!$E$5:$E$2027='Analítico Cp.'!$B106),-('Diário 2º PA'!$P$5:$P$2027=E$1),('Diário 2º PA'!$F$5:$F$2027))+SUMPRODUCT(-('Diário 3º PA'!$E$5:$E$2043='Analítico Cp.'!$B106),-('Diário 3º PA'!$P$5:$P$2043=E$1),('Diário 3º PA'!$F$5:$F$2043))+SUMPRODUCT(-('Diário 4º PA'!$E$5:$E$2010='Analítico Cp.'!$B106),-('Diário 4º PA'!$P$5:$P$2010=E$1),('Diário 4º PA'!$F$5:$F$2010))+SUMPRODUCT(-(Comp.!$D$5:$D$254='Analítico Cp.'!$B106),-(Comp.!$L$5:$L$254=E$1),(Comp.!$E$5:$E$254))</f>
        <v>0</v>
      </c>
      <c r="F106" s="15">
        <f>SUMPRODUCT(-('Diário 1º PA'!$E$5:$E$1982='Analítico Cp.'!$B106),-('Diário 1º PA'!$P$5:$P$1982=F$1),('Diário 1º PA'!$F$5:$F$1982))+SUMPRODUCT(-('Diário 2º PA'!$E$5:$E$2027='Analítico Cp.'!$B106),-('Diário 2º PA'!$P$5:$P$2027=F$1),('Diário 2º PA'!$F$5:$F$2027))+SUMPRODUCT(-('Diário 3º PA'!$E$5:$E$2043='Analítico Cp.'!$B106),-('Diário 3º PA'!$P$5:$P$2043=F$1),('Diário 3º PA'!$F$5:$F$2043))+SUMPRODUCT(-('Diário 4º PA'!$E$5:$E$2010='Analítico Cp.'!$B106),-('Diário 4º PA'!$P$5:$P$2010=F$1),('Diário 4º PA'!$F$5:$F$2010))+SUMPRODUCT(-(Comp.!$D$5:$D$254='Analítico Cp.'!$B106),-(Comp.!$L$5:$L$254=F$1),(Comp.!$E$5:$E$254))</f>
        <v>0</v>
      </c>
      <c r="G106" s="15">
        <f>SUMPRODUCT(-('Diário 1º PA'!$E$5:$E$1982='Analítico Cp.'!$B106),-('Diário 1º PA'!$P$5:$P$1982=G$1),('Diário 1º PA'!$F$5:$F$1982))+SUMPRODUCT(-('Diário 2º PA'!$E$5:$E$2027='Analítico Cp.'!$B106),-('Diário 2º PA'!$P$5:$P$2027=G$1),('Diário 2º PA'!$F$5:$F$2027))+SUMPRODUCT(-('Diário 3º PA'!$E$5:$E$2043='Analítico Cp.'!$B106),-('Diário 3º PA'!$P$5:$P$2043=G$1),('Diário 3º PA'!$F$5:$F$2043))+SUMPRODUCT(-('Diário 4º PA'!$E$5:$E$2010='Analítico Cp.'!$B106),-('Diário 4º PA'!$P$5:$P$2010=G$1),('Diário 4º PA'!$F$5:$F$2010))+SUMPRODUCT(-(Comp.!$D$5:$D$254='Analítico Cp.'!$B106),-(Comp.!$L$5:$L$254=G$1),(Comp.!$E$5:$E$254))</f>
        <v>0</v>
      </c>
      <c r="H106" s="15">
        <f>SUMPRODUCT(-('Diário 1º PA'!$E$5:$E$1982='Analítico Cp.'!$B106),-('Diário 1º PA'!$P$5:$P$1982=H$1),('Diário 1º PA'!$F$5:$F$1982))+SUMPRODUCT(-('Diário 2º PA'!$E$5:$E$2027='Analítico Cp.'!$B106),-('Diário 2º PA'!$P$5:$P$2027=H$1),('Diário 2º PA'!$F$5:$F$2027))+SUMPRODUCT(-('Diário 3º PA'!$E$5:$E$2043='Analítico Cp.'!$B106),-('Diário 3º PA'!$P$5:$P$2043=H$1),('Diário 3º PA'!$F$5:$F$2043))+SUMPRODUCT(-('Diário 4º PA'!$E$5:$E$2010='Analítico Cp.'!$B106),-('Diário 4º PA'!$P$5:$P$2010=H$1),('Diário 4º PA'!$F$5:$F$2010))+SUMPRODUCT(-(Comp.!$D$5:$D$254='Analítico Cp.'!$B106),-(Comp.!$L$5:$L$254=H$1),(Comp.!$E$5:$E$254))</f>
        <v>0</v>
      </c>
      <c r="I106" s="15">
        <f>SUMPRODUCT(-('Diário 1º PA'!$E$5:$E$1982='Analítico Cp.'!$B106),-('Diário 1º PA'!$P$5:$P$1982=I$1),('Diário 1º PA'!$F$5:$F$1982))+SUMPRODUCT(-('Diário 2º PA'!$E$5:$E$2027='Analítico Cp.'!$B106),-('Diário 2º PA'!$P$5:$P$2027=I$1),('Diário 2º PA'!$F$5:$F$2027))+SUMPRODUCT(-('Diário 3º PA'!$E$5:$E$2043='Analítico Cp.'!$B106),-('Diário 3º PA'!$P$5:$P$2043=I$1),('Diário 3º PA'!$F$5:$F$2043))+SUMPRODUCT(-('Diário 4º PA'!$E$5:$E$2010='Analítico Cp.'!$B106),-('Diário 4º PA'!$P$5:$P$2010=I$1),('Diário 4º PA'!$F$5:$F$2010))+SUMPRODUCT(-(Comp.!$D$5:$D$254='Analítico Cp.'!$B106),-(Comp.!$L$5:$L$254=I$1),(Comp.!$E$5:$E$254))</f>
        <v>0</v>
      </c>
      <c r="J106" s="15">
        <f>SUMPRODUCT(-('Diário 1º PA'!$E$5:$E$1982='Analítico Cp.'!$B106),-('Diário 1º PA'!$P$5:$P$1982=J$1),('Diário 1º PA'!$F$5:$F$1982))+SUMPRODUCT(-('Diário 2º PA'!$E$5:$E$2027='Analítico Cp.'!$B106),-('Diário 2º PA'!$P$5:$P$2027=J$1),('Diário 2º PA'!$F$5:$F$2027))+SUMPRODUCT(-('Diário 3º PA'!$E$5:$E$2043='Analítico Cp.'!$B106),-('Diário 3º PA'!$P$5:$P$2043=J$1),('Diário 3º PA'!$F$5:$F$2043))+SUMPRODUCT(-('Diário 4º PA'!$E$5:$E$2010='Analítico Cp.'!$B106),-('Diário 4º PA'!$P$5:$P$2010=J$1),('Diário 4º PA'!$F$5:$F$2010))+SUMPRODUCT(-(Comp.!$D$5:$D$254='Analítico Cp.'!$B106),-(Comp.!$L$5:$L$254=J$1),(Comp.!$E$5:$E$254))</f>
        <v>0</v>
      </c>
      <c r="K106" s="15">
        <f>SUMPRODUCT(-('Diário 1º PA'!$E$5:$E$1982='Analítico Cp.'!$B106),-('Diário 1º PA'!$P$5:$P$1982=K$1),('Diário 1º PA'!$F$5:$F$1982))+SUMPRODUCT(-('Diário 2º PA'!$E$5:$E$2027='Analítico Cp.'!$B106),-('Diário 2º PA'!$P$5:$P$2027=K$1),('Diário 2º PA'!$F$5:$F$2027))+SUMPRODUCT(-('Diário 3º PA'!$E$5:$E$2043='Analítico Cp.'!$B106),-('Diário 3º PA'!$P$5:$P$2043=K$1),('Diário 3º PA'!$F$5:$F$2043))+SUMPRODUCT(-('Diário 4º PA'!$E$5:$E$2010='Analítico Cp.'!$B106),-('Diário 4º PA'!$P$5:$P$2010=K$1),('Diário 4º PA'!$F$5:$F$2010))+SUMPRODUCT(-(Comp.!$D$5:$D$254='Analítico Cp.'!$B106),-(Comp.!$L$5:$L$254=K$1),(Comp.!$E$5:$E$254))</f>
        <v>0</v>
      </c>
      <c r="L106" s="15">
        <f>SUMPRODUCT(-('Diário 1º PA'!$E$5:$E$1982='Analítico Cp.'!$B106),-('Diário 1º PA'!$P$5:$P$1982=L$1),('Diário 1º PA'!$F$5:$F$1982))+SUMPRODUCT(-('Diário 2º PA'!$E$5:$E$2027='Analítico Cp.'!$B106),-('Diário 2º PA'!$P$5:$P$2027=L$1),('Diário 2º PA'!$F$5:$F$2027))+SUMPRODUCT(-('Diário 3º PA'!$E$5:$E$2043='Analítico Cp.'!$B106),-('Diário 3º PA'!$P$5:$P$2043=L$1),('Diário 3º PA'!$F$5:$F$2043))+SUMPRODUCT(-('Diário 4º PA'!$E$5:$E$2010='Analítico Cp.'!$B106),-('Diário 4º PA'!$P$5:$P$2010=L$1),('Diário 4º PA'!$F$5:$F$2010))+SUMPRODUCT(-(Comp.!$D$5:$D$254='Analítico Cp.'!$B106),-(Comp.!$L$5:$L$254=L$1),(Comp.!$E$5:$E$254))</f>
        <v>0</v>
      </c>
      <c r="M106" s="15">
        <f>SUMPRODUCT(-('Diário 1º PA'!$E$5:$E$1982='Analítico Cp.'!$B106),-('Diário 1º PA'!$P$5:$P$1982=M$1),('Diário 1º PA'!$F$5:$F$1982))+SUMPRODUCT(-('Diário 2º PA'!$E$5:$E$2027='Analítico Cp.'!$B106),-('Diário 2º PA'!$P$5:$P$2027=M$1),('Diário 2º PA'!$F$5:$F$2027))+SUMPRODUCT(-('Diário 3º PA'!$E$5:$E$2043='Analítico Cp.'!$B106),-('Diário 3º PA'!$P$5:$P$2043=M$1),('Diário 3º PA'!$F$5:$F$2043))+SUMPRODUCT(-('Diário 4º PA'!$E$5:$E$2010='Analítico Cp.'!$B106),-('Diário 4º PA'!$P$5:$P$2010=M$1),('Diário 4º PA'!$F$5:$F$2010))+SUMPRODUCT(-(Comp.!$D$5:$D$254='Analítico Cp.'!$B106),-(Comp.!$L$5:$L$254=M$1),(Comp.!$E$5:$E$254))</f>
        <v>0</v>
      </c>
      <c r="N106" s="15">
        <f>SUMPRODUCT(-('Diário 1º PA'!$E$5:$E$1982='Analítico Cp.'!$B106),-('Diário 1º PA'!$P$5:$P$1982=N$1),('Diário 1º PA'!$F$5:$F$1982))+SUMPRODUCT(-('Diário 2º PA'!$E$5:$E$2027='Analítico Cp.'!$B106),-('Diário 2º PA'!$P$5:$P$2027=N$1),('Diário 2º PA'!$F$5:$F$2027))+SUMPRODUCT(-('Diário 3º PA'!$E$5:$E$2043='Analítico Cp.'!$B106),-('Diário 3º PA'!$P$5:$P$2043=N$1),('Diário 3º PA'!$F$5:$F$2043))+SUMPRODUCT(-('Diário 4º PA'!$E$5:$E$2010='Analítico Cp.'!$B106),-('Diário 4º PA'!$P$5:$P$2010=N$1),('Diário 4º PA'!$F$5:$F$2010))+SUMPRODUCT(-(Comp.!$D$5:$D$254='Analítico Cp.'!$B106),-(Comp.!$L$5:$L$254=N$1),(Comp.!$E$5:$E$254))</f>
        <v>0</v>
      </c>
      <c r="O106" s="16">
        <f t="shared" si="12"/>
        <v>0</v>
      </c>
      <c r="P106" s="191">
        <f t="shared" si="13"/>
        <v>0</v>
      </c>
    </row>
    <row r="107" spans="1:16" ht="23.25" customHeight="1" x14ac:dyDescent="0.2">
      <c r="A107" s="68" t="s">
        <v>207</v>
      </c>
      <c r="B107" s="114" t="s">
        <v>87</v>
      </c>
      <c r="C107" s="15">
        <f>SUMPRODUCT(-('Diário 1º PA'!$E$5:$E$1982='Analítico Cp.'!$B107),-('Diário 1º PA'!$P$5:$P$1982=C$1),('Diário 1º PA'!$F$5:$F$1982))+SUMPRODUCT(-('Diário 2º PA'!$E$5:$E$2027='Analítico Cp.'!$B107),-('Diário 2º PA'!$P$5:$P$2027=C$1),('Diário 2º PA'!$F$5:$F$2027))+SUMPRODUCT(-('Diário 3º PA'!$E$5:$E$2043='Analítico Cp.'!$B107),-('Diário 3º PA'!$P$5:$P$2043=C$1),('Diário 3º PA'!$F$5:$F$2043))+SUMPRODUCT(-('Diário 4º PA'!$E$5:$E$2010='Analítico Cp.'!$B107),-('Diário 4º PA'!$P$5:$P$2010=C$1),('Diário 4º PA'!$F$5:$F$2010))+SUMPRODUCT(-(Comp.!$D$5:$D$254='Analítico Cp.'!$B107),-(Comp.!$L$5:$L$254=C$1),(Comp.!$E$5:$E$254))</f>
        <v>0</v>
      </c>
      <c r="D107" s="15">
        <f>SUMPRODUCT(-('Diário 1º PA'!$E$5:$E$1982='Analítico Cp.'!$B107),-('Diário 1º PA'!$P$5:$P$1982=D$1),('Diário 1º PA'!$F$5:$F$1982))+SUMPRODUCT(-('Diário 2º PA'!$E$5:$E$2027='Analítico Cp.'!$B107),-('Diário 2º PA'!$P$5:$P$2027=D$1),('Diário 2º PA'!$F$5:$F$2027))+SUMPRODUCT(-('Diário 3º PA'!$E$5:$E$2043='Analítico Cp.'!$B107),-('Diário 3º PA'!$P$5:$P$2043=D$1),('Diário 3º PA'!$F$5:$F$2043))+SUMPRODUCT(-('Diário 4º PA'!$E$5:$E$2010='Analítico Cp.'!$B107),-('Diário 4º PA'!$P$5:$P$2010=D$1),('Diário 4º PA'!$F$5:$F$2010))+SUMPRODUCT(-(Comp.!$D$5:$D$254='Analítico Cp.'!$B107),-(Comp.!$L$5:$L$254=D$1),(Comp.!$E$5:$E$254))</f>
        <v>0</v>
      </c>
      <c r="E107" s="15">
        <f>SUMPRODUCT(-('Diário 1º PA'!$E$5:$E$1982='Analítico Cp.'!$B107),-('Diário 1º PA'!$P$5:$P$1982=E$1),('Diário 1º PA'!$F$5:$F$1982))+SUMPRODUCT(-('Diário 2º PA'!$E$5:$E$2027='Analítico Cp.'!$B107),-('Diário 2º PA'!$P$5:$P$2027=E$1),('Diário 2º PA'!$F$5:$F$2027))+SUMPRODUCT(-('Diário 3º PA'!$E$5:$E$2043='Analítico Cp.'!$B107),-('Diário 3º PA'!$P$5:$P$2043=E$1),('Diário 3º PA'!$F$5:$F$2043))+SUMPRODUCT(-('Diário 4º PA'!$E$5:$E$2010='Analítico Cp.'!$B107),-('Diário 4º PA'!$P$5:$P$2010=E$1),('Diário 4º PA'!$F$5:$F$2010))+SUMPRODUCT(-(Comp.!$D$5:$D$254='Analítico Cp.'!$B107),-(Comp.!$L$5:$L$254=E$1),(Comp.!$E$5:$E$254))</f>
        <v>1764.82</v>
      </c>
      <c r="F107" s="15">
        <f>SUMPRODUCT(-('Diário 1º PA'!$E$5:$E$1982='Analítico Cp.'!$B107),-('Diário 1º PA'!$P$5:$P$1982=F$1),('Diário 1º PA'!$F$5:$F$1982))+SUMPRODUCT(-('Diário 2º PA'!$E$5:$E$2027='Analítico Cp.'!$B107),-('Diário 2º PA'!$P$5:$P$2027=F$1),('Diário 2º PA'!$F$5:$F$2027))+SUMPRODUCT(-('Diário 3º PA'!$E$5:$E$2043='Analítico Cp.'!$B107),-('Diário 3º PA'!$P$5:$P$2043=F$1),('Diário 3º PA'!$F$5:$F$2043))+SUMPRODUCT(-('Diário 4º PA'!$E$5:$E$2010='Analítico Cp.'!$B107),-('Diário 4º PA'!$P$5:$P$2010=F$1),('Diário 4º PA'!$F$5:$F$2010))+SUMPRODUCT(-(Comp.!$D$5:$D$254='Analítico Cp.'!$B107),-(Comp.!$L$5:$L$254=F$1),(Comp.!$E$5:$E$254))</f>
        <v>0</v>
      </c>
      <c r="G107" s="15">
        <f>SUMPRODUCT(-('Diário 1º PA'!$E$5:$E$1982='Analítico Cp.'!$B107),-('Diário 1º PA'!$P$5:$P$1982=G$1),('Diário 1º PA'!$F$5:$F$1982))+SUMPRODUCT(-('Diário 2º PA'!$E$5:$E$2027='Analítico Cp.'!$B107),-('Diário 2º PA'!$P$5:$P$2027=G$1),('Diário 2º PA'!$F$5:$F$2027))+SUMPRODUCT(-('Diário 3º PA'!$E$5:$E$2043='Analítico Cp.'!$B107),-('Diário 3º PA'!$P$5:$P$2043=G$1),('Diário 3º PA'!$F$5:$F$2043))+SUMPRODUCT(-('Diário 4º PA'!$E$5:$E$2010='Analítico Cp.'!$B107),-('Diário 4º PA'!$P$5:$P$2010=G$1),('Diário 4º PA'!$F$5:$F$2010))+SUMPRODUCT(-(Comp.!$D$5:$D$254='Analítico Cp.'!$B107),-(Comp.!$L$5:$L$254=G$1),(Comp.!$E$5:$E$254))</f>
        <v>0</v>
      </c>
      <c r="H107" s="15">
        <f>SUMPRODUCT(-('Diário 1º PA'!$E$5:$E$1982='Analítico Cp.'!$B107),-('Diário 1º PA'!$P$5:$P$1982=H$1),('Diário 1º PA'!$F$5:$F$1982))+SUMPRODUCT(-('Diário 2º PA'!$E$5:$E$2027='Analítico Cp.'!$B107),-('Diário 2º PA'!$P$5:$P$2027=H$1),('Diário 2º PA'!$F$5:$F$2027))+SUMPRODUCT(-('Diário 3º PA'!$E$5:$E$2043='Analítico Cp.'!$B107),-('Diário 3º PA'!$P$5:$P$2043=H$1),('Diário 3º PA'!$F$5:$F$2043))+SUMPRODUCT(-('Diário 4º PA'!$E$5:$E$2010='Analítico Cp.'!$B107),-('Diário 4º PA'!$P$5:$P$2010=H$1),('Diário 4º PA'!$F$5:$F$2010))+SUMPRODUCT(-(Comp.!$D$5:$D$254='Analítico Cp.'!$B107),-(Comp.!$L$5:$L$254=H$1),(Comp.!$E$5:$E$254))</f>
        <v>0</v>
      </c>
      <c r="I107" s="15">
        <f>SUMPRODUCT(-('Diário 1º PA'!$E$5:$E$1982='Analítico Cp.'!$B107),-('Diário 1º PA'!$P$5:$P$1982=I$1),('Diário 1º PA'!$F$5:$F$1982))+SUMPRODUCT(-('Diário 2º PA'!$E$5:$E$2027='Analítico Cp.'!$B107),-('Diário 2º PA'!$P$5:$P$2027=I$1),('Diário 2º PA'!$F$5:$F$2027))+SUMPRODUCT(-('Diário 3º PA'!$E$5:$E$2043='Analítico Cp.'!$B107),-('Diário 3º PA'!$P$5:$P$2043=I$1),('Diário 3º PA'!$F$5:$F$2043))+SUMPRODUCT(-('Diário 4º PA'!$E$5:$E$2010='Analítico Cp.'!$B107),-('Diário 4º PA'!$P$5:$P$2010=I$1),('Diário 4º PA'!$F$5:$F$2010))+SUMPRODUCT(-(Comp.!$D$5:$D$254='Analítico Cp.'!$B107),-(Comp.!$L$5:$L$254=I$1),(Comp.!$E$5:$E$254))</f>
        <v>0</v>
      </c>
      <c r="J107" s="15">
        <f>SUMPRODUCT(-('Diário 1º PA'!$E$5:$E$1982='Analítico Cp.'!$B107),-('Diário 1º PA'!$P$5:$P$1982=J$1),('Diário 1º PA'!$F$5:$F$1982))+SUMPRODUCT(-('Diário 2º PA'!$E$5:$E$2027='Analítico Cp.'!$B107),-('Diário 2º PA'!$P$5:$P$2027=J$1),('Diário 2º PA'!$F$5:$F$2027))+SUMPRODUCT(-('Diário 3º PA'!$E$5:$E$2043='Analítico Cp.'!$B107),-('Diário 3º PA'!$P$5:$P$2043=J$1),('Diário 3º PA'!$F$5:$F$2043))+SUMPRODUCT(-('Diário 4º PA'!$E$5:$E$2010='Analítico Cp.'!$B107),-('Diário 4º PA'!$P$5:$P$2010=J$1),('Diário 4º PA'!$F$5:$F$2010))+SUMPRODUCT(-(Comp.!$D$5:$D$254='Analítico Cp.'!$B107),-(Comp.!$L$5:$L$254=J$1),(Comp.!$E$5:$E$254))</f>
        <v>0</v>
      </c>
      <c r="K107" s="15">
        <f>SUMPRODUCT(-('Diário 1º PA'!$E$5:$E$1982='Analítico Cp.'!$B107),-('Diário 1º PA'!$P$5:$P$1982=K$1),('Diário 1º PA'!$F$5:$F$1982))+SUMPRODUCT(-('Diário 2º PA'!$E$5:$E$2027='Analítico Cp.'!$B107),-('Diário 2º PA'!$P$5:$P$2027=K$1),('Diário 2º PA'!$F$5:$F$2027))+SUMPRODUCT(-('Diário 3º PA'!$E$5:$E$2043='Analítico Cp.'!$B107),-('Diário 3º PA'!$P$5:$P$2043=K$1),('Diário 3º PA'!$F$5:$F$2043))+SUMPRODUCT(-('Diário 4º PA'!$E$5:$E$2010='Analítico Cp.'!$B107),-('Diário 4º PA'!$P$5:$P$2010=K$1),('Diário 4º PA'!$F$5:$F$2010))+SUMPRODUCT(-(Comp.!$D$5:$D$254='Analítico Cp.'!$B107),-(Comp.!$L$5:$L$254=K$1),(Comp.!$E$5:$E$254))</f>
        <v>0</v>
      </c>
      <c r="L107" s="15">
        <f>SUMPRODUCT(-('Diário 1º PA'!$E$5:$E$1982='Analítico Cp.'!$B107),-('Diário 1º PA'!$P$5:$P$1982=L$1),('Diário 1º PA'!$F$5:$F$1982))+SUMPRODUCT(-('Diário 2º PA'!$E$5:$E$2027='Analítico Cp.'!$B107),-('Diário 2º PA'!$P$5:$P$2027=L$1),('Diário 2º PA'!$F$5:$F$2027))+SUMPRODUCT(-('Diário 3º PA'!$E$5:$E$2043='Analítico Cp.'!$B107),-('Diário 3º PA'!$P$5:$P$2043=L$1),('Diário 3º PA'!$F$5:$F$2043))+SUMPRODUCT(-('Diário 4º PA'!$E$5:$E$2010='Analítico Cp.'!$B107),-('Diário 4º PA'!$P$5:$P$2010=L$1),('Diário 4º PA'!$F$5:$F$2010))+SUMPRODUCT(-(Comp.!$D$5:$D$254='Analítico Cp.'!$B107),-(Comp.!$L$5:$L$254=L$1),(Comp.!$E$5:$E$254))</f>
        <v>0</v>
      </c>
      <c r="M107" s="15">
        <f>SUMPRODUCT(-('Diário 1º PA'!$E$5:$E$1982='Analítico Cp.'!$B107),-('Diário 1º PA'!$P$5:$P$1982=M$1),('Diário 1º PA'!$F$5:$F$1982))+SUMPRODUCT(-('Diário 2º PA'!$E$5:$E$2027='Analítico Cp.'!$B107),-('Diário 2º PA'!$P$5:$P$2027=M$1),('Diário 2º PA'!$F$5:$F$2027))+SUMPRODUCT(-('Diário 3º PA'!$E$5:$E$2043='Analítico Cp.'!$B107),-('Diário 3º PA'!$P$5:$P$2043=M$1),('Diário 3º PA'!$F$5:$F$2043))+SUMPRODUCT(-('Diário 4º PA'!$E$5:$E$2010='Analítico Cp.'!$B107),-('Diário 4º PA'!$P$5:$P$2010=M$1),('Diário 4º PA'!$F$5:$F$2010))+SUMPRODUCT(-(Comp.!$D$5:$D$254='Analítico Cp.'!$B107),-(Comp.!$L$5:$L$254=M$1),(Comp.!$E$5:$E$254))</f>
        <v>0</v>
      </c>
      <c r="N107" s="15">
        <f>SUMPRODUCT(-('Diário 1º PA'!$E$5:$E$1982='Analítico Cp.'!$B107),-('Diário 1º PA'!$P$5:$P$1982=N$1),('Diário 1º PA'!$F$5:$F$1982))+SUMPRODUCT(-('Diário 2º PA'!$E$5:$E$2027='Analítico Cp.'!$B107),-('Diário 2º PA'!$P$5:$P$2027=N$1),('Diário 2º PA'!$F$5:$F$2027))+SUMPRODUCT(-('Diário 3º PA'!$E$5:$E$2043='Analítico Cp.'!$B107),-('Diário 3º PA'!$P$5:$P$2043=N$1),('Diário 3º PA'!$F$5:$F$2043))+SUMPRODUCT(-('Diário 4º PA'!$E$5:$E$2010='Analítico Cp.'!$B107),-('Diário 4º PA'!$P$5:$P$2010=N$1),('Diário 4º PA'!$F$5:$F$2010))+SUMPRODUCT(-(Comp.!$D$5:$D$254='Analítico Cp.'!$B107),-(Comp.!$L$5:$L$254=N$1),(Comp.!$E$5:$E$254))</f>
        <v>0</v>
      </c>
      <c r="O107" s="16">
        <f t="shared" si="12"/>
        <v>1764.82</v>
      </c>
      <c r="P107" s="191">
        <f t="shared" si="13"/>
        <v>1.5273487999374315E-4</v>
      </c>
    </row>
    <row r="108" spans="1:16" ht="23.25" customHeight="1" x14ac:dyDescent="0.2">
      <c r="A108" s="68" t="s">
        <v>208</v>
      </c>
      <c r="B108" s="114" t="s">
        <v>204</v>
      </c>
      <c r="C108" s="15">
        <f>SUMPRODUCT(-('Diário 1º PA'!$E$5:$E$1982='Analítico Cp.'!$B108),-('Diário 1º PA'!$P$5:$P$1982=C$1),('Diário 1º PA'!$F$5:$F$1982))+SUMPRODUCT(-('Diário 2º PA'!$E$5:$E$2027='Analítico Cp.'!$B108),-('Diário 2º PA'!$P$5:$P$2027=C$1),('Diário 2º PA'!$F$5:$F$2027))+SUMPRODUCT(-('Diário 3º PA'!$E$5:$E$2043='Analítico Cp.'!$B108),-('Diário 3º PA'!$P$5:$P$2043=C$1),('Diário 3º PA'!$F$5:$F$2043))+SUMPRODUCT(-('Diário 4º PA'!$E$5:$E$2010='Analítico Cp.'!$B108),-('Diário 4º PA'!$P$5:$P$2010=C$1),('Diário 4º PA'!$F$5:$F$2010))+SUMPRODUCT(-(Comp.!$D$5:$D$254='Analítico Cp.'!$B108),-(Comp.!$L$5:$L$254=C$1),(Comp.!$E$5:$E$254))</f>
        <v>0</v>
      </c>
      <c r="D108" s="15">
        <f>SUMPRODUCT(-('Diário 1º PA'!$E$5:$E$1982='Analítico Cp.'!$B108),-('Diário 1º PA'!$P$5:$P$1982=D$1),('Diário 1º PA'!$F$5:$F$1982))+SUMPRODUCT(-('Diário 2º PA'!$E$5:$E$2027='Analítico Cp.'!$B108),-('Diário 2º PA'!$P$5:$P$2027=D$1),('Diário 2º PA'!$F$5:$F$2027))+SUMPRODUCT(-('Diário 3º PA'!$E$5:$E$2043='Analítico Cp.'!$B108),-('Diário 3º PA'!$P$5:$P$2043=D$1),('Diário 3º PA'!$F$5:$F$2043))+SUMPRODUCT(-('Diário 4º PA'!$E$5:$E$2010='Analítico Cp.'!$B108),-('Diário 4º PA'!$P$5:$P$2010=D$1),('Diário 4º PA'!$F$5:$F$2010))+SUMPRODUCT(-(Comp.!$D$5:$D$254='Analítico Cp.'!$B108),-(Comp.!$L$5:$L$254=D$1),(Comp.!$E$5:$E$254))</f>
        <v>0</v>
      </c>
      <c r="E108" s="15">
        <f>SUMPRODUCT(-('Diário 1º PA'!$E$5:$E$1982='Analítico Cp.'!$B108),-('Diário 1º PA'!$P$5:$P$1982=E$1),('Diário 1º PA'!$F$5:$F$1982))+SUMPRODUCT(-('Diário 2º PA'!$E$5:$E$2027='Analítico Cp.'!$B108),-('Diário 2º PA'!$P$5:$P$2027=E$1),('Diário 2º PA'!$F$5:$F$2027))+SUMPRODUCT(-('Diário 3º PA'!$E$5:$E$2043='Analítico Cp.'!$B108),-('Diário 3º PA'!$P$5:$P$2043=E$1),('Diário 3º PA'!$F$5:$F$2043))+SUMPRODUCT(-('Diário 4º PA'!$E$5:$E$2010='Analítico Cp.'!$B108),-('Diário 4º PA'!$P$5:$P$2010=E$1),('Diário 4º PA'!$F$5:$F$2010))+SUMPRODUCT(-(Comp.!$D$5:$D$254='Analítico Cp.'!$B108),-(Comp.!$L$5:$L$254=E$1),(Comp.!$E$5:$E$254))</f>
        <v>0</v>
      </c>
      <c r="F108" s="15">
        <f>SUMPRODUCT(-('Diário 1º PA'!$E$5:$E$1982='Analítico Cp.'!$B108),-('Diário 1º PA'!$P$5:$P$1982=F$1),('Diário 1º PA'!$F$5:$F$1982))+SUMPRODUCT(-('Diário 2º PA'!$E$5:$E$2027='Analítico Cp.'!$B108),-('Diário 2º PA'!$P$5:$P$2027=F$1),('Diário 2º PA'!$F$5:$F$2027))+SUMPRODUCT(-('Diário 3º PA'!$E$5:$E$2043='Analítico Cp.'!$B108),-('Diário 3º PA'!$P$5:$P$2043=F$1),('Diário 3º PA'!$F$5:$F$2043))+SUMPRODUCT(-('Diário 4º PA'!$E$5:$E$2010='Analítico Cp.'!$B108),-('Diário 4º PA'!$P$5:$P$2010=F$1),('Diário 4º PA'!$F$5:$F$2010))+SUMPRODUCT(-(Comp.!$D$5:$D$254='Analítico Cp.'!$B108),-(Comp.!$L$5:$L$254=F$1),(Comp.!$E$5:$E$254))</f>
        <v>0</v>
      </c>
      <c r="G108" s="15">
        <f>SUMPRODUCT(-('Diário 1º PA'!$E$5:$E$1982='Analítico Cp.'!$B108),-('Diário 1º PA'!$P$5:$P$1982=G$1),('Diário 1º PA'!$F$5:$F$1982))+SUMPRODUCT(-('Diário 2º PA'!$E$5:$E$2027='Analítico Cp.'!$B108),-('Diário 2º PA'!$P$5:$P$2027=G$1),('Diário 2º PA'!$F$5:$F$2027))+SUMPRODUCT(-('Diário 3º PA'!$E$5:$E$2043='Analítico Cp.'!$B108),-('Diário 3º PA'!$P$5:$P$2043=G$1),('Diário 3º PA'!$F$5:$F$2043))+SUMPRODUCT(-('Diário 4º PA'!$E$5:$E$2010='Analítico Cp.'!$B108),-('Diário 4º PA'!$P$5:$P$2010=G$1),('Diário 4º PA'!$F$5:$F$2010))+SUMPRODUCT(-(Comp.!$D$5:$D$254='Analítico Cp.'!$B108),-(Comp.!$L$5:$L$254=G$1),(Comp.!$E$5:$E$254))</f>
        <v>0</v>
      </c>
      <c r="H108" s="15">
        <f>SUMPRODUCT(-('Diário 1º PA'!$E$5:$E$1982='Analítico Cp.'!$B108),-('Diário 1º PA'!$P$5:$P$1982=H$1),('Diário 1º PA'!$F$5:$F$1982))+SUMPRODUCT(-('Diário 2º PA'!$E$5:$E$2027='Analítico Cp.'!$B108),-('Diário 2º PA'!$P$5:$P$2027=H$1),('Diário 2º PA'!$F$5:$F$2027))+SUMPRODUCT(-('Diário 3º PA'!$E$5:$E$2043='Analítico Cp.'!$B108),-('Diário 3º PA'!$P$5:$P$2043=H$1),('Diário 3º PA'!$F$5:$F$2043))+SUMPRODUCT(-('Diário 4º PA'!$E$5:$E$2010='Analítico Cp.'!$B108),-('Diário 4º PA'!$P$5:$P$2010=H$1),('Diário 4º PA'!$F$5:$F$2010))+SUMPRODUCT(-(Comp.!$D$5:$D$254='Analítico Cp.'!$B108),-(Comp.!$L$5:$L$254=H$1),(Comp.!$E$5:$E$254))</f>
        <v>0</v>
      </c>
      <c r="I108" s="15">
        <f>SUMPRODUCT(-('Diário 1º PA'!$E$5:$E$1982='Analítico Cp.'!$B108),-('Diário 1º PA'!$P$5:$P$1982=I$1),('Diário 1º PA'!$F$5:$F$1982))+SUMPRODUCT(-('Diário 2º PA'!$E$5:$E$2027='Analítico Cp.'!$B108),-('Diário 2º PA'!$P$5:$P$2027=I$1),('Diário 2º PA'!$F$5:$F$2027))+SUMPRODUCT(-('Diário 3º PA'!$E$5:$E$2043='Analítico Cp.'!$B108),-('Diário 3º PA'!$P$5:$P$2043=I$1),('Diário 3º PA'!$F$5:$F$2043))+SUMPRODUCT(-('Diário 4º PA'!$E$5:$E$2010='Analítico Cp.'!$B108),-('Diário 4º PA'!$P$5:$P$2010=I$1),('Diário 4º PA'!$F$5:$F$2010))+SUMPRODUCT(-(Comp.!$D$5:$D$254='Analítico Cp.'!$B108),-(Comp.!$L$5:$L$254=I$1),(Comp.!$E$5:$E$254))</f>
        <v>0</v>
      </c>
      <c r="J108" s="15">
        <f>SUMPRODUCT(-('Diário 1º PA'!$E$5:$E$1982='Analítico Cp.'!$B108),-('Diário 1º PA'!$P$5:$P$1982=J$1),('Diário 1º PA'!$F$5:$F$1982))+SUMPRODUCT(-('Diário 2º PA'!$E$5:$E$2027='Analítico Cp.'!$B108),-('Diário 2º PA'!$P$5:$P$2027=J$1),('Diário 2º PA'!$F$5:$F$2027))+SUMPRODUCT(-('Diário 3º PA'!$E$5:$E$2043='Analítico Cp.'!$B108),-('Diário 3º PA'!$P$5:$P$2043=J$1),('Diário 3º PA'!$F$5:$F$2043))+SUMPRODUCT(-('Diário 4º PA'!$E$5:$E$2010='Analítico Cp.'!$B108),-('Diário 4º PA'!$P$5:$P$2010=J$1),('Diário 4º PA'!$F$5:$F$2010))+SUMPRODUCT(-(Comp.!$D$5:$D$254='Analítico Cp.'!$B108),-(Comp.!$L$5:$L$254=J$1),(Comp.!$E$5:$E$254))</f>
        <v>0</v>
      </c>
      <c r="K108" s="15">
        <f>SUMPRODUCT(-('Diário 1º PA'!$E$5:$E$1982='Analítico Cp.'!$B108),-('Diário 1º PA'!$P$5:$P$1982=K$1),('Diário 1º PA'!$F$5:$F$1982))+SUMPRODUCT(-('Diário 2º PA'!$E$5:$E$2027='Analítico Cp.'!$B108),-('Diário 2º PA'!$P$5:$P$2027=K$1),('Diário 2º PA'!$F$5:$F$2027))+SUMPRODUCT(-('Diário 3º PA'!$E$5:$E$2043='Analítico Cp.'!$B108),-('Diário 3º PA'!$P$5:$P$2043=K$1),('Diário 3º PA'!$F$5:$F$2043))+SUMPRODUCT(-('Diário 4º PA'!$E$5:$E$2010='Analítico Cp.'!$B108),-('Diário 4º PA'!$P$5:$P$2010=K$1),('Diário 4º PA'!$F$5:$F$2010))+SUMPRODUCT(-(Comp.!$D$5:$D$254='Analítico Cp.'!$B108),-(Comp.!$L$5:$L$254=K$1),(Comp.!$E$5:$E$254))</f>
        <v>0</v>
      </c>
      <c r="L108" s="15">
        <f>SUMPRODUCT(-('Diário 1º PA'!$E$5:$E$1982='Analítico Cp.'!$B108),-('Diário 1º PA'!$P$5:$P$1982=L$1),('Diário 1º PA'!$F$5:$F$1982))+SUMPRODUCT(-('Diário 2º PA'!$E$5:$E$2027='Analítico Cp.'!$B108),-('Diário 2º PA'!$P$5:$P$2027=L$1),('Diário 2º PA'!$F$5:$F$2027))+SUMPRODUCT(-('Diário 3º PA'!$E$5:$E$2043='Analítico Cp.'!$B108),-('Diário 3º PA'!$P$5:$P$2043=L$1),('Diário 3º PA'!$F$5:$F$2043))+SUMPRODUCT(-('Diário 4º PA'!$E$5:$E$2010='Analítico Cp.'!$B108),-('Diário 4º PA'!$P$5:$P$2010=L$1),('Diário 4º PA'!$F$5:$F$2010))+SUMPRODUCT(-(Comp.!$D$5:$D$254='Analítico Cp.'!$B108),-(Comp.!$L$5:$L$254=L$1),(Comp.!$E$5:$E$254))</f>
        <v>0</v>
      </c>
      <c r="M108" s="15">
        <f>SUMPRODUCT(-('Diário 1º PA'!$E$5:$E$1982='Analítico Cp.'!$B108),-('Diário 1º PA'!$P$5:$P$1982=M$1),('Diário 1º PA'!$F$5:$F$1982))+SUMPRODUCT(-('Diário 2º PA'!$E$5:$E$2027='Analítico Cp.'!$B108),-('Diário 2º PA'!$P$5:$P$2027=M$1),('Diário 2º PA'!$F$5:$F$2027))+SUMPRODUCT(-('Diário 3º PA'!$E$5:$E$2043='Analítico Cp.'!$B108),-('Diário 3º PA'!$P$5:$P$2043=M$1),('Diário 3º PA'!$F$5:$F$2043))+SUMPRODUCT(-('Diário 4º PA'!$E$5:$E$2010='Analítico Cp.'!$B108),-('Diário 4º PA'!$P$5:$P$2010=M$1),('Diário 4º PA'!$F$5:$F$2010))+SUMPRODUCT(-(Comp.!$D$5:$D$254='Analítico Cp.'!$B108),-(Comp.!$L$5:$L$254=M$1),(Comp.!$E$5:$E$254))</f>
        <v>0</v>
      </c>
      <c r="N108" s="15">
        <f>SUMPRODUCT(-('Diário 1º PA'!$E$5:$E$1982='Analítico Cp.'!$B108),-('Diário 1º PA'!$P$5:$P$1982=N$1),('Diário 1º PA'!$F$5:$F$1982))+SUMPRODUCT(-('Diário 2º PA'!$E$5:$E$2027='Analítico Cp.'!$B108),-('Diário 2º PA'!$P$5:$P$2027=N$1),('Diário 2º PA'!$F$5:$F$2027))+SUMPRODUCT(-('Diário 3º PA'!$E$5:$E$2043='Analítico Cp.'!$B108),-('Diário 3º PA'!$P$5:$P$2043=N$1),('Diário 3º PA'!$F$5:$F$2043))+SUMPRODUCT(-('Diário 4º PA'!$E$5:$E$2010='Analítico Cp.'!$B108),-('Diário 4º PA'!$P$5:$P$2010=N$1),('Diário 4º PA'!$F$5:$F$2010))+SUMPRODUCT(-(Comp.!$D$5:$D$254='Analítico Cp.'!$B108),-(Comp.!$L$5:$L$254=N$1),(Comp.!$E$5:$E$254))</f>
        <v>0</v>
      </c>
      <c r="O108" s="16">
        <f t="shared" si="12"/>
        <v>0</v>
      </c>
      <c r="P108" s="191">
        <f t="shared" si="13"/>
        <v>0</v>
      </c>
    </row>
    <row r="109" spans="1:16" ht="23.25" customHeight="1" x14ac:dyDescent="0.2">
      <c r="A109" s="68" t="s">
        <v>210</v>
      </c>
      <c r="B109" s="114" t="s">
        <v>91</v>
      </c>
      <c r="C109" s="15">
        <f>SUMPRODUCT(-('Diário 1º PA'!$E$5:$E$1982='Analítico Cp.'!$B109),-('Diário 1º PA'!$P$5:$P$1982=C$1),('Diário 1º PA'!$F$5:$F$1982))+SUMPRODUCT(-('Diário 2º PA'!$E$5:$E$2027='Analítico Cp.'!$B109),-('Diário 2º PA'!$P$5:$P$2027=C$1),('Diário 2º PA'!$F$5:$F$2027))+SUMPRODUCT(-('Diário 3º PA'!$E$5:$E$2043='Analítico Cp.'!$B109),-('Diário 3º PA'!$P$5:$P$2043=C$1),('Diário 3º PA'!$F$5:$F$2043))+SUMPRODUCT(-('Diário 4º PA'!$E$5:$E$2010='Analítico Cp.'!$B109),-('Diário 4º PA'!$P$5:$P$2010=C$1),('Diário 4º PA'!$F$5:$F$2010))+SUMPRODUCT(-(Comp.!$D$5:$D$254='Analítico Cp.'!$B109),-(Comp.!$L$5:$L$254=C$1),(Comp.!$E$5:$E$254))</f>
        <v>0</v>
      </c>
      <c r="D109" s="15">
        <f>SUMPRODUCT(-('Diário 1º PA'!$E$5:$E$1982='Analítico Cp.'!$B109),-('Diário 1º PA'!$P$5:$P$1982=D$1),('Diário 1º PA'!$F$5:$F$1982))+SUMPRODUCT(-('Diário 2º PA'!$E$5:$E$2027='Analítico Cp.'!$B109),-('Diário 2º PA'!$P$5:$P$2027=D$1),('Diário 2º PA'!$F$5:$F$2027))+SUMPRODUCT(-('Diário 3º PA'!$E$5:$E$2043='Analítico Cp.'!$B109),-('Diário 3º PA'!$P$5:$P$2043=D$1),('Diário 3º PA'!$F$5:$F$2043))+SUMPRODUCT(-('Diário 4º PA'!$E$5:$E$2010='Analítico Cp.'!$B109),-('Diário 4º PA'!$P$5:$P$2010=D$1),('Diário 4º PA'!$F$5:$F$2010))+SUMPRODUCT(-(Comp.!$D$5:$D$254='Analítico Cp.'!$B109),-(Comp.!$L$5:$L$254=D$1),(Comp.!$E$5:$E$254))</f>
        <v>0</v>
      </c>
      <c r="E109" s="15">
        <f>SUMPRODUCT(-('Diário 1º PA'!$E$5:$E$1982='Analítico Cp.'!$B109),-('Diário 1º PA'!$P$5:$P$1982=E$1),('Diário 1º PA'!$F$5:$F$1982))+SUMPRODUCT(-('Diário 2º PA'!$E$5:$E$2027='Analítico Cp.'!$B109),-('Diário 2º PA'!$P$5:$P$2027=E$1),('Diário 2º PA'!$F$5:$F$2027))+SUMPRODUCT(-('Diário 3º PA'!$E$5:$E$2043='Analítico Cp.'!$B109),-('Diário 3º PA'!$P$5:$P$2043=E$1),('Diário 3º PA'!$F$5:$F$2043))+SUMPRODUCT(-('Diário 4º PA'!$E$5:$E$2010='Analítico Cp.'!$B109),-('Diário 4º PA'!$P$5:$P$2010=E$1),('Diário 4º PA'!$F$5:$F$2010))+SUMPRODUCT(-(Comp.!$D$5:$D$254='Analítico Cp.'!$B109),-(Comp.!$L$5:$L$254=E$1),(Comp.!$E$5:$E$254))</f>
        <v>2000</v>
      </c>
      <c r="F109" s="15">
        <f>SUMPRODUCT(-('Diário 1º PA'!$E$5:$E$1982='Analítico Cp.'!$B109),-('Diário 1º PA'!$P$5:$P$1982=F$1),('Diário 1º PA'!$F$5:$F$1982))+SUMPRODUCT(-('Diário 2º PA'!$E$5:$E$2027='Analítico Cp.'!$B109),-('Diário 2º PA'!$P$5:$P$2027=F$1),('Diário 2º PA'!$F$5:$F$2027))+SUMPRODUCT(-('Diário 3º PA'!$E$5:$E$2043='Analítico Cp.'!$B109),-('Diário 3º PA'!$P$5:$P$2043=F$1),('Diário 3º PA'!$F$5:$F$2043))+SUMPRODUCT(-('Diário 4º PA'!$E$5:$E$2010='Analítico Cp.'!$B109),-('Diário 4º PA'!$P$5:$P$2010=F$1),('Diário 4º PA'!$F$5:$F$2010))+SUMPRODUCT(-(Comp.!$D$5:$D$254='Analítico Cp.'!$B109),-(Comp.!$L$5:$L$254=F$1),(Comp.!$E$5:$E$254))</f>
        <v>0</v>
      </c>
      <c r="G109" s="15">
        <f>SUMPRODUCT(-('Diário 1º PA'!$E$5:$E$1982='Analítico Cp.'!$B109),-('Diário 1º PA'!$P$5:$P$1982=G$1),('Diário 1º PA'!$F$5:$F$1982))+SUMPRODUCT(-('Diário 2º PA'!$E$5:$E$2027='Analítico Cp.'!$B109),-('Diário 2º PA'!$P$5:$P$2027=G$1),('Diário 2º PA'!$F$5:$F$2027))+SUMPRODUCT(-('Diário 3º PA'!$E$5:$E$2043='Analítico Cp.'!$B109),-('Diário 3º PA'!$P$5:$P$2043=G$1),('Diário 3º PA'!$F$5:$F$2043))+SUMPRODUCT(-('Diário 4º PA'!$E$5:$E$2010='Analítico Cp.'!$B109),-('Diário 4º PA'!$P$5:$P$2010=G$1),('Diário 4º PA'!$F$5:$F$2010))+SUMPRODUCT(-(Comp.!$D$5:$D$254='Analítico Cp.'!$B109),-(Comp.!$L$5:$L$254=G$1),(Comp.!$E$5:$E$254))</f>
        <v>0</v>
      </c>
      <c r="H109" s="15">
        <f>SUMPRODUCT(-('Diário 1º PA'!$E$5:$E$1982='Analítico Cp.'!$B109),-('Diário 1º PA'!$P$5:$P$1982=H$1),('Diário 1º PA'!$F$5:$F$1982))+SUMPRODUCT(-('Diário 2º PA'!$E$5:$E$2027='Analítico Cp.'!$B109),-('Diário 2º PA'!$P$5:$P$2027=H$1),('Diário 2º PA'!$F$5:$F$2027))+SUMPRODUCT(-('Diário 3º PA'!$E$5:$E$2043='Analítico Cp.'!$B109),-('Diário 3º PA'!$P$5:$P$2043=H$1),('Diário 3º PA'!$F$5:$F$2043))+SUMPRODUCT(-('Diário 4º PA'!$E$5:$E$2010='Analítico Cp.'!$B109),-('Diário 4º PA'!$P$5:$P$2010=H$1),('Diário 4º PA'!$F$5:$F$2010))+SUMPRODUCT(-(Comp.!$D$5:$D$254='Analítico Cp.'!$B109),-(Comp.!$L$5:$L$254=H$1),(Comp.!$E$5:$E$254))</f>
        <v>0</v>
      </c>
      <c r="I109" s="15">
        <f>SUMPRODUCT(-('Diário 1º PA'!$E$5:$E$1982='Analítico Cp.'!$B109),-('Diário 1º PA'!$P$5:$P$1982=I$1),('Diário 1º PA'!$F$5:$F$1982))+SUMPRODUCT(-('Diário 2º PA'!$E$5:$E$2027='Analítico Cp.'!$B109),-('Diário 2º PA'!$P$5:$P$2027=I$1),('Diário 2º PA'!$F$5:$F$2027))+SUMPRODUCT(-('Diário 3º PA'!$E$5:$E$2043='Analítico Cp.'!$B109),-('Diário 3º PA'!$P$5:$P$2043=I$1),('Diário 3º PA'!$F$5:$F$2043))+SUMPRODUCT(-('Diário 4º PA'!$E$5:$E$2010='Analítico Cp.'!$B109),-('Diário 4º PA'!$P$5:$P$2010=I$1),('Diário 4º PA'!$F$5:$F$2010))+SUMPRODUCT(-(Comp.!$D$5:$D$254='Analítico Cp.'!$B109),-(Comp.!$L$5:$L$254=I$1),(Comp.!$E$5:$E$254))</f>
        <v>0</v>
      </c>
      <c r="J109" s="15">
        <f>SUMPRODUCT(-('Diário 1º PA'!$E$5:$E$1982='Analítico Cp.'!$B109),-('Diário 1º PA'!$P$5:$P$1982=J$1),('Diário 1º PA'!$F$5:$F$1982))+SUMPRODUCT(-('Diário 2º PA'!$E$5:$E$2027='Analítico Cp.'!$B109),-('Diário 2º PA'!$P$5:$P$2027=J$1),('Diário 2º PA'!$F$5:$F$2027))+SUMPRODUCT(-('Diário 3º PA'!$E$5:$E$2043='Analítico Cp.'!$B109),-('Diário 3º PA'!$P$5:$P$2043=J$1),('Diário 3º PA'!$F$5:$F$2043))+SUMPRODUCT(-('Diário 4º PA'!$E$5:$E$2010='Analítico Cp.'!$B109),-('Diário 4º PA'!$P$5:$P$2010=J$1),('Diário 4º PA'!$F$5:$F$2010))+SUMPRODUCT(-(Comp.!$D$5:$D$254='Analítico Cp.'!$B109),-(Comp.!$L$5:$L$254=J$1),(Comp.!$E$5:$E$254))</f>
        <v>0</v>
      </c>
      <c r="K109" s="15">
        <f>SUMPRODUCT(-('Diário 1º PA'!$E$5:$E$1982='Analítico Cp.'!$B109),-('Diário 1º PA'!$P$5:$P$1982=K$1),('Diário 1º PA'!$F$5:$F$1982))+SUMPRODUCT(-('Diário 2º PA'!$E$5:$E$2027='Analítico Cp.'!$B109),-('Diário 2º PA'!$P$5:$P$2027=K$1),('Diário 2º PA'!$F$5:$F$2027))+SUMPRODUCT(-('Diário 3º PA'!$E$5:$E$2043='Analítico Cp.'!$B109),-('Diário 3º PA'!$P$5:$P$2043=K$1),('Diário 3º PA'!$F$5:$F$2043))+SUMPRODUCT(-('Diário 4º PA'!$E$5:$E$2010='Analítico Cp.'!$B109),-('Diário 4º PA'!$P$5:$P$2010=K$1),('Diário 4º PA'!$F$5:$F$2010))+SUMPRODUCT(-(Comp.!$D$5:$D$254='Analítico Cp.'!$B109),-(Comp.!$L$5:$L$254=K$1),(Comp.!$E$5:$E$254))</f>
        <v>0</v>
      </c>
      <c r="L109" s="15">
        <f>SUMPRODUCT(-('Diário 1º PA'!$E$5:$E$1982='Analítico Cp.'!$B109),-('Diário 1º PA'!$P$5:$P$1982=L$1),('Diário 1º PA'!$F$5:$F$1982))+SUMPRODUCT(-('Diário 2º PA'!$E$5:$E$2027='Analítico Cp.'!$B109),-('Diário 2º PA'!$P$5:$P$2027=L$1),('Diário 2º PA'!$F$5:$F$2027))+SUMPRODUCT(-('Diário 3º PA'!$E$5:$E$2043='Analítico Cp.'!$B109),-('Diário 3º PA'!$P$5:$P$2043=L$1),('Diário 3º PA'!$F$5:$F$2043))+SUMPRODUCT(-('Diário 4º PA'!$E$5:$E$2010='Analítico Cp.'!$B109),-('Diário 4º PA'!$P$5:$P$2010=L$1),('Diário 4º PA'!$F$5:$F$2010))+SUMPRODUCT(-(Comp.!$D$5:$D$254='Analítico Cp.'!$B109),-(Comp.!$L$5:$L$254=L$1),(Comp.!$E$5:$E$254))</f>
        <v>0</v>
      </c>
      <c r="M109" s="15">
        <f>SUMPRODUCT(-('Diário 1º PA'!$E$5:$E$1982='Analítico Cp.'!$B109),-('Diário 1º PA'!$P$5:$P$1982=M$1),('Diário 1º PA'!$F$5:$F$1982))+SUMPRODUCT(-('Diário 2º PA'!$E$5:$E$2027='Analítico Cp.'!$B109),-('Diário 2º PA'!$P$5:$P$2027=M$1),('Diário 2º PA'!$F$5:$F$2027))+SUMPRODUCT(-('Diário 3º PA'!$E$5:$E$2043='Analítico Cp.'!$B109),-('Diário 3º PA'!$P$5:$P$2043=M$1),('Diário 3º PA'!$F$5:$F$2043))+SUMPRODUCT(-('Diário 4º PA'!$E$5:$E$2010='Analítico Cp.'!$B109),-('Diário 4º PA'!$P$5:$P$2010=M$1),('Diário 4º PA'!$F$5:$F$2010))+SUMPRODUCT(-(Comp.!$D$5:$D$254='Analítico Cp.'!$B109),-(Comp.!$L$5:$L$254=M$1),(Comp.!$E$5:$E$254))</f>
        <v>0</v>
      </c>
      <c r="N109" s="15">
        <f>SUMPRODUCT(-('Diário 1º PA'!$E$5:$E$1982='Analítico Cp.'!$B109),-('Diário 1º PA'!$P$5:$P$1982=N$1),('Diário 1º PA'!$F$5:$F$1982))+SUMPRODUCT(-('Diário 2º PA'!$E$5:$E$2027='Analítico Cp.'!$B109),-('Diário 2º PA'!$P$5:$P$2027=N$1),('Diário 2º PA'!$F$5:$F$2027))+SUMPRODUCT(-('Diário 3º PA'!$E$5:$E$2043='Analítico Cp.'!$B109),-('Diário 3º PA'!$P$5:$P$2043=N$1),('Diário 3º PA'!$F$5:$F$2043))+SUMPRODUCT(-('Diário 4º PA'!$E$5:$E$2010='Analítico Cp.'!$B109),-('Diário 4º PA'!$P$5:$P$2010=N$1),('Diário 4º PA'!$F$5:$F$2010))+SUMPRODUCT(-(Comp.!$D$5:$D$254='Analítico Cp.'!$B109),-(Comp.!$L$5:$L$254=N$1),(Comp.!$E$5:$E$254))</f>
        <v>0</v>
      </c>
      <c r="O109" s="16">
        <f t="shared" si="12"/>
        <v>2000</v>
      </c>
      <c r="P109" s="191">
        <f t="shared" si="13"/>
        <v>1.7308833761374323E-4</v>
      </c>
    </row>
    <row r="110" spans="1:16" ht="23.25" customHeight="1" x14ac:dyDescent="0.2">
      <c r="A110" s="68" t="s">
        <v>212</v>
      </c>
      <c r="B110" s="114" t="s">
        <v>83</v>
      </c>
      <c r="C110" s="15">
        <f>SUMPRODUCT(-('Diário 1º PA'!$E$5:$E$1982='Analítico Cp.'!$B110),-('Diário 1º PA'!$P$5:$P$1982=C$1),('Diário 1º PA'!$F$5:$F$1982))+SUMPRODUCT(-('Diário 2º PA'!$E$5:$E$2027='Analítico Cp.'!$B110),-('Diário 2º PA'!$P$5:$P$2027=C$1),('Diário 2º PA'!$F$5:$F$2027))+SUMPRODUCT(-('Diário 3º PA'!$E$5:$E$2043='Analítico Cp.'!$B110),-('Diário 3º PA'!$P$5:$P$2043=C$1),('Diário 3º PA'!$F$5:$F$2043))+SUMPRODUCT(-('Diário 4º PA'!$E$5:$E$2010='Analítico Cp.'!$B110),-('Diário 4º PA'!$P$5:$P$2010=C$1),('Diário 4º PA'!$F$5:$F$2010))+SUMPRODUCT(-(Comp.!$D$5:$D$254='Analítico Cp.'!$B110),-(Comp.!$L$5:$L$254=C$1),(Comp.!$E$5:$E$254))</f>
        <v>9806.67</v>
      </c>
      <c r="D110" s="15">
        <f>SUMPRODUCT(-('Diário 1º PA'!$E$5:$E$1982='Analítico Cp.'!$B110),-('Diário 1º PA'!$P$5:$P$1982=D$1),('Diário 1º PA'!$F$5:$F$1982))+SUMPRODUCT(-('Diário 2º PA'!$E$5:$E$2027='Analítico Cp.'!$B110),-('Diário 2º PA'!$P$5:$P$2027=D$1),('Diário 2º PA'!$F$5:$F$2027))+SUMPRODUCT(-('Diário 3º PA'!$E$5:$E$2043='Analítico Cp.'!$B110),-('Diário 3º PA'!$P$5:$P$2043=D$1),('Diário 3º PA'!$F$5:$F$2043))+SUMPRODUCT(-('Diário 4º PA'!$E$5:$E$2010='Analítico Cp.'!$B110),-('Diário 4º PA'!$P$5:$P$2010=D$1),('Diário 4º PA'!$F$5:$F$2010))+SUMPRODUCT(-(Comp.!$D$5:$D$254='Analítico Cp.'!$B110),-(Comp.!$L$5:$L$254=D$1),(Comp.!$E$5:$E$254))</f>
        <v>10900</v>
      </c>
      <c r="E110" s="15">
        <f>SUMPRODUCT(-('Diário 1º PA'!$E$5:$E$1982='Analítico Cp.'!$B110),-('Diário 1º PA'!$P$5:$P$1982=E$1),('Diário 1º PA'!$F$5:$F$1982))+SUMPRODUCT(-('Diário 2º PA'!$E$5:$E$2027='Analítico Cp.'!$B110),-('Diário 2º PA'!$P$5:$P$2027=E$1),('Diário 2º PA'!$F$5:$F$2027))+SUMPRODUCT(-('Diário 3º PA'!$E$5:$E$2043='Analítico Cp.'!$B110),-('Diário 3º PA'!$P$5:$P$2043=E$1),('Diário 3º PA'!$F$5:$F$2043))+SUMPRODUCT(-('Diário 4º PA'!$E$5:$E$2010='Analítico Cp.'!$B110),-('Diário 4º PA'!$P$5:$P$2010=E$1),('Diário 4º PA'!$F$5:$F$2010))+SUMPRODUCT(-(Comp.!$D$5:$D$254='Analítico Cp.'!$B110),-(Comp.!$L$5:$L$254=E$1),(Comp.!$E$5:$E$254))</f>
        <v>21024.91</v>
      </c>
      <c r="F110" s="15">
        <f>SUMPRODUCT(-('Diário 1º PA'!$E$5:$E$1982='Analítico Cp.'!$B110),-('Diário 1º PA'!$P$5:$P$1982=F$1),('Diário 1º PA'!$F$5:$F$1982))+SUMPRODUCT(-('Diário 2º PA'!$E$5:$E$2027='Analítico Cp.'!$B110),-('Diário 2º PA'!$P$5:$P$2027=F$1),('Diário 2º PA'!$F$5:$F$2027))+SUMPRODUCT(-('Diário 3º PA'!$E$5:$E$2043='Analítico Cp.'!$B110),-('Diário 3º PA'!$P$5:$P$2043=F$1),('Diário 3º PA'!$F$5:$F$2043))+SUMPRODUCT(-('Diário 4º PA'!$E$5:$E$2010='Analítico Cp.'!$B110),-('Diário 4º PA'!$P$5:$P$2010=F$1),('Diário 4º PA'!$F$5:$F$2010))+SUMPRODUCT(-(Comp.!$D$5:$D$254='Analítico Cp.'!$B110),-(Comp.!$L$5:$L$254=F$1),(Comp.!$E$5:$E$254))</f>
        <v>0</v>
      </c>
      <c r="G110" s="15">
        <f>SUMPRODUCT(-('Diário 1º PA'!$E$5:$E$1982='Analítico Cp.'!$B110),-('Diário 1º PA'!$P$5:$P$1982=G$1),('Diário 1º PA'!$F$5:$F$1982))+SUMPRODUCT(-('Diário 2º PA'!$E$5:$E$2027='Analítico Cp.'!$B110),-('Diário 2º PA'!$P$5:$P$2027=G$1),('Diário 2º PA'!$F$5:$F$2027))+SUMPRODUCT(-('Diário 3º PA'!$E$5:$E$2043='Analítico Cp.'!$B110),-('Diário 3º PA'!$P$5:$P$2043=G$1),('Diário 3º PA'!$F$5:$F$2043))+SUMPRODUCT(-('Diário 4º PA'!$E$5:$E$2010='Analítico Cp.'!$B110),-('Diário 4º PA'!$P$5:$P$2010=G$1),('Diário 4º PA'!$F$5:$F$2010))+SUMPRODUCT(-(Comp.!$D$5:$D$254='Analítico Cp.'!$B110),-(Comp.!$L$5:$L$254=G$1),(Comp.!$E$5:$E$254))</f>
        <v>0</v>
      </c>
      <c r="H110" s="15">
        <f>SUMPRODUCT(-('Diário 1º PA'!$E$5:$E$1982='Analítico Cp.'!$B110),-('Diário 1º PA'!$P$5:$P$1982=H$1),('Diário 1º PA'!$F$5:$F$1982))+SUMPRODUCT(-('Diário 2º PA'!$E$5:$E$2027='Analítico Cp.'!$B110),-('Diário 2º PA'!$P$5:$P$2027=H$1),('Diário 2º PA'!$F$5:$F$2027))+SUMPRODUCT(-('Diário 3º PA'!$E$5:$E$2043='Analítico Cp.'!$B110),-('Diário 3º PA'!$P$5:$P$2043=H$1),('Diário 3º PA'!$F$5:$F$2043))+SUMPRODUCT(-('Diário 4º PA'!$E$5:$E$2010='Analítico Cp.'!$B110),-('Diário 4º PA'!$P$5:$P$2010=H$1),('Diário 4º PA'!$F$5:$F$2010))+SUMPRODUCT(-(Comp.!$D$5:$D$254='Analítico Cp.'!$B110),-(Comp.!$L$5:$L$254=H$1),(Comp.!$E$5:$E$254))</f>
        <v>0</v>
      </c>
      <c r="I110" s="15">
        <f>SUMPRODUCT(-('Diário 1º PA'!$E$5:$E$1982='Analítico Cp.'!$B110),-('Diário 1º PA'!$P$5:$P$1982=I$1),('Diário 1º PA'!$F$5:$F$1982))+SUMPRODUCT(-('Diário 2º PA'!$E$5:$E$2027='Analítico Cp.'!$B110),-('Diário 2º PA'!$P$5:$P$2027=I$1),('Diário 2º PA'!$F$5:$F$2027))+SUMPRODUCT(-('Diário 3º PA'!$E$5:$E$2043='Analítico Cp.'!$B110),-('Diário 3º PA'!$P$5:$P$2043=I$1),('Diário 3º PA'!$F$5:$F$2043))+SUMPRODUCT(-('Diário 4º PA'!$E$5:$E$2010='Analítico Cp.'!$B110),-('Diário 4º PA'!$P$5:$P$2010=I$1),('Diário 4º PA'!$F$5:$F$2010))+SUMPRODUCT(-(Comp.!$D$5:$D$254='Analítico Cp.'!$B110),-(Comp.!$L$5:$L$254=I$1),(Comp.!$E$5:$E$254))</f>
        <v>0</v>
      </c>
      <c r="J110" s="15">
        <f>SUMPRODUCT(-('Diário 1º PA'!$E$5:$E$1982='Analítico Cp.'!$B110),-('Diário 1º PA'!$P$5:$P$1982=J$1),('Diário 1º PA'!$F$5:$F$1982))+SUMPRODUCT(-('Diário 2º PA'!$E$5:$E$2027='Analítico Cp.'!$B110),-('Diário 2º PA'!$P$5:$P$2027=J$1),('Diário 2º PA'!$F$5:$F$2027))+SUMPRODUCT(-('Diário 3º PA'!$E$5:$E$2043='Analítico Cp.'!$B110),-('Diário 3º PA'!$P$5:$P$2043=J$1),('Diário 3º PA'!$F$5:$F$2043))+SUMPRODUCT(-('Diário 4º PA'!$E$5:$E$2010='Analítico Cp.'!$B110),-('Diário 4º PA'!$P$5:$P$2010=J$1),('Diário 4º PA'!$F$5:$F$2010))+SUMPRODUCT(-(Comp.!$D$5:$D$254='Analítico Cp.'!$B110),-(Comp.!$L$5:$L$254=J$1),(Comp.!$E$5:$E$254))</f>
        <v>0</v>
      </c>
      <c r="K110" s="15">
        <f>SUMPRODUCT(-('Diário 1º PA'!$E$5:$E$1982='Analítico Cp.'!$B110),-('Diário 1º PA'!$P$5:$P$1982=K$1),('Diário 1º PA'!$F$5:$F$1982))+SUMPRODUCT(-('Diário 2º PA'!$E$5:$E$2027='Analítico Cp.'!$B110),-('Diário 2º PA'!$P$5:$P$2027=K$1),('Diário 2º PA'!$F$5:$F$2027))+SUMPRODUCT(-('Diário 3º PA'!$E$5:$E$2043='Analítico Cp.'!$B110),-('Diário 3º PA'!$P$5:$P$2043=K$1),('Diário 3º PA'!$F$5:$F$2043))+SUMPRODUCT(-('Diário 4º PA'!$E$5:$E$2010='Analítico Cp.'!$B110),-('Diário 4º PA'!$P$5:$P$2010=K$1),('Diário 4º PA'!$F$5:$F$2010))+SUMPRODUCT(-(Comp.!$D$5:$D$254='Analítico Cp.'!$B110),-(Comp.!$L$5:$L$254=K$1),(Comp.!$E$5:$E$254))</f>
        <v>0</v>
      </c>
      <c r="L110" s="15">
        <f>SUMPRODUCT(-('Diário 1º PA'!$E$5:$E$1982='Analítico Cp.'!$B110),-('Diário 1º PA'!$P$5:$P$1982=L$1),('Diário 1º PA'!$F$5:$F$1982))+SUMPRODUCT(-('Diário 2º PA'!$E$5:$E$2027='Analítico Cp.'!$B110),-('Diário 2º PA'!$P$5:$P$2027=L$1),('Diário 2º PA'!$F$5:$F$2027))+SUMPRODUCT(-('Diário 3º PA'!$E$5:$E$2043='Analítico Cp.'!$B110),-('Diário 3º PA'!$P$5:$P$2043=L$1),('Diário 3º PA'!$F$5:$F$2043))+SUMPRODUCT(-('Diário 4º PA'!$E$5:$E$2010='Analítico Cp.'!$B110),-('Diário 4º PA'!$P$5:$P$2010=L$1),('Diário 4º PA'!$F$5:$F$2010))+SUMPRODUCT(-(Comp.!$D$5:$D$254='Analítico Cp.'!$B110),-(Comp.!$L$5:$L$254=L$1),(Comp.!$E$5:$E$254))</f>
        <v>0</v>
      </c>
      <c r="M110" s="15">
        <f>SUMPRODUCT(-('Diário 1º PA'!$E$5:$E$1982='Analítico Cp.'!$B110),-('Diário 1º PA'!$P$5:$P$1982=M$1),('Diário 1º PA'!$F$5:$F$1982))+SUMPRODUCT(-('Diário 2º PA'!$E$5:$E$2027='Analítico Cp.'!$B110),-('Diário 2º PA'!$P$5:$P$2027=M$1),('Diário 2º PA'!$F$5:$F$2027))+SUMPRODUCT(-('Diário 3º PA'!$E$5:$E$2043='Analítico Cp.'!$B110),-('Diário 3º PA'!$P$5:$P$2043=M$1),('Diário 3º PA'!$F$5:$F$2043))+SUMPRODUCT(-('Diário 4º PA'!$E$5:$E$2010='Analítico Cp.'!$B110),-('Diário 4º PA'!$P$5:$P$2010=M$1),('Diário 4º PA'!$F$5:$F$2010))+SUMPRODUCT(-(Comp.!$D$5:$D$254='Analítico Cp.'!$B110),-(Comp.!$L$5:$L$254=M$1),(Comp.!$E$5:$E$254))</f>
        <v>0</v>
      </c>
      <c r="N110" s="15">
        <f>SUMPRODUCT(-('Diário 1º PA'!$E$5:$E$1982='Analítico Cp.'!$B110),-('Diário 1º PA'!$P$5:$P$1982=N$1),('Diário 1º PA'!$F$5:$F$1982))+SUMPRODUCT(-('Diário 2º PA'!$E$5:$E$2027='Analítico Cp.'!$B110),-('Diário 2º PA'!$P$5:$P$2027=N$1),('Diário 2º PA'!$F$5:$F$2027))+SUMPRODUCT(-('Diário 3º PA'!$E$5:$E$2043='Analítico Cp.'!$B110),-('Diário 3º PA'!$P$5:$P$2043=N$1),('Diário 3º PA'!$F$5:$F$2043))+SUMPRODUCT(-('Diário 4º PA'!$E$5:$E$2010='Analítico Cp.'!$B110),-('Diário 4º PA'!$P$5:$P$2010=N$1),('Diário 4º PA'!$F$5:$F$2010))+SUMPRODUCT(-(Comp.!$D$5:$D$254='Analítico Cp.'!$B110),-(Comp.!$L$5:$L$254=N$1),(Comp.!$E$5:$E$254))</f>
        <v>0</v>
      </c>
      <c r="O110" s="16">
        <f t="shared" si="12"/>
        <v>41731.58</v>
      </c>
      <c r="P110" s="191">
        <f t="shared" si="13"/>
        <v>3.6116249040974674E-3</v>
      </c>
    </row>
    <row r="111" spans="1:16" ht="23.25" customHeight="1" x14ac:dyDescent="0.2">
      <c r="A111" s="68" t="s">
        <v>214</v>
      </c>
      <c r="B111" s="114" t="s">
        <v>63</v>
      </c>
      <c r="C111" s="15">
        <f>SUMPRODUCT(-('Diário 1º PA'!$E$5:$E$1982='Analítico Cp.'!$B111),-('Diário 1º PA'!$P$5:$P$1982=C$1),('Diário 1º PA'!$F$5:$F$1982))+SUMPRODUCT(-('Diário 2º PA'!$E$5:$E$2027='Analítico Cp.'!$B111),-('Diário 2º PA'!$P$5:$P$2027=C$1),('Diário 2º PA'!$F$5:$F$2027))+SUMPRODUCT(-('Diário 3º PA'!$E$5:$E$2043='Analítico Cp.'!$B111),-('Diário 3º PA'!$P$5:$P$2043=C$1),('Diário 3º PA'!$F$5:$F$2043))+SUMPRODUCT(-('Diário 4º PA'!$E$5:$E$2010='Analítico Cp.'!$B111),-('Diário 4º PA'!$P$5:$P$2010=C$1),('Diário 4º PA'!$F$5:$F$2010))+SUMPRODUCT(-(Comp.!$D$5:$D$254='Analítico Cp.'!$B111),-(Comp.!$L$5:$L$254=C$1),(Comp.!$E$5:$E$254))</f>
        <v>0</v>
      </c>
      <c r="D111" s="15">
        <f>SUMPRODUCT(-('Diário 1º PA'!$E$5:$E$1982='Analítico Cp.'!$B111),-('Diário 1º PA'!$P$5:$P$1982=D$1),('Diário 1º PA'!$F$5:$F$1982))+SUMPRODUCT(-('Diário 2º PA'!$E$5:$E$2027='Analítico Cp.'!$B111),-('Diário 2º PA'!$P$5:$P$2027=D$1),('Diário 2º PA'!$F$5:$F$2027))+SUMPRODUCT(-('Diário 3º PA'!$E$5:$E$2043='Analítico Cp.'!$B111),-('Diário 3º PA'!$P$5:$P$2043=D$1),('Diário 3º PA'!$F$5:$F$2043))+SUMPRODUCT(-('Diário 4º PA'!$E$5:$E$2010='Analítico Cp.'!$B111),-('Diário 4º PA'!$P$5:$P$2010=D$1),('Diário 4º PA'!$F$5:$F$2010))+SUMPRODUCT(-(Comp.!$D$5:$D$254='Analítico Cp.'!$B111),-(Comp.!$L$5:$L$254=D$1),(Comp.!$E$5:$E$254))</f>
        <v>0</v>
      </c>
      <c r="E111" s="15">
        <f>SUMPRODUCT(-('Diário 1º PA'!$E$5:$E$1982='Analítico Cp.'!$B111),-('Diário 1º PA'!$P$5:$P$1982=E$1),('Diário 1º PA'!$F$5:$F$1982))+SUMPRODUCT(-('Diário 2º PA'!$E$5:$E$2027='Analítico Cp.'!$B111),-('Diário 2º PA'!$P$5:$P$2027=E$1),('Diário 2º PA'!$F$5:$F$2027))+SUMPRODUCT(-('Diário 3º PA'!$E$5:$E$2043='Analítico Cp.'!$B111),-('Diário 3º PA'!$P$5:$P$2043=E$1),('Diário 3º PA'!$F$5:$F$2043))+SUMPRODUCT(-('Diário 4º PA'!$E$5:$E$2010='Analítico Cp.'!$B111),-('Diário 4º PA'!$P$5:$P$2010=E$1),('Diário 4º PA'!$F$5:$F$2010))+SUMPRODUCT(-(Comp.!$D$5:$D$254='Analítico Cp.'!$B111),-(Comp.!$L$5:$L$254=E$1),(Comp.!$E$5:$E$254))</f>
        <v>0</v>
      </c>
      <c r="F111" s="15">
        <f>SUMPRODUCT(-('Diário 1º PA'!$E$5:$E$1982='Analítico Cp.'!$B111),-('Diário 1º PA'!$P$5:$P$1982=F$1),('Diário 1º PA'!$F$5:$F$1982))+SUMPRODUCT(-('Diário 2º PA'!$E$5:$E$2027='Analítico Cp.'!$B111),-('Diário 2º PA'!$P$5:$P$2027=F$1),('Diário 2º PA'!$F$5:$F$2027))+SUMPRODUCT(-('Diário 3º PA'!$E$5:$E$2043='Analítico Cp.'!$B111),-('Diário 3º PA'!$P$5:$P$2043=F$1),('Diário 3º PA'!$F$5:$F$2043))+SUMPRODUCT(-('Diário 4º PA'!$E$5:$E$2010='Analítico Cp.'!$B111),-('Diário 4º PA'!$P$5:$P$2010=F$1),('Diário 4º PA'!$F$5:$F$2010))+SUMPRODUCT(-(Comp.!$D$5:$D$254='Analítico Cp.'!$B111),-(Comp.!$L$5:$L$254=F$1),(Comp.!$E$5:$E$254))</f>
        <v>0</v>
      </c>
      <c r="G111" s="15">
        <f>SUMPRODUCT(-('Diário 1º PA'!$E$5:$E$1982='Analítico Cp.'!$B111),-('Diário 1º PA'!$P$5:$P$1982=G$1),('Diário 1º PA'!$F$5:$F$1982))+SUMPRODUCT(-('Diário 2º PA'!$E$5:$E$2027='Analítico Cp.'!$B111),-('Diário 2º PA'!$P$5:$P$2027=G$1),('Diário 2º PA'!$F$5:$F$2027))+SUMPRODUCT(-('Diário 3º PA'!$E$5:$E$2043='Analítico Cp.'!$B111),-('Diário 3º PA'!$P$5:$P$2043=G$1),('Diário 3º PA'!$F$5:$F$2043))+SUMPRODUCT(-('Diário 4º PA'!$E$5:$E$2010='Analítico Cp.'!$B111),-('Diário 4º PA'!$P$5:$P$2010=G$1),('Diário 4º PA'!$F$5:$F$2010))+SUMPRODUCT(-(Comp.!$D$5:$D$254='Analítico Cp.'!$B111),-(Comp.!$L$5:$L$254=G$1),(Comp.!$E$5:$E$254))</f>
        <v>0</v>
      </c>
      <c r="H111" s="15">
        <f>SUMPRODUCT(-('Diário 1º PA'!$E$5:$E$1982='Analítico Cp.'!$B111),-('Diário 1º PA'!$P$5:$P$1982=H$1),('Diário 1º PA'!$F$5:$F$1982))+SUMPRODUCT(-('Diário 2º PA'!$E$5:$E$2027='Analítico Cp.'!$B111),-('Diário 2º PA'!$P$5:$P$2027=H$1),('Diário 2º PA'!$F$5:$F$2027))+SUMPRODUCT(-('Diário 3º PA'!$E$5:$E$2043='Analítico Cp.'!$B111),-('Diário 3º PA'!$P$5:$P$2043=H$1),('Diário 3º PA'!$F$5:$F$2043))+SUMPRODUCT(-('Diário 4º PA'!$E$5:$E$2010='Analítico Cp.'!$B111),-('Diário 4º PA'!$P$5:$P$2010=H$1),('Diário 4º PA'!$F$5:$F$2010))+SUMPRODUCT(-(Comp.!$D$5:$D$254='Analítico Cp.'!$B111),-(Comp.!$L$5:$L$254=H$1),(Comp.!$E$5:$E$254))</f>
        <v>0</v>
      </c>
      <c r="I111" s="15">
        <f>SUMPRODUCT(-('Diário 1º PA'!$E$5:$E$1982='Analítico Cp.'!$B111),-('Diário 1º PA'!$P$5:$P$1982=I$1),('Diário 1º PA'!$F$5:$F$1982))+SUMPRODUCT(-('Diário 2º PA'!$E$5:$E$2027='Analítico Cp.'!$B111),-('Diário 2º PA'!$P$5:$P$2027=I$1),('Diário 2º PA'!$F$5:$F$2027))+SUMPRODUCT(-('Diário 3º PA'!$E$5:$E$2043='Analítico Cp.'!$B111),-('Diário 3º PA'!$P$5:$P$2043=I$1),('Diário 3º PA'!$F$5:$F$2043))+SUMPRODUCT(-('Diário 4º PA'!$E$5:$E$2010='Analítico Cp.'!$B111),-('Diário 4º PA'!$P$5:$P$2010=I$1),('Diário 4º PA'!$F$5:$F$2010))+SUMPRODUCT(-(Comp.!$D$5:$D$254='Analítico Cp.'!$B111),-(Comp.!$L$5:$L$254=I$1),(Comp.!$E$5:$E$254))</f>
        <v>0</v>
      </c>
      <c r="J111" s="15">
        <f>SUMPRODUCT(-('Diário 1º PA'!$E$5:$E$1982='Analítico Cp.'!$B111),-('Diário 1º PA'!$P$5:$P$1982=J$1),('Diário 1º PA'!$F$5:$F$1982))+SUMPRODUCT(-('Diário 2º PA'!$E$5:$E$2027='Analítico Cp.'!$B111),-('Diário 2º PA'!$P$5:$P$2027=J$1),('Diário 2º PA'!$F$5:$F$2027))+SUMPRODUCT(-('Diário 3º PA'!$E$5:$E$2043='Analítico Cp.'!$B111),-('Diário 3º PA'!$P$5:$P$2043=J$1),('Diário 3º PA'!$F$5:$F$2043))+SUMPRODUCT(-('Diário 4º PA'!$E$5:$E$2010='Analítico Cp.'!$B111),-('Diário 4º PA'!$P$5:$P$2010=J$1),('Diário 4º PA'!$F$5:$F$2010))+SUMPRODUCT(-(Comp.!$D$5:$D$254='Analítico Cp.'!$B111),-(Comp.!$L$5:$L$254=J$1),(Comp.!$E$5:$E$254))</f>
        <v>0</v>
      </c>
      <c r="K111" s="15">
        <f>SUMPRODUCT(-('Diário 1º PA'!$E$5:$E$1982='Analítico Cp.'!$B111),-('Diário 1º PA'!$P$5:$P$1982=K$1),('Diário 1º PA'!$F$5:$F$1982))+SUMPRODUCT(-('Diário 2º PA'!$E$5:$E$2027='Analítico Cp.'!$B111),-('Diário 2º PA'!$P$5:$P$2027=K$1),('Diário 2º PA'!$F$5:$F$2027))+SUMPRODUCT(-('Diário 3º PA'!$E$5:$E$2043='Analítico Cp.'!$B111),-('Diário 3º PA'!$P$5:$P$2043=K$1),('Diário 3º PA'!$F$5:$F$2043))+SUMPRODUCT(-('Diário 4º PA'!$E$5:$E$2010='Analítico Cp.'!$B111),-('Diário 4º PA'!$P$5:$P$2010=K$1),('Diário 4º PA'!$F$5:$F$2010))+SUMPRODUCT(-(Comp.!$D$5:$D$254='Analítico Cp.'!$B111),-(Comp.!$L$5:$L$254=K$1),(Comp.!$E$5:$E$254))</f>
        <v>0</v>
      </c>
      <c r="L111" s="15">
        <f>SUMPRODUCT(-('Diário 1º PA'!$E$5:$E$1982='Analítico Cp.'!$B111),-('Diário 1º PA'!$P$5:$P$1982=L$1),('Diário 1º PA'!$F$5:$F$1982))+SUMPRODUCT(-('Diário 2º PA'!$E$5:$E$2027='Analítico Cp.'!$B111),-('Diário 2º PA'!$P$5:$P$2027=L$1),('Diário 2º PA'!$F$5:$F$2027))+SUMPRODUCT(-('Diário 3º PA'!$E$5:$E$2043='Analítico Cp.'!$B111),-('Diário 3º PA'!$P$5:$P$2043=L$1),('Diário 3º PA'!$F$5:$F$2043))+SUMPRODUCT(-('Diário 4º PA'!$E$5:$E$2010='Analítico Cp.'!$B111),-('Diário 4º PA'!$P$5:$P$2010=L$1),('Diário 4º PA'!$F$5:$F$2010))+SUMPRODUCT(-(Comp.!$D$5:$D$254='Analítico Cp.'!$B111),-(Comp.!$L$5:$L$254=L$1),(Comp.!$E$5:$E$254))</f>
        <v>0</v>
      </c>
      <c r="M111" s="15">
        <f>SUMPRODUCT(-('Diário 1º PA'!$E$5:$E$1982='Analítico Cp.'!$B111),-('Diário 1º PA'!$P$5:$P$1982=M$1),('Diário 1º PA'!$F$5:$F$1982))+SUMPRODUCT(-('Diário 2º PA'!$E$5:$E$2027='Analítico Cp.'!$B111),-('Diário 2º PA'!$P$5:$P$2027=M$1),('Diário 2º PA'!$F$5:$F$2027))+SUMPRODUCT(-('Diário 3º PA'!$E$5:$E$2043='Analítico Cp.'!$B111),-('Diário 3º PA'!$P$5:$P$2043=M$1),('Diário 3º PA'!$F$5:$F$2043))+SUMPRODUCT(-('Diário 4º PA'!$E$5:$E$2010='Analítico Cp.'!$B111),-('Diário 4º PA'!$P$5:$P$2010=M$1),('Diário 4º PA'!$F$5:$F$2010))+SUMPRODUCT(-(Comp.!$D$5:$D$254='Analítico Cp.'!$B111),-(Comp.!$L$5:$L$254=M$1),(Comp.!$E$5:$E$254))</f>
        <v>0</v>
      </c>
      <c r="N111" s="15">
        <f>SUMPRODUCT(-('Diário 1º PA'!$E$5:$E$1982='Analítico Cp.'!$B111),-('Diário 1º PA'!$P$5:$P$1982=N$1),('Diário 1º PA'!$F$5:$F$1982))+SUMPRODUCT(-('Diário 2º PA'!$E$5:$E$2027='Analítico Cp.'!$B111),-('Diário 2º PA'!$P$5:$P$2027=N$1),('Diário 2º PA'!$F$5:$F$2027))+SUMPRODUCT(-('Diário 3º PA'!$E$5:$E$2043='Analítico Cp.'!$B111),-('Diário 3º PA'!$P$5:$P$2043=N$1),('Diário 3º PA'!$F$5:$F$2043))+SUMPRODUCT(-('Diário 4º PA'!$E$5:$E$2010='Analítico Cp.'!$B111),-('Diário 4º PA'!$P$5:$P$2010=N$1),('Diário 4º PA'!$F$5:$F$2010))+SUMPRODUCT(-(Comp.!$D$5:$D$254='Analítico Cp.'!$B111),-(Comp.!$L$5:$L$254=N$1),(Comp.!$E$5:$E$254))</f>
        <v>0</v>
      </c>
      <c r="O111" s="16">
        <f t="shared" si="12"/>
        <v>0</v>
      </c>
      <c r="P111" s="191">
        <f t="shared" si="13"/>
        <v>0</v>
      </c>
    </row>
    <row r="112" spans="1:16" ht="23.25" customHeight="1" x14ac:dyDescent="0.2">
      <c r="A112" s="68" t="s">
        <v>215</v>
      </c>
      <c r="B112" s="114" t="s">
        <v>209</v>
      </c>
      <c r="C112" s="15">
        <f>SUMPRODUCT(-('Diário 1º PA'!$E$5:$E$1982='Analítico Cp.'!$B112),-('Diário 1º PA'!$P$5:$P$1982=C$1),('Diário 1º PA'!$F$5:$F$1982))+SUMPRODUCT(-('Diário 2º PA'!$E$5:$E$2027='Analítico Cp.'!$B112),-('Diário 2º PA'!$P$5:$P$2027=C$1),('Diário 2º PA'!$F$5:$F$2027))+SUMPRODUCT(-('Diário 3º PA'!$E$5:$E$2043='Analítico Cp.'!$B112),-('Diário 3º PA'!$P$5:$P$2043=C$1),('Diário 3º PA'!$F$5:$F$2043))+SUMPRODUCT(-('Diário 4º PA'!$E$5:$E$2010='Analítico Cp.'!$B112),-('Diário 4º PA'!$P$5:$P$2010=C$1),('Diário 4º PA'!$F$5:$F$2010))+SUMPRODUCT(-(Comp.!$D$5:$D$254='Analítico Cp.'!$B112),-(Comp.!$L$5:$L$254=C$1),(Comp.!$E$5:$E$254))</f>
        <v>0</v>
      </c>
      <c r="D112" s="15">
        <f>SUMPRODUCT(-('Diário 1º PA'!$E$5:$E$1982='Analítico Cp.'!$B112),-('Diário 1º PA'!$P$5:$P$1982=D$1),('Diário 1º PA'!$F$5:$F$1982))+SUMPRODUCT(-('Diário 2º PA'!$E$5:$E$2027='Analítico Cp.'!$B112),-('Diário 2º PA'!$P$5:$P$2027=D$1),('Diário 2º PA'!$F$5:$F$2027))+SUMPRODUCT(-('Diário 3º PA'!$E$5:$E$2043='Analítico Cp.'!$B112),-('Diário 3º PA'!$P$5:$P$2043=D$1),('Diário 3º PA'!$F$5:$F$2043))+SUMPRODUCT(-('Diário 4º PA'!$E$5:$E$2010='Analítico Cp.'!$B112),-('Diário 4º PA'!$P$5:$P$2010=D$1),('Diário 4º PA'!$F$5:$F$2010))+SUMPRODUCT(-(Comp.!$D$5:$D$254='Analítico Cp.'!$B112),-(Comp.!$L$5:$L$254=D$1),(Comp.!$E$5:$E$254))</f>
        <v>0</v>
      </c>
      <c r="E112" s="15">
        <f>SUMPRODUCT(-('Diário 1º PA'!$E$5:$E$1982='Analítico Cp.'!$B112),-('Diário 1º PA'!$P$5:$P$1982=E$1),('Diário 1º PA'!$F$5:$F$1982))+SUMPRODUCT(-('Diário 2º PA'!$E$5:$E$2027='Analítico Cp.'!$B112),-('Diário 2º PA'!$P$5:$P$2027=E$1),('Diário 2º PA'!$F$5:$F$2027))+SUMPRODUCT(-('Diário 3º PA'!$E$5:$E$2043='Analítico Cp.'!$B112),-('Diário 3º PA'!$P$5:$P$2043=E$1),('Diário 3º PA'!$F$5:$F$2043))+SUMPRODUCT(-('Diário 4º PA'!$E$5:$E$2010='Analítico Cp.'!$B112),-('Diário 4º PA'!$P$5:$P$2010=E$1),('Diário 4º PA'!$F$5:$F$2010))+SUMPRODUCT(-(Comp.!$D$5:$D$254='Analítico Cp.'!$B112),-(Comp.!$L$5:$L$254=E$1),(Comp.!$E$5:$E$254))</f>
        <v>0</v>
      </c>
      <c r="F112" s="15">
        <f>SUMPRODUCT(-('Diário 1º PA'!$E$5:$E$1982='Analítico Cp.'!$B112),-('Diário 1º PA'!$P$5:$P$1982=F$1),('Diário 1º PA'!$F$5:$F$1982))+SUMPRODUCT(-('Diário 2º PA'!$E$5:$E$2027='Analítico Cp.'!$B112),-('Diário 2º PA'!$P$5:$P$2027=F$1),('Diário 2º PA'!$F$5:$F$2027))+SUMPRODUCT(-('Diário 3º PA'!$E$5:$E$2043='Analítico Cp.'!$B112),-('Diário 3º PA'!$P$5:$P$2043=F$1),('Diário 3º PA'!$F$5:$F$2043))+SUMPRODUCT(-('Diário 4º PA'!$E$5:$E$2010='Analítico Cp.'!$B112),-('Diário 4º PA'!$P$5:$P$2010=F$1),('Diário 4º PA'!$F$5:$F$2010))+SUMPRODUCT(-(Comp.!$D$5:$D$254='Analítico Cp.'!$B112),-(Comp.!$L$5:$L$254=F$1),(Comp.!$E$5:$E$254))</f>
        <v>0</v>
      </c>
      <c r="G112" s="15">
        <f>SUMPRODUCT(-('Diário 1º PA'!$E$5:$E$1982='Analítico Cp.'!$B112),-('Diário 1º PA'!$P$5:$P$1982=G$1),('Diário 1º PA'!$F$5:$F$1982))+SUMPRODUCT(-('Diário 2º PA'!$E$5:$E$2027='Analítico Cp.'!$B112),-('Diário 2º PA'!$P$5:$P$2027=G$1),('Diário 2º PA'!$F$5:$F$2027))+SUMPRODUCT(-('Diário 3º PA'!$E$5:$E$2043='Analítico Cp.'!$B112),-('Diário 3º PA'!$P$5:$P$2043=G$1),('Diário 3º PA'!$F$5:$F$2043))+SUMPRODUCT(-('Diário 4º PA'!$E$5:$E$2010='Analítico Cp.'!$B112),-('Diário 4º PA'!$P$5:$P$2010=G$1),('Diário 4º PA'!$F$5:$F$2010))+SUMPRODUCT(-(Comp.!$D$5:$D$254='Analítico Cp.'!$B112),-(Comp.!$L$5:$L$254=G$1),(Comp.!$E$5:$E$254))</f>
        <v>0</v>
      </c>
      <c r="H112" s="15">
        <f>SUMPRODUCT(-('Diário 1º PA'!$E$5:$E$1982='Analítico Cp.'!$B112),-('Diário 1º PA'!$P$5:$P$1982=H$1),('Diário 1º PA'!$F$5:$F$1982))+SUMPRODUCT(-('Diário 2º PA'!$E$5:$E$2027='Analítico Cp.'!$B112),-('Diário 2º PA'!$P$5:$P$2027=H$1),('Diário 2º PA'!$F$5:$F$2027))+SUMPRODUCT(-('Diário 3º PA'!$E$5:$E$2043='Analítico Cp.'!$B112),-('Diário 3º PA'!$P$5:$P$2043=H$1),('Diário 3º PA'!$F$5:$F$2043))+SUMPRODUCT(-('Diário 4º PA'!$E$5:$E$2010='Analítico Cp.'!$B112),-('Diário 4º PA'!$P$5:$P$2010=H$1),('Diário 4º PA'!$F$5:$F$2010))+SUMPRODUCT(-(Comp.!$D$5:$D$254='Analítico Cp.'!$B112),-(Comp.!$L$5:$L$254=H$1),(Comp.!$E$5:$E$254))</f>
        <v>0</v>
      </c>
      <c r="I112" s="15">
        <f>SUMPRODUCT(-('Diário 1º PA'!$E$5:$E$1982='Analítico Cp.'!$B112),-('Diário 1º PA'!$P$5:$P$1982=I$1),('Diário 1º PA'!$F$5:$F$1982))+SUMPRODUCT(-('Diário 2º PA'!$E$5:$E$2027='Analítico Cp.'!$B112),-('Diário 2º PA'!$P$5:$P$2027=I$1),('Diário 2º PA'!$F$5:$F$2027))+SUMPRODUCT(-('Diário 3º PA'!$E$5:$E$2043='Analítico Cp.'!$B112),-('Diário 3º PA'!$P$5:$P$2043=I$1),('Diário 3º PA'!$F$5:$F$2043))+SUMPRODUCT(-('Diário 4º PA'!$E$5:$E$2010='Analítico Cp.'!$B112),-('Diário 4º PA'!$P$5:$P$2010=I$1),('Diário 4º PA'!$F$5:$F$2010))+SUMPRODUCT(-(Comp.!$D$5:$D$254='Analítico Cp.'!$B112),-(Comp.!$L$5:$L$254=I$1),(Comp.!$E$5:$E$254))</f>
        <v>0</v>
      </c>
      <c r="J112" s="15">
        <f>SUMPRODUCT(-('Diário 1º PA'!$E$5:$E$1982='Analítico Cp.'!$B112),-('Diário 1º PA'!$P$5:$P$1982=J$1),('Diário 1º PA'!$F$5:$F$1982))+SUMPRODUCT(-('Diário 2º PA'!$E$5:$E$2027='Analítico Cp.'!$B112),-('Diário 2º PA'!$P$5:$P$2027=J$1),('Diário 2º PA'!$F$5:$F$2027))+SUMPRODUCT(-('Diário 3º PA'!$E$5:$E$2043='Analítico Cp.'!$B112),-('Diário 3º PA'!$P$5:$P$2043=J$1),('Diário 3º PA'!$F$5:$F$2043))+SUMPRODUCT(-('Diário 4º PA'!$E$5:$E$2010='Analítico Cp.'!$B112),-('Diário 4º PA'!$P$5:$P$2010=J$1),('Diário 4º PA'!$F$5:$F$2010))+SUMPRODUCT(-(Comp.!$D$5:$D$254='Analítico Cp.'!$B112),-(Comp.!$L$5:$L$254=J$1),(Comp.!$E$5:$E$254))</f>
        <v>0</v>
      </c>
      <c r="K112" s="15">
        <f>SUMPRODUCT(-('Diário 1º PA'!$E$5:$E$1982='Analítico Cp.'!$B112),-('Diário 1º PA'!$P$5:$P$1982=K$1),('Diário 1º PA'!$F$5:$F$1982))+SUMPRODUCT(-('Diário 2º PA'!$E$5:$E$2027='Analítico Cp.'!$B112),-('Diário 2º PA'!$P$5:$P$2027=K$1),('Diário 2º PA'!$F$5:$F$2027))+SUMPRODUCT(-('Diário 3º PA'!$E$5:$E$2043='Analítico Cp.'!$B112),-('Diário 3º PA'!$P$5:$P$2043=K$1),('Diário 3º PA'!$F$5:$F$2043))+SUMPRODUCT(-('Diário 4º PA'!$E$5:$E$2010='Analítico Cp.'!$B112),-('Diário 4º PA'!$P$5:$P$2010=K$1),('Diário 4º PA'!$F$5:$F$2010))+SUMPRODUCT(-(Comp.!$D$5:$D$254='Analítico Cp.'!$B112),-(Comp.!$L$5:$L$254=K$1),(Comp.!$E$5:$E$254))</f>
        <v>0</v>
      </c>
      <c r="L112" s="15">
        <f>SUMPRODUCT(-('Diário 1º PA'!$E$5:$E$1982='Analítico Cp.'!$B112),-('Diário 1º PA'!$P$5:$P$1982=L$1),('Diário 1º PA'!$F$5:$F$1982))+SUMPRODUCT(-('Diário 2º PA'!$E$5:$E$2027='Analítico Cp.'!$B112),-('Diário 2º PA'!$P$5:$P$2027=L$1),('Diário 2º PA'!$F$5:$F$2027))+SUMPRODUCT(-('Diário 3º PA'!$E$5:$E$2043='Analítico Cp.'!$B112),-('Diário 3º PA'!$P$5:$P$2043=L$1),('Diário 3º PA'!$F$5:$F$2043))+SUMPRODUCT(-('Diário 4º PA'!$E$5:$E$2010='Analítico Cp.'!$B112),-('Diário 4º PA'!$P$5:$P$2010=L$1),('Diário 4º PA'!$F$5:$F$2010))+SUMPRODUCT(-(Comp.!$D$5:$D$254='Analítico Cp.'!$B112),-(Comp.!$L$5:$L$254=L$1),(Comp.!$E$5:$E$254))</f>
        <v>0</v>
      </c>
      <c r="M112" s="15">
        <f>SUMPRODUCT(-('Diário 1º PA'!$E$5:$E$1982='Analítico Cp.'!$B112),-('Diário 1º PA'!$P$5:$P$1982=M$1),('Diário 1º PA'!$F$5:$F$1982))+SUMPRODUCT(-('Diário 2º PA'!$E$5:$E$2027='Analítico Cp.'!$B112),-('Diário 2º PA'!$P$5:$P$2027=M$1),('Diário 2º PA'!$F$5:$F$2027))+SUMPRODUCT(-('Diário 3º PA'!$E$5:$E$2043='Analítico Cp.'!$B112),-('Diário 3º PA'!$P$5:$P$2043=M$1),('Diário 3º PA'!$F$5:$F$2043))+SUMPRODUCT(-('Diário 4º PA'!$E$5:$E$2010='Analítico Cp.'!$B112),-('Diário 4º PA'!$P$5:$P$2010=M$1),('Diário 4º PA'!$F$5:$F$2010))+SUMPRODUCT(-(Comp.!$D$5:$D$254='Analítico Cp.'!$B112),-(Comp.!$L$5:$L$254=M$1),(Comp.!$E$5:$E$254))</f>
        <v>0</v>
      </c>
      <c r="N112" s="15">
        <f>SUMPRODUCT(-('Diário 1º PA'!$E$5:$E$1982='Analítico Cp.'!$B112),-('Diário 1º PA'!$P$5:$P$1982=N$1),('Diário 1º PA'!$F$5:$F$1982))+SUMPRODUCT(-('Diário 2º PA'!$E$5:$E$2027='Analítico Cp.'!$B112),-('Diário 2º PA'!$P$5:$P$2027=N$1),('Diário 2º PA'!$F$5:$F$2027))+SUMPRODUCT(-('Diário 3º PA'!$E$5:$E$2043='Analítico Cp.'!$B112),-('Diário 3º PA'!$P$5:$P$2043=N$1),('Diário 3º PA'!$F$5:$F$2043))+SUMPRODUCT(-('Diário 4º PA'!$E$5:$E$2010='Analítico Cp.'!$B112),-('Diário 4º PA'!$P$5:$P$2010=N$1),('Diário 4º PA'!$F$5:$F$2010))+SUMPRODUCT(-(Comp.!$D$5:$D$254='Analítico Cp.'!$B112),-(Comp.!$L$5:$L$254=N$1),(Comp.!$E$5:$E$254))</f>
        <v>0</v>
      </c>
      <c r="O112" s="16">
        <f t="shared" si="12"/>
        <v>0</v>
      </c>
      <c r="P112" s="191">
        <f t="shared" si="13"/>
        <v>0</v>
      </c>
    </row>
    <row r="113" spans="1:16" ht="23.25" customHeight="1" x14ac:dyDescent="0.2">
      <c r="A113" s="68" t="s">
        <v>217</v>
      </c>
      <c r="B113" s="114" t="s">
        <v>211</v>
      </c>
      <c r="C113" s="15">
        <f>SUMPRODUCT(-('Diário 1º PA'!$E$5:$E$1982='Analítico Cp.'!$B113),-('Diário 1º PA'!$P$5:$P$1982=C$1),('Diário 1º PA'!$F$5:$F$1982))+SUMPRODUCT(-('Diário 2º PA'!$E$5:$E$2027='Analítico Cp.'!$B113),-('Diário 2º PA'!$P$5:$P$2027=C$1),('Diário 2º PA'!$F$5:$F$2027))+SUMPRODUCT(-('Diário 3º PA'!$E$5:$E$2043='Analítico Cp.'!$B113),-('Diário 3º PA'!$P$5:$P$2043=C$1),('Diário 3º PA'!$F$5:$F$2043))+SUMPRODUCT(-('Diário 4º PA'!$E$5:$E$2010='Analítico Cp.'!$B113),-('Diário 4º PA'!$P$5:$P$2010=C$1),('Diário 4º PA'!$F$5:$F$2010))+SUMPRODUCT(-(Comp.!$D$5:$D$254='Analítico Cp.'!$B113),-(Comp.!$L$5:$L$254=C$1),(Comp.!$E$5:$E$254))</f>
        <v>0</v>
      </c>
      <c r="D113" s="15">
        <f>SUMPRODUCT(-('Diário 1º PA'!$E$5:$E$1982='Analítico Cp.'!$B113),-('Diário 1º PA'!$P$5:$P$1982=D$1),('Diário 1º PA'!$F$5:$F$1982))+SUMPRODUCT(-('Diário 2º PA'!$E$5:$E$2027='Analítico Cp.'!$B113),-('Diário 2º PA'!$P$5:$P$2027=D$1),('Diário 2º PA'!$F$5:$F$2027))+SUMPRODUCT(-('Diário 3º PA'!$E$5:$E$2043='Analítico Cp.'!$B113),-('Diário 3º PA'!$P$5:$P$2043=D$1),('Diário 3º PA'!$F$5:$F$2043))+SUMPRODUCT(-('Diário 4º PA'!$E$5:$E$2010='Analítico Cp.'!$B113),-('Diário 4º PA'!$P$5:$P$2010=D$1),('Diário 4º PA'!$F$5:$F$2010))+SUMPRODUCT(-(Comp.!$D$5:$D$254='Analítico Cp.'!$B113),-(Comp.!$L$5:$L$254=D$1),(Comp.!$E$5:$E$254))</f>
        <v>1957.32</v>
      </c>
      <c r="E113" s="15">
        <f>SUMPRODUCT(-('Diário 1º PA'!$E$5:$E$1982='Analítico Cp.'!$B113),-('Diário 1º PA'!$P$5:$P$1982=E$1),('Diário 1º PA'!$F$5:$F$1982))+SUMPRODUCT(-('Diário 2º PA'!$E$5:$E$2027='Analítico Cp.'!$B113),-('Diário 2º PA'!$P$5:$P$2027=E$1),('Diário 2º PA'!$F$5:$F$2027))+SUMPRODUCT(-('Diário 3º PA'!$E$5:$E$2043='Analítico Cp.'!$B113),-('Diário 3º PA'!$P$5:$P$2043=E$1),('Diário 3º PA'!$F$5:$F$2043))+SUMPRODUCT(-('Diário 4º PA'!$E$5:$E$2010='Analítico Cp.'!$B113),-('Diário 4º PA'!$P$5:$P$2010=E$1),('Diário 4º PA'!$F$5:$F$2010))+SUMPRODUCT(-(Comp.!$D$5:$D$254='Analítico Cp.'!$B113),-(Comp.!$L$5:$L$254=E$1),(Comp.!$E$5:$E$254))</f>
        <v>1936.44</v>
      </c>
      <c r="F113" s="15">
        <f>SUMPRODUCT(-('Diário 1º PA'!$E$5:$E$1982='Analítico Cp.'!$B113),-('Diário 1º PA'!$P$5:$P$1982=F$1),('Diário 1º PA'!$F$5:$F$1982))+SUMPRODUCT(-('Diário 2º PA'!$E$5:$E$2027='Analítico Cp.'!$B113),-('Diário 2º PA'!$P$5:$P$2027=F$1),('Diário 2º PA'!$F$5:$F$2027))+SUMPRODUCT(-('Diário 3º PA'!$E$5:$E$2043='Analítico Cp.'!$B113),-('Diário 3º PA'!$P$5:$P$2043=F$1),('Diário 3º PA'!$F$5:$F$2043))+SUMPRODUCT(-('Diário 4º PA'!$E$5:$E$2010='Analítico Cp.'!$B113),-('Diário 4º PA'!$P$5:$P$2010=F$1),('Diário 4º PA'!$F$5:$F$2010))+SUMPRODUCT(-(Comp.!$D$5:$D$254='Analítico Cp.'!$B113),-(Comp.!$L$5:$L$254=F$1),(Comp.!$E$5:$E$254))</f>
        <v>0</v>
      </c>
      <c r="G113" s="15">
        <f>SUMPRODUCT(-('Diário 1º PA'!$E$5:$E$1982='Analítico Cp.'!$B113),-('Diário 1º PA'!$P$5:$P$1982=G$1),('Diário 1º PA'!$F$5:$F$1982))+SUMPRODUCT(-('Diário 2º PA'!$E$5:$E$2027='Analítico Cp.'!$B113),-('Diário 2º PA'!$P$5:$P$2027=G$1),('Diário 2º PA'!$F$5:$F$2027))+SUMPRODUCT(-('Diário 3º PA'!$E$5:$E$2043='Analítico Cp.'!$B113),-('Diário 3º PA'!$P$5:$P$2043=G$1),('Diário 3º PA'!$F$5:$F$2043))+SUMPRODUCT(-('Diário 4º PA'!$E$5:$E$2010='Analítico Cp.'!$B113),-('Diário 4º PA'!$P$5:$P$2010=G$1),('Diário 4º PA'!$F$5:$F$2010))+SUMPRODUCT(-(Comp.!$D$5:$D$254='Analítico Cp.'!$B113),-(Comp.!$L$5:$L$254=G$1),(Comp.!$E$5:$E$254))</f>
        <v>0</v>
      </c>
      <c r="H113" s="15">
        <f>SUMPRODUCT(-('Diário 1º PA'!$E$5:$E$1982='Analítico Cp.'!$B113),-('Diário 1º PA'!$P$5:$P$1982=H$1),('Diário 1º PA'!$F$5:$F$1982))+SUMPRODUCT(-('Diário 2º PA'!$E$5:$E$2027='Analítico Cp.'!$B113),-('Diário 2º PA'!$P$5:$P$2027=H$1),('Diário 2º PA'!$F$5:$F$2027))+SUMPRODUCT(-('Diário 3º PA'!$E$5:$E$2043='Analítico Cp.'!$B113),-('Diário 3º PA'!$P$5:$P$2043=H$1),('Diário 3º PA'!$F$5:$F$2043))+SUMPRODUCT(-('Diário 4º PA'!$E$5:$E$2010='Analítico Cp.'!$B113),-('Diário 4º PA'!$P$5:$P$2010=H$1),('Diário 4º PA'!$F$5:$F$2010))+SUMPRODUCT(-(Comp.!$D$5:$D$254='Analítico Cp.'!$B113),-(Comp.!$L$5:$L$254=H$1),(Comp.!$E$5:$E$254))</f>
        <v>0</v>
      </c>
      <c r="I113" s="15">
        <f>SUMPRODUCT(-('Diário 1º PA'!$E$5:$E$1982='Analítico Cp.'!$B113),-('Diário 1º PA'!$P$5:$P$1982=I$1),('Diário 1º PA'!$F$5:$F$1982))+SUMPRODUCT(-('Diário 2º PA'!$E$5:$E$2027='Analítico Cp.'!$B113),-('Diário 2º PA'!$P$5:$P$2027=I$1),('Diário 2º PA'!$F$5:$F$2027))+SUMPRODUCT(-('Diário 3º PA'!$E$5:$E$2043='Analítico Cp.'!$B113),-('Diário 3º PA'!$P$5:$P$2043=I$1),('Diário 3º PA'!$F$5:$F$2043))+SUMPRODUCT(-('Diário 4º PA'!$E$5:$E$2010='Analítico Cp.'!$B113),-('Diário 4º PA'!$P$5:$P$2010=I$1),('Diário 4º PA'!$F$5:$F$2010))+SUMPRODUCT(-(Comp.!$D$5:$D$254='Analítico Cp.'!$B113),-(Comp.!$L$5:$L$254=I$1),(Comp.!$E$5:$E$254))</f>
        <v>0</v>
      </c>
      <c r="J113" s="15">
        <f>SUMPRODUCT(-('Diário 1º PA'!$E$5:$E$1982='Analítico Cp.'!$B113),-('Diário 1º PA'!$P$5:$P$1982=J$1),('Diário 1º PA'!$F$5:$F$1982))+SUMPRODUCT(-('Diário 2º PA'!$E$5:$E$2027='Analítico Cp.'!$B113),-('Diário 2º PA'!$P$5:$P$2027=J$1),('Diário 2º PA'!$F$5:$F$2027))+SUMPRODUCT(-('Diário 3º PA'!$E$5:$E$2043='Analítico Cp.'!$B113),-('Diário 3º PA'!$P$5:$P$2043=J$1),('Diário 3º PA'!$F$5:$F$2043))+SUMPRODUCT(-('Diário 4º PA'!$E$5:$E$2010='Analítico Cp.'!$B113),-('Diário 4º PA'!$P$5:$P$2010=J$1),('Diário 4º PA'!$F$5:$F$2010))+SUMPRODUCT(-(Comp.!$D$5:$D$254='Analítico Cp.'!$B113),-(Comp.!$L$5:$L$254=J$1),(Comp.!$E$5:$E$254))</f>
        <v>0</v>
      </c>
      <c r="K113" s="15">
        <f>SUMPRODUCT(-('Diário 1º PA'!$E$5:$E$1982='Analítico Cp.'!$B113),-('Diário 1º PA'!$P$5:$P$1982=K$1),('Diário 1º PA'!$F$5:$F$1982))+SUMPRODUCT(-('Diário 2º PA'!$E$5:$E$2027='Analítico Cp.'!$B113),-('Diário 2º PA'!$P$5:$P$2027=K$1),('Diário 2º PA'!$F$5:$F$2027))+SUMPRODUCT(-('Diário 3º PA'!$E$5:$E$2043='Analítico Cp.'!$B113),-('Diário 3º PA'!$P$5:$P$2043=K$1),('Diário 3º PA'!$F$5:$F$2043))+SUMPRODUCT(-('Diário 4º PA'!$E$5:$E$2010='Analítico Cp.'!$B113),-('Diário 4º PA'!$P$5:$P$2010=K$1),('Diário 4º PA'!$F$5:$F$2010))+SUMPRODUCT(-(Comp.!$D$5:$D$254='Analítico Cp.'!$B113),-(Comp.!$L$5:$L$254=K$1),(Comp.!$E$5:$E$254))</f>
        <v>0</v>
      </c>
      <c r="L113" s="15">
        <f>SUMPRODUCT(-('Diário 1º PA'!$E$5:$E$1982='Analítico Cp.'!$B113),-('Diário 1º PA'!$P$5:$P$1982=L$1),('Diário 1º PA'!$F$5:$F$1982))+SUMPRODUCT(-('Diário 2º PA'!$E$5:$E$2027='Analítico Cp.'!$B113),-('Diário 2º PA'!$P$5:$P$2027=L$1),('Diário 2º PA'!$F$5:$F$2027))+SUMPRODUCT(-('Diário 3º PA'!$E$5:$E$2043='Analítico Cp.'!$B113),-('Diário 3º PA'!$P$5:$P$2043=L$1),('Diário 3º PA'!$F$5:$F$2043))+SUMPRODUCT(-('Diário 4º PA'!$E$5:$E$2010='Analítico Cp.'!$B113),-('Diário 4º PA'!$P$5:$P$2010=L$1),('Diário 4º PA'!$F$5:$F$2010))+SUMPRODUCT(-(Comp.!$D$5:$D$254='Analítico Cp.'!$B113),-(Comp.!$L$5:$L$254=L$1),(Comp.!$E$5:$E$254))</f>
        <v>0</v>
      </c>
      <c r="M113" s="15">
        <f>SUMPRODUCT(-('Diário 1º PA'!$E$5:$E$1982='Analítico Cp.'!$B113),-('Diário 1º PA'!$P$5:$P$1982=M$1),('Diário 1º PA'!$F$5:$F$1982))+SUMPRODUCT(-('Diário 2º PA'!$E$5:$E$2027='Analítico Cp.'!$B113),-('Diário 2º PA'!$P$5:$P$2027=M$1),('Diário 2º PA'!$F$5:$F$2027))+SUMPRODUCT(-('Diário 3º PA'!$E$5:$E$2043='Analítico Cp.'!$B113),-('Diário 3º PA'!$P$5:$P$2043=M$1),('Diário 3º PA'!$F$5:$F$2043))+SUMPRODUCT(-('Diário 4º PA'!$E$5:$E$2010='Analítico Cp.'!$B113),-('Diário 4º PA'!$P$5:$P$2010=M$1),('Diário 4º PA'!$F$5:$F$2010))+SUMPRODUCT(-(Comp.!$D$5:$D$254='Analítico Cp.'!$B113),-(Comp.!$L$5:$L$254=M$1),(Comp.!$E$5:$E$254))</f>
        <v>0</v>
      </c>
      <c r="N113" s="15">
        <f>SUMPRODUCT(-('Diário 1º PA'!$E$5:$E$1982='Analítico Cp.'!$B113),-('Diário 1º PA'!$P$5:$P$1982=N$1),('Diário 1º PA'!$F$5:$F$1982))+SUMPRODUCT(-('Diário 2º PA'!$E$5:$E$2027='Analítico Cp.'!$B113),-('Diário 2º PA'!$P$5:$P$2027=N$1),('Diário 2º PA'!$F$5:$F$2027))+SUMPRODUCT(-('Diário 3º PA'!$E$5:$E$2043='Analítico Cp.'!$B113),-('Diário 3º PA'!$P$5:$P$2043=N$1),('Diário 3º PA'!$F$5:$F$2043))+SUMPRODUCT(-('Diário 4º PA'!$E$5:$E$2010='Analítico Cp.'!$B113),-('Diário 4º PA'!$P$5:$P$2010=N$1),('Diário 4º PA'!$F$5:$F$2010))+SUMPRODUCT(-(Comp.!$D$5:$D$254='Analítico Cp.'!$B113),-(Comp.!$L$5:$L$254=N$1),(Comp.!$E$5:$E$254))</f>
        <v>0</v>
      </c>
      <c r="O113" s="16">
        <f t="shared" si="12"/>
        <v>3893.76</v>
      </c>
      <c r="P113" s="191">
        <f t="shared" si="13"/>
        <v>3.3698222273344442E-4</v>
      </c>
    </row>
    <row r="114" spans="1:16" ht="23.25" customHeight="1" x14ac:dyDescent="0.2">
      <c r="A114" s="68" t="s">
        <v>218</v>
      </c>
      <c r="B114" s="114" t="s">
        <v>213</v>
      </c>
      <c r="C114" s="15">
        <f>SUMPRODUCT(-('Diário 1º PA'!$E$5:$E$1982='Analítico Cp.'!$B114),-('Diário 1º PA'!$P$5:$P$1982=C$1),('Diário 1º PA'!$F$5:$F$1982))+SUMPRODUCT(-('Diário 2º PA'!$E$5:$E$2027='Analítico Cp.'!$B114),-('Diário 2º PA'!$P$5:$P$2027=C$1),('Diário 2º PA'!$F$5:$F$2027))+SUMPRODUCT(-('Diário 3º PA'!$E$5:$E$2043='Analítico Cp.'!$B114),-('Diário 3º PA'!$P$5:$P$2043=C$1),('Diário 3º PA'!$F$5:$F$2043))+SUMPRODUCT(-('Diário 4º PA'!$E$5:$E$2010='Analítico Cp.'!$B114),-('Diário 4º PA'!$P$5:$P$2010=C$1),('Diário 4º PA'!$F$5:$F$2010))+SUMPRODUCT(-(Comp.!$D$5:$D$254='Analítico Cp.'!$B114),-(Comp.!$L$5:$L$254=C$1),(Comp.!$E$5:$E$254))</f>
        <v>0</v>
      </c>
      <c r="D114" s="15">
        <f>SUMPRODUCT(-('Diário 1º PA'!$E$5:$E$1982='Analítico Cp.'!$B114),-('Diário 1º PA'!$P$5:$P$1982=D$1),('Diário 1º PA'!$F$5:$F$1982))+SUMPRODUCT(-('Diário 2º PA'!$E$5:$E$2027='Analítico Cp.'!$B114),-('Diário 2º PA'!$P$5:$P$2027=D$1),('Diário 2º PA'!$F$5:$F$2027))+SUMPRODUCT(-('Diário 3º PA'!$E$5:$E$2043='Analítico Cp.'!$B114),-('Diário 3º PA'!$P$5:$P$2043=D$1),('Diário 3º PA'!$F$5:$F$2043))+SUMPRODUCT(-('Diário 4º PA'!$E$5:$E$2010='Analítico Cp.'!$B114),-('Diário 4º PA'!$P$5:$P$2010=D$1),('Diário 4º PA'!$F$5:$F$2010))+SUMPRODUCT(-(Comp.!$D$5:$D$254='Analítico Cp.'!$B114),-(Comp.!$L$5:$L$254=D$1),(Comp.!$E$5:$E$254))</f>
        <v>1083</v>
      </c>
      <c r="E114" s="15">
        <f>SUMPRODUCT(-('Diário 1º PA'!$E$5:$E$1982='Analítico Cp.'!$B114),-('Diário 1º PA'!$P$5:$P$1982=E$1),('Diário 1º PA'!$F$5:$F$1982))+SUMPRODUCT(-('Diário 2º PA'!$E$5:$E$2027='Analítico Cp.'!$B114),-('Diário 2º PA'!$P$5:$P$2027=E$1),('Diário 2º PA'!$F$5:$F$2027))+SUMPRODUCT(-('Diário 3º PA'!$E$5:$E$2043='Analítico Cp.'!$B114),-('Diário 3º PA'!$P$5:$P$2043=E$1),('Diário 3º PA'!$F$5:$F$2043))+SUMPRODUCT(-('Diário 4º PA'!$E$5:$E$2010='Analítico Cp.'!$B114),-('Diário 4º PA'!$P$5:$P$2010=E$1),('Diário 4º PA'!$F$5:$F$2010))+SUMPRODUCT(-(Comp.!$D$5:$D$254='Analítico Cp.'!$B114),-(Comp.!$L$5:$L$254=E$1),(Comp.!$E$5:$E$254))</f>
        <v>2845.7000000000003</v>
      </c>
      <c r="F114" s="15">
        <f>SUMPRODUCT(-('Diário 1º PA'!$E$5:$E$1982='Analítico Cp.'!$B114),-('Diário 1º PA'!$P$5:$P$1982=F$1),('Diário 1º PA'!$F$5:$F$1982))+SUMPRODUCT(-('Diário 2º PA'!$E$5:$E$2027='Analítico Cp.'!$B114),-('Diário 2º PA'!$P$5:$P$2027=F$1),('Diário 2º PA'!$F$5:$F$2027))+SUMPRODUCT(-('Diário 3º PA'!$E$5:$E$2043='Analítico Cp.'!$B114),-('Diário 3º PA'!$P$5:$P$2043=F$1),('Diário 3º PA'!$F$5:$F$2043))+SUMPRODUCT(-('Diário 4º PA'!$E$5:$E$2010='Analítico Cp.'!$B114),-('Diário 4º PA'!$P$5:$P$2010=F$1),('Diário 4º PA'!$F$5:$F$2010))+SUMPRODUCT(-(Comp.!$D$5:$D$254='Analítico Cp.'!$B114),-(Comp.!$L$5:$L$254=F$1),(Comp.!$E$5:$E$254))</f>
        <v>0</v>
      </c>
      <c r="G114" s="15">
        <f>SUMPRODUCT(-('Diário 1º PA'!$E$5:$E$1982='Analítico Cp.'!$B114),-('Diário 1º PA'!$P$5:$P$1982=G$1),('Diário 1º PA'!$F$5:$F$1982))+SUMPRODUCT(-('Diário 2º PA'!$E$5:$E$2027='Analítico Cp.'!$B114),-('Diário 2º PA'!$P$5:$P$2027=G$1),('Diário 2º PA'!$F$5:$F$2027))+SUMPRODUCT(-('Diário 3º PA'!$E$5:$E$2043='Analítico Cp.'!$B114),-('Diário 3º PA'!$P$5:$P$2043=G$1),('Diário 3º PA'!$F$5:$F$2043))+SUMPRODUCT(-('Diário 4º PA'!$E$5:$E$2010='Analítico Cp.'!$B114),-('Diário 4º PA'!$P$5:$P$2010=G$1),('Diário 4º PA'!$F$5:$F$2010))+SUMPRODUCT(-(Comp.!$D$5:$D$254='Analítico Cp.'!$B114),-(Comp.!$L$5:$L$254=G$1),(Comp.!$E$5:$E$254))</f>
        <v>0</v>
      </c>
      <c r="H114" s="15">
        <f>SUMPRODUCT(-('Diário 1º PA'!$E$5:$E$1982='Analítico Cp.'!$B114),-('Diário 1º PA'!$P$5:$P$1982=H$1),('Diário 1º PA'!$F$5:$F$1982))+SUMPRODUCT(-('Diário 2º PA'!$E$5:$E$2027='Analítico Cp.'!$B114),-('Diário 2º PA'!$P$5:$P$2027=H$1),('Diário 2º PA'!$F$5:$F$2027))+SUMPRODUCT(-('Diário 3º PA'!$E$5:$E$2043='Analítico Cp.'!$B114),-('Diário 3º PA'!$P$5:$P$2043=H$1),('Diário 3º PA'!$F$5:$F$2043))+SUMPRODUCT(-('Diário 4º PA'!$E$5:$E$2010='Analítico Cp.'!$B114),-('Diário 4º PA'!$P$5:$P$2010=H$1),('Diário 4º PA'!$F$5:$F$2010))+SUMPRODUCT(-(Comp.!$D$5:$D$254='Analítico Cp.'!$B114),-(Comp.!$L$5:$L$254=H$1),(Comp.!$E$5:$E$254))</f>
        <v>0</v>
      </c>
      <c r="I114" s="15">
        <f>SUMPRODUCT(-('Diário 1º PA'!$E$5:$E$1982='Analítico Cp.'!$B114),-('Diário 1º PA'!$P$5:$P$1982=I$1),('Diário 1º PA'!$F$5:$F$1982))+SUMPRODUCT(-('Diário 2º PA'!$E$5:$E$2027='Analítico Cp.'!$B114),-('Diário 2º PA'!$P$5:$P$2027=I$1),('Diário 2º PA'!$F$5:$F$2027))+SUMPRODUCT(-('Diário 3º PA'!$E$5:$E$2043='Analítico Cp.'!$B114),-('Diário 3º PA'!$P$5:$P$2043=I$1),('Diário 3º PA'!$F$5:$F$2043))+SUMPRODUCT(-('Diário 4º PA'!$E$5:$E$2010='Analítico Cp.'!$B114),-('Diário 4º PA'!$P$5:$P$2010=I$1),('Diário 4º PA'!$F$5:$F$2010))+SUMPRODUCT(-(Comp.!$D$5:$D$254='Analítico Cp.'!$B114),-(Comp.!$L$5:$L$254=I$1),(Comp.!$E$5:$E$254))</f>
        <v>0</v>
      </c>
      <c r="J114" s="15">
        <f>SUMPRODUCT(-('Diário 1º PA'!$E$5:$E$1982='Analítico Cp.'!$B114),-('Diário 1º PA'!$P$5:$P$1982=J$1),('Diário 1º PA'!$F$5:$F$1982))+SUMPRODUCT(-('Diário 2º PA'!$E$5:$E$2027='Analítico Cp.'!$B114),-('Diário 2º PA'!$P$5:$P$2027=J$1),('Diário 2º PA'!$F$5:$F$2027))+SUMPRODUCT(-('Diário 3º PA'!$E$5:$E$2043='Analítico Cp.'!$B114),-('Diário 3º PA'!$P$5:$P$2043=J$1),('Diário 3º PA'!$F$5:$F$2043))+SUMPRODUCT(-('Diário 4º PA'!$E$5:$E$2010='Analítico Cp.'!$B114),-('Diário 4º PA'!$P$5:$P$2010=J$1),('Diário 4º PA'!$F$5:$F$2010))+SUMPRODUCT(-(Comp.!$D$5:$D$254='Analítico Cp.'!$B114),-(Comp.!$L$5:$L$254=J$1),(Comp.!$E$5:$E$254))</f>
        <v>0</v>
      </c>
      <c r="K114" s="15">
        <f>SUMPRODUCT(-('Diário 1º PA'!$E$5:$E$1982='Analítico Cp.'!$B114),-('Diário 1º PA'!$P$5:$P$1982=K$1),('Diário 1º PA'!$F$5:$F$1982))+SUMPRODUCT(-('Diário 2º PA'!$E$5:$E$2027='Analítico Cp.'!$B114),-('Diário 2º PA'!$P$5:$P$2027=K$1),('Diário 2º PA'!$F$5:$F$2027))+SUMPRODUCT(-('Diário 3º PA'!$E$5:$E$2043='Analítico Cp.'!$B114),-('Diário 3º PA'!$P$5:$P$2043=K$1),('Diário 3º PA'!$F$5:$F$2043))+SUMPRODUCT(-('Diário 4º PA'!$E$5:$E$2010='Analítico Cp.'!$B114),-('Diário 4º PA'!$P$5:$P$2010=K$1),('Diário 4º PA'!$F$5:$F$2010))+SUMPRODUCT(-(Comp.!$D$5:$D$254='Analítico Cp.'!$B114),-(Comp.!$L$5:$L$254=K$1),(Comp.!$E$5:$E$254))</f>
        <v>0</v>
      </c>
      <c r="L114" s="15">
        <f>SUMPRODUCT(-('Diário 1º PA'!$E$5:$E$1982='Analítico Cp.'!$B114),-('Diário 1º PA'!$P$5:$P$1982=L$1),('Diário 1º PA'!$F$5:$F$1982))+SUMPRODUCT(-('Diário 2º PA'!$E$5:$E$2027='Analítico Cp.'!$B114),-('Diário 2º PA'!$P$5:$P$2027=L$1),('Diário 2º PA'!$F$5:$F$2027))+SUMPRODUCT(-('Diário 3º PA'!$E$5:$E$2043='Analítico Cp.'!$B114),-('Diário 3º PA'!$P$5:$P$2043=L$1),('Diário 3º PA'!$F$5:$F$2043))+SUMPRODUCT(-('Diário 4º PA'!$E$5:$E$2010='Analítico Cp.'!$B114),-('Diário 4º PA'!$P$5:$P$2010=L$1),('Diário 4º PA'!$F$5:$F$2010))+SUMPRODUCT(-(Comp.!$D$5:$D$254='Analítico Cp.'!$B114),-(Comp.!$L$5:$L$254=L$1),(Comp.!$E$5:$E$254))</f>
        <v>0</v>
      </c>
      <c r="M114" s="15">
        <f>SUMPRODUCT(-('Diário 1º PA'!$E$5:$E$1982='Analítico Cp.'!$B114),-('Diário 1º PA'!$P$5:$P$1982=M$1),('Diário 1º PA'!$F$5:$F$1982))+SUMPRODUCT(-('Diário 2º PA'!$E$5:$E$2027='Analítico Cp.'!$B114),-('Diário 2º PA'!$P$5:$P$2027=M$1),('Diário 2º PA'!$F$5:$F$2027))+SUMPRODUCT(-('Diário 3º PA'!$E$5:$E$2043='Analítico Cp.'!$B114),-('Diário 3º PA'!$P$5:$P$2043=M$1),('Diário 3º PA'!$F$5:$F$2043))+SUMPRODUCT(-('Diário 4º PA'!$E$5:$E$2010='Analítico Cp.'!$B114),-('Diário 4º PA'!$P$5:$P$2010=M$1),('Diário 4º PA'!$F$5:$F$2010))+SUMPRODUCT(-(Comp.!$D$5:$D$254='Analítico Cp.'!$B114),-(Comp.!$L$5:$L$254=M$1),(Comp.!$E$5:$E$254))</f>
        <v>0</v>
      </c>
      <c r="N114" s="15">
        <f>SUMPRODUCT(-('Diário 1º PA'!$E$5:$E$1982='Analítico Cp.'!$B114),-('Diário 1º PA'!$P$5:$P$1982=N$1),('Diário 1º PA'!$F$5:$F$1982))+SUMPRODUCT(-('Diário 2º PA'!$E$5:$E$2027='Analítico Cp.'!$B114),-('Diário 2º PA'!$P$5:$P$2027=N$1),('Diário 2º PA'!$F$5:$F$2027))+SUMPRODUCT(-('Diário 3º PA'!$E$5:$E$2043='Analítico Cp.'!$B114),-('Diário 3º PA'!$P$5:$P$2043=N$1),('Diário 3º PA'!$F$5:$F$2043))+SUMPRODUCT(-('Diário 4º PA'!$E$5:$E$2010='Analítico Cp.'!$B114),-('Diário 4º PA'!$P$5:$P$2010=N$1),('Diário 4º PA'!$F$5:$F$2010))+SUMPRODUCT(-(Comp.!$D$5:$D$254='Analítico Cp.'!$B114),-(Comp.!$L$5:$L$254=N$1),(Comp.!$E$5:$E$254))</f>
        <v>0</v>
      </c>
      <c r="O114" s="16">
        <f t="shared" si="12"/>
        <v>3928.7000000000003</v>
      </c>
      <c r="P114" s="191">
        <f t="shared" si="13"/>
        <v>3.4000607599155654E-4</v>
      </c>
    </row>
    <row r="115" spans="1:16" ht="23.25" customHeight="1" x14ac:dyDescent="0.2">
      <c r="A115" s="68" t="s">
        <v>219</v>
      </c>
      <c r="B115" s="114" t="s">
        <v>331</v>
      </c>
      <c r="C115" s="15">
        <f>SUMPRODUCT(-('Diário 1º PA'!$E$5:$E$1982='Analítico Cp.'!$B115),-('Diário 1º PA'!$P$5:$P$1982=C$1),('Diário 1º PA'!$F$5:$F$1982))+SUMPRODUCT(-('Diário 2º PA'!$E$5:$E$2027='Analítico Cp.'!$B115),-('Diário 2º PA'!$P$5:$P$2027=C$1),('Diário 2º PA'!$F$5:$F$2027))+SUMPRODUCT(-('Diário 3º PA'!$E$5:$E$2043='Analítico Cp.'!$B115),-('Diário 3º PA'!$P$5:$P$2043=C$1),('Diário 3º PA'!$F$5:$F$2043))+SUMPRODUCT(-('Diário 4º PA'!$E$5:$E$2010='Analítico Cp.'!$B115),-('Diário 4º PA'!$P$5:$P$2010=C$1),('Diário 4º PA'!$F$5:$F$2010))+SUMPRODUCT(-(Comp.!$D$5:$D$254='Analítico Cp.'!$B115),-(Comp.!$L$5:$L$254=C$1),(Comp.!$E$5:$E$254))</f>
        <v>0</v>
      </c>
      <c r="D115" s="15">
        <f>SUMPRODUCT(-('Diário 1º PA'!$E$5:$E$1982='Analítico Cp.'!$B115),-('Diário 1º PA'!$P$5:$P$1982=D$1),('Diário 1º PA'!$F$5:$F$1982))+SUMPRODUCT(-('Diário 2º PA'!$E$5:$E$2027='Analítico Cp.'!$B115),-('Diário 2º PA'!$P$5:$P$2027=D$1),('Diário 2º PA'!$F$5:$F$2027))+SUMPRODUCT(-('Diário 3º PA'!$E$5:$E$2043='Analítico Cp.'!$B115),-('Diário 3º PA'!$P$5:$P$2043=D$1),('Diário 3º PA'!$F$5:$F$2043))+SUMPRODUCT(-('Diário 4º PA'!$E$5:$E$2010='Analítico Cp.'!$B115),-('Diário 4º PA'!$P$5:$P$2010=D$1),('Diário 4º PA'!$F$5:$F$2010))+SUMPRODUCT(-(Comp.!$D$5:$D$254='Analítico Cp.'!$B115),-(Comp.!$L$5:$L$254=D$1),(Comp.!$E$5:$E$254))</f>
        <v>0</v>
      </c>
      <c r="E115" s="15">
        <f>SUMPRODUCT(-('Diário 1º PA'!$E$5:$E$1982='Analítico Cp.'!$B115),-('Diário 1º PA'!$P$5:$P$1982=E$1),('Diário 1º PA'!$F$5:$F$1982))+SUMPRODUCT(-('Diário 2º PA'!$E$5:$E$2027='Analítico Cp.'!$B115),-('Diário 2º PA'!$P$5:$P$2027=E$1),('Diário 2º PA'!$F$5:$F$2027))+SUMPRODUCT(-('Diário 3º PA'!$E$5:$E$2043='Analítico Cp.'!$B115),-('Diário 3º PA'!$P$5:$P$2043=E$1),('Diário 3º PA'!$F$5:$F$2043))+SUMPRODUCT(-('Diário 4º PA'!$E$5:$E$2010='Analítico Cp.'!$B115),-('Diário 4º PA'!$P$5:$P$2010=E$1),('Diário 4º PA'!$F$5:$F$2010))+SUMPRODUCT(-(Comp.!$D$5:$D$254='Analítico Cp.'!$B115),-(Comp.!$L$5:$L$254=E$1),(Comp.!$E$5:$E$254))</f>
        <v>0</v>
      </c>
      <c r="F115" s="15">
        <f>SUMPRODUCT(-('Diário 1º PA'!$E$5:$E$1982='Analítico Cp.'!$B115),-('Diário 1º PA'!$P$5:$P$1982=F$1),('Diário 1º PA'!$F$5:$F$1982))+SUMPRODUCT(-('Diário 2º PA'!$E$5:$E$2027='Analítico Cp.'!$B115),-('Diário 2º PA'!$P$5:$P$2027=F$1),('Diário 2º PA'!$F$5:$F$2027))+SUMPRODUCT(-('Diário 3º PA'!$E$5:$E$2043='Analítico Cp.'!$B115),-('Diário 3º PA'!$P$5:$P$2043=F$1),('Diário 3º PA'!$F$5:$F$2043))+SUMPRODUCT(-('Diário 4º PA'!$E$5:$E$2010='Analítico Cp.'!$B115),-('Diário 4º PA'!$P$5:$P$2010=F$1),('Diário 4º PA'!$F$5:$F$2010))+SUMPRODUCT(-(Comp.!$D$5:$D$254='Analítico Cp.'!$B115),-(Comp.!$L$5:$L$254=F$1),(Comp.!$E$5:$E$254))</f>
        <v>0</v>
      </c>
      <c r="G115" s="15">
        <f>SUMPRODUCT(-('Diário 1º PA'!$E$5:$E$1982='Analítico Cp.'!$B115),-('Diário 1º PA'!$P$5:$P$1982=G$1),('Diário 1º PA'!$F$5:$F$1982))+SUMPRODUCT(-('Diário 2º PA'!$E$5:$E$2027='Analítico Cp.'!$B115),-('Diário 2º PA'!$P$5:$P$2027=G$1),('Diário 2º PA'!$F$5:$F$2027))+SUMPRODUCT(-('Diário 3º PA'!$E$5:$E$2043='Analítico Cp.'!$B115),-('Diário 3º PA'!$P$5:$P$2043=G$1),('Diário 3º PA'!$F$5:$F$2043))+SUMPRODUCT(-('Diário 4º PA'!$E$5:$E$2010='Analítico Cp.'!$B115),-('Diário 4º PA'!$P$5:$P$2010=G$1),('Diário 4º PA'!$F$5:$F$2010))+SUMPRODUCT(-(Comp.!$D$5:$D$254='Analítico Cp.'!$B115),-(Comp.!$L$5:$L$254=G$1),(Comp.!$E$5:$E$254))</f>
        <v>0</v>
      </c>
      <c r="H115" s="15">
        <f>SUMPRODUCT(-('Diário 1º PA'!$E$5:$E$1982='Analítico Cp.'!$B115),-('Diário 1º PA'!$P$5:$P$1982=H$1),('Diário 1º PA'!$F$5:$F$1982))+SUMPRODUCT(-('Diário 2º PA'!$E$5:$E$2027='Analítico Cp.'!$B115),-('Diário 2º PA'!$P$5:$P$2027=H$1),('Diário 2º PA'!$F$5:$F$2027))+SUMPRODUCT(-('Diário 3º PA'!$E$5:$E$2043='Analítico Cp.'!$B115),-('Diário 3º PA'!$P$5:$P$2043=H$1),('Diário 3º PA'!$F$5:$F$2043))+SUMPRODUCT(-('Diário 4º PA'!$E$5:$E$2010='Analítico Cp.'!$B115),-('Diário 4º PA'!$P$5:$P$2010=H$1),('Diário 4º PA'!$F$5:$F$2010))+SUMPRODUCT(-(Comp.!$D$5:$D$254='Analítico Cp.'!$B115),-(Comp.!$L$5:$L$254=H$1),(Comp.!$E$5:$E$254))</f>
        <v>0</v>
      </c>
      <c r="I115" s="15">
        <f>SUMPRODUCT(-('Diário 1º PA'!$E$5:$E$1982='Analítico Cp.'!$B115),-('Diário 1º PA'!$P$5:$P$1982=I$1),('Diário 1º PA'!$F$5:$F$1982))+SUMPRODUCT(-('Diário 2º PA'!$E$5:$E$2027='Analítico Cp.'!$B115),-('Diário 2º PA'!$P$5:$P$2027=I$1),('Diário 2º PA'!$F$5:$F$2027))+SUMPRODUCT(-('Diário 3º PA'!$E$5:$E$2043='Analítico Cp.'!$B115),-('Diário 3º PA'!$P$5:$P$2043=I$1),('Diário 3º PA'!$F$5:$F$2043))+SUMPRODUCT(-('Diário 4º PA'!$E$5:$E$2010='Analítico Cp.'!$B115),-('Diário 4º PA'!$P$5:$P$2010=I$1),('Diário 4º PA'!$F$5:$F$2010))+SUMPRODUCT(-(Comp.!$D$5:$D$254='Analítico Cp.'!$B115),-(Comp.!$L$5:$L$254=I$1),(Comp.!$E$5:$E$254))</f>
        <v>0</v>
      </c>
      <c r="J115" s="15">
        <f>SUMPRODUCT(-('Diário 1º PA'!$E$5:$E$1982='Analítico Cp.'!$B115),-('Diário 1º PA'!$P$5:$P$1982=J$1),('Diário 1º PA'!$F$5:$F$1982))+SUMPRODUCT(-('Diário 2º PA'!$E$5:$E$2027='Analítico Cp.'!$B115),-('Diário 2º PA'!$P$5:$P$2027=J$1),('Diário 2º PA'!$F$5:$F$2027))+SUMPRODUCT(-('Diário 3º PA'!$E$5:$E$2043='Analítico Cp.'!$B115),-('Diário 3º PA'!$P$5:$P$2043=J$1),('Diário 3º PA'!$F$5:$F$2043))+SUMPRODUCT(-('Diário 4º PA'!$E$5:$E$2010='Analítico Cp.'!$B115),-('Diário 4º PA'!$P$5:$P$2010=J$1),('Diário 4º PA'!$F$5:$F$2010))+SUMPRODUCT(-(Comp.!$D$5:$D$254='Analítico Cp.'!$B115),-(Comp.!$L$5:$L$254=J$1),(Comp.!$E$5:$E$254))</f>
        <v>0</v>
      </c>
      <c r="K115" s="15">
        <f>SUMPRODUCT(-('Diário 1º PA'!$E$5:$E$1982='Analítico Cp.'!$B115),-('Diário 1º PA'!$P$5:$P$1982=K$1),('Diário 1º PA'!$F$5:$F$1982))+SUMPRODUCT(-('Diário 2º PA'!$E$5:$E$2027='Analítico Cp.'!$B115),-('Diário 2º PA'!$P$5:$P$2027=K$1),('Diário 2º PA'!$F$5:$F$2027))+SUMPRODUCT(-('Diário 3º PA'!$E$5:$E$2043='Analítico Cp.'!$B115),-('Diário 3º PA'!$P$5:$P$2043=K$1),('Diário 3º PA'!$F$5:$F$2043))+SUMPRODUCT(-('Diário 4º PA'!$E$5:$E$2010='Analítico Cp.'!$B115),-('Diário 4º PA'!$P$5:$P$2010=K$1),('Diário 4º PA'!$F$5:$F$2010))+SUMPRODUCT(-(Comp.!$D$5:$D$254='Analítico Cp.'!$B115),-(Comp.!$L$5:$L$254=K$1),(Comp.!$E$5:$E$254))</f>
        <v>0</v>
      </c>
      <c r="L115" s="15">
        <f>SUMPRODUCT(-('Diário 1º PA'!$E$5:$E$1982='Analítico Cp.'!$B115),-('Diário 1º PA'!$P$5:$P$1982=L$1),('Diário 1º PA'!$F$5:$F$1982))+SUMPRODUCT(-('Diário 2º PA'!$E$5:$E$2027='Analítico Cp.'!$B115),-('Diário 2º PA'!$P$5:$P$2027=L$1),('Diário 2º PA'!$F$5:$F$2027))+SUMPRODUCT(-('Diário 3º PA'!$E$5:$E$2043='Analítico Cp.'!$B115),-('Diário 3º PA'!$P$5:$P$2043=L$1),('Diário 3º PA'!$F$5:$F$2043))+SUMPRODUCT(-('Diário 4º PA'!$E$5:$E$2010='Analítico Cp.'!$B115),-('Diário 4º PA'!$P$5:$P$2010=L$1),('Diário 4º PA'!$F$5:$F$2010))+SUMPRODUCT(-(Comp.!$D$5:$D$254='Analítico Cp.'!$B115),-(Comp.!$L$5:$L$254=L$1),(Comp.!$E$5:$E$254))</f>
        <v>0</v>
      </c>
      <c r="M115" s="15">
        <f>SUMPRODUCT(-('Diário 1º PA'!$E$5:$E$1982='Analítico Cp.'!$B115),-('Diário 1º PA'!$P$5:$P$1982=M$1),('Diário 1º PA'!$F$5:$F$1982))+SUMPRODUCT(-('Diário 2º PA'!$E$5:$E$2027='Analítico Cp.'!$B115),-('Diário 2º PA'!$P$5:$P$2027=M$1),('Diário 2º PA'!$F$5:$F$2027))+SUMPRODUCT(-('Diário 3º PA'!$E$5:$E$2043='Analítico Cp.'!$B115),-('Diário 3º PA'!$P$5:$P$2043=M$1),('Diário 3º PA'!$F$5:$F$2043))+SUMPRODUCT(-('Diário 4º PA'!$E$5:$E$2010='Analítico Cp.'!$B115),-('Diário 4º PA'!$P$5:$P$2010=M$1),('Diário 4º PA'!$F$5:$F$2010))+SUMPRODUCT(-(Comp.!$D$5:$D$254='Analítico Cp.'!$B115),-(Comp.!$L$5:$L$254=M$1),(Comp.!$E$5:$E$254))</f>
        <v>0</v>
      </c>
      <c r="N115" s="15">
        <f>SUMPRODUCT(-('Diário 1º PA'!$E$5:$E$1982='Analítico Cp.'!$B115),-('Diário 1º PA'!$P$5:$P$1982=N$1),('Diário 1º PA'!$F$5:$F$1982))+SUMPRODUCT(-('Diário 2º PA'!$E$5:$E$2027='Analítico Cp.'!$B115),-('Diário 2º PA'!$P$5:$P$2027=N$1),('Diário 2º PA'!$F$5:$F$2027))+SUMPRODUCT(-('Diário 3º PA'!$E$5:$E$2043='Analítico Cp.'!$B115),-('Diário 3º PA'!$P$5:$P$2043=N$1),('Diário 3º PA'!$F$5:$F$2043))+SUMPRODUCT(-('Diário 4º PA'!$E$5:$E$2010='Analítico Cp.'!$B115),-('Diário 4º PA'!$P$5:$P$2010=N$1),('Diário 4º PA'!$F$5:$F$2010))+SUMPRODUCT(-(Comp.!$D$5:$D$254='Analítico Cp.'!$B115),-(Comp.!$L$5:$L$254=N$1),(Comp.!$E$5:$E$254))</f>
        <v>0</v>
      </c>
      <c r="O115" s="16">
        <f t="shared" si="12"/>
        <v>0</v>
      </c>
      <c r="P115" s="191">
        <f t="shared" si="13"/>
        <v>0</v>
      </c>
    </row>
    <row r="116" spans="1:16" ht="23.25" customHeight="1" x14ac:dyDescent="0.2">
      <c r="A116" s="68" t="s">
        <v>220</v>
      </c>
      <c r="B116" s="114" t="s">
        <v>216</v>
      </c>
      <c r="C116" s="15">
        <f>SUMPRODUCT(-('Diário 1º PA'!$E$5:$E$1982='Analítico Cp.'!$B116),-('Diário 1º PA'!$P$5:$P$1982=C$1),('Diário 1º PA'!$F$5:$F$1982))+SUMPRODUCT(-('Diário 2º PA'!$E$5:$E$2027='Analítico Cp.'!$B116),-('Diário 2º PA'!$P$5:$P$2027=C$1),('Diário 2º PA'!$F$5:$F$2027))+SUMPRODUCT(-('Diário 3º PA'!$E$5:$E$2043='Analítico Cp.'!$B116),-('Diário 3º PA'!$P$5:$P$2043=C$1),('Diário 3º PA'!$F$5:$F$2043))+SUMPRODUCT(-('Diário 4º PA'!$E$5:$E$2010='Analítico Cp.'!$B116),-('Diário 4º PA'!$P$5:$P$2010=C$1),('Diário 4º PA'!$F$5:$F$2010))+SUMPRODUCT(-(Comp.!$D$5:$D$254='Analítico Cp.'!$B116),-(Comp.!$L$5:$L$254=C$1),(Comp.!$E$5:$E$254))</f>
        <v>0</v>
      </c>
      <c r="D116" s="15">
        <f>SUMPRODUCT(-('Diário 1º PA'!$E$5:$E$1982='Analítico Cp.'!$B116),-('Diário 1º PA'!$P$5:$P$1982=D$1),('Diário 1º PA'!$F$5:$F$1982))+SUMPRODUCT(-('Diário 2º PA'!$E$5:$E$2027='Analítico Cp.'!$B116),-('Diário 2º PA'!$P$5:$P$2027=D$1),('Diário 2º PA'!$F$5:$F$2027))+SUMPRODUCT(-('Diário 3º PA'!$E$5:$E$2043='Analítico Cp.'!$B116),-('Diário 3º PA'!$P$5:$P$2043=D$1),('Diário 3º PA'!$F$5:$F$2043))+SUMPRODUCT(-('Diário 4º PA'!$E$5:$E$2010='Analítico Cp.'!$B116),-('Diário 4º PA'!$P$5:$P$2010=D$1),('Diário 4º PA'!$F$5:$F$2010))+SUMPRODUCT(-(Comp.!$D$5:$D$254='Analítico Cp.'!$B116),-(Comp.!$L$5:$L$254=D$1),(Comp.!$E$5:$E$254))</f>
        <v>3755.7599999999998</v>
      </c>
      <c r="E116" s="15">
        <f>SUMPRODUCT(-('Diário 1º PA'!$E$5:$E$1982='Analítico Cp.'!$B116),-('Diário 1º PA'!$P$5:$P$1982=E$1),('Diário 1º PA'!$F$5:$F$1982))+SUMPRODUCT(-('Diário 2º PA'!$E$5:$E$2027='Analítico Cp.'!$B116),-('Diário 2º PA'!$P$5:$P$2027=E$1),('Diário 2º PA'!$F$5:$F$2027))+SUMPRODUCT(-('Diário 3º PA'!$E$5:$E$2043='Analítico Cp.'!$B116),-('Diário 3º PA'!$P$5:$P$2043=E$1),('Diário 3º PA'!$F$5:$F$2043))+SUMPRODUCT(-('Diário 4º PA'!$E$5:$E$2010='Analítico Cp.'!$B116),-('Diário 4º PA'!$P$5:$P$2010=E$1),('Diário 4º PA'!$F$5:$F$2010))+SUMPRODUCT(-(Comp.!$D$5:$D$254='Analítico Cp.'!$B116),-(Comp.!$L$5:$L$254=E$1),(Comp.!$E$5:$E$254))</f>
        <v>2174.34</v>
      </c>
      <c r="F116" s="15">
        <f>SUMPRODUCT(-('Diário 1º PA'!$E$5:$E$1982='Analítico Cp.'!$B116),-('Diário 1º PA'!$P$5:$P$1982=F$1),('Diário 1º PA'!$F$5:$F$1982))+SUMPRODUCT(-('Diário 2º PA'!$E$5:$E$2027='Analítico Cp.'!$B116),-('Diário 2º PA'!$P$5:$P$2027=F$1),('Diário 2º PA'!$F$5:$F$2027))+SUMPRODUCT(-('Diário 3º PA'!$E$5:$E$2043='Analítico Cp.'!$B116),-('Diário 3º PA'!$P$5:$P$2043=F$1),('Diário 3º PA'!$F$5:$F$2043))+SUMPRODUCT(-('Diário 4º PA'!$E$5:$E$2010='Analítico Cp.'!$B116),-('Diário 4º PA'!$P$5:$P$2010=F$1),('Diário 4º PA'!$F$5:$F$2010))+SUMPRODUCT(-(Comp.!$D$5:$D$254='Analítico Cp.'!$B116),-(Comp.!$L$5:$L$254=F$1),(Comp.!$E$5:$E$254))</f>
        <v>0</v>
      </c>
      <c r="G116" s="15">
        <f>SUMPRODUCT(-('Diário 1º PA'!$E$5:$E$1982='Analítico Cp.'!$B116),-('Diário 1º PA'!$P$5:$P$1982=G$1),('Diário 1º PA'!$F$5:$F$1982))+SUMPRODUCT(-('Diário 2º PA'!$E$5:$E$2027='Analítico Cp.'!$B116),-('Diário 2º PA'!$P$5:$P$2027=G$1),('Diário 2º PA'!$F$5:$F$2027))+SUMPRODUCT(-('Diário 3º PA'!$E$5:$E$2043='Analítico Cp.'!$B116),-('Diário 3º PA'!$P$5:$P$2043=G$1),('Diário 3º PA'!$F$5:$F$2043))+SUMPRODUCT(-('Diário 4º PA'!$E$5:$E$2010='Analítico Cp.'!$B116),-('Diário 4º PA'!$P$5:$P$2010=G$1),('Diário 4º PA'!$F$5:$F$2010))+SUMPRODUCT(-(Comp.!$D$5:$D$254='Analítico Cp.'!$B116),-(Comp.!$L$5:$L$254=G$1),(Comp.!$E$5:$E$254))</f>
        <v>0</v>
      </c>
      <c r="H116" s="15">
        <f>SUMPRODUCT(-('Diário 1º PA'!$E$5:$E$1982='Analítico Cp.'!$B116),-('Diário 1º PA'!$P$5:$P$1982=H$1),('Diário 1º PA'!$F$5:$F$1982))+SUMPRODUCT(-('Diário 2º PA'!$E$5:$E$2027='Analítico Cp.'!$B116),-('Diário 2º PA'!$P$5:$P$2027=H$1),('Diário 2º PA'!$F$5:$F$2027))+SUMPRODUCT(-('Diário 3º PA'!$E$5:$E$2043='Analítico Cp.'!$B116),-('Diário 3º PA'!$P$5:$P$2043=H$1),('Diário 3º PA'!$F$5:$F$2043))+SUMPRODUCT(-('Diário 4º PA'!$E$5:$E$2010='Analítico Cp.'!$B116),-('Diário 4º PA'!$P$5:$P$2010=H$1),('Diário 4º PA'!$F$5:$F$2010))+SUMPRODUCT(-(Comp.!$D$5:$D$254='Analítico Cp.'!$B116),-(Comp.!$L$5:$L$254=H$1),(Comp.!$E$5:$E$254))</f>
        <v>0</v>
      </c>
      <c r="I116" s="15">
        <f>SUMPRODUCT(-('Diário 1º PA'!$E$5:$E$1982='Analítico Cp.'!$B116),-('Diário 1º PA'!$P$5:$P$1982=I$1),('Diário 1º PA'!$F$5:$F$1982))+SUMPRODUCT(-('Diário 2º PA'!$E$5:$E$2027='Analítico Cp.'!$B116),-('Diário 2º PA'!$P$5:$P$2027=I$1),('Diário 2º PA'!$F$5:$F$2027))+SUMPRODUCT(-('Diário 3º PA'!$E$5:$E$2043='Analítico Cp.'!$B116),-('Diário 3º PA'!$P$5:$P$2043=I$1),('Diário 3º PA'!$F$5:$F$2043))+SUMPRODUCT(-('Diário 4º PA'!$E$5:$E$2010='Analítico Cp.'!$B116),-('Diário 4º PA'!$P$5:$P$2010=I$1),('Diário 4º PA'!$F$5:$F$2010))+SUMPRODUCT(-(Comp.!$D$5:$D$254='Analítico Cp.'!$B116),-(Comp.!$L$5:$L$254=I$1),(Comp.!$E$5:$E$254))</f>
        <v>0</v>
      </c>
      <c r="J116" s="15">
        <f>SUMPRODUCT(-('Diário 1º PA'!$E$5:$E$1982='Analítico Cp.'!$B116),-('Diário 1º PA'!$P$5:$P$1982=J$1),('Diário 1º PA'!$F$5:$F$1982))+SUMPRODUCT(-('Diário 2º PA'!$E$5:$E$2027='Analítico Cp.'!$B116),-('Diário 2º PA'!$P$5:$P$2027=J$1),('Diário 2º PA'!$F$5:$F$2027))+SUMPRODUCT(-('Diário 3º PA'!$E$5:$E$2043='Analítico Cp.'!$B116),-('Diário 3º PA'!$P$5:$P$2043=J$1),('Diário 3º PA'!$F$5:$F$2043))+SUMPRODUCT(-('Diário 4º PA'!$E$5:$E$2010='Analítico Cp.'!$B116),-('Diário 4º PA'!$P$5:$P$2010=J$1),('Diário 4º PA'!$F$5:$F$2010))+SUMPRODUCT(-(Comp.!$D$5:$D$254='Analítico Cp.'!$B116),-(Comp.!$L$5:$L$254=J$1),(Comp.!$E$5:$E$254))</f>
        <v>0</v>
      </c>
      <c r="K116" s="15">
        <f>SUMPRODUCT(-('Diário 1º PA'!$E$5:$E$1982='Analítico Cp.'!$B116),-('Diário 1º PA'!$P$5:$P$1982=K$1),('Diário 1º PA'!$F$5:$F$1982))+SUMPRODUCT(-('Diário 2º PA'!$E$5:$E$2027='Analítico Cp.'!$B116),-('Diário 2º PA'!$P$5:$P$2027=K$1),('Diário 2º PA'!$F$5:$F$2027))+SUMPRODUCT(-('Diário 3º PA'!$E$5:$E$2043='Analítico Cp.'!$B116),-('Diário 3º PA'!$P$5:$P$2043=K$1),('Diário 3º PA'!$F$5:$F$2043))+SUMPRODUCT(-('Diário 4º PA'!$E$5:$E$2010='Analítico Cp.'!$B116),-('Diário 4º PA'!$P$5:$P$2010=K$1),('Diário 4º PA'!$F$5:$F$2010))+SUMPRODUCT(-(Comp.!$D$5:$D$254='Analítico Cp.'!$B116),-(Comp.!$L$5:$L$254=K$1),(Comp.!$E$5:$E$254))</f>
        <v>0</v>
      </c>
      <c r="L116" s="15">
        <f>SUMPRODUCT(-('Diário 1º PA'!$E$5:$E$1982='Analítico Cp.'!$B116),-('Diário 1º PA'!$P$5:$P$1982=L$1),('Diário 1º PA'!$F$5:$F$1982))+SUMPRODUCT(-('Diário 2º PA'!$E$5:$E$2027='Analítico Cp.'!$B116),-('Diário 2º PA'!$P$5:$P$2027=L$1),('Diário 2º PA'!$F$5:$F$2027))+SUMPRODUCT(-('Diário 3º PA'!$E$5:$E$2043='Analítico Cp.'!$B116),-('Diário 3º PA'!$P$5:$P$2043=L$1),('Diário 3º PA'!$F$5:$F$2043))+SUMPRODUCT(-('Diário 4º PA'!$E$5:$E$2010='Analítico Cp.'!$B116),-('Diário 4º PA'!$P$5:$P$2010=L$1),('Diário 4º PA'!$F$5:$F$2010))+SUMPRODUCT(-(Comp.!$D$5:$D$254='Analítico Cp.'!$B116),-(Comp.!$L$5:$L$254=L$1),(Comp.!$E$5:$E$254))</f>
        <v>0</v>
      </c>
      <c r="M116" s="15">
        <f>SUMPRODUCT(-('Diário 1º PA'!$E$5:$E$1982='Analítico Cp.'!$B116),-('Diário 1º PA'!$P$5:$P$1982=M$1),('Diário 1º PA'!$F$5:$F$1982))+SUMPRODUCT(-('Diário 2º PA'!$E$5:$E$2027='Analítico Cp.'!$B116),-('Diário 2º PA'!$P$5:$P$2027=M$1),('Diário 2º PA'!$F$5:$F$2027))+SUMPRODUCT(-('Diário 3º PA'!$E$5:$E$2043='Analítico Cp.'!$B116),-('Diário 3º PA'!$P$5:$P$2043=M$1),('Diário 3º PA'!$F$5:$F$2043))+SUMPRODUCT(-('Diário 4º PA'!$E$5:$E$2010='Analítico Cp.'!$B116),-('Diário 4º PA'!$P$5:$P$2010=M$1),('Diário 4º PA'!$F$5:$F$2010))+SUMPRODUCT(-(Comp.!$D$5:$D$254='Analítico Cp.'!$B116),-(Comp.!$L$5:$L$254=M$1),(Comp.!$E$5:$E$254))</f>
        <v>0</v>
      </c>
      <c r="N116" s="15">
        <f>SUMPRODUCT(-('Diário 1º PA'!$E$5:$E$1982='Analítico Cp.'!$B116),-('Diário 1º PA'!$P$5:$P$1982=N$1),('Diário 1º PA'!$F$5:$F$1982))+SUMPRODUCT(-('Diário 2º PA'!$E$5:$E$2027='Analítico Cp.'!$B116),-('Diário 2º PA'!$P$5:$P$2027=N$1),('Diário 2º PA'!$F$5:$F$2027))+SUMPRODUCT(-('Diário 3º PA'!$E$5:$E$2043='Analítico Cp.'!$B116),-('Diário 3º PA'!$P$5:$P$2043=N$1),('Diário 3º PA'!$F$5:$F$2043))+SUMPRODUCT(-('Diário 4º PA'!$E$5:$E$2010='Analítico Cp.'!$B116),-('Diário 4º PA'!$P$5:$P$2010=N$1),('Diário 4º PA'!$F$5:$F$2010))+SUMPRODUCT(-(Comp.!$D$5:$D$254='Analítico Cp.'!$B116),-(Comp.!$L$5:$L$254=N$1),(Comp.!$E$5:$E$254))</f>
        <v>0</v>
      </c>
      <c r="O116" s="16">
        <f t="shared" si="12"/>
        <v>5930.1</v>
      </c>
      <c r="P116" s="191">
        <f t="shared" si="13"/>
        <v>5.1321557544162938E-4</v>
      </c>
    </row>
    <row r="117" spans="1:16" ht="23.25" customHeight="1" x14ac:dyDescent="0.2">
      <c r="A117" s="68" t="s">
        <v>264</v>
      </c>
      <c r="B117" s="114" t="s">
        <v>301</v>
      </c>
      <c r="C117" s="15">
        <f>SUMPRODUCT(-('Diário 1º PA'!$E$5:$E$1982='Analítico Cp.'!$B117),-('Diário 1º PA'!$P$5:$P$1982=C$1),('Diário 1º PA'!$F$5:$F$1982))+SUMPRODUCT(-('Diário 2º PA'!$E$5:$E$2027='Analítico Cp.'!$B117),-('Diário 2º PA'!$P$5:$P$2027=C$1),('Diário 2º PA'!$F$5:$F$2027))+SUMPRODUCT(-('Diário 3º PA'!$E$5:$E$2043='Analítico Cp.'!$B117),-('Diário 3º PA'!$P$5:$P$2043=C$1),('Diário 3º PA'!$F$5:$F$2043))+SUMPRODUCT(-('Diário 4º PA'!$E$5:$E$2010='Analítico Cp.'!$B117),-('Diário 4º PA'!$P$5:$P$2010=C$1),('Diário 4º PA'!$F$5:$F$2010))+SUMPRODUCT(-(Comp.!$D$5:$D$254='Analítico Cp.'!$B117),-(Comp.!$L$5:$L$254=C$1),(Comp.!$E$5:$E$254))</f>
        <v>1488.6</v>
      </c>
      <c r="D117" s="15">
        <f>SUMPRODUCT(-('Diário 1º PA'!$E$5:$E$1982='Analítico Cp.'!$B117),-('Diário 1º PA'!$P$5:$P$1982=D$1),('Diário 1º PA'!$F$5:$F$1982))+SUMPRODUCT(-('Diário 2º PA'!$E$5:$E$2027='Analítico Cp.'!$B117),-('Diário 2º PA'!$P$5:$P$2027=D$1),('Diário 2º PA'!$F$5:$F$2027))+SUMPRODUCT(-('Diário 3º PA'!$E$5:$E$2043='Analítico Cp.'!$B117),-('Diário 3º PA'!$P$5:$P$2043=D$1),('Diário 3º PA'!$F$5:$F$2043))+SUMPRODUCT(-('Diário 4º PA'!$E$5:$E$2010='Analítico Cp.'!$B117),-('Diário 4º PA'!$P$5:$P$2010=D$1),('Diário 4º PA'!$F$5:$F$2010))+SUMPRODUCT(-(Comp.!$D$5:$D$254='Analítico Cp.'!$B117),-(Comp.!$L$5:$L$254=D$1),(Comp.!$E$5:$E$254))</f>
        <v>4421.83</v>
      </c>
      <c r="E117" s="15">
        <f>SUMPRODUCT(-('Diário 1º PA'!$E$5:$E$1982='Analítico Cp.'!$B117),-('Diário 1º PA'!$P$5:$P$1982=E$1),('Diário 1º PA'!$F$5:$F$1982))+SUMPRODUCT(-('Diário 2º PA'!$E$5:$E$2027='Analítico Cp.'!$B117),-('Diário 2º PA'!$P$5:$P$2027=E$1),('Diário 2º PA'!$F$5:$F$2027))+SUMPRODUCT(-('Diário 3º PA'!$E$5:$E$2043='Analítico Cp.'!$B117),-('Diário 3º PA'!$P$5:$P$2043=E$1),('Diário 3º PA'!$F$5:$F$2043))+SUMPRODUCT(-('Diário 4º PA'!$E$5:$E$2010='Analítico Cp.'!$B117),-('Diário 4º PA'!$P$5:$P$2010=E$1),('Diário 4º PA'!$F$5:$F$2010))+SUMPRODUCT(-(Comp.!$D$5:$D$254='Analítico Cp.'!$B117),-(Comp.!$L$5:$L$254=E$1),(Comp.!$E$5:$E$254))</f>
        <v>5238.21</v>
      </c>
      <c r="F117" s="15">
        <f>SUMPRODUCT(-('Diário 1º PA'!$E$5:$E$1982='Analítico Cp.'!$B117),-('Diário 1º PA'!$P$5:$P$1982=F$1),('Diário 1º PA'!$F$5:$F$1982))+SUMPRODUCT(-('Diário 2º PA'!$E$5:$E$2027='Analítico Cp.'!$B117),-('Diário 2º PA'!$P$5:$P$2027=F$1),('Diário 2º PA'!$F$5:$F$2027))+SUMPRODUCT(-('Diário 3º PA'!$E$5:$E$2043='Analítico Cp.'!$B117),-('Diário 3º PA'!$P$5:$P$2043=F$1),('Diário 3º PA'!$F$5:$F$2043))+SUMPRODUCT(-('Diário 4º PA'!$E$5:$E$2010='Analítico Cp.'!$B117),-('Diário 4º PA'!$P$5:$P$2010=F$1),('Diário 4º PA'!$F$5:$F$2010))+SUMPRODUCT(-(Comp.!$D$5:$D$254='Analítico Cp.'!$B117),-(Comp.!$L$5:$L$254=F$1),(Comp.!$E$5:$E$254))</f>
        <v>0</v>
      </c>
      <c r="G117" s="15">
        <f>SUMPRODUCT(-('Diário 1º PA'!$E$5:$E$1982='Analítico Cp.'!$B117),-('Diário 1º PA'!$P$5:$P$1982=G$1),('Diário 1º PA'!$F$5:$F$1982))+SUMPRODUCT(-('Diário 2º PA'!$E$5:$E$2027='Analítico Cp.'!$B117),-('Diário 2º PA'!$P$5:$P$2027=G$1),('Diário 2º PA'!$F$5:$F$2027))+SUMPRODUCT(-('Diário 3º PA'!$E$5:$E$2043='Analítico Cp.'!$B117),-('Diário 3º PA'!$P$5:$P$2043=G$1),('Diário 3º PA'!$F$5:$F$2043))+SUMPRODUCT(-('Diário 4º PA'!$E$5:$E$2010='Analítico Cp.'!$B117),-('Diário 4º PA'!$P$5:$P$2010=G$1),('Diário 4º PA'!$F$5:$F$2010))+SUMPRODUCT(-(Comp.!$D$5:$D$254='Analítico Cp.'!$B117),-(Comp.!$L$5:$L$254=G$1),(Comp.!$E$5:$E$254))</f>
        <v>0</v>
      </c>
      <c r="H117" s="15">
        <f>SUMPRODUCT(-('Diário 1º PA'!$E$5:$E$1982='Analítico Cp.'!$B117),-('Diário 1º PA'!$P$5:$P$1982=H$1),('Diário 1º PA'!$F$5:$F$1982))+SUMPRODUCT(-('Diário 2º PA'!$E$5:$E$2027='Analítico Cp.'!$B117),-('Diário 2º PA'!$P$5:$P$2027=H$1),('Diário 2º PA'!$F$5:$F$2027))+SUMPRODUCT(-('Diário 3º PA'!$E$5:$E$2043='Analítico Cp.'!$B117),-('Diário 3º PA'!$P$5:$P$2043=H$1),('Diário 3º PA'!$F$5:$F$2043))+SUMPRODUCT(-('Diário 4º PA'!$E$5:$E$2010='Analítico Cp.'!$B117),-('Diário 4º PA'!$P$5:$P$2010=H$1),('Diário 4º PA'!$F$5:$F$2010))+SUMPRODUCT(-(Comp.!$D$5:$D$254='Analítico Cp.'!$B117),-(Comp.!$L$5:$L$254=H$1),(Comp.!$E$5:$E$254))</f>
        <v>0</v>
      </c>
      <c r="I117" s="15">
        <f>SUMPRODUCT(-('Diário 1º PA'!$E$5:$E$1982='Analítico Cp.'!$B117),-('Diário 1º PA'!$P$5:$P$1982=I$1),('Diário 1º PA'!$F$5:$F$1982))+SUMPRODUCT(-('Diário 2º PA'!$E$5:$E$2027='Analítico Cp.'!$B117),-('Diário 2º PA'!$P$5:$P$2027=I$1),('Diário 2º PA'!$F$5:$F$2027))+SUMPRODUCT(-('Diário 3º PA'!$E$5:$E$2043='Analítico Cp.'!$B117),-('Diário 3º PA'!$P$5:$P$2043=I$1),('Diário 3º PA'!$F$5:$F$2043))+SUMPRODUCT(-('Diário 4º PA'!$E$5:$E$2010='Analítico Cp.'!$B117),-('Diário 4º PA'!$P$5:$P$2010=I$1),('Diário 4º PA'!$F$5:$F$2010))+SUMPRODUCT(-(Comp.!$D$5:$D$254='Analítico Cp.'!$B117),-(Comp.!$L$5:$L$254=I$1),(Comp.!$E$5:$E$254))</f>
        <v>0</v>
      </c>
      <c r="J117" s="15">
        <f>SUMPRODUCT(-('Diário 1º PA'!$E$5:$E$1982='Analítico Cp.'!$B117),-('Diário 1º PA'!$P$5:$P$1982=J$1),('Diário 1º PA'!$F$5:$F$1982))+SUMPRODUCT(-('Diário 2º PA'!$E$5:$E$2027='Analítico Cp.'!$B117),-('Diário 2º PA'!$P$5:$P$2027=J$1),('Diário 2º PA'!$F$5:$F$2027))+SUMPRODUCT(-('Diário 3º PA'!$E$5:$E$2043='Analítico Cp.'!$B117),-('Diário 3º PA'!$P$5:$P$2043=J$1),('Diário 3º PA'!$F$5:$F$2043))+SUMPRODUCT(-('Diário 4º PA'!$E$5:$E$2010='Analítico Cp.'!$B117),-('Diário 4º PA'!$P$5:$P$2010=J$1),('Diário 4º PA'!$F$5:$F$2010))+SUMPRODUCT(-(Comp.!$D$5:$D$254='Analítico Cp.'!$B117),-(Comp.!$L$5:$L$254=J$1),(Comp.!$E$5:$E$254))</f>
        <v>0</v>
      </c>
      <c r="K117" s="15">
        <f>SUMPRODUCT(-('Diário 1º PA'!$E$5:$E$1982='Analítico Cp.'!$B117),-('Diário 1º PA'!$P$5:$P$1982=K$1),('Diário 1º PA'!$F$5:$F$1982))+SUMPRODUCT(-('Diário 2º PA'!$E$5:$E$2027='Analítico Cp.'!$B117),-('Diário 2º PA'!$P$5:$P$2027=K$1),('Diário 2º PA'!$F$5:$F$2027))+SUMPRODUCT(-('Diário 3º PA'!$E$5:$E$2043='Analítico Cp.'!$B117),-('Diário 3º PA'!$P$5:$P$2043=K$1),('Diário 3º PA'!$F$5:$F$2043))+SUMPRODUCT(-('Diário 4º PA'!$E$5:$E$2010='Analítico Cp.'!$B117),-('Diário 4º PA'!$P$5:$P$2010=K$1),('Diário 4º PA'!$F$5:$F$2010))+SUMPRODUCT(-(Comp.!$D$5:$D$254='Analítico Cp.'!$B117),-(Comp.!$L$5:$L$254=K$1),(Comp.!$E$5:$E$254))</f>
        <v>0</v>
      </c>
      <c r="L117" s="15">
        <f>SUMPRODUCT(-('Diário 1º PA'!$E$5:$E$1982='Analítico Cp.'!$B117),-('Diário 1º PA'!$P$5:$P$1982=L$1),('Diário 1º PA'!$F$5:$F$1982))+SUMPRODUCT(-('Diário 2º PA'!$E$5:$E$2027='Analítico Cp.'!$B117),-('Diário 2º PA'!$P$5:$P$2027=L$1),('Diário 2º PA'!$F$5:$F$2027))+SUMPRODUCT(-('Diário 3º PA'!$E$5:$E$2043='Analítico Cp.'!$B117),-('Diário 3º PA'!$P$5:$P$2043=L$1),('Diário 3º PA'!$F$5:$F$2043))+SUMPRODUCT(-('Diário 4º PA'!$E$5:$E$2010='Analítico Cp.'!$B117),-('Diário 4º PA'!$P$5:$P$2010=L$1),('Diário 4º PA'!$F$5:$F$2010))+SUMPRODUCT(-(Comp.!$D$5:$D$254='Analítico Cp.'!$B117),-(Comp.!$L$5:$L$254=L$1),(Comp.!$E$5:$E$254))</f>
        <v>0</v>
      </c>
      <c r="M117" s="15">
        <f>SUMPRODUCT(-('Diário 1º PA'!$E$5:$E$1982='Analítico Cp.'!$B117),-('Diário 1º PA'!$P$5:$P$1982=M$1),('Diário 1º PA'!$F$5:$F$1982))+SUMPRODUCT(-('Diário 2º PA'!$E$5:$E$2027='Analítico Cp.'!$B117),-('Diário 2º PA'!$P$5:$P$2027=M$1),('Diário 2º PA'!$F$5:$F$2027))+SUMPRODUCT(-('Diário 3º PA'!$E$5:$E$2043='Analítico Cp.'!$B117),-('Diário 3º PA'!$P$5:$P$2043=M$1),('Diário 3º PA'!$F$5:$F$2043))+SUMPRODUCT(-('Diário 4º PA'!$E$5:$E$2010='Analítico Cp.'!$B117),-('Diário 4º PA'!$P$5:$P$2010=M$1),('Diário 4º PA'!$F$5:$F$2010))+SUMPRODUCT(-(Comp.!$D$5:$D$254='Analítico Cp.'!$B117),-(Comp.!$L$5:$L$254=M$1),(Comp.!$E$5:$E$254))</f>
        <v>0</v>
      </c>
      <c r="N117" s="15">
        <f>SUMPRODUCT(-('Diário 1º PA'!$E$5:$E$1982='Analítico Cp.'!$B117),-('Diário 1º PA'!$P$5:$P$1982=N$1),('Diário 1º PA'!$F$5:$F$1982))+SUMPRODUCT(-('Diário 2º PA'!$E$5:$E$2027='Analítico Cp.'!$B117),-('Diário 2º PA'!$P$5:$P$2027=N$1),('Diário 2º PA'!$F$5:$F$2027))+SUMPRODUCT(-('Diário 3º PA'!$E$5:$E$2043='Analítico Cp.'!$B117),-('Diário 3º PA'!$P$5:$P$2043=N$1),('Diário 3º PA'!$F$5:$F$2043))+SUMPRODUCT(-('Diário 4º PA'!$E$5:$E$2010='Analítico Cp.'!$B117),-('Diário 4º PA'!$P$5:$P$2010=N$1),('Diário 4º PA'!$F$5:$F$2010))+SUMPRODUCT(-(Comp.!$D$5:$D$254='Analítico Cp.'!$B117),-(Comp.!$L$5:$L$254=N$1),(Comp.!$E$5:$E$254))</f>
        <v>0</v>
      </c>
      <c r="O117" s="16">
        <f t="shared" si="12"/>
        <v>11148.64</v>
      </c>
      <c r="P117" s="191">
        <f t="shared" si="13"/>
        <v>9.6484978212704102E-4</v>
      </c>
    </row>
    <row r="118" spans="1:16" ht="23.25" customHeight="1" x14ac:dyDescent="0.2">
      <c r="A118" s="68" t="s">
        <v>265</v>
      </c>
      <c r="B118" s="114" t="s">
        <v>340</v>
      </c>
      <c r="C118" s="15">
        <f>SUMPRODUCT(-('Diário 1º PA'!$E$5:$E$1982='Analítico Cp.'!$B118),-('Diário 1º PA'!$P$5:$P$1982=C$1),('Diário 1º PA'!$F$5:$F$1982))+SUMPRODUCT(-('Diário 2º PA'!$E$5:$E$2027='Analítico Cp.'!$B118),-('Diário 2º PA'!$P$5:$P$2027=C$1),('Diário 2º PA'!$F$5:$F$2027))+SUMPRODUCT(-('Diário 3º PA'!$E$5:$E$2043='Analítico Cp.'!$B118),-('Diário 3º PA'!$P$5:$P$2043=C$1),('Diário 3º PA'!$F$5:$F$2043))+SUMPRODUCT(-('Diário 4º PA'!$E$5:$E$2010='Analítico Cp.'!$B118),-('Diário 4º PA'!$P$5:$P$2010=C$1),('Diário 4º PA'!$F$5:$F$2010))+SUMPRODUCT(-(Comp.!$D$5:$D$254='Analítico Cp.'!$B118),-(Comp.!$L$5:$L$254=C$1),(Comp.!$E$5:$E$254))</f>
        <v>0</v>
      </c>
      <c r="D118" s="15">
        <f>SUMPRODUCT(-('Diário 1º PA'!$E$5:$E$1982='Analítico Cp.'!$B118),-('Diário 1º PA'!$P$5:$P$1982=D$1),('Diário 1º PA'!$F$5:$F$1982))+SUMPRODUCT(-('Diário 2º PA'!$E$5:$E$2027='Analítico Cp.'!$B118),-('Diário 2º PA'!$P$5:$P$2027=D$1),('Diário 2º PA'!$F$5:$F$2027))+SUMPRODUCT(-('Diário 3º PA'!$E$5:$E$2043='Analítico Cp.'!$B118),-('Diário 3º PA'!$P$5:$P$2043=D$1),('Diário 3º PA'!$F$5:$F$2043))+SUMPRODUCT(-('Diário 4º PA'!$E$5:$E$2010='Analítico Cp.'!$B118),-('Diário 4º PA'!$P$5:$P$2010=D$1),('Diário 4º PA'!$F$5:$F$2010))+SUMPRODUCT(-(Comp.!$D$5:$D$254='Analítico Cp.'!$B118),-(Comp.!$L$5:$L$254=D$1),(Comp.!$E$5:$E$254))</f>
        <v>0</v>
      </c>
      <c r="E118" s="15">
        <f>SUMPRODUCT(-('Diário 1º PA'!$E$5:$E$1982='Analítico Cp.'!$B118),-('Diário 1º PA'!$P$5:$P$1982=E$1),('Diário 1º PA'!$F$5:$F$1982))+SUMPRODUCT(-('Diário 2º PA'!$E$5:$E$2027='Analítico Cp.'!$B118),-('Diário 2º PA'!$P$5:$P$2027=E$1),('Diário 2º PA'!$F$5:$F$2027))+SUMPRODUCT(-('Diário 3º PA'!$E$5:$E$2043='Analítico Cp.'!$B118),-('Diário 3º PA'!$P$5:$P$2043=E$1),('Diário 3º PA'!$F$5:$F$2043))+SUMPRODUCT(-('Diário 4º PA'!$E$5:$E$2010='Analítico Cp.'!$B118),-('Diário 4º PA'!$P$5:$P$2010=E$1),('Diário 4º PA'!$F$5:$F$2010))+SUMPRODUCT(-(Comp.!$D$5:$D$254='Analítico Cp.'!$B118),-(Comp.!$L$5:$L$254=E$1),(Comp.!$E$5:$E$254))</f>
        <v>0</v>
      </c>
      <c r="F118" s="15">
        <f>SUMPRODUCT(-('Diário 1º PA'!$E$5:$E$1982='Analítico Cp.'!$B118),-('Diário 1º PA'!$P$5:$P$1982=F$1),('Diário 1º PA'!$F$5:$F$1982))+SUMPRODUCT(-('Diário 2º PA'!$E$5:$E$2027='Analítico Cp.'!$B118),-('Diário 2º PA'!$P$5:$P$2027=F$1),('Diário 2º PA'!$F$5:$F$2027))+SUMPRODUCT(-('Diário 3º PA'!$E$5:$E$2043='Analítico Cp.'!$B118),-('Diário 3º PA'!$P$5:$P$2043=F$1),('Diário 3º PA'!$F$5:$F$2043))+SUMPRODUCT(-('Diário 4º PA'!$E$5:$E$2010='Analítico Cp.'!$B118),-('Diário 4º PA'!$P$5:$P$2010=F$1),('Diário 4º PA'!$F$5:$F$2010))+SUMPRODUCT(-(Comp.!$D$5:$D$254='Analítico Cp.'!$B118),-(Comp.!$L$5:$L$254=F$1),(Comp.!$E$5:$E$254))</f>
        <v>0</v>
      </c>
      <c r="G118" s="15">
        <f>SUMPRODUCT(-('Diário 1º PA'!$E$5:$E$1982='Analítico Cp.'!$B118),-('Diário 1º PA'!$P$5:$P$1982=G$1),('Diário 1º PA'!$F$5:$F$1982))+SUMPRODUCT(-('Diário 2º PA'!$E$5:$E$2027='Analítico Cp.'!$B118),-('Diário 2º PA'!$P$5:$P$2027=G$1),('Diário 2º PA'!$F$5:$F$2027))+SUMPRODUCT(-('Diário 3º PA'!$E$5:$E$2043='Analítico Cp.'!$B118),-('Diário 3º PA'!$P$5:$P$2043=G$1),('Diário 3º PA'!$F$5:$F$2043))+SUMPRODUCT(-('Diário 4º PA'!$E$5:$E$2010='Analítico Cp.'!$B118),-('Diário 4º PA'!$P$5:$P$2010=G$1),('Diário 4º PA'!$F$5:$F$2010))+SUMPRODUCT(-(Comp.!$D$5:$D$254='Analítico Cp.'!$B118),-(Comp.!$L$5:$L$254=G$1),(Comp.!$E$5:$E$254))</f>
        <v>0</v>
      </c>
      <c r="H118" s="15">
        <f>SUMPRODUCT(-('Diário 1º PA'!$E$5:$E$1982='Analítico Cp.'!$B118),-('Diário 1º PA'!$P$5:$P$1982=H$1),('Diário 1º PA'!$F$5:$F$1982))+SUMPRODUCT(-('Diário 2º PA'!$E$5:$E$2027='Analítico Cp.'!$B118),-('Diário 2º PA'!$P$5:$P$2027=H$1),('Diário 2º PA'!$F$5:$F$2027))+SUMPRODUCT(-('Diário 3º PA'!$E$5:$E$2043='Analítico Cp.'!$B118),-('Diário 3º PA'!$P$5:$P$2043=H$1),('Diário 3º PA'!$F$5:$F$2043))+SUMPRODUCT(-('Diário 4º PA'!$E$5:$E$2010='Analítico Cp.'!$B118),-('Diário 4º PA'!$P$5:$P$2010=H$1),('Diário 4º PA'!$F$5:$F$2010))+SUMPRODUCT(-(Comp.!$D$5:$D$254='Analítico Cp.'!$B118),-(Comp.!$L$5:$L$254=H$1),(Comp.!$E$5:$E$254))</f>
        <v>0</v>
      </c>
      <c r="I118" s="15">
        <f>SUMPRODUCT(-('Diário 1º PA'!$E$5:$E$1982='Analítico Cp.'!$B118),-('Diário 1º PA'!$P$5:$P$1982=I$1),('Diário 1º PA'!$F$5:$F$1982))+SUMPRODUCT(-('Diário 2º PA'!$E$5:$E$2027='Analítico Cp.'!$B118),-('Diário 2º PA'!$P$5:$P$2027=I$1),('Diário 2º PA'!$F$5:$F$2027))+SUMPRODUCT(-('Diário 3º PA'!$E$5:$E$2043='Analítico Cp.'!$B118),-('Diário 3º PA'!$P$5:$P$2043=I$1),('Diário 3º PA'!$F$5:$F$2043))+SUMPRODUCT(-('Diário 4º PA'!$E$5:$E$2010='Analítico Cp.'!$B118),-('Diário 4º PA'!$P$5:$P$2010=I$1),('Diário 4º PA'!$F$5:$F$2010))+SUMPRODUCT(-(Comp.!$D$5:$D$254='Analítico Cp.'!$B118),-(Comp.!$L$5:$L$254=I$1),(Comp.!$E$5:$E$254))</f>
        <v>0</v>
      </c>
      <c r="J118" s="15">
        <f>SUMPRODUCT(-('Diário 1º PA'!$E$5:$E$1982='Analítico Cp.'!$B118),-('Diário 1º PA'!$P$5:$P$1982=J$1),('Diário 1º PA'!$F$5:$F$1982))+SUMPRODUCT(-('Diário 2º PA'!$E$5:$E$2027='Analítico Cp.'!$B118),-('Diário 2º PA'!$P$5:$P$2027=J$1),('Diário 2º PA'!$F$5:$F$2027))+SUMPRODUCT(-('Diário 3º PA'!$E$5:$E$2043='Analítico Cp.'!$B118),-('Diário 3º PA'!$P$5:$P$2043=J$1),('Diário 3º PA'!$F$5:$F$2043))+SUMPRODUCT(-('Diário 4º PA'!$E$5:$E$2010='Analítico Cp.'!$B118),-('Diário 4º PA'!$P$5:$P$2010=J$1),('Diário 4º PA'!$F$5:$F$2010))+SUMPRODUCT(-(Comp.!$D$5:$D$254='Analítico Cp.'!$B118),-(Comp.!$L$5:$L$254=J$1),(Comp.!$E$5:$E$254))</f>
        <v>0</v>
      </c>
      <c r="K118" s="15">
        <f>SUMPRODUCT(-('Diário 1º PA'!$E$5:$E$1982='Analítico Cp.'!$B118),-('Diário 1º PA'!$P$5:$P$1982=K$1),('Diário 1º PA'!$F$5:$F$1982))+SUMPRODUCT(-('Diário 2º PA'!$E$5:$E$2027='Analítico Cp.'!$B118),-('Diário 2º PA'!$P$5:$P$2027=K$1),('Diário 2º PA'!$F$5:$F$2027))+SUMPRODUCT(-('Diário 3º PA'!$E$5:$E$2043='Analítico Cp.'!$B118),-('Diário 3º PA'!$P$5:$P$2043=K$1),('Diário 3º PA'!$F$5:$F$2043))+SUMPRODUCT(-('Diário 4º PA'!$E$5:$E$2010='Analítico Cp.'!$B118),-('Diário 4º PA'!$P$5:$P$2010=K$1),('Diário 4º PA'!$F$5:$F$2010))+SUMPRODUCT(-(Comp.!$D$5:$D$254='Analítico Cp.'!$B118),-(Comp.!$L$5:$L$254=K$1),(Comp.!$E$5:$E$254))</f>
        <v>0</v>
      </c>
      <c r="L118" s="15">
        <f>SUMPRODUCT(-('Diário 1º PA'!$E$5:$E$1982='Analítico Cp.'!$B118),-('Diário 1º PA'!$P$5:$P$1982=L$1),('Diário 1º PA'!$F$5:$F$1982))+SUMPRODUCT(-('Diário 2º PA'!$E$5:$E$2027='Analítico Cp.'!$B118),-('Diário 2º PA'!$P$5:$P$2027=L$1),('Diário 2º PA'!$F$5:$F$2027))+SUMPRODUCT(-('Diário 3º PA'!$E$5:$E$2043='Analítico Cp.'!$B118),-('Diário 3º PA'!$P$5:$P$2043=L$1),('Diário 3º PA'!$F$5:$F$2043))+SUMPRODUCT(-('Diário 4º PA'!$E$5:$E$2010='Analítico Cp.'!$B118),-('Diário 4º PA'!$P$5:$P$2010=L$1),('Diário 4º PA'!$F$5:$F$2010))+SUMPRODUCT(-(Comp.!$D$5:$D$254='Analítico Cp.'!$B118),-(Comp.!$L$5:$L$254=L$1),(Comp.!$E$5:$E$254))</f>
        <v>0</v>
      </c>
      <c r="M118" s="15">
        <f>SUMPRODUCT(-('Diário 1º PA'!$E$5:$E$1982='Analítico Cp.'!$B118),-('Diário 1º PA'!$P$5:$P$1982=M$1),('Diário 1º PA'!$F$5:$F$1982))+SUMPRODUCT(-('Diário 2º PA'!$E$5:$E$2027='Analítico Cp.'!$B118),-('Diário 2º PA'!$P$5:$P$2027=M$1),('Diário 2º PA'!$F$5:$F$2027))+SUMPRODUCT(-('Diário 3º PA'!$E$5:$E$2043='Analítico Cp.'!$B118),-('Diário 3º PA'!$P$5:$P$2043=M$1),('Diário 3º PA'!$F$5:$F$2043))+SUMPRODUCT(-('Diário 4º PA'!$E$5:$E$2010='Analítico Cp.'!$B118),-('Diário 4º PA'!$P$5:$P$2010=M$1),('Diário 4º PA'!$F$5:$F$2010))+SUMPRODUCT(-(Comp.!$D$5:$D$254='Analítico Cp.'!$B118),-(Comp.!$L$5:$L$254=M$1),(Comp.!$E$5:$E$254))</f>
        <v>0</v>
      </c>
      <c r="N118" s="15">
        <f>SUMPRODUCT(-('Diário 1º PA'!$E$5:$E$1982='Analítico Cp.'!$B118),-('Diário 1º PA'!$P$5:$P$1982=N$1),('Diário 1º PA'!$F$5:$F$1982))+SUMPRODUCT(-('Diário 2º PA'!$E$5:$E$2027='Analítico Cp.'!$B118),-('Diário 2º PA'!$P$5:$P$2027=N$1),('Diário 2º PA'!$F$5:$F$2027))+SUMPRODUCT(-('Diário 3º PA'!$E$5:$E$2043='Analítico Cp.'!$B118),-('Diário 3º PA'!$P$5:$P$2043=N$1),('Diário 3º PA'!$F$5:$F$2043))+SUMPRODUCT(-('Diário 4º PA'!$E$5:$E$2010='Analítico Cp.'!$B118),-('Diário 4º PA'!$P$5:$P$2010=N$1),('Diário 4º PA'!$F$5:$F$2010))+SUMPRODUCT(-(Comp.!$D$5:$D$254='Analítico Cp.'!$B118),-(Comp.!$L$5:$L$254=N$1),(Comp.!$E$5:$E$254))</f>
        <v>0</v>
      </c>
      <c r="O118" s="16">
        <f>SUM(C118:N118)</f>
        <v>0</v>
      </c>
      <c r="P118" s="191">
        <f t="shared" si="13"/>
        <v>0</v>
      </c>
    </row>
    <row r="119" spans="1:16" ht="23.25" customHeight="1" x14ac:dyDescent="0.2">
      <c r="A119" s="68" t="s">
        <v>341</v>
      </c>
      <c r="B119" s="114" t="s">
        <v>342</v>
      </c>
      <c r="C119" s="15">
        <f>SUMPRODUCT(-('Diário 1º PA'!$E$5:$E$1982='Analítico Cp.'!$B119),-('Diário 1º PA'!$P$5:$P$1982=C$1),('Diário 1º PA'!$F$5:$F$1982))+SUMPRODUCT(-('Diário 2º PA'!$E$5:$E$2027='Analítico Cp.'!$B119),-('Diário 2º PA'!$P$5:$P$2027=C$1),('Diário 2º PA'!$F$5:$F$2027))+SUMPRODUCT(-('Diário 3º PA'!$E$5:$E$2043='Analítico Cp.'!$B119),-('Diário 3º PA'!$P$5:$P$2043=C$1),('Diário 3º PA'!$F$5:$F$2043))+SUMPRODUCT(-('Diário 4º PA'!$E$5:$E$2010='Analítico Cp.'!$B119),-('Diário 4º PA'!$P$5:$P$2010=C$1),('Diário 4º PA'!$F$5:$F$2010))+SUMPRODUCT(-(Comp.!$D$5:$D$254='Analítico Cp.'!$B119),-(Comp.!$L$5:$L$254=C$1),(Comp.!$E$5:$E$254))</f>
        <v>0</v>
      </c>
      <c r="D119" s="15">
        <f>SUMPRODUCT(-('Diário 1º PA'!$E$5:$E$1982='Analítico Cp.'!$B119),-('Diário 1º PA'!$P$5:$P$1982=D$1),('Diário 1º PA'!$F$5:$F$1982))+SUMPRODUCT(-('Diário 2º PA'!$E$5:$E$2027='Analítico Cp.'!$B119),-('Diário 2º PA'!$P$5:$P$2027=D$1),('Diário 2º PA'!$F$5:$F$2027))+SUMPRODUCT(-('Diário 3º PA'!$E$5:$E$2043='Analítico Cp.'!$B119),-('Diário 3º PA'!$P$5:$P$2043=D$1),('Diário 3º PA'!$F$5:$F$2043))+SUMPRODUCT(-('Diário 4º PA'!$E$5:$E$2010='Analítico Cp.'!$B119),-('Diário 4º PA'!$P$5:$P$2010=D$1),('Diário 4º PA'!$F$5:$F$2010))+SUMPRODUCT(-(Comp.!$D$5:$D$254='Analítico Cp.'!$B119),-(Comp.!$L$5:$L$254=D$1),(Comp.!$E$5:$E$254))</f>
        <v>0</v>
      </c>
      <c r="E119" s="15">
        <f>SUMPRODUCT(-('Diário 1º PA'!$E$5:$E$1982='Analítico Cp.'!$B119),-('Diário 1º PA'!$P$5:$P$1982=E$1),('Diário 1º PA'!$F$5:$F$1982))+SUMPRODUCT(-('Diário 2º PA'!$E$5:$E$2027='Analítico Cp.'!$B119),-('Diário 2º PA'!$P$5:$P$2027=E$1),('Diário 2º PA'!$F$5:$F$2027))+SUMPRODUCT(-('Diário 3º PA'!$E$5:$E$2043='Analítico Cp.'!$B119),-('Diário 3º PA'!$P$5:$P$2043=E$1),('Diário 3º PA'!$F$5:$F$2043))+SUMPRODUCT(-('Diário 4º PA'!$E$5:$E$2010='Analítico Cp.'!$B119),-('Diário 4º PA'!$P$5:$P$2010=E$1),('Diário 4º PA'!$F$5:$F$2010))+SUMPRODUCT(-(Comp.!$D$5:$D$254='Analítico Cp.'!$B119),-(Comp.!$L$5:$L$254=E$1),(Comp.!$E$5:$E$254))</f>
        <v>0</v>
      </c>
      <c r="F119" s="15">
        <f>SUMPRODUCT(-('Diário 1º PA'!$E$5:$E$1982='Analítico Cp.'!$B119),-('Diário 1º PA'!$P$5:$P$1982=F$1),('Diário 1º PA'!$F$5:$F$1982))+SUMPRODUCT(-('Diário 2º PA'!$E$5:$E$2027='Analítico Cp.'!$B119),-('Diário 2º PA'!$P$5:$P$2027=F$1),('Diário 2º PA'!$F$5:$F$2027))+SUMPRODUCT(-('Diário 3º PA'!$E$5:$E$2043='Analítico Cp.'!$B119),-('Diário 3º PA'!$P$5:$P$2043=F$1),('Diário 3º PA'!$F$5:$F$2043))+SUMPRODUCT(-('Diário 4º PA'!$E$5:$E$2010='Analítico Cp.'!$B119),-('Diário 4º PA'!$P$5:$P$2010=F$1),('Diário 4º PA'!$F$5:$F$2010))+SUMPRODUCT(-(Comp.!$D$5:$D$254='Analítico Cp.'!$B119),-(Comp.!$L$5:$L$254=F$1),(Comp.!$E$5:$E$254))</f>
        <v>0</v>
      </c>
      <c r="G119" s="15">
        <f>SUMPRODUCT(-('Diário 1º PA'!$E$5:$E$1982='Analítico Cp.'!$B119),-('Diário 1º PA'!$P$5:$P$1982=G$1),('Diário 1º PA'!$F$5:$F$1982))+SUMPRODUCT(-('Diário 2º PA'!$E$5:$E$2027='Analítico Cp.'!$B119),-('Diário 2º PA'!$P$5:$P$2027=G$1),('Diário 2º PA'!$F$5:$F$2027))+SUMPRODUCT(-('Diário 3º PA'!$E$5:$E$2043='Analítico Cp.'!$B119),-('Diário 3º PA'!$P$5:$P$2043=G$1),('Diário 3º PA'!$F$5:$F$2043))+SUMPRODUCT(-('Diário 4º PA'!$E$5:$E$2010='Analítico Cp.'!$B119),-('Diário 4º PA'!$P$5:$P$2010=G$1),('Diário 4º PA'!$F$5:$F$2010))+SUMPRODUCT(-(Comp.!$D$5:$D$254='Analítico Cp.'!$B119),-(Comp.!$L$5:$L$254=G$1),(Comp.!$E$5:$E$254))</f>
        <v>0</v>
      </c>
      <c r="H119" s="15">
        <f>SUMPRODUCT(-('Diário 1º PA'!$E$5:$E$1982='Analítico Cp.'!$B119),-('Diário 1º PA'!$P$5:$P$1982=H$1),('Diário 1º PA'!$F$5:$F$1982))+SUMPRODUCT(-('Diário 2º PA'!$E$5:$E$2027='Analítico Cp.'!$B119),-('Diário 2º PA'!$P$5:$P$2027=H$1),('Diário 2º PA'!$F$5:$F$2027))+SUMPRODUCT(-('Diário 3º PA'!$E$5:$E$2043='Analítico Cp.'!$B119),-('Diário 3º PA'!$P$5:$P$2043=H$1),('Diário 3º PA'!$F$5:$F$2043))+SUMPRODUCT(-('Diário 4º PA'!$E$5:$E$2010='Analítico Cp.'!$B119),-('Diário 4º PA'!$P$5:$P$2010=H$1),('Diário 4º PA'!$F$5:$F$2010))+SUMPRODUCT(-(Comp.!$D$5:$D$254='Analítico Cp.'!$B119),-(Comp.!$L$5:$L$254=H$1),(Comp.!$E$5:$E$254))</f>
        <v>0</v>
      </c>
      <c r="I119" s="15">
        <f>SUMPRODUCT(-('Diário 1º PA'!$E$5:$E$1982='Analítico Cp.'!$B119),-('Diário 1º PA'!$P$5:$P$1982=I$1),('Diário 1º PA'!$F$5:$F$1982))+SUMPRODUCT(-('Diário 2º PA'!$E$5:$E$2027='Analítico Cp.'!$B119),-('Diário 2º PA'!$P$5:$P$2027=I$1),('Diário 2º PA'!$F$5:$F$2027))+SUMPRODUCT(-('Diário 3º PA'!$E$5:$E$2043='Analítico Cp.'!$B119),-('Diário 3º PA'!$P$5:$P$2043=I$1),('Diário 3º PA'!$F$5:$F$2043))+SUMPRODUCT(-('Diário 4º PA'!$E$5:$E$2010='Analítico Cp.'!$B119),-('Diário 4º PA'!$P$5:$P$2010=I$1),('Diário 4º PA'!$F$5:$F$2010))+SUMPRODUCT(-(Comp.!$D$5:$D$254='Analítico Cp.'!$B119),-(Comp.!$L$5:$L$254=I$1),(Comp.!$E$5:$E$254))</f>
        <v>0</v>
      </c>
      <c r="J119" s="15">
        <f>SUMPRODUCT(-('Diário 1º PA'!$E$5:$E$1982='Analítico Cp.'!$B119),-('Diário 1º PA'!$P$5:$P$1982=J$1),('Diário 1º PA'!$F$5:$F$1982))+SUMPRODUCT(-('Diário 2º PA'!$E$5:$E$2027='Analítico Cp.'!$B119),-('Diário 2º PA'!$P$5:$P$2027=J$1),('Diário 2º PA'!$F$5:$F$2027))+SUMPRODUCT(-('Diário 3º PA'!$E$5:$E$2043='Analítico Cp.'!$B119),-('Diário 3º PA'!$P$5:$P$2043=J$1),('Diário 3º PA'!$F$5:$F$2043))+SUMPRODUCT(-('Diário 4º PA'!$E$5:$E$2010='Analítico Cp.'!$B119),-('Diário 4º PA'!$P$5:$P$2010=J$1),('Diário 4º PA'!$F$5:$F$2010))+SUMPRODUCT(-(Comp.!$D$5:$D$254='Analítico Cp.'!$B119),-(Comp.!$L$5:$L$254=J$1),(Comp.!$E$5:$E$254))</f>
        <v>0</v>
      </c>
      <c r="K119" s="15">
        <f>SUMPRODUCT(-('Diário 1º PA'!$E$5:$E$1982='Analítico Cp.'!$B119),-('Diário 1º PA'!$P$5:$P$1982=K$1),('Diário 1º PA'!$F$5:$F$1982))+SUMPRODUCT(-('Diário 2º PA'!$E$5:$E$2027='Analítico Cp.'!$B119),-('Diário 2º PA'!$P$5:$P$2027=K$1),('Diário 2º PA'!$F$5:$F$2027))+SUMPRODUCT(-('Diário 3º PA'!$E$5:$E$2043='Analítico Cp.'!$B119),-('Diário 3º PA'!$P$5:$P$2043=K$1),('Diário 3º PA'!$F$5:$F$2043))+SUMPRODUCT(-('Diário 4º PA'!$E$5:$E$2010='Analítico Cp.'!$B119),-('Diário 4º PA'!$P$5:$P$2010=K$1),('Diário 4º PA'!$F$5:$F$2010))+SUMPRODUCT(-(Comp.!$D$5:$D$254='Analítico Cp.'!$B119),-(Comp.!$L$5:$L$254=K$1),(Comp.!$E$5:$E$254))</f>
        <v>0</v>
      </c>
      <c r="L119" s="15">
        <f>SUMPRODUCT(-('Diário 1º PA'!$E$5:$E$1982='Analítico Cp.'!$B119),-('Diário 1º PA'!$P$5:$P$1982=L$1),('Diário 1º PA'!$F$5:$F$1982))+SUMPRODUCT(-('Diário 2º PA'!$E$5:$E$2027='Analítico Cp.'!$B119),-('Diário 2º PA'!$P$5:$P$2027=L$1),('Diário 2º PA'!$F$5:$F$2027))+SUMPRODUCT(-('Diário 3º PA'!$E$5:$E$2043='Analítico Cp.'!$B119),-('Diário 3º PA'!$P$5:$P$2043=L$1),('Diário 3º PA'!$F$5:$F$2043))+SUMPRODUCT(-('Diário 4º PA'!$E$5:$E$2010='Analítico Cp.'!$B119),-('Diário 4º PA'!$P$5:$P$2010=L$1),('Diário 4º PA'!$F$5:$F$2010))+SUMPRODUCT(-(Comp.!$D$5:$D$254='Analítico Cp.'!$B119),-(Comp.!$L$5:$L$254=L$1),(Comp.!$E$5:$E$254))</f>
        <v>0</v>
      </c>
      <c r="M119" s="15">
        <f>SUMPRODUCT(-('Diário 1º PA'!$E$5:$E$1982='Analítico Cp.'!$B119),-('Diário 1º PA'!$P$5:$P$1982=M$1),('Diário 1º PA'!$F$5:$F$1982))+SUMPRODUCT(-('Diário 2º PA'!$E$5:$E$2027='Analítico Cp.'!$B119),-('Diário 2º PA'!$P$5:$P$2027=M$1),('Diário 2º PA'!$F$5:$F$2027))+SUMPRODUCT(-('Diário 3º PA'!$E$5:$E$2043='Analítico Cp.'!$B119),-('Diário 3º PA'!$P$5:$P$2043=M$1),('Diário 3º PA'!$F$5:$F$2043))+SUMPRODUCT(-('Diário 4º PA'!$E$5:$E$2010='Analítico Cp.'!$B119),-('Diário 4º PA'!$P$5:$P$2010=M$1),('Diário 4º PA'!$F$5:$F$2010))+SUMPRODUCT(-(Comp.!$D$5:$D$254='Analítico Cp.'!$B119),-(Comp.!$L$5:$L$254=M$1),(Comp.!$E$5:$E$254))</f>
        <v>0</v>
      </c>
      <c r="N119" s="15">
        <f>SUMPRODUCT(-('Diário 1º PA'!$E$5:$E$1982='Analítico Cp.'!$B119),-('Diário 1º PA'!$P$5:$P$1982=N$1),('Diário 1º PA'!$F$5:$F$1982))+SUMPRODUCT(-('Diário 2º PA'!$E$5:$E$2027='Analítico Cp.'!$B119),-('Diário 2º PA'!$P$5:$P$2027=N$1),('Diário 2º PA'!$F$5:$F$2027))+SUMPRODUCT(-('Diário 3º PA'!$E$5:$E$2043='Analítico Cp.'!$B119),-('Diário 3º PA'!$P$5:$P$2043=N$1),('Diário 3º PA'!$F$5:$F$2043))+SUMPRODUCT(-('Diário 4º PA'!$E$5:$E$2010='Analítico Cp.'!$B119),-('Diário 4º PA'!$P$5:$P$2010=N$1),('Diário 4º PA'!$F$5:$F$2010))+SUMPRODUCT(-(Comp.!$D$5:$D$254='Analítico Cp.'!$B119),-(Comp.!$L$5:$L$254=N$1),(Comp.!$E$5:$E$254))</f>
        <v>0</v>
      </c>
      <c r="O119" s="16">
        <f>SUM(C119:N119)</f>
        <v>0</v>
      </c>
      <c r="P119" s="191">
        <f t="shared" si="13"/>
        <v>0</v>
      </c>
    </row>
    <row r="120" spans="1:16" ht="23.25" customHeight="1" x14ac:dyDescent="0.2">
      <c r="A120" s="68" t="s">
        <v>343</v>
      </c>
      <c r="B120" s="114" t="s">
        <v>344</v>
      </c>
      <c r="C120" s="15">
        <f>SUMPRODUCT(-('Diário 1º PA'!$E$5:$E$1982='Analítico Cp.'!$B120),-('Diário 1º PA'!$P$5:$P$1982=C$1),('Diário 1º PA'!$F$5:$F$1982))+SUMPRODUCT(-('Diário 2º PA'!$E$5:$E$2027='Analítico Cp.'!$B120),-('Diário 2º PA'!$P$5:$P$2027=C$1),('Diário 2º PA'!$F$5:$F$2027))+SUMPRODUCT(-('Diário 3º PA'!$E$5:$E$2043='Analítico Cp.'!$B120),-('Diário 3º PA'!$P$5:$P$2043=C$1),('Diário 3º PA'!$F$5:$F$2043))+SUMPRODUCT(-('Diário 4º PA'!$E$5:$E$2010='Analítico Cp.'!$B120),-('Diário 4º PA'!$P$5:$P$2010=C$1),('Diário 4º PA'!$F$5:$F$2010))+SUMPRODUCT(-(Comp.!$D$5:$D$254='Analítico Cp.'!$B120),-(Comp.!$L$5:$L$254=C$1),(Comp.!$E$5:$E$254))</f>
        <v>0</v>
      </c>
      <c r="D120" s="15">
        <f>SUMPRODUCT(-('Diário 1º PA'!$E$5:$E$1982='Analítico Cp.'!$B120),-('Diário 1º PA'!$P$5:$P$1982=D$1),('Diário 1º PA'!$F$5:$F$1982))+SUMPRODUCT(-('Diário 2º PA'!$E$5:$E$2027='Analítico Cp.'!$B120),-('Diário 2º PA'!$P$5:$P$2027=D$1),('Diário 2º PA'!$F$5:$F$2027))+SUMPRODUCT(-('Diário 3º PA'!$E$5:$E$2043='Analítico Cp.'!$B120),-('Diário 3º PA'!$P$5:$P$2043=D$1),('Diário 3º PA'!$F$5:$F$2043))+SUMPRODUCT(-('Diário 4º PA'!$E$5:$E$2010='Analítico Cp.'!$B120),-('Diário 4º PA'!$P$5:$P$2010=D$1),('Diário 4º PA'!$F$5:$F$2010))+SUMPRODUCT(-(Comp.!$D$5:$D$254='Analítico Cp.'!$B120),-(Comp.!$L$5:$L$254=D$1),(Comp.!$E$5:$E$254))</f>
        <v>0</v>
      </c>
      <c r="E120" s="15">
        <f>SUMPRODUCT(-('Diário 1º PA'!$E$5:$E$1982='Analítico Cp.'!$B120),-('Diário 1º PA'!$P$5:$P$1982=E$1),('Diário 1º PA'!$F$5:$F$1982))+SUMPRODUCT(-('Diário 2º PA'!$E$5:$E$2027='Analítico Cp.'!$B120),-('Diário 2º PA'!$P$5:$P$2027=E$1),('Diário 2º PA'!$F$5:$F$2027))+SUMPRODUCT(-('Diário 3º PA'!$E$5:$E$2043='Analítico Cp.'!$B120),-('Diário 3º PA'!$P$5:$P$2043=E$1),('Diário 3º PA'!$F$5:$F$2043))+SUMPRODUCT(-('Diário 4º PA'!$E$5:$E$2010='Analítico Cp.'!$B120),-('Diário 4º PA'!$P$5:$P$2010=E$1),('Diário 4º PA'!$F$5:$F$2010))+SUMPRODUCT(-(Comp.!$D$5:$D$254='Analítico Cp.'!$B120),-(Comp.!$L$5:$L$254=E$1),(Comp.!$E$5:$E$254))</f>
        <v>0</v>
      </c>
      <c r="F120" s="15">
        <f>SUMPRODUCT(-('Diário 1º PA'!$E$5:$E$1982='Analítico Cp.'!$B120),-('Diário 1º PA'!$P$5:$P$1982=F$1),('Diário 1º PA'!$F$5:$F$1982))+SUMPRODUCT(-('Diário 2º PA'!$E$5:$E$2027='Analítico Cp.'!$B120),-('Diário 2º PA'!$P$5:$P$2027=F$1),('Diário 2º PA'!$F$5:$F$2027))+SUMPRODUCT(-('Diário 3º PA'!$E$5:$E$2043='Analítico Cp.'!$B120),-('Diário 3º PA'!$P$5:$P$2043=F$1),('Diário 3º PA'!$F$5:$F$2043))+SUMPRODUCT(-('Diário 4º PA'!$E$5:$E$2010='Analítico Cp.'!$B120),-('Diário 4º PA'!$P$5:$P$2010=F$1),('Diário 4º PA'!$F$5:$F$2010))+SUMPRODUCT(-(Comp.!$D$5:$D$254='Analítico Cp.'!$B120),-(Comp.!$L$5:$L$254=F$1),(Comp.!$E$5:$E$254))</f>
        <v>0</v>
      </c>
      <c r="G120" s="15">
        <f>SUMPRODUCT(-('Diário 1º PA'!$E$5:$E$1982='Analítico Cp.'!$B120),-('Diário 1º PA'!$P$5:$P$1982=G$1),('Diário 1º PA'!$F$5:$F$1982))+SUMPRODUCT(-('Diário 2º PA'!$E$5:$E$2027='Analítico Cp.'!$B120),-('Diário 2º PA'!$P$5:$P$2027=G$1),('Diário 2º PA'!$F$5:$F$2027))+SUMPRODUCT(-('Diário 3º PA'!$E$5:$E$2043='Analítico Cp.'!$B120),-('Diário 3º PA'!$P$5:$P$2043=G$1),('Diário 3º PA'!$F$5:$F$2043))+SUMPRODUCT(-('Diário 4º PA'!$E$5:$E$2010='Analítico Cp.'!$B120),-('Diário 4º PA'!$P$5:$P$2010=G$1),('Diário 4º PA'!$F$5:$F$2010))+SUMPRODUCT(-(Comp.!$D$5:$D$254='Analítico Cp.'!$B120),-(Comp.!$L$5:$L$254=G$1),(Comp.!$E$5:$E$254))</f>
        <v>0</v>
      </c>
      <c r="H120" s="15">
        <f>SUMPRODUCT(-('Diário 1º PA'!$E$5:$E$1982='Analítico Cp.'!$B120),-('Diário 1º PA'!$P$5:$P$1982=H$1),('Diário 1º PA'!$F$5:$F$1982))+SUMPRODUCT(-('Diário 2º PA'!$E$5:$E$2027='Analítico Cp.'!$B120),-('Diário 2º PA'!$P$5:$P$2027=H$1),('Diário 2º PA'!$F$5:$F$2027))+SUMPRODUCT(-('Diário 3º PA'!$E$5:$E$2043='Analítico Cp.'!$B120),-('Diário 3º PA'!$P$5:$P$2043=H$1),('Diário 3º PA'!$F$5:$F$2043))+SUMPRODUCT(-('Diário 4º PA'!$E$5:$E$2010='Analítico Cp.'!$B120),-('Diário 4º PA'!$P$5:$P$2010=H$1),('Diário 4º PA'!$F$5:$F$2010))+SUMPRODUCT(-(Comp.!$D$5:$D$254='Analítico Cp.'!$B120),-(Comp.!$L$5:$L$254=H$1),(Comp.!$E$5:$E$254))</f>
        <v>0</v>
      </c>
      <c r="I120" s="15">
        <f>SUMPRODUCT(-('Diário 1º PA'!$E$5:$E$1982='Analítico Cp.'!$B120),-('Diário 1º PA'!$P$5:$P$1982=I$1),('Diário 1º PA'!$F$5:$F$1982))+SUMPRODUCT(-('Diário 2º PA'!$E$5:$E$2027='Analítico Cp.'!$B120),-('Diário 2º PA'!$P$5:$P$2027=I$1),('Diário 2º PA'!$F$5:$F$2027))+SUMPRODUCT(-('Diário 3º PA'!$E$5:$E$2043='Analítico Cp.'!$B120),-('Diário 3º PA'!$P$5:$P$2043=I$1),('Diário 3º PA'!$F$5:$F$2043))+SUMPRODUCT(-('Diário 4º PA'!$E$5:$E$2010='Analítico Cp.'!$B120),-('Diário 4º PA'!$P$5:$P$2010=I$1),('Diário 4º PA'!$F$5:$F$2010))+SUMPRODUCT(-(Comp.!$D$5:$D$254='Analítico Cp.'!$B120),-(Comp.!$L$5:$L$254=I$1),(Comp.!$E$5:$E$254))</f>
        <v>0</v>
      </c>
      <c r="J120" s="15">
        <f>SUMPRODUCT(-('Diário 1º PA'!$E$5:$E$1982='Analítico Cp.'!$B120),-('Diário 1º PA'!$P$5:$P$1982=J$1),('Diário 1º PA'!$F$5:$F$1982))+SUMPRODUCT(-('Diário 2º PA'!$E$5:$E$2027='Analítico Cp.'!$B120),-('Diário 2º PA'!$P$5:$P$2027=J$1),('Diário 2º PA'!$F$5:$F$2027))+SUMPRODUCT(-('Diário 3º PA'!$E$5:$E$2043='Analítico Cp.'!$B120),-('Diário 3º PA'!$P$5:$P$2043=J$1),('Diário 3º PA'!$F$5:$F$2043))+SUMPRODUCT(-('Diário 4º PA'!$E$5:$E$2010='Analítico Cp.'!$B120),-('Diário 4º PA'!$P$5:$P$2010=J$1),('Diário 4º PA'!$F$5:$F$2010))+SUMPRODUCT(-(Comp.!$D$5:$D$254='Analítico Cp.'!$B120),-(Comp.!$L$5:$L$254=J$1),(Comp.!$E$5:$E$254))</f>
        <v>0</v>
      </c>
      <c r="K120" s="15">
        <f>SUMPRODUCT(-('Diário 1º PA'!$E$5:$E$1982='Analítico Cp.'!$B120),-('Diário 1º PA'!$P$5:$P$1982=K$1),('Diário 1º PA'!$F$5:$F$1982))+SUMPRODUCT(-('Diário 2º PA'!$E$5:$E$2027='Analítico Cp.'!$B120),-('Diário 2º PA'!$P$5:$P$2027=K$1),('Diário 2º PA'!$F$5:$F$2027))+SUMPRODUCT(-('Diário 3º PA'!$E$5:$E$2043='Analítico Cp.'!$B120),-('Diário 3º PA'!$P$5:$P$2043=K$1),('Diário 3º PA'!$F$5:$F$2043))+SUMPRODUCT(-('Diário 4º PA'!$E$5:$E$2010='Analítico Cp.'!$B120),-('Diário 4º PA'!$P$5:$P$2010=K$1),('Diário 4º PA'!$F$5:$F$2010))+SUMPRODUCT(-(Comp.!$D$5:$D$254='Analítico Cp.'!$B120),-(Comp.!$L$5:$L$254=K$1),(Comp.!$E$5:$E$254))</f>
        <v>0</v>
      </c>
      <c r="L120" s="15">
        <f>SUMPRODUCT(-('Diário 1º PA'!$E$5:$E$1982='Analítico Cp.'!$B120),-('Diário 1º PA'!$P$5:$P$1982=L$1),('Diário 1º PA'!$F$5:$F$1982))+SUMPRODUCT(-('Diário 2º PA'!$E$5:$E$2027='Analítico Cp.'!$B120),-('Diário 2º PA'!$P$5:$P$2027=L$1),('Diário 2º PA'!$F$5:$F$2027))+SUMPRODUCT(-('Diário 3º PA'!$E$5:$E$2043='Analítico Cp.'!$B120),-('Diário 3º PA'!$P$5:$P$2043=L$1),('Diário 3º PA'!$F$5:$F$2043))+SUMPRODUCT(-('Diário 4º PA'!$E$5:$E$2010='Analítico Cp.'!$B120),-('Diário 4º PA'!$P$5:$P$2010=L$1),('Diário 4º PA'!$F$5:$F$2010))+SUMPRODUCT(-(Comp.!$D$5:$D$254='Analítico Cp.'!$B120),-(Comp.!$L$5:$L$254=L$1),(Comp.!$E$5:$E$254))</f>
        <v>0</v>
      </c>
      <c r="M120" s="15">
        <f>SUMPRODUCT(-('Diário 1º PA'!$E$5:$E$1982='Analítico Cp.'!$B120),-('Diário 1º PA'!$P$5:$P$1982=M$1),('Diário 1º PA'!$F$5:$F$1982))+SUMPRODUCT(-('Diário 2º PA'!$E$5:$E$2027='Analítico Cp.'!$B120),-('Diário 2º PA'!$P$5:$P$2027=M$1),('Diário 2º PA'!$F$5:$F$2027))+SUMPRODUCT(-('Diário 3º PA'!$E$5:$E$2043='Analítico Cp.'!$B120),-('Diário 3º PA'!$P$5:$P$2043=M$1),('Diário 3º PA'!$F$5:$F$2043))+SUMPRODUCT(-('Diário 4º PA'!$E$5:$E$2010='Analítico Cp.'!$B120),-('Diário 4º PA'!$P$5:$P$2010=M$1),('Diário 4º PA'!$F$5:$F$2010))+SUMPRODUCT(-(Comp.!$D$5:$D$254='Analítico Cp.'!$B120),-(Comp.!$L$5:$L$254=M$1),(Comp.!$E$5:$E$254))</f>
        <v>0</v>
      </c>
      <c r="N120" s="15">
        <f>SUMPRODUCT(-('Diário 1º PA'!$E$5:$E$1982='Analítico Cp.'!$B120),-('Diário 1º PA'!$P$5:$P$1982=N$1),('Diário 1º PA'!$F$5:$F$1982))+SUMPRODUCT(-('Diário 2º PA'!$E$5:$E$2027='Analítico Cp.'!$B120),-('Diário 2º PA'!$P$5:$P$2027=N$1),('Diário 2º PA'!$F$5:$F$2027))+SUMPRODUCT(-('Diário 3º PA'!$E$5:$E$2043='Analítico Cp.'!$B120),-('Diário 3º PA'!$P$5:$P$2043=N$1),('Diário 3º PA'!$F$5:$F$2043))+SUMPRODUCT(-('Diário 4º PA'!$E$5:$E$2010='Analítico Cp.'!$B120),-('Diário 4º PA'!$P$5:$P$2010=N$1),('Diário 4º PA'!$F$5:$F$2010))+SUMPRODUCT(-(Comp.!$D$5:$D$254='Analítico Cp.'!$B120),-(Comp.!$L$5:$L$254=N$1),(Comp.!$E$5:$E$254))</f>
        <v>0</v>
      </c>
      <c r="O120" s="16">
        <f>SUM(C120:N120)</f>
        <v>0</v>
      </c>
      <c r="P120" s="191">
        <f t="shared" si="13"/>
        <v>0</v>
      </c>
    </row>
    <row r="121" spans="1:16" ht="23.25" customHeight="1" x14ac:dyDescent="0.2">
      <c r="A121" s="68" t="s">
        <v>345</v>
      </c>
      <c r="B121" s="114" t="s">
        <v>350</v>
      </c>
      <c r="C121" s="15">
        <f>SUMPRODUCT(-('Diário 1º PA'!$E$5:$E$1982='Analítico Cp.'!$B121),-('Diário 1º PA'!$P$5:$P$1982=C$1),('Diário 1º PA'!$F$5:$F$1982))+SUMPRODUCT(-('Diário 2º PA'!$E$5:$E$2027='Analítico Cp.'!$B121),-('Diário 2º PA'!$P$5:$P$2027=C$1),('Diário 2º PA'!$F$5:$F$2027))+SUMPRODUCT(-('Diário 3º PA'!$E$5:$E$2043='Analítico Cp.'!$B121),-('Diário 3º PA'!$P$5:$P$2043=C$1),('Diário 3º PA'!$F$5:$F$2043))+SUMPRODUCT(-('Diário 4º PA'!$E$5:$E$2010='Analítico Cp.'!$B121),-('Diário 4º PA'!$P$5:$P$2010=C$1),('Diário 4º PA'!$F$5:$F$2010))+SUMPRODUCT(-(Comp.!$D$5:$D$254='Analítico Cp.'!$B121),-(Comp.!$L$5:$L$254=C$1),(Comp.!$E$5:$E$254))</f>
        <v>0</v>
      </c>
      <c r="D121" s="15">
        <f>SUMPRODUCT(-('Diário 1º PA'!$E$5:$E$1982='Analítico Cp.'!$B121),-('Diário 1º PA'!$P$5:$P$1982=D$1),('Diário 1º PA'!$F$5:$F$1982))+SUMPRODUCT(-('Diário 2º PA'!$E$5:$E$2027='Analítico Cp.'!$B121),-('Diário 2º PA'!$P$5:$P$2027=D$1),('Diário 2º PA'!$F$5:$F$2027))+SUMPRODUCT(-('Diário 3º PA'!$E$5:$E$2043='Analítico Cp.'!$B121),-('Diário 3º PA'!$P$5:$P$2043=D$1),('Diário 3º PA'!$F$5:$F$2043))+SUMPRODUCT(-('Diário 4º PA'!$E$5:$E$2010='Analítico Cp.'!$B121),-('Diário 4º PA'!$P$5:$P$2010=D$1),('Diário 4º PA'!$F$5:$F$2010))+SUMPRODUCT(-(Comp.!$D$5:$D$254='Analítico Cp.'!$B121),-(Comp.!$L$5:$L$254=D$1),(Comp.!$E$5:$E$254))</f>
        <v>0</v>
      </c>
      <c r="E121" s="15">
        <f>SUMPRODUCT(-('Diário 1º PA'!$E$5:$E$1982='Analítico Cp.'!$B121),-('Diário 1º PA'!$P$5:$P$1982=E$1),('Diário 1º PA'!$F$5:$F$1982))+SUMPRODUCT(-('Diário 2º PA'!$E$5:$E$2027='Analítico Cp.'!$B121),-('Diário 2º PA'!$P$5:$P$2027=E$1),('Diário 2º PA'!$F$5:$F$2027))+SUMPRODUCT(-('Diário 3º PA'!$E$5:$E$2043='Analítico Cp.'!$B121),-('Diário 3º PA'!$P$5:$P$2043=E$1),('Diário 3º PA'!$F$5:$F$2043))+SUMPRODUCT(-('Diário 4º PA'!$E$5:$E$2010='Analítico Cp.'!$B121),-('Diário 4º PA'!$P$5:$P$2010=E$1),('Diário 4º PA'!$F$5:$F$2010))+SUMPRODUCT(-(Comp.!$D$5:$D$254='Analítico Cp.'!$B121),-(Comp.!$L$5:$L$254=E$1),(Comp.!$E$5:$E$254))</f>
        <v>0</v>
      </c>
      <c r="F121" s="15">
        <f>SUMPRODUCT(-('Diário 1º PA'!$E$5:$E$1982='Analítico Cp.'!$B121),-('Diário 1º PA'!$P$5:$P$1982=F$1),('Diário 1º PA'!$F$5:$F$1982))+SUMPRODUCT(-('Diário 2º PA'!$E$5:$E$2027='Analítico Cp.'!$B121),-('Diário 2º PA'!$P$5:$P$2027=F$1),('Diário 2º PA'!$F$5:$F$2027))+SUMPRODUCT(-('Diário 3º PA'!$E$5:$E$2043='Analítico Cp.'!$B121),-('Diário 3º PA'!$P$5:$P$2043=F$1),('Diário 3º PA'!$F$5:$F$2043))+SUMPRODUCT(-('Diário 4º PA'!$E$5:$E$2010='Analítico Cp.'!$B121),-('Diário 4º PA'!$P$5:$P$2010=F$1),('Diário 4º PA'!$F$5:$F$2010))+SUMPRODUCT(-(Comp.!$D$5:$D$254='Analítico Cp.'!$B121),-(Comp.!$L$5:$L$254=F$1),(Comp.!$E$5:$E$254))</f>
        <v>0</v>
      </c>
      <c r="G121" s="15">
        <f>SUMPRODUCT(-('Diário 1º PA'!$E$5:$E$1982='Analítico Cp.'!$B121),-('Diário 1º PA'!$P$5:$P$1982=G$1),('Diário 1º PA'!$F$5:$F$1982))+SUMPRODUCT(-('Diário 2º PA'!$E$5:$E$2027='Analítico Cp.'!$B121),-('Diário 2º PA'!$P$5:$P$2027=G$1),('Diário 2º PA'!$F$5:$F$2027))+SUMPRODUCT(-('Diário 3º PA'!$E$5:$E$2043='Analítico Cp.'!$B121),-('Diário 3º PA'!$P$5:$P$2043=G$1),('Diário 3º PA'!$F$5:$F$2043))+SUMPRODUCT(-('Diário 4º PA'!$E$5:$E$2010='Analítico Cp.'!$B121),-('Diário 4º PA'!$P$5:$P$2010=G$1),('Diário 4º PA'!$F$5:$F$2010))+SUMPRODUCT(-(Comp.!$D$5:$D$254='Analítico Cp.'!$B121),-(Comp.!$L$5:$L$254=G$1),(Comp.!$E$5:$E$254))</f>
        <v>0</v>
      </c>
      <c r="H121" s="15">
        <f>SUMPRODUCT(-('Diário 1º PA'!$E$5:$E$1982='Analítico Cp.'!$B121),-('Diário 1º PA'!$P$5:$P$1982=H$1),('Diário 1º PA'!$F$5:$F$1982))+SUMPRODUCT(-('Diário 2º PA'!$E$5:$E$2027='Analítico Cp.'!$B121),-('Diário 2º PA'!$P$5:$P$2027=H$1),('Diário 2º PA'!$F$5:$F$2027))+SUMPRODUCT(-('Diário 3º PA'!$E$5:$E$2043='Analítico Cp.'!$B121),-('Diário 3º PA'!$P$5:$P$2043=H$1),('Diário 3º PA'!$F$5:$F$2043))+SUMPRODUCT(-('Diário 4º PA'!$E$5:$E$2010='Analítico Cp.'!$B121),-('Diário 4º PA'!$P$5:$P$2010=H$1),('Diário 4º PA'!$F$5:$F$2010))+SUMPRODUCT(-(Comp.!$D$5:$D$254='Analítico Cp.'!$B121),-(Comp.!$L$5:$L$254=H$1),(Comp.!$E$5:$E$254))</f>
        <v>0</v>
      </c>
      <c r="I121" s="15">
        <f>SUMPRODUCT(-('Diário 1º PA'!$E$5:$E$1982='Analítico Cp.'!$B121),-('Diário 1º PA'!$P$5:$P$1982=I$1),('Diário 1º PA'!$F$5:$F$1982))+SUMPRODUCT(-('Diário 2º PA'!$E$5:$E$2027='Analítico Cp.'!$B121),-('Diário 2º PA'!$P$5:$P$2027=I$1),('Diário 2º PA'!$F$5:$F$2027))+SUMPRODUCT(-('Diário 3º PA'!$E$5:$E$2043='Analítico Cp.'!$B121),-('Diário 3º PA'!$P$5:$P$2043=I$1),('Diário 3º PA'!$F$5:$F$2043))+SUMPRODUCT(-('Diário 4º PA'!$E$5:$E$2010='Analítico Cp.'!$B121),-('Diário 4º PA'!$P$5:$P$2010=I$1),('Diário 4º PA'!$F$5:$F$2010))+SUMPRODUCT(-(Comp.!$D$5:$D$254='Analítico Cp.'!$B121),-(Comp.!$L$5:$L$254=I$1),(Comp.!$E$5:$E$254))</f>
        <v>0</v>
      </c>
      <c r="J121" s="15">
        <f>SUMPRODUCT(-('Diário 1º PA'!$E$5:$E$1982='Analítico Cp.'!$B121),-('Diário 1º PA'!$P$5:$P$1982=J$1),('Diário 1º PA'!$F$5:$F$1982))+SUMPRODUCT(-('Diário 2º PA'!$E$5:$E$2027='Analítico Cp.'!$B121),-('Diário 2º PA'!$P$5:$P$2027=J$1),('Diário 2º PA'!$F$5:$F$2027))+SUMPRODUCT(-('Diário 3º PA'!$E$5:$E$2043='Analítico Cp.'!$B121),-('Diário 3º PA'!$P$5:$P$2043=J$1),('Diário 3º PA'!$F$5:$F$2043))+SUMPRODUCT(-('Diário 4º PA'!$E$5:$E$2010='Analítico Cp.'!$B121),-('Diário 4º PA'!$P$5:$P$2010=J$1),('Diário 4º PA'!$F$5:$F$2010))+SUMPRODUCT(-(Comp.!$D$5:$D$254='Analítico Cp.'!$B121),-(Comp.!$L$5:$L$254=J$1),(Comp.!$E$5:$E$254))</f>
        <v>0</v>
      </c>
      <c r="K121" s="15">
        <f>SUMPRODUCT(-('Diário 1º PA'!$E$5:$E$1982='Analítico Cp.'!$B121),-('Diário 1º PA'!$P$5:$P$1982=K$1),('Diário 1º PA'!$F$5:$F$1982))+SUMPRODUCT(-('Diário 2º PA'!$E$5:$E$2027='Analítico Cp.'!$B121),-('Diário 2º PA'!$P$5:$P$2027=K$1),('Diário 2º PA'!$F$5:$F$2027))+SUMPRODUCT(-('Diário 3º PA'!$E$5:$E$2043='Analítico Cp.'!$B121),-('Diário 3º PA'!$P$5:$P$2043=K$1),('Diário 3º PA'!$F$5:$F$2043))+SUMPRODUCT(-('Diário 4º PA'!$E$5:$E$2010='Analítico Cp.'!$B121),-('Diário 4º PA'!$P$5:$P$2010=K$1),('Diário 4º PA'!$F$5:$F$2010))+SUMPRODUCT(-(Comp.!$D$5:$D$254='Analítico Cp.'!$B121),-(Comp.!$L$5:$L$254=K$1),(Comp.!$E$5:$E$254))</f>
        <v>0</v>
      </c>
      <c r="L121" s="15">
        <f>SUMPRODUCT(-('Diário 1º PA'!$E$5:$E$1982='Analítico Cp.'!$B121),-('Diário 1º PA'!$P$5:$P$1982=L$1),('Diário 1º PA'!$F$5:$F$1982))+SUMPRODUCT(-('Diário 2º PA'!$E$5:$E$2027='Analítico Cp.'!$B121),-('Diário 2º PA'!$P$5:$P$2027=L$1),('Diário 2º PA'!$F$5:$F$2027))+SUMPRODUCT(-('Diário 3º PA'!$E$5:$E$2043='Analítico Cp.'!$B121),-('Diário 3º PA'!$P$5:$P$2043=L$1),('Diário 3º PA'!$F$5:$F$2043))+SUMPRODUCT(-('Diário 4º PA'!$E$5:$E$2010='Analítico Cp.'!$B121),-('Diário 4º PA'!$P$5:$P$2010=L$1),('Diário 4º PA'!$F$5:$F$2010))+SUMPRODUCT(-(Comp.!$D$5:$D$254='Analítico Cp.'!$B121),-(Comp.!$L$5:$L$254=L$1),(Comp.!$E$5:$E$254))</f>
        <v>0</v>
      </c>
      <c r="M121" s="15">
        <f>SUMPRODUCT(-('Diário 1º PA'!$E$5:$E$1982='Analítico Cp.'!$B121),-('Diário 1º PA'!$P$5:$P$1982=M$1),('Diário 1º PA'!$F$5:$F$1982))+SUMPRODUCT(-('Diário 2º PA'!$E$5:$E$2027='Analítico Cp.'!$B121),-('Diário 2º PA'!$P$5:$P$2027=M$1),('Diário 2º PA'!$F$5:$F$2027))+SUMPRODUCT(-('Diário 3º PA'!$E$5:$E$2043='Analítico Cp.'!$B121),-('Diário 3º PA'!$P$5:$P$2043=M$1),('Diário 3º PA'!$F$5:$F$2043))+SUMPRODUCT(-('Diário 4º PA'!$E$5:$E$2010='Analítico Cp.'!$B121),-('Diário 4º PA'!$P$5:$P$2010=M$1),('Diário 4º PA'!$F$5:$F$2010))+SUMPRODUCT(-(Comp.!$D$5:$D$254='Analítico Cp.'!$B121),-(Comp.!$L$5:$L$254=M$1),(Comp.!$E$5:$E$254))</f>
        <v>0</v>
      </c>
      <c r="N121" s="15">
        <f>SUMPRODUCT(-('Diário 1º PA'!$E$5:$E$1982='Analítico Cp.'!$B121),-('Diário 1º PA'!$P$5:$P$1982=N$1),('Diário 1º PA'!$F$5:$F$1982))+SUMPRODUCT(-('Diário 2º PA'!$E$5:$E$2027='Analítico Cp.'!$B121),-('Diário 2º PA'!$P$5:$P$2027=N$1),('Diário 2º PA'!$F$5:$F$2027))+SUMPRODUCT(-('Diário 3º PA'!$E$5:$E$2043='Analítico Cp.'!$B121),-('Diário 3º PA'!$P$5:$P$2043=N$1),('Diário 3º PA'!$F$5:$F$2043))+SUMPRODUCT(-('Diário 4º PA'!$E$5:$E$2010='Analítico Cp.'!$B121),-('Diário 4º PA'!$P$5:$P$2010=N$1),('Diário 4º PA'!$F$5:$F$2010))+SUMPRODUCT(-(Comp.!$D$5:$D$254='Analítico Cp.'!$B121),-(Comp.!$L$5:$L$254=N$1),(Comp.!$E$5:$E$254))</f>
        <v>0</v>
      </c>
      <c r="O121" s="16">
        <f>SUM(C121:N121)</f>
        <v>0</v>
      </c>
      <c r="P121" s="191">
        <f t="shared" ref="P121:P138" si="14">IF($O$155=0,0,O121/$O$155)</f>
        <v>0</v>
      </c>
    </row>
    <row r="122" spans="1:16" ht="33.75" x14ac:dyDescent="0.2">
      <c r="A122" s="68" t="s">
        <v>346</v>
      </c>
      <c r="B122" s="114" t="s">
        <v>377</v>
      </c>
      <c r="C122" s="15">
        <f>SUMPRODUCT(-('Diário 1º PA'!$E$5:$E$1982='Analítico Cp.'!$B122),-('Diário 1º PA'!$P$5:$P$1982=C$1),('Diário 1º PA'!$F$5:$F$1982))+SUMPRODUCT(-('Diário 2º PA'!$E$5:$E$2027='Analítico Cp.'!$B122),-('Diário 2º PA'!$P$5:$P$2027=C$1),('Diário 2º PA'!$F$5:$F$2027))+SUMPRODUCT(-('Diário 3º PA'!$E$5:$E$2043='Analítico Cp.'!$B122),-('Diário 3º PA'!$P$5:$P$2043=C$1),('Diário 3º PA'!$F$5:$F$2043))+SUMPRODUCT(-('Diário 4º PA'!$E$5:$E$2010='Analítico Cp.'!$B122),-('Diário 4º PA'!$P$5:$P$2010=C$1),('Diário 4º PA'!$F$5:$F$2010))+SUMPRODUCT(-(Comp.!$D$5:$D$254='Analítico Cp.'!$B122),-(Comp.!$L$5:$L$254=C$1),(Comp.!$E$5:$E$254))</f>
        <v>0</v>
      </c>
      <c r="D122" s="15">
        <f>SUMPRODUCT(-('Diário 1º PA'!$E$5:$E$1982='Analítico Cp.'!$B122),-('Diário 1º PA'!$P$5:$P$1982=D$1),('Diário 1º PA'!$F$5:$F$1982))+SUMPRODUCT(-('Diário 2º PA'!$E$5:$E$2027='Analítico Cp.'!$B122),-('Diário 2º PA'!$P$5:$P$2027=D$1),('Diário 2º PA'!$F$5:$F$2027))+SUMPRODUCT(-('Diário 3º PA'!$E$5:$E$2043='Analítico Cp.'!$B122),-('Diário 3º PA'!$P$5:$P$2043=D$1),('Diário 3º PA'!$F$5:$F$2043))+SUMPRODUCT(-('Diário 4º PA'!$E$5:$E$2010='Analítico Cp.'!$B122),-('Diário 4º PA'!$P$5:$P$2010=D$1),('Diário 4º PA'!$F$5:$F$2010))+SUMPRODUCT(-(Comp.!$D$5:$D$254='Analítico Cp.'!$B122),-(Comp.!$L$5:$L$254=D$1),(Comp.!$E$5:$E$254))</f>
        <v>0</v>
      </c>
      <c r="E122" s="15">
        <f>SUMPRODUCT(-('Diário 1º PA'!$E$5:$E$1982='Analítico Cp.'!$B122),-('Diário 1º PA'!$P$5:$P$1982=E$1),('Diário 1º PA'!$F$5:$F$1982))+SUMPRODUCT(-('Diário 2º PA'!$E$5:$E$2027='Analítico Cp.'!$B122),-('Diário 2º PA'!$P$5:$P$2027=E$1),('Diário 2º PA'!$F$5:$F$2027))+SUMPRODUCT(-('Diário 3º PA'!$E$5:$E$2043='Analítico Cp.'!$B122),-('Diário 3º PA'!$P$5:$P$2043=E$1),('Diário 3º PA'!$F$5:$F$2043))+SUMPRODUCT(-('Diário 4º PA'!$E$5:$E$2010='Analítico Cp.'!$B122),-('Diário 4º PA'!$P$5:$P$2010=E$1),('Diário 4º PA'!$F$5:$F$2010))+SUMPRODUCT(-(Comp.!$D$5:$D$254='Analítico Cp.'!$B122),-(Comp.!$L$5:$L$254=E$1),(Comp.!$E$5:$E$254))</f>
        <v>700</v>
      </c>
      <c r="F122" s="15">
        <f>SUMPRODUCT(-('Diário 1º PA'!$E$5:$E$1982='Analítico Cp.'!$B122),-('Diário 1º PA'!$P$5:$P$1982=F$1),('Diário 1º PA'!$F$5:$F$1982))+SUMPRODUCT(-('Diário 2º PA'!$E$5:$E$2027='Analítico Cp.'!$B122),-('Diário 2º PA'!$P$5:$P$2027=F$1),('Diário 2º PA'!$F$5:$F$2027))+SUMPRODUCT(-('Diário 3º PA'!$E$5:$E$2043='Analítico Cp.'!$B122),-('Diário 3º PA'!$P$5:$P$2043=F$1),('Diário 3º PA'!$F$5:$F$2043))+SUMPRODUCT(-('Diário 4º PA'!$E$5:$E$2010='Analítico Cp.'!$B122),-('Diário 4º PA'!$P$5:$P$2010=F$1),('Diário 4º PA'!$F$5:$F$2010))+SUMPRODUCT(-(Comp.!$D$5:$D$254='Analítico Cp.'!$B122),-(Comp.!$L$5:$L$254=F$1),(Comp.!$E$5:$E$254))</f>
        <v>0</v>
      </c>
      <c r="G122" s="15">
        <f>SUMPRODUCT(-('Diário 1º PA'!$E$5:$E$1982='Analítico Cp.'!$B122),-('Diário 1º PA'!$P$5:$P$1982=G$1),('Diário 1º PA'!$F$5:$F$1982))+SUMPRODUCT(-('Diário 2º PA'!$E$5:$E$2027='Analítico Cp.'!$B122),-('Diário 2º PA'!$P$5:$P$2027=G$1),('Diário 2º PA'!$F$5:$F$2027))+SUMPRODUCT(-('Diário 3º PA'!$E$5:$E$2043='Analítico Cp.'!$B122),-('Diário 3º PA'!$P$5:$P$2043=G$1),('Diário 3º PA'!$F$5:$F$2043))+SUMPRODUCT(-('Diário 4º PA'!$E$5:$E$2010='Analítico Cp.'!$B122),-('Diário 4º PA'!$P$5:$P$2010=G$1),('Diário 4º PA'!$F$5:$F$2010))+SUMPRODUCT(-(Comp.!$D$5:$D$254='Analítico Cp.'!$B122),-(Comp.!$L$5:$L$254=G$1),(Comp.!$E$5:$E$254))</f>
        <v>0</v>
      </c>
      <c r="H122" s="15">
        <f>SUMPRODUCT(-('Diário 1º PA'!$E$5:$E$1982='Analítico Cp.'!$B122),-('Diário 1º PA'!$P$5:$P$1982=H$1),('Diário 1º PA'!$F$5:$F$1982))+SUMPRODUCT(-('Diário 2º PA'!$E$5:$E$2027='Analítico Cp.'!$B122),-('Diário 2º PA'!$P$5:$P$2027=H$1),('Diário 2º PA'!$F$5:$F$2027))+SUMPRODUCT(-('Diário 3º PA'!$E$5:$E$2043='Analítico Cp.'!$B122),-('Diário 3º PA'!$P$5:$P$2043=H$1),('Diário 3º PA'!$F$5:$F$2043))+SUMPRODUCT(-('Diário 4º PA'!$E$5:$E$2010='Analítico Cp.'!$B122),-('Diário 4º PA'!$P$5:$P$2010=H$1),('Diário 4º PA'!$F$5:$F$2010))+SUMPRODUCT(-(Comp.!$D$5:$D$254='Analítico Cp.'!$B122),-(Comp.!$L$5:$L$254=H$1),(Comp.!$E$5:$E$254))</f>
        <v>0</v>
      </c>
      <c r="I122" s="15">
        <f>SUMPRODUCT(-('Diário 1º PA'!$E$5:$E$1982='Analítico Cp.'!$B122),-('Diário 1º PA'!$P$5:$P$1982=I$1),('Diário 1º PA'!$F$5:$F$1982))+SUMPRODUCT(-('Diário 2º PA'!$E$5:$E$2027='Analítico Cp.'!$B122),-('Diário 2º PA'!$P$5:$P$2027=I$1),('Diário 2º PA'!$F$5:$F$2027))+SUMPRODUCT(-('Diário 3º PA'!$E$5:$E$2043='Analítico Cp.'!$B122),-('Diário 3º PA'!$P$5:$P$2043=I$1),('Diário 3º PA'!$F$5:$F$2043))+SUMPRODUCT(-('Diário 4º PA'!$E$5:$E$2010='Analítico Cp.'!$B122),-('Diário 4º PA'!$P$5:$P$2010=I$1),('Diário 4º PA'!$F$5:$F$2010))+SUMPRODUCT(-(Comp.!$D$5:$D$254='Analítico Cp.'!$B122),-(Comp.!$L$5:$L$254=I$1),(Comp.!$E$5:$E$254))</f>
        <v>0</v>
      </c>
      <c r="J122" s="15">
        <f>SUMPRODUCT(-('Diário 1º PA'!$E$5:$E$1982='Analítico Cp.'!$B122),-('Diário 1º PA'!$P$5:$P$1982=J$1),('Diário 1º PA'!$F$5:$F$1982))+SUMPRODUCT(-('Diário 2º PA'!$E$5:$E$2027='Analítico Cp.'!$B122),-('Diário 2º PA'!$P$5:$P$2027=J$1),('Diário 2º PA'!$F$5:$F$2027))+SUMPRODUCT(-('Diário 3º PA'!$E$5:$E$2043='Analítico Cp.'!$B122),-('Diário 3º PA'!$P$5:$P$2043=J$1),('Diário 3º PA'!$F$5:$F$2043))+SUMPRODUCT(-('Diário 4º PA'!$E$5:$E$2010='Analítico Cp.'!$B122),-('Diário 4º PA'!$P$5:$P$2010=J$1),('Diário 4º PA'!$F$5:$F$2010))+SUMPRODUCT(-(Comp.!$D$5:$D$254='Analítico Cp.'!$B122),-(Comp.!$L$5:$L$254=J$1),(Comp.!$E$5:$E$254))</f>
        <v>0</v>
      </c>
      <c r="K122" s="15">
        <f>SUMPRODUCT(-('Diário 1º PA'!$E$5:$E$1982='Analítico Cp.'!$B122),-('Diário 1º PA'!$P$5:$P$1982=K$1),('Diário 1º PA'!$F$5:$F$1982))+SUMPRODUCT(-('Diário 2º PA'!$E$5:$E$2027='Analítico Cp.'!$B122),-('Diário 2º PA'!$P$5:$P$2027=K$1),('Diário 2º PA'!$F$5:$F$2027))+SUMPRODUCT(-('Diário 3º PA'!$E$5:$E$2043='Analítico Cp.'!$B122),-('Diário 3º PA'!$P$5:$P$2043=K$1),('Diário 3º PA'!$F$5:$F$2043))+SUMPRODUCT(-('Diário 4º PA'!$E$5:$E$2010='Analítico Cp.'!$B122),-('Diário 4º PA'!$P$5:$P$2010=K$1),('Diário 4º PA'!$F$5:$F$2010))+SUMPRODUCT(-(Comp.!$D$5:$D$254='Analítico Cp.'!$B122),-(Comp.!$L$5:$L$254=K$1),(Comp.!$E$5:$E$254))</f>
        <v>0</v>
      </c>
      <c r="L122" s="15">
        <f>SUMPRODUCT(-('Diário 1º PA'!$E$5:$E$1982='Analítico Cp.'!$B122),-('Diário 1º PA'!$P$5:$P$1982=L$1),('Diário 1º PA'!$F$5:$F$1982))+SUMPRODUCT(-('Diário 2º PA'!$E$5:$E$2027='Analítico Cp.'!$B122),-('Diário 2º PA'!$P$5:$P$2027=L$1),('Diário 2º PA'!$F$5:$F$2027))+SUMPRODUCT(-('Diário 3º PA'!$E$5:$E$2043='Analítico Cp.'!$B122),-('Diário 3º PA'!$P$5:$P$2043=L$1),('Diário 3º PA'!$F$5:$F$2043))+SUMPRODUCT(-('Diário 4º PA'!$E$5:$E$2010='Analítico Cp.'!$B122),-('Diário 4º PA'!$P$5:$P$2010=L$1),('Diário 4º PA'!$F$5:$F$2010))+SUMPRODUCT(-(Comp.!$D$5:$D$254='Analítico Cp.'!$B122),-(Comp.!$L$5:$L$254=L$1),(Comp.!$E$5:$E$254))</f>
        <v>0</v>
      </c>
      <c r="M122" s="15">
        <f>SUMPRODUCT(-('Diário 1º PA'!$E$5:$E$1982='Analítico Cp.'!$B122),-('Diário 1º PA'!$P$5:$P$1982=M$1),('Diário 1º PA'!$F$5:$F$1982))+SUMPRODUCT(-('Diário 2º PA'!$E$5:$E$2027='Analítico Cp.'!$B122),-('Diário 2º PA'!$P$5:$P$2027=M$1),('Diário 2º PA'!$F$5:$F$2027))+SUMPRODUCT(-('Diário 3º PA'!$E$5:$E$2043='Analítico Cp.'!$B122),-('Diário 3º PA'!$P$5:$P$2043=M$1),('Diário 3º PA'!$F$5:$F$2043))+SUMPRODUCT(-('Diário 4º PA'!$E$5:$E$2010='Analítico Cp.'!$B122),-('Diário 4º PA'!$P$5:$P$2010=M$1),('Diário 4º PA'!$F$5:$F$2010))+SUMPRODUCT(-(Comp.!$D$5:$D$254='Analítico Cp.'!$B122),-(Comp.!$L$5:$L$254=M$1),(Comp.!$E$5:$E$254))</f>
        <v>0</v>
      </c>
      <c r="N122" s="15">
        <f>SUMPRODUCT(-('Diário 1º PA'!$E$5:$E$1982='Analítico Cp.'!$B122),-('Diário 1º PA'!$P$5:$P$1982=N$1),('Diário 1º PA'!$F$5:$F$1982))+SUMPRODUCT(-('Diário 2º PA'!$E$5:$E$2027='Analítico Cp.'!$B122),-('Diário 2º PA'!$P$5:$P$2027=N$1),('Diário 2º PA'!$F$5:$F$2027))+SUMPRODUCT(-('Diário 3º PA'!$E$5:$E$2043='Analítico Cp.'!$B122),-('Diário 3º PA'!$P$5:$P$2043=N$1),('Diário 3º PA'!$F$5:$F$2043))+SUMPRODUCT(-('Diário 4º PA'!$E$5:$E$2010='Analítico Cp.'!$B122),-('Diário 4º PA'!$P$5:$P$2010=N$1),('Diário 4º PA'!$F$5:$F$2010))+SUMPRODUCT(-(Comp.!$D$5:$D$254='Analítico Cp.'!$B122),-(Comp.!$L$5:$L$254=N$1),(Comp.!$E$5:$E$254))</f>
        <v>0</v>
      </c>
      <c r="O122" s="16">
        <f>SUM(C122:N122)</f>
        <v>700</v>
      </c>
      <c r="P122" s="191">
        <f t="shared" si="14"/>
        <v>6.0580918164810125E-5</v>
      </c>
    </row>
    <row r="123" spans="1:16" ht="23.25" customHeight="1" x14ac:dyDescent="0.2">
      <c r="A123" s="68" t="s">
        <v>347</v>
      </c>
      <c r="B123" s="114" t="s">
        <v>378</v>
      </c>
      <c r="C123" s="15">
        <f>SUMPRODUCT(-('Diário 1º PA'!$E$5:$E$1982='Analítico Cp.'!$B123),-('Diário 1º PA'!$P$5:$P$1982=C$1),('Diário 1º PA'!$F$5:$F$1982))+SUMPRODUCT(-('Diário 2º PA'!$E$5:$E$2027='Analítico Cp.'!$B123),-('Diário 2º PA'!$P$5:$P$2027=C$1),('Diário 2º PA'!$F$5:$F$2027))+SUMPRODUCT(-('Diário 3º PA'!$E$5:$E$2043='Analítico Cp.'!$B123),-('Diário 3º PA'!$P$5:$P$2043=C$1),('Diário 3º PA'!$F$5:$F$2043))+SUMPRODUCT(-('Diário 4º PA'!$E$5:$E$2010='Analítico Cp.'!$B123),-('Diário 4º PA'!$P$5:$P$2010=C$1),('Diário 4º PA'!$F$5:$F$2010))+SUMPRODUCT(-(Comp.!$D$5:$D$254='Analítico Cp.'!$B123),-(Comp.!$L$5:$L$254=C$1),(Comp.!$E$5:$E$254))</f>
        <v>3500</v>
      </c>
      <c r="D123" s="15">
        <f>SUMPRODUCT(-('Diário 1º PA'!$E$5:$E$1982='Analítico Cp.'!$B123),-('Diário 1º PA'!$P$5:$P$1982=D$1),('Diário 1º PA'!$F$5:$F$1982))+SUMPRODUCT(-('Diário 2º PA'!$E$5:$E$2027='Analítico Cp.'!$B123),-('Diário 2º PA'!$P$5:$P$2027=D$1),('Diário 2º PA'!$F$5:$F$2027))+SUMPRODUCT(-('Diário 3º PA'!$E$5:$E$2043='Analítico Cp.'!$B123),-('Diário 3º PA'!$P$5:$P$2043=D$1),('Diário 3º PA'!$F$5:$F$2043))+SUMPRODUCT(-('Diário 4º PA'!$E$5:$E$2010='Analítico Cp.'!$B123),-('Diário 4º PA'!$P$5:$P$2010=D$1),('Diário 4º PA'!$F$5:$F$2010))+SUMPRODUCT(-(Comp.!$D$5:$D$254='Analítico Cp.'!$B123),-(Comp.!$L$5:$L$254=D$1),(Comp.!$E$5:$E$254))</f>
        <v>259.89999999999998</v>
      </c>
      <c r="E123" s="15">
        <f>SUMPRODUCT(-('Diário 1º PA'!$E$5:$E$1982='Analítico Cp.'!$B123),-('Diário 1º PA'!$P$5:$P$1982=E$1),('Diário 1º PA'!$F$5:$F$1982))+SUMPRODUCT(-('Diário 2º PA'!$E$5:$E$2027='Analítico Cp.'!$B123),-('Diário 2º PA'!$P$5:$P$2027=E$1),('Diário 2º PA'!$F$5:$F$2027))+SUMPRODUCT(-('Diário 3º PA'!$E$5:$E$2043='Analítico Cp.'!$B123),-('Diário 3º PA'!$P$5:$P$2043=E$1),('Diário 3º PA'!$F$5:$F$2043))+SUMPRODUCT(-('Diário 4º PA'!$E$5:$E$2010='Analítico Cp.'!$B123),-('Diário 4º PA'!$P$5:$P$2010=E$1),('Diário 4º PA'!$F$5:$F$2010))+SUMPRODUCT(-(Comp.!$D$5:$D$254='Analítico Cp.'!$B123),-(Comp.!$L$5:$L$254=E$1),(Comp.!$E$5:$E$254))</f>
        <v>78671.23</v>
      </c>
      <c r="F123" s="15">
        <f>SUMPRODUCT(-('Diário 1º PA'!$E$5:$E$1982='Analítico Cp.'!$B123),-('Diário 1º PA'!$P$5:$P$1982=F$1),('Diário 1º PA'!$F$5:$F$1982))+SUMPRODUCT(-('Diário 2º PA'!$E$5:$E$2027='Analítico Cp.'!$B123),-('Diário 2º PA'!$P$5:$P$2027=F$1),('Diário 2º PA'!$F$5:$F$2027))+SUMPRODUCT(-('Diário 3º PA'!$E$5:$E$2043='Analítico Cp.'!$B123),-('Diário 3º PA'!$P$5:$P$2043=F$1),('Diário 3º PA'!$F$5:$F$2043))+SUMPRODUCT(-('Diário 4º PA'!$E$5:$E$2010='Analítico Cp.'!$B123),-('Diário 4º PA'!$P$5:$P$2010=F$1),('Diário 4º PA'!$F$5:$F$2010))+SUMPRODUCT(-(Comp.!$D$5:$D$254='Analítico Cp.'!$B123),-(Comp.!$L$5:$L$254=F$1),(Comp.!$E$5:$E$254))</f>
        <v>0</v>
      </c>
      <c r="G123" s="15">
        <f>SUMPRODUCT(-('Diário 1º PA'!$E$5:$E$1982='Analítico Cp.'!$B123),-('Diário 1º PA'!$P$5:$P$1982=G$1),('Diário 1º PA'!$F$5:$F$1982))+SUMPRODUCT(-('Diário 2º PA'!$E$5:$E$2027='Analítico Cp.'!$B123),-('Diário 2º PA'!$P$5:$P$2027=G$1),('Diário 2º PA'!$F$5:$F$2027))+SUMPRODUCT(-('Diário 3º PA'!$E$5:$E$2043='Analítico Cp.'!$B123),-('Diário 3º PA'!$P$5:$P$2043=G$1),('Diário 3º PA'!$F$5:$F$2043))+SUMPRODUCT(-('Diário 4º PA'!$E$5:$E$2010='Analítico Cp.'!$B123),-('Diário 4º PA'!$P$5:$P$2010=G$1),('Diário 4º PA'!$F$5:$F$2010))+SUMPRODUCT(-(Comp.!$D$5:$D$254='Analítico Cp.'!$B123),-(Comp.!$L$5:$L$254=G$1),(Comp.!$E$5:$E$254))</f>
        <v>0</v>
      </c>
      <c r="H123" s="15">
        <f>SUMPRODUCT(-('Diário 1º PA'!$E$5:$E$1982='Analítico Cp.'!$B123),-('Diário 1º PA'!$P$5:$P$1982=H$1),('Diário 1º PA'!$F$5:$F$1982))+SUMPRODUCT(-('Diário 2º PA'!$E$5:$E$2027='Analítico Cp.'!$B123),-('Diário 2º PA'!$P$5:$P$2027=H$1),('Diário 2º PA'!$F$5:$F$2027))+SUMPRODUCT(-('Diário 3º PA'!$E$5:$E$2043='Analítico Cp.'!$B123),-('Diário 3º PA'!$P$5:$P$2043=H$1),('Diário 3º PA'!$F$5:$F$2043))+SUMPRODUCT(-('Diário 4º PA'!$E$5:$E$2010='Analítico Cp.'!$B123),-('Diário 4º PA'!$P$5:$P$2010=H$1),('Diário 4º PA'!$F$5:$F$2010))+SUMPRODUCT(-(Comp.!$D$5:$D$254='Analítico Cp.'!$B123),-(Comp.!$L$5:$L$254=H$1),(Comp.!$E$5:$E$254))</f>
        <v>0</v>
      </c>
      <c r="I123" s="15">
        <f>SUMPRODUCT(-('Diário 1º PA'!$E$5:$E$1982='Analítico Cp.'!$B123),-('Diário 1º PA'!$P$5:$P$1982=I$1),('Diário 1º PA'!$F$5:$F$1982))+SUMPRODUCT(-('Diário 2º PA'!$E$5:$E$2027='Analítico Cp.'!$B123),-('Diário 2º PA'!$P$5:$P$2027=I$1),('Diário 2º PA'!$F$5:$F$2027))+SUMPRODUCT(-('Diário 3º PA'!$E$5:$E$2043='Analítico Cp.'!$B123),-('Diário 3º PA'!$P$5:$P$2043=I$1),('Diário 3º PA'!$F$5:$F$2043))+SUMPRODUCT(-('Diário 4º PA'!$E$5:$E$2010='Analítico Cp.'!$B123),-('Diário 4º PA'!$P$5:$P$2010=I$1),('Diário 4º PA'!$F$5:$F$2010))+SUMPRODUCT(-(Comp.!$D$5:$D$254='Analítico Cp.'!$B123),-(Comp.!$L$5:$L$254=I$1),(Comp.!$E$5:$E$254))</f>
        <v>0</v>
      </c>
      <c r="J123" s="15">
        <f>SUMPRODUCT(-('Diário 1º PA'!$E$5:$E$1982='Analítico Cp.'!$B123),-('Diário 1º PA'!$P$5:$P$1982=J$1),('Diário 1º PA'!$F$5:$F$1982))+SUMPRODUCT(-('Diário 2º PA'!$E$5:$E$2027='Analítico Cp.'!$B123),-('Diário 2º PA'!$P$5:$P$2027=J$1),('Diário 2º PA'!$F$5:$F$2027))+SUMPRODUCT(-('Diário 3º PA'!$E$5:$E$2043='Analítico Cp.'!$B123),-('Diário 3º PA'!$P$5:$P$2043=J$1),('Diário 3º PA'!$F$5:$F$2043))+SUMPRODUCT(-('Diário 4º PA'!$E$5:$E$2010='Analítico Cp.'!$B123),-('Diário 4º PA'!$P$5:$P$2010=J$1),('Diário 4º PA'!$F$5:$F$2010))+SUMPRODUCT(-(Comp.!$D$5:$D$254='Analítico Cp.'!$B123),-(Comp.!$L$5:$L$254=J$1),(Comp.!$E$5:$E$254))</f>
        <v>0</v>
      </c>
      <c r="K123" s="15">
        <f>SUMPRODUCT(-('Diário 1º PA'!$E$5:$E$1982='Analítico Cp.'!$B123),-('Diário 1º PA'!$P$5:$P$1982=K$1),('Diário 1º PA'!$F$5:$F$1982))+SUMPRODUCT(-('Diário 2º PA'!$E$5:$E$2027='Analítico Cp.'!$B123),-('Diário 2º PA'!$P$5:$P$2027=K$1),('Diário 2º PA'!$F$5:$F$2027))+SUMPRODUCT(-('Diário 3º PA'!$E$5:$E$2043='Analítico Cp.'!$B123),-('Diário 3º PA'!$P$5:$P$2043=K$1),('Diário 3º PA'!$F$5:$F$2043))+SUMPRODUCT(-('Diário 4º PA'!$E$5:$E$2010='Analítico Cp.'!$B123),-('Diário 4º PA'!$P$5:$P$2010=K$1),('Diário 4º PA'!$F$5:$F$2010))+SUMPRODUCT(-(Comp.!$D$5:$D$254='Analítico Cp.'!$B123),-(Comp.!$L$5:$L$254=K$1),(Comp.!$E$5:$E$254))</f>
        <v>0</v>
      </c>
      <c r="L123" s="15">
        <f>SUMPRODUCT(-('Diário 1º PA'!$E$5:$E$1982='Analítico Cp.'!$B123),-('Diário 1º PA'!$P$5:$P$1982=L$1),('Diário 1º PA'!$F$5:$F$1982))+SUMPRODUCT(-('Diário 2º PA'!$E$5:$E$2027='Analítico Cp.'!$B123),-('Diário 2º PA'!$P$5:$P$2027=L$1),('Diário 2º PA'!$F$5:$F$2027))+SUMPRODUCT(-('Diário 3º PA'!$E$5:$E$2043='Analítico Cp.'!$B123),-('Diário 3º PA'!$P$5:$P$2043=L$1),('Diário 3º PA'!$F$5:$F$2043))+SUMPRODUCT(-('Diário 4º PA'!$E$5:$E$2010='Analítico Cp.'!$B123),-('Diário 4º PA'!$P$5:$P$2010=L$1),('Diário 4º PA'!$F$5:$F$2010))+SUMPRODUCT(-(Comp.!$D$5:$D$254='Analítico Cp.'!$B123),-(Comp.!$L$5:$L$254=L$1),(Comp.!$E$5:$E$254))</f>
        <v>0</v>
      </c>
      <c r="M123" s="15">
        <f>SUMPRODUCT(-('Diário 1º PA'!$E$5:$E$1982='Analítico Cp.'!$B123),-('Diário 1º PA'!$P$5:$P$1982=M$1),('Diário 1º PA'!$F$5:$F$1982))+SUMPRODUCT(-('Diário 2º PA'!$E$5:$E$2027='Analítico Cp.'!$B123),-('Diário 2º PA'!$P$5:$P$2027=M$1),('Diário 2º PA'!$F$5:$F$2027))+SUMPRODUCT(-('Diário 3º PA'!$E$5:$E$2043='Analítico Cp.'!$B123),-('Diário 3º PA'!$P$5:$P$2043=M$1),('Diário 3º PA'!$F$5:$F$2043))+SUMPRODUCT(-('Diário 4º PA'!$E$5:$E$2010='Analítico Cp.'!$B123),-('Diário 4º PA'!$P$5:$P$2010=M$1),('Diário 4º PA'!$F$5:$F$2010))+SUMPRODUCT(-(Comp.!$D$5:$D$254='Analítico Cp.'!$B123),-(Comp.!$L$5:$L$254=M$1),(Comp.!$E$5:$E$254))</f>
        <v>0</v>
      </c>
      <c r="N123" s="15">
        <f>SUMPRODUCT(-('Diário 1º PA'!$E$5:$E$1982='Analítico Cp.'!$B123),-('Diário 1º PA'!$P$5:$P$1982=N$1),('Diário 1º PA'!$F$5:$F$1982))+SUMPRODUCT(-('Diário 2º PA'!$E$5:$E$2027='Analítico Cp.'!$B123),-('Diário 2º PA'!$P$5:$P$2027=N$1),('Diário 2º PA'!$F$5:$F$2027))+SUMPRODUCT(-('Diário 3º PA'!$E$5:$E$2043='Analítico Cp.'!$B123),-('Diário 3º PA'!$P$5:$P$2043=N$1),('Diário 3º PA'!$F$5:$F$2043))+SUMPRODUCT(-('Diário 4º PA'!$E$5:$E$2010='Analítico Cp.'!$B123),-('Diário 4º PA'!$P$5:$P$2010=N$1),('Diário 4º PA'!$F$5:$F$2010))+SUMPRODUCT(-(Comp.!$D$5:$D$254='Analítico Cp.'!$B123),-(Comp.!$L$5:$L$254=N$1),(Comp.!$E$5:$E$254))</f>
        <v>0</v>
      </c>
      <c r="O123" s="16">
        <f t="shared" ref="O123:O135" si="15">SUM(C123:N123)</f>
        <v>82431.12999999999</v>
      </c>
      <c r="P123" s="191">
        <f t="shared" si="14"/>
        <v>7.1339336296611777E-3</v>
      </c>
    </row>
    <row r="124" spans="1:16" ht="23.25" customHeight="1" x14ac:dyDescent="0.2">
      <c r="A124" s="68" t="s">
        <v>364</v>
      </c>
      <c r="B124" s="114" t="s">
        <v>379</v>
      </c>
      <c r="C124" s="15">
        <f>SUMPRODUCT(-('Diário 1º PA'!$E$5:$E$1982='Analítico Cp.'!$B124),-('Diário 1º PA'!$P$5:$P$1982=C$1),('Diário 1º PA'!$F$5:$F$1982))+SUMPRODUCT(-('Diário 2º PA'!$E$5:$E$2027='Analítico Cp.'!$B124),-('Diário 2º PA'!$P$5:$P$2027=C$1),('Diário 2º PA'!$F$5:$F$2027))+SUMPRODUCT(-('Diário 3º PA'!$E$5:$E$2043='Analítico Cp.'!$B124),-('Diário 3º PA'!$P$5:$P$2043=C$1),('Diário 3º PA'!$F$5:$F$2043))+SUMPRODUCT(-('Diário 4º PA'!$E$5:$E$2010='Analítico Cp.'!$B124),-('Diário 4º PA'!$P$5:$P$2010=C$1),('Diário 4º PA'!$F$5:$F$2010))+SUMPRODUCT(-(Comp.!$D$5:$D$254='Analítico Cp.'!$B124),-(Comp.!$L$5:$L$254=C$1),(Comp.!$E$5:$E$254))</f>
        <v>0</v>
      </c>
      <c r="D124" s="15">
        <f>SUMPRODUCT(-('Diário 1º PA'!$E$5:$E$1982='Analítico Cp.'!$B124),-('Diário 1º PA'!$P$5:$P$1982=D$1),('Diário 1º PA'!$F$5:$F$1982))+SUMPRODUCT(-('Diário 2º PA'!$E$5:$E$2027='Analítico Cp.'!$B124),-('Diário 2º PA'!$P$5:$P$2027=D$1),('Diário 2º PA'!$F$5:$F$2027))+SUMPRODUCT(-('Diário 3º PA'!$E$5:$E$2043='Analítico Cp.'!$B124),-('Diário 3º PA'!$P$5:$P$2043=D$1),('Diário 3º PA'!$F$5:$F$2043))+SUMPRODUCT(-('Diário 4º PA'!$E$5:$E$2010='Analítico Cp.'!$B124),-('Diário 4º PA'!$P$5:$P$2010=D$1),('Diário 4º PA'!$F$5:$F$2010))+SUMPRODUCT(-(Comp.!$D$5:$D$254='Analítico Cp.'!$B124),-(Comp.!$L$5:$L$254=D$1),(Comp.!$E$5:$E$254))</f>
        <v>0</v>
      </c>
      <c r="E124" s="15">
        <f>SUMPRODUCT(-('Diário 1º PA'!$E$5:$E$1982='Analítico Cp.'!$B124),-('Diário 1º PA'!$P$5:$P$1982=E$1),('Diário 1º PA'!$F$5:$F$1982))+SUMPRODUCT(-('Diário 2º PA'!$E$5:$E$2027='Analítico Cp.'!$B124),-('Diário 2º PA'!$P$5:$P$2027=E$1),('Diário 2º PA'!$F$5:$F$2027))+SUMPRODUCT(-('Diário 3º PA'!$E$5:$E$2043='Analítico Cp.'!$B124),-('Diário 3º PA'!$P$5:$P$2043=E$1),('Diário 3º PA'!$F$5:$F$2043))+SUMPRODUCT(-('Diário 4º PA'!$E$5:$E$2010='Analítico Cp.'!$B124),-('Diário 4º PA'!$P$5:$P$2010=E$1),('Diário 4º PA'!$F$5:$F$2010))+SUMPRODUCT(-(Comp.!$D$5:$D$254='Analítico Cp.'!$B124),-(Comp.!$L$5:$L$254=E$1),(Comp.!$E$5:$E$254))</f>
        <v>0</v>
      </c>
      <c r="F124" s="15">
        <f>SUMPRODUCT(-('Diário 1º PA'!$E$5:$E$1982='Analítico Cp.'!$B124),-('Diário 1º PA'!$P$5:$P$1982=F$1),('Diário 1º PA'!$F$5:$F$1982))+SUMPRODUCT(-('Diário 2º PA'!$E$5:$E$2027='Analítico Cp.'!$B124),-('Diário 2º PA'!$P$5:$P$2027=F$1),('Diário 2º PA'!$F$5:$F$2027))+SUMPRODUCT(-('Diário 3º PA'!$E$5:$E$2043='Analítico Cp.'!$B124),-('Diário 3º PA'!$P$5:$P$2043=F$1),('Diário 3º PA'!$F$5:$F$2043))+SUMPRODUCT(-('Diário 4º PA'!$E$5:$E$2010='Analítico Cp.'!$B124),-('Diário 4º PA'!$P$5:$P$2010=F$1),('Diário 4º PA'!$F$5:$F$2010))+SUMPRODUCT(-(Comp.!$D$5:$D$254='Analítico Cp.'!$B124),-(Comp.!$L$5:$L$254=F$1),(Comp.!$E$5:$E$254))</f>
        <v>0</v>
      </c>
      <c r="G124" s="15">
        <f>SUMPRODUCT(-('Diário 1º PA'!$E$5:$E$1982='Analítico Cp.'!$B124),-('Diário 1º PA'!$P$5:$P$1982=G$1),('Diário 1º PA'!$F$5:$F$1982))+SUMPRODUCT(-('Diário 2º PA'!$E$5:$E$2027='Analítico Cp.'!$B124),-('Diário 2º PA'!$P$5:$P$2027=G$1),('Diário 2º PA'!$F$5:$F$2027))+SUMPRODUCT(-('Diário 3º PA'!$E$5:$E$2043='Analítico Cp.'!$B124),-('Diário 3º PA'!$P$5:$P$2043=G$1),('Diário 3º PA'!$F$5:$F$2043))+SUMPRODUCT(-('Diário 4º PA'!$E$5:$E$2010='Analítico Cp.'!$B124),-('Diário 4º PA'!$P$5:$P$2010=G$1),('Diário 4º PA'!$F$5:$F$2010))+SUMPRODUCT(-(Comp.!$D$5:$D$254='Analítico Cp.'!$B124),-(Comp.!$L$5:$L$254=G$1),(Comp.!$E$5:$E$254))</f>
        <v>0</v>
      </c>
      <c r="H124" s="15">
        <f>SUMPRODUCT(-('Diário 1º PA'!$E$5:$E$1982='Analítico Cp.'!$B124),-('Diário 1º PA'!$P$5:$P$1982=H$1),('Diário 1º PA'!$F$5:$F$1982))+SUMPRODUCT(-('Diário 2º PA'!$E$5:$E$2027='Analítico Cp.'!$B124),-('Diário 2º PA'!$P$5:$P$2027=H$1),('Diário 2º PA'!$F$5:$F$2027))+SUMPRODUCT(-('Diário 3º PA'!$E$5:$E$2043='Analítico Cp.'!$B124),-('Diário 3º PA'!$P$5:$P$2043=H$1),('Diário 3º PA'!$F$5:$F$2043))+SUMPRODUCT(-('Diário 4º PA'!$E$5:$E$2010='Analítico Cp.'!$B124),-('Diário 4º PA'!$P$5:$P$2010=H$1),('Diário 4º PA'!$F$5:$F$2010))+SUMPRODUCT(-(Comp.!$D$5:$D$254='Analítico Cp.'!$B124),-(Comp.!$L$5:$L$254=H$1),(Comp.!$E$5:$E$254))</f>
        <v>0</v>
      </c>
      <c r="I124" s="15">
        <f>SUMPRODUCT(-('Diário 1º PA'!$E$5:$E$1982='Analítico Cp.'!$B124),-('Diário 1º PA'!$P$5:$P$1982=I$1),('Diário 1º PA'!$F$5:$F$1982))+SUMPRODUCT(-('Diário 2º PA'!$E$5:$E$2027='Analítico Cp.'!$B124),-('Diário 2º PA'!$P$5:$P$2027=I$1),('Diário 2º PA'!$F$5:$F$2027))+SUMPRODUCT(-('Diário 3º PA'!$E$5:$E$2043='Analítico Cp.'!$B124),-('Diário 3º PA'!$P$5:$P$2043=I$1),('Diário 3º PA'!$F$5:$F$2043))+SUMPRODUCT(-('Diário 4º PA'!$E$5:$E$2010='Analítico Cp.'!$B124),-('Diário 4º PA'!$P$5:$P$2010=I$1),('Diário 4º PA'!$F$5:$F$2010))+SUMPRODUCT(-(Comp.!$D$5:$D$254='Analítico Cp.'!$B124),-(Comp.!$L$5:$L$254=I$1),(Comp.!$E$5:$E$254))</f>
        <v>0</v>
      </c>
      <c r="J124" s="15">
        <f>SUMPRODUCT(-('Diário 1º PA'!$E$5:$E$1982='Analítico Cp.'!$B124),-('Diário 1º PA'!$P$5:$P$1982=J$1),('Diário 1º PA'!$F$5:$F$1982))+SUMPRODUCT(-('Diário 2º PA'!$E$5:$E$2027='Analítico Cp.'!$B124),-('Diário 2º PA'!$P$5:$P$2027=J$1),('Diário 2º PA'!$F$5:$F$2027))+SUMPRODUCT(-('Diário 3º PA'!$E$5:$E$2043='Analítico Cp.'!$B124),-('Diário 3º PA'!$P$5:$P$2043=J$1),('Diário 3º PA'!$F$5:$F$2043))+SUMPRODUCT(-('Diário 4º PA'!$E$5:$E$2010='Analítico Cp.'!$B124),-('Diário 4º PA'!$P$5:$P$2010=J$1),('Diário 4º PA'!$F$5:$F$2010))+SUMPRODUCT(-(Comp.!$D$5:$D$254='Analítico Cp.'!$B124),-(Comp.!$L$5:$L$254=J$1),(Comp.!$E$5:$E$254))</f>
        <v>0</v>
      </c>
      <c r="K124" s="15">
        <f>SUMPRODUCT(-('Diário 1º PA'!$E$5:$E$1982='Analítico Cp.'!$B124),-('Diário 1º PA'!$P$5:$P$1982=K$1),('Diário 1º PA'!$F$5:$F$1982))+SUMPRODUCT(-('Diário 2º PA'!$E$5:$E$2027='Analítico Cp.'!$B124),-('Diário 2º PA'!$P$5:$P$2027=K$1),('Diário 2º PA'!$F$5:$F$2027))+SUMPRODUCT(-('Diário 3º PA'!$E$5:$E$2043='Analítico Cp.'!$B124),-('Diário 3º PA'!$P$5:$P$2043=K$1),('Diário 3º PA'!$F$5:$F$2043))+SUMPRODUCT(-('Diário 4º PA'!$E$5:$E$2010='Analítico Cp.'!$B124),-('Diário 4º PA'!$P$5:$P$2010=K$1),('Diário 4º PA'!$F$5:$F$2010))+SUMPRODUCT(-(Comp.!$D$5:$D$254='Analítico Cp.'!$B124),-(Comp.!$L$5:$L$254=K$1),(Comp.!$E$5:$E$254))</f>
        <v>0</v>
      </c>
      <c r="L124" s="15">
        <f>SUMPRODUCT(-('Diário 1º PA'!$E$5:$E$1982='Analítico Cp.'!$B124),-('Diário 1º PA'!$P$5:$P$1982=L$1),('Diário 1º PA'!$F$5:$F$1982))+SUMPRODUCT(-('Diário 2º PA'!$E$5:$E$2027='Analítico Cp.'!$B124),-('Diário 2º PA'!$P$5:$P$2027=L$1),('Diário 2º PA'!$F$5:$F$2027))+SUMPRODUCT(-('Diário 3º PA'!$E$5:$E$2043='Analítico Cp.'!$B124),-('Diário 3º PA'!$P$5:$P$2043=L$1),('Diário 3º PA'!$F$5:$F$2043))+SUMPRODUCT(-('Diário 4º PA'!$E$5:$E$2010='Analítico Cp.'!$B124),-('Diário 4º PA'!$P$5:$P$2010=L$1),('Diário 4º PA'!$F$5:$F$2010))+SUMPRODUCT(-(Comp.!$D$5:$D$254='Analítico Cp.'!$B124),-(Comp.!$L$5:$L$254=L$1),(Comp.!$E$5:$E$254))</f>
        <v>0</v>
      </c>
      <c r="M124" s="15">
        <f>SUMPRODUCT(-('Diário 1º PA'!$E$5:$E$1982='Analítico Cp.'!$B124),-('Diário 1º PA'!$P$5:$P$1982=M$1),('Diário 1º PA'!$F$5:$F$1982))+SUMPRODUCT(-('Diário 2º PA'!$E$5:$E$2027='Analítico Cp.'!$B124),-('Diário 2º PA'!$P$5:$P$2027=M$1),('Diário 2º PA'!$F$5:$F$2027))+SUMPRODUCT(-('Diário 3º PA'!$E$5:$E$2043='Analítico Cp.'!$B124),-('Diário 3º PA'!$P$5:$P$2043=M$1),('Diário 3º PA'!$F$5:$F$2043))+SUMPRODUCT(-('Diário 4º PA'!$E$5:$E$2010='Analítico Cp.'!$B124),-('Diário 4º PA'!$P$5:$P$2010=M$1),('Diário 4º PA'!$F$5:$F$2010))+SUMPRODUCT(-(Comp.!$D$5:$D$254='Analítico Cp.'!$B124),-(Comp.!$L$5:$L$254=M$1),(Comp.!$E$5:$E$254))</f>
        <v>0</v>
      </c>
      <c r="N124" s="15">
        <f>SUMPRODUCT(-('Diário 1º PA'!$E$5:$E$1982='Analítico Cp.'!$B124),-('Diário 1º PA'!$P$5:$P$1982=N$1),('Diário 1º PA'!$F$5:$F$1982))+SUMPRODUCT(-('Diário 2º PA'!$E$5:$E$2027='Analítico Cp.'!$B124),-('Diário 2º PA'!$P$5:$P$2027=N$1),('Diário 2º PA'!$F$5:$F$2027))+SUMPRODUCT(-('Diário 3º PA'!$E$5:$E$2043='Analítico Cp.'!$B124),-('Diário 3º PA'!$P$5:$P$2043=N$1),('Diário 3º PA'!$F$5:$F$2043))+SUMPRODUCT(-('Diário 4º PA'!$E$5:$E$2010='Analítico Cp.'!$B124),-('Diário 4º PA'!$P$5:$P$2010=N$1),('Diário 4º PA'!$F$5:$F$2010))+SUMPRODUCT(-(Comp.!$D$5:$D$254='Analítico Cp.'!$B124),-(Comp.!$L$5:$L$254=N$1),(Comp.!$E$5:$E$254))</f>
        <v>0</v>
      </c>
      <c r="O124" s="16">
        <f t="shared" si="15"/>
        <v>0</v>
      </c>
      <c r="P124" s="191">
        <f t="shared" si="14"/>
        <v>0</v>
      </c>
    </row>
    <row r="125" spans="1:16" ht="23.25" customHeight="1" x14ac:dyDescent="0.2">
      <c r="A125" s="68" t="s">
        <v>365</v>
      </c>
      <c r="B125" s="114" t="s">
        <v>380</v>
      </c>
      <c r="C125" s="15">
        <f>SUMPRODUCT(-('Diário 1º PA'!$E$5:$E$1982='Analítico Cp.'!$B125),-('Diário 1º PA'!$P$5:$P$1982=C$1),('Diário 1º PA'!$F$5:$F$1982))+SUMPRODUCT(-('Diário 2º PA'!$E$5:$E$2027='Analítico Cp.'!$B125),-('Diário 2º PA'!$P$5:$P$2027=C$1),('Diário 2º PA'!$F$5:$F$2027))+SUMPRODUCT(-('Diário 3º PA'!$E$5:$E$2043='Analítico Cp.'!$B125),-('Diário 3º PA'!$P$5:$P$2043=C$1),('Diário 3º PA'!$F$5:$F$2043))+SUMPRODUCT(-('Diário 4º PA'!$E$5:$E$2010='Analítico Cp.'!$B125),-('Diário 4º PA'!$P$5:$P$2010=C$1),('Diário 4º PA'!$F$5:$F$2010))+SUMPRODUCT(-(Comp.!$D$5:$D$254='Analítico Cp.'!$B125),-(Comp.!$L$5:$L$254=C$1),(Comp.!$E$5:$E$254))</f>
        <v>0</v>
      </c>
      <c r="D125" s="15">
        <f>SUMPRODUCT(-('Diário 1º PA'!$E$5:$E$1982='Analítico Cp.'!$B125),-('Diário 1º PA'!$P$5:$P$1982=D$1),('Diário 1º PA'!$F$5:$F$1982))+SUMPRODUCT(-('Diário 2º PA'!$E$5:$E$2027='Analítico Cp.'!$B125),-('Diário 2º PA'!$P$5:$P$2027=D$1),('Diário 2º PA'!$F$5:$F$2027))+SUMPRODUCT(-('Diário 3º PA'!$E$5:$E$2043='Analítico Cp.'!$B125),-('Diário 3º PA'!$P$5:$P$2043=D$1),('Diário 3º PA'!$F$5:$F$2043))+SUMPRODUCT(-('Diário 4º PA'!$E$5:$E$2010='Analítico Cp.'!$B125),-('Diário 4º PA'!$P$5:$P$2010=D$1),('Diário 4º PA'!$F$5:$F$2010))+SUMPRODUCT(-(Comp.!$D$5:$D$254='Analítico Cp.'!$B125),-(Comp.!$L$5:$L$254=D$1),(Comp.!$E$5:$E$254))</f>
        <v>0</v>
      </c>
      <c r="E125" s="15">
        <f>SUMPRODUCT(-('Diário 1º PA'!$E$5:$E$1982='Analítico Cp.'!$B125),-('Diário 1º PA'!$P$5:$P$1982=E$1),('Diário 1º PA'!$F$5:$F$1982))+SUMPRODUCT(-('Diário 2º PA'!$E$5:$E$2027='Analítico Cp.'!$B125),-('Diário 2º PA'!$P$5:$P$2027=E$1),('Diário 2º PA'!$F$5:$F$2027))+SUMPRODUCT(-('Diário 3º PA'!$E$5:$E$2043='Analítico Cp.'!$B125),-('Diário 3º PA'!$P$5:$P$2043=E$1),('Diário 3º PA'!$F$5:$F$2043))+SUMPRODUCT(-('Diário 4º PA'!$E$5:$E$2010='Analítico Cp.'!$B125),-('Diário 4º PA'!$P$5:$P$2010=E$1),('Diário 4º PA'!$F$5:$F$2010))+SUMPRODUCT(-(Comp.!$D$5:$D$254='Analítico Cp.'!$B125),-(Comp.!$L$5:$L$254=E$1),(Comp.!$E$5:$E$254))</f>
        <v>207</v>
      </c>
      <c r="F125" s="15">
        <f>SUMPRODUCT(-('Diário 1º PA'!$E$5:$E$1982='Analítico Cp.'!$B125),-('Diário 1º PA'!$P$5:$P$1982=F$1),('Diário 1º PA'!$F$5:$F$1982))+SUMPRODUCT(-('Diário 2º PA'!$E$5:$E$2027='Analítico Cp.'!$B125),-('Diário 2º PA'!$P$5:$P$2027=F$1),('Diário 2º PA'!$F$5:$F$2027))+SUMPRODUCT(-('Diário 3º PA'!$E$5:$E$2043='Analítico Cp.'!$B125),-('Diário 3º PA'!$P$5:$P$2043=F$1),('Diário 3º PA'!$F$5:$F$2043))+SUMPRODUCT(-('Diário 4º PA'!$E$5:$E$2010='Analítico Cp.'!$B125),-('Diário 4º PA'!$P$5:$P$2010=F$1),('Diário 4º PA'!$F$5:$F$2010))+SUMPRODUCT(-(Comp.!$D$5:$D$254='Analítico Cp.'!$B125),-(Comp.!$L$5:$L$254=F$1),(Comp.!$E$5:$E$254))</f>
        <v>0</v>
      </c>
      <c r="G125" s="15">
        <f>SUMPRODUCT(-('Diário 1º PA'!$E$5:$E$1982='Analítico Cp.'!$B125),-('Diário 1º PA'!$P$5:$P$1982=G$1),('Diário 1º PA'!$F$5:$F$1982))+SUMPRODUCT(-('Diário 2º PA'!$E$5:$E$2027='Analítico Cp.'!$B125),-('Diário 2º PA'!$P$5:$P$2027=G$1),('Diário 2º PA'!$F$5:$F$2027))+SUMPRODUCT(-('Diário 3º PA'!$E$5:$E$2043='Analítico Cp.'!$B125),-('Diário 3º PA'!$P$5:$P$2043=G$1),('Diário 3º PA'!$F$5:$F$2043))+SUMPRODUCT(-('Diário 4º PA'!$E$5:$E$2010='Analítico Cp.'!$B125),-('Diário 4º PA'!$P$5:$P$2010=G$1),('Diário 4º PA'!$F$5:$F$2010))+SUMPRODUCT(-(Comp.!$D$5:$D$254='Analítico Cp.'!$B125),-(Comp.!$L$5:$L$254=G$1),(Comp.!$E$5:$E$254))</f>
        <v>0</v>
      </c>
      <c r="H125" s="15">
        <f>SUMPRODUCT(-('Diário 1º PA'!$E$5:$E$1982='Analítico Cp.'!$B125),-('Diário 1º PA'!$P$5:$P$1982=H$1),('Diário 1º PA'!$F$5:$F$1982))+SUMPRODUCT(-('Diário 2º PA'!$E$5:$E$2027='Analítico Cp.'!$B125),-('Diário 2º PA'!$P$5:$P$2027=H$1),('Diário 2º PA'!$F$5:$F$2027))+SUMPRODUCT(-('Diário 3º PA'!$E$5:$E$2043='Analítico Cp.'!$B125),-('Diário 3º PA'!$P$5:$P$2043=H$1),('Diário 3º PA'!$F$5:$F$2043))+SUMPRODUCT(-('Diário 4º PA'!$E$5:$E$2010='Analítico Cp.'!$B125),-('Diário 4º PA'!$P$5:$P$2010=H$1),('Diário 4º PA'!$F$5:$F$2010))+SUMPRODUCT(-(Comp.!$D$5:$D$254='Analítico Cp.'!$B125),-(Comp.!$L$5:$L$254=H$1),(Comp.!$E$5:$E$254))</f>
        <v>0</v>
      </c>
      <c r="I125" s="15">
        <f>SUMPRODUCT(-('Diário 1º PA'!$E$5:$E$1982='Analítico Cp.'!$B125),-('Diário 1º PA'!$P$5:$P$1982=I$1),('Diário 1º PA'!$F$5:$F$1982))+SUMPRODUCT(-('Diário 2º PA'!$E$5:$E$2027='Analítico Cp.'!$B125),-('Diário 2º PA'!$P$5:$P$2027=I$1),('Diário 2º PA'!$F$5:$F$2027))+SUMPRODUCT(-('Diário 3º PA'!$E$5:$E$2043='Analítico Cp.'!$B125),-('Diário 3º PA'!$P$5:$P$2043=I$1),('Diário 3º PA'!$F$5:$F$2043))+SUMPRODUCT(-('Diário 4º PA'!$E$5:$E$2010='Analítico Cp.'!$B125),-('Diário 4º PA'!$P$5:$P$2010=I$1),('Diário 4º PA'!$F$5:$F$2010))+SUMPRODUCT(-(Comp.!$D$5:$D$254='Analítico Cp.'!$B125),-(Comp.!$L$5:$L$254=I$1),(Comp.!$E$5:$E$254))</f>
        <v>0</v>
      </c>
      <c r="J125" s="15">
        <f>SUMPRODUCT(-('Diário 1º PA'!$E$5:$E$1982='Analítico Cp.'!$B125),-('Diário 1º PA'!$P$5:$P$1982=J$1),('Diário 1º PA'!$F$5:$F$1982))+SUMPRODUCT(-('Diário 2º PA'!$E$5:$E$2027='Analítico Cp.'!$B125),-('Diário 2º PA'!$P$5:$P$2027=J$1),('Diário 2º PA'!$F$5:$F$2027))+SUMPRODUCT(-('Diário 3º PA'!$E$5:$E$2043='Analítico Cp.'!$B125),-('Diário 3º PA'!$P$5:$P$2043=J$1),('Diário 3º PA'!$F$5:$F$2043))+SUMPRODUCT(-('Diário 4º PA'!$E$5:$E$2010='Analítico Cp.'!$B125),-('Diário 4º PA'!$P$5:$P$2010=J$1),('Diário 4º PA'!$F$5:$F$2010))+SUMPRODUCT(-(Comp.!$D$5:$D$254='Analítico Cp.'!$B125),-(Comp.!$L$5:$L$254=J$1),(Comp.!$E$5:$E$254))</f>
        <v>0</v>
      </c>
      <c r="K125" s="15">
        <f>SUMPRODUCT(-('Diário 1º PA'!$E$5:$E$1982='Analítico Cp.'!$B125),-('Diário 1º PA'!$P$5:$P$1982=K$1),('Diário 1º PA'!$F$5:$F$1982))+SUMPRODUCT(-('Diário 2º PA'!$E$5:$E$2027='Analítico Cp.'!$B125),-('Diário 2º PA'!$P$5:$P$2027=K$1),('Diário 2º PA'!$F$5:$F$2027))+SUMPRODUCT(-('Diário 3º PA'!$E$5:$E$2043='Analítico Cp.'!$B125),-('Diário 3º PA'!$P$5:$P$2043=K$1),('Diário 3º PA'!$F$5:$F$2043))+SUMPRODUCT(-('Diário 4º PA'!$E$5:$E$2010='Analítico Cp.'!$B125),-('Diário 4º PA'!$P$5:$P$2010=K$1),('Diário 4º PA'!$F$5:$F$2010))+SUMPRODUCT(-(Comp.!$D$5:$D$254='Analítico Cp.'!$B125),-(Comp.!$L$5:$L$254=K$1),(Comp.!$E$5:$E$254))</f>
        <v>0</v>
      </c>
      <c r="L125" s="15">
        <f>SUMPRODUCT(-('Diário 1º PA'!$E$5:$E$1982='Analítico Cp.'!$B125),-('Diário 1º PA'!$P$5:$P$1982=L$1),('Diário 1º PA'!$F$5:$F$1982))+SUMPRODUCT(-('Diário 2º PA'!$E$5:$E$2027='Analítico Cp.'!$B125),-('Diário 2º PA'!$P$5:$P$2027=L$1),('Diário 2º PA'!$F$5:$F$2027))+SUMPRODUCT(-('Diário 3º PA'!$E$5:$E$2043='Analítico Cp.'!$B125),-('Diário 3º PA'!$P$5:$P$2043=L$1),('Diário 3º PA'!$F$5:$F$2043))+SUMPRODUCT(-('Diário 4º PA'!$E$5:$E$2010='Analítico Cp.'!$B125),-('Diário 4º PA'!$P$5:$P$2010=L$1),('Diário 4º PA'!$F$5:$F$2010))+SUMPRODUCT(-(Comp.!$D$5:$D$254='Analítico Cp.'!$B125),-(Comp.!$L$5:$L$254=L$1),(Comp.!$E$5:$E$254))</f>
        <v>0</v>
      </c>
      <c r="M125" s="15">
        <f>SUMPRODUCT(-('Diário 1º PA'!$E$5:$E$1982='Analítico Cp.'!$B125),-('Diário 1º PA'!$P$5:$P$1982=M$1),('Diário 1º PA'!$F$5:$F$1982))+SUMPRODUCT(-('Diário 2º PA'!$E$5:$E$2027='Analítico Cp.'!$B125),-('Diário 2º PA'!$P$5:$P$2027=M$1),('Diário 2º PA'!$F$5:$F$2027))+SUMPRODUCT(-('Diário 3º PA'!$E$5:$E$2043='Analítico Cp.'!$B125),-('Diário 3º PA'!$P$5:$P$2043=M$1),('Diário 3º PA'!$F$5:$F$2043))+SUMPRODUCT(-('Diário 4º PA'!$E$5:$E$2010='Analítico Cp.'!$B125),-('Diário 4º PA'!$P$5:$P$2010=M$1),('Diário 4º PA'!$F$5:$F$2010))+SUMPRODUCT(-(Comp.!$D$5:$D$254='Analítico Cp.'!$B125),-(Comp.!$L$5:$L$254=M$1),(Comp.!$E$5:$E$254))</f>
        <v>0</v>
      </c>
      <c r="N125" s="15">
        <f>SUMPRODUCT(-('Diário 1º PA'!$E$5:$E$1982='Analítico Cp.'!$B125),-('Diário 1º PA'!$P$5:$P$1982=N$1),('Diário 1º PA'!$F$5:$F$1982))+SUMPRODUCT(-('Diário 2º PA'!$E$5:$E$2027='Analítico Cp.'!$B125),-('Diário 2º PA'!$P$5:$P$2027=N$1),('Diário 2º PA'!$F$5:$F$2027))+SUMPRODUCT(-('Diário 3º PA'!$E$5:$E$2043='Analítico Cp.'!$B125),-('Diário 3º PA'!$P$5:$P$2043=N$1),('Diário 3º PA'!$F$5:$F$2043))+SUMPRODUCT(-('Diário 4º PA'!$E$5:$E$2010='Analítico Cp.'!$B125),-('Diário 4º PA'!$P$5:$P$2010=N$1),('Diário 4º PA'!$F$5:$F$2010))+SUMPRODUCT(-(Comp.!$D$5:$D$254='Analítico Cp.'!$B125),-(Comp.!$L$5:$L$254=N$1),(Comp.!$E$5:$E$254))</f>
        <v>0</v>
      </c>
      <c r="O125" s="16">
        <f t="shared" si="15"/>
        <v>207</v>
      </c>
      <c r="P125" s="191">
        <f t="shared" si="14"/>
        <v>1.7914642943022422E-5</v>
      </c>
    </row>
    <row r="126" spans="1:16" ht="23.25" customHeight="1" x14ac:dyDescent="0.2">
      <c r="A126" s="68" t="s">
        <v>366</v>
      </c>
      <c r="B126" s="114" t="s">
        <v>381</v>
      </c>
      <c r="C126" s="15">
        <f>SUMPRODUCT(-('Diário 1º PA'!$E$5:$E$1982='Analítico Cp.'!$B126),-('Diário 1º PA'!$P$5:$P$1982=C$1),('Diário 1º PA'!$F$5:$F$1982))+SUMPRODUCT(-('Diário 2º PA'!$E$5:$E$2027='Analítico Cp.'!$B126),-('Diário 2º PA'!$P$5:$P$2027=C$1),('Diário 2º PA'!$F$5:$F$2027))+SUMPRODUCT(-('Diário 3º PA'!$E$5:$E$2043='Analítico Cp.'!$B126),-('Diário 3º PA'!$P$5:$P$2043=C$1),('Diário 3º PA'!$F$5:$F$2043))+SUMPRODUCT(-('Diário 4º PA'!$E$5:$E$2010='Analítico Cp.'!$B126),-('Diário 4º PA'!$P$5:$P$2010=C$1),('Diário 4º PA'!$F$5:$F$2010))+SUMPRODUCT(-(Comp.!$D$5:$D$254='Analítico Cp.'!$B126),-(Comp.!$L$5:$L$254=C$1),(Comp.!$E$5:$E$254))</f>
        <v>0</v>
      </c>
      <c r="D126" s="15">
        <f>SUMPRODUCT(-('Diário 1º PA'!$E$5:$E$1982='Analítico Cp.'!$B126),-('Diário 1º PA'!$P$5:$P$1982=D$1),('Diário 1º PA'!$F$5:$F$1982))+SUMPRODUCT(-('Diário 2º PA'!$E$5:$E$2027='Analítico Cp.'!$B126),-('Diário 2º PA'!$P$5:$P$2027=D$1),('Diário 2º PA'!$F$5:$F$2027))+SUMPRODUCT(-('Diário 3º PA'!$E$5:$E$2043='Analítico Cp.'!$B126),-('Diário 3º PA'!$P$5:$P$2043=D$1),('Diário 3º PA'!$F$5:$F$2043))+SUMPRODUCT(-('Diário 4º PA'!$E$5:$E$2010='Analítico Cp.'!$B126),-('Diário 4º PA'!$P$5:$P$2010=D$1),('Diário 4º PA'!$F$5:$F$2010))+SUMPRODUCT(-(Comp.!$D$5:$D$254='Analítico Cp.'!$B126),-(Comp.!$L$5:$L$254=D$1),(Comp.!$E$5:$E$254))</f>
        <v>0</v>
      </c>
      <c r="E126" s="15">
        <f>SUMPRODUCT(-('Diário 1º PA'!$E$5:$E$1982='Analítico Cp.'!$B126),-('Diário 1º PA'!$P$5:$P$1982=E$1),('Diário 1º PA'!$F$5:$F$1982))+SUMPRODUCT(-('Diário 2º PA'!$E$5:$E$2027='Analítico Cp.'!$B126),-('Diário 2º PA'!$P$5:$P$2027=E$1),('Diário 2º PA'!$F$5:$F$2027))+SUMPRODUCT(-('Diário 3º PA'!$E$5:$E$2043='Analítico Cp.'!$B126),-('Diário 3º PA'!$P$5:$P$2043=E$1),('Diário 3º PA'!$F$5:$F$2043))+SUMPRODUCT(-('Diário 4º PA'!$E$5:$E$2010='Analítico Cp.'!$B126),-('Diário 4º PA'!$P$5:$P$2010=E$1),('Diário 4º PA'!$F$5:$F$2010))+SUMPRODUCT(-(Comp.!$D$5:$D$254='Analítico Cp.'!$B126),-(Comp.!$L$5:$L$254=E$1),(Comp.!$E$5:$E$254))</f>
        <v>0</v>
      </c>
      <c r="F126" s="15">
        <f>SUMPRODUCT(-('Diário 1º PA'!$E$5:$E$1982='Analítico Cp.'!$B126),-('Diário 1º PA'!$P$5:$P$1982=F$1),('Diário 1º PA'!$F$5:$F$1982))+SUMPRODUCT(-('Diário 2º PA'!$E$5:$E$2027='Analítico Cp.'!$B126),-('Diário 2º PA'!$P$5:$P$2027=F$1),('Diário 2º PA'!$F$5:$F$2027))+SUMPRODUCT(-('Diário 3º PA'!$E$5:$E$2043='Analítico Cp.'!$B126),-('Diário 3º PA'!$P$5:$P$2043=F$1),('Diário 3º PA'!$F$5:$F$2043))+SUMPRODUCT(-('Diário 4º PA'!$E$5:$E$2010='Analítico Cp.'!$B126),-('Diário 4º PA'!$P$5:$P$2010=F$1),('Diário 4º PA'!$F$5:$F$2010))+SUMPRODUCT(-(Comp.!$D$5:$D$254='Analítico Cp.'!$B126),-(Comp.!$L$5:$L$254=F$1),(Comp.!$E$5:$E$254))</f>
        <v>0</v>
      </c>
      <c r="G126" s="15">
        <f>SUMPRODUCT(-('Diário 1º PA'!$E$5:$E$1982='Analítico Cp.'!$B126),-('Diário 1º PA'!$P$5:$P$1982=G$1),('Diário 1º PA'!$F$5:$F$1982))+SUMPRODUCT(-('Diário 2º PA'!$E$5:$E$2027='Analítico Cp.'!$B126),-('Diário 2º PA'!$P$5:$P$2027=G$1),('Diário 2º PA'!$F$5:$F$2027))+SUMPRODUCT(-('Diário 3º PA'!$E$5:$E$2043='Analítico Cp.'!$B126),-('Diário 3º PA'!$P$5:$P$2043=G$1),('Diário 3º PA'!$F$5:$F$2043))+SUMPRODUCT(-('Diário 4º PA'!$E$5:$E$2010='Analítico Cp.'!$B126),-('Diário 4º PA'!$P$5:$P$2010=G$1),('Diário 4º PA'!$F$5:$F$2010))+SUMPRODUCT(-(Comp.!$D$5:$D$254='Analítico Cp.'!$B126),-(Comp.!$L$5:$L$254=G$1),(Comp.!$E$5:$E$254))</f>
        <v>0</v>
      </c>
      <c r="H126" s="15">
        <f>SUMPRODUCT(-('Diário 1º PA'!$E$5:$E$1982='Analítico Cp.'!$B126),-('Diário 1º PA'!$P$5:$P$1982=H$1),('Diário 1º PA'!$F$5:$F$1982))+SUMPRODUCT(-('Diário 2º PA'!$E$5:$E$2027='Analítico Cp.'!$B126),-('Diário 2º PA'!$P$5:$P$2027=H$1),('Diário 2º PA'!$F$5:$F$2027))+SUMPRODUCT(-('Diário 3º PA'!$E$5:$E$2043='Analítico Cp.'!$B126),-('Diário 3º PA'!$P$5:$P$2043=H$1),('Diário 3º PA'!$F$5:$F$2043))+SUMPRODUCT(-('Diário 4º PA'!$E$5:$E$2010='Analítico Cp.'!$B126),-('Diário 4º PA'!$P$5:$P$2010=H$1),('Diário 4º PA'!$F$5:$F$2010))+SUMPRODUCT(-(Comp.!$D$5:$D$254='Analítico Cp.'!$B126),-(Comp.!$L$5:$L$254=H$1),(Comp.!$E$5:$E$254))</f>
        <v>0</v>
      </c>
      <c r="I126" s="15">
        <f>SUMPRODUCT(-('Diário 1º PA'!$E$5:$E$1982='Analítico Cp.'!$B126),-('Diário 1º PA'!$P$5:$P$1982=I$1),('Diário 1º PA'!$F$5:$F$1982))+SUMPRODUCT(-('Diário 2º PA'!$E$5:$E$2027='Analítico Cp.'!$B126),-('Diário 2º PA'!$P$5:$P$2027=I$1),('Diário 2º PA'!$F$5:$F$2027))+SUMPRODUCT(-('Diário 3º PA'!$E$5:$E$2043='Analítico Cp.'!$B126),-('Diário 3º PA'!$P$5:$P$2043=I$1),('Diário 3º PA'!$F$5:$F$2043))+SUMPRODUCT(-('Diário 4º PA'!$E$5:$E$2010='Analítico Cp.'!$B126),-('Diário 4º PA'!$P$5:$P$2010=I$1),('Diário 4º PA'!$F$5:$F$2010))+SUMPRODUCT(-(Comp.!$D$5:$D$254='Analítico Cp.'!$B126),-(Comp.!$L$5:$L$254=I$1),(Comp.!$E$5:$E$254))</f>
        <v>0</v>
      </c>
      <c r="J126" s="15">
        <f>SUMPRODUCT(-('Diário 1º PA'!$E$5:$E$1982='Analítico Cp.'!$B126),-('Diário 1º PA'!$P$5:$P$1982=J$1),('Diário 1º PA'!$F$5:$F$1982))+SUMPRODUCT(-('Diário 2º PA'!$E$5:$E$2027='Analítico Cp.'!$B126),-('Diário 2º PA'!$P$5:$P$2027=J$1),('Diário 2º PA'!$F$5:$F$2027))+SUMPRODUCT(-('Diário 3º PA'!$E$5:$E$2043='Analítico Cp.'!$B126),-('Diário 3º PA'!$P$5:$P$2043=J$1),('Diário 3º PA'!$F$5:$F$2043))+SUMPRODUCT(-('Diário 4º PA'!$E$5:$E$2010='Analítico Cp.'!$B126),-('Diário 4º PA'!$P$5:$P$2010=J$1),('Diário 4º PA'!$F$5:$F$2010))+SUMPRODUCT(-(Comp.!$D$5:$D$254='Analítico Cp.'!$B126),-(Comp.!$L$5:$L$254=J$1),(Comp.!$E$5:$E$254))</f>
        <v>0</v>
      </c>
      <c r="K126" s="15">
        <f>SUMPRODUCT(-('Diário 1º PA'!$E$5:$E$1982='Analítico Cp.'!$B126),-('Diário 1º PA'!$P$5:$P$1982=K$1),('Diário 1º PA'!$F$5:$F$1982))+SUMPRODUCT(-('Diário 2º PA'!$E$5:$E$2027='Analítico Cp.'!$B126),-('Diário 2º PA'!$P$5:$P$2027=K$1),('Diário 2º PA'!$F$5:$F$2027))+SUMPRODUCT(-('Diário 3º PA'!$E$5:$E$2043='Analítico Cp.'!$B126),-('Diário 3º PA'!$P$5:$P$2043=K$1),('Diário 3º PA'!$F$5:$F$2043))+SUMPRODUCT(-('Diário 4º PA'!$E$5:$E$2010='Analítico Cp.'!$B126),-('Diário 4º PA'!$P$5:$P$2010=K$1),('Diário 4º PA'!$F$5:$F$2010))+SUMPRODUCT(-(Comp.!$D$5:$D$254='Analítico Cp.'!$B126),-(Comp.!$L$5:$L$254=K$1),(Comp.!$E$5:$E$254))</f>
        <v>0</v>
      </c>
      <c r="L126" s="15">
        <f>SUMPRODUCT(-('Diário 1º PA'!$E$5:$E$1982='Analítico Cp.'!$B126),-('Diário 1º PA'!$P$5:$P$1982=L$1),('Diário 1º PA'!$F$5:$F$1982))+SUMPRODUCT(-('Diário 2º PA'!$E$5:$E$2027='Analítico Cp.'!$B126),-('Diário 2º PA'!$P$5:$P$2027=L$1),('Diário 2º PA'!$F$5:$F$2027))+SUMPRODUCT(-('Diário 3º PA'!$E$5:$E$2043='Analítico Cp.'!$B126),-('Diário 3º PA'!$P$5:$P$2043=L$1),('Diário 3º PA'!$F$5:$F$2043))+SUMPRODUCT(-('Diário 4º PA'!$E$5:$E$2010='Analítico Cp.'!$B126),-('Diário 4º PA'!$P$5:$P$2010=L$1),('Diário 4º PA'!$F$5:$F$2010))+SUMPRODUCT(-(Comp.!$D$5:$D$254='Analítico Cp.'!$B126),-(Comp.!$L$5:$L$254=L$1),(Comp.!$E$5:$E$254))</f>
        <v>0</v>
      </c>
      <c r="M126" s="15">
        <f>SUMPRODUCT(-('Diário 1º PA'!$E$5:$E$1982='Analítico Cp.'!$B126),-('Diário 1º PA'!$P$5:$P$1982=M$1),('Diário 1º PA'!$F$5:$F$1982))+SUMPRODUCT(-('Diário 2º PA'!$E$5:$E$2027='Analítico Cp.'!$B126),-('Diário 2º PA'!$P$5:$P$2027=M$1),('Diário 2º PA'!$F$5:$F$2027))+SUMPRODUCT(-('Diário 3º PA'!$E$5:$E$2043='Analítico Cp.'!$B126),-('Diário 3º PA'!$P$5:$P$2043=M$1),('Diário 3º PA'!$F$5:$F$2043))+SUMPRODUCT(-('Diário 4º PA'!$E$5:$E$2010='Analítico Cp.'!$B126),-('Diário 4º PA'!$P$5:$P$2010=M$1),('Diário 4º PA'!$F$5:$F$2010))+SUMPRODUCT(-(Comp.!$D$5:$D$254='Analítico Cp.'!$B126),-(Comp.!$L$5:$L$254=M$1),(Comp.!$E$5:$E$254))</f>
        <v>0</v>
      </c>
      <c r="N126" s="15">
        <f>SUMPRODUCT(-('Diário 1º PA'!$E$5:$E$1982='Analítico Cp.'!$B126),-('Diário 1º PA'!$P$5:$P$1982=N$1),('Diário 1º PA'!$F$5:$F$1982))+SUMPRODUCT(-('Diário 2º PA'!$E$5:$E$2027='Analítico Cp.'!$B126),-('Diário 2º PA'!$P$5:$P$2027=N$1),('Diário 2º PA'!$F$5:$F$2027))+SUMPRODUCT(-('Diário 3º PA'!$E$5:$E$2043='Analítico Cp.'!$B126),-('Diário 3º PA'!$P$5:$P$2043=N$1),('Diário 3º PA'!$F$5:$F$2043))+SUMPRODUCT(-('Diário 4º PA'!$E$5:$E$2010='Analítico Cp.'!$B126),-('Diário 4º PA'!$P$5:$P$2010=N$1),('Diário 4º PA'!$F$5:$F$2010))+SUMPRODUCT(-(Comp.!$D$5:$D$254='Analítico Cp.'!$B126),-(Comp.!$L$5:$L$254=N$1),(Comp.!$E$5:$E$254))</f>
        <v>0</v>
      </c>
      <c r="O126" s="16">
        <f t="shared" si="15"/>
        <v>0</v>
      </c>
      <c r="P126" s="191">
        <f t="shared" si="14"/>
        <v>0</v>
      </c>
    </row>
    <row r="127" spans="1:16" ht="23.25" customHeight="1" x14ac:dyDescent="0.2">
      <c r="A127" s="68" t="s">
        <v>367</v>
      </c>
      <c r="B127" s="114" t="s">
        <v>382</v>
      </c>
      <c r="C127" s="15">
        <f>SUMPRODUCT(-('Diário 1º PA'!$E$5:$E$1982='Analítico Cp.'!$B127),-('Diário 1º PA'!$P$5:$P$1982=C$1),('Diário 1º PA'!$F$5:$F$1982))+SUMPRODUCT(-('Diário 2º PA'!$E$5:$E$2027='Analítico Cp.'!$B127),-('Diário 2º PA'!$P$5:$P$2027=C$1),('Diário 2º PA'!$F$5:$F$2027))+SUMPRODUCT(-('Diário 3º PA'!$E$5:$E$2043='Analítico Cp.'!$B127),-('Diário 3º PA'!$P$5:$P$2043=C$1),('Diário 3º PA'!$F$5:$F$2043))+SUMPRODUCT(-('Diário 4º PA'!$E$5:$E$2010='Analítico Cp.'!$B127),-('Diário 4º PA'!$P$5:$P$2010=C$1),('Diário 4º PA'!$F$5:$F$2010))+SUMPRODUCT(-(Comp.!$D$5:$D$254='Analítico Cp.'!$B127),-(Comp.!$L$5:$L$254=C$1),(Comp.!$E$5:$E$254))</f>
        <v>0</v>
      </c>
      <c r="D127" s="15">
        <f>SUMPRODUCT(-('Diário 1º PA'!$E$5:$E$1982='Analítico Cp.'!$B127),-('Diário 1º PA'!$P$5:$P$1982=D$1),('Diário 1º PA'!$F$5:$F$1982))+SUMPRODUCT(-('Diário 2º PA'!$E$5:$E$2027='Analítico Cp.'!$B127),-('Diário 2º PA'!$P$5:$P$2027=D$1),('Diário 2º PA'!$F$5:$F$2027))+SUMPRODUCT(-('Diário 3º PA'!$E$5:$E$2043='Analítico Cp.'!$B127),-('Diário 3º PA'!$P$5:$P$2043=D$1),('Diário 3º PA'!$F$5:$F$2043))+SUMPRODUCT(-('Diário 4º PA'!$E$5:$E$2010='Analítico Cp.'!$B127),-('Diário 4º PA'!$P$5:$P$2010=D$1),('Diário 4º PA'!$F$5:$F$2010))+SUMPRODUCT(-(Comp.!$D$5:$D$254='Analítico Cp.'!$B127),-(Comp.!$L$5:$L$254=D$1),(Comp.!$E$5:$E$254))</f>
        <v>0</v>
      </c>
      <c r="E127" s="15">
        <f>SUMPRODUCT(-('Diário 1º PA'!$E$5:$E$1982='Analítico Cp.'!$B127),-('Diário 1º PA'!$P$5:$P$1982=E$1),('Diário 1º PA'!$F$5:$F$1982))+SUMPRODUCT(-('Diário 2º PA'!$E$5:$E$2027='Analítico Cp.'!$B127),-('Diário 2º PA'!$P$5:$P$2027=E$1),('Diário 2º PA'!$F$5:$F$2027))+SUMPRODUCT(-('Diário 3º PA'!$E$5:$E$2043='Analítico Cp.'!$B127),-('Diário 3º PA'!$P$5:$P$2043=E$1),('Diário 3º PA'!$F$5:$F$2043))+SUMPRODUCT(-('Diário 4º PA'!$E$5:$E$2010='Analítico Cp.'!$B127),-('Diário 4º PA'!$P$5:$P$2010=E$1),('Diário 4º PA'!$F$5:$F$2010))+SUMPRODUCT(-(Comp.!$D$5:$D$254='Analítico Cp.'!$B127),-(Comp.!$L$5:$L$254=E$1),(Comp.!$E$5:$E$254))</f>
        <v>0</v>
      </c>
      <c r="F127" s="15">
        <f>SUMPRODUCT(-('Diário 1º PA'!$E$5:$E$1982='Analítico Cp.'!$B127),-('Diário 1º PA'!$P$5:$P$1982=F$1),('Diário 1º PA'!$F$5:$F$1982))+SUMPRODUCT(-('Diário 2º PA'!$E$5:$E$2027='Analítico Cp.'!$B127),-('Diário 2º PA'!$P$5:$P$2027=F$1),('Diário 2º PA'!$F$5:$F$2027))+SUMPRODUCT(-('Diário 3º PA'!$E$5:$E$2043='Analítico Cp.'!$B127),-('Diário 3º PA'!$P$5:$P$2043=F$1),('Diário 3º PA'!$F$5:$F$2043))+SUMPRODUCT(-('Diário 4º PA'!$E$5:$E$2010='Analítico Cp.'!$B127),-('Diário 4º PA'!$P$5:$P$2010=F$1),('Diário 4º PA'!$F$5:$F$2010))+SUMPRODUCT(-(Comp.!$D$5:$D$254='Analítico Cp.'!$B127),-(Comp.!$L$5:$L$254=F$1),(Comp.!$E$5:$E$254))</f>
        <v>0</v>
      </c>
      <c r="G127" s="15">
        <f>SUMPRODUCT(-('Diário 1º PA'!$E$5:$E$1982='Analítico Cp.'!$B127),-('Diário 1º PA'!$P$5:$P$1982=G$1),('Diário 1º PA'!$F$5:$F$1982))+SUMPRODUCT(-('Diário 2º PA'!$E$5:$E$2027='Analítico Cp.'!$B127),-('Diário 2º PA'!$P$5:$P$2027=G$1),('Diário 2º PA'!$F$5:$F$2027))+SUMPRODUCT(-('Diário 3º PA'!$E$5:$E$2043='Analítico Cp.'!$B127),-('Diário 3º PA'!$P$5:$P$2043=G$1),('Diário 3º PA'!$F$5:$F$2043))+SUMPRODUCT(-('Diário 4º PA'!$E$5:$E$2010='Analítico Cp.'!$B127),-('Diário 4º PA'!$P$5:$P$2010=G$1),('Diário 4º PA'!$F$5:$F$2010))+SUMPRODUCT(-(Comp.!$D$5:$D$254='Analítico Cp.'!$B127),-(Comp.!$L$5:$L$254=G$1),(Comp.!$E$5:$E$254))</f>
        <v>0</v>
      </c>
      <c r="H127" s="15">
        <f>SUMPRODUCT(-('Diário 1º PA'!$E$5:$E$1982='Analítico Cp.'!$B127),-('Diário 1º PA'!$P$5:$P$1982=H$1),('Diário 1º PA'!$F$5:$F$1982))+SUMPRODUCT(-('Diário 2º PA'!$E$5:$E$2027='Analítico Cp.'!$B127),-('Diário 2º PA'!$P$5:$P$2027=H$1),('Diário 2º PA'!$F$5:$F$2027))+SUMPRODUCT(-('Diário 3º PA'!$E$5:$E$2043='Analítico Cp.'!$B127),-('Diário 3º PA'!$P$5:$P$2043=H$1),('Diário 3º PA'!$F$5:$F$2043))+SUMPRODUCT(-('Diário 4º PA'!$E$5:$E$2010='Analítico Cp.'!$B127),-('Diário 4º PA'!$P$5:$P$2010=H$1),('Diário 4º PA'!$F$5:$F$2010))+SUMPRODUCT(-(Comp.!$D$5:$D$254='Analítico Cp.'!$B127),-(Comp.!$L$5:$L$254=H$1),(Comp.!$E$5:$E$254))</f>
        <v>0</v>
      </c>
      <c r="I127" s="15">
        <f>SUMPRODUCT(-('Diário 1º PA'!$E$5:$E$1982='Analítico Cp.'!$B127),-('Diário 1º PA'!$P$5:$P$1982=I$1),('Diário 1º PA'!$F$5:$F$1982))+SUMPRODUCT(-('Diário 2º PA'!$E$5:$E$2027='Analítico Cp.'!$B127),-('Diário 2º PA'!$P$5:$P$2027=I$1),('Diário 2º PA'!$F$5:$F$2027))+SUMPRODUCT(-('Diário 3º PA'!$E$5:$E$2043='Analítico Cp.'!$B127),-('Diário 3º PA'!$P$5:$P$2043=I$1),('Diário 3º PA'!$F$5:$F$2043))+SUMPRODUCT(-('Diário 4º PA'!$E$5:$E$2010='Analítico Cp.'!$B127),-('Diário 4º PA'!$P$5:$P$2010=I$1),('Diário 4º PA'!$F$5:$F$2010))+SUMPRODUCT(-(Comp.!$D$5:$D$254='Analítico Cp.'!$B127),-(Comp.!$L$5:$L$254=I$1),(Comp.!$E$5:$E$254))</f>
        <v>0</v>
      </c>
      <c r="J127" s="15">
        <f>SUMPRODUCT(-('Diário 1º PA'!$E$5:$E$1982='Analítico Cp.'!$B127),-('Diário 1º PA'!$P$5:$P$1982=J$1),('Diário 1º PA'!$F$5:$F$1982))+SUMPRODUCT(-('Diário 2º PA'!$E$5:$E$2027='Analítico Cp.'!$B127),-('Diário 2º PA'!$P$5:$P$2027=J$1),('Diário 2º PA'!$F$5:$F$2027))+SUMPRODUCT(-('Diário 3º PA'!$E$5:$E$2043='Analítico Cp.'!$B127),-('Diário 3º PA'!$P$5:$P$2043=J$1),('Diário 3º PA'!$F$5:$F$2043))+SUMPRODUCT(-('Diário 4º PA'!$E$5:$E$2010='Analítico Cp.'!$B127),-('Diário 4º PA'!$P$5:$P$2010=J$1),('Diário 4º PA'!$F$5:$F$2010))+SUMPRODUCT(-(Comp.!$D$5:$D$254='Analítico Cp.'!$B127),-(Comp.!$L$5:$L$254=J$1),(Comp.!$E$5:$E$254))</f>
        <v>0</v>
      </c>
      <c r="K127" s="15">
        <f>SUMPRODUCT(-('Diário 1º PA'!$E$5:$E$1982='Analítico Cp.'!$B127),-('Diário 1º PA'!$P$5:$P$1982=K$1),('Diário 1º PA'!$F$5:$F$1982))+SUMPRODUCT(-('Diário 2º PA'!$E$5:$E$2027='Analítico Cp.'!$B127),-('Diário 2º PA'!$P$5:$P$2027=K$1),('Diário 2º PA'!$F$5:$F$2027))+SUMPRODUCT(-('Diário 3º PA'!$E$5:$E$2043='Analítico Cp.'!$B127),-('Diário 3º PA'!$P$5:$P$2043=K$1),('Diário 3º PA'!$F$5:$F$2043))+SUMPRODUCT(-('Diário 4º PA'!$E$5:$E$2010='Analítico Cp.'!$B127),-('Diário 4º PA'!$P$5:$P$2010=K$1),('Diário 4º PA'!$F$5:$F$2010))+SUMPRODUCT(-(Comp.!$D$5:$D$254='Analítico Cp.'!$B127),-(Comp.!$L$5:$L$254=K$1),(Comp.!$E$5:$E$254))</f>
        <v>0</v>
      </c>
      <c r="L127" s="15">
        <f>SUMPRODUCT(-('Diário 1º PA'!$E$5:$E$1982='Analítico Cp.'!$B127),-('Diário 1º PA'!$P$5:$P$1982=L$1),('Diário 1º PA'!$F$5:$F$1982))+SUMPRODUCT(-('Diário 2º PA'!$E$5:$E$2027='Analítico Cp.'!$B127),-('Diário 2º PA'!$P$5:$P$2027=L$1),('Diário 2º PA'!$F$5:$F$2027))+SUMPRODUCT(-('Diário 3º PA'!$E$5:$E$2043='Analítico Cp.'!$B127),-('Diário 3º PA'!$P$5:$P$2043=L$1),('Diário 3º PA'!$F$5:$F$2043))+SUMPRODUCT(-('Diário 4º PA'!$E$5:$E$2010='Analítico Cp.'!$B127),-('Diário 4º PA'!$P$5:$P$2010=L$1),('Diário 4º PA'!$F$5:$F$2010))+SUMPRODUCT(-(Comp.!$D$5:$D$254='Analítico Cp.'!$B127),-(Comp.!$L$5:$L$254=L$1),(Comp.!$E$5:$E$254))</f>
        <v>0</v>
      </c>
      <c r="M127" s="15">
        <f>SUMPRODUCT(-('Diário 1º PA'!$E$5:$E$1982='Analítico Cp.'!$B127),-('Diário 1º PA'!$P$5:$P$1982=M$1),('Diário 1º PA'!$F$5:$F$1982))+SUMPRODUCT(-('Diário 2º PA'!$E$5:$E$2027='Analítico Cp.'!$B127),-('Diário 2º PA'!$P$5:$P$2027=M$1),('Diário 2º PA'!$F$5:$F$2027))+SUMPRODUCT(-('Diário 3º PA'!$E$5:$E$2043='Analítico Cp.'!$B127),-('Diário 3º PA'!$P$5:$P$2043=M$1),('Diário 3º PA'!$F$5:$F$2043))+SUMPRODUCT(-('Diário 4º PA'!$E$5:$E$2010='Analítico Cp.'!$B127),-('Diário 4º PA'!$P$5:$P$2010=M$1),('Diário 4º PA'!$F$5:$F$2010))+SUMPRODUCT(-(Comp.!$D$5:$D$254='Analítico Cp.'!$B127),-(Comp.!$L$5:$L$254=M$1),(Comp.!$E$5:$E$254))</f>
        <v>0</v>
      </c>
      <c r="N127" s="15">
        <f>SUMPRODUCT(-('Diário 1º PA'!$E$5:$E$1982='Analítico Cp.'!$B127),-('Diário 1º PA'!$P$5:$P$1982=N$1),('Diário 1º PA'!$F$5:$F$1982))+SUMPRODUCT(-('Diário 2º PA'!$E$5:$E$2027='Analítico Cp.'!$B127),-('Diário 2º PA'!$P$5:$P$2027=N$1),('Diário 2º PA'!$F$5:$F$2027))+SUMPRODUCT(-('Diário 3º PA'!$E$5:$E$2043='Analítico Cp.'!$B127),-('Diário 3º PA'!$P$5:$P$2043=N$1),('Diário 3º PA'!$F$5:$F$2043))+SUMPRODUCT(-('Diário 4º PA'!$E$5:$E$2010='Analítico Cp.'!$B127),-('Diário 4º PA'!$P$5:$P$2010=N$1),('Diário 4º PA'!$F$5:$F$2010))+SUMPRODUCT(-(Comp.!$D$5:$D$254='Analítico Cp.'!$B127),-(Comp.!$L$5:$L$254=N$1),(Comp.!$E$5:$E$254))</f>
        <v>0</v>
      </c>
      <c r="O127" s="16">
        <f t="shared" si="15"/>
        <v>0</v>
      </c>
      <c r="P127" s="191">
        <f t="shared" si="14"/>
        <v>0</v>
      </c>
    </row>
    <row r="128" spans="1:16" ht="23.25" customHeight="1" x14ac:dyDescent="0.2">
      <c r="A128" s="68" t="s">
        <v>368</v>
      </c>
      <c r="B128" s="114" t="s">
        <v>383</v>
      </c>
      <c r="C128" s="15">
        <f>SUMPRODUCT(-('Diário 1º PA'!$E$5:$E$1982='Analítico Cp.'!$B128),-('Diário 1º PA'!$P$5:$P$1982=C$1),('Diário 1º PA'!$F$5:$F$1982))+SUMPRODUCT(-('Diário 2º PA'!$E$5:$E$2027='Analítico Cp.'!$B128),-('Diário 2º PA'!$P$5:$P$2027=C$1),('Diário 2º PA'!$F$5:$F$2027))+SUMPRODUCT(-('Diário 3º PA'!$E$5:$E$2043='Analítico Cp.'!$B128),-('Diário 3º PA'!$P$5:$P$2043=C$1),('Diário 3º PA'!$F$5:$F$2043))+SUMPRODUCT(-('Diário 4º PA'!$E$5:$E$2010='Analítico Cp.'!$B128),-('Diário 4º PA'!$P$5:$P$2010=C$1),('Diário 4º PA'!$F$5:$F$2010))+SUMPRODUCT(-(Comp.!$D$5:$D$254='Analítico Cp.'!$B128),-(Comp.!$L$5:$L$254=C$1),(Comp.!$E$5:$E$254))</f>
        <v>0</v>
      </c>
      <c r="D128" s="15">
        <f>SUMPRODUCT(-('Diário 1º PA'!$E$5:$E$1982='Analítico Cp.'!$B128),-('Diário 1º PA'!$P$5:$P$1982=D$1),('Diário 1º PA'!$F$5:$F$1982))+SUMPRODUCT(-('Diário 2º PA'!$E$5:$E$2027='Analítico Cp.'!$B128),-('Diário 2º PA'!$P$5:$P$2027=D$1),('Diário 2º PA'!$F$5:$F$2027))+SUMPRODUCT(-('Diário 3º PA'!$E$5:$E$2043='Analítico Cp.'!$B128),-('Diário 3º PA'!$P$5:$P$2043=D$1),('Diário 3º PA'!$F$5:$F$2043))+SUMPRODUCT(-('Diário 4º PA'!$E$5:$E$2010='Analítico Cp.'!$B128),-('Diário 4º PA'!$P$5:$P$2010=D$1),('Diário 4º PA'!$F$5:$F$2010))+SUMPRODUCT(-(Comp.!$D$5:$D$254='Analítico Cp.'!$B128),-(Comp.!$L$5:$L$254=D$1),(Comp.!$E$5:$E$254))</f>
        <v>0</v>
      </c>
      <c r="E128" s="15">
        <f>SUMPRODUCT(-('Diário 1º PA'!$E$5:$E$1982='Analítico Cp.'!$B128),-('Diário 1º PA'!$P$5:$P$1982=E$1),('Diário 1º PA'!$F$5:$F$1982))+SUMPRODUCT(-('Diário 2º PA'!$E$5:$E$2027='Analítico Cp.'!$B128),-('Diário 2º PA'!$P$5:$P$2027=E$1),('Diário 2º PA'!$F$5:$F$2027))+SUMPRODUCT(-('Diário 3º PA'!$E$5:$E$2043='Analítico Cp.'!$B128),-('Diário 3º PA'!$P$5:$P$2043=E$1),('Diário 3º PA'!$F$5:$F$2043))+SUMPRODUCT(-('Diário 4º PA'!$E$5:$E$2010='Analítico Cp.'!$B128),-('Diário 4º PA'!$P$5:$P$2010=E$1),('Diário 4º PA'!$F$5:$F$2010))+SUMPRODUCT(-(Comp.!$D$5:$D$254='Analítico Cp.'!$B128),-(Comp.!$L$5:$L$254=E$1),(Comp.!$E$5:$E$254))</f>
        <v>388.87</v>
      </c>
      <c r="F128" s="15">
        <f>SUMPRODUCT(-('Diário 1º PA'!$E$5:$E$1982='Analítico Cp.'!$B128),-('Diário 1º PA'!$P$5:$P$1982=F$1),('Diário 1º PA'!$F$5:$F$1982))+SUMPRODUCT(-('Diário 2º PA'!$E$5:$E$2027='Analítico Cp.'!$B128),-('Diário 2º PA'!$P$5:$P$2027=F$1),('Diário 2º PA'!$F$5:$F$2027))+SUMPRODUCT(-('Diário 3º PA'!$E$5:$E$2043='Analítico Cp.'!$B128),-('Diário 3º PA'!$P$5:$P$2043=F$1),('Diário 3º PA'!$F$5:$F$2043))+SUMPRODUCT(-('Diário 4º PA'!$E$5:$E$2010='Analítico Cp.'!$B128),-('Diário 4º PA'!$P$5:$P$2010=F$1),('Diário 4º PA'!$F$5:$F$2010))+SUMPRODUCT(-(Comp.!$D$5:$D$254='Analítico Cp.'!$B128),-(Comp.!$L$5:$L$254=F$1),(Comp.!$E$5:$E$254))</f>
        <v>0</v>
      </c>
      <c r="G128" s="15">
        <f>SUMPRODUCT(-('Diário 1º PA'!$E$5:$E$1982='Analítico Cp.'!$B128),-('Diário 1º PA'!$P$5:$P$1982=G$1),('Diário 1º PA'!$F$5:$F$1982))+SUMPRODUCT(-('Diário 2º PA'!$E$5:$E$2027='Analítico Cp.'!$B128),-('Diário 2º PA'!$P$5:$P$2027=G$1),('Diário 2º PA'!$F$5:$F$2027))+SUMPRODUCT(-('Diário 3º PA'!$E$5:$E$2043='Analítico Cp.'!$B128),-('Diário 3º PA'!$P$5:$P$2043=G$1),('Diário 3º PA'!$F$5:$F$2043))+SUMPRODUCT(-('Diário 4º PA'!$E$5:$E$2010='Analítico Cp.'!$B128),-('Diário 4º PA'!$P$5:$P$2010=G$1),('Diário 4º PA'!$F$5:$F$2010))+SUMPRODUCT(-(Comp.!$D$5:$D$254='Analítico Cp.'!$B128),-(Comp.!$L$5:$L$254=G$1),(Comp.!$E$5:$E$254))</f>
        <v>0</v>
      </c>
      <c r="H128" s="15">
        <f>SUMPRODUCT(-('Diário 1º PA'!$E$5:$E$1982='Analítico Cp.'!$B128),-('Diário 1º PA'!$P$5:$P$1982=H$1),('Diário 1º PA'!$F$5:$F$1982))+SUMPRODUCT(-('Diário 2º PA'!$E$5:$E$2027='Analítico Cp.'!$B128),-('Diário 2º PA'!$P$5:$P$2027=H$1),('Diário 2º PA'!$F$5:$F$2027))+SUMPRODUCT(-('Diário 3º PA'!$E$5:$E$2043='Analítico Cp.'!$B128),-('Diário 3º PA'!$P$5:$P$2043=H$1),('Diário 3º PA'!$F$5:$F$2043))+SUMPRODUCT(-('Diário 4º PA'!$E$5:$E$2010='Analítico Cp.'!$B128),-('Diário 4º PA'!$P$5:$P$2010=H$1),('Diário 4º PA'!$F$5:$F$2010))+SUMPRODUCT(-(Comp.!$D$5:$D$254='Analítico Cp.'!$B128),-(Comp.!$L$5:$L$254=H$1),(Comp.!$E$5:$E$254))</f>
        <v>0</v>
      </c>
      <c r="I128" s="15">
        <f>SUMPRODUCT(-('Diário 1º PA'!$E$5:$E$1982='Analítico Cp.'!$B128),-('Diário 1º PA'!$P$5:$P$1982=I$1),('Diário 1º PA'!$F$5:$F$1982))+SUMPRODUCT(-('Diário 2º PA'!$E$5:$E$2027='Analítico Cp.'!$B128),-('Diário 2º PA'!$P$5:$P$2027=I$1),('Diário 2º PA'!$F$5:$F$2027))+SUMPRODUCT(-('Diário 3º PA'!$E$5:$E$2043='Analítico Cp.'!$B128),-('Diário 3º PA'!$P$5:$P$2043=I$1),('Diário 3º PA'!$F$5:$F$2043))+SUMPRODUCT(-('Diário 4º PA'!$E$5:$E$2010='Analítico Cp.'!$B128),-('Diário 4º PA'!$P$5:$P$2010=I$1),('Diário 4º PA'!$F$5:$F$2010))+SUMPRODUCT(-(Comp.!$D$5:$D$254='Analítico Cp.'!$B128),-(Comp.!$L$5:$L$254=I$1),(Comp.!$E$5:$E$254))</f>
        <v>0</v>
      </c>
      <c r="J128" s="15">
        <f>SUMPRODUCT(-('Diário 1º PA'!$E$5:$E$1982='Analítico Cp.'!$B128),-('Diário 1º PA'!$P$5:$P$1982=J$1),('Diário 1º PA'!$F$5:$F$1982))+SUMPRODUCT(-('Diário 2º PA'!$E$5:$E$2027='Analítico Cp.'!$B128),-('Diário 2º PA'!$P$5:$P$2027=J$1),('Diário 2º PA'!$F$5:$F$2027))+SUMPRODUCT(-('Diário 3º PA'!$E$5:$E$2043='Analítico Cp.'!$B128),-('Diário 3º PA'!$P$5:$P$2043=J$1),('Diário 3º PA'!$F$5:$F$2043))+SUMPRODUCT(-('Diário 4º PA'!$E$5:$E$2010='Analítico Cp.'!$B128),-('Diário 4º PA'!$P$5:$P$2010=J$1),('Diário 4º PA'!$F$5:$F$2010))+SUMPRODUCT(-(Comp.!$D$5:$D$254='Analítico Cp.'!$B128),-(Comp.!$L$5:$L$254=J$1),(Comp.!$E$5:$E$254))</f>
        <v>0</v>
      </c>
      <c r="K128" s="15">
        <f>SUMPRODUCT(-('Diário 1º PA'!$E$5:$E$1982='Analítico Cp.'!$B128),-('Diário 1º PA'!$P$5:$P$1982=K$1),('Diário 1º PA'!$F$5:$F$1982))+SUMPRODUCT(-('Diário 2º PA'!$E$5:$E$2027='Analítico Cp.'!$B128),-('Diário 2º PA'!$P$5:$P$2027=K$1),('Diário 2º PA'!$F$5:$F$2027))+SUMPRODUCT(-('Diário 3º PA'!$E$5:$E$2043='Analítico Cp.'!$B128),-('Diário 3º PA'!$P$5:$P$2043=K$1),('Diário 3º PA'!$F$5:$F$2043))+SUMPRODUCT(-('Diário 4º PA'!$E$5:$E$2010='Analítico Cp.'!$B128),-('Diário 4º PA'!$P$5:$P$2010=K$1),('Diário 4º PA'!$F$5:$F$2010))+SUMPRODUCT(-(Comp.!$D$5:$D$254='Analítico Cp.'!$B128),-(Comp.!$L$5:$L$254=K$1),(Comp.!$E$5:$E$254))</f>
        <v>0</v>
      </c>
      <c r="L128" s="15">
        <f>SUMPRODUCT(-('Diário 1º PA'!$E$5:$E$1982='Analítico Cp.'!$B128),-('Diário 1º PA'!$P$5:$P$1982=L$1),('Diário 1º PA'!$F$5:$F$1982))+SUMPRODUCT(-('Diário 2º PA'!$E$5:$E$2027='Analítico Cp.'!$B128),-('Diário 2º PA'!$P$5:$P$2027=L$1),('Diário 2º PA'!$F$5:$F$2027))+SUMPRODUCT(-('Diário 3º PA'!$E$5:$E$2043='Analítico Cp.'!$B128),-('Diário 3º PA'!$P$5:$P$2043=L$1),('Diário 3º PA'!$F$5:$F$2043))+SUMPRODUCT(-('Diário 4º PA'!$E$5:$E$2010='Analítico Cp.'!$B128),-('Diário 4º PA'!$P$5:$P$2010=L$1),('Diário 4º PA'!$F$5:$F$2010))+SUMPRODUCT(-(Comp.!$D$5:$D$254='Analítico Cp.'!$B128),-(Comp.!$L$5:$L$254=L$1),(Comp.!$E$5:$E$254))</f>
        <v>0</v>
      </c>
      <c r="M128" s="15">
        <f>SUMPRODUCT(-('Diário 1º PA'!$E$5:$E$1982='Analítico Cp.'!$B128),-('Diário 1º PA'!$P$5:$P$1982=M$1),('Diário 1º PA'!$F$5:$F$1982))+SUMPRODUCT(-('Diário 2º PA'!$E$5:$E$2027='Analítico Cp.'!$B128),-('Diário 2º PA'!$P$5:$P$2027=M$1),('Diário 2º PA'!$F$5:$F$2027))+SUMPRODUCT(-('Diário 3º PA'!$E$5:$E$2043='Analítico Cp.'!$B128),-('Diário 3º PA'!$P$5:$P$2043=M$1),('Diário 3º PA'!$F$5:$F$2043))+SUMPRODUCT(-('Diário 4º PA'!$E$5:$E$2010='Analítico Cp.'!$B128),-('Diário 4º PA'!$P$5:$P$2010=M$1),('Diário 4º PA'!$F$5:$F$2010))+SUMPRODUCT(-(Comp.!$D$5:$D$254='Analítico Cp.'!$B128),-(Comp.!$L$5:$L$254=M$1),(Comp.!$E$5:$E$254))</f>
        <v>0</v>
      </c>
      <c r="N128" s="15">
        <f>SUMPRODUCT(-('Diário 1º PA'!$E$5:$E$1982='Analítico Cp.'!$B128),-('Diário 1º PA'!$P$5:$P$1982=N$1),('Diário 1º PA'!$F$5:$F$1982))+SUMPRODUCT(-('Diário 2º PA'!$E$5:$E$2027='Analítico Cp.'!$B128),-('Diário 2º PA'!$P$5:$P$2027=N$1),('Diário 2º PA'!$F$5:$F$2027))+SUMPRODUCT(-('Diário 3º PA'!$E$5:$E$2043='Analítico Cp.'!$B128),-('Diário 3º PA'!$P$5:$P$2043=N$1),('Diário 3º PA'!$F$5:$F$2043))+SUMPRODUCT(-('Diário 4º PA'!$E$5:$E$2010='Analítico Cp.'!$B128),-('Diário 4º PA'!$P$5:$P$2010=N$1),('Diário 4º PA'!$F$5:$F$2010))+SUMPRODUCT(-(Comp.!$D$5:$D$254='Analítico Cp.'!$B128),-(Comp.!$L$5:$L$254=N$1),(Comp.!$E$5:$E$254))</f>
        <v>0</v>
      </c>
      <c r="O128" s="16">
        <f t="shared" si="15"/>
        <v>388.87</v>
      </c>
      <c r="P128" s="191">
        <f t="shared" si="14"/>
        <v>3.3654430923928166E-5</v>
      </c>
    </row>
    <row r="129" spans="1:16" ht="23.25" customHeight="1" x14ac:dyDescent="0.2">
      <c r="A129" s="68" t="s">
        <v>369</v>
      </c>
      <c r="B129" s="114" t="s">
        <v>384</v>
      </c>
      <c r="C129" s="15">
        <f>SUMPRODUCT(-('Diário 1º PA'!$E$5:$E$1982='Analítico Cp.'!$B129),-('Diário 1º PA'!$P$5:$P$1982=C$1),('Diário 1º PA'!$F$5:$F$1982))+SUMPRODUCT(-('Diário 2º PA'!$E$5:$E$2027='Analítico Cp.'!$B129),-('Diário 2º PA'!$P$5:$P$2027=C$1),('Diário 2º PA'!$F$5:$F$2027))+SUMPRODUCT(-('Diário 3º PA'!$E$5:$E$2043='Analítico Cp.'!$B129),-('Diário 3º PA'!$P$5:$P$2043=C$1),('Diário 3º PA'!$F$5:$F$2043))+SUMPRODUCT(-('Diário 4º PA'!$E$5:$E$2010='Analítico Cp.'!$B129),-('Diário 4º PA'!$P$5:$P$2010=C$1),('Diário 4º PA'!$F$5:$F$2010))+SUMPRODUCT(-(Comp.!$D$5:$D$254='Analítico Cp.'!$B129),-(Comp.!$L$5:$L$254=C$1),(Comp.!$E$5:$E$254))</f>
        <v>435</v>
      </c>
      <c r="D129" s="15">
        <f>SUMPRODUCT(-('Diário 1º PA'!$E$5:$E$1982='Analítico Cp.'!$B129),-('Diário 1º PA'!$P$5:$P$1982=D$1),('Diário 1º PA'!$F$5:$F$1982))+SUMPRODUCT(-('Diário 2º PA'!$E$5:$E$2027='Analítico Cp.'!$B129),-('Diário 2º PA'!$P$5:$P$2027=D$1),('Diário 2º PA'!$F$5:$F$2027))+SUMPRODUCT(-('Diário 3º PA'!$E$5:$E$2043='Analítico Cp.'!$B129),-('Diário 3º PA'!$P$5:$P$2043=D$1),('Diário 3º PA'!$F$5:$F$2043))+SUMPRODUCT(-('Diário 4º PA'!$E$5:$E$2010='Analítico Cp.'!$B129),-('Diário 4º PA'!$P$5:$P$2010=D$1),('Diário 4º PA'!$F$5:$F$2010))+SUMPRODUCT(-(Comp.!$D$5:$D$254='Analítico Cp.'!$B129),-(Comp.!$L$5:$L$254=D$1),(Comp.!$E$5:$E$254))</f>
        <v>6956.4</v>
      </c>
      <c r="E129" s="15">
        <f>SUMPRODUCT(-('Diário 1º PA'!$E$5:$E$1982='Analítico Cp.'!$B129),-('Diário 1º PA'!$P$5:$P$1982=E$1),('Diário 1º PA'!$F$5:$F$1982))+SUMPRODUCT(-('Diário 2º PA'!$E$5:$E$2027='Analítico Cp.'!$B129),-('Diário 2º PA'!$P$5:$P$2027=E$1),('Diário 2º PA'!$F$5:$F$2027))+SUMPRODUCT(-('Diário 3º PA'!$E$5:$E$2043='Analítico Cp.'!$B129),-('Diário 3º PA'!$P$5:$P$2043=E$1),('Diário 3º PA'!$F$5:$F$2043))+SUMPRODUCT(-('Diário 4º PA'!$E$5:$E$2010='Analítico Cp.'!$B129),-('Diário 4º PA'!$P$5:$P$2010=E$1),('Diário 4º PA'!$F$5:$F$2010))+SUMPRODUCT(-(Comp.!$D$5:$D$254='Analítico Cp.'!$B129),-(Comp.!$L$5:$L$254=E$1),(Comp.!$E$5:$E$254))</f>
        <v>6574.8799999999992</v>
      </c>
      <c r="F129" s="15">
        <f>SUMPRODUCT(-('Diário 1º PA'!$E$5:$E$1982='Analítico Cp.'!$B129),-('Diário 1º PA'!$P$5:$P$1982=F$1),('Diário 1º PA'!$F$5:$F$1982))+SUMPRODUCT(-('Diário 2º PA'!$E$5:$E$2027='Analítico Cp.'!$B129),-('Diário 2º PA'!$P$5:$P$2027=F$1),('Diário 2º PA'!$F$5:$F$2027))+SUMPRODUCT(-('Diário 3º PA'!$E$5:$E$2043='Analítico Cp.'!$B129),-('Diário 3º PA'!$P$5:$P$2043=F$1),('Diário 3º PA'!$F$5:$F$2043))+SUMPRODUCT(-('Diário 4º PA'!$E$5:$E$2010='Analítico Cp.'!$B129),-('Diário 4º PA'!$P$5:$P$2010=F$1),('Diário 4º PA'!$F$5:$F$2010))+SUMPRODUCT(-(Comp.!$D$5:$D$254='Analítico Cp.'!$B129),-(Comp.!$L$5:$L$254=F$1),(Comp.!$E$5:$E$254))</f>
        <v>0</v>
      </c>
      <c r="G129" s="15">
        <f>SUMPRODUCT(-('Diário 1º PA'!$E$5:$E$1982='Analítico Cp.'!$B129),-('Diário 1º PA'!$P$5:$P$1982=G$1),('Diário 1º PA'!$F$5:$F$1982))+SUMPRODUCT(-('Diário 2º PA'!$E$5:$E$2027='Analítico Cp.'!$B129),-('Diário 2º PA'!$P$5:$P$2027=G$1),('Diário 2º PA'!$F$5:$F$2027))+SUMPRODUCT(-('Diário 3º PA'!$E$5:$E$2043='Analítico Cp.'!$B129),-('Diário 3º PA'!$P$5:$P$2043=G$1),('Diário 3º PA'!$F$5:$F$2043))+SUMPRODUCT(-('Diário 4º PA'!$E$5:$E$2010='Analítico Cp.'!$B129),-('Diário 4º PA'!$P$5:$P$2010=G$1),('Diário 4º PA'!$F$5:$F$2010))+SUMPRODUCT(-(Comp.!$D$5:$D$254='Analítico Cp.'!$B129),-(Comp.!$L$5:$L$254=G$1),(Comp.!$E$5:$E$254))</f>
        <v>0</v>
      </c>
      <c r="H129" s="15">
        <f>SUMPRODUCT(-('Diário 1º PA'!$E$5:$E$1982='Analítico Cp.'!$B129),-('Diário 1º PA'!$P$5:$P$1982=H$1),('Diário 1º PA'!$F$5:$F$1982))+SUMPRODUCT(-('Diário 2º PA'!$E$5:$E$2027='Analítico Cp.'!$B129),-('Diário 2º PA'!$P$5:$P$2027=H$1),('Diário 2º PA'!$F$5:$F$2027))+SUMPRODUCT(-('Diário 3º PA'!$E$5:$E$2043='Analítico Cp.'!$B129),-('Diário 3º PA'!$P$5:$P$2043=H$1),('Diário 3º PA'!$F$5:$F$2043))+SUMPRODUCT(-('Diário 4º PA'!$E$5:$E$2010='Analítico Cp.'!$B129),-('Diário 4º PA'!$P$5:$P$2010=H$1),('Diário 4º PA'!$F$5:$F$2010))+SUMPRODUCT(-(Comp.!$D$5:$D$254='Analítico Cp.'!$B129),-(Comp.!$L$5:$L$254=H$1),(Comp.!$E$5:$E$254))</f>
        <v>0</v>
      </c>
      <c r="I129" s="15">
        <f>SUMPRODUCT(-('Diário 1º PA'!$E$5:$E$1982='Analítico Cp.'!$B129),-('Diário 1º PA'!$P$5:$P$1982=I$1),('Diário 1º PA'!$F$5:$F$1982))+SUMPRODUCT(-('Diário 2º PA'!$E$5:$E$2027='Analítico Cp.'!$B129),-('Diário 2º PA'!$P$5:$P$2027=I$1),('Diário 2º PA'!$F$5:$F$2027))+SUMPRODUCT(-('Diário 3º PA'!$E$5:$E$2043='Analítico Cp.'!$B129),-('Diário 3º PA'!$P$5:$P$2043=I$1),('Diário 3º PA'!$F$5:$F$2043))+SUMPRODUCT(-('Diário 4º PA'!$E$5:$E$2010='Analítico Cp.'!$B129),-('Diário 4º PA'!$P$5:$P$2010=I$1),('Diário 4º PA'!$F$5:$F$2010))+SUMPRODUCT(-(Comp.!$D$5:$D$254='Analítico Cp.'!$B129),-(Comp.!$L$5:$L$254=I$1),(Comp.!$E$5:$E$254))</f>
        <v>0</v>
      </c>
      <c r="J129" s="15">
        <f>SUMPRODUCT(-('Diário 1º PA'!$E$5:$E$1982='Analítico Cp.'!$B129),-('Diário 1º PA'!$P$5:$P$1982=J$1),('Diário 1º PA'!$F$5:$F$1982))+SUMPRODUCT(-('Diário 2º PA'!$E$5:$E$2027='Analítico Cp.'!$B129),-('Diário 2º PA'!$P$5:$P$2027=J$1),('Diário 2º PA'!$F$5:$F$2027))+SUMPRODUCT(-('Diário 3º PA'!$E$5:$E$2043='Analítico Cp.'!$B129),-('Diário 3º PA'!$P$5:$P$2043=J$1),('Diário 3º PA'!$F$5:$F$2043))+SUMPRODUCT(-('Diário 4º PA'!$E$5:$E$2010='Analítico Cp.'!$B129),-('Diário 4º PA'!$P$5:$P$2010=J$1),('Diário 4º PA'!$F$5:$F$2010))+SUMPRODUCT(-(Comp.!$D$5:$D$254='Analítico Cp.'!$B129),-(Comp.!$L$5:$L$254=J$1),(Comp.!$E$5:$E$254))</f>
        <v>0</v>
      </c>
      <c r="K129" s="15">
        <f>SUMPRODUCT(-('Diário 1º PA'!$E$5:$E$1982='Analítico Cp.'!$B129),-('Diário 1º PA'!$P$5:$P$1982=K$1),('Diário 1º PA'!$F$5:$F$1982))+SUMPRODUCT(-('Diário 2º PA'!$E$5:$E$2027='Analítico Cp.'!$B129),-('Diário 2º PA'!$P$5:$P$2027=K$1),('Diário 2º PA'!$F$5:$F$2027))+SUMPRODUCT(-('Diário 3º PA'!$E$5:$E$2043='Analítico Cp.'!$B129),-('Diário 3º PA'!$P$5:$P$2043=K$1),('Diário 3º PA'!$F$5:$F$2043))+SUMPRODUCT(-('Diário 4º PA'!$E$5:$E$2010='Analítico Cp.'!$B129),-('Diário 4º PA'!$P$5:$P$2010=K$1),('Diário 4º PA'!$F$5:$F$2010))+SUMPRODUCT(-(Comp.!$D$5:$D$254='Analítico Cp.'!$B129),-(Comp.!$L$5:$L$254=K$1),(Comp.!$E$5:$E$254))</f>
        <v>0</v>
      </c>
      <c r="L129" s="15">
        <f>SUMPRODUCT(-('Diário 1º PA'!$E$5:$E$1982='Analítico Cp.'!$B129),-('Diário 1º PA'!$P$5:$P$1982=L$1),('Diário 1º PA'!$F$5:$F$1982))+SUMPRODUCT(-('Diário 2º PA'!$E$5:$E$2027='Analítico Cp.'!$B129),-('Diário 2º PA'!$P$5:$P$2027=L$1),('Diário 2º PA'!$F$5:$F$2027))+SUMPRODUCT(-('Diário 3º PA'!$E$5:$E$2043='Analítico Cp.'!$B129),-('Diário 3º PA'!$P$5:$P$2043=L$1),('Diário 3º PA'!$F$5:$F$2043))+SUMPRODUCT(-('Diário 4º PA'!$E$5:$E$2010='Analítico Cp.'!$B129),-('Diário 4º PA'!$P$5:$P$2010=L$1),('Diário 4º PA'!$F$5:$F$2010))+SUMPRODUCT(-(Comp.!$D$5:$D$254='Analítico Cp.'!$B129),-(Comp.!$L$5:$L$254=L$1),(Comp.!$E$5:$E$254))</f>
        <v>0</v>
      </c>
      <c r="M129" s="15">
        <f>SUMPRODUCT(-('Diário 1º PA'!$E$5:$E$1982='Analítico Cp.'!$B129),-('Diário 1º PA'!$P$5:$P$1982=M$1),('Diário 1º PA'!$F$5:$F$1982))+SUMPRODUCT(-('Diário 2º PA'!$E$5:$E$2027='Analítico Cp.'!$B129),-('Diário 2º PA'!$P$5:$P$2027=M$1),('Diário 2º PA'!$F$5:$F$2027))+SUMPRODUCT(-('Diário 3º PA'!$E$5:$E$2043='Analítico Cp.'!$B129),-('Diário 3º PA'!$P$5:$P$2043=M$1),('Diário 3º PA'!$F$5:$F$2043))+SUMPRODUCT(-('Diário 4º PA'!$E$5:$E$2010='Analítico Cp.'!$B129),-('Diário 4º PA'!$P$5:$P$2010=M$1),('Diário 4º PA'!$F$5:$F$2010))+SUMPRODUCT(-(Comp.!$D$5:$D$254='Analítico Cp.'!$B129),-(Comp.!$L$5:$L$254=M$1),(Comp.!$E$5:$E$254))</f>
        <v>0</v>
      </c>
      <c r="N129" s="15">
        <f>SUMPRODUCT(-('Diário 1º PA'!$E$5:$E$1982='Analítico Cp.'!$B129),-('Diário 1º PA'!$P$5:$P$1982=N$1),('Diário 1º PA'!$F$5:$F$1982))+SUMPRODUCT(-('Diário 2º PA'!$E$5:$E$2027='Analítico Cp.'!$B129),-('Diário 2º PA'!$P$5:$P$2027=N$1),('Diário 2º PA'!$F$5:$F$2027))+SUMPRODUCT(-('Diário 3º PA'!$E$5:$E$2043='Analítico Cp.'!$B129),-('Diário 3º PA'!$P$5:$P$2043=N$1),('Diário 3º PA'!$F$5:$F$2043))+SUMPRODUCT(-('Diário 4º PA'!$E$5:$E$2010='Analítico Cp.'!$B129),-('Diário 4º PA'!$P$5:$P$2010=N$1),('Diário 4º PA'!$F$5:$F$2010))+SUMPRODUCT(-(Comp.!$D$5:$D$254='Analítico Cp.'!$B129),-(Comp.!$L$5:$L$254=N$1),(Comp.!$E$5:$E$254))</f>
        <v>0</v>
      </c>
      <c r="O129" s="16">
        <f t="shared" si="15"/>
        <v>13966.279999999999</v>
      </c>
      <c r="P129" s="191">
        <f t="shared" si="14"/>
        <v>1.2087000939240348E-3</v>
      </c>
    </row>
    <row r="130" spans="1:16" ht="23.25" customHeight="1" x14ac:dyDescent="0.2">
      <c r="A130" s="68" t="s">
        <v>370</v>
      </c>
      <c r="B130" s="114" t="s">
        <v>385</v>
      </c>
      <c r="C130" s="15">
        <f>SUMPRODUCT(-('Diário 1º PA'!$E$5:$E$1982='Analítico Cp.'!$B130),-('Diário 1º PA'!$P$5:$P$1982=C$1),('Diário 1º PA'!$F$5:$F$1982))+SUMPRODUCT(-('Diário 2º PA'!$E$5:$E$2027='Analítico Cp.'!$B130),-('Diário 2º PA'!$P$5:$P$2027=C$1),('Diário 2º PA'!$F$5:$F$2027))+SUMPRODUCT(-('Diário 3º PA'!$E$5:$E$2043='Analítico Cp.'!$B130),-('Diário 3º PA'!$P$5:$P$2043=C$1),('Diário 3º PA'!$F$5:$F$2043))+SUMPRODUCT(-('Diário 4º PA'!$E$5:$E$2010='Analítico Cp.'!$B130),-('Diário 4º PA'!$P$5:$P$2010=C$1),('Diário 4º PA'!$F$5:$F$2010))+SUMPRODUCT(-(Comp.!$D$5:$D$254='Analítico Cp.'!$B130),-(Comp.!$L$5:$L$254=C$1),(Comp.!$E$5:$E$254))</f>
        <v>0</v>
      </c>
      <c r="D130" s="15">
        <f>SUMPRODUCT(-('Diário 1º PA'!$E$5:$E$1982='Analítico Cp.'!$B130),-('Diário 1º PA'!$P$5:$P$1982=D$1),('Diário 1º PA'!$F$5:$F$1982))+SUMPRODUCT(-('Diário 2º PA'!$E$5:$E$2027='Analítico Cp.'!$B130),-('Diário 2º PA'!$P$5:$P$2027=D$1),('Diário 2º PA'!$F$5:$F$2027))+SUMPRODUCT(-('Diário 3º PA'!$E$5:$E$2043='Analítico Cp.'!$B130),-('Diário 3º PA'!$P$5:$P$2043=D$1),('Diário 3º PA'!$F$5:$F$2043))+SUMPRODUCT(-('Diário 4º PA'!$E$5:$E$2010='Analítico Cp.'!$B130),-('Diário 4º PA'!$P$5:$P$2010=D$1),('Diário 4º PA'!$F$5:$F$2010))+SUMPRODUCT(-(Comp.!$D$5:$D$254='Analítico Cp.'!$B130),-(Comp.!$L$5:$L$254=D$1),(Comp.!$E$5:$E$254))</f>
        <v>1533.74</v>
      </c>
      <c r="E130" s="15">
        <f>SUMPRODUCT(-('Diário 1º PA'!$E$5:$E$1982='Analítico Cp.'!$B130),-('Diário 1º PA'!$P$5:$P$1982=E$1),('Diário 1º PA'!$F$5:$F$1982))+SUMPRODUCT(-('Diário 2º PA'!$E$5:$E$2027='Analítico Cp.'!$B130),-('Diário 2º PA'!$P$5:$P$2027=E$1),('Diário 2º PA'!$F$5:$F$2027))+SUMPRODUCT(-('Diário 3º PA'!$E$5:$E$2043='Analítico Cp.'!$B130),-('Diário 3º PA'!$P$5:$P$2043=E$1),('Diário 3º PA'!$F$5:$F$2043))+SUMPRODUCT(-('Diário 4º PA'!$E$5:$E$2010='Analítico Cp.'!$B130),-('Diário 4º PA'!$P$5:$P$2010=E$1),('Diário 4º PA'!$F$5:$F$2010))+SUMPRODUCT(-(Comp.!$D$5:$D$254='Analítico Cp.'!$B130),-(Comp.!$L$5:$L$254=E$1),(Comp.!$E$5:$E$254))</f>
        <v>0</v>
      </c>
      <c r="F130" s="15">
        <f>SUMPRODUCT(-('Diário 1º PA'!$E$5:$E$1982='Analítico Cp.'!$B130),-('Diário 1º PA'!$P$5:$P$1982=F$1),('Diário 1º PA'!$F$5:$F$1982))+SUMPRODUCT(-('Diário 2º PA'!$E$5:$E$2027='Analítico Cp.'!$B130),-('Diário 2º PA'!$P$5:$P$2027=F$1),('Diário 2º PA'!$F$5:$F$2027))+SUMPRODUCT(-('Diário 3º PA'!$E$5:$E$2043='Analítico Cp.'!$B130),-('Diário 3º PA'!$P$5:$P$2043=F$1),('Diário 3º PA'!$F$5:$F$2043))+SUMPRODUCT(-('Diário 4º PA'!$E$5:$E$2010='Analítico Cp.'!$B130),-('Diário 4º PA'!$P$5:$P$2010=F$1),('Diário 4º PA'!$F$5:$F$2010))+SUMPRODUCT(-(Comp.!$D$5:$D$254='Analítico Cp.'!$B130),-(Comp.!$L$5:$L$254=F$1),(Comp.!$E$5:$E$254))</f>
        <v>0</v>
      </c>
      <c r="G130" s="15">
        <f>SUMPRODUCT(-('Diário 1º PA'!$E$5:$E$1982='Analítico Cp.'!$B130),-('Diário 1º PA'!$P$5:$P$1982=G$1),('Diário 1º PA'!$F$5:$F$1982))+SUMPRODUCT(-('Diário 2º PA'!$E$5:$E$2027='Analítico Cp.'!$B130),-('Diário 2º PA'!$P$5:$P$2027=G$1),('Diário 2º PA'!$F$5:$F$2027))+SUMPRODUCT(-('Diário 3º PA'!$E$5:$E$2043='Analítico Cp.'!$B130),-('Diário 3º PA'!$P$5:$P$2043=G$1),('Diário 3º PA'!$F$5:$F$2043))+SUMPRODUCT(-('Diário 4º PA'!$E$5:$E$2010='Analítico Cp.'!$B130),-('Diário 4º PA'!$P$5:$P$2010=G$1),('Diário 4º PA'!$F$5:$F$2010))+SUMPRODUCT(-(Comp.!$D$5:$D$254='Analítico Cp.'!$B130),-(Comp.!$L$5:$L$254=G$1),(Comp.!$E$5:$E$254))</f>
        <v>0</v>
      </c>
      <c r="H130" s="15">
        <f>SUMPRODUCT(-('Diário 1º PA'!$E$5:$E$1982='Analítico Cp.'!$B130),-('Diário 1º PA'!$P$5:$P$1982=H$1),('Diário 1º PA'!$F$5:$F$1982))+SUMPRODUCT(-('Diário 2º PA'!$E$5:$E$2027='Analítico Cp.'!$B130),-('Diário 2º PA'!$P$5:$P$2027=H$1),('Diário 2º PA'!$F$5:$F$2027))+SUMPRODUCT(-('Diário 3º PA'!$E$5:$E$2043='Analítico Cp.'!$B130),-('Diário 3º PA'!$P$5:$P$2043=H$1),('Diário 3º PA'!$F$5:$F$2043))+SUMPRODUCT(-('Diário 4º PA'!$E$5:$E$2010='Analítico Cp.'!$B130),-('Diário 4º PA'!$P$5:$P$2010=H$1),('Diário 4º PA'!$F$5:$F$2010))+SUMPRODUCT(-(Comp.!$D$5:$D$254='Analítico Cp.'!$B130),-(Comp.!$L$5:$L$254=H$1),(Comp.!$E$5:$E$254))</f>
        <v>0</v>
      </c>
      <c r="I130" s="15">
        <f>SUMPRODUCT(-('Diário 1º PA'!$E$5:$E$1982='Analítico Cp.'!$B130),-('Diário 1º PA'!$P$5:$P$1982=I$1),('Diário 1º PA'!$F$5:$F$1982))+SUMPRODUCT(-('Diário 2º PA'!$E$5:$E$2027='Analítico Cp.'!$B130),-('Diário 2º PA'!$P$5:$P$2027=I$1),('Diário 2º PA'!$F$5:$F$2027))+SUMPRODUCT(-('Diário 3º PA'!$E$5:$E$2043='Analítico Cp.'!$B130),-('Diário 3º PA'!$P$5:$P$2043=I$1),('Diário 3º PA'!$F$5:$F$2043))+SUMPRODUCT(-('Diário 4º PA'!$E$5:$E$2010='Analítico Cp.'!$B130),-('Diário 4º PA'!$P$5:$P$2010=I$1),('Diário 4º PA'!$F$5:$F$2010))+SUMPRODUCT(-(Comp.!$D$5:$D$254='Analítico Cp.'!$B130),-(Comp.!$L$5:$L$254=I$1),(Comp.!$E$5:$E$254))</f>
        <v>0</v>
      </c>
      <c r="J130" s="15">
        <f>SUMPRODUCT(-('Diário 1º PA'!$E$5:$E$1982='Analítico Cp.'!$B130),-('Diário 1º PA'!$P$5:$P$1982=J$1),('Diário 1º PA'!$F$5:$F$1982))+SUMPRODUCT(-('Diário 2º PA'!$E$5:$E$2027='Analítico Cp.'!$B130),-('Diário 2º PA'!$P$5:$P$2027=J$1),('Diário 2º PA'!$F$5:$F$2027))+SUMPRODUCT(-('Diário 3º PA'!$E$5:$E$2043='Analítico Cp.'!$B130),-('Diário 3º PA'!$P$5:$P$2043=J$1),('Diário 3º PA'!$F$5:$F$2043))+SUMPRODUCT(-('Diário 4º PA'!$E$5:$E$2010='Analítico Cp.'!$B130),-('Diário 4º PA'!$P$5:$P$2010=J$1),('Diário 4º PA'!$F$5:$F$2010))+SUMPRODUCT(-(Comp.!$D$5:$D$254='Analítico Cp.'!$B130),-(Comp.!$L$5:$L$254=J$1),(Comp.!$E$5:$E$254))</f>
        <v>0</v>
      </c>
      <c r="K130" s="15">
        <f>SUMPRODUCT(-('Diário 1º PA'!$E$5:$E$1982='Analítico Cp.'!$B130),-('Diário 1º PA'!$P$5:$P$1982=K$1),('Diário 1º PA'!$F$5:$F$1982))+SUMPRODUCT(-('Diário 2º PA'!$E$5:$E$2027='Analítico Cp.'!$B130),-('Diário 2º PA'!$P$5:$P$2027=K$1),('Diário 2º PA'!$F$5:$F$2027))+SUMPRODUCT(-('Diário 3º PA'!$E$5:$E$2043='Analítico Cp.'!$B130),-('Diário 3º PA'!$P$5:$P$2043=K$1),('Diário 3º PA'!$F$5:$F$2043))+SUMPRODUCT(-('Diário 4º PA'!$E$5:$E$2010='Analítico Cp.'!$B130),-('Diário 4º PA'!$P$5:$P$2010=K$1),('Diário 4º PA'!$F$5:$F$2010))+SUMPRODUCT(-(Comp.!$D$5:$D$254='Analítico Cp.'!$B130),-(Comp.!$L$5:$L$254=K$1),(Comp.!$E$5:$E$254))</f>
        <v>0</v>
      </c>
      <c r="L130" s="15">
        <f>SUMPRODUCT(-('Diário 1º PA'!$E$5:$E$1982='Analítico Cp.'!$B130),-('Diário 1º PA'!$P$5:$P$1982=L$1),('Diário 1º PA'!$F$5:$F$1982))+SUMPRODUCT(-('Diário 2º PA'!$E$5:$E$2027='Analítico Cp.'!$B130),-('Diário 2º PA'!$P$5:$P$2027=L$1),('Diário 2º PA'!$F$5:$F$2027))+SUMPRODUCT(-('Diário 3º PA'!$E$5:$E$2043='Analítico Cp.'!$B130),-('Diário 3º PA'!$P$5:$P$2043=L$1),('Diário 3º PA'!$F$5:$F$2043))+SUMPRODUCT(-('Diário 4º PA'!$E$5:$E$2010='Analítico Cp.'!$B130),-('Diário 4º PA'!$P$5:$P$2010=L$1),('Diário 4º PA'!$F$5:$F$2010))+SUMPRODUCT(-(Comp.!$D$5:$D$254='Analítico Cp.'!$B130),-(Comp.!$L$5:$L$254=L$1),(Comp.!$E$5:$E$254))</f>
        <v>0</v>
      </c>
      <c r="M130" s="15">
        <f>SUMPRODUCT(-('Diário 1º PA'!$E$5:$E$1982='Analítico Cp.'!$B130),-('Diário 1º PA'!$P$5:$P$1982=M$1),('Diário 1º PA'!$F$5:$F$1982))+SUMPRODUCT(-('Diário 2º PA'!$E$5:$E$2027='Analítico Cp.'!$B130),-('Diário 2º PA'!$P$5:$P$2027=M$1),('Diário 2º PA'!$F$5:$F$2027))+SUMPRODUCT(-('Diário 3º PA'!$E$5:$E$2043='Analítico Cp.'!$B130),-('Diário 3º PA'!$P$5:$P$2043=M$1),('Diário 3º PA'!$F$5:$F$2043))+SUMPRODUCT(-('Diário 4º PA'!$E$5:$E$2010='Analítico Cp.'!$B130),-('Diário 4º PA'!$P$5:$P$2010=M$1),('Diário 4º PA'!$F$5:$F$2010))+SUMPRODUCT(-(Comp.!$D$5:$D$254='Analítico Cp.'!$B130),-(Comp.!$L$5:$L$254=M$1),(Comp.!$E$5:$E$254))</f>
        <v>0</v>
      </c>
      <c r="N130" s="15">
        <f>SUMPRODUCT(-('Diário 1º PA'!$E$5:$E$1982='Analítico Cp.'!$B130),-('Diário 1º PA'!$P$5:$P$1982=N$1),('Diário 1º PA'!$F$5:$F$1982))+SUMPRODUCT(-('Diário 2º PA'!$E$5:$E$2027='Analítico Cp.'!$B130),-('Diário 2º PA'!$P$5:$P$2027=N$1),('Diário 2º PA'!$F$5:$F$2027))+SUMPRODUCT(-('Diário 3º PA'!$E$5:$E$2043='Analítico Cp.'!$B130),-('Diário 3º PA'!$P$5:$P$2043=N$1),('Diário 3º PA'!$F$5:$F$2043))+SUMPRODUCT(-('Diário 4º PA'!$E$5:$E$2010='Analítico Cp.'!$B130),-('Diário 4º PA'!$P$5:$P$2010=N$1),('Diário 4º PA'!$F$5:$F$2010))+SUMPRODUCT(-(Comp.!$D$5:$D$254='Analítico Cp.'!$B130),-(Comp.!$L$5:$L$254=N$1),(Comp.!$E$5:$E$254))</f>
        <v>0</v>
      </c>
      <c r="O130" s="16">
        <f t="shared" si="15"/>
        <v>1533.74</v>
      </c>
      <c r="P130" s="191">
        <f t="shared" si="14"/>
        <v>1.3273625346585128E-4</v>
      </c>
    </row>
    <row r="131" spans="1:16" ht="23.25" customHeight="1" x14ac:dyDescent="0.2">
      <c r="A131" s="68" t="s">
        <v>371</v>
      </c>
      <c r="B131" s="114" t="s">
        <v>386</v>
      </c>
      <c r="C131" s="15">
        <f>SUMPRODUCT(-('Diário 1º PA'!$E$5:$E$1982='Analítico Cp.'!$B131),-('Diário 1º PA'!$P$5:$P$1982=C$1),('Diário 1º PA'!$F$5:$F$1982))+SUMPRODUCT(-('Diário 2º PA'!$E$5:$E$2027='Analítico Cp.'!$B131),-('Diário 2º PA'!$P$5:$P$2027=C$1),('Diário 2º PA'!$F$5:$F$2027))+SUMPRODUCT(-('Diário 3º PA'!$E$5:$E$2043='Analítico Cp.'!$B131),-('Diário 3º PA'!$P$5:$P$2043=C$1),('Diário 3º PA'!$F$5:$F$2043))+SUMPRODUCT(-('Diário 4º PA'!$E$5:$E$2010='Analítico Cp.'!$B131),-('Diário 4º PA'!$P$5:$P$2010=C$1),('Diário 4º PA'!$F$5:$F$2010))+SUMPRODUCT(-(Comp.!$D$5:$D$254='Analítico Cp.'!$B131),-(Comp.!$L$5:$L$254=C$1),(Comp.!$E$5:$E$254))</f>
        <v>0</v>
      </c>
      <c r="D131" s="15">
        <f>SUMPRODUCT(-('Diário 1º PA'!$E$5:$E$1982='Analítico Cp.'!$B131),-('Diário 1º PA'!$P$5:$P$1982=D$1),('Diário 1º PA'!$F$5:$F$1982))+SUMPRODUCT(-('Diário 2º PA'!$E$5:$E$2027='Analítico Cp.'!$B131),-('Diário 2º PA'!$P$5:$P$2027=D$1),('Diário 2º PA'!$F$5:$F$2027))+SUMPRODUCT(-('Diário 3º PA'!$E$5:$E$2043='Analítico Cp.'!$B131),-('Diário 3º PA'!$P$5:$P$2043=D$1),('Diário 3º PA'!$F$5:$F$2043))+SUMPRODUCT(-('Diário 4º PA'!$E$5:$E$2010='Analítico Cp.'!$B131),-('Diário 4º PA'!$P$5:$P$2010=D$1),('Diário 4º PA'!$F$5:$F$2010))+SUMPRODUCT(-(Comp.!$D$5:$D$254='Analítico Cp.'!$B131),-(Comp.!$L$5:$L$254=D$1),(Comp.!$E$5:$E$254))</f>
        <v>4009.2533299999996</v>
      </c>
      <c r="E131" s="15">
        <f>SUMPRODUCT(-('Diário 1º PA'!$E$5:$E$1982='Analítico Cp.'!$B131),-('Diário 1º PA'!$P$5:$P$1982=E$1),('Diário 1º PA'!$F$5:$F$1982))+SUMPRODUCT(-('Diário 2º PA'!$E$5:$E$2027='Analítico Cp.'!$B131),-('Diário 2º PA'!$P$5:$P$2027=E$1),('Diário 2º PA'!$F$5:$F$2027))+SUMPRODUCT(-('Diário 3º PA'!$E$5:$E$2043='Analítico Cp.'!$B131),-('Diário 3º PA'!$P$5:$P$2043=E$1),('Diário 3º PA'!$F$5:$F$2043))+SUMPRODUCT(-('Diário 4º PA'!$E$5:$E$2010='Analítico Cp.'!$B131),-('Diário 4º PA'!$P$5:$P$2010=E$1),('Diário 4º PA'!$F$5:$F$2010))+SUMPRODUCT(-(Comp.!$D$5:$D$254='Analítico Cp.'!$B131),-(Comp.!$L$5:$L$254=E$1),(Comp.!$E$5:$E$254))</f>
        <v>936.35</v>
      </c>
      <c r="F131" s="15">
        <f>SUMPRODUCT(-('Diário 1º PA'!$E$5:$E$1982='Analítico Cp.'!$B131),-('Diário 1º PA'!$P$5:$P$1982=F$1),('Diário 1º PA'!$F$5:$F$1982))+SUMPRODUCT(-('Diário 2º PA'!$E$5:$E$2027='Analítico Cp.'!$B131),-('Diário 2º PA'!$P$5:$P$2027=F$1),('Diário 2º PA'!$F$5:$F$2027))+SUMPRODUCT(-('Diário 3º PA'!$E$5:$E$2043='Analítico Cp.'!$B131),-('Diário 3º PA'!$P$5:$P$2043=F$1),('Diário 3º PA'!$F$5:$F$2043))+SUMPRODUCT(-('Diário 4º PA'!$E$5:$E$2010='Analítico Cp.'!$B131),-('Diário 4º PA'!$P$5:$P$2010=F$1),('Diário 4º PA'!$F$5:$F$2010))+SUMPRODUCT(-(Comp.!$D$5:$D$254='Analítico Cp.'!$B131),-(Comp.!$L$5:$L$254=F$1),(Comp.!$E$5:$E$254))</f>
        <v>0</v>
      </c>
      <c r="G131" s="15">
        <f>SUMPRODUCT(-('Diário 1º PA'!$E$5:$E$1982='Analítico Cp.'!$B131),-('Diário 1º PA'!$P$5:$P$1982=G$1),('Diário 1º PA'!$F$5:$F$1982))+SUMPRODUCT(-('Diário 2º PA'!$E$5:$E$2027='Analítico Cp.'!$B131),-('Diário 2º PA'!$P$5:$P$2027=G$1),('Diário 2º PA'!$F$5:$F$2027))+SUMPRODUCT(-('Diário 3º PA'!$E$5:$E$2043='Analítico Cp.'!$B131),-('Diário 3º PA'!$P$5:$P$2043=G$1),('Diário 3º PA'!$F$5:$F$2043))+SUMPRODUCT(-('Diário 4º PA'!$E$5:$E$2010='Analítico Cp.'!$B131),-('Diário 4º PA'!$P$5:$P$2010=G$1),('Diário 4º PA'!$F$5:$F$2010))+SUMPRODUCT(-(Comp.!$D$5:$D$254='Analítico Cp.'!$B131),-(Comp.!$L$5:$L$254=G$1),(Comp.!$E$5:$E$254))</f>
        <v>0</v>
      </c>
      <c r="H131" s="15">
        <f>SUMPRODUCT(-('Diário 1º PA'!$E$5:$E$1982='Analítico Cp.'!$B131),-('Diário 1º PA'!$P$5:$P$1982=H$1),('Diário 1º PA'!$F$5:$F$1982))+SUMPRODUCT(-('Diário 2º PA'!$E$5:$E$2027='Analítico Cp.'!$B131),-('Diário 2º PA'!$P$5:$P$2027=H$1),('Diário 2º PA'!$F$5:$F$2027))+SUMPRODUCT(-('Diário 3º PA'!$E$5:$E$2043='Analítico Cp.'!$B131),-('Diário 3º PA'!$P$5:$P$2043=H$1),('Diário 3º PA'!$F$5:$F$2043))+SUMPRODUCT(-('Diário 4º PA'!$E$5:$E$2010='Analítico Cp.'!$B131),-('Diário 4º PA'!$P$5:$P$2010=H$1),('Diário 4º PA'!$F$5:$F$2010))+SUMPRODUCT(-(Comp.!$D$5:$D$254='Analítico Cp.'!$B131),-(Comp.!$L$5:$L$254=H$1),(Comp.!$E$5:$E$254))</f>
        <v>0</v>
      </c>
      <c r="I131" s="15">
        <f>SUMPRODUCT(-('Diário 1º PA'!$E$5:$E$1982='Analítico Cp.'!$B131),-('Diário 1º PA'!$P$5:$P$1982=I$1),('Diário 1º PA'!$F$5:$F$1982))+SUMPRODUCT(-('Diário 2º PA'!$E$5:$E$2027='Analítico Cp.'!$B131),-('Diário 2º PA'!$P$5:$P$2027=I$1),('Diário 2º PA'!$F$5:$F$2027))+SUMPRODUCT(-('Diário 3º PA'!$E$5:$E$2043='Analítico Cp.'!$B131),-('Diário 3º PA'!$P$5:$P$2043=I$1),('Diário 3º PA'!$F$5:$F$2043))+SUMPRODUCT(-('Diário 4º PA'!$E$5:$E$2010='Analítico Cp.'!$B131),-('Diário 4º PA'!$P$5:$P$2010=I$1),('Diário 4º PA'!$F$5:$F$2010))+SUMPRODUCT(-(Comp.!$D$5:$D$254='Analítico Cp.'!$B131),-(Comp.!$L$5:$L$254=I$1),(Comp.!$E$5:$E$254))</f>
        <v>0</v>
      </c>
      <c r="J131" s="15">
        <f>SUMPRODUCT(-('Diário 1º PA'!$E$5:$E$1982='Analítico Cp.'!$B131),-('Diário 1º PA'!$P$5:$P$1982=J$1),('Diário 1º PA'!$F$5:$F$1982))+SUMPRODUCT(-('Diário 2º PA'!$E$5:$E$2027='Analítico Cp.'!$B131),-('Diário 2º PA'!$P$5:$P$2027=J$1),('Diário 2º PA'!$F$5:$F$2027))+SUMPRODUCT(-('Diário 3º PA'!$E$5:$E$2043='Analítico Cp.'!$B131),-('Diário 3º PA'!$P$5:$P$2043=J$1),('Diário 3º PA'!$F$5:$F$2043))+SUMPRODUCT(-('Diário 4º PA'!$E$5:$E$2010='Analítico Cp.'!$B131),-('Diário 4º PA'!$P$5:$P$2010=J$1),('Diário 4º PA'!$F$5:$F$2010))+SUMPRODUCT(-(Comp.!$D$5:$D$254='Analítico Cp.'!$B131),-(Comp.!$L$5:$L$254=J$1),(Comp.!$E$5:$E$254))</f>
        <v>0</v>
      </c>
      <c r="K131" s="15">
        <f>SUMPRODUCT(-('Diário 1º PA'!$E$5:$E$1982='Analítico Cp.'!$B131),-('Diário 1º PA'!$P$5:$P$1982=K$1),('Diário 1º PA'!$F$5:$F$1982))+SUMPRODUCT(-('Diário 2º PA'!$E$5:$E$2027='Analítico Cp.'!$B131),-('Diário 2º PA'!$P$5:$P$2027=K$1),('Diário 2º PA'!$F$5:$F$2027))+SUMPRODUCT(-('Diário 3º PA'!$E$5:$E$2043='Analítico Cp.'!$B131),-('Diário 3º PA'!$P$5:$P$2043=K$1),('Diário 3º PA'!$F$5:$F$2043))+SUMPRODUCT(-('Diário 4º PA'!$E$5:$E$2010='Analítico Cp.'!$B131),-('Diário 4º PA'!$P$5:$P$2010=K$1),('Diário 4º PA'!$F$5:$F$2010))+SUMPRODUCT(-(Comp.!$D$5:$D$254='Analítico Cp.'!$B131),-(Comp.!$L$5:$L$254=K$1),(Comp.!$E$5:$E$254))</f>
        <v>0</v>
      </c>
      <c r="L131" s="15">
        <f>SUMPRODUCT(-('Diário 1º PA'!$E$5:$E$1982='Analítico Cp.'!$B131),-('Diário 1º PA'!$P$5:$P$1982=L$1),('Diário 1º PA'!$F$5:$F$1982))+SUMPRODUCT(-('Diário 2º PA'!$E$5:$E$2027='Analítico Cp.'!$B131),-('Diário 2º PA'!$P$5:$P$2027=L$1),('Diário 2º PA'!$F$5:$F$2027))+SUMPRODUCT(-('Diário 3º PA'!$E$5:$E$2043='Analítico Cp.'!$B131),-('Diário 3º PA'!$P$5:$P$2043=L$1),('Diário 3º PA'!$F$5:$F$2043))+SUMPRODUCT(-('Diário 4º PA'!$E$5:$E$2010='Analítico Cp.'!$B131),-('Diário 4º PA'!$P$5:$P$2010=L$1),('Diário 4º PA'!$F$5:$F$2010))+SUMPRODUCT(-(Comp.!$D$5:$D$254='Analítico Cp.'!$B131),-(Comp.!$L$5:$L$254=L$1),(Comp.!$E$5:$E$254))</f>
        <v>0</v>
      </c>
      <c r="M131" s="15">
        <f>SUMPRODUCT(-('Diário 1º PA'!$E$5:$E$1982='Analítico Cp.'!$B131),-('Diário 1º PA'!$P$5:$P$1982=M$1),('Diário 1º PA'!$F$5:$F$1982))+SUMPRODUCT(-('Diário 2º PA'!$E$5:$E$2027='Analítico Cp.'!$B131),-('Diário 2º PA'!$P$5:$P$2027=M$1),('Diário 2º PA'!$F$5:$F$2027))+SUMPRODUCT(-('Diário 3º PA'!$E$5:$E$2043='Analítico Cp.'!$B131),-('Diário 3º PA'!$P$5:$P$2043=M$1),('Diário 3º PA'!$F$5:$F$2043))+SUMPRODUCT(-('Diário 4º PA'!$E$5:$E$2010='Analítico Cp.'!$B131),-('Diário 4º PA'!$P$5:$P$2010=M$1),('Diário 4º PA'!$F$5:$F$2010))+SUMPRODUCT(-(Comp.!$D$5:$D$254='Analítico Cp.'!$B131),-(Comp.!$L$5:$L$254=M$1),(Comp.!$E$5:$E$254))</f>
        <v>0</v>
      </c>
      <c r="N131" s="15">
        <f>SUMPRODUCT(-('Diário 1º PA'!$E$5:$E$1982='Analítico Cp.'!$B131),-('Diário 1º PA'!$P$5:$P$1982=N$1),('Diário 1º PA'!$F$5:$F$1982))+SUMPRODUCT(-('Diário 2º PA'!$E$5:$E$2027='Analítico Cp.'!$B131),-('Diário 2º PA'!$P$5:$P$2027=N$1),('Diário 2º PA'!$F$5:$F$2027))+SUMPRODUCT(-('Diário 3º PA'!$E$5:$E$2043='Analítico Cp.'!$B131),-('Diário 3º PA'!$P$5:$P$2043=N$1),('Diário 3º PA'!$F$5:$F$2043))+SUMPRODUCT(-('Diário 4º PA'!$E$5:$E$2010='Analítico Cp.'!$B131),-('Diário 4º PA'!$P$5:$P$2010=N$1),('Diário 4º PA'!$F$5:$F$2010))+SUMPRODUCT(-(Comp.!$D$5:$D$254='Analítico Cp.'!$B131),-(Comp.!$L$5:$L$254=N$1),(Comp.!$E$5:$E$254))</f>
        <v>0</v>
      </c>
      <c r="O131" s="16">
        <f t="shared" si="15"/>
        <v>4945.6033299999999</v>
      </c>
      <c r="P131" s="191">
        <f t="shared" si="14"/>
        <v>4.2801312944334638E-4</v>
      </c>
    </row>
    <row r="132" spans="1:16" ht="23.25" customHeight="1" x14ac:dyDescent="0.2">
      <c r="A132" s="68" t="s">
        <v>372</v>
      </c>
      <c r="B132" s="114" t="s">
        <v>387</v>
      </c>
      <c r="C132" s="15">
        <f>SUMPRODUCT(-('Diário 1º PA'!$E$5:$E$1982='Analítico Cp.'!$B132),-('Diário 1º PA'!$P$5:$P$1982=C$1),('Diário 1º PA'!$F$5:$F$1982))+SUMPRODUCT(-('Diário 2º PA'!$E$5:$E$2027='Analítico Cp.'!$B132),-('Diário 2º PA'!$P$5:$P$2027=C$1),('Diário 2º PA'!$F$5:$F$2027))+SUMPRODUCT(-('Diário 3º PA'!$E$5:$E$2043='Analítico Cp.'!$B132),-('Diário 3º PA'!$P$5:$P$2043=C$1),('Diário 3º PA'!$F$5:$F$2043))+SUMPRODUCT(-('Diário 4º PA'!$E$5:$E$2010='Analítico Cp.'!$B132),-('Diário 4º PA'!$P$5:$P$2010=C$1),('Diário 4º PA'!$F$5:$F$2010))+SUMPRODUCT(-(Comp.!$D$5:$D$254='Analítico Cp.'!$B132),-(Comp.!$L$5:$L$254=C$1),(Comp.!$E$5:$E$254))</f>
        <v>0</v>
      </c>
      <c r="D132" s="15">
        <f>SUMPRODUCT(-('Diário 1º PA'!$E$5:$E$1982='Analítico Cp.'!$B132),-('Diário 1º PA'!$P$5:$P$1982=D$1),('Diário 1º PA'!$F$5:$F$1982))+SUMPRODUCT(-('Diário 2º PA'!$E$5:$E$2027='Analítico Cp.'!$B132),-('Diário 2º PA'!$P$5:$P$2027=D$1),('Diário 2º PA'!$F$5:$F$2027))+SUMPRODUCT(-('Diário 3º PA'!$E$5:$E$2043='Analítico Cp.'!$B132),-('Diário 3º PA'!$P$5:$P$2043=D$1),('Diário 3º PA'!$F$5:$F$2043))+SUMPRODUCT(-('Diário 4º PA'!$E$5:$E$2010='Analítico Cp.'!$B132),-('Diário 4º PA'!$P$5:$P$2010=D$1),('Diário 4º PA'!$F$5:$F$2010))+SUMPRODUCT(-(Comp.!$D$5:$D$254='Analítico Cp.'!$B132),-(Comp.!$L$5:$L$254=D$1),(Comp.!$E$5:$E$254))</f>
        <v>0</v>
      </c>
      <c r="E132" s="15">
        <f>SUMPRODUCT(-('Diário 1º PA'!$E$5:$E$1982='Analítico Cp.'!$B132),-('Diário 1º PA'!$P$5:$P$1982=E$1),('Diário 1º PA'!$F$5:$F$1982))+SUMPRODUCT(-('Diário 2º PA'!$E$5:$E$2027='Analítico Cp.'!$B132),-('Diário 2º PA'!$P$5:$P$2027=E$1),('Diário 2º PA'!$F$5:$F$2027))+SUMPRODUCT(-('Diário 3º PA'!$E$5:$E$2043='Analítico Cp.'!$B132),-('Diário 3º PA'!$P$5:$P$2043=E$1),('Diário 3º PA'!$F$5:$F$2043))+SUMPRODUCT(-('Diário 4º PA'!$E$5:$E$2010='Analítico Cp.'!$B132),-('Diário 4º PA'!$P$5:$P$2010=E$1),('Diário 4º PA'!$F$5:$F$2010))+SUMPRODUCT(-(Comp.!$D$5:$D$254='Analítico Cp.'!$B132),-(Comp.!$L$5:$L$254=E$1),(Comp.!$E$5:$E$254))</f>
        <v>0</v>
      </c>
      <c r="F132" s="15">
        <f>SUMPRODUCT(-('Diário 1º PA'!$E$5:$E$1982='Analítico Cp.'!$B132),-('Diário 1º PA'!$P$5:$P$1982=F$1),('Diário 1º PA'!$F$5:$F$1982))+SUMPRODUCT(-('Diário 2º PA'!$E$5:$E$2027='Analítico Cp.'!$B132),-('Diário 2º PA'!$P$5:$P$2027=F$1),('Diário 2º PA'!$F$5:$F$2027))+SUMPRODUCT(-('Diário 3º PA'!$E$5:$E$2043='Analítico Cp.'!$B132),-('Diário 3º PA'!$P$5:$P$2043=F$1),('Diário 3º PA'!$F$5:$F$2043))+SUMPRODUCT(-('Diário 4º PA'!$E$5:$E$2010='Analítico Cp.'!$B132),-('Diário 4º PA'!$P$5:$P$2010=F$1),('Diário 4º PA'!$F$5:$F$2010))+SUMPRODUCT(-(Comp.!$D$5:$D$254='Analítico Cp.'!$B132),-(Comp.!$L$5:$L$254=F$1),(Comp.!$E$5:$E$254))</f>
        <v>0</v>
      </c>
      <c r="G132" s="15">
        <f>SUMPRODUCT(-('Diário 1º PA'!$E$5:$E$1982='Analítico Cp.'!$B132),-('Diário 1º PA'!$P$5:$P$1982=G$1),('Diário 1º PA'!$F$5:$F$1982))+SUMPRODUCT(-('Diário 2º PA'!$E$5:$E$2027='Analítico Cp.'!$B132),-('Diário 2º PA'!$P$5:$P$2027=G$1),('Diário 2º PA'!$F$5:$F$2027))+SUMPRODUCT(-('Diário 3º PA'!$E$5:$E$2043='Analítico Cp.'!$B132),-('Diário 3º PA'!$P$5:$P$2043=G$1),('Diário 3º PA'!$F$5:$F$2043))+SUMPRODUCT(-('Diário 4º PA'!$E$5:$E$2010='Analítico Cp.'!$B132),-('Diário 4º PA'!$P$5:$P$2010=G$1),('Diário 4º PA'!$F$5:$F$2010))+SUMPRODUCT(-(Comp.!$D$5:$D$254='Analítico Cp.'!$B132),-(Comp.!$L$5:$L$254=G$1),(Comp.!$E$5:$E$254))</f>
        <v>0</v>
      </c>
      <c r="H132" s="15">
        <f>SUMPRODUCT(-('Diário 1º PA'!$E$5:$E$1982='Analítico Cp.'!$B132),-('Diário 1º PA'!$P$5:$P$1982=H$1),('Diário 1º PA'!$F$5:$F$1982))+SUMPRODUCT(-('Diário 2º PA'!$E$5:$E$2027='Analítico Cp.'!$B132),-('Diário 2º PA'!$P$5:$P$2027=H$1),('Diário 2º PA'!$F$5:$F$2027))+SUMPRODUCT(-('Diário 3º PA'!$E$5:$E$2043='Analítico Cp.'!$B132),-('Diário 3º PA'!$P$5:$P$2043=H$1),('Diário 3º PA'!$F$5:$F$2043))+SUMPRODUCT(-('Diário 4º PA'!$E$5:$E$2010='Analítico Cp.'!$B132),-('Diário 4º PA'!$P$5:$P$2010=H$1),('Diário 4º PA'!$F$5:$F$2010))+SUMPRODUCT(-(Comp.!$D$5:$D$254='Analítico Cp.'!$B132),-(Comp.!$L$5:$L$254=H$1),(Comp.!$E$5:$E$254))</f>
        <v>0</v>
      </c>
      <c r="I132" s="15">
        <f>SUMPRODUCT(-('Diário 1º PA'!$E$5:$E$1982='Analítico Cp.'!$B132),-('Diário 1º PA'!$P$5:$P$1982=I$1),('Diário 1º PA'!$F$5:$F$1982))+SUMPRODUCT(-('Diário 2º PA'!$E$5:$E$2027='Analítico Cp.'!$B132),-('Diário 2º PA'!$P$5:$P$2027=I$1),('Diário 2º PA'!$F$5:$F$2027))+SUMPRODUCT(-('Diário 3º PA'!$E$5:$E$2043='Analítico Cp.'!$B132),-('Diário 3º PA'!$P$5:$P$2043=I$1),('Diário 3º PA'!$F$5:$F$2043))+SUMPRODUCT(-('Diário 4º PA'!$E$5:$E$2010='Analítico Cp.'!$B132),-('Diário 4º PA'!$P$5:$P$2010=I$1),('Diário 4º PA'!$F$5:$F$2010))+SUMPRODUCT(-(Comp.!$D$5:$D$254='Analítico Cp.'!$B132),-(Comp.!$L$5:$L$254=I$1),(Comp.!$E$5:$E$254))</f>
        <v>0</v>
      </c>
      <c r="J132" s="15">
        <f>SUMPRODUCT(-('Diário 1º PA'!$E$5:$E$1982='Analítico Cp.'!$B132),-('Diário 1º PA'!$P$5:$P$1982=J$1),('Diário 1º PA'!$F$5:$F$1982))+SUMPRODUCT(-('Diário 2º PA'!$E$5:$E$2027='Analítico Cp.'!$B132),-('Diário 2º PA'!$P$5:$P$2027=J$1),('Diário 2º PA'!$F$5:$F$2027))+SUMPRODUCT(-('Diário 3º PA'!$E$5:$E$2043='Analítico Cp.'!$B132),-('Diário 3º PA'!$P$5:$P$2043=J$1),('Diário 3º PA'!$F$5:$F$2043))+SUMPRODUCT(-('Diário 4º PA'!$E$5:$E$2010='Analítico Cp.'!$B132),-('Diário 4º PA'!$P$5:$P$2010=J$1),('Diário 4º PA'!$F$5:$F$2010))+SUMPRODUCT(-(Comp.!$D$5:$D$254='Analítico Cp.'!$B132),-(Comp.!$L$5:$L$254=J$1),(Comp.!$E$5:$E$254))</f>
        <v>0</v>
      </c>
      <c r="K132" s="15">
        <f>SUMPRODUCT(-('Diário 1º PA'!$E$5:$E$1982='Analítico Cp.'!$B132),-('Diário 1º PA'!$P$5:$P$1982=K$1),('Diário 1º PA'!$F$5:$F$1982))+SUMPRODUCT(-('Diário 2º PA'!$E$5:$E$2027='Analítico Cp.'!$B132),-('Diário 2º PA'!$P$5:$P$2027=K$1),('Diário 2º PA'!$F$5:$F$2027))+SUMPRODUCT(-('Diário 3º PA'!$E$5:$E$2043='Analítico Cp.'!$B132),-('Diário 3º PA'!$P$5:$P$2043=K$1),('Diário 3º PA'!$F$5:$F$2043))+SUMPRODUCT(-('Diário 4º PA'!$E$5:$E$2010='Analítico Cp.'!$B132),-('Diário 4º PA'!$P$5:$P$2010=K$1),('Diário 4º PA'!$F$5:$F$2010))+SUMPRODUCT(-(Comp.!$D$5:$D$254='Analítico Cp.'!$B132),-(Comp.!$L$5:$L$254=K$1),(Comp.!$E$5:$E$254))</f>
        <v>0</v>
      </c>
      <c r="L132" s="15">
        <f>SUMPRODUCT(-('Diário 1º PA'!$E$5:$E$1982='Analítico Cp.'!$B132),-('Diário 1º PA'!$P$5:$P$1982=L$1),('Diário 1º PA'!$F$5:$F$1982))+SUMPRODUCT(-('Diário 2º PA'!$E$5:$E$2027='Analítico Cp.'!$B132),-('Diário 2º PA'!$P$5:$P$2027=L$1),('Diário 2º PA'!$F$5:$F$2027))+SUMPRODUCT(-('Diário 3º PA'!$E$5:$E$2043='Analítico Cp.'!$B132),-('Diário 3º PA'!$P$5:$P$2043=L$1),('Diário 3º PA'!$F$5:$F$2043))+SUMPRODUCT(-('Diário 4º PA'!$E$5:$E$2010='Analítico Cp.'!$B132),-('Diário 4º PA'!$P$5:$P$2010=L$1),('Diário 4º PA'!$F$5:$F$2010))+SUMPRODUCT(-(Comp.!$D$5:$D$254='Analítico Cp.'!$B132),-(Comp.!$L$5:$L$254=L$1),(Comp.!$E$5:$E$254))</f>
        <v>0</v>
      </c>
      <c r="M132" s="15">
        <f>SUMPRODUCT(-('Diário 1º PA'!$E$5:$E$1982='Analítico Cp.'!$B132),-('Diário 1º PA'!$P$5:$P$1982=M$1),('Diário 1º PA'!$F$5:$F$1982))+SUMPRODUCT(-('Diário 2º PA'!$E$5:$E$2027='Analítico Cp.'!$B132),-('Diário 2º PA'!$P$5:$P$2027=M$1),('Diário 2º PA'!$F$5:$F$2027))+SUMPRODUCT(-('Diário 3º PA'!$E$5:$E$2043='Analítico Cp.'!$B132),-('Diário 3º PA'!$P$5:$P$2043=M$1),('Diário 3º PA'!$F$5:$F$2043))+SUMPRODUCT(-('Diário 4º PA'!$E$5:$E$2010='Analítico Cp.'!$B132),-('Diário 4º PA'!$P$5:$P$2010=M$1),('Diário 4º PA'!$F$5:$F$2010))+SUMPRODUCT(-(Comp.!$D$5:$D$254='Analítico Cp.'!$B132),-(Comp.!$L$5:$L$254=M$1),(Comp.!$E$5:$E$254))</f>
        <v>0</v>
      </c>
      <c r="N132" s="15">
        <f>SUMPRODUCT(-('Diário 1º PA'!$E$5:$E$1982='Analítico Cp.'!$B132),-('Diário 1º PA'!$P$5:$P$1982=N$1),('Diário 1º PA'!$F$5:$F$1982))+SUMPRODUCT(-('Diário 2º PA'!$E$5:$E$2027='Analítico Cp.'!$B132),-('Diário 2º PA'!$P$5:$P$2027=N$1),('Diário 2º PA'!$F$5:$F$2027))+SUMPRODUCT(-('Diário 3º PA'!$E$5:$E$2043='Analítico Cp.'!$B132),-('Diário 3º PA'!$P$5:$P$2043=N$1),('Diário 3º PA'!$F$5:$F$2043))+SUMPRODUCT(-('Diário 4º PA'!$E$5:$E$2010='Analítico Cp.'!$B132),-('Diário 4º PA'!$P$5:$P$2010=N$1),('Diário 4º PA'!$F$5:$F$2010))+SUMPRODUCT(-(Comp.!$D$5:$D$254='Analítico Cp.'!$B132),-(Comp.!$L$5:$L$254=N$1),(Comp.!$E$5:$E$254))</f>
        <v>0</v>
      </c>
      <c r="O132" s="16">
        <f t="shared" si="15"/>
        <v>0</v>
      </c>
      <c r="P132" s="191">
        <f t="shared" si="14"/>
        <v>0</v>
      </c>
    </row>
    <row r="133" spans="1:16" ht="23.25" customHeight="1" x14ac:dyDescent="0.2">
      <c r="A133" s="68" t="s">
        <v>373</v>
      </c>
      <c r="B133" s="114" t="s">
        <v>388</v>
      </c>
      <c r="C133" s="15">
        <f>SUMPRODUCT(-('Diário 1º PA'!$E$5:$E$1982='Analítico Cp.'!$B133),-('Diário 1º PA'!$P$5:$P$1982=C$1),('Diário 1º PA'!$F$5:$F$1982))+SUMPRODUCT(-('Diário 2º PA'!$E$5:$E$2027='Analítico Cp.'!$B133),-('Diário 2º PA'!$P$5:$P$2027=C$1),('Diário 2º PA'!$F$5:$F$2027))+SUMPRODUCT(-('Diário 3º PA'!$E$5:$E$2043='Analítico Cp.'!$B133),-('Diário 3º PA'!$P$5:$P$2043=C$1),('Diário 3º PA'!$F$5:$F$2043))+SUMPRODUCT(-('Diário 4º PA'!$E$5:$E$2010='Analítico Cp.'!$B133),-('Diário 4º PA'!$P$5:$P$2010=C$1),('Diário 4º PA'!$F$5:$F$2010))+SUMPRODUCT(-(Comp.!$D$5:$D$254='Analítico Cp.'!$B133),-(Comp.!$L$5:$L$254=C$1),(Comp.!$E$5:$E$254))</f>
        <v>0</v>
      </c>
      <c r="D133" s="15">
        <f>SUMPRODUCT(-('Diário 1º PA'!$E$5:$E$1982='Analítico Cp.'!$B133),-('Diário 1º PA'!$P$5:$P$1982=D$1),('Diário 1º PA'!$F$5:$F$1982))+SUMPRODUCT(-('Diário 2º PA'!$E$5:$E$2027='Analítico Cp.'!$B133),-('Diário 2º PA'!$P$5:$P$2027=D$1),('Diário 2º PA'!$F$5:$F$2027))+SUMPRODUCT(-('Diário 3º PA'!$E$5:$E$2043='Analítico Cp.'!$B133),-('Diário 3º PA'!$P$5:$P$2043=D$1),('Diário 3º PA'!$F$5:$F$2043))+SUMPRODUCT(-('Diário 4º PA'!$E$5:$E$2010='Analítico Cp.'!$B133),-('Diário 4º PA'!$P$5:$P$2010=D$1),('Diário 4º PA'!$F$5:$F$2010))+SUMPRODUCT(-(Comp.!$D$5:$D$254='Analítico Cp.'!$B133),-(Comp.!$L$5:$L$254=D$1),(Comp.!$E$5:$E$254))</f>
        <v>0</v>
      </c>
      <c r="E133" s="15">
        <f>SUMPRODUCT(-('Diário 1º PA'!$E$5:$E$1982='Analítico Cp.'!$B133),-('Diário 1º PA'!$P$5:$P$1982=E$1),('Diário 1º PA'!$F$5:$F$1982))+SUMPRODUCT(-('Diário 2º PA'!$E$5:$E$2027='Analítico Cp.'!$B133),-('Diário 2º PA'!$P$5:$P$2027=E$1),('Diário 2º PA'!$F$5:$F$2027))+SUMPRODUCT(-('Diário 3º PA'!$E$5:$E$2043='Analítico Cp.'!$B133),-('Diário 3º PA'!$P$5:$P$2043=E$1),('Diário 3º PA'!$F$5:$F$2043))+SUMPRODUCT(-('Diário 4º PA'!$E$5:$E$2010='Analítico Cp.'!$B133),-('Diário 4º PA'!$P$5:$P$2010=E$1),('Diário 4º PA'!$F$5:$F$2010))+SUMPRODUCT(-(Comp.!$D$5:$D$254='Analítico Cp.'!$B133),-(Comp.!$L$5:$L$254=E$1),(Comp.!$E$5:$E$254))</f>
        <v>0</v>
      </c>
      <c r="F133" s="15">
        <f>SUMPRODUCT(-('Diário 1º PA'!$E$5:$E$1982='Analítico Cp.'!$B133),-('Diário 1º PA'!$P$5:$P$1982=F$1),('Diário 1º PA'!$F$5:$F$1982))+SUMPRODUCT(-('Diário 2º PA'!$E$5:$E$2027='Analítico Cp.'!$B133),-('Diário 2º PA'!$P$5:$P$2027=F$1),('Diário 2º PA'!$F$5:$F$2027))+SUMPRODUCT(-('Diário 3º PA'!$E$5:$E$2043='Analítico Cp.'!$B133),-('Diário 3º PA'!$P$5:$P$2043=F$1),('Diário 3º PA'!$F$5:$F$2043))+SUMPRODUCT(-('Diário 4º PA'!$E$5:$E$2010='Analítico Cp.'!$B133),-('Diário 4º PA'!$P$5:$P$2010=F$1),('Diário 4º PA'!$F$5:$F$2010))+SUMPRODUCT(-(Comp.!$D$5:$D$254='Analítico Cp.'!$B133),-(Comp.!$L$5:$L$254=F$1),(Comp.!$E$5:$E$254))</f>
        <v>0</v>
      </c>
      <c r="G133" s="15">
        <f>SUMPRODUCT(-('Diário 1º PA'!$E$5:$E$1982='Analítico Cp.'!$B133),-('Diário 1º PA'!$P$5:$P$1982=G$1),('Diário 1º PA'!$F$5:$F$1982))+SUMPRODUCT(-('Diário 2º PA'!$E$5:$E$2027='Analítico Cp.'!$B133),-('Diário 2º PA'!$P$5:$P$2027=G$1),('Diário 2º PA'!$F$5:$F$2027))+SUMPRODUCT(-('Diário 3º PA'!$E$5:$E$2043='Analítico Cp.'!$B133),-('Diário 3º PA'!$P$5:$P$2043=G$1),('Diário 3º PA'!$F$5:$F$2043))+SUMPRODUCT(-('Diário 4º PA'!$E$5:$E$2010='Analítico Cp.'!$B133),-('Diário 4º PA'!$P$5:$P$2010=G$1),('Diário 4º PA'!$F$5:$F$2010))+SUMPRODUCT(-(Comp.!$D$5:$D$254='Analítico Cp.'!$B133),-(Comp.!$L$5:$L$254=G$1),(Comp.!$E$5:$E$254))</f>
        <v>0</v>
      </c>
      <c r="H133" s="15">
        <f>SUMPRODUCT(-('Diário 1º PA'!$E$5:$E$1982='Analítico Cp.'!$B133),-('Diário 1º PA'!$P$5:$P$1982=H$1),('Diário 1º PA'!$F$5:$F$1982))+SUMPRODUCT(-('Diário 2º PA'!$E$5:$E$2027='Analítico Cp.'!$B133),-('Diário 2º PA'!$P$5:$P$2027=H$1),('Diário 2º PA'!$F$5:$F$2027))+SUMPRODUCT(-('Diário 3º PA'!$E$5:$E$2043='Analítico Cp.'!$B133),-('Diário 3º PA'!$P$5:$P$2043=H$1),('Diário 3º PA'!$F$5:$F$2043))+SUMPRODUCT(-('Diário 4º PA'!$E$5:$E$2010='Analítico Cp.'!$B133),-('Diário 4º PA'!$P$5:$P$2010=H$1),('Diário 4º PA'!$F$5:$F$2010))+SUMPRODUCT(-(Comp.!$D$5:$D$254='Analítico Cp.'!$B133),-(Comp.!$L$5:$L$254=H$1),(Comp.!$E$5:$E$254))</f>
        <v>0</v>
      </c>
      <c r="I133" s="15">
        <f>SUMPRODUCT(-('Diário 1º PA'!$E$5:$E$1982='Analítico Cp.'!$B133),-('Diário 1º PA'!$P$5:$P$1982=I$1),('Diário 1º PA'!$F$5:$F$1982))+SUMPRODUCT(-('Diário 2º PA'!$E$5:$E$2027='Analítico Cp.'!$B133),-('Diário 2º PA'!$P$5:$P$2027=I$1),('Diário 2º PA'!$F$5:$F$2027))+SUMPRODUCT(-('Diário 3º PA'!$E$5:$E$2043='Analítico Cp.'!$B133),-('Diário 3º PA'!$P$5:$P$2043=I$1),('Diário 3º PA'!$F$5:$F$2043))+SUMPRODUCT(-('Diário 4º PA'!$E$5:$E$2010='Analítico Cp.'!$B133),-('Diário 4º PA'!$P$5:$P$2010=I$1),('Diário 4º PA'!$F$5:$F$2010))+SUMPRODUCT(-(Comp.!$D$5:$D$254='Analítico Cp.'!$B133),-(Comp.!$L$5:$L$254=I$1),(Comp.!$E$5:$E$254))</f>
        <v>0</v>
      </c>
      <c r="J133" s="15">
        <f>SUMPRODUCT(-('Diário 1º PA'!$E$5:$E$1982='Analítico Cp.'!$B133),-('Diário 1º PA'!$P$5:$P$1982=J$1),('Diário 1º PA'!$F$5:$F$1982))+SUMPRODUCT(-('Diário 2º PA'!$E$5:$E$2027='Analítico Cp.'!$B133),-('Diário 2º PA'!$P$5:$P$2027=J$1),('Diário 2º PA'!$F$5:$F$2027))+SUMPRODUCT(-('Diário 3º PA'!$E$5:$E$2043='Analítico Cp.'!$B133),-('Diário 3º PA'!$P$5:$P$2043=J$1),('Diário 3º PA'!$F$5:$F$2043))+SUMPRODUCT(-('Diário 4º PA'!$E$5:$E$2010='Analítico Cp.'!$B133),-('Diário 4º PA'!$P$5:$P$2010=J$1),('Diário 4º PA'!$F$5:$F$2010))+SUMPRODUCT(-(Comp.!$D$5:$D$254='Analítico Cp.'!$B133),-(Comp.!$L$5:$L$254=J$1),(Comp.!$E$5:$E$254))</f>
        <v>0</v>
      </c>
      <c r="K133" s="15">
        <f>SUMPRODUCT(-('Diário 1º PA'!$E$5:$E$1982='Analítico Cp.'!$B133),-('Diário 1º PA'!$P$5:$P$1982=K$1),('Diário 1º PA'!$F$5:$F$1982))+SUMPRODUCT(-('Diário 2º PA'!$E$5:$E$2027='Analítico Cp.'!$B133),-('Diário 2º PA'!$P$5:$P$2027=K$1),('Diário 2º PA'!$F$5:$F$2027))+SUMPRODUCT(-('Diário 3º PA'!$E$5:$E$2043='Analítico Cp.'!$B133),-('Diário 3º PA'!$P$5:$P$2043=K$1),('Diário 3º PA'!$F$5:$F$2043))+SUMPRODUCT(-('Diário 4º PA'!$E$5:$E$2010='Analítico Cp.'!$B133),-('Diário 4º PA'!$P$5:$P$2010=K$1),('Diário 4º PA'!$F$5:$F$2010))+SUMPRODUCT(-(Comp.!$D$5:$D$254='Analítico Cp.'!$B133),-(Comp.!$L$5:$L$254=K$1),(Comp.!$E$5:$E$254))</f>
        <v>0</v>
      </c>
      <c r="L133" s="15">
        <f>SUMPRODUCT(-('Diário 1º PA'!$E$5:$E$1982='Analítico Cp.'!$B133),-('Diário 1º PA'!$P$5:$P$1982=L$1),('Diário 1º PA'!$F$5:$F$1982))+SUMPRODUCT(-('Diário 2º PA'!$E$5:$E$2027='Analítico Cp.'!$B133),-('Diário 2º PA'!$P$5:$P$2027=L$1),('Diário 2º PA'!$F$5:$F$2027))+SUMPRODUCT(-('Diário 3º PA'!$E$5:$E$2043='Analítico Cp.'!$B133),-('Diário 3º PA'!$P$5:$P$2043=L$1),('Diário 3º PA'!$F$5:$F$2043))+SUMPRODUCT(-('Diário 4º PA'!$E$5:$E$2010='Analítico Cp.'!$B133),-('Diário 4º PA'!$P$5:$P$2010=L$1),('Diário 4º PA'!$F$5:$F$2010))+SUMPRODUCT(-(Comp.!$D$5:$D$254='Analítico Cp.'!$B133),-(Comp.!$L$5:$L$254=L$1),(Comp.!$E$5:$E$254))</f>
        <v>0</v>
      </c>
      <c r="M133" s="15">
        <f>SUMPRODUCT(-('Diário 1º PA'!$E$5:$E$1982='Analítico Cp.'!$B133),-('Diário 1º PA'!$P$5:$P$1982=M$1),('Diário 1º PA'!$F$5:$F$1982))+SUMPRODUCT(-('Diário 2º PA'!$E$5:$E$2027='Analítico Cp.'!$B133),-('Diário 2º PA'!$P$5:$P$2027=M$1),('Diário 2º PA'!$F$5:$F$2027))+SUMPRODUCT(-('Diário 3º PA'!$E$5:$E$2043='Analítico Cp.'!$B133),-('Diário 3º PA'!$P$5:$P$2043=M$1),('Diário 3º PA'!$F$5:$F$2043))+SUMPRODUCT(-('Diário 4º PA'!$E$5:$E$2010='Analítico Cp.'!$B133),-('Diário 4º PA'!$P$5:$P$2010=M$1),('Diário 4º PA'!$F$5:$F$2010))+SUMPRODUCT(-(Comp.!$D$5:$D$254='Analítico Cp.'!$B133),-(Comp.!$L$5:$L$254=M$1),(Comp.!$E$5:$E$254))</f>
        <v>0</v>
      </c>
      <c r="N133" s="15">
        <f>SUMPRODUCT(-('Diário 1º PA'!$E$5:$E$1982='Analítico Cp.'!$B133),-('Diário 1º PA'!$P$5:$P$1982=N$1),('Diário 1º PA'!$F$5:$F$1982))+SUMPRODUCT(-('Diário 2º PA'!$E$5:$E$2027='Analítico Cp.'!$B133),-('Diário 2º PA'!$P$5:$P$2027=N$1),('Diário 2º PA'!$F$5:$F$2027))+SUMPRODUCT(-('Diário 3º PA'!$E$5:$E$2043='Analítico Cp.'!$B133),-('Diário 3º PA'!$P$5:$P$2043=N$1),('Diário 3º PA'!$F$5:$F$2043))+SUMPRODUCT(-('Diário 4º PA'!$E$5:$E$2010='Analítico Cp.'!$B133),-('Diário 4º PA'!$P$5:$P$2010=N$1),('Diário 4º PA'!$F$5:$F$2010))+SUMPRODUCT(-(Comp.!$D$5:$D$254='Analítico Cp.'!$B133),-(Comp.!$L$5:$L$254=N$1),(Comp.!$E$5:$E$254))</f>
        <v>0</v>
      </c>
      <c r="O133" s="16">
        <f t="shared" si="15"/>
        <v>0</v>
      </c>
      <c r="P133" s="191">
        <f t="shared" si="14"/>
        <v>0</v>
      </c>
    </row>
    <row r="134" spans="1:16" ht="23.25" customHeight="1" x14ac:dyDescent="0.2">
      <c r="A134" s="68" t="s">
        <v>374</v>
      </c>
      <c r="B134" s="114" t="s">
        <v>389</v>
      </c>
      <c r="C134" s="15">
        <f>SUMPRODUCT(-('Diário 1º PA'!$E$5:$E$1982='Analítico Cp.'!$B134),-('Diário 1º PA'!$P$5:$P$1982=C$1),('Diário 1º PA'!$F$5:$F$1982))+SUMPRODUCT(-('Diário 2º PA'!$E$5:$E$2027='Analítico Cp.'!$B134),-('Diário 2º PA'!$P$5:$P$2027=C$1),('Diário 2º PA'!$F$5:$F$2027))+SUMPRODUCT(-('Diário 3º PA'!$E$5:$E$2043='Analítico Cp.'!$B134),-('Diário 3º PA'!$P$5:$P$2043=C$1),('Diário 3º PA'!$F$5:$F$2043))+SUMPRODUCT(-('Diário 4º PA'!$E$5:$E$2010='Analítico Cp.'!$B134),-('Diário 4º PA'!$P$5:$P$2010=C$1),('Diário 4º PA'!$F$5:$F$2010))+SUMPRODUCT(-(Comp.!$D$5:$D$254='Analítico Cp.'!$B134),-(Comp.!$L$5:$L$254=C$1),(Comp.!$E$5:$E$254))</f>
        <v>4456.95</v>
      </c>
      <c r="D134" s="15">
        <f>SUMPRODUCT(-('Diário 1º PA'!$E$5:$E$1982='Analítico Cp.'!$B134),-('Diário 1º PA'!$P$5:$P$1982=D$1),('Diário 1º PA'!$F$5:$F$1982))+SUMPRODUCT(-('Diário 2º PA'!$E$5:$E$2027='Analítico Cp.'!$B134),-('Diário 2º PA'!$P$5:$P$2027=D$1),('Diário 2º PA'!$F$5:$F$2027))+SUMPRODUCT(-('Diário 3º PA'!$E$5:$E$2043='Analítico Cp.'!$B134),-('Diário 3º PA'!$P$5:$P$2043=D$1),('Diário 3º PA'!$F$5:$F$2043))+SUMPRODUCT(-('Diário 4º PA'!$E$5:$E$2010='Analítico Cp.'!$B134),-('Diário 4º PA'!$P$5:$P$2010=D$1),('Diário 4º PA'!$F$5:$F$2010))+SUMPRODUCT(-(Comp.!$D$5:$D$254='Analítico Cp.'!$B134),-(Comp.!$L$5:$L$254=D$1),(Comp.!$E$5:$E$254))</f>
        <v>8913.91</v>
      </c>
      <c r="E134" s="15">
        <f>SUMPRODUCT(-('Diário 1º PA'!$E$5:$E$1982='Analítico Cp.'!$B134),-('Diário 1º PA'!$P$5:$P$1982=E$1),('Diário 1º PA'!$F$5:$F$1982))+SUMPRODUCT(-('Diário 2º PA'!$E$5:$E$2027='Analítico Cp.'!$B134),-('Diário 2º PA'!$P$5:$P$2027=E$1),('Diário 2º PA'!$F$5:$F$2027))+SUMPRODUCT(-('Diário 3º PA'!$E$5:$E$2043='Analítico Cp.'!$B134),-('Diário 3º PA'!$P$5:$P$2043=E$1),('Diário 3º PA'!$F$5:$F$2043))+SUMPRODUCT(-('Diário 4º PA'!$E$5:$E$2010='Analítico Cp.'!$B134),-('Diário 4º PA'!$P$5:$P$2010=E$1),('Diário 4º PA'!$F$5:$F$2010))+SUMPRODUCT(-(Comp.!$D$5:$D$254='Analítico Cp.'!$B134),-(Comp.!$L$5:$L$254=E$1),(Comp.!$E$5:$E$254))</f>
        <v>0</v>
      </c>
      <c r="F134" s="15">
        <f>SUMPRODUCT(-('Diário 1º PA'!$E$5:$E$1982='Analítico Cp.'!$B134),-('Diário 1º PA'!$P$5:$P$1982=F$1),('Diário 1º PA'!$F$5:$F$1982))+SUMPRODUCT(-('Diário 2º PA'!$E$5:$E$2027='Analítico Cp.'!$B134),-('Diário 2º PA'!$P$5:$P$2027=F$1),('Diário 2º PA'!$F$5:$F$2027))+SUMPRODUCT(-('Diário 3º PA'!$E$5:$E$2043='Analítico Cp.'!$B134),-('Diário 3º PA'!$P$5:$P$2043=F$1),('Diário 3º PA'!$F$5:$F$2043))+SUMPRODUCT(-('Diário 4º PA'!$E$5:$E$2010='Analítico Cp.'!$B134),-('Diário 4º PA'!$P$5:$P$2010=F$1),('Diário 4º PA'!$F$5:$F$2010))+SUMPRODUCT(-(Comp.!$D$5:$D$254='Analítico Cp.'!$B134),-(Comp.!$L$5:$L$254=F$1),(Comp.!$E$5:$E$254))</f>
        <v>0</v>
      </c>
      <c r="G134" s="15">
        <f>SUMPRODUCT(-('Diário 1º PA'!$E$5:$E$1982='Analítico Cp.'!$B134),-('Diário 1º PA'!$P$5:$P$1982=G$1),('Diário 1º PA'!$F$5:$F$1982))+SUMPRODUCT(-('Diário 2º PA'!$E$5:$E$2027='Analítico Cp.'!$B134),-('Diário 2º PA'!$P$5:$P$2027=G$1),('Diário 2º PA'!$F$5:$F$2027))+SUMPRODUCT(-('Diário 3º PA'!$E$5:$E$2043='Analítico Cp.'!$B134),-('Diário 3º PA'!$P$5:$P$2043=G$1),('Diário 3º PA'!$F$5:$F$2043))+SUMPRODUCT(-('Diário 4º PA'!$E$5:$E$2010='Analítico Cp.'!$B134),-('Diário 4º PA'!$P$5:$P$2010=G$1),('Diário 4º PA'!$F$5:$F$2010))+SUMPRODUCT(-(Comp.!$D$5:$D$254='Analítico Cp.'!$B134),-(Comp.!$L$5:$L$254=G$1),(Comp.!$E$5:$E$254))</f>
        <v>0</v>
      </c>
      <c r="H134" s="15">
        <f>SUMPRODUCT(-('Diário 1º PA'!$E$5:$E$1982='Analítico Cp.'!$B134),-('Diário 1º PA'!$P$5:$P$1982=H$1),('Diário 1º PA'!$F$5:$F$1982))+SUMPRODUCT(-('Diário 2º PA'!$E$5:$E$2027='Analítico Cp.'!$B134),-('Diário 2º PA'!$P$5:$P$2027=H$1),('Diário 2º PA'!$F$5:$F$2027))+SUMPRODUCT(-('Diário 3º PA'!$E$5:$E$2043='Analítico Cp.'!$B134),-('Diário 3º PA'!$P$5:$P$2043=H$1),('Diário 3º PA'!$F$5:$F$2043))+SUMPRODUCT(-('Diário 4º PA'!$E$5:$E$2010='Analítico Cp.'!$B134),-('Diário 4º PA'!$P$5:$P$2010=H$1),('Diário 4º PA'!$F$5:$F$2010))+SUMPRODUCT(-(Comp.!$D$5:$D$254='Analítico Cp.'!$B134),-(Comp.!$L$5:$L$254=H$1),(Comp.!$E$5:$E$254))</f>
        <v>0</v>
      </c>
      <c r="I134" s="15">
        <f>SUMPRODUCT(-('Diário 1º PA'!$E$5:$E$1982='Analítico Cp.'!$B134),-('Diário 1º PA'!$P$5:$P$1982=I$1),('Diário 1º PA'!$F$5:$F$1982))+SUMPRODUCT(-('Diário 2º PA'!$E$5:$E$2027='Analítico Cp.'!$B134),-('Diário 2º PA'!$P$5:$P$2027=I$1),('Diário 2º PA'!$F$5:$F$2027))+SUMPRODUCT(-('Diário 3º PA'!$E$5:$E$2043='Analítico Cp.'!$B134),-('Diário 3º PA'!$P$5:$P$2043=I$1),('Diário 3º PA'!$F$5:$F$2043))+SUMPRODUCT(-('Diário 4º PA'!$E$5:$E$2010='Analítico Cp.'!$B134),-('Diário 4º PA'!$P$5:$P$2010=I$1),('Diário 4º PA'!$F$5:$F$2010))+SUMPRODUCT(-(Comp.!$D$5:$D$254='Analítico Cp.'!$B134),-(Comp.!$L$5:$L$254=I$1),(Comp.!$E$5:$E$254))</f>
        <v>0</v>
      </c>
      <c r="J134" s="15">
        <f>SUMPRODUCT(-('Diário 1º PA'!$E$5:$E$1982='Analítico Cp.'!$B134),-('Diário 1º PA'!$P$5:$P$1982=J$1),('Diário 1º PA'!$F$5:$F$1982))+SUMPRODUCT(-('Diário 2º PA'!$E$5:$E$2027='Analítico Cp.'!$B134),-('Diário 2º PA'!$P$5:$P$2027=J$1),('Diário 2º PA'!$F$5:$F$2027))+SUMPRODUCT(-('Diário 3º PA'!$E$5:$E$2043='Analítico Cp.'!$B134),-('Diário 3º PA'!$P$5:$P$2043=J$1),('Diário 3º PA'!$F$5:$F$2043))+SUMPRODUCT(-('Diário 4º PA'!$E$5:$E$2010='Analítico Cp.'!$B134),-('Diário 4º PA'!$P$5:$P$2010=J$1),('Diário 4º PA'!$F$5:$F$2010))+SUMPRODUCT(-(Comp.!$D$5:$D$254='Analítico Cp.'!$B134),-(Comp.!$L$5:$L$254=J$1),(Comp.!$E$5:$E$254))</f>
        <v>0</v>
      </c>
      <c r="K134" s="15">
        <f>SUMPRODUCT(-('Diário 1º PA'!$E$5:$E$1982='Analítico Cp.'!$B134),-('Diário 1º PA'!$P$5:$P$1982=K$1),('Diário 1º PA'!$F$5:$F$1982))+SUMPRODUCT(-('Diário 2º PA'!$E$5:$E$2027='Analítico Cp.'!$B134),-('Diário 2º PA'!$P$5:$P$2027=K$1),('Diário 2º PA'!$F$5:$F$2027))+SUMPRODUCT(-('Diário 3º PA'!$E$5:$E$2043='Analítico Cp.'!$B134),-('Diário 3º PA'!$P$5:$P$2043=K$1),('Diário 3º PA'!$F$5:$F$2043))+SUMPRODUCT(-('Diário 4º PA'!$E$5:$E$2010='Analítico Cp.'!$B134),-('Diário 4º PA'!$P$5:$P$2010=K$1),('Diário 4º PA'!$F$5:$F$2010))+SUMPRODUCT(-(Comp.!$D$5:$D$254='Analítico Cp.'!$B134),-(Comp.!$L$5:$L$254=K$1),(Comp.!$E$5:$E$254))</f>
        <v>0</v>
      </c>
      <c r="L134" s="15">
        <f>SUMPRODUCT(-('Diário 1º PA'!$E$5:$E$1982='Analítico Cp.'!$B134),-('Diário 1º PA'!$P$5:$P$1982=L$1),('Diário 1º PA'!$F$5:$F$1982))+SUMPRODUCT(-('Diário 2º PA'!$E$5:$E$2027='Analítico Cp.'!$B134),-('Diário 2º PA'!$P$5:$P$2027=L$1),('Diário 2º PA'!$F$5:$F$2027))+SUMPRODUCT(-('Diário 3º PA'!$E$5:$E$2043='Analítico Cp.'!$B134),-('Diário 3º PA'!$P$5:$P$2043=L$1),('Diário 3º PA'!$F$5:$F$2043))+SUMPRODUCT(-('Diário 4º PA'!$E$5:$E$2010='Analítico Cp.'!$B134),-('Diário 4º PA'!$P$5:$P$2010=L$1),('Diário 4º PA'!$F$5:$F$2010))+SUMPRODUCT(-(Comp.!$D$5:$D$254='Analítico Cp.'!$B134),-(Comp.!$L$5:$L$254=L$1),(Comp.!$E$5:$E$254))</f>
        <v>0</v>
      </c>
      <c r="M134" s="15">
        <f>SUMPRODUCT(-('Diário 1º PA'!$E$5:$E$1982='Analítico Cp.'!$B134),-('Diário 1º PA'!$P$5:$P$1982=M$1),('Diário 1º PA'!$F$5:$F$1982))+SUMPRODUCT(-('Diário 2º PA'!$E$5:$E$2027='Analítico Cp.'!$B134),-('Diário 2º PA'!$P$5:$P$2027=M$1),('Diário 2º PA'!$F$5:$F$2027))+SUMPRODUCT(-('Diário 3º PA'!$E$5:$E$2043='Analítico Cp.'!$B134),-('Diário 3º PA'!$P$5:$P$2043=M$1),('Diário 3º PA'!$F$5:$F$2043))+SUMPRODUCT(-('Diário 4º PA'!$E$5:$E$2010='Analítico Cp.'!$B134),-('Diário 4º PA'!$P$5:$P$2010=M$1),('Diário 4º PA'!$F$5:$F$2010))+SUMPRODUCT(-(Comp.!$D$5:$D$254='Analítico Cp.'!$B134),-(Comp.!$L$5:$L$254=M$1),(Comp.!$E$5:$E$254))</f>
        <v>0</v>
      </c>
      <c r="N134" s="15">
        <f>SUMPRODUCT(-('Diário 1º PA'!$E$5:$E$1982='Analítico Cp.'!$B134),-('Diário 1º PA'!$P$5:$P$1982=N$1),('Diário 1º PA'!$F$5:$F$1982))+SUMPRODUCT(-('Diário 2º PA'!$E$5:$E$2027='Analítico Cp.'!$B134),-('Diário 2º PA'!$P$5:$P$2027=N$1),('Diário 2º PA'!$F$5:$F$2027))+SUMPRODUCT(-('Diário 3º PA'!$E$5:$E$2043='Analítico Cp.'!$B134),-('Diário 3º PA'!$P$5:$P$2043=N$1),('Diário 3º PA'!$F$5:$F$2043))+SUMPRODUCT(-('Diário 4º PA'!$E$5:$E$2010='Analítico Cp.'!$B134),-('Diário 4º PA'!$P$5:$P$2010=N$1),('Diário 4º PA'!$F$5:$F$2010))+SUMPRODUCT(-(Comp.!$D$5:$D$254='Analítico Cp.'!$B134),-(Comp.!$L$5:$L$254=N$1),(Comp.!$E$5:$E$254))</f>
        <v>0</v>
      </c>
      <c r="O134" s="16">
        <f t="shared" si="15"/>
        <v>13370.86</v>
      </c>
      <c r="P134" s="191">
        <f t="shared" si="14"/>
        <v>1.1571699649330473E-3</v>
      </c>
    </row>
    <row r="135" spans="1:16" ht="23.25" customHeight="1" x14ac:dyDescent="0.2">
      <c r="A135" s="68" t="s">
        <v>375</v>
      </c>
      <c r="B135" s="114" t="s">
        <v>390</v>
      </c>
      <c r="C135" s="15">
        <f>SUMPRODUCT(-('Diário 1º PA'!$E$5:$E$1982='Analítico Cp.'!$B135),-('Diário 1º PA'!$P$5:$P$1982=C$1),('Diário 1º PA'!$F$5:$F$1982))+SUMPRODUCT(-('Diário 2º PA'!$E$5:$E$2027='Analítico Cp.'!$B135),-('Diário 2º PA'!$P$5:$P$2027=C$1),('Diário 2º PA'!$F$5:$F$2027))+SUMPRODUCT(-('Diário 3º PA'!$E$5:$E$2043='Analítico Cp.'!$B135),-('Diário 3º PA'!$P$5:$P$2043=C$1),('Diário 3º PA'!$F$5:$F$2043))+SUMPRODUCT(-('Diário 4º PA'!$E$5:$E$2010='Analítico Cp.'!$B135),-('Diário 4º PA'!$P$5:$P$2010=C$1),('Diário 4º PA'!$F$5:$F$2010))+SUMPRODUCT(-(Comp.!$D$5:$D$254='Analítico Cp.'!$B135),-(Comp.!$L$5:$L$254=C$1),(Comp.!$E$5:$E$254))</f>
        <v>11660.296</v>
      </c>
      <c r="D135" s="15">
        <f>SUMPRODUCT(-('Diário 1º PA'!$E$5:$E$1982='Analítico Cp.'!$B135),-('Diário 1º PA'!$P$5:$P$1982=D$1),('Diário 1º PA'!$F$5:$F$1982))+SUMPRODUCT(-('Diário 2º PA'!$E$5:$E$2027='Analítico Cp.'!$B135),-('Diário 2º PA'!$P$5:$P$2027=D$1),('Diário 2º PA'!$F$5:$F$2027))+SUMPRODUCT(-('Diário 3º PA'!$E$5:$E$2043='Analítico Cp.'!$B135),-('Diário 3º PA'!$P$5:$P$2043=D$1),('Diário 3º PA'!$F$5:$F$2043))+SUMPRODUCT(-('Diário 4º PA'!$E$5:$E$2010='Analítico Cp.'!$B135),-('Diário 4º PA'!$P$5:$P$2010=D$1),('Diário 4º PA'!$F$5:$F$2010))+SUMPRODUCT(-(Comp.!$D$5:$D$254='Analítico Cp.'!$B135),-(Comp.!$L$5:$L$254=D$1),(Comp.!$E$5:$E$254))</f>
        <v>10818.2</v>
      </c>
      <c r="E135" s="15">
        <f>SUMPRODUCT(-('Diário 1º PA'!$E$5:$E$1982='Analítico Cp.'!$B135),-('Diário 1º PA'!$P$5:$P$1982=E$1),('Diário 1º PA'!$F$5:$F$1982))+SUMPRODUCT(-('Diário 2º PA'!$E$5:$E$2027='Analítico Cp.'!$B135),-('Diário 2º PA'!$P$5:$P$2027=E$1),('Diário 2º PA'!$F$5:$F$2027))+SUMPRODUCT(-('Diário 3º PA'!$E$5:$E$2043='Analítico Cp.'!$B135),-('Diário 3º PA'!$P$5:$P$2043=E$1),('Diário 3º PA'!$F$5:$F$2043))+SUMPRODUCT(-('Diário 4º PA'!$E$5:$E$2010='Analítico Cp.'!$B135),-('Diário 4º PA'!$P$5:$P$2010=E$1),('Diário 4º PA'!$F$5:$F$2010))+SUMPRODUCT(-(Comp.!$D$5:$D$254='Analítico Cp.'!$B135),-(Comp.!$L$5:$L$254=E$1),(Comp.!$E$5:$E$254))</f>
        <v>5200</v>
      </c>
      <c r="F135" s="15">
        <f>SUMPRODUCT(-('Diário 1º PA'!$E$5:$E$1982='Analítico Cp.'!$B135),-('Diário 1º PA'!$P$5:$P$1982=F$1),('Diário 1º PA'!$F$5:$F$1982))+SUMPRODUCT(-('Diário 2º PA'!$E$5:$E$2027='Analítico Cp.'!$B135),-('Diário 2º PA'!$P$5:$P$2027=F$1),('Diário 2º PA'!$F$5:$F$2027))+SUMPRODUCT(-('Diário 3º PA'!$E$5:$E$2043='Analítico Cp.'!$B135),-('Diário 3º PA'!$P$5:$P$2043=F$1),('Diário 3º PA'!$F$5:$F$2043))+SUMPRODUCT(-('Diário 4º PA'!$E$5:$E$2010='Analítico Cp.'!$B135),-('Diário 4º PA'!$P$5:$P$2010=F$1),('Diário 4º PA'!$F$5:$F$2010))+SUMPRODUCT(-(Comp.!$D$5:$D$254='Analítico Cp.'!$B135),-(Comp.!$L$5:$L$254=F$1),(Comp.!$E$5:$E$254))</f>
        <v>0</v>
      </c>
      <c r="G135" s="15">
        <f>SUMPRODUCT(-('Diário 1º PA'!$E$5:$E$1982='Analítico Cp.'!$B135),-('Diário 1º PA'!$P$5:$P$1982=G$1),('Diário 1º PA'!$F$5:$F$1982))+SUMPRODUCT(-('Diário 2º PA'!$E$5:$E$2027='Analítico Cp.'!$B135),-('Diário 2º PA'!$P$5:$P$2027=G$1),('Diário 2º PA'!$F$5:$F$2027))+SUMPRODUCT(-('Diário 3º PA'!$E$5:$E$2043='Analítico Cp.'!$B135),-('Diário 3º PA'!$P$5:$P$2043=G$1),('Diário 3º PA'!$F$5:$F$2043))+SUMPRODUCT(-('Diário 4º PA'!$E$5:$E$2010='Analítico Cp.'!$B135),-('Diário 4º PA'!$P$5:$P$2010=G$1),('Diário 4º PA'!$F$5:$F$2010))+SUMPRODUCT(-(Comp.!$D$5:$D$254='Analítico Cp.'!$B135),-(Comp.!$L$5:$L$254=G$1),(Comp.!$E$5:$E$254))</f>
        <v>0</v>
      </c>
      <c r="H135" s="15">
        <f>SUMPRODUCT(-('Diário 1º PA'!$E$5:$E$1982='Analítico Cp.'!$B135),-('Diário 1º PA'!$P$5:$P$1982=H$1),('Diário 1º PA'!$F$5:$F$1982))+SUMPRODUCT(-('Diário 2º PA'!$E$5:$E$2027='Analítico Cp.'!$B135),-('Diário 2º PA'!$P$5:$P$2027=H$1),('Diário 2º PA'!$F$5:$F$2027))+SUMPRODUCT(-('Diário 3º PA'!$E$5:$E$2043='Analítico Cp.'!$B135),-('Diário 3º PA'!$P$5:$P$2043=H$1),('Diário 3º PA'!$F$5:$F$2043))+SUMPRODUCT(-('Diário 4º PA'!$E$5:$E$2010='Analítico Cp.'!$B135),-('Diário 4º PA'!$P$5:$P$2010=H$1),('Diário 4º PA'!$F$5:$F$2010))+SUMPRODUCT(-(Comp.!$D$5:$D$254='Analítico Cp.'!$B135),-(Comp.!$L$5:$L$254=H$1),(Comp.!$E$5:$E$254))</f>
        <v>0</v>
      </c>
      <c r="I135" s="15">
        <f>SUMPRODUCT(-('Diário 1º PA'!$E$5:$E$1982='Analítico Cp.'!$B135),-('Diário 1º PA'!$P$5:$P$1982=I$1),('Diário 1º PA'!$F$5:$F$1982))+SUMPRODUCT(-('Diário 2º PA'!$E$5:$E$2027='Analítico Cp.'!$B135),-('Diário 2º PA'!$P$5:$P$2027=I$1),('Diário 2º PA'!$F$5:$F$2027))+SUMPRODUCT(-('Diário 3º PA'!$E$5:$E$2043='Analítico Cp.'!$B135),-('Diário 3º PA'!$P$5:$P$2043=I$1),('Diário 3º PA'!$F$5:$F$2043))+SUMPRODUCT(-('Diário 4º PA'!$E$5:$E$2010='Analítico Cp.'!$B135),-('Diário 4º PA'!$P$5:$P$2010=I$1),('Diário 4º PA'!$F$5:$F$2010))+SUMPRODUCT(-(Comp.!$D$5:$D$254='Analítico Cp.'!$B135),-(Comp.!$L$5:$L$254=I$1),(Comp.!$E$5:$E$254))</f>
        <v>0</v>
      </c>
      <c r="J135" s="15">
        <f>SUMPRODUCT(-('Diário 1º PA'!$E$5:$E$1982='Analítico Cp.'!$B135),-('Diário 1º PA'!$P$5:$P$1982=J$1),('Diário 1º PA'!$F$5:$F$1982))+SUMPRODUCT(-('Diário 2º PA'!$E$5:$E$2027='Analítico Cp.'!$B135),-('Diário 2º PA'!$P$5:$P$2027=J$1),('Diário 2º PA'!$F$5:$F$2027))+SUMPRODUCT(-('Diário 3º PA'!$E$5:$E$2043='Analítico Cp.'!$B135),-('Diário 3º PA'!$P$5:$P$2043=J$1),('Diário 3º PA'!$F$5:$F$2043))+SUMPRODUCT(-('Diário 4º PA'!$E$5:$E$2010='Analítico Cp.'!$B135),-('Diário 4º PA'!$P$5:$P$2010=J$1),('Diário 4º PA'!$F$5:$F$2010))+SUMPRODUCT(-(Comp.!$D$5:$D$254='Analítico Cp.'!$B135),-(Comp.!$L$5:$L$254=J$1),(Comp.!$E$5:$E$254))</f>
        <v>0</v>
      </c>
      <c r="K135" s="15">
        <f>SUMPRODUCT(-('Diário 1º PA'!$E$5:$E$1982='Analítico Cp.'!$B135),-('Diário 1º PA'!$P$5:$P$1982=K$1),('Diário 1º PA'!$F$5:$F$1982))+SUMPRODUCT(-('Diário 2º PA'!$E$5:$E$2027='Analítico Cp.'!$B135),-('Diário 2º PA'!$P$5:$P$2027=K$1),('Diário 2º PA'!$F$5:$F$2027))+SUMPRODUCT(-('Diário 3º PA'!$E$5:$E$2043='Analítico Cp.'!$B135),-('Diário 3º PA'!$P$5:$P$2043=K$1),('Diário 3º PA'!$F$5:$F$2043))+SUMPRODUCT(-('Diário 4º PA'!$E$5:$E$2010='Analítico Cp.'!$B135),-('Diário 4º PA'!$P$5:$P$2010=K$1),('Diário 4º PA'!$F$5:$F$2010))+SUMPRODUCT(-(Comp.!$D$5:$D$254='Analítico Cp.'!$B135),-(Comp.!$L$5:$L$254=K$1),(Comp.!$E$5:$E$254))</f>
        <v>0</v>
      </c>
      <c r="L135" s="15">
        <f>SUMPRODUCT(-('Diário 1º PA'!$E$5:$E$1982='Analítico Cp.'!$B135),-('Diário 1º PA'!$P$5:$P$1982=L$1),('Diário 1º PA'!$F$5:$F$1982))+SUMPRODUCT(-('Diário 2º PA'!$E$5:$E$2027='Analítico Cp.'!$B135),-('Diário 2º PA'!$P$5:$P$2027=L$1),('Diário 2º PA'!$F$5:$F$2027))+SUMPRODUCT(-('Diário 3º PA'!$E$5:$E$2043='Analítico Cp.'!$B135),-('Diário 3º PA'!$P$5:$P$2043=L$1),('Diário 3º PA'!$F$5:$F$2043))+SUMPRODUCT(-('Diário 4º PA'!$E$5:$E$2010='Analítico Cp.'!$B135),-('Diário 4º PA'!$P$5:$P$2010=L$1),('Diário 4º PA'!$F$5:$F$2010))+SUMPRODUCT(-(Comp.!$D$5:$D$254='Analítico Cp.'!$B135),-(Comp.!$L$5:$L$254=L$1),(Comp.!$E$5:$E$254))</f>
        <v>0</v>
      </c>
      <c r="M135" s="15">
        <f>SUMPRODUCT(-('Diário 1º PA'!$E$5:$E$1982='Analítico Cp.'!$B135),-('Diário 1º PA'!$P$5:$P$1982=M$1),('Diário 1º PA'!$F$5:$F$1982))+SUMPRODUCT(-('Diário 2º PA'!$E$5:$E$2027='Analítico Cp.'!$B135),-('Diário 2º PA'!$P$5:$P$2027=M$1),('Diário 2º PA'!$F$5:$F$2027))+SUMPRODUCT(-('Diário 3º PA'!$E$5:$E$2043='Analítico Cp.'!$B135),-('Diário 3º PA'!$P$5:$P$2043=M$1),('Diário 3º PA'!$F$5:$F$2043))+SUMPRODUCT(-('Diário 4º PA'!$E$5:$E$2010='Analítico Cp.'!$B135),-('Diário 4º PA'!$P$5:$P$2010=M$1),('Diário 4º PA'!$F$5:$F$2010))+SUMPRODUCT(-(Comp.!$D$5:$D$254='Analítico Cp.'!$B135),-(Comp.!$L$5:$L$254=M$1),(Comp.!$E$5:$E$254))</f>
        <v>0</v>
      </c>
      <c r="N135" s="15">
        <f>SUMPRODUCT(-('Diário 1º PA'!$E$5:$E$1982='Analítico Cp.'!$B135),-('Diário 1º PA'!$P$5:$P$1982=N$1),('Diário 1º PA'!$F$5:$F$1982))+SUMPRODUCT(-('Diário 2º PA'!$E$5:$E$2027='Analítico Cp.'!$B135),-('Diário 2º PA'!$P$5:$P$2027=N$1),('Diário 2º PA'!$F$5:$F$2027))+SUMPRODUCT(-('Diário 3º PA'!$E$5:$E$2043='Analítico Cp.'!$B135),-('Diário 3º PA'!$P$5:$P$2043=N$1),('Diário 3º PA'!$F$5:$F$2043))+SUMPRODUCT(-('Diário 4º PA'!$E$5:$E$2010='Analítico Cp.'!$B135),-('Diário 4º PA'!$P$5:$P$2010=N$1),('Diário 4º PA'!$F$5:$F$2010))+SUMPRODUCT(-(Comp.!$D$5:$D$254='Analítico Cp.'!$B135),-(Comp.!$L$5:$L$254=N$1),(Comp.!$E$5:$E$254))</f>
        <v>0</v>
      </c>
      <c r="O135" s="16">
        <f t="shared" si="15"/>
        <v>27678.495999999999</v>
      </c>
      <c r="P135" s="191">
        <f t="shared" si="14"/>
        <v>2.3954124301443207E-3</v>
      </c>
    </row>
    <row r="136" spans="1:16" ht="23.25" customHeight="1" x14ac:dyDescent="0.2">
      <c r="A136" s="225" t="s">
        <v>376</v>
      </c>
      <c r="B136" s="226" t="s">
        <v>391</v>
      </c>
      <c r="C136" s="15">
        <f>SUMPRODUCT(-('Diário 1º PA'!$E$5:$E$1982='Analítico Cp.'!$B136),-('Diário 1º PA'!$P$5:$P$1982=C$1),('Diário 1º PA'!$F$5:$F$1982))+SUMPRODUCT(-('Diário 2º PA'!$E$5:$E$2027='Analítico Cp.'!$B136),-('Diário 2º PA'!$P$5:$P$2027=C$1),('Diário 2º PA'!$F$5:$F$2027))+SUMPRODUCT(-('Diário 3º PA'!$E$5:$E$2043='Analítico Cp.'!$B136),-('Diário 3º PA'!$P$5:$P$2043=C$1),('Diário 3º PA'!$F$5:$F$2043))+SUMPRODUCT(-('Diário 4º PA'!$E$5:$E$2010='Analítico Cp.'!$B136),-('Diário 4º PA'!$P$5:$P$2010=C$1),('Diário 4º PA'!$F$5:$F$2010))+SUMPRODUCT(-(Comp.!$D$5:$D$254='Analítico Cp.'!$B136),-(Comp.!$L$5:$L$254=C$1),(Comp.!$E$5:$E$254))</f>
        <v>0</v>
      </c>
      <c r="D136" s="15">
        <f>SUMPRODUCT(-('Diário 1º PA'!$E$5:$E$1982='Analítico Cp.'!$B136),-('Diário 1º PA'!$P$5:$P$1982=D$1),('Diário 1º PA'!$F$5:$F$1982))+SUMPRODUCT(-('Diário 2º PA'!$E$5:$E$2027='Analítico Cp.'!$B136),-('Diário 2º PA'!$P$5:$P$2027=D$1),('Diário 2º PA'!$F$5:$F$2027))+SUMPRODUCT(-('Diário 3º PA'!$E$5:$E$2043='Analítico Cp.'!$B136),-('Diário 3º PA'!$P$5:$P$2043=D$1),('Diário 3º PA'!$F$5:$F$2043))+SUMPRODUCT(-('Diário 4º PA'!$E$5:$E$2010='Analítico Cp.'!$B136),-('Diário 4º PA'!$P$5:$P$2010=D$1),('Diário 4º PA'!$F$5:$F$2010))+SUMPRODUCT(-(Comp.!$D$5:$D$254='Analítico Cp.'!$B136),-(Comp.!$L$5:$L$254=D$1),(Comp.!$E$5:$E$254))</f>
        <v>0</v>
      </c>
      <c r="E136" s="15">
        <f>SUMPRODUCT(-('Diário 1º PA'!$E$5:$E$1982='Analítico Cp.'!$B136),-('Diário 1º PA'!$P$5:$P$1982=E$1),('Diário 1º PA'!$F$5:$F$1982))+SUMPRODUCT(-('Diário 2º PA'!$E$5:$E$2027='Analítico Cp.'!$B136),-('Diário 2º PA'!$P$5:$P$2027=E$1),('Diário 2º PA'!$F$5:$F$2027))+SUMPRODUCT(-('Diário 3º PA'!$E$5:$E$2043='Analítico Cp.'!$B136),-('Diário 3º PA'!$P$5:$P$2043=E$1),('Diário 3º PA'!$F$5:$F$2043))+SUMPRODUCT(-('Diário 4º PA'!$E$5:$E$2010='Analítico Cp.'!$B136),-('Diário 4º PA'!$P$5:$P$2010=E$1),('Diário 4º PA'!$F$5:$F$2010))+SUMPRODUCT(-(Comp.!$D$5:$D$254='Analítico Cp.'!$B136),-(Comp.!$L$5:$L$254=E$1),(Comp.!$E$5:$E$254))</f>
        <v>0</v>
      </c>
      <c r="F136" s="15">
        <f>SUMPRODUCT(-('Diário 1º PA'!$E$5:$E$1982='Analítico Cp.'!$B136),-('Diário 1º PA'!$P$5:$P$1982=F$1),('Diário 1º PA'!$F$5:$F$1982))+SUMPRODUCT(-('Diário 2º PA'!$E$5:$E$2027='Analítico Cp.'!$B136),-('Diário 2º PA'!$P$5:$P$2027=F$1),('Diário 2º PA'!$F$5:$F$2027))+SUMPRODUCT(-('Diário 3º PA'!$E$5:$E$2043='Analítico Cp.'!$B136),-('Diário 3º PA'!$P$5:$P$2043=F$1),('Diário 3º PA'!$F$5:$F$2043))+SUMPRODUCT(-('Diário 4º PA'!$E$5:$E$2010='Analítico Cp.'!$B136),-('Diário 4º PA'!$P$5:$P$2010=F$1),('Diário 4º PA'!$F$5:$F$2010))+SUMPRODUCT(-(Comp.!$D$5:$D$254='Analítico Cp.'!$B136),-(Comp.!$L$5:$L$254=F$1),(Comp.!$E$5:$E$254))</f>
        <v>0</v>
      </c>
      <c r="G136" s="15">
        <f>SUMPRODUCT(-('Diário 1º PA'!$E$5:$E$1982='Analítico Cp.'!$B136),-('Diário 1º PA'!$P$5:$P$1982=G$1),('Diário 1º PA'!$F$5:$F$1982))+SUMPRODUCT(-('Diário 2º PA'!$E$5:$E$2027='Analítico Cp.'!$B136),-('Diário 2º PA'!$P$5:$P$2027=G$1),('Diário 2º PA'!$F$5:$F$2027))+SUMPRODUCT(-('Diário 3º PA'!$E$5:$E$2043='Analítico Cp.'!$B136),-('Diário 3º PA'!$P$5:$P$2043=G$1),('Diário 3º PA'!$F$5:$F$2043))+SUMPRODUCT(-('Diário 4º PA'!$E$5:$E$2010='Analítico Cp.'!$B136),-('Diário 4º PA'!$P$5:$P$2010=G$1),('Diário 4º PA'!$F$5:$F$2010))+SUMPRODUCT(-(Comp.!$D$5:$D$254='Analítico Cp.'!$B136),-(Comp.!$L$5:$L$254=G$1),(Comp.!$E$5:$E$254))</f>
        <v>0</v>
      </c>
      <c r="H136" s="15">
        <f>SUMPRODUCT(-('Diário 1º PA'!$E$5:$E$1982='Analítico Cp.'!$B136),-('Diário 1º PA'!$P$5:$P$1982=H$1),('Diário 1º PA'!$F$5:$F$1982))+SUMPRODUCT(-('Diário 2º PA'!$E$5:$E$2027='Analítico Cp.'!$B136),-('Diário 2º PA'!$P$5:$P$2027=H$1),('Diário 2º PA'!$F$5:$F$2027))+SUMPRODUCT(-('Diário 3º PA'!$E$5:$E$2043='Analítico Cp.'!$B136),-('Diário 3º PA'!$P$5:$P$2043=H$1),('Diário 3º PA'!$F$5:$F$2043))+SUMPRODUCT(-('Diário 4º PA'!$E$5:$E$2010='Analítico Cp.'!$B136),-('Diário 4º PA'!$P$5:$P$2010=H$1),('Diário 4º PA'!$F$5:$F$2010))+SUMPRODUCT(-(Comp.!$D$5:$D$254='Analítico Cp.'!$B136),-(Comp.!$L$5:$L$254=H$1),(Comp.!$E$5:$E$254))</f>
        <v>0</v>
      </c>
      <c r="I136" s="15">
        <f>SUMPRODUCT(-('Diário 1º PA'!$E$5:$E$1982='Analítico Cp.'!$B136),-('Diário 1º PA'!$P$5:$P$1982=I$1),('Diário 1º PA'!$F$5:$F$1982))+SUMPRODUCT(-('Diário 2º PA'!$E$5:$E$2027='Analítico Cp.'!$B136),-('Diário 2º PA'!$P$5:$P$2027=I$1),('Diário 2º PA'!$F$5:$F$2027))+SUMPRODUCT(-('Diário 3º PA'!$E$5:$E$2043='Analítico Cp.'!$B136),-('Diário 3º PA'!$P$5:$P$2043=I$1),('Diário 3º PA'!$F$5:$F$2043))+SUMPRODUCT(-('Diário 4º PA'!$E$5:$E$2010='Analítico Cp.'!$B136),-('Diário 4º PA'!$P$5:$P$2010=I$1),('Diário 4º PA'!$F$5:$F$2010))+SUMPRODUCT(-(Comp.!$D$5:$D$254='Analítico Cp.'!$B136),-(Comp.!$L$5:$L$254=I$1),(Comp.!$E$5:$E$254))</f>
        <v>0</v>
      </c>
      <c r="J136" s="15">
        <f>SUMPRODUCT(-('Diário 1º PA'!$E$5:$E$1982='Analítico Cp.'!$B136),-('Diário 1º PA'!$P$5:$P$1982=J$1),('Diário 1º PA'!$F$5:$F$1982))+SUMPRODUCT(-('Diário 2º PA'!$E$5:$E$2027='Analítico Cp.'!$B136),-('Diário 2º PA'!$P$5:$P$2027=J$1),('Diário 2º PA'!$F$5:$F$2027))+SUMPRODUCT(-('Diário 3º PA'!$E$5:$E$2043='Analítico Cp.'!$B136),-('Diário 3º PA'!$P$5:$P$2043=J$1),('Diário 3º PA'!$F$5:$F$2043))+SUMPRODUCT(-('Diário 4º PA'!$E$5:$E$2010='Analítico Cp.'!$B136),-('Diário 4º PA'!$P$5:$P$2010=J$1),('Diário 4º PA'!$F$5:$F$2010))+SUMPRODUCT(-(Comp.!$D$5:$D$254='Analítico Cp.'!$B136),-(Comp.!$L$5:$L$254=J$1),(Comp.!$E$5:$E$254))</f>
        <v>0</v>
      </c>
      <c r="K136" s="15">
        <f>SUMPRODUCT(-('Diário 1º PA'!$E$5:$E$1982='Analítico Cp.'!$B136),-('Diário 1º PA'!$P$5:$P$1982=K$1),('Diário 1º PA'!$F$5:$F$1982))+SUMPRODUCT(-('Diário 2º PA'!$E$5:$E$2027='Analítico Cp.'!$B136),-('Diário 2º PA'!$P$5:$P$2027=K$1),('Diário 2º PA'!$F$5:$F$2027))+SUMPRODUCT(-('Diário 3º PA'!$E$5:$E$2043='Analítico Cp.'!$B136),-('Diário 3º PA'!$P$5:$P$2043=K$1),('Diário 3º PA'!$F$5:$F$2043))+SUMPRODUCT(-('Diário 4º PA'!$E$5:$E$2010='Analítico Cp.'!$B136),-('Diário 4º PA'!$P$5:$P$2010=K$1),('Diário 4º PA'!$F$5:$F$2010))+SUMPRODUCT(-(Comp.!$D$5:$D$254='Analítico Cp.'!$B136),-(Comp.!$L$5:$L$254=K$1),(Comp.!$E$5:$E$254))</f>
        <v>0</v>
      </c>
      <c r="L136" s="15">
        <f>SUMPRODUCT(-('Diário 1º PA'!$E$5:$E$1982='Analítico Cp.'!$B136),-('Diário 1º PA'!$P$5:$P$1982=L$1),('Diário 1º PA'!$F$5:$F$1982))+SUMPRODUCT(-('Diário 2º PA'!$E$5:$E$2027='Analítico Cp.'!$B136),-('Diário 2º PA'!$P$5:$P$2027=L$1),('Diário 2º PA'!$F$5:$F$2027))+SUMPRODUCT(-('Diário 3º PA'!$E$5:$E$2043='Analítico Cp.'!$B136),-('Diário 3º PA'!$P$5:$P$2043=L$1),('Diário 3º PA'!$F$5:$F$2043))+SUMPRODUCT(-('Diário 4º PA'!$E$5:$E$2010='Analítico Cp.'!$B136),-('Diário 4º PA'!$P$5:$P$2010=L$1),('Diário 4º PA'!$F$5:$F$2010))+SUMPRODUCT(-(Comp.!$D$5:$D$254='Analítico Cp.'!$B136),-(Comp.!$L$5:$L$254=L$1),(Comp.!$E$5:$E$254))</f>
        <v>0</v>
      </c>
      <c r="M136" s="15">
        <f>SUMPRODUCT(-('Diário 1º PA'!$E$5:$E$1982='Analítico Cp.'!$B136),-('Diário 1º PA'!$P$5:$P$1982=M$1),('Diário 1º PA'!$F$5:$F$1982))+SUMPRODUCT(-('Diário 2º PA'!$E$5:$E$2027='Analítico Cp.'!$B136),-('Diário 2º PA'!$P$5:$P$2027=M$1),('Diário 2º PA'!$F$5:$F$2027))+SUMPRODUCT(-('Diário 3º PA'!$E$5:$E$2043='Analítico Cp.'!$B136),-('Diário 3º PA'!$P$5:$P$2043=M$1),('Diário 3º PA'!$F$5:$F$2043))+SUMPRODUCT(-('Diário 4º PA'!$E$5:$E$2010='Analítico Cp.'!$B136),-('Diário 4º PA'!$P$5:$P$2010=M$1),('Diário 4º PA'!$F$5:$F$2010))+SUMPRODUCT(-(Comp.!$D$5:$D$254='Analítico Cp.'!$B136),-(Comp.!$L$5:$L$254=M$1),(Comp.!$E$5:$E$254))</f>
        <v>0</v>
      </c>
      <c r="N136" s="15">
        <f>SUMPRODUCT(-('Diário 1º PA'!$E$5:$E$1982='Analítico Cp.'!$B136),-('Diário 1º PA'!$P$5:$P$1982=N$1),('Diário 1º PA'!$F$5:$F$1982))+SUMPRODUCT(-('Diário 2º PA'!$E$5:$E$2027='Analítico Cp.'!$B136),-('Diário 2º PA'!$P$5:$P$2027=N$1),('Diário 2º PA'!$F$5:$F$2027))+SUMPRODUCT(-('Diário 3º PA'!$E$5:$E$2043='Analítico Cp.'!$B136),-('Diário 3º PA'!$P$5:$P$2043=N$1),('Diário 3º PA'!$F$5:$F$2043))+SUMPRODUCT(-('Diário 4º PA'!$E$5:$E$2010='Analítico Cp.'!$B136),-('Diário 4º PA'!$P$5:$P$2010=N$1),('Diário 4º PA'!$F$5:$F$2010))+SUMPRODUCT(-(Comp.!$D$5:$D$254='Analítico Cp.'!$B136),-(Comp.!$L$5:$L$254=N$1),(Comp.!$E$5:$E$254))</f>
        <v>0</v>
      </c>
      <c r="O136" s="16">
        <f>SUM(C136:N136)</f>
        <v>0</v>
      </c>
      <c r="P136" s="191">
        <f t="shared" si="14"/>
        <v>0</v>
      </c>
    </row>
    <row r="137" spans="1:16" ht="23.25" customHeight="1" x14ac:dyDescent="0.2">
      <c r="A137" s="225" t="s">
        <v>481</v>
      </c>
      <c r="B137" s="114" t="s">
        <v>296</v>
      </c>
      <c r="C137" s="15">
        <f>SUMPRODUCT(-('Diário 1º PA'!$E$5:$E$1982='Analítico Cp.'!$B137),-('Diário 1º PA'!$P$5:$P$1982=C$1),('Diário 1º PA'!$F$5:$F$1982))+SUMPRODUCT(-('Diário 2º PA'!$E$5:$E$2027='Analítico Cp.'!$B137),-('Diário 2º PA'!$P$5:$P$2027=C$1),('Diário 2º PA'!$F$5:$F$2027))+SUMPRODUCT(-('Diário 3º PA'!$E$5:$E$2043='Analítico Cp.'!$B137),-('Diário 3º PA'!$P$5:$P$2043=C$1),('Diário 3º PA'!$F$5:$F$2043))+SUMPRODUCT(-('Diário 4º PA'!$E$5:$E$2010='Analítico Cp.'!$B137),-('Diário 4º PA'!$P$5:$P$2010=C$1),('Diário 4º PA'!$F$5:$F$2010))+SUMPRODUCT(-(Comp.!$D$5:$D$254='Analítico Cp.'!$B137),-(Comp.!$L$5:$L$254=C$1),(Comp.!$E$5:$E$254))</f>
        <v>191</v>
      </c>
      <c r="D137" s="15">
        <f>SUMPRODUCT(-('Diário 1º PA'!$E$5:$E$1982='Analítico Cp.'!$B137),-('Diário 1º PA'!$P$5:$P$1982=D$1),('Diário 1º PA'!$F$5:$F$1982))+SUMPRODUCT(-('Diário 2º PA'!$E$5:$E$2027='Analítico Cp.'!$B137),-('Diário 2º PA'!$P$5:$P$2027=D$1),('Diário 2º PA'!$F$5:$F$2027))+SUMPRODUCT(-('Diário 3º PA'!$E$5:$E$2043='Analítico Cp.'!$B137),-('Diário 3º PA'!$P$5:$P$2043=D$1),('Diário 3º PA'!$F$5:$F$2043))+SUMPRODUCT(-('Diário 4º PA'!$E$5:$E$2010='Analítico Cp.'!$B137),-('Diário 4º PA'!$P$5:$P$2010=D$1),('Diário 4º PA'!$F$5:$F$2010))+SUMPRODUCT(-(Comp.!$D$5:$D$254='Analítico Cp.'!$B137),-(Comp.!$L$5:$L$254=D$1),(Comp.!$E$5:$E$254))</f>
        <v>244.47</v>
      </c>
      <c r="E137" s="15">
        <f>SUMPRODUCT(-('Diário 1º PA'!$E$5:$E$1982='Analítico Cp.'!$B137),-('Diário 1º PA'!$P$5:$P$1982=E$1),('Diário 1º PA'!$F$5:$F$1982))+SUMPRODUCT(-('Diário 2º PA'!$E$5:$E$2027='Analítico Cp.'!$B137),-('Diário 2º PA'!$P$5:$P$2027=E$1),('Diário 2º PA'!$F$5:$F$2027))+SUMPRODUCT(-('Diário 3º PA'!$E$5:$E$2043='Analítico Cp.'!$B137),-('Diário 3º PA'!$P$5:$P$2043=E$1),('Diário 3º PA'!$F$5:$F$2043))+SUMPRODUCT(-('Diário 4º PA'!$E$5:$E$2010='Analítico Cp.'!$B137),-('Diário 4º PA'!$P$5:$P$2010=E$1),('Diário 4º PA'!$F$5:$F$2010))+SUMPRODUCT(-(Comp.!$D$5:$D$254='Analítico Cp.'!$B137),-(Comp.!$L$5:$L$254=E$1),(Comp.!$E$5:$E$254))</f>
        <v>2689.5</v>
      </c>
      <c r="F137" s="15">
        <f>SUMPRODUCT(-('Diário 1º PA'!$E$5:$E$1982='Analítico Cp.'!$B137),-('Diário 1º PA'!$P$5:$P$1982=F$1),('Diário 1º PA'!$F$5:$F$1982))+SUMPRODUCT(-('Diário 2º PA'!$E$5:$E$2027='Analítico Cp.'!$B137),-('Diário 2º PA'!$P$5:$P$2027=F$1),('Diário 2º PA'!$F$5:$F$2027))+SUMPRODUCT(-('Diário 3º PA'!$E$5:$E$2043='Analítico Cp.'!$B137),-('Diário 3º PA'!$P$5:$P$2043=F$1),('Diário 3º PA'!$F$5:$F$2043))+SUMPRODUCT(-('Diário 4º PA'!$E$5:$E$2010='Analítico Cp.'!$B137),-('Diário 4º PA'!$P$5:$P$2010=F$1),('Diário 4º PA'!$F$5:$F$2010))+SUMPRODUCT(-(Comp.!$D$5:$D$254='Analítico Cp.'!$B137),-(Comp.!$L$5:$L$254=F$1),(Comp.!$E$5:$E$254))</f>
        <v>0</v>
      </c>
      <c r="G137" s="15">
        <f>SUMPRODUCT(-('Diário 1º PA'!$E$5:$E$1982='Analítico Cp.'!$B137),-('Diário 1º PA'!$P$5:$P$1982=G$1),('Diário 1º PA'!$F$5:$F$1982))+SUMPRODUCT(-('Diário 2º PA'!$E$5:$E$2027='Analítico Cp.'!$B137),-('Diário 2º PA'!$P$5:$P$2027=G$1),('Diário 2º PA'!$F$5:$F$2027))+SUMPRODUCT(-('Diário 3º PA'!$E$5:$E$2043='Analítico Cp.'!$B137),-('Diário 3º PA'!$P$5:$P$2043=G$1),('Diário 3º PA'!$F$5:$F$2043))+SUMPRODUCT(-('Diário 4º PA'!$E$5:$E$2010='Analítico Cp.'!$B137),-('Diário 4º PA'!$P$5:$P$2010=G$1),('Diário 4º PA'!$F$5:$F$2010))+SUMPRODUCT(-(Comp.!$D$5:$D$254='Analítico Cp.'!$B137),-(Comp.!$L$5:$L$254=G$1),(Comp.!$E$5:$E$254))</f>
        <v>0</v>
      </c>
      <c r="H137" s="15">
        <f>SUMPRODUCT(-('Diário 1º PA'!$E$5:$E$1982='Analítico Cp.'!$B137),-('Diário 1º PA'!$P$5:$P$1982=H$1),('Diário 1º PA'!$F$5:$F$1982))+SUMPRODUCT(-('Diário 2º PA'!$E$5:$E$2027='Analítico Cp.'!$B137),-('Diário 2º PA'!$P$5:$P$2027=H$1),('Diário 2º PA'!$F$5:$F$2027))+SUMPRODUCT(-('Diário 3º PA'!$E$5:$E$2043='Analítico Cp.'!$B137),-('Diário 3º PA'!$P$5:$P$2043=H$1),('Diário 3º PA'!$F$5:$F$2043))+SUMPRODUCT(-('Diário 4º PA'!$E$5:$E$2010='Analítico Cp.'!$B137),-('Diário 4º PA'!$P$5:$P$2010=H$1),('Diário 4º PA'!$F$5:$F$2010))+SUMPRODUCT(-(Comp.!$D$5:$D$254='Analítico Cp.'!$B137),-(Comp.!$L$5:$L$254=H$1),(Comp.!$E$5:$E$254))</f>
        <v>0</v>
      </c>
      <c r="I137" s="15">
        <f>SUMPRODUCT(-('Diário 1º PA'!$E$5:$E$1982='Analítico Cp.'!$B137),-('Diário 1º PA'!$P$5:$P$1982=I$1),('Diário 1º PA'!$F$5:$F$1982))+SUMPRODUCT(-('Diário 2º PA'!$E$5:$E$2027='Analítico Cp.'!$B137),-('Diário 2º PA'!$P$5:$P$2027=I$1),('Diário 2º PA'!$F$5:$F$2027))+SUMPRODUCT(-('Diário 3º PA'!$E$5:$E$2043='Analítico Cp.'!$B137),-('Diário 3º PA'!$P$5:$P$2043=I$1),('Diário 3º PA'!$F$5:$F$2043))+SUMPRODUCT(-('Diário 4º PA'!$E$5:$E$2010='Analítico Cp.'!$B137),-('Diário 4º PA'!$P$5:$P$2010=I$1),('Diário 4º PA'!$F$5:$F$2010))+SUMPRODUCT(-(Comp.!$D$5:$D$254='Analítico Cp.'!$B137),-(Comp.!$L$5:$L$254=I$1),(Comp.!$E$5:$E$254))</f>
        <v>0</v>
      </c>
      <c r="J137" s="15">
        <f>SUMPRODUCT(-('Diário 1º PA'!$E$5:$E$1982='Analítico Cp.'!$B137),-('Diário 1º PA'!$P$5:$P$1982=J$1),('Diário 1º PA'!$F$5:$F$1982))+SUMPRODUCT(-('Diário 2º PA'!$E$5:$E$2027='Analítico Cp.'!$B137),-('Diário 2º PA'!$P$5:$P$2027=J$1),('Diário 2º PA'!$F$5:$F$2027))+SUMPRODUCT(-('Diário 3º PA'!$E$5:$E$2043='Analítico Cp.'!$B137),-('Diário 3º PA'!$P$5:$P$2043=J$1),('Diário 3º PA'!$F$5:$F$2043))+SUMPRODUCT(-('Diário 4º PA'!$E$5:$E$2010='Analítico Cp.'!$B137),-('Diário 4º PA'!$P$5:$P$2010=J$1),('Diário 4º PA'!$F$5:$F$2010))+SUMPRODUCT(-(Comp.!$D$5:$D$254='Analítico Cp.'!$B137),-(Comp.!$L$5:$L$254=J$1),(Comp.!$E$5:$E$254))</f>
        <v>0</v>
      </c>
      <c r="K137" s="15">
        <f>SUMPRODUCT(-('Diário 1º PA'!$E$5:$E$1982='Analítico Cp.'!$B137),-('Diário 1º PA'!$P$5:$P$1982=K$1),('Diário 1º PA'!$F$5:$F$1982))+SUMPRODUCT(-('Diário 2º PA'!$E$5:$E$2027='Analítico Cp.'!$B137),-('Diário 2º PA'!$P$5:$P$2027=K$1),('Diário 2º PA'!$F$5:$F$2027))+SUMPRODUCT(-('Diário 3º PA'!$E$5:$E$2043='Analítico Cp.'!$B137),-('Diário 3º PA'!$P$5:$P$2043=K$1),('Diário 3º PA'!$F$5:$F$2043))+SUMPRODUCT(-('Diário 4º PA'!$E$5:$E$2010='Analítico Cp.'!$B137),-('Diário 4º PA'!$P$5:$P$2010=K$1),('Diário 4º PA'!$F$5:$F$2010))+SUMPRODUCT(-(Comp.!$D$5:$D$254='Analítico Cp.'!$B137),-(Comp.!$L$5:$L$254=K$1),(Comp.!$E$5:$E$254))</f>
        <v>0</v>
      </c>
      <c r="L137" s="15">
        <f>SUMPRODUCT(-('Diário 1º PA'!$E$5:$E$1982='Analítico Cp.'!$B137),-('Diário 1º PA'!$P$5:$P$1982=L$1),('Diário 1º PA'!$F$5:$F$1982))+SUMPRODUCT(-('Diário 2º PA'!$E$5:$E$2027='Analítico Cp.'!$B137),-('Diário 2º PA'!$P$5:$P$2027=L$1),('Diário 2º PA'!$F$5:$F$2027))+SUMPRODUCT(-('Diário 3º PA'!$E$5:$E$2043='Analítico Cp.'!$B137),-('Diário 3º PA'!$P$5:$P$2043=L$1),('Diário 3º PA'!$F$5:$F$2043))+SUMPRODUCT(-('Diário 4º PA'!$E$5:$E$2010='Analítico Cp.'!$B137),-('Diário 4º PA'!$P$5:$P$2010=L$1),('Diário 4º PA'!$F$5:$F$2010))+SUMPRODUCT(-(Comp.!$D$5:$D$254='Analítico Cp.'!$B137),-(Comp.!$L$5:$L$254=L$1),(Comp.!$E$5:$E$254))</f>
        <v>0</v>
      </c>
      <c r="M137" s="15">
        <f>SUMPRODUCT(-('Diário 1º PA'!$E$5:$E$1982='Analítico Cp.'!$B137),-('Diário 1º PA'!$P$5:$P$1982=M$1),('Diário 1º PA'!$F$5:$F$1982))+SUMPRODUCT(-('Diário 2º PA'!$E$5:$E$2027='Analítico Cp.'!$B137),-('Diário 2º PA'!$P$5:$P$2027=M$1),('Diário 2º PA'!$F$5:$F$2027))+SUMPRODUCT(-('Diário 3º PA'!$E$5:$E$2043='Analítico Cp.'!$B137),-('Diário 3º PA'!$P$5:$P$2043=M$1),('Diário 3º PA'!$F$5:$F$2043))+SUMPRODUCT(-('Diário 4º PA'!$E$5:$E$2010='Analítico Cp.'!$B137),-('Diário 4º PA'!$P$5:$P$2010=M$1),('Diário 4º PA'!$F$5:$F$2010))+SUMPRODUCT(-(Comp.!$D$5:$D$254='Analítico Cp.'!$B137),-(Comp.!$L$5:$L$254=M$1),(Comp.!$E$5:$E$254))</f>
        <v>0</v>
      </c>
      <c r="N137" s="15">
        <f>SUMPRODUCT(-('Diário 1º PA'!$E$5:$E$1982='Analítico Cp.'!$B137),-('Diário 1º PA'!$P$5:$P$1982=N$1),('Diário 1º PA'!$F$5:$F$1982))+SUMPRODUCT(-('Diário 2º PA'!$E$5:$E$2027='Analítico Cp.'!$B137),-('Diário 2º PA'!$P$5:$P$2027=N$1),('Diário 2º PA'!$F$5:$F$2027))+SUMPRODUCT(-('Diário 3º PA'!$E$5:$E$2043='Analítico Cp.'!$B137),-('Diário 3º PA'!$P$5:$P$2043=N$1),('Diário 3º PA'!$F$5:$F$2043))+SUMPRODUCT(-('Diário 4º PA'!$E$5:$E$2010='Analítico Cp.'!$B137),-('Diário 4º PA'!$P$5:$P$2010=N$1),('Diário 4º PA'!$F$5:$F$2010))+SUMPRODUCT(-(Comp.!$D$5:$D$254='Analítico Cp.'!$B137),-(Comp.!$L$5:$L$254=N$1),(Comp.!$E$5:$E$254))</f>
        <v>0</v>
      </c>
      <c r="O137" s="16">
        <f>SUM(C137:N137)</f>
        <v>3124.9700000000003</v>
      </c>
      <c r="P137" s="191">
        <f t="shared" si="14"/>
        <v>2.7044793119640958E-4</v>
      </c>
    </row>
    <row r="138" spans="1:16" ht="23.25" customHeight="1" thickBot="1" x14ac:dyDescent="0.25">
      <c r="A138" s="28"/>
      <c r="B138" s="29" t="s">
        <v>46</v>
      </c>
      <c r="C138" s="18">
        <f>SUBTOTAL(109,C57:C137)</f>
        <v>443355.60599999991</v>
      </c>
      <c r="D138" s="18">
        <f>SUBTOTAL(109,D57:D137)</f>
        <v>582060.69332999992</v>
      </c>
      <c r="E138" s="18">
        <f>SUBTOTAL(109,E57:E137)</f>
        <v>848575.86999999976</v>
      </c>
      <c r="F138" s="18">
        <f t="shared" ref="F138:N138" si="16">SUBTOTAL(109,F57:F137)</f>
        <v>0</v>
      </c>
      <c r="G138" s="18">
        <f t="shared" si="16"/>
        <v>0</v>
      </c>
      <c r="H138" s="18">
        <f t="shared" si="16"/>
        <v>0</v>
      </c>
      <c r="I138" s="18">
        <f t="shared" si="16"/>
        <v>0</v>
      </c>
      <c r="J138" s="18">
        <f t="shared" si="16"/>
        <v>0</v>
      </c>
      <c r="K138" s="18">
        <f t="shared" si="16"/>
        <v>0</v>
      </c>
      <c r="L138" s="18">
        <f t="shared" si="16"/>
        <v>0</v>
      </c>
      <c r="M138" s="18">
        <f t="shared" si="16"/>
        <v>0</v>
      </c>
      <c r="N138" s="18">
        <f t="shared" si="16"/>
        <v>0</v>
      </c>
      <c r="O138" s="18">
        <f>SUBTOTAL(109,O57:O137)</f>
        <v>1873992.1693300004</v>
      </c>
      <c r="P138" s="198">
        <f t="shared" si="14"/>
        <v>0.16218309464525107</v>
      </c>
    </row>
    <row r="139" spans="1:16" ht="23.25" customHeight="1" thickBot="1" x14ac:dyDescent="0.25">
      <c r="A139" s="39" t="s">
        <v>41</v>
      </c>
      <c r="B139" s="23" t="s">
        <v>144</v>
      </c>
      <c r="C139" s="71"/>
      <c r="D139" s="71"/>
      <c r="E139" s="71"/>
      <c r="F139" s="71"/>
      <c r="G139" s="71"/>
      <c r="H139" s="71"/>
      <c r="I139" s="71"/>
      <c r="J139" s="71"/>
      <c r="K139" s="71"/>
      <c r="L139" s="71"/>
      <c r="M139" s="71"/>
      <c r="N139" s="71"/>
      <c r="O139" s="71"/>
      <c r="P139" s="189"/>
    </row>
    <row r="140" spans="1:16" ht="23.25" customHeight="1" x14ac:dyDescent="0.2">
      <c r="A140" s="68" t="s">
        <v>29</v>
      </c>
      <c r="B140" s="66" t="s">
        <v>230</v>
      </c>
      <c r="C140" s="15">
        <f>SUMPRODUCT(-('Diário 1º PA'!$E$5:$E$1982='Analítico Cp.'!$B140),-('Diário 1º PA'!$P$5:$P$1982=C$1),('Diário 1º PA'!$F$5:$F$1982))+SUMPRODUCT(-('Diário 2º PA'!$E$5:$E$2027='Analítico Cp.'!$B140),-('Diário 2º PA'!$P$5:$P$2027=C$1),('Diário 2º PA'!$F$5:$F$2027))+SUMPRODUCT(-('Diário 3º PA'!$E$5:$E$2043='Analítico Cp.'!$B140),-('Diário 3º PA'!$P$5:$P$2043=C$1),('Diário 3º PA'!$F$5:$F$2043))+SUMPRODUCT(-('Diário 4º PA'!$E$5:$E$2010='Analítico Cp.'!$B140),-('Diário 4º PA'!$P$5:$P$2010=C$1),('Diário 4º PA'!$F$5:$F$2010))+SUMPRODUCT(-(Comp.!$D$5:$D$254='Analítico Cp.'!$B140),-(Comp.!$L$5:$L$254=C$1),(Comp.!$E$5:$E$254))</f>
        <v>0</v>
      </c>
      <c r="D140" s="15">
        <f>SUMPRODUCT(-('Diário 1º PA'!$E$5:$E$1982='Analítico Cp.'!$B140),-('Diário 1º PA'!$P$5:$P$1982=D$1),('Diário 1º PA'!$F$5:$F$1982))+SUMPRODUCT(-('Diário 2º PA'!$E$5:$E$2027='Analítico Cp.'!$B140),-('Diário 2º PA'!$P$5:$P$2027=D$1),('Diário 2º PA'!$F$5:$F$2027))+SUMPRODUCT(-('Diário 3º PA'!$E$5:$E$2043='Analítico Cp.'!$B140),-('Diário 3º PA'!$P$5:$P$2043=D$1),('Diário 3º PA'!$F$5:$F$2043))+SUMPRODUCT(-('Diário 4º PA'!$E$5:$E$2010='Analítico Cp.'!$B140),-('Diário 4º PA'!$P$5:$P$2010=D$1),('Diário 4º PA'!$F$5:$F$2010))+SUMPRODUCT(-(Comp.!$D$5:$D$254='Analítico Cp.'!$B140),-(Comp.!$L$5:$L$254=D$1),(Comp.!$E$5:$E$254))</f>
        <v>0</v>
      </c>
      <c r="E140" s="15">
        <f>SUMPRODUCT(-('Diário 1º PA'!$E$5:$E$1982='Analítico Cp.'!$B140),-('Diário 1º PA'!$P$5:$P$1982=E$1),('Diário 1º PA'!$F$5:$F$1982))+SUMPRODUCT(-('Diário 2º PA'!$E$5:$E$2027='Analítico Cp.'!$B140),-('Diário 2º PA'!$P$5:$P$2027=E$1),('Diário 2º PA'!$F$5:$F$2027))+SUMPRODUCT(-('Diário 3º PA'!$E$5:$E$2043='Analítico Cp.'!$B140),-('Diário 3º PA'!$P$5:$P$2043=E$1),('Diário 3º PA'!$F$5:$F$2043))+SUMPRODUCT(-('Diário 4º PA'!$E$5:$E$2010='Analítico Cp.'!$B140),-('Diário 4º PA'!$P$5:$P$2010=E$1),('Diário 4º PA'!$F$5:$F$2010))+SUMPRODUCT(-(Comp.!$D$5:$D$254='Analítico Cp.'!$B140),-(Comp.!$L$5:$L$254=E$1),(Comp.!$E$5:$E$254))</f>
        <v>0</v>
      </c>
      <c r="F140" s="15">
        <f>SUMPRODUCT(-('Diário 1º PA'!$E$5:$E$1982='Analítico Cp.'!$B140),-('Diário 1º PA'!$P$5:$P$1982=F$1),('Diário 1º PA'!$F$5:$F$1982))+SUMPRODUCT(-('Diário 2º PA'!$E$5:$E$2027='Analítico Cp.'!$B140),-('Diário 2º PA'!$P$5:$P$2027=F$1),('Diário 2º PA'!$F$5:$F$2027))+SUMPRODUCT(-('Diário 3º PA'!$E$5:$E$2043='Analítico Cp.'!$B140),-('Diário 3º PA'!$P$5:$P$2043=F$1),('Diário 3º PA'!$F$5:$F$2043))+SUMPRODUCT(-('Diário 4º PA'!$E$5:$E$2010='Analítico Cp.'!$B140),-('Diário 4º PA'!$P$5:$P$2010=F$1),('Diário 4º PA'!$F$5:$F$2010))+SUMPRODUCT(-(Comp.!$D$5:$D$254='Analítico Cp.'!$B140),-(Comp.!$L$5:$L$254=F$1),(Comp.!$E$5:$E$254))</f>
        <v>0</v>
      </c>
      <c r="G140" s="15">
        <f>SUMPRODUCT(-('Diário 1º PA'!$E$5:$E$1982='Analítico Cp.'!$B140),-('Diário 1º PA'!$P$5:$P$1982=G$1),('Diário 1º PA'!$F$5:$F$1982))+SUMPRODUCT(-('Diário 2º PA'!$E$5:$E$2027='Analítico Cp.'!$B140),-('Diário 2º PA'!$P$5:$P$2027=G$1),('Diário 2º PA'!$F$5:$F$2027))+SUMPRODUCT(-('Diário 3º PA'!$E$5:$E$2043='Analítico Cp.'!$B140),-('Diário 3º PA'!$P$5:$P$2043=G$1),('Diário 3º PA'!$F$5:$F$2043))+SUMPRODUCT(-('Diário 4º PA'!$E$5:$E$2010='Analítico Cp.'!$B140),-('Diário 4º PA'!$P$5:$P$2010=G$1),('Diário 4º PA'!$F$5:$F$2010))+SUMPRODUCT(-(Comp.!$D$5:$D$254='Analítico Cp.'!$B140),-(Comp.!$L$5:$L$254=G$1),(Comp.!$E$5:$E$254))</f>
        <v>0</v>
      </c>
      <c r="H140" s="15">
        <f>SUMPRODUCT(-('Diário 1º PA'!$E$5:$E$1982='Analítico Cp.'!$B140),-('Diário 1º PA'!$P$5:$P$1982=H$1),('Diário 1º PA'!$F$5:$F$1982))+SUMPRODUCT(-('Diário 2º PA'!$E$5:$E$2027='Analítico Cp.'!$B140),-('Diário 2º PA'!$P$5:$P$2027=H$1),('Diário 2º PA'!$F$5:$F$2027))+SUMPRODUCT(-('Diário 3º PA'!$E$5:$E$2043='Analítico Cp.'!$B140),-('Diário 3º PA'!$P$5:$P$2043=H$1),('Diário 3º PA'!$F$5:$F$2043))+SUMPRODUCT(-('Diário 4º PA'!$E$5:$E$2010='Analítico Cp.'!$B140),-('Diário 4º PA'!$P$5:$P$2010=H$1),('Diário 4º PA'!$F$5:$F$2010))+SUMPRODUCT(-(Comp.!$D$5:$D$254='Analítico Cp.'!$B140),-(Comp.!$L$5:$L$254=H$1),(Comp.!$E$5:$E$254))</f>
        <v>0</v>
      </c>
      <c r="I140" s="15">
        <f>SUMPRODUCT(-('Diário 1º PA'!$E$5:$E$1982='Analítico Cp.'!$B140),-('Diário 1º PA'!$P$5:$P$1982=I$1),('Diário 1º PA'!$F$5:$F$1982))+SUMPRODUCT(-('Diário 2º PA'!$E$5:$E$2027='Analítico Cp.'!$B140),-('Diário 2º PA'!$P$5:$P$2027=I$1),('Diário 2º PA'!$F$5:$F$2027))+SUMPRODUCT(-('Diário 3º PA'!$E$5:$E$2043='Analítico Cp.'!$B140),-('Diário 3º PA'!$P$5:$P$2043=I$1),('Diário 3º PA'!$F$5:$F$2043))+SUMPRODUCT(-('Diário 4º PA'!$E$5:$E$2010='Analítico Cp.'!$B140),-('Diário 4º PA'!$P$5:$P$2010=I$1),('Diário 4º PA'!$F$5:$F$2010))+SUMPRODUCT(-(Comp.!$D$5:$D$254='Analítico Cp.'!$B140),-(Comp.!$L$5:$L$254=I$1),(Comp.!$E$5:$E$254))</f>
        <v>0</v>
      </c>
      <c r="J140" s="15">
        <f>SUMPRODUCT(-('Diário 1º PA'!$E$5:$E$1982='Analítico Cp.'!$B140),-('Diário 1º PA'!$P$5:$P$1982=J$1),('Diário 1º PA'!$F$5:$F$1982))+SUMPRODUCT(-('Diário 2º PA'!$E$5:$E$2027='Analítico Cp.'!$B140),-('Diário 2º PA'!$P$5:$P$2027=J$1),('Diário 2º PA'!$F$5:$F$2027))+SUMPRODUCT(-('Diário 3º PA'!$E$5:$E$2043='Analítico Cp.'!$B140),-('Diário 3º PA'!$P$5:$P$2043=J$1),('Diário 3º PA'!$F$5:$F$2043))+SUMPRODUCT(-('Diário 4º PA'!$E$5:$E$2010='Analítico Cp.'!$B140),-('Diário 4º PA'!$P$5:$P$2010=J$1),('Diário 4º PA'!$F$5:$F$2010))+SUMPRODUCT(-(Comp.!$D$5:$D$254='Analítico Cp.'!$B140),-(Comp.!$L$5:$L$254=J$1),(Comp.!$E$5:$E$254))</f>
        <v>0</v>
      </c>
      <c r="K140" s="15">
        <f>SUMPRODUCT(-('Diário 1º PA'!$E$5:$E$1982='Analítico Cp.'!$B140),-('Diário 1º PA'!$P$5:$P$1982=K$1),('Diário 1º PA'!$F$5:$F$1982))+SUMPRODUCT(-('Diário 2º PA'!$E$5:$E$2027='Analítico Cp.'!$B140),-('Diário 2º PA'!$P$5:$P$2027=K$1),('Diário 2º PA'!$F$5:$F$2027))+SUMPRODUCT(-('Diário 3º PA'!$E$5:$E$2043='Analítico Cp.'!$B140),-('Diário 3º PA'!$P$5:$P$2043=K$1),('Diário 3º PA'!$F$5:$F$2043))+SUMPRODUCT(-('Diário 4º PA'!$E$5:$E$2010='Analítico Cp.'!$B140),-('Diário 4º PA'!$P$5:$P$2010=K$1),('Diário 4º PA'!$F$5:$F$2010))+SUMPRODUCT(-(Comp.!$D$5:$D$254='Analítico Cp.'!$B140),-(Comp.!$L$5:$L$254=K$1),(Comp.!$E$5:$E$254))</f>
        <v>0</v>
      </c>
      <c r="L140" s="15">
        <f>SUMPRODUCT(-('Diário 1º PA'!$E$5:$E$1982='Analítico Cp.'!$B140),-('Diário 1º PA'!$P$5:$P$1982=L$1),('Diário 1º PA'!$F$5:$F$1982))+SUMPRODUCT(-('Diário 2º PA'!$E$5:$E$2027='Analítico Cp.'!$B140),-('Diário 2º PA'!$P$5:$P$2027=L$1),('Diário 2º PA'!$F$5:$F$2027))+SUMPRODUCT(-('Diário 3º PA'!$E$5:$E$2043='Analítico Cp.'!$B140),-('Diário 3º PA'!$P$5:$P$2043=L$1),('Diário 3º PA'!$F$5:$F$2043))+SUMPRODUCT(-('Diário 4º PA'!$E$5:$E$2010='Analítico Cp.'!$B140),-('Diário 4º PA'!$P$5:$P$2010=L$1),('Diário 4º PA'!$F$5:$F$2010))+SUMPRODUCT(-(Comp.!$D$5:$D$254='Analítico Cp.'!$B140),-(Comp.!$L$5:$L$254=L$1),(Comp.!$E$5:$E$254))</f>
        <v>0</v>
      </c>
      <c r="M140" s="15">
        <f>SUMPRODUCT(-('Diário 1º PA'!$E$5:$E$1982='Analítico Cp.'!$B140),-('Diário 1º PA'!$P$5:$P$1982=M$1),('Diário 1º PA'!$F$5:$F$1982))+SUMPRODUCT(-('Diário 2º PA'!$E$5:$E$2027='Analítico Cp.'!$B140),-('Diário 2º PA'!$P$5:$P$2027=M$1),('Diário 2º PA'!$F$5:$F$2027))+SUMPRODUCT(-('Diário 3º PA'!$E$5:$E$2043='Analítico Cp.'!$B140),-('Diário 3º PA'!$P$5:$P$2043=M$1),('Diário 3º PA'!$F$5:$F$2043))+SUMPRODUCT(-('Diário 4º PA'!$E$5:$E$2010='Analítico Cp.'!$B140),-('Diário 4º PA'!$P$5:$P$2010=M$1),('Diário 4º PA'!$F$5:$F$2010))+SUMPRODUCT(-(Comp.!$D$5:$D$254='Analítico Cp.'!$B140),-(Comp.!$L$5:$L$254=M$1),(Comp.!$E$5:$E$254))</f>
        <v>0</v>
      </c>
      <c r="N140" s="15">
        <f>SUMPRODUCT(-('Diário 1º PA'!$E$5:$E$1982='Analítico Cp.'!$B140),-('Diário 1º PA'!$P$5:$P$1982=N$1),('Diário 1º PA'!$F$5:$F$1982))+SUMPRODUCT(-('Diário 2º PA'!$E$5:$E$2027='Analítico Cp.'!$B140),-('Diário 2º PA'!$P$5:$P$2027=N$1),('Diário 2º PA'!$F$5:$F$2027))+SUMPRODUCT(-('Diário 3º PA'!$E$5:$E$2043='Analítico Cp.'!$B140),-('Diário 3º PA'!$P$5:$P$2043=N$1),('Diário 3º PA'!$F$5:$F$2043))+SUMPRODUCT(-('Diário 4º PA'!$E$5:$E$2010='Analítico Cp.'!$B140),-('Diário 4º PA'!$P$5:$P$2010=N$1),('Diário 4º PA'!$F$5:$F$2010))+SUMPRODUCT(-(Comp.!$D$5:$D$254='Analítico Cp.'!$B140),-(Comp.!$L$5:$L$254=N$1),(Comp.!$E$5:$E$254))</f>
        <v>0</v>
      </c>
      <c r="O140" s="16">
        <f t="shared" ref="O140:O154" si="17">SUM(C140:N140)</f>
        <v>0</v>
      </c>
      <c r="P140" s="191">
        <f t="shared" ref="P140:P155" si="18">IF($O$155=0,0,O140/$O$155)</f>
        <v>0</v>
      </c>
    </row>
    <row r="141" spans="1:16" ht="23.25" customHeight="1" x14ac:dyDescent="0.2">
      <c r="A141" s="68" t="s">
        <v>23</v>
      </c>
      <c r="B141" s="66" t="s">
        <v>224</v>
      </c>
      <c r="C141" s="15">
        <f>SUMPRODUCT(-('Diário 1º PA'!$E$5:$E$1982='Analítico Cp.'!$B141),-('Diário 1º PA'!$P$5:$P$1982=C$1),('Diário 1º PA'!$F$5:$F$1982))+SUMPRODUCT(-('Diário 2º PA'!$E$5:$E$2027='Analítico Cp.'!$B141),-('Diário 2º PA'!$P$5:$P$2027=C$1),('Diário 2º PA'!$F$5:$F$2027))+SUMPRODUCT(-('Diário 3º PA'!$E$5:$E$2043='Analítico Cp.'!$B141),-('Diário 3º PA'!$P$5:$P$2043=C$1),('Diário 3º PA'!$F$5:$F$2043))+SUMPRODUCT(-('Diário 4º PA'!$E$5:$E$2010='Analítico Cp.'!$B141),-('Diário 4º PA'!$P$5:$P$2010=C$1),('Diário 4º PA'!$F$5:$F$2010))+SUMPRODUCT(-(Comp.!$D$5:$D$254='Analítico Cp.'!$B141),-(Comp.!$L$5:$L$254=C$1),(Comp.!$E$5:$E$254))</f>
        <v>0</v>
      </c>
      <c r="D141" s="15">
        <f>SUMPRODUCT(-('Diário 1º PA'!$E$5:$E$1982='Analítico Cp.'!$B141),-('Diário 1º PA'!$P$5:$P$1982=D$1),('Diário 1º PA'!$F$5:$F$1982))+SUMPRODUCT(-('Diário 2º PA'!$E$5:$E$2027='Analítico Cp.'!$B141),-('Diário 2º PA'!$P$5:$P$2027=D$1),('Diário 2º PA'!$F$5:$F$2027))+SUMPRODUCT(-('Diário 3º PA'!$E$5:$E$2043='Analítico Cp.'!$B141),-('Diário 3º PA'!$P$5:$P$2043=D$1),('Diário 3º PA'!$F$5:$F$2043))+SUMPRODUCT(-('Diário 4º PA'!$E$5:$E$2010='Analítico Cp.'!$B141),-('Diário 4º PA'!$P$5:$P$2010=D$1),('Diário 4º PA'!$F$5:$F$2010))+SUMPRODUCT(-(Comp.!$D$5:$D$254='Analítico Cp.'!$B141),-(Comp.!$L$5:$L$254=D$1),(Comp.!$E$5:$E$254))</f>
        <v>0</v>
      </c>
      <c r="E141" s="15">
        <f>SUMPRODUCT(-('Diário 1º PA'!$E$5:$E$1982='Analítico Cp.'!$B141),-('Diário 1º PA'!$P$5:$P$1982=E$1),('Diário 1º PA'!$F$5:$F$1982))+SUMPRODUCT(-('Diário 2º PA'!$E$5:$E$2027='Analítico Cp.'!$B141),-('Diário 2º PA'!$P$5:$P$2027=E$1),('Diário 2º PA'!$F$5:$F$2027))+SUMPRODUCT(-('Diário 3º PA'!$E$5:$E$2043='Analítico Cp.'!$B141),-('Diário 3º PA'!$P$5:$P$2043=E$1),('Diário 3º PA'!$F$5:$F$2043))+SUMPRODUCT(-('Diário 4º PA'!$E$5:$E$2010='Analítico Cp.'!$B141),-('Diário 4º PA'!$P$5:$P$2010=E$1),('Diário 4º PA'!$F$5:$F$2010))+SUMPRODUCT(-(Comp.!$D$5:$D$254='Analítico Cp.'!$B141),-(Comp.!$L$5:$L$254=E$1),(Comp.!$E$5:$E$254))</f>
        <v>0</v>
      </c>
      <c r="F141" s="15">
        <f>SUMPRODUCT(-('Diário 1º PA'!$E$5:$E$1982='Analítico Cp.'!$B141),-('Diário 1º PA'!$P$5:$P$1982=F$1),('Diário 1º PA'!$F$5:$F$1982))+SUMPRODUCT(-('Diário 2º PA'!$E$5:$E$2027='Analítico Cp.'!$B141),-('Diário 2º PA'!$P$5:$P$2027=F$1),('Diário 2º PA'!$F$5:$F$2027))+SUMPRODUCT(-('Diário 3º PA'!$E$5:$E$2043='Analítico Cp.'!$B141),-('Diário 3º PA'!$P$5:$P$2043=F$1),('Diário 3º PA'!$F$5:$F$2043))+SUMPRODUCT(-('Diário 4º PA'!$E$5:$E$2010='Analítico Cp.'!$B141),-('Diário 4º PA'!$P$5:$P$2010=F$1),('Diário 4º PA'!$F$5:$F$2010))+SUMPRODUCT(-(Comp.!$D$5:$D$254='Analítico Cp.'!$B141),-(Comp.!$L$5:$L$254=F$1),(Comp.!$E$5:$E$254))</f>
        <v>0</v>
      </c>
      <c r="G141" s="15">
        <f>SUMPRODUCT(-('Diário 1º PA'!$E$5:$E$1982='Analítico Cp.'!$B141),-('Diário 1º PA'!$P$5:$P$1982=G$1),('Diário 1º PA'!$F$5:$F$1982))+SUMPRODUCT(-('Diário 2º PA'!$E$5:$E$2027='Analítico Cp.'!$B141),-('Diário 2º PA'!$P$5:$P$2027=G$1),('Diário 2º PA'!$F$5:$F$2027))+SUMPRODUCT(-('Diário 3º PA'!$E$5:$E$2043='Analítico Cp.'!$B141),-('Diário 3º PA'!$P$5:$P$2043=G$1),('Diário 3º PA'!$F$5:$F$2043))+SUMPRODUCT(-('Diário 4º PA'!$E$5:$E$2010='Analítico Cp.'!$B141),-('Diário 4º PA'!$P$5:$P$2010=G$1),('Diário 4º PA'!$F$5:$F$2010))+SUMPRODUCT(-(Comp.!$D$5:$D$254='Analítico Cp.'!$B141),-(Comp.!$L$5:$L$254=G$1),(Comp.!$E$5:$E$254))</f>
        <v>0</v>
      </c>
      <c r="H141" s="15">
        <f>SUMPRODUCT(-('Diário 1º PA'!$E$5:$E$1982='Analítico Cp.'!$B141),-('Diário 1º PA'!$P$5:$P$1982=H$1),('Diário 1º PA'!$F$5:$F$1982))+SUMPRODUCT(-('Diário 2º PA'!$E$5:$E$2027='Analítico Cp.'!$B141),-('Diário 2º PA'!$P$5:$P$2027=H$1),('Diário 2º PA'!$F$5:$F$2027))+SUMPRODUCT(-('Diário 3º PA'!$E$5:$E$2043='Analítico Cp.'!$B141),-('Diário 3º PA'!$P$5:$P$2043=H$1),('Diário 3º PA'!$F$5:$F$2043))+SUMPRODUCT(-('Diário 4º PA'!$E$5:$E$2010='Analítico Cp.'!$B141),-('Diário 4º PA'!$P$5:$P$2010=H$1),('Diário 4º PA'!$F$5:$F$2010))+SUMPRODUCT(-(Comp.!$D$5:$D$254='Analítico Cp.'!$B141),-(Comp.!$L$5:$L$254=H$1),(Comp.!$E$5:$E$254))</f>
        <v>0</v>
      </c>
      <c r="I141" s="15">
        <f>SUMPRODUCT(-('Diário 1º PA'!$E$5:$E$1982='Analítico Cp.'!$B141),-('Diário 1º PA'!$P$5:$P$1982=I$1),('Diário 1º PA'!$F$5:$F$1982))+SUMPRODUCT(-('Diário 2º PA'!$E$5:$E$2027='Analítico Cp.'!$B141),-('Diário 2º PA'!$P$5:$P$2027=I$1),('Diário 2º PA'!$F$5:$F$2027))+SUMPRODUCT(-('Diário 3º PA'!$E$5:$E$2043='Analítico Cp.'!$B141),-('Diário 3º PA'!$P$5:$P$2043=I$1),('Diário 3º PA'!$F$5:$F$2043))+SUMPRODUCT(-('Diário 4º PA'!$E$5:$E$2010='Analítico Cp.'!$B141),-('Diário 4º PA'!$P$5:$P$2010=I$1),('Diário 4º PA'!$F$5:$F$2010))+SUMPRODUCT(-(Comp.!$D$5:$D$254='Analítico Cp.'!$B141),-(Comp.!$L$5:$L$254=I$1),(Comp.!$E$5:$E$254))</f>
        <v>0</v>
      </c>
      <c r="J141" s="15">
        <f>SUMPRODUCT(-('Diário 1º PA'!$E$5:$E$1982='Analítico Cp.'!$B141),-('Diário 1º PA'!$P$5:$P$1982=J$1),('Diário 1º PA'!$F$5:$F$1982))+SUMPRODUCT(-('Diário 2º PA'!$E$5:$E$2027='Analítico Cp.'!$B141),-('Diário 2º PA'!$P$5:$P$2027=J$1),('Diário 2º PA'!$F$5:$F$2027))+SUMPRODUCT(-('Diário 3º PA'!$E$5:$E$2043='Analítico Cp.'!$B141),-('Diário 3º PA'!$P$5:$P$2043=J$1),('Diário 3º PA'!$F$5:$F$2043))+SUMPRODUCT(-('Diário 4º PA'!$E$5:$E$2010='Analítico Cp.'!$B141),-('Diário 4º PA'!$P$5:$P$2010=J$1),('Diário 4º PA'!$F$5:$F$2010))+SUMPRODUCT(-(Comp.!$D$5:$D$254='Analítico Cp.'!$B141),-(Comp.!$L$5:$L$254=J$1),(Comp.!$E$5:$E$254))</f>
        <v>0</v>
      </c>
      <c r="K141" s="15">
        <f>SUMPRODUCT(-('Diário 1º PA'!$E$5:$E$1982='Analítico Cp.'!$B141),-('Diário 1º PA'!$P$5:$P$1982=K$1),('Diário 1º PA'!$F$5:$F$1982))+SUMPRODUCT(-('Diário 2º PA'!$E$5:$E$2027='Analítico Cp.'!$B141),-('Diário 2º PA'!$P$5:$P$2027=K$1),('Diário 2º PA'!$F$5:$F$2027))+SUMPRODUCT(-('Diário 3º PA'!$E$5:$E$2043='Analítico Cp.'!$B141),-('Diário 3º PA'!$P$5:$P$2043=K$1),('Diário 3º PA'!$F$5:$F$2043))+SUMPRODUCT(-('Diário 4º PA'!$E$5:$E$2010='Analítico Cp.'!$B141),-('Diário 4º PA'!$P$5:$P$2010=K$1),('Diário 4º PA'!$F$5:$F$2010))+SUMPRODUCT(-(Comp.!$D$5:$D$254='Analítico Cp.'!$B141),-(Comp.!$L$5:$L$254=K$1),(Comp.!$E$5:$E$254))</f>
        <v>0</v>
      </c>
      <c r="L141" s="15">
        <f>SUMPRODUCT(-('Diário 1º PA'!$E$5:$E$1982='Analítico Cp.'!$B141),-('Diário 1º PA'!$P$5:$P$1982=L$1),('Diário 1º PA'!$F$5:$F$1982))+SUMPRODUCT(-('Diário 2º PA'!$E$5:$E$2027='Analítico Cp.'!$B141),-('Diário 2º PA'!$P$5:$P$2027=L$1),('Diário 2º PA'!$F$5:$F$2027))+SUMPRODUCT(-('Diário 3º PA'!$E$5:$E$2043='Analítico Cp.'!$B141),-('Diário 3º PA'!$P$5:$P$2043=L$1),('Diário 3º PA'!$F$5:$F$2043))+SUMPRODUCT(-('Diário 4º PA'!$E$5:$E$2010='Analítico Cp.'!$B141),-('Diário 4º PA'!$P$5:$P$2010=L$1),('Diário 4º PA'!$F$5:$F$2010))+SUMPRODUCT(-(Comp.!$D$5:$D$254='Analítico Cp.'!$B141),-(Comp.!$L$5:$L$254=L$1),(Comp.!$E$5:$E$254))</f>
        <v>0</v>
      </c>
      <c r="M141" s="15">
        <f>SUMPRODUCT(-('Diário 1º PA'!$E$5:$E$1982='Analítico Cp.'!$B141),-('Diário 1º PA'!$P$5:$P$1982=M$1),('Diário 1º PA'!$F$5:$F$1982))+SUMPRODUCT(-('Diário 2º PA'!$E$5:$E$2027='Analítico Cp.'!$B141),-('Diário 2º PA'!$P$5:$P$2027=M$1),('Diário 2º PA'!$F$5:$F$2027))+SUMPRODUCT(-('Diário 3º PA'!$E$5:$E$2043='Analítico Cp.'!$B141),-('Diário 3º PA'!$P$5:$P$2043=M$1),('Diário 3º PA'!$F$5:$F$2043))+SUMPRODUCT(-('Diário 4º PA'!$E$5:$E$2010='Analítico Cp.'!$B141),-('Diário 4º PA'!$P$5:$P$2010=M$1),('Diário 4º PA'!$F$5:$F$2010))+SUMPRODUCT(-(Comp.!$D$5:$D$254='Analítico Cp.'!$B141),-(Comp.!$L$5:$L$254=M$1),(Comp.!$E$5:$E$254))</f>
        <v>0</v>
      </c>
      <c r="N141" s="15">
        <f>SUMPRODUCT(-('Diário 1º PA'!$E$5:$E$1982='Analítico Cp.'!$B141),-('Diário 1º PA'!$P$5:$P$1982=N$1),('Diário 1º PA'!$F$5:$F$1982))+SUMPRODUCT(-('Diário 2º PA'!$E$5:$E$2027='Analítico Cp.'!$B141),-('Diário 2º PA'!$P$5:$P$2027=N$1),('Diário 2º PA'!$F$5:$F$2027))+SUMPRODUCT(-('Diário 3º PA'!$E$5:$E$2043='Analítico Cp.'!$B141),-('Diário 3º PA'!$P$5:$P$2043=N$1),('Diário 3º PA'!$F$5:$F$2043))+SUMPRODUCT(-('Diário 4º PA'!$E$5:$E$2010='Analítico Cp.'!$B141),-('Diário 4º PA'!$P$5:$P$2010=N$1),('Diário 4º PA'!$F$5:$F$2010))+SUMPRODUCT(-(Comp.!$D$5:$D$254='Analítico Cp.'!$B141),-(Comp.!$L$5:$L$254=N$1),(Comp.!$E$5:$E$254))</f>
        <v>0</v>
      </c>
      <c r="O141" s="16">
        <f t="shared" si="17"/>
        <v>0</v>
      </c>
      <c r="P141" s="191">
        <f t="shared" si="18"/>
        <v>0</v>
      </c>
    </row>
    <row r="142" spans="1:16" ht="23.25" customHeight="1" x14ac:dyDescent="0.2">
      <c r="A142" s="68" t="s">
        <v>24</v>
      </c>
      <c r="B142" s="66" t="s">
        <v>225</v>
      </c>
      <c r="C142" s="15">
        <f>SUMPRODUCT(-('Diário 1º PA'!$E$5:$E$1982='Analítico Cp.'!$B142),-('Diário 1º PA'!$P$5:$P$1982=C$1),('Diário 1º PA'!$F$5:$F$1982))+SUMPRODUCT(-('Diário 2º PA'!$E$5:$E$2027='Analítico Cp.'!$B142),-('Diário 2º PA'!$P$5:$P$2027=C$1),('Diário 2º PA'!$F$5:$F$2027))+SUMPRODUCT(-('Diário 3º PA'!$E$5:$E$2043='Analítico Cp.'!$B142),-('Diário 3º PA'!$P$5:$P$2043=C$1),('Diário 3º PA'!$F$5:$F$2043))+SUMPRODUCT(-('Diário 4º PA'!$E$5:$E$2010='Analítico Cp.'!$B142),-('Diário 4º PA'!$P$5:$P$2010=C$1),('Diário 4º PA'!$F$5:$F$2010))+SUMPRODUCT(-(Comp.!$D$5:$D$254='Analítico Cp.'!$B142),-(Comp.!$L$5:$L$254=C$1),(Comp.!$E$5:$E$254))</f>
        <v>0</v>
      </c>
      <c r="D142" s="15">
        <f>SUMPRODUCT(-('Diário 1º PA'!$E$5:$E$1982='Analítico Cp.'!$B142),-('Diário 1º PA'!$P$5:$P$1982=D$1),('Diário 1º PA'!$F$5:$F$1982))+SUMPRODUCT(-('Diário 2º PA'!$E$5:$E$2027='Analítico Cp.'!$B142),-('Diário 2º PA'!$P$5:$P$2027=D$1),('Diário 2º PA'!$F$5:$F$2027))+SUMPRODUCT(-('Diário 3º PA'!$E$5:$E$2043='Analítico Cp.'!$B142),-('Diário 3º PA'!$P$5:$P$2043=D$1),('Diário 3º PA'!$F$5:$F$2043))+SUMPRODUCT(-('Diário 4º PA'!$E$5:$E$2010='Analítico Cp.'!$B142),-('Diário 4º PA'!$P$5:$P$2010=D$1),('Diário 4º PA'!$F$5:$F$2010))+SUMPRODUCT(-(Comp.!$D$5:$D$254='Analítico Cp.'!$B142),-(Comp.!$L$5:$L$254=D$1),(Comp.!$E$5:$E$254))</f>
        <v>0</v>
      </c>
      <c r="E142" s="15">
        <f>SUMPRODUCT(-('Diário 1º PA'!$E$5:$E$1982='Analítico Cp.'!$B142),-('Diário 1º PA'!$P$5:$P$1982=E$1),('Diário 1º PA'!$F$5:$F$1982))+SUMPRODUCT(-('Diário 2º PA'!$E$5:$E$2027='Analítico Cp.'!$B142),-('Diário 2º PA'!$P$5:$P$2027=E$1),('Diário 2º PA'!$F$5:$F$2027))+SUMPRODUCT(-('Diário 3º PA'!$E$5:$E$2043='Analítico Cp.'!$B142),-('Diário 3º PA'!$P$5:$P$2043=E$1),('Diário 3º PA'!$F$5:$F$2043))+SUMPRODUCT(-('Diário 4º PA'!$E$5:$E$2010='Analítico Cp.'!$B142),-('Diário 4º PA'!$P$5:$P$2010=E$1),('Diário 4º PA'!$F$5:$F$2010))+SUMPRODUCT(-(Comp.!$D$5:$D$254='Analítico Cp.'!$B142),-(Comp.!$L$5:$L$254=E$1),(Comp.!$E$5:$E$254))</f>
        <v>274572</v>
      </c>
      <c r="F142" s="15">
        <f>SUMPRODUCT(-('Diário 1º PA'!$E$5:$E$1982='Analítico Cp.'!$B142),-('Diário 1º PA'!$P$5:$P$1982=F$1),('Diário 1º PA'!$F$5:$F$1982))+SUMPRODUCT(-('Diário 2º PA'!$E$5:$E$2027='Analítico Cp.'!$B142),-('Diário 2º PA'!$P$5:$P$2027=F$1),('Diário 2º PA'!$F$5:$F$2027))+SUMPRODUCT(-('Diário 3º PA'!$E$5:$E$2043='Analítico Cp.'!$B142),-('Diário 3º PA'!$P$5:$P$2043=F$1),('Diário 3º PA'!$F$5:$F$2043))+SUMPRODUCT(-('Diário 4º PA'!$E$5:$E$2010='Analítico Cp.'!$B142),-('Diário 4º PA'!$P$5:$P$2010=F$1),('Diário 4º PA'!$F$5:$F$2010))+SUMPRODUCT(-(Comp.!$D$5:$D$254='Analítico Cp.'!$B142),-(Comp.!$L$5:$L$254=F$1),(Comp.!$E$5:$E$254))</f>
        <v>0</v>
      </c>
      <c r="G142" s="15">
        <f>SUMPRODUCT(-('Diário 1º PA'!$E$5:$E$1982='Analítico Cp.'!$B142),-('Diário 1º PA'!$P$5:$P$1982=G$1),('Diário 1º PA'!$F$5:$F$1982))+SUMPRODUCT(-('Diário 2º PA'!$E$5:$E$2027='Analítico Cp.'!$B142),-('Diário 2º PA'!$P$5:$P$2027=G$1),('Diário 2º PA'!$F$5:$F$2027))+SUMPRODUCT(-('Diário 3º PA'!$E$5:$E$2043='Analítico Cp.'!$B142),-('Diário 3º PA'!$P$5:$P$2043=G$1),('Diário 3º PA'!$F$5:$F$2043))+SUMPRODUCT(-('Diário 4º PA'!$E$5:$E$2010='Analítico Cp.'!$B142),-('Diário 4º PA'!$P$5:$P$2010=G$1),('Diário 4º PA'!$F$5:$F$2010))+SUMPRODUCT(-(Comp.!$D$5:$D$254='Analítico Cp.'!$B142),-(Comp.!$L$5:$L$254=G$1),(Comp.!$E$5:$E$254))</f>
        <v>0</v>
      </c>
      <c r="H142" s="15">
        <f>SUMPRODUCT(-('Diário 1º PA'!$E$5:$E$1982='Analítico Cp.'!$B142),-('Diário 1º PA'!$P$5:$P$1982=H$1),('Diário 1º PA'!$F$5:$F$1982))+SUMPRODUCT(-('Diário 2º PA'!$E$5:$E$2027='Analítico Cp.'!$B142),-('Diário 2º PA'!$P$5:$P$2027=H$1),('Diário 2º PA'!$F$5:$F$2027))+SUMPRODUCT(-('Diário 3º PA'!$E$5:$E$2043='Analítico Cp.'!$B142),-('Diário 3º PA'!$P$5:$P$2043=H$1),('Diário 3º PA'!$F$5:$F$2043))+SUMPRODUCT(-('Diário 4º PA'!$E$5:$E$2010='Analítico Cp.'!$B142),-('Diário 4º PA'!$P$5:$P$2010=H$1),('Diário 4º PA'!$F$5:$F$2010))+SUMPRODUCT(-(Comp.!$D$5:$D$254='Analítico Cp.'!$B142),-(Comp.!$L$5:$L$254=H$1),(Comp.!$E$5:$E$254))</f>
        <v>0</v>
      </c>
      <c r="I142" s="15">
        <f>SUMPRODUCT(-('Diário 1º PA'!$E$5:$E$1982='Analítico Cp.'!$B142),-('Diário 1º PA'!$P$5:$P$1982=I$1),('Diário 1º PA'!$F$5:$F$1982))+SUMPRODUCT(-('Diário 2º PA'!$E$5:$E$2027='Analítico Cp.'!$B142),-('Diário 2º PA'!$P$5:$P$2027=I$1),('Diário 2º PA'!$F$5:$F$2027))+SUMPRODUCT(-('Diário 3º PA'!$E$5:$E$2043='Analítico Cp.'!$B142),-('Diário 3º PA'!$P$5:$P$2043=I$1),('Diário 3º PA'!$F$5:$F$2043))+SUMPRODUCT(-('Diário 4º PA'!$E$5:$E$2010='Analítico Cp.'!$B142),-('Diário 4º PA'!$P$5:$P$2010=I$1),('Diário 4º PA'!$F$5:$F$2010))+SUMPRODUCT(-(Comp.!$D$5:$D$254='Analítico Cp.'!$B142),-(Comp.!$L$5:$L$254=I$1),(Comp.!$E$5:$E$254))</f>
        <v>0</v>
      </c>
      <c r="J142" s="15">
        <f>SUMPRODUCT(-('Diário 1º PA'!$E$5:$E$1982='Analítico Cp.'!$B142),-('Diário 1º PA'!$P$5:$P$1982=J$1),('Diário 1º PA'!$F$5:$F$1982))+SUMPRODUCT(-('Diário 2º PA'!$E$5:$E$2027='Analítico Cp.'!$B142),-('Diário 2º PA'!$P$5:$P$2027=J$1),('Diário 2º PA'!$F$5:$F$2027))+SUMPRODUCT(-('Diário 3º PA'!$E$5:$E$2043='Analítico Cp.'!$B142),-('Diário 3º PA'!$P$5:$P$2043=J$1),('Diário 3º PA'!$F$5:$F$2043))+SUMPRODUCT(-('Diário 4º PA'!$E$5:$E$2010='Analítico Cp.'!$B142),-('Diário 4º PA'!$P$5:$P$2010=J$1),('Diário 4º PA'!$F$5:$F$2010))+SUMPRODUCT(-(Comp.!$D$5:$D$254='Analítico Cp.'!$B142),-(Comp.!$L$5:$L$254=J$1),(Comp.!$E$5:$E$254))</f>
        <v>0</v>
      </c>
      <c r="K142" s="15">
        <f>SUMPRODUCT(-('Diário 1º PA'!$E$5:$E$1982='Analítico Cp.'!$B142),-('Diário 1º PA'!$P$5:$P$1982=K$1),('Diário 1º PA'!$F$5:$F$1982))+SUMPRODUCT(-('Diário 2º PA'!$E$5:$E$2027='Analítico Cp.'!$B142),-('Diário 2º PA'!$P$5:$P$2027=K$1),('Diário 2º PA'!$F$5:$F$2027))+SUMPRODUCT(-('Diário 3º PA'!$E$5:$E$2043='Analítico Cp.'!$B142),-('Diário 3º PA'!$P$5:$P$2043=K$1),('Diário 3º PA'!$F$5:$F$2043))+SUMPRODUCT(-('Diário 4º PA'!$E$5:$E$2010='Analítico Cp.'!$B142),-('Diário 4º PA'!$P$5:$P$2010=K$1),('Diário 4º PA'!$F$5:$F$2010))+SUMPRODUCT(-(Comp.!$D$5:$D$254='Analítico Cp.'!$B142),-(Comp.!$L$5:$L$254=K$1),(Comp.!$E$5:$E$254))</f>
        <v>0</v>
      </c>
      <c r="L142" s="15">
        <f>SUMPRODUCT(-('Diário 1º PA'!$E$5:$E$1982='Analítico Cp.'!$B142),-('Diário 1º PA'!$P$5:$P$1982=L$1),('Diário 1º PA'!$F$5:$F$1982))+SUMPRODUCT(-('Diário 2º PA'!$E$5:$E$2027='Analítico Cp.'!$B142),-('Diário 2º PA'!$P$5:$P$2027=L$1),('Diário 2º PA'!$F$5:$F$2027))+SUMPRODUCT(-('Diário 3º PA'!$E$5:$E$2043='Analítico Cp.'!$B142),-('Diário 3º PA'!$P$5:$P$2043=L$1),('Diário 3º PA'!$F$5:$F$2043))+SUMPRODUCT(-('Diário 4º PA'!$E$5:$E$2010='Analítico Cp.'!$B142),-('Diário 4º PA'!$P$5:$P$2010=L$1),('Diário 4º PA'!$F$5:$F$2010))+SUMPRODUCT(-(Comp.!$D$5:$D$254='Analítico Cp.'!$B142),-(Comp.!$L$5:$L$254=L$1),(Comp.!$E$5:$E$254))</f>
        <v>0</v>
      </c>
      <c r="M142" s="15">
        <f>SUMPRODUCT(-('Diário 1º PA'!$E$5:$E$1982='Analítico Cp.'!$B142),-('Diário 1º PA'!$P$5:$P$1982=M$1),('Diário 1º PA'!$F$5:$F$1982))+SUMPRODUCT(-('Diário 2º PA'!$E$5:$E$2027='Analítico Cp.'!$B142),-('Diário 2º PA'!$P$5:$P$2027=M$1),('Diário 2º PA'!$F$5:$F$2027))+SUMPRODUCT(-('Diário 3º PA'!$E$5:$E$2043='Analítico Cp.'!$B142),-('Diário 3º PA'!$P$5:$P$2043=M$1),('Diário 3º PA'!$F$5:$F$2043))+SUMPRODUCT(-('Diário 4º PA'!$E$5:$E$2010='Analítico Cp.'!$B142),-('Diário 4º PA'!$P$5:$P$2010=M$1),('Diário 4º PA'!$F$5:$F$2010))+SUMPRODUCT(-(Comp.!$D$5:$D$254='Analítico Cp.'!$B142),-(Comp.!$L$5:$L$254=M$1),(Comp.!$E$5:$E$254))</f>
        <v>0</v>
      </c>
      <c r="N142" s="15">
        <f>SUMPRODUCT(-('Diário 1º PA'!$E$5:$E$1982='Analítico Cp.'!$B142),-('Diário 1º PA'!$P$5:$P$1982=N$1),('Diário 1º PA'!$F$5:$F$1982))+SUMPRODUCT(-('Diário 2º PA'!$E$5:$E$2027='Analítico Cp.'!$B142),-('Diário 2º PA'!$P$5:$P$2027=N$1),('Diário 2º PA'!$F$5:$F$2027))+SUMPRODUCT(-('Diário 3º PA'!$E$5:$E$2043='Analítico Cp.'!$B142),-('Diário 3º PA'!$P$5:$P$2043=N$1),('Diário 3º PA'!$F$5:$F$2043))+SUMPRODUCT(-('Diário 4º PA'!$E$5:$E$2010='Analítico Cp.'!$B142),-('Diário 4º PA'!$P$5:$P$2010=N$1),('Diário 4º PA'!$F$5:$F$2010))+SUMPRODUCT(-(Comp.!$D$5:$D$254='Analítico Cp.'!$B142),-(Comp.!$L$5:$L$254=N$1),(Comp.!$E$5:$E$254))</f>
        <v>0</v>
      </c>
      <c r="O142" s="16">
        <f t="shared" si="17"/>
        <v>274572</v>
      </c>
      <c r="P142" s="191">
        <f t="shared" si="18"/>
        <v>2.3762605517640353E-2</v>
      </c>
    </row>
    <row r="143" spans="1:16" ht="23.25" customHeight="1" x14ac:dyDescent="0.2">
      <c r="A143" s="68" t="s">
        <v>25</v>
      </c>
      <c r="B143" s="66" t="s">
        <v>227</v>
      </c>
      <c r="C143" s="15">
        <f>SUMPRODUCT(-('Diário 1º PA'!$E$5:$E$1982='Analítico Cp.'!$B143),-('Diário 1º PA'!$P$5:$P$1982=C$1),('Diário 1º PA'!$F$5:$F$1982))+SUMPRODUCT(-('Diário 2º PA'!$E$5:$E$2027='Analítico Cp.'!$B143),-('Diário 2º PA'!$P$5:$P$2027=C$1),('Diário 2º PA'!$F$5:$F$2027))+SUMPRODUCT(-('Diário 3º PA'!$E$5:$E$2043='Analítico Cp.'!$B143),-('Diário 3º PA'!$P$5:$P$2043=C$1),('Diário 3º PA'!$F$5:$F$2043))+SUMPRODUCT(-('Diário 4º PA'!$E$5:$E$2010='Analítico Cp.'!$B143),-('Diário 4º PA'!$P$5:$P$2010=C$1),('Diário 4º PA'!$F$5:$F$2010))+SUMPRODUCT(-(Comp.!$D$5:$D$254='Analítico Cp.'!$B143),-(Comp.!$L$5:$L$254=C$1),(Comp.!$E$5:$E$254))</f>
        <v>0</v>
      </c>
      <c r="D143" s="15">
        <f>SUMPRODUCT(-('Diário 1º PA'!$E$5:$E$1982='Analítico Cp.'!$B143),-('Diário 1º PA'!$P$5:$P$1982=D$1),('Diário 1º PA'!$F$5:$F$1982))+SUMPRODUCT(-('Diário 2º PA'!$E$5:$E$2027='Analítico Cp.'!$B143),-('Diário 2º PA'!$P$5:$P$2027=D$1),('Diário 2º PA'!$F$5:$F$2027))+SUMPRODUCT(-('Diário 3º PA'!$E$5:$E$2043='Analítico Cp.'!$B143),-('Diário 3º PA'!$P$5:$P$2043=D$1),('Diário 3º PA'!$F$5:$F$2043))+SUMPRODUCT(-('Diário 4º PA'!$E$5:$E$2010='Analítico Cp.'!$B143),-('Diário 4º PA'!$P$5:$P$2010=D$1),('Diário 4º PA'!$F$5:$F$2010))+SUMPRODUCT(-(Comp.!$D$5:$D$254='Analítico Cp.'!$B143),-(Comp.!$L$5:$L$254=D$1),(Comp.!$E$5:$E$254))</f>
        <v>0</v>
      </c>
      <c r="E143" s="15">
        <f>SUMPRODUCT(-('Diário 1º PA'!$E$5:$E$1982='Analítico Cp.'!$B143),-('Diário 1º PA'!$P$5:$P$1982=E$1),('Diário 1º PA'!$F$5:$F$1982))+SUMPRODUCT(-('Diário 2º PA'!$E$5:$E$2027='Analítico Cp.'!$B143),-('Diário 2º PA'!$P$5:$P$2027=E$1),('Diário 2º PA'!$F$5:$F$2027))+SUMPRODUCT(-('Diário 3º PA'!$E$5:$E$2043='Analítico Cp.'!$B143),-('Diário 3º PA'!$P$5:$P$2043=E$1),('Diário 3º PA'!$F$5:$F$2043))+SUMPRODUCT(-('Diário 4º PA'!$E$5:$E$2010='Analítico Cp.'!$B143),-('Diário 4º PA'!$P$5:$P$2010=E$1),('Diário 4º PA'!$F$5:$F$2010))+SUMPRODUCT(-(Comp.!$D$5:$D$254='Analítico Cp.'!$B143),-(Comp.!$L$5:$L$254=E$1),(Comp.!$E$5:$E$254))</f>
        <v>0</v>
      </c>
      <c r="F143" s="15">
        <f>SUMPRODUCT(-('Diário 1º PA'!$E$5:$E$1982='Analítico Cp.'!$B143),-('Diário 1º PA'!$P$5:$P$1982=F$1),('Diário 1º PA'!$F$5:$F$1982))+SUMPRODUCT(-('Diário 2º PA'!$E$5:$E$2027='Analítico Cp.'!$B143),-('Diário 2º PA'!$P$5:$P$2027=F$1),('Diário 2º PA'!$F$5:$F$2027))+SUMPRODUCT(-('Diário 3º PA'!$E$5:$E$2043='Analítico Cp.'!$B143),-('Diário 3º PA'!$P$5:$P$2043=F$1),('Diário 3º PA'!$F$5:$F$2043))+SUMPRODUCT(-('Diário 4º PA'!$E$5:$E$2010='Analítico Cp.'!$B143),-('Diário 4º PA'!$P$5:$P$2010=F$1),('Diário 4º PA'!$F$5:$F$2010))+SUMPRODUCT(-(Comp.!$D$5:$D$254='Analítico Cp.'!$B143),-(Comp.!$L$5:$L$254=F$1),(Comp.!$E$5:$E$254))</f>
        <v>0</v>
      </c>
      <c r="G143" s="15">
        <f>SUMPRODUCT(-('Diário 1º PA'!$E$5:$E$1982='Analítico Cp.'!$B143),-('Diário 1º PA'!$P$5:$P$1982=G$1),('Diário 1º PA'!$F$5:$F$1982))+SUMPRODUCT(-('Diário 2º PA'!$E$5:$E$2027='Analítico Cp.'!$B143),-('Diário 2º PA'!$P$5:$P$2027=G$1),('Diário 2º PA'!$F$5:$F$2027))+SUMPRODUCT(-('Diário 3º PA'!$E$5:$E$2043='Analítico Cp.'!$B143),-('Diário 3º PA'!$P$5:$P$2043=G$1),('Diário 3º PA'!$F$5:$F$2043))+SUMPRODUCT(-('Diário 4º PA'!$E$5:$E$2010='Analítico Cp.'!$B143),-('Diário 4º PA'!$P$5:$P$2010=G$1),('Diário 4º PA'!$F$5:$F$2010))+SUMPRODUCT(-(Comp.!$D$5:$D$254='Analítico Cp.'!$B143),-(Comp.!$L$5:$L$254=G$1),(Comp.!$E$5:$E$254))</f>
        <v>0</v>
      </c>
      <c r="H143" s="15">
        <f>SUMPRODUCT(-('Diário 1º PA'!$E$5:$E$1982='Analítico Cp.'!$B143),-('Diário 1º PA'!$P$5:$P$1982=H$1),('Diário 1º PA'!$F$5:$F$1982))+SUMPRODUCT(-('Diário 2º PA'!$E$5:$E$2027='Analítico Cp.'!$B143),-('Diário 2º PA'!$P$5:$P$2027=H$1),('Diário 2º PA'!$F$5:$F$2027))+SUMPRODUCT(-('Diário 3º PA'!$E$5:$E$2043='Analítico Cp.'!$B143),-('Diário 3º PA'!$P$5:$P$2043=H$1),('Diário 3º PA'!$F$5:$F$2043))+SUMPRODUCT(-('Diário 4º PA'!$E$5:$E$2010='Analítico Cp.'!$B143),-('Diário 4º PA'!$P$5:$P$2010=H$1),('Diário 4º PA'!$F$5:$F$2010))+SUMPRODUCT(-(Comp.!$D$5:$D$254='Analítico Cp.'!$B143),-(Comp.!$L$5:$L$254=H$1),(Comp.!$E$5:$E$254))</f>
        <v>0</v>
      </c>
      <c r="I143" s="15">
        <f>SUMPRODUCT(-('Diário 1º PA'!$E$5:$E$1982='Analítico Cp.'!$B143),-('Diário 1º PA'!$P$5:$P$1982=I$1),('Diário 1º PA'!$F$5:$F$1982))+SUMPRODUCT(-('Diário 2º PA'!$E$5:$E$2027='Analítico Cp.'!$B143),-('Diário 2º PA'!$P$5:$P$2027=I$1),('Diário 2º PA'!$F$5:$F$2027))+SUMPRODUCT(-('Diário 3º PA'!$E$5:$E$2043='Analítico Cp.'!$B143),-('Diário 3º PA'!$P$5:$P$2043=I$1),('Diário 3º PA'!$F$5:$F$2043))+SUMPRODUCT(-('Diário 4º PA'!$E$5:$E$2010='Analítico Cp.'!$B143),-('Diário 4º PA'!$P$5:$P$2010=I$1),('Diário 4º PA'!$F$5:$F$2010))+SUMPRODUCT(-(Comp.!$D$5:$D$254='Analítico Cp.'!$B143),-(Comp.!$L$5:$L$254=I$1),(Comp.!$E$5:$E$254))</f>
        <v>0</v>
      </c>
      <c r="J143" s="15">
        <f>SUMPRODUCT(-('Diário 1º PA'!$E$5:$E$1982='Analítico Cp.'!$B143),-('Diário 1º PA'!$P$5:$P$1982=J$1),('Diário 1º PA'!$F$5:$F$1982))+SUMPRODUCT(-('Diário 2º PA'!$E$5:$E$2027='Analítico Cp.'!$B143),-('Diário 2º PA'!$P$5:$P$2027=J$1),('Diário 2º PA'!$F$5:$F$2027))+SUMPRODUCT(-('Diário 3º PA'!$E$5:$E$2043='Analítico Cp.'!$B143),-('Diário 3º PA'!$P$5:$P$2043=J$1),('Diário 3º PA'!$F$5:$F$2043))+SUMPRODUCT(-('Diário 4º PA'!$E$5:$E$2010='Analítico Cp.'!$B143),-('Diário 4º PA'!$P$5:$P$2010=J$1),('Diário 4º PA'!$F$5:$F$2010))+SUMPRODUCT(-(Comp.!$D$5:$D$254='Analítico Cp.'!$B143),-(Comp.!$L$5:$L$254=J$1),(Comp.!$E$5:$E$254))</f>
        <v>0</v>
      </c>
      <c r="K143" s="15">
        <f>SUMPRODUCT(-('Diário 1º PA'!$E$5:$E$1982='Analítico Cp.'!$B143),-('Diário 1º PA'!$P$5:$P$1982=K$1),('Diário 1º PA'!$F$5:$F$1982))+SUMPRODUCT(-('Diário 2º PA'!$E$5:$E$2027='Analítico Cp.'!$B143),-('Diário 2º PA'!$P$5:$P$2027=K$1),('Diário 2º PA'!$F$5:$F$2027))+SUMPRODUCT(-('Diário 3º PA'!$E$5:$E$2043='Analítico Cp.'!$B143),-('Diário 3º PA'!$P$5:$P$2043=K$1),('Diário 3º PA'!$F$5:$F$2043))+SUMPRODUCT(-('Diário 4º PA'!$E$5:$E$2010='Analítico Cp.'!$B143),-('Diário 4º PA'!$P$5:$P$2010=K$1),('Diário 4º PA'!$F$5:$F$2010))+SUMPRODUCT(-(Comp.!$D$5:$D$254='Analítico Cp.'!$B143),-(Comp.!$L$5:$L$254=K$1),(Comp.!$E$5:$E$254))</f>
        <v>0</v>
      </c>
      <c r="L143" s="15">
        <f>SUMPRODUCT(-('Diário 1º PA'!$E$5:$E$1982='Analítico Cp.'!$B143),-('Diário 1º PA'!$P$5:$P$1982=L$1),('Diário 1º PA'!$F$5:$F$1982))+SUMPRODUCT(-('Diário 2º PA'!$E$5:$E$2027='Analítico Cp.'!$B143),-('Diário 2º PA'!$P$5:$P$2027=L$1),('Diário 2º PA'!$F$5:$F$2027))+SUMPRODUCT(-('Diário 3º PA'!$E$5:$E$2043='Analítico Cp.'!$B143),-('Diário 3º PA'!$P$5:$P$2043=L$1),('Diário 3º PA'!$F$5:$F$2043))+SUMPRODUCT(-('Diário 4º PA'!$E$5:$E$2010='Analítico Cp.'!$B143),-('Diário 4º PA'!$P$5:$P$2010=L$1),('Diário 4º PA'!$F$5:$F$2010))+SUMPRODUCT(-(Comp.!$D$5:$D$254='Analítico Cp.'!$B143),-(Comp.!$L$5:$L$254=L$1),(Comp.!$E$5:$E$254))</f>
        <v>0</v>
      </c>
      <c r="M143" s="15">
        <f>SUMPRODUCT(-('Diário 1º PA'!$E$5:$E$1982='Analítico Cp.'!$B143),-('Diário 1º PA'!$P$5:$P$1982=M$1),('Diário 1º PA'!$F$5:$F$1982))+SUMPRODUCT(-('Diário 2º PA'!$E$5:$E$2027='Analítico Cp.'!$B143),-('Diário 2º PA'!$P$5:$P$2027=M$1),('Diário 2º PA'!$F$5:$F$2027))+SUMPRODUCT(-('Diário 3º PA'!$E$5:$E$2043='Analítico Cp.'!$B143),-('Diário 3º PA'!$P$5:$P$2043=M$1),('Diário 3º PA'!$F$5:$F$2043))+SUMPRODUCT(-('Diário 4º PA'!$E$5:$E$2010='Analítico Cp.'!$B143),-('Diário 4º PA'!$P$5:$P$2010=M$1),('Diário 4º PA'!$F$5:$F$2010))+SUMPRODUCT(-(Comp.!$D$5:$D$254='Analítico Cp.'!$B143),-(Comp.!$L$5:$L$254=M$1),(Comp.!$E$5:$E$254))</f>
        <v>0</v>
      </c>
      <c r="N143" s="15">
        <f>SUMPRODUCT(-('Diário 1º PA'!$E$5:$E$1982='Analítico Cp.'!$B143),-('Diário 1º PA'!$P$5:$P$1982=N$1),('Diário 1º PA'!$F$5:$F$1982))+SUMPRODUCT(-('Diário 2º PA'!$E$5:$E$2027='Analítico Cp.'!$B143),-('Diário 2º PA'!$P$5:$P$2027=N$1),('Diário 2º PA'!$F$5:$F$2027))+SUMPRODUCT(-('Diário 3º PA'!$E$5:$E$2043='Analítico Cp.'!$B143),-('Diário 3º PA'!$P$5:$P$2043=N$1),('Diário 3º PA'!$F$5:$F$2043))+SUMPRODUCT(-('Diário 4º PA'!$E$5:$E$2010='Analítico Cp.'!$B143),-('Diário 4º PA'!$P$5:$P$2010=N$1),('Diário 4º PA'!$F$5:$F$2010))+SUMPRODUCT(-(Comp.!$D$5:$D$254='Analítico Cp.'!$B143),-(Comp.!$L$5:$L$254=N$1),(Comp.!$E$5:$E$254))</f>
        <v>0</v>
      </c>
      <c r="O143" s="16">
        <f t="shared" si="17"/>
        <v>0</v>
      </c>
      <c r="P143" s="191">
        <f t="shared" si="18"/>
        <v>0</v>
      </c>
    </row>
    <row r="144" spans="1:16" ht="23.25" customHeight="1" x14ac:dyDescent="0.2">
      <c r="A144" s="68" t="s">
        <v>26</v>
      </c>
      <c r="B144" s="66" t="s">
        <v>229</v>
      </c>
      <c r="C144" s="15">
        <f>SUMPRODUCT(-('Diário 1º PA'!$E$5:$E$1982='Analítico Cp.'!$B144),-('Diário 1º PA'!$P$5:$P$1982=C$1),('Diário 1º PA'!$F$5:$F$1982))+SUMPRODUCT(-('Diário 2º PA'!$E$5:$E$2027='Analítico Cp.'!$B144),-('Diário 2º PA'!$P$5:$P$2027=C$1),('Diário 2º PA'!$F$5:$F$2027))+SUMPRODUCT(-('Diário 3º PA'!$E$5:$E$2043='Analítico Cp.'!$B144),-('Diário 3º PA'!$P$5:$P$2043=C$1),('Diário 3º PA'!$F$5:$F$2043))+SUMPRODUCT(-('Diário 4º PA'!$E$5:$E$2010='Analítico Cp.'!$B144),-('Diário 4º PA'!$P$5:$P$2010=C$1),('Diário 4º PA'!$F$5:$F$2010))+SUMPRODUCT(-(Comp.!$D$5:$D$254='Analítico Cp.'!$B144),-(Comp.!$L$5:$L$254=C$1),(Comp.!$E$5:$E$254))</f>
        <v>0</v>
      </c>
      <c r="D144" s="15">
        <f>SUMPRODUCT(-('Diário 1º PA'!$E$5:$E$1982='Analítico Cp.'!$B144),-('Diário 1º PA'!$P$5:$P$1982=D$1),('Diário 1º PA'!$F$5:$F$1982))+SUMPRODUCT(-('Diário 2º PA'!$E$5:$E$2027='Analítico Cp.'!$B144),-('Diário 2º PA'!$P$5:$P$2027=D$1),('Diário 2º PA'!$F$5:$F$2027))+SUMPRODUCT(-('Diário 3º PA'!$E$5:$E$2043='Analítico Cp.'!$B144),-('Diário 3º PA'!$P$5:$P$2043=D$1),('Diário 3º PA'!$F$5:$F$2043))+SUMPRODUCT(-('Diário 4º PA'!$E$5:$E$2010='Analítico Cp.'!$B144),-('Diário 4º PA'!$P$5:$P$2010=D$1),('Diário 4º PA'!$F$5:$F$2010))+SUMPRODUCT(-(Comp.!$D$5:$D$254='Analítico Cp.'!$B144),-(Comp.!$L$5:$L$254=D$1),(Comp.!$E$5:$E$254))</f>
        <v>0</v>
      </c>
      <c r="E144" s="15">
        <f>SUMPRODUCT(-('Diário 1º PA'!$E$5:$E$1982='Analítico Cp.'!$B144),-('Diário 1º PA'!$P$5:$P$1982=E$1),('Diário 1º PA'!$F$5:$F$1982))+SUMPRODUCT(-('Diário 2º PA'!$E$5:$E$2027='Analítico Cp.'!$B144),-('Diário 2º PA'!$P$5:$P$2027=E$1),('Diário 2º PA'!$F$5:$F$2027))+SUMPRODUCT(-('Diário 3º PA'!$E$5:$E$2043='Analítico Cp.'!$B144),-('Diário 3º PA'!$P$5:$P$2043=E$1),('Diário 3º PA'!$F$5:$F$2043))+SUMPRODUCT(-('Diário 4º PA'!$E$5:$E$2010='Analítico Cp.'!$B144),-('Diário 4º PA'!$P$5:$P$2010=E$1),('Diário 4º PA'!$F$5:$F$2010))+SUMPRODUCT(-(Comp.!$D$5:$D$254='Analítico Cp.'!$B144),-(Comp.!$L$5:$L$254=E$1),(Comp.!$E$5:$E$254))</f>
        <v>2485.44</v>
      </c>
      <c r="F144" s="15">
        <f>SUMPRODUCT(-('Diário 1º PA'!$E$5:$E$1982='Analítico Cp.'!$B144),-('Diário 1º PA'!$P$5:$P$1982=F$1),('Diário 1º PA'!$F$5:$F$1982))+SUMPRODUCT(-('Diário 2º PA'!$E$5:$E$2027='Analítico Cp.'!$B144),-('Diário 2º PA'!$P$5:$P$2027=F$1),('Diário 2º PA'!$F$5:$F$2027))+SUMPRODUCT(-('Diário 3º PA'!$E$5:$E$2043='Analítico Cp.'!$B144),-('Diário 3º PA'!$P$5:$P$2043=F$1),('Diário 3º PA'!$F$5:$F$2043))+SUMPRODUCT(-('Diário 4º PA'!$E$5:$E$2010='Analítico Cp.'!$B144),-('Diário 4º PA'!$P$5:$P$2010=F$1),('Diário 4º PA'!$F$5:$F$2010))+SUMPRODUCT(-(Comp.!$D$5:$D$254='Analítico Cp.'!$B144),-(Comp.!$L$5:$L$254=F$1),(Comp.!$E$5:$E$254))</f>
        <v>0</v>
      </c>
      <c r="G144" s="15">
        <f>SUMPRODUCT(-('Diário 1º PA'!$E$5:$E$1982='Analítico Cp.'!$B144),-('Diário 1º PA'!$P$5:$P$1982=G$1),('Diário 1º PA'!$F$5:$F$1982))+SUMPRODUCT(-('Diário 2º PA'!$E$5:$E$2027='Analítico Cp.'!$B144),-('Diário 2º PA'!$P$5:$P$2027=G$1),('Diário 2º PA'!$F$5:$F$2027))+SUMPRODUCT(-('Diário 3º PA'!$E$5:$E$2043='Analítico Cp.'!$B144),-('Diário 3º PA'!$P$5:$P$2043=G$1),('Diário 3º PA'!$F$5:$F$2043))+SUMPRODUCT(-('Diário 4º PA'!$E$5:$E$2010='Analítico Cp.'!$B144),-('Diário 4º PA'!$P$5:$P$2010=G$1),('Diário 4º PA'!$F$5:$F$2010))+SUMPRODUCT(-(Comp.!$D$5:$D$254='Analítico Cp.'!$B144),-(Comp.!$L$5:$L$254=G$1),(Comp.!$E$5:$E$254))</f>
        <v>0</v>
      </c>
      <c r="H144" s="15">
        <f>SUMPRODUCT(-('Diário 1º PA'!$E$5:$E$1982='Analítico Cp.'!$B144),-('Diário 1º PA'!$P$5:$P$1982=H$1),('Diário 1º PA'!$F$5:$F$1982))+SUMPRODUCT(-('Diário 2º PA'!$E$5:$E$2027='Analítico Cp.'!$B144),-('Diário 2º PA'!$P$5:$P$2027=H$1),('Diário 2º PA'!$F$5:$F$2027))+SUMPRODUCT(-('Diário 3º PA'!$E$5:$E$2043='Analítico Cp.'!$B144),-('Diário 3º PA'!$P$5:$P$2043=H$1),('Diário 3º PA'!$F$5:$F$2043))+SUMPRODUCT(-('Diário 4º PA'!$E$5:$E$2010='Analítico Cp.'!$B144),-('Diário 4º PA'!$P$5:$P$2010=H$1),('Diário 4º PA'!$F$5:$F$2010))+SUMPRODUCT(-(Comp.!$D$5:$D$254='Analítico Cp.'!$B144),-(Comp.!$L$5:$L$254=H$1),(Comp.!$E$5:$E$254))</f>
        <v>0</v>
      </c>
      <c r="I144" s="15">
        <f>SUMPRODUCT(-('Diário 1º PA'!$E$5:$E$1982='Analítico Cp.'!$B144),-('Diário 1º PA'!$P$5:$P$1982=I$1),('Diário 1º PA'!$F$5:$F$1982))+SUMPRODUCT(-('Diário 2º PA'!$E$5:$E$2027='Analítico Cp.'!$B144),-('Diário 2º PA'!$P$5:$P$2027=I$1),('Diário 2º PA'!$F$5:$F$2027))+SUMPRODUCT(-('Diário 3º PA'!$E$5:$E$2043='Analítico Cp.'!$B144),-('Diário 3º PA'!$P$5:$P$2043=I$1),('Diário 3º PA'!$F$5:$F$2043))+SUMPRODUCT(-('Diário 4º PA'!$E$5:$E$2010='Analítico Cp.'!$B144),-('Diário 4º PA'!$P$5:$P$2010=I$1),('Diário 4º PA'!$F$5:$F$2010))+SUMPRODUCT(-(Comp.!$D$5:$D$254='Analítico Cp.'!$B144),-(Comp.!$L$5:$L$254=I$1),(Comp.!$E$5:$E$254))</f>
        <v>0</v>
      </c>
      <c r="J144" s="15">
        <f>SUMPRODUCT(-('Diário 1º PA'!$E$5:$E$1982='Analítico Cp.'!$B144),-('Diário 1º PA'!$P$5:$P$1982=J$1),('Diário 1º PA'!$F$5:$F$1982))+SUMPRODUCT(-('Diário 2º PA'!$E$5:$E$2027='Analítico Cp.'!$B144),-('Diário 2º PA'!$P$5:$P$2027=J$1),('Diário 2º PA'!$F$5:$F$2027))+SUMPRODUCT(-('Diário 3º PA'!$E$5:$E$2043='Analítico Cp.'!$B144),-('Diário 3º PA'!$P$5:$P$2043=J$1),('Diário 3º PA'!$F$5:$F$2043))+SUMPRODUCT(-('Diário 4º PA'!$E$5:$E$2010='Analítico Cp.'!$B144),-('Diário 4º PA'!$P$5:$P$2010=J$1),('Diário 4º PA'!$F$5:$F$2010))+SUMPRODUCT(-(Comp.!$D$5:$D$254='Analítico Cp.'!$B144),-(Comp.!$L$5:$L$254=J$1),(Comp.!$E$5:$E$254))</f>
        <v>0</v>
      </c>
      <c r="K144" s="15">
        <f>SUMPRODUCT(-('Diário 1º PA'!$E$5:$E$1982='Analítico Cp.'!$B144),-('Diário 1º PA'!$P$5:$P$1982=K$1),('Diário 1º PA'!$F$5:$F$1982))+SUMPRODUCT(-('Diário 2º PA'!$E$5:$E$2027='Analítico Cp.'!$B144),-('Diário 2º PA'!$P$5:$P$2027=K$1),('Diário 2º PA'!$F$5:$F$2027))+SUMPRODUCT(-('Diário 3º PA'!$E$5:$E$2043='Analítico Cp.'!$B144),-('Diário 3º PA'!$P$5:$P$2043=K$1),('Diário 3º PA'!$F$5:$F$2043))+SUMPRODUCT(-('Diário 4º PA'!$E$5:$E$2010='Analítico Cp.'!$B144),-('Diário 4º PA'!$P$5:$P$2010=K$1),('Diário 4º PA'!$F$5:$F$2010))+SUMPRODUCT(-(Comp.!$D$5:$D$254='Analítico Cp.'!$B144),-(Comp.!$L$5:$L$254=K$1),(Comp.!$E$5:$E$254))</f>
        <v>0</v>
      </c>
      <c r="L144" s="15">
        <f>SUMPRODUCT(-('Diário 1º PA'!$E$5:$E$1982='Analítico Cp.'!$B144),-('Diário 1º PA'!$P$5:$P$1982=L$1),('Diário 1º PA'!$F$5:$F$1982))+SUMPRODUCT(-('Diário 2º PA'!$E$5:$E$2027='Analítico Cp.'!$B144),-('Diário 2º PA'!$P$5:$P$2027=L$1),('Diário 2º PA'!$F$5:$F$2027))+SUMPRODUCT(-('Diário 3º PA'!$E$5:$E$2043='Analítico Cp.'!$B144),-('Diário 3º PA'!$P$5:$P$2043=L$1),('Diário 3º PA'!$F$5:$F$2043))+SUMPRODUCT(-('Diário 4º PA'!$E$5:$E$2010='Analítico Cp.'!$B144),-('Diário 4º PA'!$P$5:$P$2010=L$1),('Diário 4º PA'!$F$5:$F$2010))+SUMPRODUCT(-(Comp.!$D$5:$D$254='Analítico Cp.'!$B144),-(Comp.!$L$5:$L$254=L$1),(Comp.!$E$5:$E$254))</f>
        <v>0</v>
      </c>
      <c r="M144" s="15">
        <f>SUMPRODUCT(-('Diário 1º PA'!$E$5:$E$1982='Analítico Cp.'!$B144),-('Diário 1º PA'!$P$5:$P$1982=M$1),('Diário 1º PA'!$F$5:$F$1982))+SUMPRODUCT(-('Diário 2º PA'!$E$5:$E$2027='Analítico Cp.'!$B144),-('Diário 2º PA'!$P$5:$P$2027=M$1),('Diário 2º PA'!$F$5:$F$2027))+SUMPRODUCT(-('Diário 3º PA'!$E$5:$E$2043='Analítico Cp.'!$B144),-('Diário 3º PA'!$P$5:$P$2043=M$1),('Diário 3º PA'!$F$5:$F$2043))+SUMPRODUCT(-('Diário 4º PA'!$E$5:$E$2010='Analítico Cp.'!$B144),-('Diário 4º PA'!$P$5:$P$2010=M$1),('Diário 4º PA'!$F$5:$F$2010))+SUMPRODUCT(-(Comp.!$D$5:$D$254='Analítico Cp.'!$B144),-(Comp.!$L$5:$L$254=M$1),(Comp.!$E$5:$E$254))</f>
        <v>0</v>
      </c>
      <c r="N144" s="15">
        <f>SUMPRODUCT(-('Diário 1º PA'!$E$5:$E$1982='Analítico Cp.'!$B144),-('Diário 1º PA'!$P$5:$P$1982=N$1),('Diário 1º PA'!$F$5:$F$1982))+SUMPRODUCT(-('Diário 2º PA'!$E$5:$E$2027='Analítico Cp.'!$B144),-('Diário 2º PA'!$P$5:$P$2027=N$1),('Diário 2º PA'!$F$5:$F$2027))+SUMPRODUCT(-('Diário 3º PA'!$E$5:$E$2043='Analítico Cp.'!$B144),-('Diário 3º PA'!$P$5:$P$2043=N$1),('Diário 3º PA'!$F$5:$F$2043))+SUMPRODUCT(-('Diário 4º PA'!$E$5:$E$2010='Analítico Cp.'!$B144),-('Diário 4º PA'!$P$5:$P$2010=N$1),('Diário 4º PA'!$F$5:$F$2010))+SUMPRODUCT(-(Comp.!$D$5:$D$254='Analítico Cp.'!$B144),-(Comp.!$L$5:$L$254=N$1),(Comp.!$E$5:$E$254))</f>
        <v>0</v>
      </c>
      <c r="O144" s="16">
        <f t="shared" si="17"/>
        <v>2485.44</v>
      </c>
      <c r="P144" s="191">
        <f t="shared" si="18"/>
        <v>2.1510033891935097E-4</v>
      </c>
    </row>
    <row r="145" spans="1:16" ht="23.25" customHeight="1" x14ac:dyDescent="0.2">
      <c r="A145" s="68" t="s">
        <v>27</v>
      </c>
      <c r="B145" s="66" t="s">
        <v>232</v>
      </c>
      <c r="C145" s="15">
        <f>SUMPRODUCT(-('Diário 1º PA'!$E$5:$E$1982='Analítico Cp.'!$B145),-('Diário 1º PA'!$P$5:$P$1982=C$1),('Diário 1º PA'!$F$5:$F$1982))+SUMPRODUCT(-('Diário 2º PA'!$E$5:$E$2027='Analítico Cp.'!$B145),-('Diário 2º PA'!$P$5:$P$2027=C$1),('Diário 2º PA'!$F$5:$F$2027))+SUMPRODUCT(-('Diário 3º PA'!$E$5:$E$2043='Analítico Cp.'!$B145),-('Diário 3º PA'!$P$5:$P$2043=C$1),('Diário 3º PA'!$F$5:$F$2043))+SUMPRODUCT(-('Diário 4º PA'!$E$5:$E$2010='Analítico Cp.'!$B145),-('Diário 4º PA'!$P$5:$P$2010=C$1),('Diário 4º PA'!$F$5:$F$2010))+SUMPRODUCT(-(Comp.!$D$5:$D$254='Analítico Cp.'!$B145),-(Comp.!$L$5:$L$254=C$1),(Comp.!$E$5:$E$254))</f>
        <v>0</v>
      </c>
      <c r="D145" s="15">
        <f>SUMPRODUCT(-('Diário 1º PA'!$E$5:$E$1982='Analítico Cp.'!$B145),-('Diário 1º PA'!$P$5:$P$1982=D$1),('Diário 1º PA'!$F$5:$F$1982))+SUMPRODUCT(-('Diário 2º PA'!$E$5:$E$2027='Analítico Cp.'!$B145),-('Diário 2º PA'!$P$5:$P$2027=D$1),('Diário 2º PA'!$F$5:$F$2027))+SUMPRODUCT(-('Diário 3º PA'!$E$5:$E$2043='Analítico Cp.'!$B145),-('Diário 3º PA'!$P$5:$P$2043=D$1),('Diário 3º PA'!$F$5:$F$2043))+SUMPRODUCT(-('Diário 4º PA'!$E$5:$E$2010='Analítico Cp.'!$B145),-('Diário 4º PA'!$P$5:$P$2010=D$1),('Diário 4º PA'!$F$5:$F$2010))+SUMPRODUCT(-(Comp.!$D$5:$D$254='Analítico Cp.'!$B145),-(Comp.!$L$5:$L$254=D$1),(Comp.!$E$5:$E$254))</f>
        <v>0</v>
      </c>
      <c r="E145" s="15">
        <f>SUMPRODUCT(-('Diário 1º PA'!$E$5:$E$1982='Analítico Cp.'!$B145),-('Diário 1º PA'!$P$5:$P$1982=E$1),('Diário 1º PA'!$F$5:$F$1982))+SUMPRODUCT(-('Diário 2º PA'!$E$5:$E$2027='Analítico Cp.'!$B145),-('Diário 2º PA'!$P$5:$P$2027=E$1),('Diário 2º PA'!$F$5:$F$2027))+SUMPRODUCT(-('Diário 3º PA'!$E$5:$E$2043='Analítico Cp.'!$B145),-('Diário 3º PA'!$P$5:$P$2043=E$1),('Diário 3º PA'!$F$5:$F$2043))+SUMPRODUCT(-('Diário 4º PA'!$E$5:$E$2010='Analítico Cp.'!$B145),-('Diário 4º PA'!$P$5:$P$2010=E$1),('Diário 4º PA'!$F$5:$F$2010))+SUMPRODUCT(-(Comp.!$D$5:$D$254='Analítico Cp.'!$B145),-(Comp.!$L$5:$L$254=E$1),(Comp.!$E$5:$E$254))</f>
        <v>0</v>
      </c>
      <c r="F145" s="15">
        <f>SUMPRODUCT(-('Diário 1º PA'!$E$5:$E$1982='Analítico Cp.'!$B145),-('Diário 1º PA'!$P$5:$P$1982=F$1),('Diário 1º PA'!$F$5:$F$1982))+SUMPRODUCT(-('Diário 2º PA'!$E$5:$E$2027='Analítico Cp.'!$B145),-('Diário 2º PA'!$P$5:$P$2027=F$1),('Diário 2º PA'!$F$5:$F$2027))+SUMPRODUCT(-('Diário 3º PA'!$E$5:$E$2043='Analítico Cp.'!$B145),-('Diário 3º PA'!$P$5:$P$2043=F$1),('Diário 3º PA'!$F$5:$F$2043))+SUMPRODUCT(-('Diário 4º PA'!$E$5:$E$2010='Analítico Cp.'!$B145),-('Diário 4º PA'!$P$5:$P$2010=F$1),('Diário 4º PA'!$F$5:$F$2010))+SUMPRODUCT(-(Comp.!$D$5:$D$254='Analítico Cp.'!$B145),-(Comp.!$L$5:$L$254=F$1),(Comp.!$E$5:$E$254))</f>
        <v>0</v>
      </c>
      <c r="G145" s="15">
        <f>SUMPRODUCT(-('Diário 1º PA'!$E$5:$E$1982='Analítico Cp.'!$B145),-('Diário 1º PA'!$P$5:$P$1982=G$1),('Diário 1º PA'!$F$5:$F$1982))+SUMPRODUCT(-('Diário 2º PA'!$E$5:$E$2027='Analítico Cp.'!$B145),-('Diário 2º PA'!$P$5:$P$2027=G$1),('Diário 2º PA'!$F$5:$F$2027))+SUMPRODUCT(-('Diário 3º PA'!$E$5:$E$2043='Analítico Cp.'!$B145),-('Diário 3º PA'!$P$5:$P$2043=G$1),('Diário 3º PA'!$F$5:$F$2043))+SUMPRODUCT(-('Diário 4º PA'!$E$5:$E$2010='Analítico Cp.'!$B145),-('Diário 4º PA'!$P$5:$P$2010=G$1),('Diário 4º PA'!$F$5:$F$2010))+SUMPRODUCT(-(Comp.!$D$5:$D$254='Analítico Cp.'!$B145),-(Comp.!$L$5:$L$254=G$1),(Comp.!$E$5:$E$254))</f>
        <v>0</v>
      </c>
      <c r="H145" s="15">
        <f>SUMPRODUCT(-('Diário 1º PA'!$E$5:$E$1982='Analítico Cp.'!$B145),-('Diário 1º PA'!$P$5:$P$1982=H$1),('Diário 1º PA'!$F$5:$F$1982))+SUMPRODUCT(-('Diário 2º PA'!$E$5:$E$2027='Analítico Cp.'!$B145),-('Diário 2º PA'!$P$5:$P$2027=H$1),('Diário 2º PA'!$F$5:$F$2027))+SUMPRODUCT(-('Diário 3º PA'!$E$5:$E$2043='Analítico Cp.'!$B145),-('Diário 3º PA'!$P$5:$P$2043=H$1),('Diário 3º PA'!$F$5:$F$2043))+SUMPRODUCT(-('Diário 4º PA'!$E$5:$E$2010='Analítico Cp.'!$B145),-('Diário 4º PA'!$P$5:$P$2010=H$1),('Diário 4º PA'!$F$5:$F$2010))+SUMPRODUCT(-(Comp.!$D$5:$D$254='Analítico Cp.'!$B145),-(Comp.!$L$5:$L$254=H$1),(Comp.!$E$5:$E$254))</f>
        <v>0</v>
      </c>
      <c r="I145" s="15">
        <f>SUMPRODUCT(-('Diário 1º PA'!$E$5:$E$1982='Analítico Cp.'!$B145),-('Diário 1º PA'!$P$5:$P$1982=I$1),('Diário 1º PA'!$F$5:$F$1982))+SUMPRODUCT(-('Diário 2º PA'!$E$5:$E$2027='Analítico Cp.'!$B145),-('Diário 2º PA'!$P$5:$P$2027=I$1),('Diário 2º PA'!$F$5:$F$2027))+SUMPRODUCT(-('Diário 3º PA'!$E$5:$E$2043='Analítico Cp.'!$B145),-('Diário 3º PA'!$P$5:$P$2043=I$1),('Diário 3º PA'!$F$5:$F$2043))+SUMPRODUCT(-('Diário 4º PA'!$E$5:$E$2010='Analítico Cp.'!$B145),-('Diário 4º PA'!$P$5:$P$2010=I$1),('Diário 4º PA'!$F$5:$F$2010))+SUMPRODUCT(-(Comp.!$D$5:$D$254='Analítico Cp.'!$B145),-(Comp.!$L$5:$L$254=I$1),(Comp.!$E$5:$E$254))</f>
        <v>0</v>
      </c>
      <c r="J145" s="15">
        <f>SUMPRODUCT(-('Diário 1º PA'!$E$5:$E$1982='Analítico Cp.'!$B145),-('Diário 1º PA'!$P$5:$P$1982=J$1),('Diário 1º PA'!$F$5:$F$1982))+SUMPRODUCT(-('Diário 2º PA'!$E$5:$E$2027='Analítico Cp.'!$B145),-('Diário 2º PA'!$P$5:$P$2027=J$1),('Diário 2º PA'!$F$5:$F$2027))+SUMPRODUCT(-('Diário 3º PA'!$E$5:$E$2043='Analítico Cp.'!$B145),-('Diário 3º PA'!$P$5:$P$2043=J$1),('Diário 3º PA'!$F$5:$F$2043))+SUMPRODUCT(-('Diário 4º PA'!$E$5:$E$2010='Analítico Cp.'!$B145),-('Diário 4º PA'!$P$5:$P$2010=J$1),('Diário 4º PA'!$F$5:$F$2010))+SUMPRODUCT(-(Comp.!$D$5:$D$254='Analítico Cp.'!$B145),-(Comp.!$L$5:$L$254=J$1),(Comp.!$E$5:$E$254))</f>
        <v>0</v>
      </c>
      <c r="K145" s="15">
        <f>SUMPRODUCT(-('Diário 1º PA'!$E$5:$E$1982='Analítico Cp.'!$B145),-('Diário 1º PA'!$P$5:$P$1982=K$1),('Diário 1º PA'!$F$5:$F$1982))+SUMPRODUCT(-('Diário 2º PA'!$E$5:$E$2027='Analítico Cp.'!$B145),-('Diário 2º PA'!$P$5:$P$2027=K$1),('Diário 2º PA'!$F$5:$F$2027))+SUMPRODUCT(-('Diário 3º PA'!$E$5:$E$2043='Analítico Cp.'!$B145),-('Diário 3º PA'!$P$5:$P$2043=K$1),('Diário 3º PA'!$F$5:$F$2043))+SUMPRODUCT(-('Diário 4º PA'!$E$5:$E$2010='Analítico Cp.'!$B145),-('Diário 4º PA'!$P$5:$P$2010=K$1),('Diário 4º PA'!$F$5:$F$2010))+SUMPRODUCT(-(Comp.!$D$5:$D$254='Analítico Cp.'!$B145),-(Comp.!$L$5:$L$254=K$1),(Comp.!$E$5:$E$254))</f>
        <v>0</v>
      </c>
      <c r="L145" s="15">
        <f>SUMPRODUCT(-('Diário 1º PA'!$E$5:$E$1982='Analítico Cp.'!$B145),-('Diário 1º PA'!$P$5:$P$1982=L$1),('Diário 1º PA'!$F$5:$F$1982))+SUMPRODUCT(-('Diário 2º PA'!$E$5:$E$2027='Analítico Cp.'!$B145),-('Diário 2º PA'!$P$5:$P$2027=L$1),('Diário 2º PA'!$F$5:$F$2027))+SUMPRODUCT(-('Diário 3º PA'!$E$5:$E$2043='Analítico Cp.'!$B145),-('Diário 3º PA'!$P$5:$P$2043=L$1),('Diário 3º PA'!$F$5:$F$2043))+SUMPRODUCT(-('Diário 4º PA'!$E$5:$E$2010='Analítico Cp.'!$B145),-('Diário 4º PA'!$P$5:$P$2010=L$1),('Diário 4º PA'!$F$5:$F$2010))+SUMPRODUCT(-(Comp.!$D$5:$D$254='Analítico Cp.'!$B145),-(Comp.!$L$5:$L$254=L$1),(Comp.!$E$5:$E$254))</f>
        <v>0</v>
      </c>
      <c r="M145" s="15">
        <f>SUMPRODUCT(-('Diário 1º PA'!$E$5:$E$1982='Analítico Cp.'!$B145),-('Diário 1º PA'!$P$5:$P$1982=M$1),('Diário 1º PA'!$F$5:$F$1982))+SUMPRODUCT(-('Diário 2º PA'!$E$5:$E$2027='Analítico Cp.'!$B145),-('Diário 2º PA'!$P$5:$P$2027=M$1),('Diário 2º PA'!$F$5:$F$2027))+SUMPRODUCT(-('Diário 3º PA'!$E$5:$E$2043='Analítico Cp.'!$B145),-('Diário 3º PA'!$P$5:$P$2043=M$1),('Diário 3º PA'!$F$5:$F$2043))+SUMPRODUCT(-('Diário 4º PA'!$E$5:$E$2010='Analítico Cp.'!$B145),-('Diário 4º PA'!$P$5:$P$2010=M$1),('Diário 4º PA'!$F$5:$F$2010))+SUMPRODUCT(-(Comp.!$D$5:$D$254='Analítico Cp.'!$B145),-(Comp.!$L$5:$L$254=M$1),(Comp.!$E$5:$E$254))</f>
        <v>0</v>
      </c>
      <c r="N145" s="15">
        <f>SUMPRODUCT(-('Diário 1º PA'!$E$5:$E$1982='Analítico Cp.'!$B145),-('Diário 1º PA'!$P$5:$P$1982=N$1),('Diário 1º PA'!$F$5:$F$1982))+SUMPRODUCT(-('Diário 2º PA'!$E$5:$E$2027='Analítico Cp.'!$B145),-('Diário 2º PA'!$P$5:$P$2027=N$1),('Diário 2º PA'!$F$5:$F$2027))+SUMPRODUCT(-('Diário 3º PA'!$E$5:$E$2043='Analítico Cp.'!$B145),-('Diário 3º PA'!$P$5:$P$2043=N$1),('Diário 3º PA'!$F$5:$F$2043))+SUMPRODUCT(-('Diário 4º PA'!$E$5:$E$2010='Analítico Cp.'!$B145),-('Diário 4º PA'!$P$5:$P$2010=N$1),('Diário 4º PA'!$F$5:$F$2010))+SUMPRODUCT(-(Comp.!$D$5:$D$254='Analítico Cp.'!$B145),-(Comp.!$L$5:$L$254=N$1),(Comp.!$E$5:$E$254))</f>
        <v>0</v>
      </c>
      <c r="O145" s="16">
        <f t="shared" si="17"/>
        <v>0</v>
      </c>
      <c r="P145" s="191">
        <f t="shared" si="18"/>
        <v>0</v>
      </c>
    </row>
    <row r="146" spans="1:16" ht="23.25" customHeight="1" x14ac:dyDescent="0.2">
      <c r="A146" s="68" t="s">
        <v>28</v>
      </c>
      <c r="B146" s="66" t="s">
        <v>233</v>
      </c>
      <c r="C146" s="15">
        <f>SUMPRODUCT(-('Diário 1º PA'!$E$5:$E$1982='Analítico Cp.'!$B146),-('Diário 1º PA'!$P$5:$P$1982=C$1),('Diário 1º PA'!$F$5:$F$1982))+SUMPRODUCT(-('Diário 2º PA'!$E$5:$E$2027='Analítico Cp.'!$B146),-('Diário 2º PA'!$P$5:$P$2027=C$1),('Diário 2º PA'!$F$5:$F$2027))+SUMPRODUCT(-('Diário 3º PA'!$E$5:$E$2043='Analítico Cp.'!$B146),-('Diário 3º PA'!$P$5:$P$2043=C$1),('Diário 3º PA'!$F$5:$F$2043))+SUMPRODUCT(-('Diário 4º PA'!$E$5:$E$2010='Analítico Cp.'!$B146),-('Diário 4º PA'!$P$5:$P$2010=C$1),('Diário 4º PA'!$F$5:$F$2010))+SUMPRODUCT(-(Comp.!$D$5:$D$254='Analítico Cp.'!$B146),-(Comp.!$L$5:$L$254=C$1),(Comp.!$E$5:$E$254))</f>
        <v>0</v>
      </c>
      <c r="D146" s="15">
        <f>SUMPRODUCT(-('Diário 1º PA'!$E$5:$E$1982='Analítico Cp.'!$B146),-('Diário 1º PA'!$P$5:$P$1982=D$1),('Diário 1º PA'!$F$5:$F$1982))+SUMPRODUCT(-('Diário 2º PA'!$E$5:$E$2027='Analítico Cp.'!$B146),-('Diário 2º PA'!$P$5:$P$2027=D$1),('Diário 2º PA'!$F$5:$F$2027))+SUMPRODUCT(-('Diário 3º PA'!$E$5:$E$2043='Analítico Cp.'!$B146),-('Diário 3º PA'!$P$5:$P$2043=D$1),('Diário 3º PA'!$F$5:$F$2043))+SUMPRODUCT(-('Diário 4º PA'!$E$5:$E$2010='Analítico Cp.'!$B146),-('Diário 4º PA'!$P$5:$P$2010=D$1),('Diário 4º PA'!$F$5:$F$2010))+SUMPRODUCT(-(Comp.!$D$5:$D$254='Analítico Cp.'!$B146),-(Comp.!$L$5:$L$254=D$1),(Comp.!$E$5:$E$254))</f>
        <v>0</v>
      </c>
      <c r="E146" s="15">
        <f>SUMPRODUCT(-('Diário 1º PA'!$E$5:$E$1982='Analítico Cp.'!$B146),-('Diário 1º PA'!$P$5:$P$1982=E$1),('Diário 1º PA'!$F$5:$F$1982))+SUMPRODUCT(-('Diário 2º PA'!$E$5:$E$2027='Analítico Cp.'!$B146),-('Diário 2º PA'!$P$5:$P$2027=E$1),('Diário 2º PA'!$F$5:$F$2027))+SUMPRODUCT(-('Diário 3º PA'!$E$5:$E$2043='Analítico Cp.'!$B146),-('Diário 3º PA'!$P$5:$P$2043=E$1),('Diário 3º PA'!$F$5:$F$2043))+SUMPRODUCT(-('Diário 4º PA'!$E$5:$E$2010='Analítico Cp.'!$B146),-('Diário 4º PA'!$P$5:$P$2010=E$1),('Diário 4º PA'!$F$5:$F$2010))+SUMPRODUCT(-(Comp.!$D$5:$D$254='Analítico Cp.'!$B146),-(Comp.!$L$5:$L$254=E$1),(Comp.!$E$5:$E$254))</f>
        <v>93677</v>
      </c>
      <c r="F146" s="15">
        <f>SUMPRODUCT(-('Diário 1º PA'!$E$5:$E$1982='Analítico Cp.'!$B146),-('Diário 1º PA'!$P$5:$P$1982=F$1),('Diário 1º PA'!$F$5:$F$1982))+SUMPRODUCT(-('Diário 2º PA'!$E$5:$E$2027='Analítico Cp.'!$B146),-('Diário 2º PA'!$P$5:$P$2027=F$1),('Diário 2º PA'!$F$5:$F$2027))+SUMPRODUCT(-('Diário 3º PA'!$E$5:$E$2043='Analítico Cp.'!$B146),-('Diário 3º PA'!$P$5:$P$2043=F$1),('Diário 3º PA'!$F$5:$F$2043))+SUMPRODUCT(-('Diário 4º PA'!$E$5:$E$2010='Analítico Cp.'!$B146),-('Diário 4º PA'!$P$5:$P$2010=F$1),('Diário 4º PA'!$F$5:$F$2010))+SUMPRODUCT(-(Comp.!$D$5:$D$254='Analítico Cp.'!$B146),-(Comp.!$L$5:$L$254=F$1),(Comp.!$E$5:$E$254))</f>
        <v>0</v>
      </c>
      <c r="G146" s="15">
        <f>SUMPRODUCT(-('Diário 1º PA'!$E$5:$E$1982='Analítico Cp.'!$B146),-('Diário 1º PA'!$P$5:$P$1982=G$1),('Diário 1º PA'!$F$5:$F$1982))+SUMPRODUCT(-('Diário 2º PA'!$E$5:$E$2027='Analítico Cp.'!$B146),-('Diário 2º PA'!$P$5:$P$2027=G$1),('Diário 2º PA'!$F$5:$F$2027))+SUMPRODUCT(-('Diário 3º PA'!$E$5:$E$2043='Analítico Cp.'!$B146),-('Diário 3º PA'!$P$5:$P$2043=G$1),('Diário 3º PA'!$F$5:$F$2043))+SUMPRODUCT(-('Diário 4º PA'!$E$5:$E$2010='Analítico Cp.'!$B146),-('Diário 4º PA'!$P$5:$P$2010=G$1),('Diário 4º PA'!$F$5:$F$2010))+SUMPRODUCT(-(Comp.!$D$5:$D$254='Analítico Cp.'!$B146),-(Comp.!$L$5:$L$254=G$1),(Comp.!$E$5:$E$254))</f>
        <v>0</v>
      </c>
      <c r="H146" s="15">
        <f>SUMPRODUCT(-('Diário 1º PA'!$E$5:$E$1982='Analítico Cp.'!$B146),-('Diário 1º PA'!$P$5:$P$1982=H$1),('Diário 1º PA'!$F$5:$F$1982))+SUMPRODUCT(-('Diário 2º PA'!$E$5:$E$2027='Analítico Cp.'!$B146),-('Diário 2º PA'!$P$5:$P$2027=H$1),('Diário 2º PA'!$F$5:$F$2027))+SUMPRODUCT(-('Diário 3º PA'!$E$5:$E$2043='Analítico Cp.'!$B146),-('Diário 3º PA'!$P$5:$P$2043=H$1),('Diário 3º PA'!$F$5:$F$2043))+SUMPRODUCT(-('Diário 4º PA'!$E$5:$E$2010='Analítico Cp.'!$B146),-('Diário 4º PA'!$P$5:$P$2010=H$1),('Diário 4º PA'!$F$5:$F$2010))+SUMPRODUCT(-(Comp.!$D$5:$D$254='Analítico Cp.'!$B146),-(Comp.!$L$5:$L$254=H$1),(Comp.!$E$5:$E$254))</f>
        <v>0</v>
      </c>
      <c r="I146" s="15">
        <f>SUMPRODUCT(-('Diário 1º PA'!$E$5:$E$1982='Analítico Cp.'!$B146),-('Diário 1º PA'!$P$5:$P$1982=I$1),('Diário 1º PA'!$F$5:$F$1982))+SUMPRODUCT(-('Diário 2º PA'!$E$5:$E$2027='Analítico Cp.'!$B146),-('Diário 2º PA'!$P$5:$P$2027=I$1),('Diário 2º PA'!$F$5:$F$2027))+SUMPRODUCT(-('Diário 3º PA'!$E$5:$E$2043='Analítico Cp.'!$B146),-('Diário 3º PA'!$P$5:$P$2043=I$1),('Diário 3º PA'!$F$5:$F$2043))+SUMPRODUCT(-('Diário 4º PA'!$E$5:$E$2010='Analítico Cp.'!$B146),-('Diário 4º PA'!$P$5:$P$2010=I$1),('Diário 4º PA'!$F$5:$F$2010))+SUMPRODUCT(-(Comp.!$D$5:$D$254='Analítico Cp.'!$B146),-(Comp.!$L$5:$L$254=I$1),(Comp.!$E$5:$E$254))</f>
        <v>0</v>
      </c>
      <c r="J146" s="15">
        <f>SUMPRODUCT(-('Diário 1º PA'!$E$5:$E$1982='Analítico Cp.'!$B146),-('Diário 1º PA'!$P$5:$P$1982=J$1),('Diário 1º PA'!$F$5:$F$1982))+SUMPRODUCT(-('Diário 2º PA'!$E$5:$E$2027='Analítico Cp.'!$B146),-('Diário 2º PA'!$P$5:$P$2027=J$1),('Diário 2º PA'!$F$5:$F$2027))+SUMPRODUCT(-('Diário 3º PA'!$E$5:$E$2043='Analítico Cp.'!$B146),-('Diário 3º PA'!$P$5:$P$2043=J$1),('Diário 3º PA'!$F$5:$F$2043))+SUMPRODUCT(-('Diário 4º PA'!$E$5:$E$2010='Analítico Cp.'!$B146),-('Diário 4º PA'!$P$5:$P$2010=J$1),('Diário 4º PA'!$F$5:$F$2010))+SUMPRODUCT(-(Comp.!$D$5:$D$254='Analítico Cp.'!$B146),-(Comp.!$L$5:$L$254=J$1),(Comp.!$E$5:$E$254))</f>
        <v>0</v>
      </c>
      <c r="K146" s="15">
        <f>SUMPRODUCT(-('Diário 1º PA'!$E$5:$E$1982='Analítico Cp.'!$B146),-('Diário 1º PA'!$P$5:$P$1982=K$1),('Diário 1º PA'!$F$5:$F$1982))+SUMPRODUCT(-('Diário 2º PA'!$E$5:$E$2027='Analítico Cp.'!$B146),-('Diário 2º PA'!$P$5:$P$2027=K$1),('Diário 2º PA'!$F$5:$F$2027))+SUMPRODUCT(-('Diário 3º PA'!$E$5:$E$2043='Analítico Cp.'!$B146),-('Diário 3º PA'!$P$5:$P$2043=K$1),('Diário 3º PA'!$F$5:$F$2043))+SUMPRODUCT(-('Diário 4º PA'!$E$5:$E$2010='Analítico Cp.'!$B146),-('Diário 4º PA'!$P$5:$P$2010=K$1),('Diário 4º PA'!$F$5:$F$2010))+SUMPRODUCT(-(Comp.!$D$5:$D$254='Analítico Cp.'!$B146),-(Comp.!$L$5:$L$254=K$1),(Comp.!$E$5:$E$254))</f>
        <v>0</v>
      </c>
      <c r="L146" s="15">
        <f>SUMPRODUCT(-('Diário 1º PA'!$E$5:$E$1982='Analítico Cp.'!$B146),-('Diário 1º PA'!$P$5:$P$1982=L$1),('Diário 1º PA'!$F$5:$F$1982))+SUMPRODUCT(-('Diário 2º PA'!$E$5:$E$2027='Analítico Cp.'!$B146),-('Diário 2º PA'!$P$5:$P$2027=L$1),('Diário 2º PA'!$F$5:$F$2027))+SUMPRODUCT(-('Diário 3º PA'!$E$5:$E$2043='Analítico Cp.'!$B146),-('Diário 3º PA'!$P$5:$P$2043=L$1),('Diário 3º PA'!$F$5:$F$2043))+SUMPRODUCT(-('Diário 4º PA'!$E$5:$E$2010='Analítico Cp.'!$B146),-('Diário 4º PA'!$P$5:$P$2010=L$1),('Diário 4º PA'!$F$5:$F$2010))+SUMPRODUCT(-(Comp.!$D$5:$D$254='Analítico Cp.'!$B146),-(Comp.!$L$5:$L$254=L$1),(Comp.!$E$5:$E$254))</f>
        <v>0</v>
      </c>
      <c r="M146" s="15">
        <f>SUMPRODUCT(-('Diário 1º PA'!$E$5:$E$1982='Analítico Cp.'!$B146),-('Diário 1º PA'!$P$5:$P$1982=M$1),('Diário 1º PA'!$F$5:$F$1982))+SUMPRODUCT(-('Diário 2º PA'!$E$5:$E$2027='Analítico Cp.'!$B146),-('Diário 2º PA'!$P$5:$P$2027=M$1),('Diário 2º PA'!$F$5:$F$2027))+SUMPRODUCT(-('Diário 3º PA'!$E$5:$E$2043='Analítico Cp.'!$B146),-('Diário 3º PA'!$P$5:$P$2043=M$1),('Diário 3º PA'!$F$5:$F$2043))+SUMPRODUCT(-('Diário 4º PA'!$E$5:$E$2010='Analítico Cp.'!$B146),-('Diário 4º PA'!$P$5:$P$2010=M$1),('Diário 4º PA'!$F$5:$F$2010))+SUMPRODUCT(-(Comp.!$D$5:$D$254='Analítico Cp.'!$B146),-(Comp.!$L$5:$L$254=M$1),(Comp.!$E$5:$E$254))</f>
        <v>0</v>
      </c>
      <c r="N146" s="15">
        <f>SUMPRODUCT(-('Diário 1º PA'!$E$5:$E$1982='Analítico Cp.'!$B146),-('Diário 1º PA'!$P$5:$P$1982=N$1),('Diário 1º PA'!$F$5:$F$1982))+SUMPRODUCT(-('Diário 2º PA'!$E$5:$E$2027='Analítico Cp.'!$B146),-('Diário 2º PA'!$P$5:$P$2027=N$1),('Diário 2º PA'!$F$5:$F$2027))+SUMPRODUCT(-('Diário 3º PA'!$E$5:$E$2043='Analítico Cp.'!$B146),-('Diário 3º PA'!$P$5:$P$2043=N$1),('Diário 3º PA'!$F$5:$F$2043))+SUMPRODUCT(-('Diário 4º PA'!$E$5:$E$2010='Analítico Cp.'!$B146),-('Diário 4º PA'!$P$5:$P$2010=N$1),('Diário 4º PA'!$F$5:$F$2010))+SUMPRODUCT(-(Comp.!$D$5:$D$254='Analítico Cp.'!$B146),-(Comp.!$L$5:$L$254=N$1),(Comp.!$E$5:$E$254))</f>
        <v>0</v>
      </c>
      <c r="O146" s="16">
        <f t="shared" si="17"/>
        <v>93677</v>
      </c>
      <c r="P146" s="191">
        <f t="shared" si="18"/>
        <v>8.1071981013213119E-3</v>
      </c>
    </row>
    <row r="147" spans="1:16" ht="23.25" customHeight="1" x14ac:dyDescent="0.2">
      <c r="A147" s="68" t="s">
        <v>136</v>
      </c>
      <c r="B147" s="66" t="s">
        <v>72</v>
      </c>
      <c r="C147" s="15">
        <f>SUMPRODUCT(-('Diário 1º PA'!$E$5:$E$1982='Analítico Cp.'!$B147),-('Diário 1º PA'!$P$5:$P$1982=C$1),('Diário 1º PA'!$F$5:$F$1982))+SUMPRODUCT(-('Diário 2º PA'!$E$5:$E$2027='Analítico Cp.'!$B147),-('Diário 2º PA'!$P$5:$P$2027=C$1),('Diário 2º PA'!$F$5:$F$2027))+SUMPRODUCT(-('Diário 3º PA'!$E$5:$E$2043='Analítico Cp.'!$B147),-('Diário 3º PA'!$P$5:$P$2043=C$1),('Diário 3º PA'!$F$5:$F$2043))+SUMPRODUCT(-('Diário 4º PA'!$E$5:$E$2010='Analítico Cp.'!$B147),-('Diário 4º PA'!$P$5:$P$2010=C$1),('Diário 4º PA'!$F$5:$F$2010))+SUMPRODUCT(-(Comp.!$D$5:$D$254='Analítico Cp.'!$B147),-(Comp.!$L$5:$L$254=C$1),(Comp.!$E$5:$E$254))</f>
        <v>366200</v>
      </c>
      <c r="D147" s="15">
        <f>SUMPRODUCT(-('Diário 1º PA'!$E$5:$E$1982='Analítico Cp.'!$B147),-('Diário 1º PA'!$P$5:$P$1982=D$1),('Diário 1º PA'!$F$5:$F$1982))+SUMPRODUCT(-('Diário 2º PA'!$E$5:$E$2027='Analítico Cp.'!$B147),-('Diário 2º PA'!$P$5:$P$2027=D$1),('Diário 2º PA'!$F$5:$F$2027))+SUMPRODUCT(-('Diário 3º PA'!$E$5:$E$2043='Analítico Cp.'!$B147),-('Diário 3º PA'!$P$5:$P$2043=D$1),('Diário 3º PA'!$F$5:$F$2043))+SUMPRODUCT(-('Diário 4º PA'!$E$5:$E$2010='Analítico Cp.'!$B147),-('Diário 4º PA'!$P$5:$P$2010=D$1),('Diário 4º PA'!$F$5:$F$2010))+SUMPRODUCT(-(Comp.!$D$5:$D$254='Analítico Cp.'!$B147),-(Comp.!$L$5:$L$254=D$1),(Comp.!$E$5:$E$254))</f>
        <v>0</v>
      </c>
      <c r="E147" s="15">
        <f>SUMPRODUCT(-('Diário 1º PA'!$E$5:$E$1982='Analítico Cp.'!$B147),-('Diário 1º PA'!$P$5:$P$1982=E$1),('Diário 1º PA'!$F$5:$F$1982))+SUMPRODUCT(-('Diário 2º PA'!$E$5:$E$2027='Analítico Cp.'!$B147),-('Diário 2º PA'!$P$5:$P$2027=E$1),('Diário 2º PA'!$F$5:$F$2027))+SUMPRODUCT(-('Diário 3º PA'!$E$5:$E$2043='Analítico Cp.'!$B147),-('Diário 3º PA'!$P$5:$P$2043=E$1),('Diário 3º PA'!$F$5:$F$2043))+SUMPRODUCT(-('Diário 4º PA'!$E$5:$E$2010='Analítico Cp.'!$B147),-('Diário 4º PA'!$P$5:$P$2010=E$1),('Diário 4º PA'!$F$5:$F$2010))+SUMPRODUCT(-(Comp.!$D$5:$D$254='Analítico Cp.'!$B147),-(Comp.!$L$5:$L$254=E$1),(Comp.!$E$5:$E$254))</f>
        <v>439440</v>
      </c>
      <c r="F147" s="15">
        <f>SUMPRODUCT(-('Diário 1º PA'!$E$5:$E$1982='Analítico Cp.'!$B147),-('Diário 1º PA'!$P$5:$P$1982=F$1),('Diário 1º PA'!$F$5:$F$1982))+SUMPRODUCT(-('Diário 2º PA'!$E$5:$E$2027='Analítico Cp.'!$B147),-('Diário 2º PA'!$P$5:$P$2027=F$1),('Diário 2º PA'!$F$5:$F$2027))+SUMPRODUCT(-('Diário 3º PA'!$E$5:$E$2043='Analítico Cp.'!$B147),-('Diário 3º PA'!$P$5:$P$2043=F$1),('Diário 3º PA'!$F$5:$F$2043))+SUMPRODUCT(-('Diário 4º PA'!$E$5:$E$2010='Analítico Cp.'!$B147),-('Diário 4º PA'!$P$5:$P$2010=F$1),('Diário 4º PA'!$F$5:$F$2010))+SUMPRODUCT(-(Comp.!$D$5:$D$254='Analítico Cp.'!$B147),-(Comp.!$L$5:$L$254=F$1),(Comp.!$E$5:$E$254))</f>
        <v>0</v>
      </c>
      <c r="G147" s="15">
        <f>SUMPRODUCT(-('Diário 1º PA'!$E$5:$E$1982='Analítico Cp.'!$B147),-('Diário 1º PA'!$P$5:$P$1982=G$1),('Diário 1º PA'!$F$5:$F$1982))+SUMPRODUCT(-('Diário 2º PA'!$E$5:$E$2027='Analítico Cp.'!$B147),-('Diário 2º PA'!$P$5:$P$2027=G$1),('Diário 2º PA'!$F$5:$F$2027))+SUMPRODUCT(-('Diário 3º PA'!$E$5:$E$2043='Analítico Cp.'!$B147),-('Diário 3º PA'!$P$5:$P$2043=G$1),('Diário 3º PA'!$F$5:$F$2043))+SUMPRODUCT(-('Diário 4º PA'!$E$5:$E$2010='Analítico Cp.'!$B147),-('Diário 4º PA'!$P$5:$P$2010=G$1),('Diário 4º PA'!$F$5:$F$2010))+SUMPRODUCT(-(Comp.!$D$5:$D$254='Analítico Cp.'!$B147),-(Comp.!$L$5:$L$254=G$1),(Comp.!$E$5:$E$254))</f>
        <v>0</v>
      </c>
      <c r="H147" s="15">
        <f>SUMPRODUCT(-('Diário 1º PA'!$E$5:$E$1982='Analítico Cp.'!$B147),-('Diário 1º PA'!$P$5:$P$1982=H$1),('Diário 1º PA'!$F$5:$F$1982))+SUMPRODUCT(-('Diário 2º PA'!$E$5:$E$2027='Analítico Cp.'!$B147),-('Diário 2º PA'!$P$5:$P$2027=H$1),('Diário 2º PA'!$F$5:$F$2027))+SUMPRODUCT(-('Diário 3º PA'!$E$5:$E$2043='Analítico Cp.'!$B147),-('Diário 3º PA'!$P$5:$P$2043=H$1),('Diário 3º PA'!$F$5:$F$2043))+SUMPRODUCT(-('Diário 4º PA'!$E$5:$E$2010='Analítico Cp.'!$B147),-('Diário 4º PA'!$P$5:$P$2010=H$1),('Diário 4º PA'!$F$5:$F$2010))+SUMPRODUCT(-(Comp.!$D$5:$D$254='Analítico Cp.'!$B147),-(Comp.!$L$5:$L$254=H$1),(Comp.!$E$5:$E$254))</f>
        <v>0</v>
      </c>
      <c r="I147" s="15">
        <f>SUMPRODUCT(-('Diário 1º PA'!$E$5:$E$1982='Analítico Cp.'!$B147),-('Diário 1º PA'!$P$5:$P$1982=I$1),('Diário 1º PA'!$F$5:$F$1982))+SUMPRODUCT(-('Diário 2º PA'!$E$5:$E$2027='Analítico Cp.'!$B147),-('Diário 2º PA'!$P$5:$P$2027=I$1),('Diário 2º PA'!$F$5:$F$2027))+SUMPRODUCT(-('Diário 3º PA'!$E$5:$E$2043='Analítico Cp.'!$B147),-('Diário 3º PA'!$P$5:$P$2043=I$1),('Diário 3º PA'!$F$5:$F$2043))+SUMPRODUCT(-('Diário 4º PA'!$E$5:$E$2010='Analítico Cp.'!$B147),-('Diário 4º PA'!$P$5:$P$2010=I$1),('Diário 4º PA'!$F$5:$F$2010))+SUMPRODUCT(-(Comp.!$D$5:$D$254='Analítico Cp.'!$B147),-(Comp.!$L$5:$L$254=I$1),(Comp.!$E$5:$E$254))</f>
        <v>0</v>
      </c>
      <c r="J147" s="15">
        <f>SUMPRODUCT(-('Diário 1º PA'!$E$5:$E$1982='Analítico Cp.'!$B147),-('Diário 1º PA'!$P$5:$P$1982=J$1),('Diário 1º PA'!$F$5:$F$1982))+SUMPRODUCT(-('Diário 2º PA'!$E$5:$E$2027='Analítico Cp.'!$B147),-('Diário 2º PA'!$P$5:$P$2027=J$1),('Diário 2º PA'!$F$5:$F$2027))+SUMPRODUCT(-('Diário 3º PA'!$E$5:$E$2043='Analítico Cp.'!$B147),-('Diário 3º PA'!$P$5:$P$2043=J$1),('Diário 3º PA'!$F$5:$F$2043))+SUMPRODUCT(-('Diário 4º PA'!$E$5:$E$2010='Analítico Cp.'!$B147),-('Diário 4º PA'!$P$5:$P$2010=J$1),('Diário 4º PA'!$F$5:$F$2010))+SUMPRODUCT(-(Comp.!$D$5:$D$254='Analítico Cp.'!$B147),-(Comp.!$L$5:$L$254=J$1),(Comp.!$E$5:$E$254))</f>
        <v>0</v>
      </c>
      <c r="K147" s="15">
        <f>SUMPRODUCT(-('Diário 1º PA'!$E$5:$E$1982='Analítico Cp.'!$B147),-('Diário 1º PA'!$P$5:$P$1982=K$1),('Diário 1º PA'!$F$5:$F$1982))+SUMPRODUCT(-('Diário 2º PA'!$E$5:$E$2027='Analítico Cp.'!$B147),-('Diário 2º PA'!$P$5:$P$2027=K$1),('Diário 2º PA'!$F$5:$F$2027))+SUMPRODUCT(-('Diário 3º PA'!$E$5:$E$2043='Analítico Cp.'!$B147),-('Diário 3º PA'!$P$5:$P$2043=K$1),('Diário 3º PA'!$F$5:$F$2043))+SUMPRODUCT(-('Diário 4º PA'!$E$5:$E$2010='Analítico Cp.'!$B147),-('Diário 4º PA'!$P$5:$P$2010=K$1),('Diário 4º PA'!$F$5:$F$2010))+SUMPRODUCT(-(Comp.!$D$5:$D$254='Analítico Cp.'!$B147),-(Comp.!$L$5:$L$254=K$1),(Comp.!$E$5:$E$254))</f>
        <v>0</v>
      </c>
      <c r="L147" s="15">
        <f>SUMPRODUCT(-('Diário 1º PA'!$E$5:$E$1982='Analítico Cp.'!$B147),-('Diário 1º PA'!$P$5:$P$1982=L$1),('Diário 1º PA'!$F$5:$F$1982))+SUMPRODUCT(-('Diário 2º PA'!$E$5:$E$2027='Analítico Cp.'!$B147),-('Diário 2º PA'!$P$5:$P$2027=L$1),('Diário 2º PA'!$F$5:$F$2027))+SUMPRODUCT(-('Diário 3º PA'!$E$5:$E$2043='Analítico Cp.'!$B147),-('Diário 3º PA'!$P$5:$P$2043=L$1),('Diário 3º PA'!$F$5:$F$2043))+SUMPRODUCT(-('Diário 4º PA'!$E$5:$E$2010='Analítico Cp.'!$B147),-('Diário 4º PA'!$P$5:$P$2010=L$1),('Diário 4º PA'!$F$5:$F$2010))+SUMPRODUCT(-(Comp.!$D$5:$D$254='Analítico Cp.'!$B147),-(Comp.!$L$5:$L$254=L$1),(Comp.!$E$5:$E$254))</f>
        <v>0</v>
      </c>
      <c r="M147" s="15">
        <f>SUMPRODUCT(-('Diário 1º PA'!$E$5:$E$1982='Analítico Cp.'!$B147),-('Diário 1º PA'!$P$5:$P$1982=M$1),('Diário 1º PA'!$F$5:$F$1982))+SUMPRODUCT(-('Diário 2º PA'!$E$5:$E$2027='Analítico Cp.'!$B147),-('Diário 2º PA'!$P$5:$P$2027=M$1),('Diário 2º PA'!$F$5:$F$2027))+SUMPRODUCT(-('Diário 3º PA'!$E$5:$E$2043='Analítico Cp.'!$B147),-('Diário 3º PA'!$P$5:$P$2043=M$1),('Diário 3º PA'!$F$5:$F$2043))+SUMPRODUCT(-('Diário 4º PA'!$E$5:$E$2010='Analítico Cp.'!$B147),-('Diário 4º PA'!$P$5:$P$2010=M$1),('Diário 4º PA'!$F$5:$F$2010))+SUMPRODUCT(-(Comp.!$D$5:$D$254='Analítico Cp.'!$B147),-(Comp.!$L$5:$L$254=M$1),(Comp.!$E$5:$E$254))</f>
        <v>0</v>
      </c>
      <c r="N147" s="15">
        <f>SUMPRODUCT(-('Diário 1º PA'!$E$5:$E$1982='Analítico Cp.'!$B147),-('Diário 1º PA'!$P$5:$P$1982=N$1),('Diário 1º PA'!$F$5:$F$1982))+SUMPRODUCT(-('Diário 2º PA'!$E$5:$E$2027='Analítico Cp.'!$B147),-('Diário 2º PA'!$P$5:$P$2027=N$1),('Diário 2º PA'!$F$5:$F$2027))+SUMPRODUCT(-('Diário 3º PA'!$E$5:$E$2043='Analítico Cp.'!$B147),-('Diário 3º PA'!$P$5:$P$2043=N$1),('Diário 3º PA'!$F$5:$F$2043))+SUMPRODUCT(-('Diário 4º PA'!$E$5:$E$2010='Analítico Cp.'!$B147),-('Diário 4º PA'!$P$5:$P$2010=N$1),('Diário 4º PA'!$F$5:$F$2010))+SUMPRODUCT(-(Comp.!$D$5:$D$254='Analítico Cp.'!$B147),-(Comp.!$L$5:$L$254=N$1),(Comp.!$E$5:$E$254))</f>
        <v>0</v>
      </c>
      <c r="O147" s="16">
        <f t="shared" si="17"/>
        <v>805640</v>
      </c>
      <c r="P147" s="191">
        <f t="shared" si="18"/>
        <v>6.9723444157568037E-2</v>
      </c>
    </row>
    <row r="148" spans="1:16" ht="23.25" customHeight="1" x14ac:dyDescent="0.2">
      <c r="A148" s="68" t="s">
        <v>137</v>
      </c>
      <c r="B148" s="66" t="s">
        <v>223</v>
      </c>
      <c r="C148" s="15">
        <f>SUMPRODUCT(-('Diário 1º PA'!$E$5:$E$1982='Analítico Cp.'!$B148),-('Diário 1º PA'!$P$5:$P$1982=C$1),('Diário 1º PA'!$F$5:$F$1982))+SUMPRODUCT(-('Diário 2º PA'!$E$5:$E$2027='Analítico Cp.'!$B148),-('Diário 2º PA'!$P$5:$P$2027=C$1),('Diário 2º PA'!$F$5:$F$2027))+SUMPRODUCT(-('Diário 3º PA'!$E$5:$E$2043='Analítico Cp.'!$B148),-('Diário 3º PA'!$P$5:$P$2043=C$1),('Diário 3º PA'!$F$5:$F$2043))+SUMPRODUCT(-('Diário 4º PA'!$E$5:$E$2010='Analítico Cp.'!$B148),-('Diário 4º PA'!$P$5:$P$2010=C$1),('Diário 4º PA'!$F$5:$F$2010))+SUMPRODUCT(-(Comp.!$D$5:$D$254='Analítico Cp.'!$B148),-(Comp.!$L$5:$L$254=C$1),(Comp.!$E$5:$E$254))</f>
        <v>0</v>
      </c>
      <c r="D148" s="15">
        <f>SUMPRODUCT(-('Diário 1º PA'!$E$5:$E$1982='Analítico Cp.'!$B148),-('Diário 1º PA'!$P$5:$P$1982=D$1),('Diário 1º PA'!$F$5:$F$1982))+SUMPRODUCT(-('Diário 2º PA'!$E$5:$E$2027='Analítico Cp.'!$B148),-('Diário 2º PA'!$P$5:$P$2027=D$1),('Diário 2º PA'!$F$5:$F$2027))+SUMPRODUCT(-('Diário 3º PA'!$E$5:$E$2043='Analítico Cp.'!$B148),-('Diário 3º PA'!$P$5:$P$2043=D$1),('Diário 3º PA'!$F$5:$F$2043))+SUMPRODUCT(-('Diário 4º PA'!$E$5:$E$2010='Analítico Cp.'!$B148),-('Diário 4º PA'!$P$5:$P$2010=D$1),('Diário 4º PA'!$F$5:$F$2010))+SUMPRODUCT(-(Comp.!$D$5:$D$254='Analítico Cp.'!$B148),-(Comp.!$L$5:$L$254=D$1),(Comp.!$E$5:$E$254))</f>
        <v>0</v>
      </c>
      <c r="E148" s="15">
        <f>SUMPRODUCT(-('Diário 1º PA'!$E$5:$E$1982='Analítico Cp.'!$B148),-('Diário 1º PA'!$P$5:$P$1982=E$1),('Diário 1º PA'!$F$5:$F$1982))+SUMPRODUCT(-('Diário 2º PA'!$E$5:$E$2027='Analítico Cp.'!$B148),-('Diário 2º PA'!$P$5:$P$2027=E$1),('Diário 2º PA'!$F$5:$F$2027))+SUMPRODUCT(-('Diário 3º PA'!$E$5:$E$2043='Analítico Cp.'!$B148),-('Diário 3º PA'!$P$5:$P$2043=E$1),('Diário 3º PA'!$F$5:$F$2043))+SUMPRODUCT(-('Diário 4º PA'!$E$5:$E$2010='Analítico Cp.'!$B148),-('Diário 4º PA'!$P$5:$P$2010=E$1),('Diário 4º PA'!$F$5:$F$2010))+SUMPRODUCT(-(Comp.!$D$5:$D$254='Analítico Cp.'!$B148),-(Comp.!$L$5:$L$254=E$1),(Comp.!$E$5:$E$254))</f>
        <v>0</v>
      </c>
      <c r="F148" s="15">
        <f>SUMPRODUCT(-('Diário 1º PA'!$E$5:$E$1982='Analítico Cp.'!$B148),-('Diário 1º PA'!$P$5:$P$1982=F$1),('Diário 1º PA'!$F$5:$F$1982))+SUMPRODUCT(-('Diário 2º PA'!$E$5:$E$2027='Analítico Cp.'!$B148),-('Diário 2º PA'!$P$5:$P$2027=F$1),('Diário 2º PA'!$F$5:$F$2027))+SUMPRODUCT(-('Diário 3º PA'!$E$5:$E$2043='Analítico Cp.'!$B148),-('Diário 3º PA'!$P$5:$P$2043=F$1),('Diário 3º PA'!$F$5:$F$2043))+SUMPRODUCT(-('Diário 4º PA'!$E$5:$E$2010='Analítico Cp.'!$B148),-('Diário 4º PA'!$P$5:$P$2010=F$1),('Diário 4º PA'!$F$5:$F$2010))+SUMPRODUCT(-(Comp.!$D$5:$D$254='Analítico Cp.'!$B148),-(Comp.!$L$5:$L$254=F$1),(Comp.!$E$5:$E$254))</f>
        <v>0</v>
      </c>
      <c r="G148" s="15">
        <f>SUMPRODUCT(-('Diário 1º PA'!$E$5:$E$1982='Analítico Cp.'!$B148),-('Diário 1º PA'!$P$5:$P$1982=G$1),('Diário 1º PA'!$F$5:$F$1982))+SUMPRODUCT(-('Diário 2º PA'!$E$5:$E$2027='Analítico Cp.'!$B148),-('Diário 2º PA'!$P$5:$P$2027=G$1),('Diário 2º PA'!$F$5:$F$2027))+SUMPRODUCT(-('Diário 3º PA'!$E$5:$E$2043='Analítico Cp.'!$B148),-('Diário 3º PA'!$P$5:$P$2043=G$1),('Diário 3º PA'!$F$5:$F$2043))+SUMPRODUCT(-('Diário 4º PA'!$E$5:$E$2010='Analítico Cp.'!$B148),-('Diário 4º PA'!$P$5:$P$2010=G$1),('Diário 4º PA'!$F$5:$F$2010))+SUMPRODUCT(-(Comp.!$D$5:$D$254='Analítico Cp.'!$B148),-(Comp.!$L$5:$L$254=G$1),(Comp.!$E$5:$E$254))</f>
        <v>0</v>
      </c>
      <c r="H148" s="15">
        <f>SUMPRODUCT(-('Diário 1º PA'!$E$5:$E$1982='Analítico Cp.'!$B148),-('Diário 1º PA'!$P$5:$P$1982=H$1),('Diário 1º PA'!$F$5:$F$1982))+SUMPRODUCT(-('Diário 2º PA'!$E$5:$E$2027='Analítico Cp.'!$B148),-('Diário 2º PA'!$P$5:$P$2027=H$1),('Diário 2º PA'!$F$5:$F$2027))+SUMPRODUCT(-('Diário 3º PA'!$E$5:$E$2043='Analítico Cp.'!$B148),-('Diário 3º PA'!$P$5:$P$2043=H$1),('Diário 3º PA'!$F$5:$F$2043))+SUMPRODUCT(-('Diário 4º PA'!$E$5:$E$2010='Analítico Cp.'!$B148),-('Diário 4º PA'!$P$5:$P$2010=H$1),('Diário 4º PA'!$F$5:$F$2010))+SUMPRODUCT(-(Comp.!$D$5:$D$254='Analítico Cp.'!$B148),-(Comp.!$L$5:$L$254=H$1),(Comp.!$E$5:$E$254))</f>
        <v>0</v>
      </c>
      <c r="I148" s="15">
        <f>SUMPRODUCT(-('Diário 1º PA'!$E$5:$E$1982='Analítico Cp.'!$B148),-('Diário 1º PA'!$P$5:$P$1982=I$1),('Diário 1º PA'!$F$5:$F$1982))+SUMPRODUCT(-('Diário 2º PA'!$E$5:$E$2027='Analítico Cp.'!$B148),-('Diário 2º PA'!$P$5:$P$2027=I$1),('Diário 2º PA'!$F$5:$F$2027))+SUMPRODUCT(-('Diário 3º PA'!$E$5:$E$2043='Analítico Cp.'!$B148),-('Diário 3º PA'!$P$5:$P$2043=I$1),('Diário 3º PA'!$F$5:$F$2043))+SUMPRODUCT(-('Diário 4º PA'!$E$5:$E$2010='Analítico Cp.'!$B148),-('Diário 4º PA'!$P$5:$P$2010=I$1),('Diário 4º PA'!$F$5:$F$2010))+SUMPRODUCT(-(Comp.!$D$5:$D$254='Analítico Cp.'!$B148),-(Comp.!$L$5:$L$254=I$1),(Comp.!$E$5:$E$254))</f>
        <v>0</v>
      </c>
      <c r="J148" s="15">
        <f>SUMPRODUCT(-('Diário 1º PA'!$E$5:$E$1982='Analítico Cp.'!$B148),-('Diário 1º PA'!$P$5:$P$1982=J$1),('Diário 1º PA'!$F$5:$F$1982))+SUMPRODUCT(-('Diário 2º PA'!$E$5:$E$2027='Analítico Cp.'!$B148),-('Diário 2º PA'!$P$5:$P$2027=J$1),('Diário 2º PA'!$F$5:$F$2027))+SUMPRODUCT(-('Diário 3º PA'!$E$5:$E$2043='Analítico Cp.'!$B148),-('Diário 3º PA'!$P$5:$P$2043=J$1),('Diário 3º PA'!$F$5:$F$2043))+SUMPRODUCT(-('Diário 4º PA'!$E$5:$E$2010='Analítico Cp.'!$B148),-('Diário 4º PA'!$P$5:$P$2010=J$1),('Diário 4º PA'!$F$5:$F$2010))+SUMPRODUCT(-(Comp.!$D$5:$D$254='Analítico Cp.'!$B148),-(Comp.!$L$5:$L$254=J$1),(Comp.!$E$5:$E$254))</f>
        <v>0</v>
      </c>
      <c r="K148" s="15">
        <f>SUMPRODUCT(-('Diário 1º PA'!$E$5:$E$1982='Analítico Cp.'!$B148),-('Diário 1º PA'!$P$5:$P$1982=K$1),('Diário 1º PA'!$F$5:$F$1982))+SUMPRODUCT(-('Diário 2º PA'!$E$5:$E$2027='Analítico Cp.'!$B148),-('Diário 2º PA'!$P$5:$P$2027=K$1),('Diário 2º PA'!$F$5:$F$2027))+SUMPRODUCT(-('Diário 3º PA'!$E$5:$E$2043='Analítico Cp.'!$B148),-('Diário 3º PA'!$P$5:$P$2043=K$1),('Diário 3º PA'!$F$5:$F$2043))+SUMPRODUCT(-('Diário 4º PA'!$E$5:$E$2010='Analítico Cp.'!$B148),-('Diário 4º PA'!$P$5:$P$2010=K$1),('Diário 4º PA'!$F$5:$F$2010))+SUMPRODUCT(-(Comp.!$D$5:$D$254='Analítico Cp.'!$B148),-(Comp.!$L$5:$L$254=K$1),(Comp.!$E$5:$E$254))</f>
        <v>0</v>
      </c>
      <c r="L148" s="15">
        <f>SUMPRODUCT(-('Diário 1º PA'!$E$5:$E$1982='Analítico Cp.'!$B148),-('Diário 1º PA'!$P$5:$P$1982=L$1),('Diário 1º PA'!$F$5:$F$1982))+SUMPRODUCT(-('Diário 2º PA'!$E$5:$E$2027='Analítico Cp.'!$B148),-('Diário 2º PA'!$P$5:$P$2027=L$1),('Diário 2º PA'!$F$5:$F$2027))+SUMPRODUCT(-('Diário 3º PA'!$E$5:$E$2043='Analítico Cp.'!$B148),-('Diário 3º PA'!$P$5:$P$2043=L$1),('Diário 3º PA'!$F$5:$F$2043))+SUMPRODUCT(-('Diário 4º PA'!$E$5:$E$2010='Analítico Cp.'!$B148),-('Diário 4º PA'!$P$5:$P$2010=L$1),('Diário 4º PA'!$F$5:$F$2010))+SUMPRODUCT(-(Comp.!$D$5:$D$254='Analítico Cp.'!$B148),-(Comp.!$L$5:$L$254=L$1),(Comp.!$E$5:$E$254))</f>
        <v>0</v>
      </c>
      <c r="M148" s="15">
        <f>SUMPRODUCT(-('Diário 1º PA'!$E$5:$E$1982='Analítico Cp.'!$B148),-('Diário 1º PA'!$P$5:$P$1982=M$1),('Diário 1º PA'!$F$5:$F$1982))+SUMPRODUCT(-('Diário 2º PA'!$E$5:$E$2027='Analítico Cp.'!$B148),-('Diário 2º PA'!$P$5:$P$2027=M$1),('Diário 2º PA'!$F$5:$F$2027))+SUMPRODUCT(-('Diário 3º PA'!$E$5:$E$2043='Analítico Cp.'!$B148),-('Diário 3º PA'!$P$5:$P$2043=M$1),('Diário 3º PA'!$F$5:$F$2043))+SUMPRODUCT(-('Diário 4º PA'!$E$5:$E$2010='Analítico Cp.'!$B148),-('Diário 4º PA'!$P$5:$P$2010=M$1),('Diário 4º PA'!$F$5:$F$2010))+SUMPRODUCT(-(Comp.!$D$5:$D$254='Analítico Cp.'!$B148),-(Comp.!$L$5:$L$254=M$1),(Comp.!$E$5:$E$254))</f>
        <v>0</v>
      </c>
      <c r="N148" s="15">
        <f>SUMPRODUCT(-('Diário 1º PA'!$E$5:$E$1982='Analítico Cp.'!$B148),-('Diário 1º PA'!$P$5:$P$1982=N$1),('Diário 1º PA'!$F$5:$F$1982))+SUMPRODUCT(-('Diário 2º PA'!$E$5:$E$2027='Analítico Cp.'!$B148),-('Diário 2º PA'!$P$5:$P$2027=N$1),('Diário 2º PA'!$F$5:$F$2027))+SUMPRODUCT(-('Diário 3º PA'!$E$5:$E$2043='Analítico Cp.'!$B148),-('Diário 3º PA'!$P$5:$P$2043=N$1),('Diário 3º PA'!$F$5:$F$2043))+SUMPRODUCT(-('Diário 4º PA'!$E$5:$E$2010='Analítico Cp.'!$B148),-('Diário 4º PA'!$P$5:$P$2010=N$1),('Diário 4º PA'!$F$5:$F$2010))+SUMPRODUCT(-(Comp.!$D$5:$D$254='Analítico Cp.'!$B148),-(Comp.!$L$5:$L$254=N$1),(Comp.!$E$5:$E$254))</f>
        <v>0</v>
      </c>
      <c r="O148" s="16">
        <f t="shared" si="17"/>
        <v>0</v>
      </c>
      <c r="P148" s="191">
        <f t="shared" si="18"/>
        <v>0</v>
      </c>
    </row>
    <row r="149" spans="1:16" ht="23.25" customHeight="1" x14ac:dyDescent="0.2">
      <c r="A149" s="68" t="s">
        <v>138</v>
      </c>
      <c r="B149" s="66" t="s">
        <v>228</v>
      </c>
      <c r="C149" s="15">
        <f>SUMPRODUCT(-('Diário 1º PA'!$E$5:$E$1982='Analítico Cp.'!$B149),-('Diário 1º PA'!$P$5:$P$1982=C$1),('Diário 1º PA'!$F$5:$F$1982))+SUMPRODUCT(-('Diário 2º PA'!$E$5:$E$2027='Analítico Cp.'!$B149),-('Diário 2º PA'!$P$5:$P$2027=C$1),('Diário 2º PA'!$F$5:$F$2027))+SUMPRODUCT(-('Diário 3º PA'!$E$5:$E$2043='Analítico Cp.'!$B149),-('Diário 3º PA'!$P$5:$P$2043=C$1),('Diário 3º PA'!$F$5:$F$2043))+SUMPRODUCT(-('Diário 4º PA'!$E$5:$E$2010='Analítico Cp.'!$B149),-('Diário 4º PA'!$P$5:$P$2010=C$1),('Diário 4º PA'!$F$5:$F$2010))+SUMPRODUCT(-(Comp.!$D$5:$D$254='Analítico Cp.'!$B149),-(Comp.!$L$5:$L$254=C$1),(Comp.!$E$5:$E$254))</f>
        <v>0</v>
      </c>
      <c r="D149" s="15">
        <f>SUMPRODUCT(-('Diário 1º PA'!$E$5:$E$1982='Analítico Cp.'!$B149),-('Diário 1º PA'!$P$5:$P$1982=D$1),('Diário 1º PA'!$F$5:$F$1982))+SUMPRODUCT(-('Diário 2º PA'!$E$5:$E$2027='Analítico Cp.'!$B149),-('Diário 2º PA'!$P$5:$P$2027=D$1),('Diário 2º PA'!$F$5:$F$2027))+SUMPRODUCT(-('Diário 3º PA'!$E$5:$E$2043='Analítico Cp.'!$B149),-('Diário 3º PA'!$P$5:$P$2043=D$1),('Diário 3º PA'!$F$5:$F$2043))+SUMPRODUCT(-('Diário 4º PA'!$E$5:$E$2010='Analítico Cp.'!$B149),-('Diário 4º PA'!$P$5:$P$2010=D$1),('Diário 4º PA'!$F$5:$F$2010))+SUMPRODUCT(-(Comp.!$D$5:$D$254='Analítico Cp.'!$B149),-(Comp.!$L$5:$L$254=D$1),(Comp.!$E$5:$E$254))</f>
        <v>0</v>
      </c>
      <c r="E149" s="15">
        <f>SUMPRODUCT(-('Diário 1º PA'!$E$5:$E$1982='Analítico Cp.'!$B149),-('Diário 1º PA'!$P$5:$P$1982=E$1),('Diário 1º PA'!$F$5:$F$1982))+SUMPRODUCT(-('Diário 2º PA'!$E$5:$E$2027='Analítico Cp.'!$B149),-('Diário 2º PA'!$P$5:$P$2027=E$1),('Diário 2º PA'!$F$5:$F$2027))+SUMPRODUCT(-('Diário 3º PA'!$E$5:$E$2043='Analítico Cp.'!$B149),-('Diário 3º PA'!$P$5:$P$2043=E$1),('Diário 3º PA'!$F$5:$F$2043))+SUMPRODUCT(-('Diário 4º PA'!$E$5:$E$2010='Analítico Cp.'!$B149),-('Diário 4º PA'!$P$5:$P$2010=E$1),('Diário 4º PA'!$F$5:$F$2010))+SUMPRODUCT(-(Comp.!$D$5:$D$254='Analítico Cp.'!$B149),-(Comp.!$L$5:$L$254=E$1),(Comp.!$E$5:$E$254))</f>
        <v>0</v>
      </c>
      <c r="F149" s="15">
        <f>SUMPRODUCT(-('Diário 1º PA'!$E$5:$E$1982='Analítico Cp.'!$B149),-('Diário 1º PA'!$P$5:$P$1982=F$1),('Diário 1º PA'!$F$5:$F$1982))+SUMPRODUCT(-('Diário 2º PA'!$E$5:$E$2027='Analítico Cp.'!$B149),-('Diário 2º PA'!$P$5:$P$2027=F$1),('Diário 2º PA'!$F$5:$F$2027))+SUMPRODUCT(-('Diário 3º PA'!$E$5:$E$2043='Analítico Cp.'!$B149),-('Diário 3º PA'!$P$5:$P$2043=F$1),('Diário 3º PA'!$F$5:$F$2043))+SUMPRODUCT(-('Diário 4º PA'!$E$5:$E$2010='Analítico Cp.'!$B149),-('Diário 4º PA'!$P$5:$P$2010=F$1),('Diário 4º PA'!$F$5:$F$2010))+SUMPRODUCT(-(Comp.!$D$5:$D$254='Analítico Cp.'!$B149),-(Comp.!$L$5:$L$254=F$1),(Comp.!$E$5:$E$254))</f>
        <v>0</v>
      </c>
      <c r="G149" s="15">
        <f>SUMPRODUCT(-('Diário 1º PA'!$E$5:$E$1982='Analítico Cp.'!$B149),-('Diário 1º PA'!$P$5:$P$1982=G$1),('Diário 1º PA'!$F$5:$F$1982))+SUMPRODUCT(-('Diário 2º PA'!$E$5:$E$2027='Analítico Cp.'!$B149),-('Diário 2º PA'!$P$5:$P$2027=G$1),('Diário 2º PA'!$F$5:$F$2027))+SUMPRODUCT(-('Diário 3º PA'!$E$5:$E$2043='Analítico Cp.'!$B149),-('Diário 3º PA'!$P$5:$P$2043=G$1),('Diário 3º PA'!$F$5:$F$2043))+SUMPRODUCT(-('Diário 4º PA'!$E$5:$E$2010='Analítico Cp.'!$B149),-('Diário 4º PA'!$P$5:$P$2010=G$1),('Diário 4º PA'!$F$5:$F$2010))+SUMPRODUCT(-(Comp.!$D$5:$D$254='Analítico Cp.'!$B149),-(Comp.!$L$5:$L$254=G$1),(Comp.!$E$5:$E$254))</f>
        <v>0</v>
      </c>
      <c r="H149" s="15">
        <f>SUMPRODUCT(-('Diário 1º PA'!$E$5:$E$1982='Analítico Cp.'!$B149),-('Diário 1º PA'!$P$5:$P$1982=H$1),('Diário 1º PA'!$F$5:$F$1982))+SUMPRODUCT(-('Diário 2º PA'!$E$5:$E$2027='Analítico Cp.'!$B149),-('Diário 2º PA'!$P$5:$P$2027=H$1),('Diário 2º PA'!$F$5:$F$2027))+SUMPRODUCT(-('Diário 3º PA'!$E$5:$E$2043='Analítico Cp.'!$B149),-('Diário 3º PA'!$P$5:$P$2043=H$1),('Diário 3º PA'!$F$5:$F$2043))+SUMPRODUCT(-('Diário 4º PA'!$E$5:$E$2010='Analítico Cp.'!$B149),-('Diário 4º PA'!$P$5:$P$2010=H$1),('Diário 4º PA'!$F$5:$F$2010))+SUMPRODUCT(-(Comp.!$D$5:$D$254='Analítico Cp.'!$B149),-(Comp.!$L$5:$L$254=H$1),(Comp.!$E$5:$E$254))</f>
        <v>0</v>
      </c>
      <c r="I149" s="15">
        <f>SUMPRODUCT(-('Diário 1º PA'!$E$5:$E$1982='Analítico Cp.'!$B149),-('Diário 1º PA'!$P$5:$P$1982=I$1),('Diário 1º PA'!$F$5:$F$1982))+SUMPRODUCT(-('Diário 2º PA'!$E$5:$E$2027='Analítico Cp.'!$B149),-('Diário 2º PA'!$P$5:$P$2027=I$1),('Diário 2º PA'!$F$5:$F$2027))+SUMPRODUCT(-('Diário 3º PA'!$E$5:$E$2043='Analítico Cp.'!$B149),-('Diário 3º PA'!$P$5:$P$2043=I$1),('Diário 3º PA'!$F$5:$F$2043))+SUMPRODUCT(-('Diário 4º PA'!$E$5:$E$2010='Analítico Cp.'!$B149),-('Diário 4º PA'!$P$5:$P$2010=I$1),('Diário 4º PA'!$F$5:$F$2010))+SUMPRODUCT(-(Comp.!$D$5:$D$254='Analítico Cp.'!$B149),-(Comp.!$L$5:$L$254=I$1),(Comp.!$E$5:$E$254))</f>
        <v>0</v>
      </c>
      <c r="J149" s="15">
        <f>SUMPRODUCT(-('Diário 1º PA'!$E$5:$E$1982='Analítico Cp.'!$B149),-('Diário 1º PA'!$P$5:$P$1982=J$1),('Diário 1º PA'!$F$5:$F$1982))+SUMPRODUCT(-('Diário 2º PA'!$E$5:$E$2027='Analítico Cp.'!$B149),-('Diário 2º PA'!$P$5:$P$2027=J$1),('Diário 2º PA'!$F$5:$F$2027))+SUMPRODUCT(-('Diário 3º PA'!$E$5:$E$2043='Analítico Cp.'!$B149),-('Diário 3º PA'!$P$5:$P$2043=J$1),('Diário 3º PA'!$F$5:$F$2043))+SUMPRODUCT(-('Diário 4º PA'!$E$5:$E$2010='Analítico Cp.'!$B149),-('Diário 4º PA'!$P$5:$P$2010=J$1),('Diário 4º PA'!$F$5:$F$2010))+SUMPRODUCT(-(Comp.!$D$5:$D$254='Analítico Cp.'!$B149),-(Comp.!$L$5:$L$254=J$1),(Comp.!$E$5:$E$254))</f>
        <v>0</v>
      </c>
      <c r="K149" s="15">
        <f>SUMPRODUCT(-('Diário 1º PA'!$E$5:$E$1982='Analítico Cp.'!$B149),-('Diário 1º PA'!$P$5:$P$1982=K$1),('Diário 1º PA'!$F$5:$F$1982))+SUMPRODUCT(-('Diário 2º PA'!$E$5:$E$2027='Analítico Cp.'!$B149),-('Diário 2º PA'!$P$5:$P$2027=K$1),('Diário 2º PA'!$F$5:$F$2027))+SUMPRODUCT(-('Diário 3º PA'!$E$5:$E$2043='Analítico Cp.'!$B149),-('Diário 3º PA'!$P$5:$P$2043=K$1),('Diário 3º PA'!$F$5:$F$2043))+SUMPRODUCT(-('Diário 4º PA'!$E$5:$E$2010='Analítico Cp.'!$B149),-('Diário 4º PA'!$P$5:$P$2010=K$1),('Diário 4º PA'!$F$5:$F$2010))+SUMPRODUCT(-(Comp.!$D$5:$D$254='Analítico Cp.'!$B149),-(Comp.!$L$5:$L$254=K$1),(Comp.!$E$5:$E$254))</f>
        <v>0</v>
      </c>
      <c r="L149" s="15">
        <f>SUMPRODUCT(-('Diário 1º PA'!$E$5:$E$1982='Analítico Cp.'!$B149),-('Diário 1º PA'!$P$5:$P$1982=L$1),('Diário 1º PA'!$F$5:$F$1982))+SUMPRODUCT(-('Diário 2º PA'!$E$5:$E$2027='Analítico Cp.'!$B149),-('Diário 2º PA'!$P$5:$P$2027=L$1),('Diário 2º PA'!$F$5:$F$2027))+SUMPRODUCT(-('Diário 3º PA'!$E$5:$E$2043='Analítico Cp.'!$B149),-('Diário 3º PA'!$P$5:$P$2043=L$1),('Diário 3º PA'!$F$5:$F$2043))+SUMPRODUCT(-('Diário 4º PA'!$E$5:$E$2010='Analítico Cp.'!$B149),-('Diário 4º PA'!$P$5:$P$2010=L$1),('Diário 4º PA'!$F$5:$F$2010))+SUMPRODUCT(-(Comp.!$D$5:$D$254='Analítico Cp.'!$B149),-(Comp.!$L$5:$L$254=L$1),(Comp.!$E$5:$E$254))</f>
        <v>0</v>
      </c>
      <c r="M149" s="15">
        <f>SUMPRODUCT(-('Diário 1º PA'!$E$5:$E$1982='Analítico Cp.'!$B149),-('Diário 1º PA'!$P$5:$P$1982=M$1),('Diário 1º PA'!$F$5:$F$1982))+SUMPRODUCT(-('Diário 2º PA'!$E$5:$E$2027='Analítico Cp.'!$B149),-('Diário 2º PA'!$P$5:$P$2027=M$1),('Diário 2º PA'!$F$5:$F$2027))+SUMPRODUCT(-('Diário 3º PA'!$E$5:$E$2043='Analítico Cp.'!$B149),-('Diário 3º PA'!$P$5:$P$2043=M$1),('Diário 3º PA'!$F$5:$F$2043))+SUMPRODUCT(-('Diário 4º PA'!$E$5:$E$2010='Analítico Cp.'!$B149),-('Diário 4º PA'!$P$5:$P$2010=M$1),('Diário 4º PA'!$F$5:$F$2010))+SUMPRODUCT(-(Comp.!$D$5:$D$254='Analítico Cp.'!$B149),-(Comp.!$L$5:$L$254=M$1),(Comp.!$E$5:$E$254))</f>
        <v>0</v>
      </c>
      <c r="N149" s="15">
        <f>SUMPRODUCT(-('Diário 1º PA'!$E$5:$E$1982='Analítico Cp.'!$B149),-('Diário 1º PA'!$P$5:$P$1982=N$1),('Diário 1º PA'!$F$5:$F$1982))+SUMPRODUCT(-('Diário 2º PA'!$E$5:$E$2027='Analítico Cp.'!$B149),-('Diário 2º PA'!$P$5:$P$2027=N$1),('Diário 2º PA'!$F$5:$F$2027))+SUMPRODUCT(-('Diário 3º PA'!$E$5:$E$2043='Analítico Cp.'!$B149),-('Diário 3º PA'!$P$5:$P$2043=N$1),('Diário 3º PA'!$F$5:$F$2043))+SUMPRODUCT(-('Diário 4º PA'!$E$5:$E$2010='Analítico Cp.'!$B149),-('Diário 4º PA'!$P$5:$P$2010=N$1),('Diário 4º PA'!$F$5:$F$2010))+SUMPRODUCT(-(Comp.!$D$5:$D$254='Analítico Cp.'!$B149),-(Comp.!$L$5:$L$254=N$1),(Comp.!$E$5:$E$254))</f>
        <v>0</v>
      </c>
      <c r="O149" s="16">
        <f t="shared" si="17"/>
        <v>0</v>
      </c>
      <c r="P149" s="191">
        <f t="shared" si="18"/>
        <v>0</v>
      </c>
    </row>
    <row r="150" spans="1:16" ht="23.25" customHeight="1" x14ac:dyDescent="0.2">
      <c r="A150" s="68" t="s">
        <v>140</v>
      </c>
      <c r="B150" s="66" t="s">
        <v>226</v>
      </c>
      <c r="C150" s="15">
        <f>SUMPRODUCT(-('Diário 1º PA'!$E$5:$E$1982='Analítico Cp.'!$B150),-('Diário 1º PA'!$P$5:$P$1982=C$1),('Diário 1º PA'!$F$5:$F$1982))+SUMPRODUCT(-('Diário 2º PA'!$E$5:$E$2027='Analítico Cp.'!$B150),-('Diário 2º PA'!$P$5:$P$2027=C$1),('Diário 2º PA'!$F$5:$F$2027))+SUMPRODUCT(-('Diário 3º PA'!$E$5:$E$2043='Analítico Cp.'!$B150),-('Diário 3º PA'!$P$5:$P$2043=C$1),('Diário 3º PA'!$F$5:$F$2043))+SUMPRODUCT(-('Diário 4º PA'!$E$5:$E$2010='Analítico Cp.'!$B150),-('Diário 4º PA'!$P$5:$P$2010=C$1),('Diário 4º PA'!$F$5:$F$2010))+SUMPRODUCT(-(Comp.!$D$5:$D$254='Analítico Cp.'!$B150),-(Comp.!$L$5:$L$254=C$1),(Comp.!$E$5:$E$254))</f>
        <v>0</v>
      </c>
      <c r="D150" s="15">
        <f>SUMPRODUCT(-('Diário 1º PA'!$E$5:$E$1982='Analítico Cp.'!$B150),-('Diário 1º PA'!$P$5:$P$1982=D$1),('Diário 1º PA'!$F$5:$F$1982))+SUMPRODUCT(-('Diário 2º PA'!$E$5:$E$2027='Analítico Cp.'!$B150),-('Diário 2º PA'!$P$5:$P$2027=D$1),('Diário 2º PA'!$F$5:$F$2027))+SUMPRODUCT(-('Diário 3º PA'!$E$5:$E$2043='Analítico Cp.'!$B150),-('Diário 3º PA'!$P$5:$P$2043=D$1),('Diário 3º PA'!$F$5:$F$2043))+SUMPRODUCT(-('Diário 4º PA'!$E$5:$E$2010='Analítico Cp.'!$B150),-('Diário 4º PA'!$P$5:$P$2010=D$1),('Diário 4º PA'!$F$5:$F$2010))+SUMPRODUCT(-(Comp.!$D$5:$D$254='Analítico Cp.'!$B150),-(Comp.!$L$5:$L$254=D$1),(Comp.!$E$5:$E$254))</f>
        <v>0</v>
      </c>
      <c r="E150" s="15">
        <f>SUMPRODUCT(-('Diário 1º PA'!$E$5:$E$1982='Analítico Cp.'!$B150),-('Diário 1º PA'!$P$5:$P$1982=E$1),('Diário 1º PA'!$F$5:$F$1982))+SUMPRODUCT(-('Diário 2º PA'!$E$5:$E$2027='Analítico Cp.'!$B150),-('Diário 2º PA'!$P$5:$P$2027=E$1),('Diário 2º PA'!$F$5:$F$2027))+SUMPRODUCT(-('Diário 3º PA'!$E$5:$E$2043='Analítico Cp.'!$B150),-('Diário 3º PA'!$P$5:$P$2043=E$1),('Diário 3º PA'!$F$5:$F$2043))+SUMPRODUCT(-('Diário 4º PA'!$E$5:$E$2010='Analítico Cp.'!$B150),-('Diário 4º PA'!$P$5:$P$2010=E$1),('Diário 4º PA'!$F$5:$F$2010))+SUMPRODUCT(-(Comp.!$D$5:$D$254='Analítico Cp.'!$B150),-(Comp.!$L$5:$L$254=E$1),(Comp.!$E$5:$E$254))</f>
        <v>0</v>
      </c>
      <c r="F150" s="15">
        <f>SUMPRODUCT(-('Diário 1º PA'!$E$5:$E$1982='Analítico Cp.'!$B150),-('Diário 1º PA'!$P$5:$P$1982=F$1),('Diário 1º PA'!$F$5:$F$1982))+SUMPRODUCT(-('Diário 2º PA'!$E$5:$E$2027='Analítico Cp.'!$B150),-('Diário 2º PA'!$P$5:$P$2027=F$1),('Diário 2º PA'!$F$5:$F$2027))+SUMPRODUCT(-('Diário 3º PA'!$E$5:$E$2043='Analítico Cp.'!$B150),-('Diário 3º PA'!$P$5:$P$2043=F$1),('Diário 3º PA'!$F$5:$F$2043))+SUMPRODUCT(-('Diário 4º PA'!$E$5:$E$2010='Analítico Cp.'!$B150),-('Diário 4º PA'!$P$5:$P$2010=F$1),('Diário 4º PA'!$F$5:$F$2010))+SUMPRODUCT(-(Comp.!$D$5:$D$254='Analítico Cp.'!$B150),-(Comp.!$L$5:$L$254=F$1),(Comp.!$E$5:$E$254))</f>
        <v>0</v>
      </c>
      <c r="G150" s="15">
        <f>SUMPRODUCT(-('Diário 1º PA'!$E$5:$E$1982='Analítico Cp.'!$B150),-('Diário 1º PA'!$P$5:$P$1982=G$1),('Diário 1º PA'!$F$5:$F$1982))+SUMPRODUCT(-('Diário 2º PA'!$E$5:$E$2027='Analítico Cp.'!$B150),-('Diário 2º PA'!$P$5:$P$2027=G$1),('Diário 2º PA'!$F$5:$F$2027))+SUMPRODUCT(-('Diário 3º PA'!$E$5:$E$2043='Analítico Cp.'!$B150),-('Diário 3º PA'!$P$5:$P$2043=G$1),('Diário 3º PA'!$F$5:$F$2043))+SUMPRODUCT(-('Diário 4º PA'!$E$5:$E$2010='Analítico Cp.'!$B150),-('Diário 4º PA'!$P$5:$P$2010=G$1),('Diário 4º PA'!$F$5:$F$2010))+SUMPRODUCT(-(Comp.!$D$5:$D$254='Analítico Cp.'!$B150),-(Comp.!$L$5:$L$254=G$1),(Comp.!$E$5:$E$254))</f>
        <v>0</v>
      </c>
      <c r="H150" s="15">
        <f>SUMPRODUCT(-('Diário 1º PA'!$E$5:$E$1982='Analítico Cp.'!$B150),-('Diário 1º PA'!$P$5:$P$1982=H$1),('Diário 1º PA'!$F$5:$F$1982))+SUMPRODUCT(-('Diário 2º PA'!$E$5:$E$2027='Analítico Cp.'!$B150),-('Diário 2º PA'!$P$5:$P$2027=H$1),('Diário 2º PA'!$F$5:$F$2027))+SUMPRODUCT(-('Diário 3º PA'!$E$5:$E$2043='Analítico Cp.'!$B150),-('Diário 3º PA'!$P$5:$P$2043=H$1),('Diário 3º PA'!$F$5:$F$2043))+SUMPRODUCT(-('Diário 4º PA'!$E$5:$E$2010='Analítico Cp.'!$B150),-('Diário 4º PA'!$P$5:$P$2010=H$1),('Diário 4º PA'!$F$5:$F$2010))+SUMPRODUCT(-(Comp.!$D$5:$D$254='Analítico Cp.'!$B150),-(Comp.!$L$5:$L$254=H$1),(Comp.!$E$5:$E$254))</f>
        <v>0</v>
      </c>
      <c r="I150" s="15">
        <f>SUMPRODUCT(-('Diário 1º PA'!$E$5:$E$1982='Analítico Cp.'!$B150),-('Diário 1º PA'!$P$5:$P$1982=I$1),('Diário 1º PA'!$F$5:$F$1982))+SUMPRODUCT(-('Diário 2º PA'!$E$5:$E$2027='Analítico Cp.'!$B150),-('Diário 2º PA'!$P$5:$P$2027=I$1),('Diário 2º PA'!$F$5:$F$2027))+SUMPRODUCT(-('Diário 3º PA'!$E$5:$E$2043='Analítico Cp.'!$B150),-('Diário 3º PA'!$P$5:$P$2043=I$1),('Diário 3º PA'!$F$5:$F$2043))+SUMPRODUCT(-('Diário 4º PA'!$E$5:$E$2010='Analítico Cp.'!$B150),-('Diário 4º PA'!$P$5:$P$2010=I$1),('Diário 4º PA'!$F$5:$F$2010))+SUMPRODUCT(-(Comp.!$D$5:$D$254='Analítico Cp.'!$B150),-(Comp.!$L$5:$L$254=I$1),(Comp.!$E$5:$E$254))</f>
        <v>0</v>
      </c>
      <c r="J150" s="15">
        <f>SUMPRODUCT(-('Diário 1º PA'!$E$5:$E$1982='Analítico Cp.'!$B150),-('Diário 1º PA'!$P$5:$P$1982=J$1),('Diário 1º PA'!$F$5:$F$1982))+SUMPRODUCT(-('Diário 2º PA'!$E$5:$E$2027='Analítico Cp.'!$B150),-('Diário 2º PA'!$P$5:$P$2027=J$1),('Diário 2º PA'!$F$5:$F$2027))+SUMPRODUCT(-('Diário 3º PA'!$E$5:$E$2043='Analítico Cp.'!$B150),-('Diário 3º PA'!$P$5:$P$2043=J$1),('Diário 3º PA'!$F$5:$F$2043))+SUMPRODUCT(-('Diário 4º PA'!$E$5:$E$2010='Analítico Cp.'!$B150),-('Diário 4º PA'!$P$5:$P$2010=J$1),('Diário 4º PA'!$F$5:$F$2010))+SUMPRODUCT(-(Comp.!$D$5:$D$254='Analítico Cp.'!$B150),-(Comp.!$L$5:$L$254=J$1),(Comp.!$E$5:$E$254))</f>
        <v>0</v>
      </c>
      <c r="K150" s="15">
        <f>SUMPRODUCT(-('Diário 1º PA'!$E$5:$E$1982='Analítico Cp.'!$B150),-('Diário 1º PA'!$P$5:$P$1982=K$1),('Diário 1º PA'!$F$5:$F$1982))+SUMPRODUCT(-('Diário 2º PA'!$E$5:$E$2027='Analítico Cp.'!$B150),-('Diário 2º PA'!$P$5:$P$2027=K$1),('Diário 2º PA'!$F$5:$F$2027))+SUMPRODUCT(-('Diário 3º PA'!$E$5:$E$2043='Analítico Cp.'!$B150),-('Diário 3º PA'!$P$5:$P$2043=K$1),('Diário 3º PA'!$F$5:$F$2043))+SUMPRODUCT(-('Diário 4º PA'!$E$5:$E$2010='Analítico Cp.'!$B150),-('Diário 4º PA'!$P$5:$P$2010=K$1),('Diário 4º PA'!$F$5:$F$2010))+SUMPRODUCT(-(Comp.!$D$5:$D$254='Analítico Cp.'!$B150),-(Comp.!$L$5:$L$254=K$1),(Comp.!$E$5:$E$254))</f>
        <v>0</v>
      </c>
      <c r="L150" s="15">
        <f>SUMPRODUCT(-('Diário 1º PA'!$E$5:$E$1982='Analítico Cp.'!$B150),-('Diário 1º PA'!$P$5:$P$1982=L$1),('Diário 1º PA'!$F$5:$F$1982))+SUMPRODUCT(-('Diário 2º PA'!$E$5:$E$2027='Analítico Cp.'!$B150),-('Diário 2º PA'!$P$5:$P$2027=L$1),('Diário 2º PA'!$F$5:$F$2027))+SUMPRODUCT(-('Diário 3º PA'!$E$5:$E$2043='Analítico Cp.'!$B150),-('Diário 3º PA'!$P$5:$P$2043=L$1),('Diário 3º PA'!$F$5:$F$2043))+SUMPRODUCT(-('Diário 4º PA'!$E$5:$E$2010='Analítico Cp.'!$B150),-('Diário 4º PA'!$P$5:$P$2010=L$1),('Diário 4º PA'!$F$5:$F$2010))+SUMPRODUCT(-(Comp.!$D$5:$D$254='Analítico Cp.'!$B150),-(Comp.!$L$5:$L$254=L$1),(Comp.!$E$5:$E$254))</f>
        <v>0</v>
      </c>
      <c r="M150" s="15">
        <f>SUMPRODUCT(-('Diário 1º PA'!$E$5:$E$1982='Analítico Cp.'!$B150),-('Diário 1º PA'!$P$5:$P$1982=M$1),('Diário 1º PA'!$F$5:$F$1982))+SUMPRODUCT(-('Diário 2º PA'!$E$5:$E$2027='Analítico Cp.'!$B150),-('Diário 2º PA'!$P$5:$P$2027=M$1),('Diário 2º PA'!$F$5:$F$2027))+SUMPRODUCT(-('Diário 3º PA'!$E$5:$E$2043='Analítico Cp.'!$B150),-('Diário 3º PA'!$P$5:$P$2043=M$1),('Diário 3º PA'!$F$5:$F$2043))+SUMPRODUCT(-('Diário 4º PA'!$E$5:$E$2010='Analítico Cp.'!$B150),-('Diário 4º PA'!$P$5:$P$2010=M$1),('Diário 4º PA'!$F$5:$F$2010))+SUMPRODUCT(-(Comp.!$D$5:$D$254='Analítico Cp.'!$B150),-(Comp.!$L$5:$L$254=M$1),(Comp.!$E$5:$E$254))</f>
        <v>0</v>
      </c>
      <c r="N150" s="15">
        <f>SUMPRODUCT(-('Diário 1º PA'!$E$5:$E$1982='Analítico Cp.'!$B150),-('Diário 1º PA'!$P$5:$P$1982=N$1),('Diário 1º PA'!$F$5:$F$1982))+SUMPRODUCT(-('Diário 2º PA'!$E$5:$E$2027='Analítico Cp.'!$B150),-('Diário 2º PA'!$P$5:$P$2027=N$1),('Diário 2º PA'!$F$5:$F$2027))+SUMPRODUCT(-('Diário 3º PA'!$E$5:$E$2043='Analítico Cp.'!$B150),-('Diário 3º PA'!$P$5:$P$2043=N$1),('Diário 3º PA'!$F$5:$F$2043))+SUMPRODUCT(-('Diário 4º PA'!$E$5:$E$2010='Analítico Cp.'!$B150),-('Diário 4º PA'!$P$5:$P$2010=N$1),('Diário 4º PA'!$F$5:$F$2010))+SUMPRODUCT(-(Comp.!$D$5:$D$254='Analítico Cp.'!$B150),-(Comp.!$L$5:$L$254=N$1),(Comp.!$E$5:$E$254))</f>
        <v>0</v>
      </c>
      <c r="O150" s="16">
        <f t="shared" si="17"/>
        <v>0</v>
      </c>
      <c r="P150" s="191">
        <f t="shared" si="18"/>
        <v>0</v>
      </c>
    </row>
    <row r="151" spans="1:16" ht="23.25" customHeight="1" x14ac:dyDescent="0.2">
      <c r="A151" s="68" t="s">
        <v>142</v>
      </c>
      <c r="B151" s="66" t="s">
        <v>231</v>
      </c>
      <c r="C151" s="15">
        <f>SUMPRODUCT(-('Diário 1º PA'!$E$5:$E$1982='Analítico Cp.'!$B151),-('Diário 1º PA'!$P$5:$P$1982=C$1),('Diário 1º PA'!$F$5:$F$1982))+SUMPRODUCT(-('Diário 2º PA'!$E$5:$E$2027='Analítico Cp.'!$B151),-('Diário 2º PA'!$P$5:$P$2027=C$1),('Diário 2º PA'!$F$5:$F$2027))+SUMPRODUCT(-('Diário 3º PA'!$E$5:$E$2043='Analítico Cp.'!$B151),-('Diário 3º PA'!$P$5:$P$2043=C$1),('Diário 3º PA'!$F$5:$F$2043))+SUMPRODUCT(-('Diário 4º PA'!$E$5:$E$2010='Analítico Cp.'!$B151),-('Diário 4º PA'!$P$5:$P$2010=C$1),('Diário 4º PA'!$F$5:$F$2010))+SUMPRODUCT(-(Comp.!$D$5:$D$254='Analítico Cp.'!$B151),-(Comp.!$L$5:$L$254=C$1),(Comp.!$E$5:$E$254))</f>
        <v>0</v>
      </c>
      <c r="D151" s="15">
        <f>SUMPRODUCT(-('Diário 1º PA'!$E$5:$E$1982='Analítico Cp.'!$B151),-('Diário 1º PA'!$P$5:$P$1982=D$1),('Diário 1º PA'!$F$5:$F$1982))+SUMPRODUCT(-('Diário 2º PA'!$E$5:$E$2027='Analítico Cp.'!$B151),-('Diário 2º PA'!$P$5:$P$2027=D$1),('Diário 2º PA'!$F$5:$F$2027))+SUMPRODUCT(-('Diário 3º PA'!$E$5:$E$2043='Analítico Cp.'!$B151),-('Diário 3º PA'!$P$5:$P$2043=D$1),('Diário 3º PA'!$F$5:$F$2043))+SUMPRODUCT(-('Diário 4º PA'!$E$5:$E$2010='Analítico Cp.'!$B151),-('Diário 4º PA'!$P$5:$P$2010=D$1),('Diário 4º PA'!$F$5:$F$2010))+SUMPRODUCT(-(Comp.!$D$5:$D$254='Analítico Cp.'!$B151),-(Comp.!$L$5:$L$254=D$1),(Comp.!$E$5:$E$254))</f>
        <v>0</v>
      </c>
      <c r="E151" s="15">
        <f>SUMPRODUCT(-('Diário 1º PA'!$E$5:$E$1982='Analítico Cp.'!$B151),-('Diário 1º PA'!$P$5:$P$1982=E$1),('Diário 1º PA'!$F$5:$F$1982))+SUMPRODUCT(-('Diário 2º PA'!$E$5:$E$2027='Analítico Cp.'!$B151),-('Diário 2º PA'!$P$5:$P$2027=E$1),('Diário 2º PA'!$F$5:$F$2027))+SUMPRODUCT(-('Diário 3º PA'!$E$5:$E$2043='Analítico Cp.'!$B151),-('Diário 3º PA'!$P$5:$P$2043=E$1),('Diário 3º PA'!$F$5:$F$2043))+SUMPRODUCT(-('Diário 4º PA'!$E$5:$E$2010='Analítico Cp.'!$B151),-('Diário 4º PA'!$P$5:$P$2010=E$1),('Diário 4º PA'!$F$5:$F$2010))+SUMPRODUCT(-(Comp.!$D$5:$D$254='Analítico Cp.'!$B151),-(Comp.!$L$5:$L$254=E$1),(Comp.!$E$5:$E$254))</f>
        <v>0</v>
      </c>
      <c r="F151" s="15">
        <f>SUMPRODUCT(-('Diário 1º PA'!$E$5:$E$1982='Analítico Cp.'!$B151),-('Diário 1º PA'!$P$5:$P$1982=F$1),('Diário 1º PA'!$F$5:$F$1982))+SUMPRODUCT(-('Diário 2º PA'!$E$5:$E$2027='Analítico Cp.'!$B151),-('Diário 2º PA'!$P$5:$P$2027=F$1),('Diário 2º PA'!$F$5:$F$2027))+SUMPRODUCT(-('Diário 3º PA'!$E$5:$E$2043='Analítico Cp.'!$B151),-('Diário 3º PA'!$P$5:$P$2043=F$1),('Diário 3º PA'!$F$5:$F$2043))+SUMPRODUCT(-('Diário 4º PA'!$E$5:$E$2010='Analítico Cp.'!$B151),-('Diário 4º PA'!$P$5:$P$2010=F$1),('Diário 4º PA'!$F$5:$F$2010))+SUMPRODUCT(-(Comp.!$D$5:$D$254='Analítico Cp.'!$B151),-(Comp.!$L$5:$L$254=F$1),(Comp.!$E$5:$E$254))</f>
        <v>0</v>
      </c>
      <c r="G151" s="15">
        <f>SUMPRODUCT(-('Diário 1º PA'!$E$5:$E$1982='Analítico Cp.'!$B151),-('Diário 1º PA'!$P$5:$P$1982=G$1),('Diário 1º PA'!$F$5:$F$1982))+SUMPRODUCT(-('Diário 2º PA'!$E$5:$E$2027='Analítico Cp.'!$B151),-('Diário 2º PA'!$P$5:$P$2027=G$1),('Diário 2º PA'!$F$5:$F$2027))+SUMPRODUCT(-('Diário 3º PA'!$E$5:$E$2043='Analítico Cp.'!$B151),-('Diário 3º PA'!$P$5:$P$2043=G$1),('Diário 3º PA'!$F$5:$F$2043))+SUMPRODUCT(-('Diário 4º PA'!$E$5:$E$2010='Analítico Cp.'!$B151),-('Diário 4º PA'!$P$5:$P$2010=G$1),('Diário 4º PA'!$F$5:$F$2010))+SUMPRODUCT(-(Comp.!$D$5:$D$254='Analítico Cp.'!$B151),-(Comp.!$L$5:$L$254=G$1),(Comp.!$E$5:$E$254))</f>
        <v>0</v>
      </c>
      <c r="H151" s="15">
        <f>SUMPRODUCT(-('Diário 1º PA'!$E$5:$E$1982='Analítico Cp.'!$B151),-('Diário 1º PA'!$P$5:$P$1982=H$1),('Diário 1º PA'!$F$5:$F$1982))+SUMPRODUCT(-('Diário 2º PA'!$E$5:$E$2027='Analítico Cp.'!$B151),-('Diário 2º PA'!$P$5:$P$2027=H$1),('Diário 2º PA'!$F$5:$F$2027))+SUMPRODUCT(-('Diário 3º PA'!$E$5:$E$2043='Analítico Cp.'!$B151),-('Diário 3º PA'!$P$5:$P$2043=H$1),('Diário 3º PA'!$F$5:$F$2043))+SUMPRODUCT(-('Diário 4º PA'!$E$5:$E$2010='Analítico Cp.'!$B151),-('Diário 4º PA'!$P$5:$P$2010=H$1),('Diário 4º PA'!$F$5:$F$2010))+SUMPRODUCT(-(Comp.!$D$5:$D$254='Analítico Cp.'!$B151),-(Comp.!$L$5:$L$254=H$1),(Comp.!$E$5:$E$254))</f>
        <v>0</v>
      </c>
      <c r="I151" s="15">
        <f>SUMPRODUCT(-('Diário 1º PA'!$E$5:$E$1982='Analítico Cp.'!$B151),-('Diário 1º PA'!$P$5:$P$1982=I$1),('Diário 1º PA'!$F$5:$F$1982))+SUMPRODUCT(-('Diário 2º PA'!$E$5:$E$2027='Analítico Cp.'!$B151),-('Diário 2º PA'!$P$5:$P$2027=I$1),('Diário 2º PA'!$F$5:$F$2027))+SUMPRODUCT(-('Diário 3º PA'!$E$5:$E$2043='Analítico Cp.'!$B151),-('Diário 3º PA'!$P$5:$P$2043=I$1),('Diário 3º PA'!$F$5:$F$2043))+SUMPRODUCT(-('Diário 4º PA'!$E$5:$E$2010='Analítico Cp.'!$B151),-('Diário 4º PA'!$P$5:$P$2010=I$1),('Diário 4º PA'!$F$5:$F$2010))+SUMPRODUCT(-(Comp.!$D$5:$D$254='Analítico Cp.'!$B151),-(Comp.!$L$5:$L$254=I$1),(Comp.!$E$5:$E$254))</f>
        <v>0</v>
      </c>
      <c r="J151" s="15">
        <f>SUMPRODUCT(-('Diário 1º PA'!$E$5:$E$1982='Analítico Cp.'!$B151),-('Diário 1º PA'!$P$5:$P$1982=J$1),('Diário 1º PA'!$F$5:$F$1982))+SUMPRODUCT(-('Diário 2º PA'!$E$5:$E$2027='Analítico Cp.'!$B151),-('Diário 2º PA'!$P$5:$P$2027=J$1),('Diário 2º PA'!$F$5:$F$2027))+SUMPRODUCT(-('Diário 3º PA'!$E$5:$E$2043='Analítico Cp.'!$B151),-('Diário 3º PA'!$P$5:$P$2043=J$1),('Diário 3º PA'!$F$5:$F$2043))+SUMPRODUCT(-('Diário 4º PA'!$E$5:$E$2010='Analítico Cp.'!$B151),-('Diário 4º PA'!$P$5:$P$2010=J$1),('Diário 4º PA'!$F$5:$F$2010))+SUMPRODUCT(-(Comp.!$D$5:$D$254='Analítico Cp.'!$B151),-(Comp.!$L$5:$L$254=J$1),(Comp.!$E$5:$E$254))</f>
        <v>0</v>
      </c>
      <c r="K151" s="15">
        <f>SUMPRODUCT(-('Diário 1º PA'!$E$5:$E$1982='Analítico Cp.'!$B151),-('Diário 1º PA'!$P$5:$P$1982=K$1),('Diário 1º PA'!$F$5:$F$1982))+SUMPRODUCT(-('Diário 2º PA'!$E$5:$E$2027='Analítico Cp.'!$B151),-('Diário 2º PA'!$P$5:$P$2027=K$1),('Diário 2º PA'!$F$5:$F$2027))+SUMPRODUCT(-('Diário 3º PA'!$E$5:$E$2043='Analítico Cp.'!$B151),-('Diário 3º PA'!$P$5:$P$2043=K$1),('Diário 3º PA'!$F$5:$F$2043))+SUMPRODUCT(-('Diário 4º PA'!$E$5:$E$2010='Analítico Cp.'!$B151),-('Diário 4º PA'!$P$5:$P$2010=K$1),('Diário 4º PA'!$F$5:$F$2010))+SUMPRODUCT(-(Comp.!$D$5:$D$254='Analítico Cp.'!$B151),-(Comp.!$L$5:$L$254=K$1),(Comp.!$E$5:$E$254))</f>
        <v>0</v>
      </c>
      <c r="L151" s="15">
        <f>SUMPRODUCT(-('Diário 1º PA'!$E$5:$E$1982='Analítico Cp.'!$B151),-('Diário 1º PA'!$P$5:$P$1982=L$1),('Diário 1º PA'!$F$5:$F$1982))+SUMPRODUCT(-('Diário 2º PA'!$E$5:$E$2027='Analítico Cp.'!$B151),-('Diário 2º PA'!$P$5:$P$2027=L$1),('Diário 2º PA'!$F$5:$F$2027))+SUMPRODUCT(-('Diário 3º PA'!$E$5:$E$2043='Analítico Cp.'!$B151),-('Diário 3º PA'!$P$5:$P$2043=L$1),('Diário 3º PA'!$F$5:$F$2043))+SUMPRODUCT(-('Diário 4º PA'!$E$5:$E$2010='Analítico Cp.'!$B151),-('Diário 4º PA'!$P$5:$P$2010=L$1),('Diário 4º PA'!$F$5:$F$2010))+SUMPRODUCT(-(Comp.!$D$5:$D$254='Analítico Cp.'!$B151),-(Comp.!$L$5:$L$254=L$1),(Comp.!$E$5:$E$254))</f>
        <v>0</v>
      </c>
      <c r="M151" s="15">
        <f>SUMPRODUCT(-('Diário 1º PA'!$E$5:$E$1982='Analítico Cp.'!$B151),-('Diário 1º PA'!$P$5:$P$1982=M$1),('Diário 1º PA'!$F$5:$F$1982))+SUMPRODUCT(-('Diário 2º PA'!$E$5:$E$2027='Analítico Cp.'!$B151),-('Diário 2º PA'!$P$5:$P$2027=M$1),('Diário 2º PA'!$F$5:$F$2027))+SUMPRODUCT(-('Diário 3º PA'!$E$5:$E$2043='Analítico Cp.'!$B151),-('Diário 3º PA'!$P$5:$P$2043=M$1),('Diário 3º PA'!$F$5:$F$2043))+SUMPRODUCT(-('Diário 4º PA'!$E$5:$E$2010='Analítico Cp.'!$B151),-('Diário 4º PA'!$P$5:$P$2010=M$1),('Diário 4º PA'!$F$5:$F$2010))+SUMPRODUCT(-(Comp.!$D$5:$D$254='Analítico Cp.'!$B151),-(Comp.!$L$5:$L$254=M$1),(Comp.!$E$5:$E$254))</f>
        <v>0</v>
      </c>
      <c r="N151" s="15">
        <f>SUMPRODUCT(-('Diário 1º PA'!$E$5:$E$1982='Analítico Cp.'!$B151),-('Diário 1º PA'!$P$5:$P$1982=N$1),('Diário 1º PA'!$F$5:$F$1982))+SUMPRODUCT(-('Diário 2º PA'!$E$5:$E$2027='Analítico Cp.'!$B151),-('Diário 2º PA'!$P$5:$P$2027=N$1),('Diário 2º PA'!$F$5:$F$2027))+SUMPRODUCT(-('Diário 3º PA'!$E$5:$E$2043='Analítico Cp.'!$B151),-('Diário 3º PA'!$P$5:$P$2043=N$1),('Diário 3º PA'!$F$5:$F$2043))+SUMPRODUCT(-('Diário 4º PA'!$E$5:$E$2010='Analítico Cp.'!$B151),-('Diário 4º PA'!$P$5:$P$2010=N$1),('Diário 4º PA'!$F$5:$F$2010))+SUMPRODUCT(-(Comp.!$D$5:$D$254='Analítico Cp.'!$B151),-(Comp.!$L$5:$L$254=N$1),(Comp.!$E$5:$E$254))</f>
        <v>0</v>
      </c>
      <c r="O151" s="16">
        <f t="shared" si="17"/>
        <v>0</v>
      </c>
      <c r="P151" s="191">
        <f t="shared" si="18"/>
        <v>0</v>
      </c>
    </row>
    <row r="152" spans="1:16" ht="23.25" customHeight="1" x14ac:dyDescent="0.2">
      <c r="A152" s="68" t="s">
        <v>143</v>
      </c>
      <c r="B152" s="66" t="s">
        <v>234</v>
      </c>
      <c r="C152" s="15">
        <f>SUMPRODUCT(-('Diário 1º PA'!$E$5:$E$1982='Analítico Cp.'!$B152),-('Diário 1º PA'!$P$5:$P$1982=C$1),('Diário 1º PA'!$F$5:$F$1982))+SUMPRODUCT(-('Diário 2º PA'!$E$5:$E$2027='Analítico Cp.'!$B152),-('Diário 2º PA'!$P$5:$P$2027=C$1),('Diário 2º PA'!$F$5:$F$2027))+SUMPRODUCT(-('Diário 3º PA'!$E$5:$E$2043='Analítico Cp.'!$B152),-('Diário 3º PA'!$P$5:$P$2043=C$1),('Diário 3º PA'!$F$5:$F$2043))+SUMPRODUCT(-('Diário 4º PA'!$E$5:$E$2010='Analítico Cp.'!$B152),-('Diário 4º PA'!$P$5:$P$2010=C$1),('Diário 4º PA'!$F$5:$F$2010))+SUMPRODUCT(-(Comp.!$D$5:$D$254='Analítico Cp.'!$B152),-(Comp.!$L$5:$L$254=C$1),(Comp.!$E$5:$E$254))</f>
        <v>0</v>
      </c>
      <c r="D152" s="15">
        <f>SUMPRODUCT(-('Diário 1º PA'!$E$5:$E$1982='Analítico Cp.'!$B152),-('Diário 1º PA'!$P$5:$P$1982=D$1),('Diário 1º PA'!$F$5:$F$1982))+SUMPRODUCT(-('Diário 2º PA'!$E$5:$E$2027='Analítico Cp.'!$B152),-('Diário 2º PA'!$P$5:$P$2027=D$1),('Diário 2º PA'!$F$5:$F$2027))+SUMPRODUCT(-('Diário 3º PA'!$E$5:$E$2043='Analítico Cp.'!$B152),-('Diário 3º PA'!$P$5:$P$2043=D$1),('Diário 3º PA'!$F$5:$F$2043))+SUMPRODUCT(-('Diário 4º PA'!$E$5:$E$2010='Analítico Cp.'!$B152),-('Diário 4º PA'!$P$5:$P$2010=D$1),('Diário 4º PA'!$F$5:$F$2010))+SUMPRODUCT(-(Comp.!$D$5:$D$254='Analítico Cp.'!$B152),-(Comp.!$L$5:$L$254=D$1),(Comp.!$E$5:$E$254))</f>
        <v>0</v>
      </c>
      <c r="E152" s="15">
        <f>SUMPRODUCT(-('Diário 1º PA'!$E$5:$E$1982='Analítico Cp.'!$B152),-('Diário 1º PA'!$P$5:$P$1982=E$1),('Diário 1º PA'!$F$5:$F$1982))+SUMPRODUCT(-('Diário 2º PA'!$E$5:$E$2027='Analítico Cp.'!$B152),-('Diário 2º PA'!$P$5:$P$2027=E$1),('Diário 2º PA'!$F$5:$F$2027))+SUMPRODUCT(-('Diário 3º PA'!$E$5:$E$2043='Analítico Cp.'!$B152),-('Diário 3º PA'!$P$5:$P$2043=E$1),('Diário 3º PA'!$F$5:$F$2043))+SUMPRODUCT(-('Diário 4º PA'!$E$5:$E$2010='Analítico Cp.'!$B152),-('Diário 4º PA'!$P$5:$P$2010=E$1),('Diário 4º PA'!$F$5:$F$2010))+SUMPRODUCT(-(Comp.!$D$5:$D$254='Analítico Cp.'!$B152),-(Comp.!$L$5:$L$254=E$1),(Comp.!$E$5:$E$254))</f>
        <v>0</v>
      </c>
      <c r="F152" s="15">
        <f>SUMPRODUCT(-('Diário 1º PA'!$E$5:$E$1982='Analítico Cp.'!$B152),-('Diário 1º PA'!$P$5:$P$1982=F$1),('Diário 1º PA'!$F$5:$F$1982))+SUMPRODUCT(-('Diário 2º PA'!$E$5:$E$2027='Analítico Cp.'!$B152),-('Diário 2º PA'!$P$5:$P$2027=F$1),('Diário 2º PA'!$F$5:$F$2027))+SUMPRODUCT(-('Diário 3º PA'!$E$5:$E$2043='Analítico Cp.'!$B152),-('Diário 3º PA'!$P$5:$P$2043=F$1),('Diário 3º PA'!$F$5:$F$2043))+SUMPRODUCT(-('Diário 4º PA'!$E$5:$E$2010='Analítico Cp.'!$B152),-('Diário 4º PA'!$P$5:$P$2010=F$1),('Diário 4º PA'!$F$5:$F$2010))+SUMPRODUCT(-(Comp.!$D$5:$D$254='Analítico Cp.'!$B152),-(Comp.!$L$5:$L$254=F$1),(Comp.!$E$5:$E$254))</f>
        <v>0</v>
      </c>
      <c r="G152" s="15">
        <f>SUMPRODUCT(-('Diário 1º PA'!$E$5:$E$1982='Analítico Cp.'!$B152),-('Diário 1º PA'!$P$5:$P$1982=G$1),('Diário 1º PA'!$F$5:$F$1982))+SUMPRODUCT(-('Diário 2º PA'!$E$5:$E$2027='Analítico Cp.'!$B152),-('Diário 2º PA'!$P$5:$P$2027=G$1),('Diário 2º PA'!$F$5:$F$2027))+SUMPRODUCT(-('Diário 3º PA'!$E$5:$E$2043='Analítico Cp.'!$B152),-('Diário 3º PA'!$P$5:$P$2043=G$1),('Diário 3º PA'!$F$5:$F$2043))+SUMPRODUCT(-('Diário 4º PA'!$E$5:$E$2010='Analítico Cp.'!$B152),-('Diário 4º PA'!$P$5:$P$2010=G$1),('Diário 4º PA'!$F$5:$F$2010))+SUMPRODUCT(-(Comp.!$D$5:$D$254='Analítico Cp.'!$B152),-(Comp.!$L$5:$L$254=G$1),(Comp.!$E$5:$E$254))</f>
        <v>0</v>
      </c>
      <c r="H152" s="15">
        <f>SUMPRODUCT(-('Diário 1º PA'!$E$5:$E$1982='Analítico Cp.'!$B152),-('Diário 1º PA'!$P$5:$P$1982=H$1),('Diário 1º PA'!$F$5:$F$1982))+SUMPRODUCT(-('Diário 2º PA'!$E$5:$E$2027='Analítico Cp.'!$B152),-('Diário 2º PA'!$P$5:$P$2027=H$1),('Diário 2º PA'!$F$5:$F$2027))+SUMPRODUCT(-('Diário 3º PA'!$E$5:$E$2043='Analítico Cp.'!$B152),-('Diário 3º PA'!$P$5:$P$2043=H$1),('Diário 3º PA'!$F$5:$F$2043))+SUMPRODUCT(-('Diário 4º PA'!$E$5:$E$2010='Analítico Cp.'!$B152),-('Diário 4º PA'!$P$5:$P$2010=H$1),('Diário 4º PA'!$F$5:$F$2010))+SUMPRODUCT(-(Comp.!$D$5:$D$254='Analítico Cp.'!$B152),-(Comp.!$L$5:$L$254=H$1),(Comp.!$E$5:$E$254))</f>
        <v>0</v>
      </c>
      <c r="I152" s="15">
        <f>SUMPRODUCT(-('Diário 1º PA'!$E$5:$E$1982='Analítico Cp.'!$B152),-('Diário 1º PA'!$P$5:$P$1982=I$1),('Diário 1º PA'!$F$5:$F$1982))+SUMPRODUCT(-('Diário 2º PA'!$E$5:$E$2027='Analítico Cp.'!$B152),-('Diário 2º PA'!$P$5:$P$2027=I$1),('Diário 2º PA'!$F$5:$F$2027))+SUMPRODUCT(-('Diário 3º PA'!$E$5:$E$2043='Analítico Cp.'!$B152),-('Diário 3º PA'!$P$5:$P$2043=I$1),('Diário 3º PA'!$F$5:$F$2043))+SUMPRODUCT(-('Diário 4º PA'!$E$5:$E$2010='Analítico Cp.'!$B152),-('Diário 4º PA'!$P$5:$P$2010=I$1),('Diário 4º PA'!$F$5:$F$2010))+SUMPRODUCT(-(Comp.!$D$5:$D$254='Analítico Cp.'!$B152),-(Comp.!$L$5:$L$254=I$1),(Comp.!$E$5:$E$254))</f>
        <v>0</v>
      </c>
      <c r="J152" s="15">
        <f>SUMPRODUCT(-('Diário 1º PA'!$E$5:$E$1982='Analítico Cp.'!$B152),-('Diário 1º PA'!$P$5:$P$1982=J$1),('Diário 1º PA'!$F$5:$F$1982))+SUMPRODUCT(-('Diário 2º PA'!$E$5:$E$2027='Analítico Cp.'!$B152),-('Diário 2º PA'!$P$5:$P$2027=J$1),('Diário 2º PA'!$F$5:$F$2027))+SUMPRODUCT(-('Diário 3º PA'!$E$5:$E$2043='Analítico Cp.'!$B152),-('Diário 3º PA'!$P$5:$P$2043=J$1),('Diário 3º PA'!$F$5:$F$2043))+SUMPRODUCT(-('Diário 4º PA'!$E$5:$E$2010='Analítico Cp.'!$B152),-('Diário 4º PA'!$P$5:$P$2010=J$1),('Diário 4º PA'!$F$5:$F$2010))+SUMPRODUCT(-(Comp.!$D$5:$D$254='Analítico Cp.'!$B152),-(Comp.!$L$5:$L$254=J$1),(Comp.!$E$5:$E$254))</f>
        <v>0</v>
      </c>
      <c r="K152" s="15">
        <f>SUMPRODUCT(-('Diário 1º PA'!$E$5:$E$1982='Analítico Cp.'!$B152),-('Diário 1º PA'!$P$5:$P$1982=K$1),('Diário 1º PA'!$F$5:$F$1982))+SUMPRODUCT(-('Diário 2º PA'!$E$5:$E$2027='Analítico Cp.'!$B152),-('Diário 2º PA'!$P$5:$P$2027=K$1),('Diário 2º PA'!$F$5:$F$2027))+SUMPRODUCT(-('Diário 3º PA'!$E$5:$E$2043='Analítico Cp.'!$B152),-('Diário 3º PA'!$P$5:$P$2043=K$1),('Diário 3º PA'!$F$5:$F$2043))+SUMPRODUCT(-('Diário 4º PA'!$E$5:$E$2010='Analítico Cp.'!$B152),-('Diário 4º PA'!$P$5:$P$2010=K$1),('Diário 4º PA'!$F$5:$F$2010))+SUMPRODUCT(-(Comp.!$D$5:$D$254='Analítico Cp.'!$B152),-(Comp.!$L$5:$L$254=K$1),(Comp.!$E$5:$E$254))</f>
        <v>0</v>
      </c>
      <c r="L152" s="15">
        <f>SUMPRODUCT(-('Diário 1º PA'!$E$5:$E$1982='Analítico Cp.'!$B152),-('Diário 1º PA'!$P$5:$P$1982=L$1),('Diário 1º PA'!$F$5:$F$1982))+SUMPRODUCT(-('Diário 2º PA'!$E$5:$E$2027='Analítico Cp.'!$B152),-('Diário 2º PA'!$P$5:$P$2027=L$1),('Diário 2º PA'!$F$5:$F$2027))+SUMPRODUCT(-('Diário 3º PA'!$E$5:$E$2043='Analítico Cp.'!$B152),-('Diário 3º PA'!$P$5:$P$2043=L$1),('Diário 3º PA'!$F$5:$F$2043))+SUMPRODUCT(-('Diário 4º PA'!$E$5:$E$2010='Analítico Cp.'!$B152),-('Diário 4º PA'!$P$5:$P$2010=L$1),('Diário 4º PA'!$F$5:$F$2010))+SUMPRODUCT(-(Comp.!$D$5:$D$254='Analítico Cp.'!$B152),-(Comp.!$L$5:$L$254=L$1),(Comp.!$E$5:$E$254))</f>
        <v>0</v>
      </c>
      <c r="M152" s="15">
        <f>SUMPRODUCT(-('Diário 1º PA'!$E$5:$E$1982='Analítico Cp.'!$B152),-('Diário 1º PA'!$P$5:$P$1982=M$1),('Diário 1º PA'!$F$5:$F$1982))+SUMPRODUCT(-('Diário 2º PA'!$E$5:$E$2027='Analítico Cp.'!$B152),-('Diário 2º PA'!$P$5:$P$2027=M$1),('Diário 2º PA'!$F$5:$F$2027))+SUMPRODUCT(-('Diário 3º PA'!$E$5:$E$2043='Analítico Cp.'!$B152),-('Diário 3º PA'!$P$5:$P$2043=M$1),('Diário 3º PA'!$F$5:$F$2043))+SUMPRODUCT(-('Diário 4º PA'!$E$5:$E$2010='Analítico Cp.'!$B152),-('Diário 4º PA'!$P$5:$P$2010=M$1),('Diário 4º PA'!$F$5:$F$2010))+SUMPRODUCT(-(Comp.!$D$5:$D$254='Analítico Cp.'!$B152),-(Comp.!$L$5:$L$254=M$1),(Comp.!$E$5:$E$254))</f>
        <v>0</v>
      </c>
      <c r="N152" s="15">
        <f>SUMPRODUCT(-('Diário 1º PA'!$E$5:$E$1982='Analítico Cp.'!$B152),-('Diário 1º PA'!$P$5:$P$1982=N$1),('Diário 1º PA'!$F$5:$F$1982))+SUMPRODUCT(-('Diário 2º PA'!$E$5:$E$2027='Analítico Cp.'!$B152),-('Diário 2º PA'!$P$5:$P$2027=N$1),('Diário 2º PA'!$F$5:$F$2027))+SUMPRODUCT(-('Diário 3º PA'!$E$5:$E$2043='Analítico Cp.'!$B152),-('Diário 3º PA'!$P$5:$P$2043=N$1),('Diário 3º PA'!$F$5:$F$2043))+SUMPRODUCT(-('Diário 4º PA'!$E$5:$E$2010='Analítico Cp.'!$B152),-('Diário 4º PA'!$P$5:$P$2010=N$1),('Diário 4º PA'!$F$5:$F$2010))+SUMPRODUCT(-(Comp.!$D$5:$D$254='Analítico Cp.'!$B152),-(Comp.!$L$5:$L$254=N$1),(Comp.!$E$5:$E$254))</f>
        <v>0</v>
      </c>
      <c r="O152" s="16">
        <f>SUM(C152:N152)</f>
        <v>0</v>
      </c>
      <c r="P152" s="191">
        <f t="shared" si="18"/>
        <v>0</v>
      </c>
    </row>
    <row r="153" spans="1:16" ht="23.25" customHeight="1" thickBot="1" x14ac:dyDescent="0.25">
      <c r="A153" s="28"/>
      <c r="B153" s="29" t="s">
        <v>46</v>
      </c>
      <c r="C153" s="18">
        <f t="shared" ref="C153:O153" si="19">SUBTOTAL(109,C140:C152)</f>
        <v>366200</v>
      </c>
      <c r="D153" s="18">
        <f t="shared" si="19"/>
        <v>0</v>
      </c>
      <c r="E153" s="18">
        <f t="shared" si="19"/>
        <v>810174.44</v>
      </c>
      <c r="F153" s="18">
        <f t="shared" si="19"/>
        <v>0</v>
      </c>
      <c r="G153" s="18">
        <f t="shared" si="19"/>
        <v>0</v>
      </c>
      <c r="H153" s="18">
        <f t="shared" si="19"/>
        <v>0</v>
      </c>
      <c r="I153" s="18">
        <f t="shared" si="19"/>
        <v>0</v>
      </c>
      <c r="J153" s="18">
        <f t="shared" si="19"/>
        <v>0</v>
      </c>
      <c r="K153" s="18">
        <f t="shared" si="19"/>
        <v>0</v>
      </c>
      <c r="L153" s="18">
        <f t="shared" si="19"/>
        <v>0</v>
      </c>
      <c r="M153" s="18">
        <f t="shared" si="19"/>
        <v>0</v>
      </c>
      <c r="N153" s="18">
        <f t="shared" si="19"/>
        <v>0</v>
      </c>
      <c r="O153" s="18">
        <f t="shared" si="19"/>
        <v>1176374.44</v>
      </c>
      <c r="P153" s="198">
        <f t="shared" si="18"/>
        <v>0.10180834811544906</v>
      </c>
    </row>
    <row r="154" spans="1:16" ht="23.25" customHeight="1" thickBot="1" x14ac:dyDescent="0.25">
      <c r="A154" s="243" t="s">
        <v>321</v>
      </c>
      <c r="B154" s="220" t="s">
        <v>318</v>
      </c>
      <c r="C154" s="367">
        <f>SUMPRODUCT(-('Diário 1º PA'!$E$5:$E$1982='Analítico Cp.'!$B154),-('Diário 1º PA'!$P$5:$P$1982=C$1),('Diário 1º PA'!$F$5:$F$1982))+SUMPRODUCT(-('Diário 2º PA'!$E$5:$E$2027='Analítico Cp.'!$B154),-('Diário 2º PA'!$P$5:$P$2027=C$1),('Diário 2º PA'!$F$5:$F$2027))+SUMPRODUCT(-('Diário 3º PA'!$E$5:$E$2043='Analítico Cp.'!$B154),-('Diário 3º PA'!$P$5:$P$2043=C$1),('Diário 3º PA'!$F$5:$F$2043))+SUMPRODUCT(-('Diário 4º PA'!$E$5:$E$2010='Analítico Cp.'!$B154),-('Diário 4º PA'!$P$5:$P$2010=C$1),('Diário 4º PA'!$F$5:$F$2010))+SUMPRODUCT(-(Comp.!$D$5:$D$254='Analítico Cp.'!$B154),-(Comp.!$L$5:$L$254=C$1),(Comp.!$E$5:$E$254))</f>
        <v>0</v>
      </c>
      <c r="D154" s="367">
        <f>SUMPRODUCT(-('Diário 1º PA'!$E$5:$E$1982='Analítico Cp.'!$B154),-('Diário 1º PA'!$P$5:$P$1982=D$1),('Diário 1º PA'!$F$5:$F$1982))+SUMPRODUCT(-('Diário 2º PA'!$E$5:$E$2027='Analítico Cp.'!$B154),-('Diário 2º PA'!$P$5:$P$2027=D$1),('Diário 2º PA'!$F$5:$F$2027))+SUMPRODUCT(-('Diário 3º PA'!$E$5:$E$2043='Analítico Cp.'!$B154),-('Diário 3º PA'!$P$5:$P$2043=D$1),('Diário 3º PA'!$F$5:$F$2043))+SUMPRODUCT(-('Diário 4º PA'!$E$5:$E$2010='Analítico Cp.'!$B154),-('Diário 4º PA'!$P$5:$P$2010=D$1),('Diário 4º PA'!$F$5:$F$2010))+SUMPRODUCT(-(Comp.!$D$5:$D$254='Analítico Cp.'!$B154),-(Comp.!$L$5:$L$254=D$1),(Comp.!$E$5:$E$254))</f>
        <v>3624.26</v>
      </c>
      <c r="E154" s="367">
        <f>SUMPRODUCT(-('Diário 1º PA'!$E$5:$E$1982='Analítico Cp.'!$B154),-('Diário 1º PA'!$P$5:$P$1982=E$1),('Diário 1º PA'!$F$5:$F$1982))+SUMPRODUCT(-('Diário 2º PA'!$E$5:$E$2027='Analítico Cp.'!$B154),-('Diário 2º PA'!$P$5:$P$2027=E$1),('Diário 2º PA'!$F$5:$F$2027))+SUMPRODUCT(-('Diário 3º PA'!$E$5:$E$2043='Analítico Cp.'!$B154),-('Diário 3º PA'!$P$5:$P$2043=E$1),('Diário 3º PA'!$F$5:$F$2043))+SUMPRODUCT(-('Diário 4º PA'!$E$5:$E$2010='Analítico Cp.'!$B154),-('Diário 4º PA'!$P$5:$P$2010=E$1),('Diário 4º PA'!$F$5:$F$2010))+SUMPRODUCT(-(Comp.!$D$5:$D$254='Analítico Cp.'!$B154),-(Comp.!$L$5:$L$254=E$1),(Comp.!$E$5:$E$254))</f>
        <v>15914.32</v>
      </c>
      <c r="F154" s="367">
        <f>SUMPRODUCT(-('Diário 1º PA'!$E$5:$E$1982='Analítico Cp.'!$B154),-('Diário 1º PA'!$P$5:$P$1982=F$1),('Diário 1º PA'!$F$5:$F$1982))+SUMPRODUCT(-('Diário 2º PA'!$E$5:$E$2027='Analítico Cp.'!$B154),-('Diário 2º PA'!$P$5:$P$2027=F$1),('Diário 2º PA'!$F$5:$F$2027))+SUMPRODUCT(-('Diário 3º PA'!$E$5:$E$2043='Analítico Cp.'!$B154),-('Diário 3º PA'!$P$5:$P$2043=F$1),('Diário 3º PA'!$F$5:$F$2043))+SUMPRODUCT(-('Diário 4º PA'!$E$5:$E$2010='Analítico Cp.'!$B154),-('Diário 4º PA'!$P$5:$P$2010=F$1),('Diário 4º PA'!$F$5:$F$2010))+SUMPRODUCT(-(Comp.!$D$5:$D$254='Analítico Cp.'!$B154),-(Comp.!$L$5:$L$254=F$1),(Comp.!$E$5:$E$254))</f>
        <v>0</v>
      </c>
      <c r="G154" s="367">
        <f>SUMPRODUCT(-('Diário 1º PA'!$E$5:$E$1982='Analítico Cp.'!$B154),-('Diário 1º PA'!$P$5:$P$1982=G$1),('Diário 1º PA'!$F$5:$F$1982))+SUMPRODUCT(-('Diário 2º PA'!$E$5:$E$2027='Analítico Cp.'!$B154),-('Diário 2º PA'!$P$5:$P$2027=G$1),('Diário 2º PA'!$F$5:$F$2027))+SUMPRODUCT(-('Diário 3º PA'!$E$5:$E$2043='Analítico Cp.'!$B154),-('Diário 3º PA'!$P$5:$P$2043=G$1),('Diário 3º PA'!$F$5:$F$2043))+SUMPRODUCT(-('Diário 4º PA'!$E$5:$E$2010='Analítico Cp.'!$B154),-('Diário 4º PA'!$P$5:$P$2010=G$1),('Diário 4º PA'!$F$5:$F$2010))+SUMPRODUCT(-(Comp.!$D$5:$D$254='Analítico Cp.'!$B154),-(Comp.!$L$5:$L$254=G$1),(Comp.!$E$5:$E$254))</f>
        <v>0</v>
      </c>
      <c r="H154" s="367">
        <f>SUMPRODUCT(-('Diário 1º PA'!$E$5:$E$1982='Analítico Cp.'!$B154),-('Diário 1º PA'!$P$5:$P$1982=H$1),('Diário 1º PA'!$F$5:$F$1982))+SUMPRODUCT(-('Diário 2º PA'!$E$5:$E$2027='Analítico Cp.'!$B154),-('Diário 2º PA'!$P$5:$P$2027=H$1),('Diário 2º PA'!$F$5:$F$2027))+SUMPRODUCT(-('Diário 3º PA'!$E$5:$E$2043='Analítico Cp.'!$B154),-('Diário 3º PA'!$P$5:$P$2043=H$1),('Diário 3º PA'!$F$5:$F$2043))+SUMPRODUCT(-('Diário 4º PA'!$E$5:$E$2010='Analítico Cp.'!$B154),-('Diário 4º PA'!$P$5:$P$2010=H$1),('Diário 4º PA'!$F$5:$F$2010))+SUMPRODUCT(-(Comp.!$D$5:$D$254='Analítico Cp.'!$B154),-(Comp.!$L$5:$L$254=H$1),(Comp.!$E$5:$E$254))</f>
        <v>0</v>
      </c>
      <c r="I154" s="367">
        <f>SUMPRODUCT(-('Diário 1º PA'!$E$5:$E$1982='Analítico Cp.'!$B154),-('Diário 1º PA'!$P$5:$P$1982=I$1),('Diário 1º PA'!$F$5:$F$1982))+SUMPRODUCT(-('Diário 2º PA'!$E$5:$E$2027='Analítico Cp.'!$B154),-('Diário 2º PA'!$P$5:$P$2027=I$1),('Diário 2º PA'!$F$5:$F$2027))+SUMPRODUCT(-('Diário 3º PA'!$E$5:$E$2043='Analítico Cp.'!$B154),-('Diário 3º PA'!$P$5:$P$2043=I$1),('Diário 3º PA'!$F$5:$F$2043))+SUMPRODUCT(-('Diário 4º PA'!$E$5:$E$2010='Analítico Cp.'!$B154),-('Diário 4º PA'!$P$5:$P$2010=I$1),('Diário 4º PA'!$F$5:$F$2010))+SUMPRODUCT(-(Comp.!$D$5:$D$254='Analítico Cp.'!$B154),-(Comp.!$L$5:$L$254=I$1),(Comp.!$E$5:$E$254))</f>
        <v>0</v>
      </c>
      <c r="J154" s="367">
        <f>SUMPRODUCT(-('Diário 1º PA'!$E$5:$E$1982='Analítico Cp.'!$B154),-('Diário 1º PA'!$P$5:$P$1982=J$1),('Diário 1º PA'!$F$5:$F$1982))+SUMPRODUCT(-('Diário 2º PA'!$E$5:$E$2027='Analítico Cp.'!$B154),-('Diário 2º PA'!$P$5:$P$2027=J$1),('Diário 2º PA'!$F$5:$F$2027))+SUMPRODUCT(-('Diário 3º PA'!$E$5:$E$2043='Analítico Cp.'!$B154),-('Diário 3º PA'!$P$5:$P$2043=J$1),('Diário 3º PA'!$F$5:$F$2043))+SUMPRODUCT(-('Diário 4º PA'!$E$5:$E$2010='Analítico Cp.'!$B154),-('Diário 4º PA'!$P$5:$P$2010=J$1),('Diário 4º PA'!$F$5:$F$2010))+SUMPRODUCT(-(Comp.!$D$5:$D$254='Analítico Cp.'!$B154),-(Comp.!$L$5:$L$254=J$1),(Comp.!$E$5:$E$254))</f>
        <v>0</v>
      </c>
      <c r="K154" s="367">
        <f>SUMPRODUCT(-('Diário 1º PA'!$E$5:$E$1982='Analítico Cp.'!$B154),-('Diário 1º PA'!$P$5:$P$1982=K$1),('Diário 1º PA'!$F$5:$F$1982))+SUMPRODUCT(-('Diário 2º PA'!$E$5:$E$2027='Analítico Cp.'!$B154),-('Diário 2º PA'!$P$5:$P$2027=K$1),('Diário 2º PA'!$F$5:$F$2027))+SUMPRODUCT(-('Diário 3º PA'!$E$5:$E$2043='Analítico Cp.'!$B154),-('Diário 3º PA'!$P$5:$P$2043=K$1),('Diário 3º PA'!$F$5:$F$2043))+SUMPRODUCT(-('Diário 4º PA'!$E$5:$E$2010='Analítico Cp.'!$B154),-('Diário 4º PA'!$P$5:$P$2010=K$1),('Diário 4º PA'!$F$5:$F$2010))+SUMPRODUCT(-(Comp.!$D$5:$D$254='Analítico Cp.'!$B154),-(Comp.!$L$5:$L$254=K$1),(Comp.!$E$5:$E$254))</f>
        <v>0</v>
      </c>
      <c r="L154" s="367">
        <f>SUMPRODUCT(-('Diário 1º PA'!$E$5:$E$1982='Analítico Cp.'!$B154),-('Diário 1º PA'!$P$5:$P$1982=L$1),('Diário 1º PA'!$F$5:$F$1982))+SUMPRODUCT(-('Diário 2º PA'!$E$5:$E$2027='Analítico Cp.'!$B154),-('Diário 2º PA'!$P$5:$P$2027=L$1),('Diário 2º PA'!$F$5:$F$2027))+SUMPRODUCT(-('Diário 3º PA'!$E$5:$E$2043='Analítico Cp.'!$B154),-('Diário 3º PA'!$P$5:$P$2043=L$1),('Diário 3º PA'!$F$5:$F$2043))+SUMPRODUCT(-('Diário 4º PA'!$E$5:$E$2010='Analítico Cp.'!$B154),-('Diário 4º PA'!$P$5:$P$2010=L$1),('Diário 4º PA'!$F$5:$F$2010))+SUMPRODUCT(-(Comp.!$D$5:$D$254='Analítico Cp.'!$B154),-(Comp.!$L$5:$L$254=L$1),(Comp.!$E$5:$E$254))</f>
        <v>0</v>
      </c>
      <c r="M154" s="367">
        <f>SUMPRODUCT(-('Diário 1º PA'!$E$5:$E$1982='Analítico Cp.'!$B154),-('Diário 1º PA'!$P$5:$P$1982=M$1),('Diário 1º PA'!$F$5:$F$1982))+SUMPRODUCT(-('Diário 2º PA'!$E$5:$E$2027='Analítico Cp.'!$B154),-('Diário 2º PA'!$P$5:$P$2027=M$1),('Diário 2º PA'!$F$5:$F$2027))+SUMPRODUCT(-('Diário 3º PA'!$E$5:$E$2043='Analítico Cp.'!$B154),-('Diário 3º PA'!$P$5:$P$2043=M$1),('Diário 3º PA'!$F$5:$F$2043))+SUMPRODUCT(-('Diário 4º PA'!$E$5:$E$2010='Analítico Cp.'!$B154),-('Diário 4º PA'!$P$5:$P$2010=M$1),('Diário 4º PA'!$F$5:$F$2010))+SUMPRODUCT(-(Comp.!$D$5:$D$254='Analítico Cp.'!$B154),-(Comp.!$L$5:$L$254=M$1),(Comp.!$E$5:$E$254))</f>
        <v>0</v>
      </c>
      <c r="N154" s="367">
        <f>SUMPRODUCT(-('Diário 1º PA'!$E$5:$E$1982='Analítico Cp.'!$B154),-('Diário 1º PA'!$P$5:$P$1982=N$1),('Diário 1º PA'!$F$5:$F$1982))+SUMPRODUCT(-('Diário 2º PA'!$E$5:$E$2027='Analítico Cp.'!$B154),-('Diário 2º PA'!$P$5:$P$2027=N$1),('Diário 2º PA'!$F$5:$F$2027))+SUMPRODUCT(-('Diário 3º PA'!$E$5:$E$2043='Analítico Cp.'!$B154),-('Diário 3º PA'!$P$5:$P$2043=N$1),('Diário 3º PA'!$F$5:$F$2043))+SUMPRODUCT(-('Diário 4º PA'!$E$5:$E$2010='Analítico Cp.'!$B154),-('Diário 4º PA'!$P$5:$P$2010=N$1),('Diário 4º PA'!$F$5:$F$2010))+SUMPRODUCT(-(Comp.!$D$5:$D$254='Analítico Cp.'!$B154),-(Comp.!$L$5:$L$254=N$1),(Comp.!$E$5:$E$254))</f>
        <v>0</v>
      </c>
      <c r="O154" s="21">
        <f t="shared" si="17"/>
        <v>19538.580000000002</v>
      </c>
      <c r="P154" s="192">
        <f t="shared" si="18"/>
        <v>1.6909501657665657E-3</v>
      </c>
    </row>
    <row r="155" spans="1:16" ht="23.25" customHeight="1" thickBot="1" x14ac:dyDescent="0.25">
      <c r="A155" s="76" t="s">
        <v>260</v>
      </c>
      <c r="B155" s="145"/>
      <c r="C155" s="21">
        <f>SUBTOTAL(109,C20:C153)</f>
        <v>3331817.3059999999</v>
      </c>
      <c r="D155" s="21">
        <f>SUBTOTAL(109,D20:D153)</f>
        <v>3497975.223329999</v>
      </c>
      <c r="E155" s="21">
        <f>SUBTOTAL(109,E20:E153)</f>
        <v>4614529.74</v>
      </c>
      <c r="F155" s="21">
        <f t="shared" ref="F155:N155" si="20">SUBTOTAL(109,F20:F153)</f>
        <v>90932.66</v>
      </c>
      <c r="G155" s="21">
        <f t="shared" si="20"/>
        <v>0</v>
      </c>
      <c r="H155" s="21">
        <f t="shared" si="20"/>
        <v>0</v>
      </c>
      <c r="I155" s="21">
        <f t="shared" si="20"/>
        <v>0</v>
      </c>
      <c r="J155" s="21">
        <f t="shared" si="20"/>
        <v>0</v>
      </c>
      <c r="K155" s="21">
        <f t="shared" si="20"/>
        <v>0</v>
      </c>
      <c r="L155" s="21">
        <f t="shared" si="20"/>
        <v>0</v>
      </c>
      <c r="M155" s="21">
        <f t="shared" si="20"/>
        <v>0</v>
      </c>
      <c r="N155" s="21">
        <f t="shared" si="20"/>
        <v>0</v>
      </c>
      <c r="O155" s="21">
        <f>SUBTOTAL(109,O20:O154)</f>
        <v>11554793.509330001</v>
      </c>
      <c r="P155" s="192">
        <f t="shared" si="18"/>
        <v>1</v>
      </c>
    </row>
  </sheetData>
  <sheetProtection algorithmName="SHA-512" hashValue="NLhr17cmQ47LJ97LdhO2LzhV9EtcNDDY+pj9jE4y4s94GWUvsH//S4PzkIvxS1iE7SYKoU0IhjdjXtilI+uYXg==" saltValue="OCfCTDMI63x72idPOtGxyQ==" spinCount="100000" sheet="1" formatColumns="0"/>
  <dataConsolidate/>
  <mergeCells count="5">
    <mergeCell ref="O5:O8"/>
    <mergeCell ref="P5:P8"/>
    <mergeCell ref="A2:P2"/>
    <mergeCell ref="A3:P3"/>
    <mergeCell ref="A4:P4"/>
  </mergeCells>
  <phoneticPr fontId="44"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56"/>
  <sheetViews>
    <sheetView view="pageBreakPreview" zoomScaleSheetLayoutView="100" workbookViewId="0">
      <pane xSplit="2" ySplit="7" topLeftCell="E52" activePane="bottomRight" state="frozen"/>
      <selection activeCell="A5" sqref="A5"/>
      <selection pane="topRight" activeCell="A5" sqref="A5"/>
      <selection pane="bottomLeft" activeCell="A5" sqref="A5"/>
      <selection pane="bottomRight" sqref="A1:O54"/>
    </sheetView>
  </sheetViews>
  <sheetFormatPr defaultColWidth="9.140625" defaultRowHeight="12.75" x14ac:dyDescent="0.2"/>
  <cols>
    <col min="1" max="1" width="8.140625" style="52" customWidth="1"/>
    <col min="2" max="2" width="42.140625" style="53" customWidth="1"/>
    <col min="3" max="14" width="12.42578125" style="53" bestFit="1" customWidth="1"/>
    <col min="15" max="15" width="12.42578125" style="54" bestFit="1" customWidth="1"/>
    <col min="16" max="16384" width="9.140625" style="1"/>
  </cols>
  <sheetData>
    <row r="1" spans="1:21" s="56" customFormat="1" ht="32.25" customHeight="1" x14ac:dyDescent="0.25">
      <c r="A1" s="593" t="str">
        <f>Capa!A1</f>
        <v>Contrato de Gestão nº. 008/2021 celebrado entre a Secretaria de Justiça e Segurança Pública do Estado de Minas Gerais - SEJUSP e o Instituto Elo</v>
      </c>
      <c r="B1" s="593"/>
      <c r="C1" s="593"/>
      <c r="D1" s="593"/>
      <c r="E1" s="593"/>
      <c r="F1" s="593"/>
      <c r="G1" s="593"/>
      <c r="H1" s="593"/>
      <c r="I1" s="593"/>
      <c r="J1" s="593"/>
      <c r="K1" s="593"/>
      <c r="L1" s="593"/>
      <c r="M1" s="593"/>
      <c r="N1" s="593"/>
      <c r="O1" s="593"/>
      <c r="P1" s="55"/>
      <c r="Q1" s="55"/>
      <c r="R1" s="55"/>
      <c r="S1" s="55"/>
      <c r="T1" s="55"/>
      <c r="U1" s="55"/>
    </row>
    <row r="2" spans="1:21" s="56" customFormat="1" ht="19.5" customHeight="1" x14ac:dyDescent="0.25">
      <c r="A2" s="593" t="str">
        <f>Capa!A3</f>
        <v>1º Relatório Gerencial Financeiro</v>
      </c>
      <c r="B2" s="593"/>
      <c r="C2" s="593"/>
      <c r="D2" s="593"/>
      <c r="E2" s="593"/>
      <c r="F2" s="593"/>
      <c r="G2" s="593"/>
      <c r="H2" s="593"/>
      <c r="I2" s="593"/>
      <c r="J2" s="593"/>
      <c r="K2" s="593"/>
      <c r="L2" s="593"/>
      <c r="M2" s="593"/>
      <c r="N2" s="593"/>
      <c r="O2" s="593"/>
      <c r="P2" s="55"/>
      <c r="Q2" s="55"/>
      <c r="R2" s="55"/>
      <c r="S2" s="55"/>
      <c r="T2" s="55"/>
      <c r="U2" s="55"/>
    </row>
    <row r="3" spans="1:21" s="56" customFormat="1" ht="19.5" customHeight="1" thickBot="1" x14ac:dyDescent="0.3">
      <c r="A3" s="626" t="s">
        <v>457</v>
      </c>
      <c r="B3" s="626"/>
      <c r="C3" s="626"/>
      <c r="D3" s="626"/>
      <c r="E3" s="626"/>
      <c r="F3" s="626"/>
      <c r="G3" s="626"/>
      <c r="H3" s="626"/>
      <c r="I3" s="626"/>
      <c r="J3" s="626"/>
      <c r="K3" s="626"/>
      <c r="L3" s="626"/>
      <c r="M3" s="626"/>
      <c r="N3" s="626"/>
      <c r="O3" s="626"/>
      <c r="P3" s="57"/>
      <c r="Q3" s="57"/>
      <c r="R3" s="57"/>
      <c r="S3" s="57"/>
      <c r="T3" s="57"/>
      <c r="U3" s="57"/>
    </row>
    <row r="4" spans="1:21" s="56" customFormat="1" x14ac:dyDescent="0.2">
      <c r="A4" s="167"/>
      <c r="B4" s="168"/>
      <c r="C4" s="176" t="str">
        <f>Resumo!C4</f>
        <v>Julho</v>
      </c>
      <c r="D4" s="176" t="str">
        <f>Resumo!D4</f>
        <v>Agosto</v>
      </c>
      <c r="E4" s="176" t="str">
        <f>Resumo!E4</f>
        <v>Setembro</v>
      </c>
      <c r="F4" s="176" t="str">
        <f>Resumo!F4</f>
        <v>Outubro</v>
      </c>
      <c r="G4" s="176" t="str">
        <f>Resumo!G4</f>
        <v>Novembro</v>
      </c>
      <c r="H4" s="176" t="str">
        <f>Resumo!H4</f>
        <v>Dezembro</v>
      </c>
      <c r="I4" s="176" t="str">
        <f>Resumo!I4</f>
        <v>Janeiro</v>
      </c>
      <c r="J4" s="176" t="str">
        <f>Resumo!J4</f>
        <v>Ferveriro</v>
      </c>
      <c r="K4" s="176" t="str">
        <f>Resumo!K4</f>
        <v>Março</v>
      </c>
      <c r="L4" s="176" t="str">
        <f>Resumo!L4</f>
        <v>Abril</v>
      </c>
      <c r="M4" s="176" t="str">
        <f>Resumo!M4</f>
        <v>Maio</v>
      </c>
      <c r="N4" s="176" t="str">
        <f>Resumo!N4</f>
        <v>Junho</v>
      </c>
      <c r="O4" s="621" t="s">
        <v>272</v>
      </c>
    </row>
    <row r="5" spans="1:21" s="56" customFormat="1" x14ac:dyDescent="0.2">
      <c r="A5" s="407"/>
      <c r="B5" s="408"/>
      <c r="C5" s="409">
        <f>Resumo!C5</f>
        <v>44389</v>
      </c>
      <c r="D5" s="409">
        <f>Resumo!D5</f>
        <v>44409</v>
      </c>
      <c r="E5" s="409">
        <f>Resumo!E5</f>
        <v>44440</v>
      </c>
      <c r="F5" s="409">
        <f>Resumo!F5</f>
        <v>44470</v>
      </c>
      <c r="G5" s="409">
        <f>Resumo!G5</f>
        <v>44501</v>
      </c>
      <c r="H5" s="409">
        <f>Resumo!H5</f>
        <v>44531</v>
      </c>
      <c r="I5" s="409">
        <f>Resumo!I5</f>
        <v>44562</v>
      </c>
      <c r="J5" s="409">
        <f>Resumo!J5</f>
        <v>44593</v>
      </c>
      <c r="K5" s="409">
        <f>Resumo!K5</f>
        <v>44621</v>
      </c>
      <c r="L5" s="409">
        <f>Resumo!L5</f>
        <v>44652</v>
      </c>
      <c r="M5" s="409">
        <f>Resumo!M5</f>
        <v>44682</v>
      </c>
      <c r="N5" s="409">
        <f>Resumo!N5</f>
        <v>44713</v>
      </c>
      <c r="O5" s="622"/>
    </row>
    <row r="6" spans="1:21" s="56" customFormat="1" x14ac:dyDescent="0.2">
      <c r="A6" s="407"/>
      <c r="B6" s="408"/>
      <c r="C6" s="411" t="str">
        <f>Resumo!C6</f>
        <v>a</v>
      </c>
      <c r="D6" s="411" t="str">
        <f>Resumo!D6</f>
        <v>a</v>
      </c>
      <c r="E6" s="411" t="str">
        <f>Resumo!E6</f>
        <v>a</v>
      </c>
      <c r="F6" s="411" t="str">
        <f>Resumo!F6</f>
        <v>a</v>
      </c>
      <c r="G6" s="411" t="str">
        <f>Resumo!G6</f>
        <v>a</v>
      </c>
      <c r="H6" s="411" t="str">
        <f>Resumo!H6</f>
        <v>a</v>
      </c>
      <c r="I6" s="411" t="str">
        <f>Resumo!I6</f>
        <v>a</v>
      </c>
      <c r="J6" s="411" t="str">
        <f>Resumo!J6</f>
        <v>a</v>
      </c>
      <c r="K6" s="411" t="str">
        <f>Resumo!K6</f>
        <v>a</v>
      </c>
      <c r="L6" s="411" t="str">
        <f>Resumo!L6</f>
        <v>a</v>
      </c>
      <c r="M6" s="411" t="str">
        <f>Resumo!M6</f>
        <v>a</v>
      </c>
      <c r="N6" s="411" t="str">
        <f>Resumo!N6</f>
        <v>a</v>
      </c>
      <c r="O6" s="622"/>
    </row>
    <row r="7" spans="1:21" s="56" customFormat="1" ht="13.5" thickBot="1" x14ac:dyDescent="0.25">
      <c r="A7" s="169"/>
      <c r="B7" s="170"/>
      <c r="C7" s="410">
        <f>Resumo!C7</f>
        <v>44408</v>
      </c>
      <c r="D7" s="410">
        <f>Resumo!D7</f>
        <v>44439</v>
      </c>
      <c r="E7" s="410">
        <f>Resumo!E7</f>
        <v>44469</v>
      </c>
      <c r="F7" s="410">
        <f>Resumo!F7</f>
        <v>44500</v>
      </c>
      <c r="G7" s="410">
        <f>Resumo!G7</f>
        <v>44530</v>
      </c>
      <c r="H7" s="410">
        <f>Resumo!H7</f>
        <v>44561</v>
      </c>
      <c r="I7" s="410">
        <f>Resumo!I7</f>
        <v>44592</v>
      </c>
      <c r="J7" s="410">
        <f>Resumo!J7</f>
        <v>44620</v>
      </c>
      <c r="K7" s="410">
        <f>Resumo!K7</f>
        <v>43921</v>
      </c>
      <c r="L7" s="410">
        <f>Resumo!L7</f>
        <v>44681</v>
      </c>
      <c r="M7" s="410">
        <f>Resumo!M7</f>
        <v>44712</v>
      </c>
      <c r="N7" s="410">
        <f>Resumo!N7</f>
        <v>44742</v>
      </c>
      <c r="O7" s="623"/>
    </row>
    <row r="8" spans="1:21" s="56" customFormat="1" ht="24.75" customHeight="1" thickBot="1" x14ac:dyDescent="0.25">
      <c r="A8" s="171" t="s">
        <v>275</v>
      </c>
      <c r="B8" s="172"/>
      <c r="C8" s="181">
        <v>0</v>
      </c>
      <c r="D8" s="182">
        <f>C54</f>
        <v>1268155.51</v>
      </c>
      <c r="E8" s="182">
        <f>D54</f>
        <v>2416252.04</v>
      </c>
      <c r="F8" s="182">
        <f t="shared" ref="F8:N8" si="0">E54</f>
        <v>3543094.68</v>
      </c>
      <c r="G8" s="182">
        <f t="shared" si="0"/>
        <v>3543094.68</v>
      </c>
      <c r="H8" s="182">
        <f t="shared" si="0"/>
        <v>3543094.68</v>
      </c>
      <c r="I8" s="182">
        <f t="shared" si="0"/>
        <v>3543094.68</v>
      </c>
      <c r="J8" s="182">
        <f t="shared" si="0"/>
        <v>3543094.68</v>
      </c>
      <c r="K8" s="182">
        <f t="shared" si="0"/>
        <v>3543094.68</v>
      </c>
      <c r="L8" s="182">
        <f t="shared" si="0"/>
        <v>3543094.68</v>
      </c>
      <c r="M8" s="182">
        <f t="shared" si="0"/>
        <v>3543094.68</v>
      </c>
      <c r="N8" s="182">
        <f t="shared" si="0"/>
        <v>3543094.68</v>
      </c>
      <c r="O8" s="173"/>
    </row>
    <row r="9" spans="1:21" s="56" customFormat="1" ht="21" customHeight="1" x14ac:dyDescent="0.2">
      <c r="A9" s="253" t="s">
        <v>273</v>
      </c>
      <c r="B9" s="159"/>
      <c r="C9" s="154"/>
      <c r="D9" s="154"/>
      <c r="E9" s="154"/>
      <c r="F9" s="154"/>
      <c r="G9" s="154"/>
      <c r="H9" s="154"/>
      <c r="I9" s="154"/>
      <c r="J9" s="154"/>
      <c r="K9" s="154"/>
      <c r="L9" s="154"/>
      <c r="M9" s="154"/>
      <c r="N9" s="154"/>
      <c r="O9" s="154"/>
    </row>
    <row r="10" spans="1:21" ht="13.5" customHeight="1" x14ac:dyDescent="0.2">
      <c r="A10" s="155" t="s">
        <v>108</v>
      </c>
      <c r="B10" s="156" t="s">
        <v>251</v>
      </c>
      <c r="C10" s="157">
        <v>119715.15</v>
      </c>
      <c r="D10" s="157">
        <v>127748.27</v>
      </c>
      <c r="E10" s="157">
        <v>129253.24</v>
      </c>
      <c r="F10" s="157">
        <v>0</v>
      </c>
      <c r="G10" s="157">
        <v>0</v>
      </c>
      <c r="H10" s="157">
        <v>0</v>
      </c>
      <c r="I10" s="157">
        <v>0</v>
      </c>
      <c r="J10" s="157">
        <v>0</v>
      </c>
      <c r="K10" s="157">
        <v>0</v>
      </c>
      <c r="L10" s="157">
        <v>0</v>
      </c>
      <c r="M10" s="157">
        <v>0</v>
      </c>
      <c r="N10" s="157">
        <v>0</v>
      </c>
      <c r="O10" s="179">
        <f t="shared" ref="O10:O16" si="1">SUM(C10:N10)</f>
        <v>376716.66</v>
      </c>
    </row>
    <row r="11" spans="1:21" ht="13.5" customHeight="1" x14ac:dyDescent="0.2">
      <c r="A11" s="155" t="s">
        <v>172</v>
      </c>
      <c r="B11" s="156" t="s">
        <v>266</v>
      </c>
      <c r="C11" s="157">
        <v>0</v>
      </c>
      <c r="D11" s="157">
        <v>0</v>
      </c>
      <c r="E11" s="157">
        <v>0</v>
      </c>
      <c r="F11" s="157">
        <v>0</v>
      </c>
      <c r="G11" s="157">
        <v>0</v>
      </c>
      <c r="H11" s="157">
        <v>0</v>
      </c>
      <c r="I11" s="157">
        <v>0</v>
      </c>
      <c r="J11" s="157">
        <v>0</v>
      </c>
      <c r="K11" s="157">
        <v>0</v>
      </c>
      <c r="L11" s="157">
        <v>0</v>
      </c>
      <c r="M11" s="157">
        <v>0</v>
      </c>
      <c r="N11" s="157">
        <v>0</v>
      </c>
      <c r="O11" s="179">
        <f t="shared" si="1"/>
        <v>0</v>
      </c>
    </row>
    <row r="12" spans="1:21" ht="13.5" customHeight="1" x14ac:dyDescent="0.2">
      <c r="A12" s="155" t="s">
        <v>238</v>
      </c>
      <c r="B12" s="156" t="s">
        <v>4</v>
      </c>
      <c r="C12" s="157">
        <v>212826.93</v>
      </c>
      <c r="D12" s="157">
        <v>227108.04</v>
      </c>
      <c r="E12" s="157">
        <v>229783.54</v>
      </c>
      <c r="F12" s="157">
        <v>0</v>
      </c>
      <c r="G12" s="157">
        <v>0</v>
      </c>
      <c r="H12" s="157">
        <v>0</v>
      </c>
      <c r="I12" s="157">
        <v>0</v>
      </c>
      <c r="J12" s="157">
        <v>0</v>
      </c>
      <c r="K12" s="157">
        <v>0</v>
      </c>
      <c r="L12" s="157">
        <v>0</v>
      </c>
      <c r="M12" s="157">
        <v>0</v>
      </c>
      <c r="N12" s="157">
        <v>0</v>
      </c>
      <c r="O12" s="179">
        <f t="shared" si="1"/>
        <v>669718.51</v>
      </c>
    </row>
    <row r="13" spans="1:21" ht="13.5" customHeight="1" x14ac:dyDescent="0.2">
      <c r="A13" s="155" t="s">
        <v>239</v>
      </c>
      <c r="B13" s="156" t="s">
        <v>10</v>
      </c>
      <c r="C13" s="157">
        <v>85130.77</v>
      </c>
      <c r="D13" s="157">
        <v>90843.22</v>
      </c>
      <c r="E13" s="157">
        <v>91913.41</v>
      </c>
      <c r="F13" s="157">
        <v>0</v>
      </c>
      <c r="G13" s="157">
        <v>0</v>
      </c>
      <c r="H13" s="157">
        <v>0</v>
      </c>
      <c r="I13" s="157">
        <v>0</v>
      </c>
      <c r="J13" s="157">
        <v>0</v>
      </c>
      <c r="K13" s="157">
        <v>0</v>
      </c>
      <c r="L13" s="157">
        <v>0</v>
      </c>
      <c r="M13" s="157">
        <v>0</v>
      </c>
      <c r="N13" s="157">
        <v>0</v>
      </c>
      <c r="O13" s="179">
        <f t="shared" si="1"/>
        <v>267887.40000000002</v>
      </c>
    </row>
    <row r="14" spans="1:21" ht="13.5" customHeight="1" x14ac:dyDescent="0.2">
      <c r="A14" s="155" t="s">
        <v>240</v>
      </c>
      <c r="B14" s="156" t="s">
        <v>267</v>
      </c>
      <c r="C14" s="157">
        <v>185604.88</v>
      </c>
      <c r="D14" s="157">
        <v>198059.34</v>
      </c>
      <c r="E14" s="157">
        <v>200392.62</v>
      </c>
      <c r="F14" s="157">
        <v>0</v>
      </c>
      <c r="G14" s="157">
        <v>0</v>
      </c>
      <c r="H14" s="157">
        <v>0</v>
      </c>
      <c r="I14" s="157">
        <v>0</v>
      </c>
      <c r="J14" s="157">
        <v>0</v>
      </c>
      <c r="K14" s="157">
        <v>0</v>
      </c>
      <c r="L14" s="157">
        <v>0</v>
      </c>
      <c r="M14" s="157">
        <v>0</v>
      </c>
      <c r="N14" s="157">
        <v>0</v>
      </c>
      <c r="O14" s="179">
        <f t="shared" si="1"/>
        <v>584056.84</v>
      </c>
    </row>
    <row r="15" spans="1:21" ht="13.5" customHeight="1" x14ac:dyDescent="0.2">
      <c r="A15" s="155" t="s">
        <v>241</v>
      </c>
      <c r="B15" s="156" t="s">
        <v>286</v>
      </c>
      <c r="C15" s="157">
        <v>185604.88</v>
      </c>
      <c r="D15" s="157">
        <v>198059.34</v>
      </c>
      <c r="E15" s="157">
        <v>200392.62</v>
      </c>
      <c r="F15" s="157">
        <v>0</v>
      </c>
      <c r="G15" s="157">
        <v>0</v>
      </c>
      <c r="H15" s="157">
        <v>0</v>
      </c>
      <c r="I15" s="157">
        <v>0</v>
      </c>
      <c r="J15" s="157">
        <v>0</v>
      </c>
      <c r="K15" s="157">
        <v>0</v>
      </c>
      <c r="L15" s="157">
        <v>0</v>
      </c>
      <c r="M15" s="157">
        <v>0</v>
      </c>
      <c r="N15" s="157">
        <v>0</v>
      </c>
      <c r="O15" s="179">
        <f t="shared" si="1"/>
        <v>584056.84</v>
      </c>
    </row>
    <row r="16" spans="1:21" x14ac:dyDescent="0.2">
      <c r="A16" s="155" t="s">
        <v>242</v>
      </c>
      <c r="B16" s="156" t="s">
        <v>268</v>
      </c>
      <c r="C16" s="157">
        <v>61868.29</v>
      </c>
      <c r="D16" s="157">
        <v>66019.78</v>
      </c>
      <c r="E16" s="157">
        <v>66797.539999999994</v>
      </c>
      <c r="F16" s="157">
        <v>0</v>
      </c>
      <c r="G16" s="157">
        <v>0</v>
      </c>
      <c r="H16" s="157">
        <v>0</v>
      </c>
      <c r="I16" s="157">
        <v>0</v>
      </c>
      <c r="J16" s="157">
        <v>0</v>
      </c>
      <c r="K16" s="157">
        <v>0</v>
      </c>
      <c r="L16" s="157">
        <v>0</v>
      </c>
      <c r="M16" s="157">
        <v>0</v>
      </c>
      <c r="N16" s="157">
        <v>0</v>
      </c>
      <c r="O16" s="179">
        <f t="shared" si="1"/>
        <v>194685.61</v>
      </c>
    </row>
    <row r="17" spans="1:15" x14ac:dyDescent="0.2">
      <c r="A17" s="155" t="s">
        <v>243</v>
      </c>
      <c r="B17" s="156" t="s">
        <v>169</v>
      </c>
      <c r="C17" s="157">
        <v>47312.34</v>
      </c>
      <c r="D17" s="157">
        <v>50865.26</v>
      </c>
      <c r="E17" s="157">
        <v>50865.26</v>
      </c>
      <c r="F17" s="157">
        <v>0</v>
      </c>
      <c r="G17" s="157">
        <v>0</v>
      </c>
      <c r="H17" s="157">
        <v>0</v>
      </c>
      <c r="I17" s="157">
        <v>0</v>
      </c>
      <c r="J17" s="157">
        <v>0</v>
      </c>
      <c r="K17" s="157">
        <v>0</v>
      </c>
      <c r="L17" s="157">
        <v>0</v>
      </c>
      <c r="M17" s="157">
        <v>0</v>
      </c>
      <c r="N17" s="157">
        <v>0</v>
      </c>
      <c r="O17" s="179">
        <f t="shared" ref="O17:O22" si="2">SUM(C17:N17)</f>
        <v>149042.86000000002</v>
      </c>
    </row>
    <row r="18" spans="1:15" x14ac:dyDescent="0.2">
      <c r="A18" s="155" t="s">
        <v>244</v>
      </c>
      <c r="B18" s="156" t="s">
        <v>178</v>
      </c>
      <c r="C18" s="157">
        <v>56400</v>
      </c>
      <c r="D18" s="157">
        <v>0</v>
      </c>
      <c r="E18" s="157">
        <v>0</v>
      </c>
      <c r="F18" s="157">
        <v>0</v>
      </c>
      <c r="G18" s="157">
        <v>0</v>
      </c>
      <c r="H18" s="157">
        <v>0</v>
      </c>
      <c r="I18" s="157">
        <v>0</v>
      </c>
      <c r="J18" s="157">
        <v>0</v>
      </c>
      <c r="K18" s="157">
        <v>0</v>
      </c>
      <c r="L18" s="157">
        <v>0</v>
      </c>
      <c r="M18" s="157">
        <v>0</v>
      </c>
      <c r="N18" s="157">
        <v>0</v>
      </c>
      <c r="O18" s="179">
        <f t="shared" si="2"/>
        <v>56400</v>
      </c>
    </row>
    <row r="19" spans="1:15" x14ac:dyDescent="0.2">
      <c r="A19" s="155" t="s">
        <v>245</v>
      </c>
      <c r="B19" s="156" t="s">
        <v>285</v>
      </c>
      <c r="C19" s="157">
        <v>0</v>
      </c>
      <c r="D19" s="157">
        <v>0</v>
      </c>
      <c r="E19" s="157">
        <v>0</v>
      </c>
      <c r="F19" s="157">
        <v>0</v>
      </c>
      <c r="G19" s="157">
        <v>0</v>
      </c>
      <c r="H19" s="157">
        <v>0</v>
      </c>
      <c r="I19" s="157">
        <v>0</v>
      </c>
      <c r="J19" s="157">
        <v>0</v>
      </c>
      <c r="K19" s="157">
        <v>0</v>
      </c>
      <c r="L19" s="157">
        <v>0</v>
      </c>
      <c r="M19" s="157">
        <v>0</v>
      </c>
      <c r="N19" s="157">
        <v>0</v>
      </c>
      <c r="O19" s="179">
        <f t="shared" si="2"/>
        <v>0</v>
      </c>
    </row>
    <row r="20" spans="1:15" x14ac:dyDescent="0.2">
      <c r="A20" s="155" t="s">
        <v>246</v>
      </c>
      <c r="B20" s="156" t="s">
        <v>175</v>
      </c>
      <c r="C20" s="157">
        <v>0</v>
      </c>
      <c r="D20" s="157">
        <v>0</v>
      </c>
      <c r="E20" s="157">
        <v>0</v>
      </c>
      <c r="F20" s="157">
        <v>0</v>
      </c>
      <c r="G20" s="157">
        <v>0</v>
      </c>
      <c r="H20" s="157">
        <v>0</v>
      </c>
      <c r="I20" s="157">
        <v>0</v>
      </c>
      <c r="J20" s="157">
        <v>0</v>
      </c>
      <c r="K20" s="157">
        <v>0</v>
      </c>
      <c r="L20" s="157">
        <v>0</v>
      </c>
      <c r="M20" s="157">
        <v>0</v>
      </c>
      <c r="N20" s="157">
        <v>0</v>
      </c>
      <c r="O20" s="179">
        <f t="shared" si="2"/>
        <v>0</v>
      </c>
    </row>
    <row r="21" spans="1:15" x14ac:dyDescent="0.2">
      <c r="A21" s="155" t="s">
        <v>247</v>
      </c>
      <c r="B21" s="156" t="s">
        <v>393</v>
      </c>
      <c r="C21" s="157">
        <v>306090</v>
      </c>
      <c r="D21" s="157">
        <v>339420</v>
      </c>
      <c r="E21" s="157">
        <v>339420</v>
      </c>
      <c r="F21" s="157">
        <v>0</v>
      </c>
      <c r="G21" s="157">
        <v>0</v>
      </c>
      <c r="H21" s="157">
        <v>0</v>
      </c>
      <c r="I21" s="157">
        <v>0</v>
      </c>
      <c r="J21" s="157">
        <v>0</v>
      </c>
      <c r="K21" s="157">
        <v>0</v>
      </c>
      <c r="L21" s="157">
        <v>0</v>
      </c>
      <c r="M21" s="157">
        <v>0</v>
      </c>
      <c r="N21" s="157">
        <v>0</v>
      </c>
      <c r="O21" s="179">
        <f t="shared" si="2"/>
        <v>984930</v>
      </c>
    </row>
    <row r="22" spans="1:15" ht="24" x14ac:dyDescent="0.2">
      <c r="A22" s="155" t="s">
        <v>392</v>
      </c>
      <c r="B22" s="156" t="s">
        <v>394</v>
      </c>
      <c r="C22" s="157">
        <v>9462.4699999999993</v>
      </c>
      <c r="D22" s="157">
        <v>10173.049999999999</v>
      </c>
      <c r="E22" s="157">
        <v>10173.049999999999</v>
      </c>
      <c r="F22" s="157"/>
      <c r="G22" s="157"/>
      <c r="H22" s="157"/>
      <c r="I22" s="157">
        <v>0</v>
      </c>
      <c r="J22" s="157">
        <v>0</v>
      </c>
      <c r="K22" s="157">
        <v>0</v>
      </c>
      <c r="L22" s="157">
        <v>0</v>
      </c>
      <c r="M22" s="157">
        <v>0</v>
      </c>
      <c r="N22" s="157">
        <v>0</v>
      </c>
      <c r="O22" s="179">
        <f t="shared" si="2"/>
        <v>29808.569999999996</v>
      </c>
    </row>
    <row r="23" spans="1:15" ht="24.75" customHeight="1" thickBot="1" x14ac:dyDescent="0.25">
      <c r="A23" s="174" t="s">
        <v>274</v>
      </c>
      <c r="B23" s="175"/>
      <c r="C23" s="180">
        <f>SUBTOTAL(109,C10:C22)</f>
        <v>1270015.71</v>
      </c>
      <c r="D23" s="180">
        <f>SUBTOTAL(109,D10:D22)</f>
        <v>1308296.3</v>
      </c>
      <c r="E23" s="180">
        <f>SUBTOTAL(109,E10:E22)</f>
        <v>1318991.28</v>
      </c>
      <c r="F23" s="180">
        <f t="shared" ref="F23:N23" si="3">SUBTOTAL(109,F10:F22)</f>
        <v>0</v>
      </c>
      <c r="G23" s="180">
        <f t="shared" si="3"/>
        <v>0</v>
      </c>
      <c r="H23" s="180">
        <f t="shared" si="3"/>
        <v>0</v>
      </c>
      <c r="I23" s="180">
        <f t="shared" si="3"/>
        <v>0</v>
      </c>
      <c r="J23" s="180">
        <f t="shared" si="3"/>
        <v>0</v>
      </c>
      <c r="K23" s="180">
        <f t="shared" si="3"/>
        <v>0</v>
      </c>
      <c r="L23" s="180">
        <f t="shared" si="3"/>
        <v>0</v>
      </c>
      <c r="M23" s="180">
        <f t="shared" si="3"/>
        <v>0</v>
      </c>
      <c r="N23" s="180">
        <f t="shared" si="3"/>
        <v>0</v>
      </c>
      <c r="O23" s="180">
        <f>SUM(C23:N23)</f>
        <v>3897303.29</v>
      </c>
    </row>
    <row r="24" spans="1:15" ht="21" customHeight="1" x14ac:dyDescent="0.2">
      <c r="A24" s="624" t="s">
        <v>305</v>
      </c>
      <c r="B24" s="624"/>
      <c r="C24" s="161"/>
      <c r="D24" s="158"/>
      <c r="E24" s="158"/>
      <c r="F24" s="158"/>
      <c r="G24" s="158"/>
      <c r="H24" s="158"/>
      <c r="I24" s="158"/>
      <c r="J24" s="158"/>
      <c r="K24" s="158"/>
      <c r="L24" s="158"/>
      <c r="M24" s="158"/>
      <c r="N24" s="158"/>
      <c r="O24" s="179"/>
    </row>
    <row r="25" spans="1:15" ht="13.5" customHeight="1" x14ac:dyDescent="0.2">
      <c r="A25" s="155" t="s">
        <v>108</v>
      </c>
      <c r="B25" s="156" t="s">
        <v>251</v>
      </c>
      <c r="C25" s="157">
        <v>0</v>
      </c>
      <c r="D25" s="157">
        <v>0</v>
      </c>
      <c r="E25" s="157">
        <v>0</v>
      </c>
      <c r="F25" s="157">
        <v>0</v>
      </c>
      <c r="G25" s="157">
        <v>0</v>
      </c>
      <c r="H25" s="157">
        <v>0</v>
      </c>
      <c r="I25" s="157">
        <v>0</v>
      </c>
      <c r="J25" s="157">
        <v>0</v>
      </c>
      <c r="K25" s="157">
        <v>0</v>
      </c>
      <c r="L25" s="157">
        <v>0</v>
      </c>
      <c r="M25" s="157">
        <v>0</v>
      </c>
      <c r="N25" s="157">
        <v>0</v>
      </c>
      <c r="O25" s="179">
        <f>SUM(C25:N25)</f>
        <v>0</v>
      </c>
    </row>
    <row r="26" spans="1:15" ht="13.5" customHeight="1" x14ac:dyDescent="0.2">
      <c r="A26" s="155" t="s">
        <v>172</v>
      </c>
      <c r="B26" s="156" t="s">
        <v>266</v>
      </c>
      <c r="C26" s="157">
        <v>0</v>
      </c>
      <c r="D26" s="157">
        <v>0</v>
      </c>
      <c r="E26" s="157">
        <v>0</v>
      </c>
      <c r="F26" s="157">
        <v>0</v>
      </c>
      <c r="G26" s="157">
        <v>0</v>
      </c>
      <c r="H26" s="157">
        <v>0</v>
      </c>
      <c r="I26" s="157">
        <v>0</v>
      </c>
      <c r="J26" s="157">
        <v>0</v>
      </c>
      <c r="K26" s="157">
        <v>0</v>
      </c>
      <c r="L26" s="157">
        <v>0</v>
      </c>
      <c r="M26" s="157">
        <v>0</v>
      </c>
      <c r="N26" s="157">
        <v>0</v>
      </c>
      <c r="O26" s="179">
        <f t="shared" ref="O26:O31" si="4">SUM(C26:N26)</f>
        <v>0</v>
      </c>
    </row>
    <row r="27" spans="1:15" ht="13.5" customHeight="1" x14ac:dyDescent="0.2">
      <c r="A27" s="155" t="s">
        <v>238</v>
      </c>
      <c r="B27" s="156" t="s">
        <v>4</v>
      </c>
      <c r="C27" s="157">
        <v>0</v>
      </c>
      <c r="D27" s="157">
        <v>0</v>
      </c>
      <c r="E27" s="157">
        <v>0</v>
      </c>
      <c r="F27" s="157">
        <v>0</v>
      </c>
      <c r="G27" s="157">
        <v>0</v>
      </c>
      <c r="H27" s="157">
        <v>0</v>
      </c>
      <c r="I27" s="157">
        <v>0</v>
      </c>
      <c r="J27" s="157">
        <v>0</v>
      </c>
      <c r="K27" s="157">
        <v>0</v>
      </c>
      <c r="L27" s="157">
        <v>0</v>
      </c>
      <c r="M27" s="157">
        <v>0</v>
      </c>
      <c r="N27" s="157">
        <v>0</v>
      </c>
      <c r="O27" s="179">
        <f t="shared" si="4"/>
        <v>0</v>
      </c>
    </row>
    <row r="28" spans="1:15" ht="13.5" customHeight="1" x14ac:dyDescent="0.2">
      <c r="A28" s="155" t="s">
        <v>239</v>
      </c>
      <c r="B28" s="156" t="s">
        <v>10</v>
      </c>
      <c r="C28" s="157">
        <v>0</v>
      </c>
      <c r="D28" s="157">
        <v>0</v>
      </c>
      <c r="E28" s="157">
        <v>0</v>
      </c>
      <c r="F28" s="157">
        <v>0</v>
      </c>
      <c r="G28" s="157">
        <v>0</v>
      </c>
      <c r="H28" s="157">
        <v>0</v>
      </c>
      <c r="I28" s="157">
        <v>0</v>
      </c>
      <c r="J28" s="157">
        <v>0</v>
      </c>
      <c r="K28" s="157">
        <v>0</v>
      </c>
      <c r="L28" s="157">
        <v>0</v>
      </c>
      <c r="M28" s="157">
        <v>0</v>
      </c>
      <c r="N28" s="157">
        <v>0</v>
      </c>
      <c r="O28" s="179">
        <f>SUM(C28:N28)</f>
        <v>0</v>
      </c>
    </row>
    <row r="29" spans="1:15" ht="13.5" customHeight="1" x14ac:dyDescent="0.2">
      <c r="A29" s="155" t="s">
        <v>240</v>
      </c>
      <c r="B29" s="156" t="s">
        <v>267</v>
      </c>
      <c r="C29" s="157">
        <v>0</v>
      </c>
      <c r="D29" s="157">
        <v>0</v>
      </c>
      <c r="E29" s="157">
        <v>0</v>
      </c>
      <c r="F29" s="157">
        <v>0</v>
      </c>
      <c r="G29" s="157">
        <v>0</v>
      </c>
      <c r="H29" s="157">
        <v>0</v>
      </c>
      <c r="I29" s="157">
        <v>0</v>
      </c>
      <c r="J29" s="157">
        <v>0</v>
      </c>
      <c r="K29" s="157">
        <v>0</v>
      </c>
      <c r="L29" s="157">
        <v>0</v>
      </c>
      <c r="M29" s="157">
        <v>0</v>
      </c>
      <c r="N29" s="157">
        <v>0</v>
      </c>
      <c r="O29" s="179">
        <f>SUM(C29:N29)</f>
        <v>0</v>
      </c>
    </row>
    <row r="30" spans="1:15" ht="13.5" customHeight="1" x14ac:dyDescent="0.2">
      <c r="A30" s="155" t="s">
        <v>241</v>
      </c>
      <c r="B30" s="156" t="s">
        <v>286</v>
      </c>
      <c r="C30" s="157">
        <v>0</v>
      </c>
      <c r="D30" s="157">
        <v>0</v>
      </c>
      <c r="E30" s="157">
        <v>0</v>
      </c>
      <c r="F30" s="157">
        <v>0</v>
      </c>
      <c r="G30" s="157">
        <v>0</v>
      </c>
      <c r="H30" s="157">
        <v>0</v>
      </c>
      <c r="I30" s="157">
        <v>0</v>
      </c>
      <c r="J30" s="157">
        <v>0</v>
      </c>
      <c r="K30" s="157">
        <v>0</v>
      </c>
      <c r="L30" s="157">
        <v>0</v>
      </c>
      <c r="M30" s="157">
        <v>0</v>
      </c>
      <c r="N30" s="157">
        <v>0</v>
      </c>
      <c r="O30" s="179">
        <f t="shared" si="4"/>
        <v>0</v>
      </c>
    </row>
    <row r="31" spans="1:15" ht="13.5" customHeight="1" x14ac:dyDescent="0.2">
      <c r="A31" s="155" t="s">
        <v>242</v>
      </c>
      <c r="B31" s="156" t="s">
        <v>268</v>
      </c>
      <c r="C31" s="157">
        <v>0</v>
      </c>
      <c r="D31" s="157">
        <v>0</v>
      </c>
      <c r="E31" s="157">
        <v>0</v>
      </c>
      <c r="F31" s="157">
        <v>0</v>
      </c>
      <c r="G31" s="157">
        <v>0</v>
      </c>
      <c r="H31" s="157">
        <v>0</v>
      </c>
      <c r="I31" s="157">
        <v>0</v>
      </c>
      <c r="J31" s="157">
        <v>0</v>
      </c>
      <c r="K31" s="157">
        <v>0</v>
      </c>
      <c r="L31" s="157">
        <v>0</v>
      </c>
      <c r="M31" s="157">
        <v>0</v>
      </c>
      <c r="N31" s="157">
        <v>0</v>
      </c>
      <c r="O31" s="179">
        <f t="shared" si="4"/>
        <v>0</v>
      </c>
    </row>
    <row r="32" spans="1:15" ht="13.5" customHeight="1" x14ac:dyDescent="0.2">
      <c r="A32" s="155" t="s">
        <v>243</v>
      </c>
      <c r="B32" s="156" t="s">
        <v>169</v>
      </c>
      <c r="C32" s="157">
        <v>0</v>
      </c>
      <c r="D32" s="157">
        <v>0</v>
      </c>
      <c r="E32" s="157">
        <v>0</v>
      </c>
      <c r="F32" s="157">
        <v>0</v>
      </c>
      <c r="G32" s="157">
        <v>0</v>
      </c>
      <c r="H32" s="157">
        <v>0</v>
      </c>
      <c r="I32" s="157">
        <v>0</v>
      </c>
      <c r="J32" s="157">
        <v>0</v>
      </c>
      <c r="K32" s="157">
        <v>0</v>
      </c>
      <c r="L32" s="157">
        <v>0</v>
      </c>
      <c r="M32" s="157">
        <v>0</v>
      </c>
      <c r="N32" s="157">
        <v>0</v>
      </c>
      <c r="O32" s="179">
        <f t="shared" ref="O32:O37" si="5">SUM(C32:N32)</f>
        <v>0</v>
      </c>
    </row>
    <row r="33" spans="1:15" ht="13.5" customHeight="1" x14ac:dyDescent="0.2">
      <c r="A33" s="155" t="s">
        <v>244</v>
      </c>
      <c r="B33" s="156" t="s">
        <v>178</v>
      </c>
      <c r="C33" s="157">
        <v>0</v>
      </c>
      <c r="D33" s="157">
        <v>0</v>
      </c>
      <c r="E33" s="157">
        <v>0</v>
      </c>
      <c r="F33" s="157">
        <v>0</v>
      </c>
      <c r="G33" s="157">
        <v>0</v>
      </c>
      <c r="H33" s="157">
        <v>0</v>
      </c>
      <c r="I33" s="157">
        <v>0</v>
      </c>
      <c r="J33" s="157">
        <v>0</v>
      </c>
      <c r="K33" s="157">
        <v>0</v>
      </c>
      <c r="L33" s="157">
        <v>0</v>
      </c>
      <c r="M33" s="157">
        <v>0</v>
      </c>
      <c r="N33" s="157">
        <v>0</v>
      </c>
      <c r="O33" s="179">
        <f t="shared" si="5"/>
        <v>0</v>
      </c>
    </row>
    <row r="34" spans="1:15" ht="13.5" customHeight="1" x14ac:dyDescent="0.2">
      <c r="A34" s="155" t="s">
        <v>245</v>
      </c>
      <c r="B34" s="156" t="s">
        <v>285</v>
      </c>
      <c r="C34" s="157">
        <v>0</v>
      </c>
      <c r="D34" s="157">
        <v>0</v>
      </c>
      <c r="E34" s="157">
        <v>0</v>
      </c>
      <c r="F34" s="157">
        <v>0</v>
      </c>
      <c r="G34" s="157">
        <v>0</v>
      </c>
      <c r="H34" s="157">
        <v>0</v>
      </c>
      <c r="I34" s="157">
        <v>0</v>
      </c>
      <c r="J34" s="157">
        <v>0</v>
      </c>
      <c r="K34" s="157">
        <v>0</v>
      </c>
      <c r="L34" s="157">
        <v>0</v>
      </c>
      <c r="M34" s="157">
        <v>0</v>
      </c>
      <c r="N34" s="157">
        <v>0</v>
      </c>
      <c r="O34" s="179">
        <f t="shared" si="5"/>
        <v>0</v>
      </c>
    </row>
    <row r="35" spans="1:15" ht="13.5" customHeight="1" x14ac:dyDescent="0.2">
      <c r="A35" s="155" t="s">
        <v>246</v>
      </c>
      <c r="B35" s="156" t="s">
        <v>175</v>
      </c>
      <c r="C35" s="157">
        <v>0</v>
      </c>
      <c r="D35" s="157">
        <v>0</v>
      </c>
      <c r="E35" s="157">
        <v>0</v>
      </c>
      <c r="F35" s="157">
        <v>0</v>
      </c>
      <c r="G35" s="157">
        <v>0</v>
      </c>
      <c r="H35" s="157">
        <v>0</v>
      </c>
      <c r="I35" s="157">
        <v>0</v>
      </c>
      <c r="J35" s="157">
        <v>0</v>
      </c>
      <c r="K35" s="157">
        <v>0</v>
      </c>
      <c r="L35" s="157">
        <v>0</v>
      </c>
      <c r="M35" s="157">
        <v>0</v>
      </c>
      <c r="N35" s="157">
        <v>0</v>
      </c>
      <c r="O35" s="179">
        <f t="shared" si="5"/>
        <v>0</v>
      </c>
    </row>
    <row r="36" spans="1:15" ht="13.5" customHeight="1" x14ac:dyDescent="0.2">
      <c r="A36" s="155" t="s">
        <v>247</v>
      </c>
      <c r="B36" s="156" t="s">
        <v>393</v>
      </c>
      <c r="C36" s="157">
        <v>0</v>
      </c>
      <c r="D36" s="157">
        <v>0</v>
      </c>
      <c r="E36" s="157">
        <v>0</v>
      </c>
      <c r="F36" s="157">
        <v>0</v>
      </c>
      <c r="G36" s="157">
        <v>0</v>
      </c>
      <c r="H36" s="157">
        <v>0</v>
      </c>
      <c r="I36" s="157">
        <v>0</v>
      </c>
      <c r="J36" s="157">
        <v>0</v>
      </c>
      <c r="K36" s="157">
        <v>0</v>
      </c>
      <c r="L36" s="157">
        <v>0</v>
      </c>
      <c r="M36" s="157">
        <v>0</v>
      </c>
      <c r="N36" s="157">
        <v>0</v>
      </c>
      <c r="O36" s="179">
        <f t="shared" si="5"/>
        <v>0</v>
      </c>
    </row>
    <row r="37" spans="1:15" ht="24" x14ac:dyDescent="0.2">
      <c r="A37" s="155" t="s">
        <v>392</v>
      </c>
      <c r="B37" s="156" t="s">
        <v>394</v>
      </c>
      <c r="C37" s="157">
        <v>0</v>
      </c>
      <c r="D37" s="157">
        <v>0</v>
      </c>
      <c r="E37" s="157">
        <v>0</v>
      </c>
      <c r="F37" s="157">
        <v>0</v>
      </c>
      <c r="G37" s="157">
        <v>0</v>
      </c>
      <c r="H37" s="157">
        <v>0</v>
      </c>
      <c r="I37" s="157">
        <v>0</v>
      </c>
      <c r="J37" s="157">
        <v>0</v>
      </c>
      <c r="K37" s="157">
        <v>0</v>
      </c>
      <c r="L37" s="157">
        <v>0</v>
      </c>
      <c r="M37" s="157">
        <v>0</v>
      </c>
      <c r="N37" s="157">
        <v>0</v>
      </c>
      <c r="O37" s="179">
        <f t="shared" si="5"/>
        <v>0</v>
      </c>
    </row>
    <row r="38" spans="1:15" ht="24.75" customHeight="1" thickBot="1" x14ac:dyDescent="0.25">
      <c r="A38" s="174" t="s">
        <v>306</v>
      </c>
      <c r="B38" s="175"/>
      <c r="C38" s="180">
        <f>SUBTOTAL(109,C25:C37)</f>
        <v>0</v>
      </c>
      <c r="D38" s="180">
        <f>SUBTOTAL(109,D25:D37)</f>
        <v>0</v>
      </c>
      <c r="E38" s="180">
        <f>SUBTOTAL(109,E25:E37)</f>
        <v>0</v>
      </c>
      <c r="F38" s="180">
        <f t="shared" ref="F38:N38" si="6">SUBTOTAL(109,F25:F37)</f>
        <v>0</v>
      </c>
      <c r="G38" s="180">
        <f t="shared" si="6"/>
        <v>0</v>
      </c>
      <c r="H38" s="180">
        <f t="shared" si="6"/>
        <v>0</v>
      </c>
      <c r="I38" s="180">
        <f t="shared" si="6"/>
        <v>0</v>
      </c>
      <c r="J38" s="180">
        <f t="shared" si="6"/>
        <v>0</v>
      </c>
      <c r="K38" s="180">
        <f t="shared" si="6"/>
        <v>0</v>
      </c>
      <c r="L38" s="180">
        <f t="shared" si="6"/>
        <v>0</v>
      </c>
      <c r="M38" s="180">
        <f t="shared" si="6"/>
        <v>0</v>
      </c>
      <c r="N38" s="180">
        <f t="shared" si="6"/>
        <v>0</v>
      </c>
      <c r="O38" s="180">
        <f>SUM(C38:N38)</f>
        <v>0</v>
      </c>
    </row>
    <row r="39" spans="1:15" ht="21" customHeight="1" x14ac:dyDescent="0.2">
      <c r="A39" s="624" t="s">
        <v>303</v>
      </c>
      <c r="B39" s="624"/>
      <c r="C39" s="161"/>
      <c r="D39" s="158"/>
      <c r="E39" s="158"/>
      <c r="F39" s="158"/>
      <c r="G39" s="158"/>
      <c r="H39" s="158"/>
      <c r="I39" s="158"/>
      <c r="J39" s="158"/>
      <c r="K39" s="158"/>
      <c r="L39" s="158"/>
      <c r="M39" s="158"/>
      <c r="N39" s="158"/>
      <c r="O39" s="179"/>
    </row>
    <row r="40" spans="1:15" ht="13.5" customHeight="1" x14ac:dyDescent="0.2">
      <c r="A40" s="155" t="s">
        <v>108</v>
      </c>
      <c r="B40" s="156" t="s">
        <v>251</v>
      </c>
      <c r="C40" s="179">
        <f>'Analítico Cx.'!C34</f>
        <v>0</v>
      </c>
      <c r="D40" s="179">
        <f>'Analítico Cx.'!D34</f>
        <v>0</v>
      </c>
      <c r="E40" s="179">
        <f>'Analítico Cx.'!E34</f>
        <v>0</v>
      </c>
      <c r="F40" s="179">
        <f>'Analítico Cx.'!F34</f>
        <v>0</v>
      </c>
      <c r="G40" s="179">
        <f>'Analítico Cx.'!G34</f>
        <v>0</v>
      </c>
      <c r="H40" s="179">
        <f>'Analítico Cx.'!H34</f>
        <v>0</v>
      </c>
      <c r="I40" s="179">
        <f>'Analítico Cx.'!I34</f>
        <v>0</v>
      </c>
      <c r="J40" s="179">
        <f>'Analítico Cx.'!J34</f>
        <v>0</v>
      </c>
      <c r="K40" s="179">
        <f>'Analítico Cx.'!K34</f>
        <v>0</v>
      </c>
      <c r="L40" s="179">
        <f>'Analítico Cx.'!L34</f>
        <v>0</v>
      </c>
      <c r="M40" s="179">
        <f>'Analítico Cx.'!M34</f>
        <v>0</v>
      </c>
      <c r="N40" s="179">
        <f>'Analítico Cx.'!N34</f>
        <v>0</v>
      </c>
      <c r="O40" s="179">
        <f t="shared" ref="O40:O53" si="7">SUM(C40:N40)</f>
        <v>0</v>
      </c>
    </row>
    <row r="41" spans="1:15" ht="13.5" customHeight="1" x14ac:dyDescent="0.2">
      <c r="A41" s="155" t="s">
        <v>172</v>
      </c>
      <c r="B41" s="156" t="s">
        <v>266</v>
      </c>
      <c r="C41" s="179">
        <f>'Analítico Cx.'!C35</f>
        <v>0</v>
      </c>
      <c r="D41" s="179">
        <f>'Analítico Cx.'!D35</f>
        <v>0</v>
      </c>
      <c r="E41" s="179">
        <f>'Analítico Cx.'!E35</f>
        <v>0</v>
      </c>
      <c r="F41" s="179">
        <f>'Analítico Cx.'!F35</f>
        <v>0</v>
      </c>
      <c r="G41" s="179">
        <f>'Analítico Cx.'!G35</f>
        <v>0</v>
      </c>
      <c r="H41" s="179">
        <f>'Analítico Cx.'!H35</f>
        <v>0</v>
      </c>
      <c r="I41" s="179">
        <f>'Analítico Cx.'!I35</f>
        <v>0</v>
      </c>
      <c r="J41" s="179">
        <f>'Analítico Cx.'!J35</f>
        <v>0</v>
      </c>
      <c r="K41" s="179">
        <f>'Analítico Cx.'!K35</f>
        <v>0</v>
      </c>
      <c r="L41" s="179">
        <f>'Analítico Cx.'!L35</f>
        <v>0</v>
      </c>
      <c r="M41" s="179">
        <f>'Analítico Cx.'!M35</f>
        <v>0</v>
      </c>
      <c r="N41" s="179">
        <f>'Analítico Cx.'!N35</f>
        <v>0</v>
      </c>
      <c r="O41" s="179">
        <f t="shared" si="7"/>
        <v>0</v>
      </c>
    </row>
    <row r="42" spans="1:15" ht="13.5" customHeight="1" x14ac:dyDescent="0.2">
      <c r="A42" s="155" t="s">
        <v>238</v>
      </c>
      <c r="B42" s="156" t="s">
        <v>4</v>
      </c>
      <c r="C42" s="179">
        <f>'Analítico Cx.'!C36</f>
        <v>0</v>
      </c>
      <c r="D42" s="179">
        <f>'Analítico Cx.'!D36</f>
        <v>122934.53</v>
      </c>
      <c r="E42" s="179">
        <f>'Analítico Cx.'!E36</f>
        <v>145523.98000000001</v>
      </c>
      <c r="F42" s="179">
        <f>'Analítico Cx.'!F36</f>
        <v>0</v>
      </c>
      <c r="G42" s="179">
        <f>'Analítico Cx.'!G36</f>
        <v>0</v>
      </c>
      <c r="H42" s="179">
        <f>'Analítico Cx.'!H36</f>
        <v>0</v>
      </c>
      <c r="I42" s="179">
        <f>'Analítico Cx.'!I36</f>
        <v>0</v>
      </c>
      <c r="J42" s="179">
        <f>'Analítico Cx.'!J36</f>
        <v>0</v>
      </c>
      <c r="K42" s="179">
        <f>'Analítico Cx.'!K36</f>
        <v>0</v>
      </c>
      <c r="L42" s="179">
        <f>'Analítico Cx.'!L36</f>
        <v>0</v>
      </c>
      <c r="M42" s="179">
        <f>'Analítico Cx.'!M36</f>
        <v>0</v>
      </c>
      <c r="N42" s="179">
        <f>'Analítico Cx.'!N36</f>
        <v>0</v>
      </c>
      <c r="O42" s="179">
        <f t="shared" si="7"/>
        <v>268458.51</v>
      </c>
    </row>
    <row r="43" spans="1:15" ht="13.5" customHeight="1" x14ac:dyDescent="0.2">
      <c r="A43" s="155" t="s">
        <v>239</v>
      </c>
      <c r="B43" s="156" t="s">
        <v>10</v>
      </c>
      <c r="C43" s="179">
        <f>'Analítico Cx.'!C37</f>
        <v>0</v>
      </c>
      <c r="D43" s="179">
        <f>'Analítico Cx.'!D37</f>
        <v>27.93</v>
      </c>
      <c r="E43" s="179">
        <f>'Analítico Cx.'!E37</f>
        <v>2276.5600000000004</v>
      </c>
      <c r="F43" s="179">
        <f>'Analítico Cx.'!F37</f>
        <v>0</v>
      </c>
      <c r="G43" s="179">
        <f>'Analítico Cx.'!G37</f>
        <v>0</v>
      </c>
      <c r="H43" s="179">
        <f>'Analítico Cx.'!H37</f>
        <v>0</v>
      </c>
      <c r="I43" s="179">
        <f>'Analítico Cx.'!I37</f>
        <v>0</v>
      </c>
      <c r="J43" s="179">
        <f>'Analítico Cx.'!J37</f>
        <v>0</v>
      </c>
      <c r="K43" s="179">
        <f>'Analítico Cx.'!K37</f>
        <v>0</v>
      </c>
      <c r="L43" s="179">
        <f>'Analítico Cx.'!L37</f>
        <v>0</v>
      </c>
      <c r="M43" s="179">
        <f>'Analítico Cx.'!M37</f>
        <v>0</v>
      </c>
      <c r="N43" s="179">
        <f>'Analítico Cx.'!N37</f>
        <v>0</v>
      </c>
      <c r="O43" s="179">
        <f t="shared" si="7"/>
        <v>2304.4900000000002</v>
      </c>
    </row>
    <row r="44" spans="1:15" ht="13.5" customHeight="1" x14ac:dyDescent="0.2">
      <c r="A44" s="155" t="s">
        <v>240</v>
      </c>
      <c r="B44" s="156" t="s">
        <v>267</v>
      </c>
      <c r="C44" s="179">
        <f>'Analítico Cx.'!C38</f>
        <v>818.4</v>
      </c>
      <c r="D44" s="179">
        <f>'Analítico Cx.'!D38</f>
        <v>1956.09</v>
      </c>
      <c r="E44" s="179">
        <f>'Analítico Cx.'!E38</f>
        <v>4776.3899999999994</v>
      </c>
      <c r="F44" s="179">
        <f>'Analítico Cx.'!F38</f>
        <v>0</v>
      </c>
      <c r="G44" s="179">
        <f>'Analítico Cx.'!G38</f>
        <v>0</v>
      </c>
      <c r="H44" s="179">
        <f>'Analítico Cx.'!H38</f>
        <v>0</v>
      </c>
      <c r="I44" s="179">
        <f>'Analítico Cx.'!I38</f>
        <v>0</v>
      </c>
      <c r="J44" s="179">
        <f>'Analítico Cx.'!J38</f>
        <v>0</v>
      </c>
      <c r="K44" s="179">
        <f>'Analítico Cx.'!K38</f>
        <v>0</v>
      </c>
      <c r="L44" s="179">
        <f>'Analítico Cx.'!L38</f>
        <v>0</v>
      </c>
      <c r="M44" s="179">
        <f>'Analítico Cx.'!M38</f>
        <v>0</v>
      </c>
      <c r="N44" s="179">
        <f>'Analítico Cx.'!N38</f>
        <v>0</v>
      </c>
      <c r="O44" s="179">
        <f t="shared" si="7"/>
        <v>7550.8799999999992</v>
      </c>
    </row>
    <row r="45" spans="1:15" ht="13.5" customHeight="1" x14ac:dyDescent="0.2">
      <c r="A45" s="155" t="s">
        <v>241</v>
      </c>
      <c r="B45" s="156" t="s">
        <v>286</v>
      </c>
      <c r="C45" s="179">
        <f>'Analítico Cx.'!C39</f>
        <v>781.35</v>
      </c>
      <c r="D45" s="179">
        <f>'Analítico Cx.'!D39</f>
        <v>2552.7200000000003</v>
      </c>
      <c r="E45" s="179">
        <f>'Analítico Cx.'!E39</f>
        <v>4502.5599999999995</v>
      </c>
      <c r="F45" s="179">
        <f>'Analítico Cx.'!F39</f>
        <v>0</v>
      </c>
      <c r="G45" s="179">
        <f>'Analítico Cx.'!G39</f>
        <v>0</v>
      </c>
      <c r="H45" s="179">
        <f>'Analítico Cx.'!H39</f>
        <v>0</v>
      </c>
      <c r="I45" s="179">
        <f>'Analítico Cx.'!I39</f>
        <v>0</v>
      </c>
      <c r="J45" s="179">
        <f>'Analítico Cx.'!J39</f>
        <v>0</v>
      </c>
      <c r="K45" s="179">
        <f>'Analítico Cx.'!K39</f>
        <v>0</v>
      </c>
      <c r="L45" s="179">
        <f>'Analítico Cx.'!L39</f>
        <v>0</v>
      </c>
      <c r="M45" s="179">
        <f>'Analítico Cx.'!M39</f>
        <v>0</v>
      </c>
      <c r="N45" s="179">
        <f>'Analítico Cx.'!N39</f>
        <v>0</v>
      </c>
      <c r="O45" s="179">
        <f t="shared" si="7"/>
        <v>7836.6299999999992</v>
      </c>
    </row>
    <row r="46" spans="1:15" ht="13.5" customHeight="1" x14ac:dyDescent="0.2">
      <c r="A46" s="155" t="s">
        <v>242</v>
      </c>
      <c r="B46" s="156" t="s">
        <v>268</v>
      </c>
      <c r="C46" s="179">
        <f>'Analítico Cx.'!C40</f>
        <v>260.45</v>
      </c>
      <c r="D46" s="179">
        <f>'Analítico Cx.'!D40</f>
        <v>850.90000000000009</v>
      </c>
      <c r="E46" s="179">
        <f>'Analítico Cx.'!E40</f>
        <v>1500.8600000000001</v>
      </c>
      <c r="F46" s="179">
        <f>'Analítico Cx.'!F40</f>
        <v>0</v>
      </c>
      <c r="G46" s="179">
        <f>'Analítico Cx.'!G40</f>
        <v>0</v>
      </c>
      <c r="H46" s="179">
        <f>'Analítico Cx.'!H40</f>
        <v>0</v>
      </c>
      <c r="I46" s="179">
        <f>'Analítico Cx.'!I40</f>
        <v>0</v>
      </c>
      <c r="J46" s="179">
        <f>'Analítico Cx.'!J40</f>
        <v>0</v>
      </c>
      <c r="K46" s="179">
        <f>'Analítico Cx.'!K40</f>
        <v>0</v>
      </c>
      <c r="L46" s="179">
        <f>'Analítico Cx.'!L40</f>
        <v>0</v>
      </c>
      <c r="M46" s="179">
        <f>'Analítico Cx.'!M40</f>
        <v>0</v>
      </c>
      <c r="N46" s="179">
        <f>'Analítico Cx.'!N40</f>
        <v>0</v>
      </c>
      <c r="O46" s="179">
        <f t="shared" si="7"/>
        <v>2612.21</v>
      </c>
    </row>
    <row r="47" spans="1:15" ht="13.5" customHeight="1" x14ac:dyDescent="0.2">
      <c r="A47" s="155" t="s">
        <v>243</v>
      </c>
      <c r="B47" s="156" t="s">
        <v>169</v>
      </c>
      <c r="C47" s="179">
        <f>'Analítico Cx.'!C41</f>
        <v>0</v>
      </c>
      <c r="D47" s="179">
        <f>'Analítico Cx.'!D41</f>
        <v>0</v>
      </c>
      <c r="E47" s="179">
        <f>'Analítico Cx.'!E41</f>
        <v>0</v>
      </c>
      <c r="F47" s="179">
        <f>'Analítico Cx.'!F41</f>
        <v>0</v>
      </c>
      <c r="G47" s="179">
        <f>'Analítico Cx.'!G41</f>
        <v>0</v>
      </c>
      <c r="H47" s="179">
        <f>'Analítico Cx.'!H41</f>
        <v>0</v>
      </c>
      <c r="I47" s="179">
        <f>'Analítico Cx.'!I41</f>
        <v>0</v>
      </c>
      <c r="J47" s="179">
        <f>'Analítico Cx.'!J41</f>
        <v>0</v>
      </c>
      <c r="K47" s="179">
        <f>'Analítico Cx.'!K41</f>
        <v>0</v>
      </c>
      <c r="L47" s="179">
        <f>'Analítico Cx.'!L41</f>
        <v>0</v>
      </c>
      <c r="M47" s="179">
        <f>'Analítico Cx.'!M41</f>
        <v>0</v>
      </c>
      <c r="N47" s="179">
        <f>'Analítico Cx.'!N41</f>
        <v>0</v>
      </c>
      <c r="O47" s="179">
        <f t="shared" ref="O47:O52" si="8">SUM(C47:N47)</f>
        <v>0</v>
      </c>
    </row>
    <row r="48" spans="1:15" ht="13.5" customHeight="1" x14ac:dyDescent="0.2">
      <c r="A48" s="155" t="s">
        <v>244</v>
      </c>
      <c r="B48" s="156" t="s">
        <v>178</v>
      </c>
      <c r="C48" s="179">
        <f>'Analítico Cx.'!C42</f>
        <v>0</v>
      </c>
      <c r="D48" s="179">
        <f>'Analítico Cx.'!D42</f>
        <v>0</v>
      </c>
      <c r="E48" s="179">
        <f>'Analítico Cx.'!E42</f>
        <v>9886.7900000000009</v>
      </c>
      <c r="F48" s="179">
        <f>'Analítico Cx.'!F42</f>
        <v>0</v>
      </c>
      <c r="G48" s="179">
        <f>'Analítico Cx.'!G42</f>
        <v>0</v>
      </c>
      <c r="H48" s="179">
        <f>'Analítico Cx.'!H42</f>
        <v>0</v>
      </c>
      <c r="I48" s="179">
        <f>'Analítico Cx.'!I42</f>
        <v>0</v>
      </c>
      <c r="J48" s="179">
        <f>'Analítico Cx.'!J42</f>
        <v>0</v>
      </c>
      <c r="K48" s="179">
        <f>'Analítico Cx.'!K42</f>
        <v>0</v>
      </c>
      <c r="L48" s="179">
        <f>'Analítico Cx.'!L42</f>
        <v>0</v>
      </c>
      <c r="M48" s="179">
        <f>'Analítico Cx.'!M42</f>
        <v>0</v>
      </c>
      <c r="N48" s="179">
        <f>'Analítico Cx.'!N42</f>
        <v>0</v>
      </c>
      <c r="O48" s="179">
        <f t="shared" si="8"/>
        <v>9886.7900000000009</v>
      </c>
    </row>
    <row r="49" spans="1:15" ht="13.5" customHeight="1" x14ac:dyDescent="0.2">
      <c r="A49" s="155" t="s">
        <v>245</v>
      </c>
      <c r="B49" s="156" t="s">
        <v>285</v>
      </c>
      <c r="C49" s="179">
        <f>'Analítico Cx.'!C43</f>
        <v>0</v>
      </c>
      <c r="D49" s="179">
        <f>'Analítico Cx.'!D43</f>
        <v>0</v>
      </c>
      <c r="E49" s="179">
        <f>'Analítico Cx.'!E43</f>
        <v>0</v>
      </c>
      <c r="F49" s="179">
        <f>'Analítico Cx.'!F43</f>
        <v>0</v>
      </c>
      <c r="G49" s="179">
        <f>'Analítico Cx.'!G43</f>
        <v>0</v>
      </c>
      <c r="H49" s="179">
        <f>'Analítico Cx.'!H43</f>
        <v>0</v>
      </c>
      <c r="I49" s="179">
        <f>'Analítico Cx.'!I43</f>
        <v>0</v>
      </c>
      <c r="J49" s="179">
        <f>'Analítico Cx.'!J43</f>
        <v>0</v>
      </c>
      <c r="K49" s="179">
        <f>'Analítico Cx.'!K43</f>
        <v>0</v>
      </c>
      <c r="L49" s="179">
        <f>'Analítico Cx.'!L43</f>
        <v>0</v>
      </c>
      <c r="M49" s="179">
        <f>'Analítico Cx.'!M43</f>
        <v>0</v>
      </c>
      <c r="N49" s="179">
        <f>'Analítico Cx.'!N43</f>
        <v>0</v>
      </c>
      <c r="O49" s="179">
        <f t="shared" si="8"/>
        <v>0</v>
      </c>
    </row>
    <row r="50" spans="1:15" ht="13.5" customHeight="1" x14ac:dyDescent="0.2">
      <c r="A50" s="155" t="s">
        <v>246</v>
      </c>
      <c r="B50" s="156" t="s">
        <v>175</v>
      </c>
      <c r="C50" s="179">
        <f>'Analítico Cx.'!C44</f>
        <v>0</v>
      </c>
      <c r="D50" s="179">
        <f>'Analítico Cx.'!D44</f>
        <v>31877.599999999999</v>
      </c>
      <c r="E50" s="179">
        <f>'Analítico Cx.'!E44</f>
        <v>23681.5</v>
      </c>
      <c r="F50" s="179">
        <f>'Analítico Cx.'!F44</f>
        <v>0</v>
      </c>
      <c r="G50" s="179">
        <f>'Analítico Cx.'!G44</f>
        <v>0</v>
      </c>
      <c r="H50" s="179">
        <f>'Analítico Cx.'!H44</f>
        <v>0</v>
      </c>
      <c r="I50" s="179">
        <f>'Analítico Cx.'!I44</f>
        <v>0</v>
      </c>
      <c r="J50" s="179">
        <f>'Analítico Cx.'!J44</f>
        <v>0</v>
      </c>
      <c r="K50" s="179">
        <f>'Analítico Cx.'!K44</f>
        <v>0</v>
      </c>
      <c r="L50" s="179">
        <f>'Analítico Cx.'!L44</f>
        <v>0</v>
      </c>
      <c r="M50" s="179">
        <f>'Analítico Cx.'!M44</f>
        <v>0</v>
      </c>
      <c r="N50" s="179">
        <f>'Analítico Cx.'!N44</f>
        <v>0</v>
      </c>
      <c r="O50" s="179">
        <f t="shared" si="8"/>
        <v>55559.1</v>
      </c>
    </row>
    <row r="51" spans="1:15" ht="13.5" customHeight="1" x14ac:dyDescent="0.2">
      <c r="A51" s="155" t="s">
        <v>247</v>
      </c>
      <c r="B51" s="156" t="s">
        <v>393</v>
      </c>
      <c r="C51" s="179">
        <f>'Analítico Cx.'!C45</f>
        <v>0</v>
      </c>
      <c r="D51" s="179">
        <f>'Analítico Cx.'!D45</f>
        <v>0</v>
      </c>
      <c r="E51" s="179">
        <f>'Analítico Cx.'!E45</f>
        <v>0</v>
      </c>
      <c r="F51" s="179">
        <f>'Analítico Cx.'!F45</f>
        <v>0</v>
      </c>
      <c r="G51" s="179">
        <f>'Analítico Cx.'!G45</f>
        <v>0</v>
      </c>
      <c r="H51" s="179">
        <f>'Analítico Cx.'!H45</f>
        <v>0</v>
      </c>
      <c r="I51" s="179">
        <f>'Analítico Cx.'!I45</f>
        <v>0</v>
      </c>
      <c r="J51" s="179">
        <f>'Analítico Cx.'!J45</f>
        <v>0</v>
      </c>
      <c r="K51" s="179">
        <f>'Analítico Cx.'!K45</f>
        <v>0</v>
      </c>
      <c r="L51" s="179">
        <f>'Analítico Cx.'!L45</f>
        <v>0</v>
      </c>
      <c r="M51" s="179">
        <f>'Analítico Cx.'!M45</f>
        <v>0</v>
      </c>
      <c r="N51" s="179">
        <f>'Analítico Cx.'!N45</f>
        <v>0</v>
      </c>
      <c r="O51" s="179">
        <f t="shared" si="8"/>
        <v>0</v>
      </c>
    </row>
    <row r="52" spans="1:15" ht="24" x14ac:dyDescent="0.2">
      <c r="A52" s="155" t="s">
        <v>392</v>
      </c>
      <c r="B52" s="156" t="s">
        <v>394</v>
      </c>
      <c r="C52" s="179">
        <f>'Analítico Cx.'!C46</f>
        <v>0</v>
      </c>
      <c r="D52" s="179">
        <f>'Analítico Cx.'!D46</f>
        <v>0</v>
      </c>
      <c r="E52" s="179">
        <f>'Analítico Cx.'!E46</f>
        <v>0</v>
      </c>
      <c r="F52" s="179">
        <f>'Analítico Cx.'!F46</f>
        <v>0</v>
      </c>
      <c r="G52" s="179">
        <f>'Analítico Cx.'!G46</f>
        <v>0</v>
      </c>
      <c r="H52" s="179">
        <f>'Analítico Cx.'!H46</f>
        <v>0</v>
      </c>
      <c r="I52" s="179">
        <f>'Analítico Cx.'!I46</f>
        <v>0</v>
      </c>
      <c r="J52" s="179">
        <f>'Analítico Cx.'!J46</f>
        <v>0</v>
      </c>
      <c r="K52" s="179">
        <f>'Analítico Cx.'!K46</f>
        <v>0</v>
      </c>
      <c r="L52" s="179">
        <f>'Analítico Cx.'!L46</f>
        <v>0</v>
      </c>
      <c r="M52" s="179">
        <f>'Analítico Cx.'!M46</f>
        <v>0</v>
      </c>
      <c r="N52" s="179">
        <f>'Analítico Cx.'!N46</f>
        <v>0</v>
      </c>
      <c r="O52" s="179">
        <f t="shared" si="8"/>
        <v>0</v>
      </c>
    </row>
    <row r="53" spans="1:15" ht="24.75" customHeight="1" thickBot="1" x14ac:dyDescent="0.25">
      <c r="A53" s="174" t="s">
        <v>304</v>
      </c>
      <c r="B53" s="175"/>
      <c r="C53" s="180">
        <f>SUBTOTAL(109,C40:C52)</f>
        <v>1860.2</v>
      </c>
      <c r="D53" s="180">
        <f>SUBTOTAL(109,D40:D52)</f>
        <v>160199.76999999999</v>
      </c>
      <c r="E53" s="180">
        <f>SUBTOTAL(109,E40:E52)</f>
        <v>192148.63999999998</v>
      </c>
      <c r="F53" s="180">
        <f t="shared" ref="F53:N53" si="9">SUBTOTAL(109,F40:F52)</f>
        <v>0</v>
      </c>
      <c r="G53" s="180">
        <f t="shared" si="9"/>
        <v>0</v>
      </c>
      <c r="H53" s="180">
        <f t="shared" si="9"/>
        <v>0</v>
      </c>
      <c r="I53" s="180">
        <f t="shared" si="9"/>
        <v>0</v>
      </c>
      <c r="J53" s="180">
        <f t="shared" si="9"/>
        <v>0</v>
      </c>
      <c r="K53" s="180">
        <f t="shared" si="9"/>
        <v>0</v>
      </c>
      <c r="L53" s="180">
        <f t="shared" si="9"/>
        <v>0</v>
      </c>
      <c r="M53" s="180">
        <f t="shared" si="9"/>
        <v>0</v>
      </c>
      <c r="N53" s="180">
        <f t="shared" si="9"/>
        <v>0</v>
      </c>
      <c r="O53" s="180">
        <f t="shared" si="7"/>
        <v>354208.61</v>
      </c>
    </row>
    <row r="54" spans="1:15" ht="24.75" customHeight="1" thickBot="1" x14ac:dyDescent="0.25">
      <c r="A54" s="625" t="s">
        <v>276</v>
      </c>
      <c r="B54" s="625"/>
      <c r="C54" s="182">
        <f>C8+C23-C53-C38</f>
        <v>1268155.51</v>
      </c>
      <c r="D54" s="182">
        <f>D8+D23-D53-D38</f>
        <v>2416252.04</v>
      </c>
      <c r="E54" s="182">
        <f>E8+E23-E53-E38</f>
        <v>3543094.68</v>
      </c>
      <c r="F54" s="182">
        <f t="shared" ref="F54:N54" si="10">F8+F23-F53-F38</f>
        <v>3543094.68</v>
      </c>
      <c r="G54" s="182">
        <f t="shared" si="10"/>
        <v>3543094.68</v>
      </c>
      <c r="H54" s="182">
        <f t="shared" si="10"/>
        <v>3543094.68</v>
      </c>
      <c r="I54" s="182">
        <f t="shared" si="10"/>
        <v>3543094.68</v>
      </c>
      <c r="J54" s="182">
        <f t="shared" si="10"/>
        <v>3543094.68</v>
      </c>
      <c r="K54" s="182">
        <f t="shared" si="10"/>
        <v>3543094.68</v>
      </c>
      <c r="L54" s="182">
        <f t="shared" si="10"/>
        <v>3543094.68</v>
      </c>
      <c r="M54" s="182">
        <f t="shared" si="10"/>
        <v>3543094.68</v>
      </c>
      <c r="N54" s="182">
        <f t="shared" si="10"/>
        <v>3543094.68</v>
      </c>
      <c r="O54" s="183"/>
    </row>
    <row r="55" spans="1:15" x14ac:dyDescent="0.2">
      <c r="A55" s="49"/>
      <c r="B55" s="50"/>
      <c r="C55" s="50"/>
      <c r="D55" s="50"/>
      <c r="E55" s="50"/>
      <c r="F55" s="50"/>
      <c r="G55" s="50"/>
      <c r="H55" s="50"/>
      <c r="I55" s="50"/>
      <c r="J55" s="50"/>
      <c r="K55" s="50"/>
      <c r="L55" s="50"/>
      <c r="M55" s="50"/>
      <c r="N55" s="50"/>
      <c r="O55" s="51"/>
    </row>
    <row r="56" spans="1:15" x14ac:dyDescent="0.2">
      <c r="A56" s="49"/>
      <c r="B56" s="50"/>
      <c r="C56" s="50"/>
      <c r="D56" s="50"/>
      <c r="E56" s="50"/>
      <c r="F56" s="50"/>
      <c r="G56" s="50"/>
      <c r="H56" s="50"/>
      <c r="I56" s="50"/>
      <c r="J56" s="50"/>
      <c r="K56" s="50"/>
      <c r="L56" s="50"/>
      <c r="M56" s="50"/>
      <c r="N56" s="50"/>
      <c r="O56" s="51"/>
    </row>
  </sheetData>
  <sheetProtection algorithmName="SHA-512" hashValue="bdJrXFbqGRlk0Ow4KqCQwIZSZhJVvSE/aqgLJ+g3y9ec42FbxMDQjNrGaANQ5lJ9kHGhcGAcZro7kxm8+kZfTw==" saltValue="shiRL5M7oR7NnIFioPh8QQ==" spinCount="100000" sheet="1" formatColumns="0" formatRows="0" insertRows="0"/>
  <mergeCells count="7">
    <mergeCell ref="O4:O7"/>
    <mergeCell ref="A24:B24"/>
    <mergeCell ref="A54:B54"/>
    <mergeCell ref="A3:O3"/>
    <mergeCell ref="A1:O1"/>
    <mergeCell ref="A2:O2"/>
    <mergeCell ref="A39:B39"/>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1056"/>
  <sheetViews>
    <sheetView zoomScaleNormal="100" zoomScaleSheetLayoutView="85" workbookViewId="0">
      <pane ySplit="4" topLeftCell="A622" activePane="bottomLeft" state="frozen"/>
      <selection activeCell="J127" sqref="J127"/>
      <selection pane="bottomLeft" sqref="A1:I627"/>
    </sheetView>
  </sheetViews>
  <sheetFormatPr defaultColWidth="9.140625" defaultRowHeight="12.75" x14ac:dyDescent="0.2"/>
  <cols>
    <col min="1" max="1" width="11.5703125" style="277" customWidth="1"/>
    <col min="2" max="2" width="18.42578125" style="277" customWidth="1"/>
    <col min="3" max="3" width="21.5703125" style="277" customWidth="1"/>
    <col min="4" max="4" width="12.28515625" style="278" customWidth="1"/>
    <col min="5" max="5" width="12.7109375" style="278" bestFit="1" customWidth="1"/>
    <col min="6" max="6" width="23.42578125" style="277" customWidth="1"/>
    <col min="7" max="7" width="20.42578125" style="277" customWidth="1"/>
    <col min="8" max="8" width="15.140625" style="277" customWidth="1"/>
    <col min="9" max="9" width="22.28515625" style="277" customWidth="1"/>
    <col min="10" max="16384" width="9.140625" style="254"/>
  </cols>
  <sheetData>
    <row r="1" spans="1:9" ht="42" customHeight="1" x14ac:dyDescent="0.2">
      <c r="A1" s="628" t="str">
        <f>Capa!A1</f>
        <v>Contrato de Gestão nº. 008/2021 celebrado entre a Secretaria de Justiça e Segurança Pública do Estado de Minas Gerais - SEJUSP e o Instituto Elo</v>
      </c>
      <c r="B1" s="628"/>
      <c r="C1" s="628"/>
      <c r="D1" s="628"/>
      <c r="E1" s="628"/>
      <c r="F1" s="628"/>
      <c r="G1" s="628"/>
      <c r="H1" s="628"/>
      <c r="I1" s="628"/>
    </row>
    <row r="2" spans="1:9" ht="20.25" customHeight="1" x14ac:dyDescent="0.2">
      <c r="A2" s="628" t="str">
        <f>Capa!A3</f>
        <v>1º Relatório Gerencial Financeiro</v>
      </c>
      <c r="B2" s="628"/>
      <c r="C2" s="628"/>
      <c r="D2" s="628"/>
      <c r="E2" s="628"/>
      <c r="F2" s="628"/>
      <c r="G2" s="628"/>
      <c r="H2" s="628"/>
      <c r="I2" s="628"/>
    </row>
    <row r="3" spans="1:9" ht="20.25" customHeight="1" thickBot="1" x14ac:dyDescent="0.25">
      <c r="A3" s="627" t="s">
        <v>458</v>
      </c>
      <c r="B3" s="627"/>
      <c r="C3" s="627"/>
      <c r="D3" s="627"/>
      <c r="E3" s="627"/>
      <c r="F3" s="627"/>
      <c r="G3" s="627"/>
      <c r="H3" s="627"/>
      <c r="I3" s="627"/>
    </row>
    <row r="4" spans="1:9" s="269" customFormat="1" ht="43.5" customHeight="1" thickBot="1" x14ac:dyDescent="0.25">
      <c r="A4" s="267" t="s">
        <v>73</v>
      </c>
      <c r="B4" s="267" t="s">
        <v>74</v>
      </c>
      <c r="C4" s="267" t="s">
        <v>44</v>
      </c>
      <c r="D4" s="268" t="s">
        <v>287</v>
      </c>
      <c r="E4" s="267" t="s">
        <v>30</v>
      </c>
      <c r="F4" s="267" t="s">
        <v>31</v>
      </c>
      <c r="G4" s="267" t="s">
        <v>32</v>
      </c>
      <c r="H4" s="267" t="s">
        <v>95</v>
      </c>
      <c r="I4" s="267" t="s">
        <v>180</v>
      </c>
    </row>
    <row r="5" spans="1:9" s="266" customFormat="1" ht="51" x14ac:dyDescent="0.2">
      <c r="A5" s="489">
        <v>1</v>
      </c>
      <c r="B5" s="489" t="s">
        <v>497</v>
      </c>
      <c r="C5" s="489" t="s">
        <v>72</v>
      </c>
      <c r="D5" s="510">
        <v>73240</v>
      </c>
      <c r="E5" s="511">
        <v>44403</v>
      </c>
      <c r="F5" s="489" t="s">
        <v>540</v>
      </c>
      <c r="G5" s="489">
        <v>1177945</v>
      </c>
      <c r="H5" s="489" t="s">
        <v>479</v>
      </c>
      <c r="I5" s="489" t="s">
        <v>552</v>
      </c>
    </row>
    <row r="6" spans="1:9" s="266" customFormat="1" ht="51" x14ac:dyDescent="0.2">
      <c r="A6" s="489">
        <v>2</v>
      </c>
      <c r="B6" s="489" t="s">
        <v>497</v>
      </c>
      <c r="C6" s="489" t="s">
        <v>72</v>
      </c>
      <c r="D6" s="271">
        <v>73240</v>
      </c>
      <c r="E6" s="272">
        <v>44411</v>
      </c>
      <c r="F6" s="489" t="s">
        <v>540</v>
      </c>
      <c r="G6" s="270">
        <v>1179470</v>
      </c>
      <c r="H6" s="489" t="s">
        <v>541</v>
      </c>
      <c r="I6" s="489" t="s">
        <v>552</v>
      </c>
    </row>
    <row r="7" spans="1:9" s="266" customFormat="1" ht="51" x14ac:dyDescent="0.2">
      <c r="A7" s="489">
        <v>3</v>
      </c>
      <c r="B7" s="489" t="s">
        <v>497</v>
      </c>
      <c r="C7" s="489" t="s">
        <v>72</v>
      </c>
      <c r="D7" s="271">
        <v>73240</v>
      </c>
      <c r="E7" s="272">
        <v>44411</v>
      </c>
      <c r="F7" s="489" t="s">
        <v>540</v>
      </c>
      <c r="G7" s="270">
        <v>1179476</v>
      </c>
      <c r="H7" s="489" t="s">
        <v>478</v>
      </c>
      <c r="I7" s="489" t="s">
        <v>552</v>
      </c>
    </row>
    <row r="8" spans="1:9" s="266" customFormat="1" ht="51" x14ac:dyDescent="0.2">
      <c r="A8" s="489">
        <v>4</v>
      </c>
      <c r="B8" s="489" t="s">
        <v>497</v>
      </c>
      <c r="C8" s="489" t="s">
        <v>72</v>
      </c>
      <c r="D8" s="271">
        <v>73240</v>
      </c>
      <c r="E8" s="272">
        <v>44411</v>
      </c>
      <c r="F8" s="489" t="s">
        <v>540</v>
      </c>
      <c r="G8" s="270">
        <v>1179479</v>
      </c>
      <c r="H8" s="489" t="s">
        <v>542</v>
      </c>
      <c r="I8" s="489" t="s">
        <v>552</v>
      </c>
    </row>
    <row r="9" spans="1:9" s="266" customFormat="1" ht="51" x14ac:dyDescent="0.2">
      <c r="A9" s="489">
        <v>5</v>
      </c>
      <c r="B9" s="489" t="s">
        <v>497</v>
      </c>
      <c r="C9" s="489" t="s">
        <v>72</v>
      </c>
      <c r="D9" s="271">
        <v>73240</v>
      </c>
      <c r="E9" s="272">
        <v>44411</v>
      </c>
      <c r="F9" s="489" t="s">
        <v>540</v>
      </c>
      <c r="G9" s="270">
        <v>1179473</v>
      </c>
      <c r="H9" s="489" t="s">
        <v>471</v>
      </c>
      <c r="I9" s="489" t="s">
        <v>552</v>
      </c>
    </row>
    <row r="10" spans="1:9" s="266" customFormat="1" ht="38.25" x14ac:dyDescent="0.2">
      <c r="A10" s="489">
        <v>6</v>
      </c>
      <c r="B10" s="489" t="s">
        <v>498</v>
      </c>
      <c r="C10" s="270" t="s">
        <v>233</v>
      </c>
      <c r="D10" s="271">
        <v>432.43</v>
      </c>
      <c r="E10" s="272">
        <v>44441</v>
      </c>
      <c r="F10" s="489" t="s">
        <v>543</v>
      </c>
      <c r="G10" s="270">
        <v>25669</v>
      </c>
      <c r="H10" s="489" t="s">
        <v>544</v>
      </c>
      <c r="I10" s="489" t="s">
        <v>553</v>
      </c>
    </row>
    <row r="11" spans="1:9" s="266" customFormat="1" ht="38.25" x14ac:dyDescent="0.2">
      <c r="A11" s="489">
        <v>7</v>
      </c>
      <c r="B11" s="489" t="s">
        <v>498</v>
      </c>
      <c r="C11" s="489" t="s">
        <v>233</v>
      </c>
      <c r="D11" s="271">
        <v>432.43</v>
      </c>
      <c r="E11" s="272">
        <v>44441</v>
      </c>
      <c r="F11" s="489" t="s">
        <v>543</v>
      </c>
      <c r="G11" s="270">
        <v>25669</v>
      </c>
      <c r="H11" s="489" t="s">
        <v>544</v>
      </c>
      <c r="I11" s="489" t="s">
        <v>553</v>
      </c>
    </row>
    <row r="12" spans="1:9" s="266" customFormat="1" ht="38.25" x14ac:dyDescent="0.2">
      <c r="A12" s="489">
        <v>8</v>
      </c>
      <c r="B12" s="489" t="s">
        <v>498</v>
      </c>
      <c r="C12" s="270" t="s">
        <v>233</v>
      </c>
      <c r="D12" s="271">
        <v>432.43</v>
      </c>
      <c r="E12" s="272">
        <v>44441</v>
      </c>
      <c r="F12" s="489" t="s">
        <v>543</v>
      </c>
      <c r="G12" s="270">
        <v>25669</v>
      </c>
      <c r="H12" s="489" t="s">
        <v>544</v>
      </c>
      <c r="I12" s="489" t="s">
        <v>553</v>
      </c>
    </row>
    <row r="13" spans="1:9" s="266" customFormat="1" ht="38.25" x14ac:dyDescent="0.2">
      <c r="A13" s="489">
        <v>9</v>
      </c>
      <c r="B13" s="489" t="s">
        <v>498</v>
      </c>
      <c r="C13" s="270" t="s">
        <v>233</v>
      </c>
      <c r="D13" s="271">
        <v>432.43</v>
      </c>
      <c r="E13" s="272">
        <v>44441</v>
      </c>
      <c r="F13" s="489" t="s">
        <v>543</v>
      </c>
      <c r="G13" s="270">
        <v>25669</v>
      </c>
      <c r="H13" s="489" t="s">
        <v>544</v>
      </c>
      <c r="I13" s="489" t="s">
        <v>553</v>
      </c>
    </row>
    <row r="14" spans="1:9" s="266" customFormat="1" ht="38.25" x14ac:dyDescent="0.2">
      <c r="A14" s="489">
        <v>10</v>
      </c>
      <c r="B14" s="489" t="s">
        <v>498</v>
      </c>
      <c r="C14" s="270" t="s">
        <v>233</v>
      </c>
      <c r="D14" s="271">
        <v>432.43</v>
      </c>
      <c r="E14" s="272">
        <v>44441</v>
      </c>
      <c r="F14" s="489" t="s">
        <v>543</v>
      </c>
      <c r="G14" s="270">
        <v>25669</v>
      </c>
      <c r="H14" s="489" t="s">
        <v>544</v>
      </c>
      <c r="I14" s="489" t="s">
        <v>553</v>
      </c>
    </row>
    <row r="15" spans="1:9" s="266" customFormat="1" ht="38.25" x14ac:dyDescent="0.2">
      <c r="A15" s="489">
        <v>11</v>
      </c>
      <c r="B15" s="489" t="s">
        <v>498</v>
      </c>
      <c r="C15" s="270" t="s">
        <v>233</v>
      </c>
      <c r="D15" s="271">
        <v>432.43</v>
      </c>
      <c r="E15" s="272">
        <v>44441</v>
      </c>
      <c r="F15" s="489" t="s">
        <v>543</v>
      </c>
      <c r="G15" s="270">
        <v>25669</v>
      </c>
      <c r="H15" s="489" t="s">
        <v>544</v>
      </c>
      <c r="I15" s="489" t="s">
        <v>553</v>
      </c>
    </row>
    <row r="16" spans="1:9" s="266" customFormat="1" ht="38.25" x14ac:dyDescent="0.2">
      <c r="A16" s="489">
        <v>12</v>
      </c>
      <c r="B16" s="489" t="s">
        <v>498</v>
      </c>
      <c r="C16" s="270" t="s">
        <v>233</v>
      </c>
      <c r="D16" s="271">
        <v>432.43</v>
      </c>
      <c r="E16" s="272">
        <v>44441</v>
      </c>
      <c r="F16" s="489" t="s">
        <v>543</v>
      </c>
      <c r="G16" s="270">
        <v>25669</v>
      </c>
      <c r="H16" s="489" t="s">
        <v>544</v>
      </c>
      <c r="I16" s="489" t="s">
        <v>553</v>
      </c>
    </row>
    <row r="17" spans="1:9" s="266" customFormat="1" ht="38.25" x14ac:dyDescent="0.2">
      <c r="A17" s="489">
        <v>13</v>
      </c>
      <c r="B17" s="489" t="s">
        <v>498</v>
      </c>
      <c r="C17" s="270" t="s">
        <v>233</v>
      </c>
      <c r="D17" s="271">
        <v>432.42</v>
      </c>
      <c r="E17" s="272">
        <v>44441</v>
      </c>
      <c r="F17" s="489" t="s">
        <v>543</v>
      </c>
      <c r="G17" s="270">
        <v>25669</v>
      </c>
      <c r="H17" s="489" t="s">
        <v>544</v>
      </c>
      <c r="I17" s="489" t="s">
        <v>553</v>
      </c>
    </row>
    <row r="18" spans="1:9" s="266" customFormat="1" ht="38.25" x14ac:dyDescent="0.2">
      <c r="A18" s="489">
        <v>14</v>
      </c>
      <c r="B18" s="270" t="s">
        <v>498</v>
      </c>
      <c r="C18" s="270" t="s">
        <v>233</v>
      </c>
      <c r="D18" s="271">
        <v>432.42</v>
      </c>
      <c r="E18" s="272">
        <v>44441</v>
      </c>
      <c r="F18" s="270" t="s">
        <v>543</v>
      </c>
      <c r="G18" s="270">
        <v>25669</v>
      </c>
      <c r="H18" s="270" t="s">
        <v>544</v>
      </c>
      <c r="I18" s="489" t="s">
        <v>553</v>
      </c>
    </row>
    <row r="19" spans="1:9" s="266" customFormat="1" ht="38.25" x14ac:dyDescent="0.2">
      <c r="A19" s="489">
        <v>15</v>
      </c>
      <c r="B19" s="489" t="s">
        <v>498</v>
      </c>
      <c r="C19" s="489" t="s">
        <v>233</v>
      </c>
      <c r="D19" s="510">
        <v>432.42</v>
      </c>
      <c r="E19" s="511">
        <v>44441</v>
      </c>
      <c r="F19" s="489" t="s">
        <v>543</v>
      </c>
      <c r="G19" s="489">
        <v>25669</v>
      </c>
      <c r="H19" s="489" t="s">
        <v>544</v>
      </c>
      <c r="I19" s="489" t="s">
        <v>553</v>
      </c>
    </row>
    <row r="20" spans="1:9" s="266" customFormat="1" ht="38.25" x14ac:dyDescent="0.2">
      <c r="A20" s="489">
        <v>16</v>
      </c>
      <c r="B20" s="270" t="s">
        <v>498</v>
      </c>
      <c r="C20" s="270" t="s">
        <v>233</v>
      </c>
      <c r="D20" s="271">
        <v>432.42</v>
      </c>
      <c r="E20" s="272">
        <v>44441</v>
      </c>
      <c r="F20" s="270" t="s">
        <v>543</v>
      </c>
      <c r="G20" s="270">
        <v>25669</v>
      </c>
      <c r="H20" s="270" t="s">
        <v>544</v>
      </c>
      <c r="I20" s="489" t="s">
        <v>553</v>
      </c>
    </row>
    <row r="21" spans="1:9" s="266" customFormat="1" ht="38.25" x14ac:dyDescent="0.2">
      <c r="A21" s="489">
        <v>17</v>
      </c>
      <c r="B21" s="270" t="s">
        <v>498</v>
      </c>
      <c r="C21" s="270" t="s">
        <v>233</v>
      </c>
      <c r="D21" s="271">
        <v>432.42</v>
      </c>
      <c r="E21" s="272">
        <v>44441</v>
      </c>
      <c r="F21" s="270" t="s">
        <v>543</v>
      </c>
      <c r="G21" s="270">
        <v>25669</v>
      </c>
      <c r="H21" s="270" t="s">
        <v>544</v>
      </c>
      <c r="I21" s="489" t="s">
        <v>553</v>
      </c>
    </row>
    <row r="22" spans="1:9" s="266" customFormat="1" ht="38.25" x14ac:dyDescent="0.2">
      <c r="A22" s="489">
        <v>18</v>
      </c>
      <c r="B22" s="270" t="s">
        <v>498</v>
      </c>
      <c r="C22" s="270" t="s">
        <v>233</v>
      </c>
      <c r="D22" s="271">
        <v>432.42</v>
      </c>
      <c r="E22" s="272">
        <v>44441</v>
      </c>
      <c r="F22" s="270" t="s">
        <v>543</v>
      </c>
      <c r="G22" s="270">
        <v>25669</v>
      </c>
      <c r="H22" s="270" t="s">
        <v>544</v>
      </c>
      <c r="I22" s="489" t="s">
        <v>553</v>
      </c>
    </row>
    <row r="23" spans="1:9" s="266" customFormat="1" ht="38.25" x14ac:dyDescent="0.2">
      <c r="A23" s="489">
        <v>19</v>
      </c>
      <c r="B23" s="270" t="s">
        <v>498</v>
      </c>
      <c r="C23" s="270" t="s">
        <v>233</v>
      </c>
      <c r="D23" s="271">
        <v>432.42</v>
      </c>
      <c r="E23" s="272">
        <v>44441</v>
      </c>
      <c r="F23" s="270" t="s">
        <v>543</v>
      </c>
      <c r="G23" s="270">
        <v>25669</v>
      </c>
      <c r="H23" s="270" t="s">
        <v>544</v>
      </c>
      <c r="I23" s="489" t="s">
        <v>553</v>
      </c>
    </row>
    <row r="24" spans="1:9" s="266" customFormat="1" ht="38.25" x14ac:dyDescent="0.2">
      <c r="A24" s="489">
        <v>20</v>
      </c>
      <c r="B24" s="270" t="s">
        <v>498</v>
      </c>
      <c r="C24" s="270" t="s">
        <v>233</v>
      </c>
      <c r="D24" s="271">
        <v>432.42</v>
      </c>
      <c r="E24" s="272">
        <v>44441</v>
      </c>
      <c r="F24" s="270" t="s">
        <v>543</v>
      </c>
      <c r="G24" s="270">
        <v>25669</v>
      </c>
      <c r="H24" s="270" t="s">
        <v>544</v>
      </c>
      <c r="I24" s="489" t="s">
        <v>553</v>
      </c>
    </row>
    <row r="25" spans="1:9" s="266" customFormat="1" ht="38.25" x14ac:dyDescent="0.2">
      <c r="A25" s="489">
        <v>21</v>
      </c>
      <c r="B25" s="270" t="s">
        <v>498</v>
      </c>
      <c r="C25" s="270" t="s">
        <v>233</v>
      </c>
      <c r="D25" s="271">
        <v>432.42</v>
      </c>
      <c r="E25" s="272">
        <v>44441</v>
      </c>
      <c r="F25" s="270" t="s">
        <v>543</v>
      </c>
      <c r="G25" s="270">
        <v>25669</v>
      </c>
      <c r="H25" s="270" t="s">
        <v>544</v>
      </c>
      <c r="I25" s="489" t="s">
        <v>553</v>
      </c>
    </row>
    <row r="26" spans="1:9" s="266" customFormat="1" ht="38.25" x14ac:dyDescent="0.2">
      <c r="A26" s="489">
        <v>22</v>
      </c>
      <c r="B26" s="270" t="s">
        <v>498</v>
      </c>
      <c r="C26" s="270" t="s">
        <v>233</v>
      </c>
      <c r="D26" s="271">
        <v>432.42</v>
      </c>
      <c r="E26" s="272">
        <v>44441</v>
      </c>
      <c r="F26" s="270" t="s">
        <v>543</v>
      </c>
      <c r="G26" s="270">
        <v>25669</v>
      </c>
      <c r="H26" s="270" t="s">
        <v>544</v>
      </c>
      <c r="I26" s="489" t="s">
        <v>553</v>
      </c>
    </row>
    <row r="27" spans="1:9" s="266" customFormat="1" ht="38.25" x14ac:dyDescent="0.2">
      <c r="A27" s="489">
        <v>23</v>
      </c>
      <c r="B27" s="270" t="s">
        <v>498</v>
      </c>
      <c r="C27" s="270" t="s">
        <v>233</v>
      </c>
      <c r="D27" s="271">
        <v>432.42</v>
      </c>
      <c r="E27" s="272">
        <v>44441</v>
      </c>
      <c r="F27" s="270" t="s">
        <v>543</v>
      </c>
      <c r="G27" s="270">
        <v>25669</v>
      </c>
      <c r="H27" s="270" t="s">
        <v>544</v>
      </c>
      <c r="I27" s="489" t="s">
        <v>553</v>
      </c>
    </row>
    <row r="28" spans="1:9" s="266" customFormat="1" ht="38.25" x14ac:dyDescent="0.2">
      <c r="A28" s="489">
        <v>24</v>
      </c>
      <c r="B28" s="270" t="s">
        <v>498</v>
      </c>
      <c r="C28" s="270" t="s">
        <v>233</v>
      </c>
      <c r="D28" s="271">
        <v>432.42</v>
      </c>
      <c r="E28" s="272">
        <v>44441</v>
      </c>
      <c r="F28" s="270" t="s">
        <v>543</v>
      </c>
      <c r="G28" s="270">
        <v>25669</v>
      </c>
      <c r="H28" s="270" t="s">
        <v>544</v>
      </c>
      <c r="I28" s="489" t="s">
        <v>553</v>
      </c>
    </row>
    <row r="29" spans="1:9" s="266" customFormat="1" ht="38.25" x14ac:dyDescent="0.2">
      <c r="A29" s="489">
        <v>25</v>
      </c>
      <c r="B29" s="270" t="s">
        <v>498</v>
      </c>
      <c r="C29" s="270" t="s">
        <v>233</v>
      </c>
      <c r="D29" s="271">
        <v>432.42</v>
      </c>
      <c r="E29" s="272">
        <v>44441</v>
      </c>
      <c r="F29" s="270" t="s">
        <v>543</v>
      </c>
      <c r="G29" s="270">
        <v>25669</v>
      </c>
      <c r="H29" s="270" t="s">
        <v>544</v>
      </c>
      <c r="I29" s="489" t="s">
        <v>553</v>
      </c>
    </row>
    <row r="30" spans="1:9" s="266" customFormat="1" ht="38.25" x14ac:dyDescent="0.2">
      <c r="A30" s="489">
        <v>26</v>
      </c>
      <c r="B30" s="270" t="s">
        <v>498</v>
      </c>
      <c r="C30" s="270" t="s">
        <v>233</v>
      </c>
      <c r="D30" s="271">
        <v>432.42</v>
      </c>
      <c r="E30" s="272">
        <v>44441</v>
      </c>
      <c r="F30" s="270" t="s">
        <v>543</v>
      </c>
      <c r="G30" s="270">
        <v>25669</v>
      </c>
      <c r="H30" s="270" t="s">
        <v>544</v>
      </c>
      <c r="I30" s="489" t="s">
        <v>553</v>
      </c>
    </row>
    <row r="31" spans="1:9" s="266" customFormat="1" ht="38.25" x14ac:dyDescent="0.2">
      <c r="A31" s="489">
        <v>27</v>
      </c>
      <c r="B31" s="270" t="s">
        <v>498</v>
      </c>
      <c r="C31" s="270" t="s">
        <v>233</v>
      </c>
      <c r="D31" s="271">
        <v>432.42</v>
      </c>
      <c r="E31" s="272">
        <v>44441</v>
      </c>
      <c r="F31" s="270" t="s">
        <v>543</v>
      </c>
      <c r="G31" s="270">
        <v>25669</v>
      </c>
      <c r="H31" s="270" t="s">
        <v>544</v>
      </c>
      <c r="I31" s="489" t="s">
        <v>553</v>
      </c>
    </row>
    <row r="32" spans="1:9" s="266" customFormat="1" ht="38.25" x14ac:dyDescent="0.2">
      <c r="A32" s="489">
        <v>28</v>
      </c>
      <c r="B32" s="270" t="s">
        <v>498</v>
      </c>
      <c r="C32" s="270" t="s">
        <v>233</v>
      </c>
      <c r="D32" s="271">
        <v>432.42</v>
      </c>
      <c r="E32" s="272">
        <v>44441</v>
      </c>
      <c r="F32" s="270" t="s">
        <v>543</v>
      </c>
      <c r="G32" s="270">
        <v>25669</v>
      </c>
      <c r="H32" s="270" t="s">
        <v>544</v>
      </c>
      <c r="I32" s="489" t="s">
        <v>553</v>
      </c>
    </row>
    <row r="33" spans="1:9" s="266" customFormat="1" ht="38.25" x14ac:dyDescent="0.2">
      <c r="A33" s="489">
        <v>29</v>
      </c>
      <c r="B33" s="270" t="s">
        <v>499</v>
      </c>
      <c r="C33" s="270" t="s">
        <v>233</v>
      </c>
      <c r="D33" s="271">
        <v>760.7</v>
      </c>
      <c r="E33" s="272">
        <v>44441</v>
      </c>
      <c r="F33" s="270" t="s">
        <v>543</v>
      </c>
      <c r="G33" s="270">
        <v>25669</v>
      </c>
      <c r="H33" s="270" t="s">
        <v>544</v>
      </c>
      <c r="I33" s="489" t="s">
        <v>553</v>
      </c>
    </row>
    <row r="34" spans="1:9" s="266" customFormat="1" ht="38.25" x14ac:dyDescent="0.2">
      <c r="A34" s="489">
        <v>30</v>
      </c>
      <c r="B34" s="270" t="s">
        <v>499</v>
      </c>
      <c r="C34" s="270" t="s">
        <v>233</v>
      </c>
      <c r="D34" s="271">
        <v>760.7</v>
      </c>
      <c r="E34" s="272">
        <v>44441</v>
      </c>
      <c r="F34" s="270" t="s">
        <v>543</v>
      </c>
      <c r="G34" s="270">
        <v>25669</v>
      </c>
      <c r="H34" s="270" t="s">
        <v>544</v>
      </c>
      <c r="I34" s="489" t="s">
        <v>553</v>
      </c>
    </row>
    <row r="35" spans="1:9" s="266" customFormat="1" ht="38.25" x14ac:dyDescent="0.2">
      <c r="A35" s="489">
        <v>31</v>
      </c>
      <c r="B35" s="270" t="s">
        <v>499</v>
      </c>
      <c r="C35" s="270" t="s">
        <v>233</v>
      </c>
      <c r="D35" s="271">
        <v>760.7</v>
      </c>
      <c r="E35" s="272">
        <v>44441</v>
      </c>
      <c r="F35" s="270" t="s">
        <v>543</v>
      </c>
      <c r="G35" s="270">
        <v>25669</v>
      </c>
      <c r="H35" s="270" t="s">
        <v>544</v>
      </c>
      <c r="I35" s="489" t="s">
        <v>553</v>
      </c>
    </row>
    <row r="36" spans="1:9" s="266" customFormat="1" ht="38.25" x14ac:dyDescent="0.2">
      <c r="A36" s="489">
        <v>32</v>
      </c>
      <c r="B36" s="270" t="s">
        <v>499</v>
      </c>
      <c r="C36" s="270" t="s">
        <v>233</v>
      </c>
      <c r="D36" s="271">
        <v>760.69</v>
      </c>
      <c r="E36" s="272">
        <v>44441</v>
      </c>
      <c r="F36" s="270" t="s">
        <v>543</v>
      </c>
      <c r="G36" s="270">
        <v>25669</v>
      </c>
      <c r="H36" s="270" t="s">
        <v>544</v>
      </c>
      <c r="I36" s="489" t="s">
        <v>553</v>
      </c>
    </row>
    <row r="37" spans="1:9" s="266" customFormat="1" ht="38.25" x14ac:dyDescent="0.2">
      <c r="A37" s="489">
        <v>33</v>
      </c>
      <c r="B37" s="270" t="s">
        <v>499</v>
      </c>
      <c r="C37" s="270" t="s">
        <v>233</v>
      </c>
      <c r="D37" s="271">
        <v>760.69</v>
      </c>
      <c r="E37" s="272">
        <v>44441</v>
      </c>
      <c r="F37" s="270" t="s">
        <v>543</v>
      </c>
      <c r="G37" s="270">
        <v>25669</v>
      </c>
      <c r="H37" s="270" t="s">
        <v>544</v>
      </c>
      <c r="I37" s="489" t="s">
        <v>553</v>
      </c>
    </row>
    <row r="38" spans="1:9" s="266" customFormat="1" ht="38.25" x14ac:dyDescent="0.2">
      <c r="A38" s="489">
        <v>34</v>
      </c>
      <c r="B38" s="270" t="s">
        <v>499</v>
      </c>
      <c r="C38" s="270" t="s">
        <v>233</v>
      </c>
      <c r="D38" s="271">
        <v>760.69</v>
      </c>
      <c r="E38" s="272">
        <v>44441</v>
      </c>
      <c r="F38" s="270" t="s">
        <v>543</v>
      </c>
      <c r="G38" s="270">
        <v>25669</v>
      </c>
      <c r="H38" s="270" t="s">
        <v>544</v>
      </c>
      <c r="I38" s="489" t="s">
        <v>553</v>
      </c>
    </row>
    <row r="39" spans="1:9" s="266" customFormat="1" ht="38.25" x14ac:dyDescent="0.2">
      <c r="A39" s="489">
        <v>35</v>
      </c>
      <c r="B39" s="270" t="s">
        <v>500</v>
      </c>
      <c r="C39" s="270" t="s">
        <v>233</v>
      </c>
      <c r="D39" s="271">
        <v>385.93</v>
      </c>
      <c r="E39" s="272">
        <v>44441</v>
      </c>
      <c r="F39" s="270" t="s">
        <v>543</v>
      </c>
      <c r="G39" s="270">
        <v>25669</v>
      </c>
      <c r="H39" s="270" t="s">
        <v>544</v>
      </c>
      <c r="I39" s="489" t="s">
        <v>553</v>
      </c>
    </row>
    <row r="40" spans="1:9" s="266" customFormat="1" ht="38.25" x14ac:dyDescent="0.2">
      <c r="A40" s="489">
        <v>36</v>
      </c>
      <c r="B40" s="270" t="s">
        <v>500</v>
      </c>
      <c r="C40" s="270" t="s">
        <v>233</v>
      </c>
      <c r="D40" s="271">
        <v>385.93</v>
      </c>
      <c r="E40" s="272">
        <v>44441</v>
      </c>
      <c r="F40" s="270" t="s">
        <v>543</v>
      </c>
      <c r="G40" s="270">
        <v>25669</v>
      </c>
      <c r="H40" s="270" t="s">
        <v>544</v>
      </c>
      <c r="I40" s="489" t="s">
        <v>553</v>
      </c>
    </row>
    <row r="41" spans="1:9" s="266" customFormat="1" ht="38.25" x14ac:dyDescent="0.2">
      <c r="A41" s="489">
        <v>37</v>
      </c>
      <c r="B41" s="270" t="s">
        <v>500</v>
      </c>
      <c r="C41" s="270" t="s">
        <v>233</v>
      </c>
      <c r="D41" s="271">
        <v>385.93</v>
      </c>
      <c r="E41" s="272">
        <v>44441</v>
      </c>
      <c r="F41" s="270" t="s">
        <v>543</v>
      </c>
      <c r="G41" s="270">
        <v>25669</v>
      </c>
      <c r="H41" s="270" t="s">
        <v>544</v>
      </c>
      <c r="I41" s="489" t="s">
        <v>553</v>
      </c>
    </row>
    <row r="42" spans="1:9" s="266" customFormat="1" ht="38.25" x14ac:dyDescent="0.2">
      <c r="A42" s="489">
        <v>38</v>
      </c>
      <c r="B42" s="270" t="s">
        <v>500</v>
      </c>
      <c r="C42" s="270" t="s">
        <v>233</v>
      </c>
      <c r="D42" s="271">
        <v>385.93</v>
      </c>
      <c r="E42" s="272">
        <v>44441</v>
      </c>
      <c r="F42" s="270" t="s">
        <v>543</v>
      </c>
      <c r="G42" s="270">
        <v>25669</v>
      </c>
      <c r="H42" s="270" t="s">
        <v>544</v>
      </c>
      <c r="I42" s="489" t="s">
        <v>553</v>
      </c>
    </row>
    <row r="43" spans="1:9" s="266" customFormat="1" ht="38.25" x14ac:dyDescent="0.2">
      <c r="A43" s="489">
        <v>39</v>
      </c>
      <c r="B43" s="270" t="s">
        <v>500</v>
      </c>
      <c r="C43" s="270" t="s">
        <v>233</v>
      </c>
      <c r="D43" s="271">
        <v>385.93</v>
      </c>
      <c r="E43" s="272">
        <v>44441</v>
      </c>
      <c r="F43" s="270" t="s">
        <v>543</v>
      </c>
      <c r="G43" s="270">
        <v>25669</v>
      </c>
      <c r="H43" s="270" t="s">
        <v>544</v>
      </c>
      <c r="I43" s="489" t="s">
        <v>553</v>
      </c>
    </row>
    <row r="44" spans="1:9" s="266" customFormat="1" ht="38.25" x14ac:dyDescent="0.2">
      <c r="A44" s="489">
        <v>40</v>
      </c>
      <c r="B44" s="270" t="s">
        <v>500</v>
      </c>
      <c r="C44" s="270" t="s">
        <v>233</v>
      </c>
      <c r="D44" s="271">
        <v>385.93</v>
      </c>
      <c r="E44" s="272">
        <v>44441</v>
      </c>
      <c r="F44" s="270" t="s">
        <v>543</v>
      </c>
      <c r="G44" s="270">
        <v>25669</v>
      </c>
      <c r="H44" s="270" t="s">
        <v>544</v>
      </c>
      <c r="I44" s="489" t="s">
        <v>553</v>
      </c>
    </row>
    <row r="45" spans="1:9" s="266" customFormat="1" ht="38.25" x14ac:dyDescent="0.2">
      <c r="A45" s="489">
        <v>41</v>
      </c>
      <c r="B45" s="270" t="s">
        <v>500</v>
      </c>
      <c r="C45" s="270" t="s">
        <v>233</v>
      </c>
      <c r="D45" s="271">
        <v>385.93</v>
      </c>
      <c r="E45" s="272">
        <v>44441</v>
      </c>
      <c r="F45" s="270" t="s">
        <v>543</v>
      </c>
      <c r="G45" s="270">
        <v>25669</v>
      </c>
      <c r="H45" s="270" t="s">
        <v>544</v>
      </c>
      <c r="I45" s="489" t="s">
        <v>553</v>
      </c>
    </row>
    <row r="46" spans="1:9" s="266" customFormat="1" ht="38.25" x14ac:dyDescent="0.2">
      <c r="A46" s="489">
        <v>42</v>
      </c>
      <c r="B46" s="270" t="s">
        <v>500</v>
      </c>
      <c r="C46" s="270" t="s">
        <v>233</v>
      </c>
      <c r="D46" s="271">
        <v>385.93</v>
      </c>
      <c r="E46" s="272">
        <v>44441</v>
      </c>
      <c r="F46" s="270" t="s">
        <v>543</v>
      </c>
      <c r="G46" s="270">
        <v>25669</v>
      </c>
      <c r="H46" s="270" t="s">
        <v>544</v>
      </c>
      <c r="I46" s="489" t="s">
        <v>553</v>
      </c>
    </row>
    <row r="47" spans="1:9" s="266" customFormat="1" ht="38.25" x14ac:dyDescent="0.2">
      <c r="A47" s="489">
        <v>43</v>
      </c>
      <c r="B47" s="270" t="s">
        <v>500</v>
      </c>
      <c r="C47" s="270" t="s">
        <v>233</v>
      </c>
      <c r="D47" s="271">
        <v>385.93</v>
      </c>
      <c r="E47" s="272">
        <v>44441</v>
      </c>
      <c r="F47" s="270" t="s">
        <v>543</v>
      </c>
      <c r="G47" s="270">
        <v>25669</v>
      </c>
      <c r="H47" s="270" t="s">
        <v>544</v>
      </c>
      <c r="I47" s="489" t="s">
        <v>553</v>
      </c>
    </row>
    <row r="48" spans="1:9" s="266" customFormat="1" ht="38.25" x14ac:dyDescent="0.2">
      <c r="A48" s="489">
        <v>44</v>
      </c>
      <c r="B48" s="270" t="s">
        <v>500</v>
      </c>
      <c r="C48" s="270" t="s">
        <v>233</v>
      </c>
      <c r="D48" s="271">
        <v>385.93</v>
      </c>
      <c r="E48" s="272">
        <v>44441</v>
      </c>
      <c r="F48" s="270" t="s">
        <v>543</v>
      </c>
      <c r="G48" s="270">
        <v>25669</v>
      </c>
      <c r="H48" s="270" t="s">
        <v>544</v>
      </c>
      <c r="I48" s="489" t="s">
        <v>553</v>
      </c>
    </row>
    <row r="49" spans="1:9" s="266" customFormat="1" ht="38.25" x14ac:dyDescent="0.2">
      <c r="A49" s="489">
        <v>45</v>
      </c>
      <c r="B49" s="270" t="s">
        <v>500</v>
      </c>
      <c r="C49" s="270" t="s">
        <v>233</v>
      </c>
      <c r="D49" s="271">
        <v>385.93</v>
      </c>
      <c r="E49" s="272">
        <v>44441</v>
      </c>
      <c r="F49" s="270" t="s">
        <v>543</v>
      </c>
      <c r="G49" s="270">
        <v>25669</v>
      </c>
      <c r="H49" s="270" t="s">
        <v>544</v>
      </c>
      <c r="I49" s="489" t="s">
        <v>553</v>
      </c>
    </row>
    <row r="50" spans="1:9" s="266" customFormat="1" ht="38.25" x14ac:dyDescent="0.2">
      <c r="A50" s="489">
        <v>46</v>
      </c>
      <c r="B50" s="270" t="s">
        <v>500</v>
      </c>
      <c r="C50" s="270" t="s">
        <v>233</v>
      </c>
      <c r="D50" s="271">
        <v>385.93</v>
      </c>
      <c r="E50" s="272">
        <v>44441</v>
      </c>
      <c r="F50" s="270" t="s">
        <v>543</v>
      </c>
      <c r="G50" s="270">
        <v>25669</v>
      </c>
      <c r="H50" s="270" t="s">
        <v>544</v>
      </c>
      <c r="I50" s="489" t="s">
        <v>553</v>
      </c>
    </row>
    <row r="51" spans="1:9" s="266" customFormat="1" ht="38.25" x14ac:dyDescent="0.2">
      <c r="A51" s="489">
        <v>47</v>
      </c>
      <c r="B51" s="270" t="s">
        <v>500</v>
      </c>
      <c r="C51" s="270" t="s">
        <v>233</v>
      </c>
      <c r="D51" s="271">
        <v>385.93</v>
      </c>
      <c r="E51" s="272">
        <v>44441</v>
      </c>
      <c r="F51" s="270" t="s">
        <v>543</v>
      </c>
      <c r="G51" s="270">
        <v>25669</v>
      </c>
      <c r="H51" s="270" t="s">
        <v>544</v>
      </c>
      <c r="I51" s="489" t="s">
        <v>553</v>
      </c>
    </row>
    <row r="52" spans="1:9" s="266" customFormat="1" ht="38.25" x14ac:dyDescent="0.2">
      <c r="A52" s="489">
        <v>48</v>
      </c>
      <c r="B52" s="270" t="s">
        <v>500</v>
      </c>
      <c r="C52" s="270" t="s">
        <v>233</v>
      </c>
      <c r="D52" s="271">
        <v>385.93</v>
      </c>
      <c r="E52" s="272">
        <v>44441</v>
      </c>
      <c r="F52" s="270" t="s">
        <v>543</v>
      </c>
      <c r="G52" s="270">
        <v>25669</v>
      </c>
      <c r="H52" s="270" t="s">
        <v>544</v>
      </c>
      <c r="I52" s="489" t="s">
        <v>553</v>
      </c>
    </row>
    <row r="53" spans="1:9" s="266" customFormat="1" ht="38.25" x14ac:dyDescent="0.2">
      <c r="A53" s="489">
        <v>49</v>
      </c>
      <c r="B53" s="270" t="s">
        <v>500</v>
      </c>
      <c r="C53" s="270" t="s">
        <v>233</v>
      </c>
      <c r="D53" s="271">
        <v>385.93</v>
      </c>
      <c r="E53" s="272">
        <v>44441</v>
      </c>
      <c r="F53" s="270" t="s">
        <v>543</v>
      </c>
      <c r="G53" s="270">
        <v>25669</v>
      </c>
      <c r="H53" s="270" t="s">
        <v>544</v>
      </c>
      <c r="I53" s="489" t="s">
        <v>553</v>
      </c>
    </row>
    <row r="54" spans="1:9" s="266" customFormat="1" ht="38.25" x14ac:dyDescent="0.2">
      <c r="A54" s="489">
        <v>50</v>
      </c>
      <c r="B54" s="270" t="s">
        <v>500</v>
      </c>
      <c r="C54" s="270" t="s">
        <v>233</v>
      </c>
      <c r="D54" s="271">
        <v>385.93</v>
      </c>
      <c r="E54" s="272">
        <v>44441</v>
      </c>
      <c r="F54" s="270" t="s">
        <v>543</v>
      </c>
      <c r="G54" s="270">
        <v>25669</v>
      </c>
      <c r="H54" s="270" t="s">
        <v>544</v>
      </c>
      <c r="I54" s="489" t="s">
        <v>553</v>
      </c>
    </row>
    <row r="55" spans="1:9" s="266" customFormat="1" ht="38.25" x14ac:dyDescent="0.2">
      <c r="A55" s="489">
        <v>51</v>
      </c>
      <c r="B55" s="270" t="s">
        <v>500</v>
      </c>
      <c r="C55" s="270" t="s">
        <v>233</v>
      </c>
      <c r="D55" s="271">
        <v>385.93</v>
      </c>
      <c r="E55" s="272">
        <v>44441</v>
      </c>
      <c r="F55" s="270" t="s">
        <v>543</v>
      </c>
      <c r="G55" s="270">
        <v>25669</v>
      </c>
      <c r="H55" s="270" t="s">
        <v>544</v>
      </c>
      <c r="I55" s="489" t="s">
        <v>553</v>
      </c>
    </row>
    <row r="56" spans="1:9" s="266" customFormat="1" ht="38.25" x14ac:dyDescent="0.2">
      <c r="A56" s="489">
        <v>52</v>
      </c>
      <c r="B56" s="270" t="s">
        <v>500</v>
      </c>
      <c r="C56" s="270" t="s">
        <v>233</v>
      </c>
      <c r="D56" s="271">
        <v>385.93</v>
      </c>
      <c r="E56" s="272">
        <v>44441</v>
      </c>
      <c r="F56" s="270" t="s">
        <v>543</v>
      </c>
      <c r="G56" s="270">
        <v>25669</v>
      </c>
      <c r="H56" s="270" t="s">
        <v>544</v>
      </c>
      <c r="I56" s="489" t="s">
        <v>553</v>
      </c>
    </row>
    <row r="57" spans="1:9" s="266" customFormat="1" ht="38.25" x14ac:dyDescent="0.2">
      <c r="A57" s="489">
        <v>53</v>
      </c>
      <c r="B57" s="270" t="s">
        <v>500</v>
      </c>
      <c r="C57" s="270" t="s">
        <v>233</v>
      </c>
      <c r="D57" s="271">
        <v>385.92</v>
      </c>
      <c r="E57" s="272">
        <v>44441</v>
      </c>
      <c r="F57" s="270" t="s">
        <v>543</v>
      </c>
      <c r="G57" s="270">
        <v>25669</v>
      </c>
      <c r="H57" s="270" t="s">
        <v>544</v>
      </c>
      <c r="I57" s="489" t="s">
        <v>553</v>
      </c>
    </row>
    <row r="58" spans="1:9" s="266" customFormat="1" ht="38.25" x14ac:dyDescent="0.2">
      <c r="A58" s="489">
        <v>54</v>
      </c>
      <c r="B58" s="270" t="s">
        <v>500</v>
      </c>
      <c r="C58" s="270" t="s">
        <v>233</v>
      </c>
      <c r="D58" s="271">
        <v>385.92</v>
      </c>
      <c r="E58" s="272">
        <v>44441</v>
      </c>
      <c r="F58" s="270" t="s">
        <v>543</v>
      </c>
      <c r="G58" s="270">
        <v>25669</v>
      </c>
      <c r="H58" s="270" t="s">
        <v>544</v>
      </c>
      <c r="I58" s="489" t="s">
        <v>553</v>
      </c>
    </row>
    <row r="59" spans="1:9" s="266" customFormat="1" ht="38.25" x14ac:dyDescent="0.2">
      <c r="A59" s="489">
        <v>55</v>
      </c>
      <c r="B59" s="270" t="s">
        <v>500</v>
      </c>
      <c r="C59" s="270" t="s">
        <v>233</v>
      </c>
      <c r="D59" s="271">
        <v>385.92</v>
      </c>
      <c r="E59" s="272">
        <v>44441</v>
      </c>
      <c r="F59" s="270" t="s">
        <v>543</v>
      </c>
      <c r="G59" s="270">
        <v>25669</v>
      </c>
      <c r="H59" s="270" t="s">
        <v>544</v>
      </c>
      <c r="I59" s="489" t="s">
        <v>553</v>
      </c>
    </row>
    <row r="60" spans="1:9" s="266" customFormat="1" ht="38.25" x14ac:dyDescent="0.2">
      <c r="A60" s="489">
        <v>56</v>
      </c>
      <c r="B60" s="270" t="s">
        <v>500</v>
      </c>
      <c r="C60" s="270" t="s">
        <v>233</v>
      </c>
      <c r="D60" s="271">
        <v>385.92</v>
      </c>
      <c r="E60" s="272">
        <v>44441</v>
      </c>
      <c r="F60" s="270" t="s">
        <v>543</v>
      </c>
      <c r="G60" s="270">
        <v>25669</v>
      </c>
      <c r="H60" s="270" t="s">
        <v>544</v>
      </c>
      <c r="I60" s="489" t="s">
        <v>553</v>
      </c>
    </row>
    <row r="61" spans="1:9" s="266" customFormat="1" ht="38.25" x14ac:dyDescent="0.2">
      <c r="A61" s="489">
        <v>57</v>
      </c>
      <c r="B61" s="270" t="s">
        <v>500</v>
      </c>
      <c r="C61" s="270" t="s">
        <v>233</v>
      </c>
      <c r="D61" s="271">
        <v>385.92</v>
      </c>
      <c r="E61" s="272">
        <v>44441</v>
      </c>
      <c r="F61" s="270" t="s">
        <v>543</v>
      </c>
      <c r="G61" s="270">
        <v>25669</v>
      </c>
      <c r="H61" s="270" t="s">
        <v>544</v>
      </c>
      <c r="I61" s="489" t="s">
        <v>553</v>
      </c>
    </row>
    <row r="62" spans="1:9" s="266" customFormat="1" ht="38.25" x14ac:dyDescent="0.2">
      <c r="A62" s="489">
        <v>58</v>
      </c>
      <c r="B62" s="270" t="s">
        <v>500</v>
      </c>
      <c r="C62" s="270" t="s">
        <v>233</v>
      </c>
      <c r="D62" s="271">
        <v>385.92</v>
      </c>
      <c r="E62" s="272">
        <v>44441</v>
      </c>
      <c r="F62" s="270" t="s">
        <v>543</v>
      </c>
      <c r="G62" s="270">
        <v>25669</v>
      </c>
      <c r="H62" s="270" t="s">
        <v>544</v>
      </c>
      <c r="I62" s="489" t="s">
        <v>553</v>
      </c>
    </row>
    <row r="63" spans="1:9" s="266" customFormat="1" ht="38.25" x14ac:dyDescent="0.2">
      <c r="A63" s="489">
        <v>59</v>
      </c>
      <c r="B63" s="270" t="s">
        <v>500</v>
      </c>
      <c r="C63" s="270" t="s">
        <v>233</v>
      </c>
      <c r="D63" s="271">
        <v>385.92</v>
      </c>
      <c r="E63" s="272">
        <v>44441</v>
      </c>
      <c r="F63" s="270" t="s">
        <v>543</v>
      </c>
      <c r="G63" s="270">
        <v>25669</v>
      </c>
      <c r="H63" s="270" t="s">
        <v>544</v>
      </c>
      <c r="I63" s="489" t="s">
        <v>553</v>
      </c>
    </row>
    <row r="64" spans="1:9" s="266" customFormat="1" ht="38.25" x14ac:dyDescent="0.2">
      <c r="A64" s="489">
        <v>60</v>
      </c>
      <c r="B64" s="270" t="s">
        <v>500</v>
      </c>
      <c r="C64" s="270" t="s">
        <v>233</v>
      </c>
      <c r="D64" s="271">
        <v>385.92</v>
      </c>
      <c r="E64" s="272">
        <v>44441</v>
      </c>
      <c r="F64" s="270" t="s">
        <v>543</v>
      </c>
      <c r="G64" s="270">
        <v>25669</v>
      </c>
      <c r="H64" s="270" t="s">
        <v>544</v>
      </c>
      <c r="I64" s="489" t="s">
        <v>553</v>
      </c>
    </row>
    <row r="65" spans="1:9" s="266" customFormat="1" ht="38.25" x14ac:dyDescent="0.2">
      <c r="A65" s="489">
        <v>61</v>
      </c>
      <c r="B65" s="270" t="s">
        <v>500</v>
      </c>
      <c r="C65" s="270" t="s">
        <v>233</v>
      </c>
      <c r="D65" s="271">
        <v>385.92</v>
      </c>
      <c r="E65" s="272">
        <v>44441</v>
      </c>
      <c r="F65" s="270" t="s">
        <v>543</v>
      </c>
      <c r="G65" s="270">
        <v>25669</v>
      </c>
      <c r="H65" s="270" t="s">
        <v>544</v>
      </c>
      <c r="I65" s="489" t="s">
        <v>553</v>
      </c>
    </row>
    <row r="66" spans="1:9" s="266" customFormat="1" ht="38.25" x14ac:dyDescent="0.2">
      <c r="A66" s="489">
        <v>62</v>
      </c>
      <c r="B66" s="270" t="s">
        <v>500</v>
      </c>
      <c r="C66" s="270" t="s">
        <v>233</v>
      </c>
      <c r="D66" s="271">
        <v>385.92</v>
      </c>
      <c r="E66" s="272">
        <v>44441</v>
      </c>
      <c r="F66" s="270" t="s">
        <v>543</v>
      </c>
      <c r="G66" s="270">
        <v>25669</v>
      </c>
      <c r="H66" s="270" t="s">
        <v>544</v>
      </c>
      <c r="I66" s="489" t="s">
        <v>553</v>
      </c>
    </row>
    <row r="67" spans="1:9" s="266" customFormat="1" ht="38.25" x14ac:dyDescent="0.2">
      <c r="A67" s="489">
        <v>63</v>
      </c>
      <c r="B67" s="270" t="s">
        <v>500</v>
      </c>
      <c r="C67" s="270" t="s">
        <v>233</v>
      </c>
      <c r="D67" s="271">
        <v>385.92</v>
      </c>
      <c r="E67" s="272">
        <v>44441</v>
      </c>
      <c r="F67" s="270" t="s">
        <v>543</v>
      </c>
      <c r="G67" s="270">
        <v>25669</v>
      </c>
      <c r="H67" s="270" t="s">
        <v>544</v>
      </c>
      <c r="I67" s="489" t="s">
        <v>553</v>
      </c>
    </row>
    <row r="68" spans="1:9" s="266" customFormat="1" ht="38.25" x14ac:dyDescent="0.2">
      <c r="A68" s="489">
        <v>64</v>
      </c>
      <c r="B68" s="270" t="s">
        <v>501</v>
      </c>
      <c r="C68" s="270" t="s">
        <v>233</v>
      </c>
      <c r="D68" s="271">
        <v>1261.93</v>
      </c>
      <c r="E68" s="272">
        <v>44441</v>
      </c>
      <c r="F68" s="270" t="s">
        <v>543</v>
      </c>
      <c r="G68" s="270">
        <v>25669</v>
      </c>
      <c r="H68" s="270" t="s">
        <v>544</v>
      </c>
      <c r="I68" s="489" t="s">
        <v>553</v>
      </c>
    </row>
    <row r="69" spans="1:9" s="266" customFormat="1" ht="38.25" x14ac:dyDescent="0.2">
      <c r="A69" s="489">
        <v>65</v>
      </c>
      <c r="B69" s="270" t="s">
        <v>502</v>
      </c>
      <c r="C69" s="270" t="s">
        <v>233</v>
      </c>
      <c r="D69" s="271">
        <v>151.58000000000001</v>
      </c>
      <c r="E69" s="272">
        <v>44441</v>
      </c>
      <c r="F69" s="270" t="s">
        <v>543</v>
      </c>
      <c r="G69" s="270">
        <v>25669</v>
      </c>
      <c r="H69" s="270" t="s">
        <v>544</v>
      </c>
      <c r="I69" s="489" t="s">
        <v>553</v>
      </c>
    </row>
    <row r="70" spans="1:9" s="266" customFormat="1" ht="38.25" x14ac:dyDescent="0.2">
      <c r="A70" s="489">
        <v>66</v>
      </c>
      <c r="B70" s="270" t="s">
        <v>502</v>
      </c>
      <c r="C70" s="270" t="s">
        <v>233</v>
      </c>
      <c r="D70" s="271">
        <v>151.58000000000001</v>
      </c>
      <c r="E70" s="272">
        <v>44441</v>
      </c>
      <c r="F70" s="270" t="s">
        <v>543</v>
      </c>
      <c r="G70" s="270">
        <v>25669</v>
      </c>
      <c r="H70" s="270" t="s">
        <v>544</v>
      </c>
      <c r="I70" s="489" t="s">
        <v>553</v>
      </c>
    </row>
    <row r="71" spans="1:9" s="266" customFormat="1" ht="38.25" x14ac:dyDescent="0.2">
      <c r="A71" s="489">
        <v>67</v>
      </c>
      <c r="B71" s="270" t="s">
        <v>502</v>
      </c>
      <c r="C71" s="270" t="s">
        <v>233</v>
      </c>
      <c r="D71" s="271">
        <v>151.58000000000001</v>
      </c>
      <c r="E71" s="272">
        <v>44441</v>
      </c>
      <c r="F71" s="270" t="s">
        <v>543</v>
      </c>
      <c r="G71" s="270">
        <v>25669</v>
      </c>
      <c r="H71" s="270" t="s">
        <v>544</v>
      </c>
      <c r="I71" s="489" t="s">
        <v>553</v>
      </c>
    </row>
    <row r="72" spans="1:9" s="266" customFormat="1" ht="38.25" x14ac:dyDescent="0.2">
      <c r="A72" s="489">
        <v>68</v>
      </c>
      <c r="B72" s="270" t="s">
        <v>502</v>
      </c>
      <c r="C72" s="270" t="s">
        <v>233</v>
      </c>
      <c r="D72" s="271">
        <v>151.58000000000001</v>
      </c>
      <c r="E72" s="272">
        <v>44441</v>
      </c>
      <c r="F72" s="270" t="s">
        <v>543</v>
      </c>
      <c r="G72" s="270">
        <v>25669</v>
      </c>
      <c r="H72" s="270" t="s">
        <v>544</v>
      </c>
      <c r="I72" s="489" t="s">
        <v>553</v>
      </c>
    </row>
    <row r="73" spans="1:9" s="266" customFormat="1" ht="38.25" x14ac:dyDescent="0.2">
      <c r="A73" s="489">
        <v>69</v>
      </c>
      <c r="B73" s="270" t="s">
        <v>502</v>
      </c>
      <c r="C73" s="270" t="s">
        <v>233</v>
      </c>
      <c r="D73" s="271">
        <v>151.58000000000001</v>
      </c>
      <c r="E73" s="272">
        <v>44441</v>
      </c>
      <c r="F73" s="270" t="s">
        <v>543</v>
      </c>
      <c r="G73" s="270">
        <v>25669</v>
      </c>
      <c r="H73" s="270" t="s">
        <v>544</v>
      </c>
      <c r="I73" s="489" t="s">
        <v>553</v>
      </c>
    </row>
    <row r="74" spans="1:9" s="266" customFormat="1" ht="38.25" x14ac:dyDescent="0.2">
      <c r="A74" s="489">
        <v>70</v>
      </c>
      <c r="B74" s="270" t="s">
        <v>502</v>
      </c>
      <c r="C74" s="270" t="s">
        <v>233</v>
      </c>
      <c r="D74" s="271">
        <v>151.58000000000001</v>
      </c>
      <c r="E74" s="272">
        <v>44441</v>
      </c>
      <c r="F74" s="270" t="s">
        <v>543</v>
      </c>
      <c r="G74" s="270">
        <v>25669</v>
      </c>
      <c r="H74" s="270" t="s">
        <v>544</v>
      </c>
      <c r="I74" s="489" t="s">
        <v>553</v>
      </c>
    </row>
    <row r="75" spans="1:9" s="266" customFormat="1" ht="38.25" x14ac:dyDescent="0.2">
      <c r="A75" s="489">
        <v>71</v>
      </c>
      <c r="B75" s="270" t="s">
        <v>503</v>
      </c>
      <c r="C75" s="270" t="s">
        <v>233</v>
      </c>
      <c r="D75" s="271">
        <v>557.97</v>
      </c>
      <c r="E75" s="272">
        <v>44441</v>
      </c>
      <c r="F75" s="270" t="s">
        <v>543</v>
      </c>
      <c r="G75" s="270">
        <v>25669</v>
      </c>
      <c r="H75" s="270" t="s">
        <v>544</v>
      </c>
      <c r="I75" s="489" t="s">
        <v>553</v>
      </c>
    </row>
    <row r="76" spans="1:9" s="266" customFormat="1" ht="38.25" x14ac:dyDescent="0.2">
      <c r="A76" s="489">
        <v>72</v>
      </c>
      <c r="B76" s="270" t="s">
        <v>504</v>
      </c>
      <c r="C76" s="270" t="s">
        <v>233</v>
      </c>
      <c r="D76" s="271">
        <v>538.42999999999995</v>
      </c>
      <c r="E76" s="272">
        <v>44441</v>
      </c>
      <c r="F76" s="270" t="s">
        <v>543</v>
      </c>
      <c r="G76" s="270">
        <v>25669</v>
      </c>
      <c r="H76" s="270" t="s">
        <v>544</v>
      </c>
      <c r="I76" s="489" t="s">
        <v>553</v>
      </c>
    </row>
    <row r="77" spans="1:9" s="266" customFormat="1" ht="38.25" x14ac:dyDescent="0.2">
      <c r="A77" s="489">
        <v>73</v>
      </c>
      <c r="B77" s="270" t="s">
        <v>504</v>
      </c>
      <c r="C77" s="270" t="s">
        <v>233</v>
      </c>
      <c r="D77" s="271">
        <v>538.44000000000005</v>
      </c>
      <c r="E77" s="272">
        <v>44441</v>
      </c>
      <c r="F77" s="270" t="s">
        <v>543</v>
      </c>
      <c r="G77" s="270">
        <v>25669</v>
      </c>
      <c r="H77" s="270" t="s">
        <v>544</v>
      </c>
      <c r="I77" s="489" t="s">
        <v>553</v>
      </c>
    </row>
    <row r="78" spans="1:9" s="266" customFormat="1" ht="38.25" x14ac:dyDescent="0.2">
      <c r="A78" s="489">
        <v>74</v>
      </c>
      <c r="B78" s="270" t="s">
        <v>505</v>
      </c>
      <c r="C78" s="270" t="s">
        <v>233</v>
      </c>
      <c r="D78" s="271">
        <v>344.07</v>
      </c>
      <c r="E78" s="272">
        <v>44441</v>
      </c>
      <c r="F78" s="270" t="s">
        <v>543</v>
      </c>
      <c r="G78" s="270">
        <v>25669</v>
      </c>
      <c r="H78" s="270" t="s">
        <v>544</v>
      </c>
      <c r="I78" s="489" t="s">
        <v>553</v>
      </c>
    </row>
    <row r="79" spans="1:9" s="266" customFormat="1" ht="38.25" x14ac:dyDescent="0.2">
      <c r="A79" s="489">
        <v>75</v>
      </c>
      <c r="B79" s="270" t="s">
        <v>505</v>
      </c>
      <c r="C79" s="270" t="s">
        <v>233</v>
      </c>
      <c r="D79" s="271">
        <v>344.08</v>
      </c>
      <c r="E79" s="272">
        <v>44441</v>
      </c>
      <c r="F79" s="270" t="s">
        <v>543</v>
      </c>
      <c r="G79" s="270">
        <v>25669</v>
      </c>
      <c r="H79" s="270" t="s">
        <v>544</v>
      </c>
      <c r="I79" s="489" t="s">
        <v>553</v>
      </c>
    </row>
    <row r="80" spans="1:9" s="266" customFormat="1" ht="38.25" x14ac:dyDescent="0.2">
      <c r="A80" s="489">
        <v>76</v>
      </c>
      <c r="B80" s="270" t="s">
        <v>505</v>
      </c>
      <c r="C80" s="270" t="s">
        <v>233</v>
      </c>
      <c r="D80" s="271">
        <v>344.08</v>
      </c>
      <c r="E80" s="272">
        <v>44441</v>
      </c>
      <c r="F80" s="270" t="s">
        <v>543</v>
      </c>
      <c r="G80" s="270">
        <v>25669</v>
      </c>
      <c r="H80" s="270" t="s">
        <v>544</v>
      </c>
      <c r="I80" s="489" t="s">
        <v>553</v>
      </c>
    </row>
    <row r="81" spans="1:9" s="266" customFormat="1" ht="38.25" x14ac:dyDescent="0.2">
      <c r="A81" s="489">
        <v>77</v>
      </c>
      <c r="B81" s="270" t="s">
        <v>505</v>
      </c>
      <c r="C81" s="270" t="s">
        <v>233</v>
      </c>
      <c r="D81" s="271">
        <v>344.08</v>
      </c>
      <c r="E81" s="272">
        <v>44441</v>
      </c>
      <c r="F81" s="270" t="s">
        <v>543</v>
      </c>
      <c r="G81" s="270">
        <v>25669</v>
      </c>
      <c r="H81" s="270" t="s">
        <v>544</v>
      </c>
      <c r="I81" s="489" t="s">
        <v>553</v>
      </c>
    </row>
    <row r="82" spans="1:9" s="266" customFormat="1" ht="38.25" x14ac:dyDescent="0.2">
      <c r="A82" s="489">
        <v>78</v>
      </c>
      <c r="B82" s="270" t="s">
        <v>505</v>
      </c>
      <c r="C82" s="270" t="s">
        <v>233</v>
      </c>
      <c r="D82" s="271">
        <v>344.08</v>
      </c>
      <c r="E82" s="272">
        <v>44441</v>
      </c>
      <c r="F82" s="270" t="s">
        <v>543</v>
      </c>
      <c r="G82" s="270">
        <v>25669</v>
      </c>
      <c r="H82" s="270" t="s">
        <v>544</v>
      </c>
      <c r="I82" s="489" t="s">
        <v>553</v>
      </c>
    </row>
    <row r="83" spans="1:9" s="266" customFormat="1" ht="38.25" x14ac:dyDescent="0.2">
      <c r="A83" s="489">
        <v>79</v>
      </c>
      <c r="B83" s="270" t="s">
        <v>505</v>
      </c>
      <c r="C83" s="270" t="s">
        <v>233</v>
      </c>
      <c r="D83" s="271">
        <v>344.08</v>
      </c>
      <c r="E83" s="272">
        <v>44441</v>
      </c>
      <c r="F83" s="270" t="s">
        <v>543</v>
      </c>
      <c r="G83" s="270">
        <v>25669</v>
      </c>
      <c r="H83" s="270" t="s">
        <v>544</v>
      </c>
      <c r="I83" s="489" t="s">
        <v>553</v>
      </c>
    </row>
    <row r="84" spans="1:9" s="266" customFormat="1" ht="38.25" x14ac:dyDescent="0.2">
      <c r="A84" s="489">
        <v>80</v>
      </c>
      <c r="B84" s="270" t="s">
        <v>505</v>
      </c>
      <c r="C84" s="270" t="s">
        <v>233</v>
      </c>
      <c r="D84" s="271">
        <v>344.08</v>
      </c>
      <c r="E84" s="272">
        <v>44441</v>
      </c>
      <c r="F84" s="270" t="s">
        <v>543</v>
      </c>
      <c r="G84" s="270">
        <v>25669</v>
      </c>
      <c r="H84" s="270" t="s">
        <v>544</v>
      </c>
      <c r="I84" s="489" t="s">
        <v>553</v>
      </c>
    </row>
    <row r="85" spans="1:9" s="266" customFormat="1" ht="38.25" x14ac:dyDescent="0.2">
      <c r="A85" s="489">
        <v>81</v>
      </c>
      <c r="B85" s="270" t="s">
        <v>506</v>
      </c>
      <c r="C85" s="270" t="s">
        <v>233</v>
      </c>
      <c r="D85" s="271">
        <v>441.72</v>
      </c>
      <c r="E85" s="272">
        <v>44441</v>
      </c>
      <c r="F85" s="270" t="s">
        <v>543</v>
      </c>
      <c r="G85" s="270">
        <v>25669</v>
      </c>
      <c r="H85" s="270" t="s">
        <v>544</v>
      </c>
      <c r="I85" s="489" t="s">
        <v>553</v>
      </c>
    </row>
    <row r="86" spans="1:9" s="266" customFormat="1" ht="38.25" x14ac:dyDescent="0.2">
      <c r="A86" s="489">
        <v>82</v>
      </c>
      <c r="B86" s="270" t="s">
        <v>506</v>
      </c>
      <c r="C86" s="270" t="s">
        <v>233</v>
      </c>
      <c r="D86" s="271">
        <v>441.72</v>
      </c>
      <c r="E86" s="272">
        <v>44441</v>
      </c>
      <c r="F86" s="270" t="s">
        <v>543</v>
      </c>
      <c r="G86" s="270">
        <v>25669</v>
      </c>
      <c r="H86" s="270" t="s">
        <v>544</v>
      </c>
      <c r="I86" s="489" t="s">
        <v>553</v>
      </c>
    </row>
    <row r="87" spans="1:9" s="266" customFormat="1" ht="51" x14ac:dyDescent="0.2">
      <c r="A87" s="489">
        <v>83</v>
      </c>
      <c r="B87" s="270" t="s">
        <v>497</v>
      </c>
      <c r="C87" s="270" t="s">
        <v>72</v>
      </c>
      <c r="D87" s="271">
        <v>73240</v>
      </c>
      <c r="E87" s="272">
        <v>44420</v>
      </c>
      <c r="F87" s="270" t="s">
        <v>540</v>
      </c>
      <c r="G87" s="270">
        <v>1180925</v>
      </c>
      <c r="H87" s="270" t="s">
        <v>479</v>
      </c>
      <c r="I87" s="489" t="s">
        <v>552</v>
      </c>
    </row>
    <row r="88" spans="1:9" s="266" customFormat="1" ht="51" x14ac:dyDescent="0.2">
      <c r="A88" s="489">
        <v>84</v>
      </c>
      <c r="B88" s="270" t="s">
        <v>497</v>
      </c>
      <c r="C88" s="489" t="s">
        <v>72</v>
      </c>
      <c r="D88" s="271">
        <v>73240</v>
      </c>
      <c r="E88" s="272">
        <v>44420</v>
      </c>
      <c r="F88" s="270" t="s">
        <v>540</v>
      </c>
      <c r="G88" s="270">
        <v>1180924</v>
      </c>
      <c r="H88" s="270" t="s">
        <v>469</v>
      </c>
      <c r="I88" s="489" t="s">
        <v>552</v>
      </c>
    </row>
    <row r="89" spans="1:9" s="266" customFormat="1" ht="51" x14ac:dyDescent="0.2">
      <c r="A89" s="489">
        <v>85</v>
      </c>
      <c r="B89" s="270" t="s">
        <v>497</v>
      </c>
      <c r="C89" s="489" t="s">
        <v>72</v>
      </c>
      <c r="D89" s="271">
        <v>73240</v>
      </c>
      <c r="E89" s="272">
        <v>44420</v>
      </c>
      <c r="F89" s="270" t="s">
        <v>540</v>
      </c>
      <c r="G89" s="270">
        <v>1180934</v>
      </c>
      <c r="H89" s="270" t="s">
        <v>472</v>
      </c>
      <c r="I89" s="489" t="s">
        <v>552</v>
      </c>
    </row>
    <row r="90" spans="1:9" s="266" customFormat="1" ht="51" x14ac:dyDescent="0.2">
      <c r="A90" s="489">
        <v>86</v>
      </c>
      <c r="B90" s="270" t="s">
        <v>497</v>
      </c>
      <c r="C90" s="489" t="s">
        <v>72</v>
      </c>
      <c r="D90" s="271">
        <v>73240</v>
      </c>
      <c r="E90" s="272">
        <v>44420</v>
      </c>
      <c r="F90" s="270" t="s">
        <v>540</v>
      </c>
      <c r="G90" s="270">
        <v>1180929</v>
      </c>
      <c r="H90" s="270" t="s">
        <v>470</v>
      </c>
      <c r="I90" s="489" t="s">
        <v>552</v>
      </c>
    </row>
    <row r="91" spans="1:9" s="266" customFormat="1" ht="51" x14ac:dyDescent="0.2">
      <c r="A91" s="489">
        <v>87</v>
      </c>
      <c r="B91" s="270" t="s">
        <v>497</v>
      </c>
      <c r="C91" s="489" t="s">
        <v>72</v>
      </c>
      <c r="D91" s="271">
        <v>73240</v>
      </c>
      <c r="E91" s="272">
        <v>44420</v>
      </c>
      <c r="F91" s="270" t="s">
        <v>540</v>
      </c>
      <c r="G91" s="270">
        <v>1180927</v>
      </c>
      <c r="H91" s="270" t="s">
        <v>545</v>
      </c>
      <c r="I91" s="489" t="s">
        <v>552</v>
      </c>
    </row>
    <row r="92" spans="1:9" s="266" customFormat="1" ht="51" x14ac:dyDescent="0.2">
      <c r="A92" s="489">
        <v>88</v>
      </c>
      <c r="B92" s="270" t="s">
        <v>497</v>
      </c>
      <c r="C92" s="489" t="s">
        <v>72</v>
      </c>
      <c r="D92" s="271">
        <v>73240</v>
      </c>
      <c r="E92" s="272">
        <v>44419</v>
      </c>
      <c r="F92" s="270" t="s">
        <v>540</v>
      </c>
      <c r="G92" s="270">
        <v>1180754</v>
      </c>
      <c r="H92" s="270" t="s">
        <v>474</v>
      </c>
      <c r="I92" s="489" t="s">
        <v>552</v>
      </c>
    </row>
    <row r="93" spans="1:9" s="266" customFormat="1" ht="51" x14ac:dyDescent="0.2">
      <c r="A93" s="489">
        <v>89</v>
      </c>
      <c r="B93" s="270" t="s">
        <v>507</v>
      </c>
      <c r="C93" s="270" t="s">
        <v>225</v>
      </c>
      <c r="D93" s="271">
        <v>1589</v>
      </c>
      <c r="E93" s="272">
        <v>44431</v>
      </c>
      <c r="F93" s="270" t="s">
        <v>546</v>
      </c>
      <c r="G93" s="270">
        <v>29</v>
      </c>
      <c r="H93" s="270" t="s">
        <v>544</v>
      </c>
      <c r="I93" s="489" t="s">
        <v>554</v>
      </c>
    </row>
    <row r="94" spans="1:9" s="266" customFormat="1" ht="51" x14ac:dyDescent="0.2">
      <c r="A94" s="489">
        <v>90</v>
      </c>
      <c r="B94" s="270" t="s">
        <v>507</v>
      </c>
      <c r="C94" s="489" t="s">
        <v>225</v>
      </c>
      <c r="D94" s="271">
        <v>1589</v>
      </c>
      <c r="E94" s="272">
        <v>44431</v>
      </c>
      <c r="F94" s="270" t="s">
        <v>546</v>
      </c>
      <c r="G94" s="270">
        <v>29</v>
      </c>
      <c r="H94" s="270" t="s">
        <v>544</v>
      </c>
      <c r="I94" s="489" t="s">
        <v>554</v>
      </c>
    </row>
    <row r="95" spans="1:9" s="266" customFormat="1" ht="51" x14ac:dyDescent="0.2">
      <c r="A95" s="489">
        <v>91</v>
      </c>
      <c r="B95" s="270" t="s">
        <v>507</v>
      </c>
      <c r="C95" s="489" t="s">
        <v>225</v>
      </c>
      <c r="D95" s="271">
        <v>1589</v>
      </c>
      <c r="E95" s="272">
        <v>44431</v>
      </c>
      <c r="F95" s="270" t="s">
        <v>546</v>
      </c>
      <c r="G95" s="270">
        <v>29</v>
      </c>
      <c r="H95" s="270" t="s">
        <v>544</v>
      </c>
      <c r="I95" s="489" t="s">
        <v>554</v>
      </c>
    </row>
    <row r="96" spans="1:9" s="266" customFormat="1" ht="51" x14ac:dyDescent="0.2">
      <c r="A96" s="489">
        <v>92</v>
      </c>
      <c r="B96" s="270" t="s">
        <v>507</v>
      </c>
      <c r="C96" s="489" t="s">
        <v>225</v>
      </c>
      <c r="D96" s="271">
        <v>1589</v>
      </c>
      <c r="E96" s="272">
        <v>44431</v>
      </c>
      <c r="F96" s="270" t="s">
        <v>546</v>
      </c>
      <c r="G96" s="270">
        <v>29</v>
      </c>
      <c r="H96" s="270" t="s">
        <v>544</v>
      </c>
      <c r="I96" s="489" t="s">
        <v>554</v>
      </c>
    </row>
    <row r="97" spans="1:9" s="266" customFormat="1" ht="51" x14ac:dyDescent="0.2">
      <c r="A97" s="489">
        <v>93</v>
      </c>
      <c r="B97" s="270" t="s">
        <v>507</v>
      </c>
      <c r="C97" s="489" t="s">
        <v>225</v>
      </c>
      <c r="D97" s="271">
        <v>1589</v>
      </c>
      <c r="E97" s="272">
        <v>44431</v>
      </c>
      <c r="F97" s="270" t="s">
        <v>546</v>
      </c>
      <c r="G97" s="270">
        <v>29</v>
      </c>
      <c r="H97" s="270" t="s">
        <v>544</v>
      </c>
      <c r="I97" s="489" t="s">
        <v>554</v>
      </c>
    </row>
    <row r="98" spans="1:9" s="266" customFormat="1" ht="51" x14ac:dyDescent="0.2">
      <c r="A98" s="489">
        <v>94</v>
      </c>
      <c r="B98" s="270" t="s">
        <v>507</v>
      </c>
      <c r="C98" s="489" t="s">
        <v>225</v>
      </c>
      <c r="D98" s="271">
        <v>1589</v>
      </c>
      <c r="E98" s="272">
        <v>44431</v>
      </c>
      <c r="F98" s="270" t="s">
        <v>546</v>
      </c>
      <c r="G98" s="270">
        <v>29</v>
      </c>
      <c r="H98" s="270" t="s">
        <v>544</v>
      </c>
      <c r="I98" s="489" t="s">
        <v>554</v>
      </c>
    </row>
    <row r="99" spans="1:9" s="266" customFormat="1" ht="51" x14ac:dyDescent="0.2">
      <c r="A99" s="489">
        <v>95</v>
      </c>
      <c r="B99" s="270" t="s">
        <v>507</v>
      </c>
      <c r="C99" s="489" t="s">
        <v>225</v>
      </c>
      <c r="D99" s="271">
        <v>1589</v>
      </c>
      <c r="E99" s="272">
        <v>44431</v>
      </c>
      <c r="F99" s="270" t="s">
        <v>546</v>
      </c>
      <c r="G99" s="270">
        <v>29</v>
      </c>
      <c r="H99" s="270" t="s">
        <v>544</v>
      </c>
      <c r="I99" s="489" t="s">
        <v>554</v>
      </c>
    </row>
    <row r="100" spans="1:9" s="266" customFormat="1" ht="51" x14ac:dyDescent="0.2">
      <c r="A100" s="489">
        <v>96</v>
      </c>
      <c r="B100" s="270" t="s">
        <v>507</v>
      </c>
      <c r="C100" s="489" t="s">
        <v>225</v>
      </c>
      <c r="D100" s="271">
        <v>1589</v>
      </c>
      <c r="E100" s="272">
        <v>44431</v>
      </c>
      <c r="F100" s="270" t="s">
        <v>546</v>
      </c>
      <c r="G100" s="270">
        <v>29</v>
      </c>
      <c r="H100" s="270" t="s">
        <v>544</v>
      </c>
      <c r="I100" s="489" t="s">
        <v>554</v>
      </c>
    </row>
    <row r="101" spans="1:9" s="266" customFormat="1" ht="51" x14ac:dyDescent="0.2">
      <c r="A101" s="489">
        <v>97</v>
      </c>
      <c r="B101" s="270" t="s">
        <v>507</v>
      </c>
      <c r="C101" s="489" t="s">
        <v>225</v>
      </c>
      <c r="D101" s="271">
        <v>1589</v>
      </c>
      <c r="E101" s="272">
        <v>44431</v>
      </c>
      <c r="F101" s="270" t="s">
        <v>546</v>
      </c>
      <c r="G101" s="270">
        <v>29</v>
      </c>
      <c r="H101" s="270" t="s">
        <v>544</v>
      </c>
      <c r="I101" s="489" t="s">
        <v>554</v>
      </c>
    </row>
    <row r="102" spans="1:9" s="266" customFormat="1" ht="51" x14ac:dyDescent="0.2">
      <c r="A102" s="489">
        <v>98</v>
      </c>
      <c r="B102" s="270" t="s">
        <v>507</v>
      </c>
      <c r="C102" s="489" t="s">
        <v>225</v>
      </c>
      <c r="D102" s="271">
        <v>1589</v>
      </c>
      <c r="E102" s="272">
        <v>44431</v>
      </c>
      <c r="F102" s="270" t="s">
        <v>546</v>
      </c>
      <c r="G102" s="270">
        <v>29</v>
      </c>
      <c r="H102" s="270" t="s">
        <v>544</v>
      </c>
      <c r="I102" s="489" t="s">
        <v>554</v>
      </c>
    </row>
    <row r="103" spans="1:9" s="266" customFormat="1" ht="51" x14ac:dyDescent="0.2">
      <c r="A103" s="489">
        <v>99</v>
      </c>
      <c r="B103" s="270" t="s">
        <v>507</v>
      </c>
      <c r="C103" s="489" t="s">
        <v>225</v>
      </c>
      <c r="D103" s="271">
        <v>1589</v>
      </c>
      <c r="E103" s="272">
        <v>44431</v>
      </c>
      <c r="F103" s="270" t="s">
        <v>546</v>
      </c>
      <c r="G103" s="270">
        <v>29</v>
      </c>
      <c r="H103" s="270" t="s">
        <v>544</v>
      </c>
      <c r="I103" s="489" t="s">
        <v>554</v>
      </c>
    </row>
    <row r="104" spans="1:9" s="266" customFormat="1" ht="51" x14ac:dyDescent="0.2">
      <c r="A104" s="489">
        <v>100</v>
      </c>
      <c r="B104" s="270" t="s">
        <v>507</v>
      </c>
      <c r="C104" s="489" t="s">
        <v>225</v>
      </c>
      <c r="D104" s="271">
        <v>1589</v>
      </c>
      <c r="E104" s="272">
        <v>44431</v>
      </c>
      <c r="F104" s="270" t="s">
        <v>546</v>
      </c>
      <c r="G104" s="270">
        <v>29</v>
      </c>
      <c r="H104" s="270" t="s">
        <v>544</v>
      </c>
      <c r="I104" s="489" t="s">
        <v>554</v>
      </c>
    </row>
    <row r="105" spans="1:9" s="266" customFormat="1" ht="51" x14ac:dyDescent="0.2">
      <c r="A105" s="489">
        <v>101</v>
      </c>
      <c r="B105" s="270" t="s">
        <v>507</v>
      </c>
      <c r="C105" s="489" t="s">
        <v>225</v>
      </c>
      <c r="D105" s="271">
        <v>1589</v>
      </c>
      <c r="E105" s="272">
        <v>44431</v>
      </c>
      <c r="F105" s="270" t="s">
        <v>546</v>
      </c>
      <c r="G105" s="270">
        <v>29</v>
      </c>
      <c r="H105" s="270" t="s">
        <v>544</v>
      </c>
      <c r="I105" s="489" t="s">
        <v>554</v>
      </c>
    </row>
    <row r="106" spans="1:9" s="266" customFormat="1" ht="51" x14ac:dyDescent="0.2">
      <c r="A106" s="489">
        <v>102</v>
      </c>
      <c r="B106" s="270" t="s">
        <v>507</v>
      </c>
      <c r="C106" s="489" t="s">
        <v>225</v>
      </c>
      <c r="D106" s="271">
        <v>1589</v>
      </c>
      <c r="E106" s="272">
        <v>44431</v>
      </c>
      <c r="F106" s="270" t="s">
        <v>546</v>
      </c>
      <c r="G106" s="270">
        <v>29</v>
      </c>
      <c r="H106" s="270" t="s">
        <v>544</v>
      </c>
      <c r="I106" s="489" t="s">
        <v>554</v>
      </c>
    </row>
    <row r="107" spans="1:9" s="266" customFormat="1" ht="51" x14ac:dyDescent="0.2">
      <c r="A107" s="489">
        <v>103</v>
      </c>
      <c r="B107" s="270" t="s">
        <v>507</v>
      </c>
      <c r="C107" s="489" t="s">
        <v>225</v>
      </c>
      <c r="D107" s="271">
        <v>1589</v>
      </c>
      <c r="E107" s="272">
        <v>44431</v>
      </c>
      <c r="F107" s="270" t="s">
        <v>546</v>
      </c>
      <c r="G107" s="270">
        <v>29</v>
      </c>
      <c r="H107" s="270" t="s">
        <v>544</v>
      </c>
      <c r="I107" s="489" t="s">
        <v>554</v>
      </c>
    </row>
    <row r="108" spans="1:9" s="266" customFormat="1" ht="51" x14ac:dyDescent="0.2">
      <c r="A108" s="489">
        <v>104</v>
      </c>
      <c r="B108" s="270" t="s">
        <v>507</v>
      </c>
      <c r="C108" s="489" t="s">
        <v>225</v>
      </c>
      <c r="D108" s="271">
        <v>1589</v>
      </c>
      <c r="E108" s="272">
        <v>44431</v>
      </c>
      <c r="F108" s="270" t="s">
        <v>546</v>
      </c>
      <c r="G108" s="270">
        <v>29</v>
      </c>
      <c r="H108" s="270" t="s">
        <v>544</v>
      </c>
      <c r="I108" s="489" t="s">
        <v>554</v>
      </c>
    </row>
    <row r="109" spans="1:9" s="266" customFormat="1" ht="51" x14ac:dyDescent="0.2">
      <c r="A109" s="489">
        <v>105</v>
      </c>
      <c r="B109" s="270" t="s">
        <v>507</v>
      </c>
      <c r="C109" s="489" t="s">
        <v>225</v>
      </c>
      <c r="D109" s="271">
        <v>1589</v>
      </c>
      <c r="E109" s="272">
        <v>44431</v>
      </c>
      <c r="F109" s="270" t="s">
        <v>546</v>
      </c>
      <c r="G109" s="270">
        <v>29</v>
      </c>
      <c r="H109" s="270" t="s">
        <v>544</v>
      </c>
      <c r="I109" s="489" t="s">
        <v>554</v>
      </c>
    </row>
    <row r="110" spans="1:9" s="266" customFormat="1" ht="51" x14ac:dyDescent="0.2">
      <c r="A110" s="489">
        <v>106</v>
      </c>
      <c r="B110" s="270" t="s">
        <v>507</v>
      </c>
      <c r="C110" s="489" t="s">
        <v>225</v>
      </c>
      <c r="D110" s="271">
        <v>1589</v>
      </c>
      <c r="E110" s="272">
        <v>44431</v>
      </c>
      <c r="F110" s="270" t="s">
        <v>546</v>
      </c>
      <c r="G110" s="270">
        <v>29</v>
      </c>
      <c r="H110" s="270" t="s">
        <v>544</v>
      </c>
      <c r="I110" s="489" t="s">
        <v>554</v>
      </c>
    </row>
    <row r="111" spans="1:9" s="266" customFormat="1" ht="51" x14ac:dyDescent="0.2">
      <c r="A111" s="489">
        <v>107</v>
      </c>
      <c r="B111" s="270" t="s">
        <v>507</v>
      </c>
      <c r="C111" s="489" t="s">
        <v>225</v>
      </c>
      <c r="D111" s="271">
        <v>1589</v>
      </c>
      <c r="E111" s="272">
        <v>44431</v>
      </c>
      <c r="F111" s="270" t="s">
        <v>546</v>
      </c>
      <c r="G111" s="270">
        <v>29</v>
      </c>
      <c r="H111" s="270" t="s">
        <v>544</v>
      </c>
      <c r="I111" s="489" t="s">
        <v>554</v>
      </c>
    </row>
    <row r="112" spans="1:9" s="266" customFormat="1" ht="51" x14ac:dyDescent="0.2">
      <c r="A112" s="489">
        <v>108</v>
      </c>
      <c r="B112" s="270" t="s">
        <v>507</v>
      </c>
      <c r="C112" s="489" t="s">
        <v>225</v>
      </c>
      <c r="D112" s="271">
        <v>1589</v>
      </c>
      <c r="E112" s="272">
        <v>44431</v>
      </c>
      <c r="F112" s="270" t="s">
        <v>546</v>
      </c>
      <c r="G112" s="270">
        <v>29</v>
      </c>
      <c r="H112" s="270" t="s">
        <v>544</v>
      </c>
      <c r="I112" s="489" t="s">
        <v>554</v>
      </c>
    </row>
    <row r="113" spans="1:9" s="266" customFormat="1" ht="51" x14ac:dyDescent="0.2">
      <c r="A113" s="489">
        <v>109</v>
      </c>
      <c r="B113" s="270" t="s">
        <v>507</v>
      </c>
      <c r="C113" s="489" t="s">
        <v>225</v>
      </c>
      <c r="D113" s="271">
        <v>1589</v>
      </c>
      <c r="E113" s="272">
        <v>44431</v>
      </c>
      <c r="F113" s="270" t="s">
        <v>546</v>
      </c>
      <c r="G113" s="270">
        <v>29</v>
      </c>
      <c r="H113" s="270" t="s">
        <v>544</v>
      </c>
      <c r="I113" s="489" t="s">
        <v>554</v>
      </c>
    </row>
    <row r="114" spans="1:9" s="266" customFormat="1" ht="51" x14ac:dyDescent="0.2">
      <c r="A114" s="489">
        <v>110</v>
      </c>
      <c r="B114" s="270" t="s">
        <v>507</v>
      </c>
      <c r="C114" s="489" t="s">
        <v>225</v>
      </c>
      <c r="D114" s="271">
        <v>1589</v>
      </c>
      <c r="E114" s="272">
        <v>44431</v>
      </c>
      <c r="F114" s="270" t="s">
        <v>546</v>
      </c>
      <c r="G114" s="270">
        <v>29</v>
      </c>
      <c r="H114" s="270" t="s">
        <v>544</v>
      </c>
      <c r="I114" s="489" t="s">
        <v>554</v>
      </c>
    </row>
    <row r="115" spans="1:9" s="266" customFormat="1" ht="51" x14ac:dyDescent="0.2">
      <c r="A115" s="489">
        <v>111</v>
      </c>
      <c r="B115" s="270" t="s">
        <v>507</v>
      </c>
      <c r="C115" s="489" t="s">
        <v>225</v>
      </c>
      <c r="D115" s="271">
        <v>1589</v>
      </c>
      <c r="E115" s="272">
        <v>44431</v>
      </c>
      <c r="F115" s="270" t="s">
        <v>546</v>
      </c>
      <c r="G115" s="270">
        <v>29</v>
      </c>
      <c r="H115" s="270" t="s">
        <v>544</v>
      </c>
      <c r="I115" s="489" t="s">
        <v>554</v>
      </c>
    </row>
    <row r="116" spans="1:9" s="266" customFormat="1" ht="51" x14ac:dyDescent="0.2">
      <c r="A116" s="489">
        <v>112</v>
      </c>
      <c r="B116" s="270" t="s">
        <v>507</v>
      </c>
      <c r="C116" s="489" t="s">
        <v>225</v>
      </c>
      <c r="D116" s="271">
        <v>1589</v>
      </c>
      <c r="E116" s="272">
        <v>44431</v>
      </c>
      <c r="F116" s="270" t="s">
        <v>546</v>
      </c>
      <c r="G116" s="270">
        <v>29</v>
      </c>
      <c r="H116" s="270" t="s">
        <v>544</v>
      </c>
      <c r="I116" s="489" t="s">
        <v>554</v>
      </c>
    </row>
    <row r="117" spans="1:9" s="266" customFormat="1" ht="51" x14ac:dyDescent="0.2">
      <c r="A117" s="489">
        <v>113</v>
      </c>
      <c r="B117" s="270" t="s">
        <v>507</v>
      </c>
      <c r="C117" s="489" t="s">
        <v>225</v>
      </c>
      <c r="D117" s="271">
        <v>1589</v>
      </c>
      <c r="E117" s="272">
        <v>44431</v>
      </c>
      <c r="F117" s="270" t="s">
        <v>546</v>
      </c>
      <c r="G117" s="270">
        <v>29</v>
      </c>
      <c r="H117" s="270" t="s">
        <v>544</v>
      </c>
      <c r="I117" s="489" t="s">
        <v>554</v>
      </c>
    </row>
    <row r="118" spans="1:9" s="266" customFormat="1" ht="51" x14ac:dyDescent="0.2">
      <c r="A118" s="489">
        <v>114</v>
      </c>
      <c r="B118" s="270" t="s">
        <v>507</v>
      </c>
      <c r="C118" s="489" t="s">
        <v>225</v>
      </c>
      <c r="D118" s="271">
        <v>1589</v>
      </c>
      <c r="E118" s="272">
        <v>44431</v>
      </c>
      <c r="F118" s="270" t="s">
        <v>546</v>
      </c>
      <c r="G118" s="270">
        <v>29</v>
      </c>
      <c r="H118" s="270" t="s">
        <v>544</v>
      </c>
      <c r="I118" s="489" t="s">
        <v>554</v>
      </c>
    </row>
    <row r="119" spans="1:9" s="266" customFormat="1" ht="51" x14ac:dyDescent="0.2">
      <c r="A119" s="489">
        <v>115</v>
      </c>
      <c r="B119" s="270" t="s">
        <v>507</v>
      </c>
      <c r="C119" s="489" t="s">
        <v>225</v>
      </c>
      <c r="D119" s="271">
        <v>1589</v>
      </c>
      <c r="E119" s="272">
        <v>44431</v>
      </c>
      <c r="F119" s="270" t="s">
        <v>546</v>
      </c>
      <c r="G119" s="270">
        <v>29</v>
      </c>
      <c r="H119" s="270" t="s">
        <v>544</v>
      </c>
      <c r="I119" s="489" t="s">
        <v>554</v>
      </c>
    </row>
    <row r="120" spans="1:9" s="266" customFormat="1" ht="51" x14ac:dyDescent="0.2">
      <c r="A120" s="489">
        <v>116</v>
      </c>
      <c r="B120" s="270" t="s">
        <v>507</v>
      </c>
      <c r="C120" s="489" t="s">
        <v>225</v>
      </c>
      <c r="D120" s="271">
        <v>1589</v>
      </c>
      <c r="E120" s="272">
        <v>44431</v>
      </c>
      <c r="F120" s="270" t="s">
        <v>546</v>
      </c>
      <c r="G120" s="270">
        <v>29</v>
      </c>
      <c r="H120" s="270" t="s">
        <v>544</v>
      </c>
      <c r="I120" s="489" t="s">
        <v>554</v>
      </c>
    </row>
    <row r="121" spans="1:9" s="266" customFormat="1" ht="51" x14ac:dyDescent="0.2">
      <c r="A121" s="489">
        <v>117</v>
      </c>
      <c r="B121" s="270" t="s">
        <v>507</v>
      </c>
      <c r="C121" s="489" t="s">
        <v>225</v>
      </c>
      <c r="D121" s="271">
        <v>1589</v>
      </c>
      <c r="E121" s="272">
        <v>44431</v>
      </c>
      <c r="F121" s="270" t="s">
        <v>546</v>
      </c>
      <c r="G121" s="270">
        <v>29</v>
      </c>
      <c r="H121" s="270" t="s">
        <v>496</v>
      </c>
      <c r="I121" s="489" t="s">
        <v>554</v>
      </c>
    </row>
    <row r="122" spans="1:9" s="266" customFormat="1" ht="51" x14ac:dyDescent="0.2">
      <c r="A122" s="489">
        <v>118</v>
      </c>
      <c r="B122" s="270" t="s">
        <v>507</v>
      </c>
      <c r="C122" s="489" t="s">
        <v>225</v>
      </c>
      <c r="D122" s="271">
        <v>1589</v>
      </c>
      <c r="E122" s="272">
        <v>44431</v>
      </c>
      <c r="F122" s="270" t="s">
        <v>546</v>
      </c>
      <c r="G122" s="270">
        <v>29</v>
      </c>
      <c r="H122" s="270" t="s">
        <v>496</v>
      </c>
      <c r="I122" s="489" t="s">
        <v>554</v>
      </c>
    </row>
    <row r="123" spans="1:9" s="266" customFormat="1" ht="51" x14ac:dyDescent="0.2">
      <c r="A123" s="489">
        <v>119</v>
      </c>
      <c r="B123" s="270" t="s">
        <v>507</v>
      </c>
      <c r="C123" s="489" t="s">
        <v>225</v>
      </c>
      <c r="D123" s="271">
        <v>1589</v>
      </c>
      <c r="E123" s="272">
        <v>44431</v>
      </c>
      <c r="F123" s="270" t="s">
        <v>546</v>
      </c>
      <c r="G123" s="270">
        <v>29</v>
      </c>
      <c r="H123" s="270" t="s">
        <v>496</v>
      </c>
      <c r="I123" s="489" t="s">
        <v>554</v>
      </c>
    </row>
    <row r="124" spans="1:9" s="266" customFormat="1" ht="51" x14ac:dyDescent="0.2">
      <c r="A124" s="489">
        <v>120</v>
      </c>
      <c r="B124" s="270" t="s">
        <v>507</v>
      </c>
      <c r="C124" s="489" t="s">
        <v>225</v>
      </c>
      <c r="D124" s="271">
        <v>1589</v>
      </c>
      <c r="E124" s="272">
        <v>44431</v>
      </c>
      <c r="F124" s="270" t="s">
        <v>546</v>
      </c>
      <c r="G124" s="270">
        <v>29</v>
      </c>
      <c r="H124" s="270" t="s">
        <v>496</v>
      </c>
      <c r="I124" s="489" t="s">
        <v>554</v>
      </c>
    </row>
    <row r="125" spans="1:9" s="266" customFormat="1" ht="51" x14ac:dyDescent="0.2">
      <c r="A125" s="489">
        <v>121</v>
      </c>
      <c r="B125" s="270" t="s">
        <v>507</v>
      </c>
      <c r="C125" s="489" t="s">
        <v>225</v>
      </c>
      <c r="D125" s="271">
        <v>1589</v>
      </c>
      <c r="E125" s="272">
        <v>44431</v>
      </c>
      <c r="F125" s="270" t="s">
        <v>546</v>
      </c>
      <c r="G125" s="270">
        <v>29</v>
      </c>
      <c r="H125" s="270" t="s">
        <v>496</v>
      </c>
      <c r="I125" s="489" t="s">
        <v>554</v>
      </c>
    </row>
    <row r="126" spans="1:9" s="266" customFormat="1" ht="51" x14ac:dyDescent="0.2">
      <c r="A126" s="489">
        <v>122</v>
      </c>
      <c r="B126" s="270" t="s">
        <v>507</v>
      </c>
      <c r="C126" s="489" t="s">
        <v>225</v>
      </c>
      <c r="D126" s="271">
        <v>1589</v>
      </c>
      <c r="E126" s="272">
        <v>44431</v>
      </c>
      <c r="F126" s="270" t="s">
        <v>546</v>
      </c>
      <c r="G126" s="270">
        <v>29</v>
      </c>
      <c r="H126" s="270" t="s">
        <v>496</v>
      </c>
      <c r="I126" s="489" t="s">
        <v>554</v>
      </c>
    </row>
    <row r="127" spans="1:9" s="266" customFormat="1" ht="51" x14ac:dyDescent="0.2">
      <c r="A127" s="489">
        <v>123</v>
      </c>
      <c r="B127" s="270" t="s">
        <v>507</v>
      </c>
      <c r="C127" s="489" t="s">
        <v>225</v>
      </c>
      <c r="D127" s="271">
        <v>1589</v>
      </c>
      <c r="E127" s="272">
        <v>44431</v>
      </c>
      <c r="F127" s="270" t="s">
        <v>546</v>
      </c>
      <c r="G127" s="270">
        <v>29</v>
      </c>
      <c r="H127" s="270" t="s">
        <v>496</v>
      </c>
      <c r="I127" s="489" t="s">
        <v>554</v>
      </c>
    </row>
    <row r="128" spans="1:9" s="266" customFormat="1" ht="51" x14ac:dyDescent="0.2">
      <c r="A128" s="489">
        <v>124</v>
      </c>
      <c r="B128" s="270" t="s">
        <v>507</v>
      </c>
      <c r="C128" s="489" t="s">
        <v>225</v>
      </c>
      <c r="D128" s="271">
        <v>1589</v>
      </c>
      <c r="E128" s="272">
        <v>44431</v>
      </c>
      <c r="F128" s="270" t="s">
        <v>546</v>
      </c>
      <c r="G128" s="270">
        <v>29</v>
      </c>
      <c r="H128" s="270" t="s">
        <v>496</v>
      </c>
      <c r="I128" s="489" t="s">
        <v>554</v>
      </c>
    </row>
    <row r="129" spans="1:9" s="266" customFormat="1" ht="51" x14ac:dyDescent="0.2">
      <c r="A129" s="489">
        <v>125</v>
      </c>
      <c r="B129" s="270" t="s">
        <v>507</v>
      </c>
      <c r="C129" s="489" t="s">
        <v>225</v>
      </c>
      <c r="D129" s="271">
        <v>1589</v>
      </c>
      <c r="E129" s="272">
        <v>44431</v>
      </c>
      <c r="F129" s="270" t="s">
        <v>546</v>
      </c>
      <c r="G129" s="270">
        <v>29</v>
      </c>
      <c r="H129" s="270" t="s">
        <v>496</v>
      </c>
      <c r="I129" s="489" t="s">
        <v>554</v>
      </c>
    </row>
    <row r="130" spans="1:9" s="266" customFormat="1" ht="51" x14ac:dyDescent="0.2">
      <c r="A130" s="489">
        <v>126</v>
      </c>
      <c r="B130" s="270" t="s">
        <v>507</v>
      </c>
      <c r="C130" s="489" t="s">
        <v>225</v>
      </c>
      <c r="D130" s="271">
        <v>1589</v>
      </c>
      <c r="E130" s="272">
        <v>44431</v>
      </c>
      <c r="F130" s="270" t="s">
        <v>546</v>
      </c>
      <c r="G130" s="270">
        <v>29</v>
      </c>
      <c r="H130" s="270" t="s">
        <v>496</v>
      </c>
      <c r="I130" s="489" t="s">
        <v>554</v>
      </c>
    </row>
    <row r="131" spans="1:9" s="266" customFormat="1" ht="51" x14ac:dyDescent="0.2">
      <c r="A131" s="489">
        <v>127</v>
      </c>
      <c r="B131" s="270" t="s">
        <v>507</v>
      </c>
      <c r="C131" s="489" t="s">
        <v>225</v>
      </c>
      <c r="D131" s="271">
        <v>1589</v>
      </c>
      <c r="E131" s="272">
        <v>44431</v>
      </c>
      <c r="F131" s="270" t="s">
        <v>546</v>
      </c>
      <c r="G131" s="270">
        <v>29</v>
      </c>
      <c r="H131" s="270" t="s">
        <v>496</v>
      </c>
      <c r="I131" s="489" t="s">
        <v>554</v>
      </c>
    </row>
    <row r="132" spans="1:9" s="266" customFormat="1" ht="51" x14ac:dyDescent="0.2">
      <c r="A132" s="489">
        <v>128</v>
      </c>
      <c r="B132" s="270" t="s">
        <v>507</v>
      </c>
      <c r="C132" s="489" t="s">
        <v>225</v>
      </c>
      <c r="D132" s="271">
        <v>1589</v>
      </c>
      <c r="E132" s="272">
        <v>44431</v>
      </c>
      <c r="F132" s="270" t="s">
        <v>546</v>
      </c>
      <c r="G132" s="270">
        <v>29</v>
      </c>
      <c r="H132" s="270" t="s">
        <v>496</v>
      </c>
      <c r="I132" s="489" t="s">
        <v>554</v>
      </c>
    </row>
    <row r="133" spans="1:9" s="266" customFormat="1" ht="51" x14ac:dyDescent="0.2">
      <c r="A133" s="489">
        <v>129</v>
      </c>
      <c r="B133" s="270" t="s">
        <v>507</v>
      </c>
      <c r="C133" s="489" t="s">
        <v>225</v>
      </c>
      <c r="D133" s="271">
        <v>1589</v>
      </c>
      <c r="E133" s="272">
        <v>44431</v>
      </c>
      <c r="F133" s="270" t="s">
        <v>546</v>
      </c>
      <c r="G133" s="270">
        <v>29</v>
      </c>
      <c r="H133" s="270" t="s">
        <v>496</v>
      </c>
      <c r="I133" s="489" t="s">
        <v>554</v>
      </c>
    </row>
    <row r="134" spans="1:9" s="266" customFormat="1" ht="51" x14ac:dyDescent="0.2">
      <c r="A134" s="489">
        <v>130</v>
      </c>
      <c r="B134" s="270" t="s">
        <v>507</v>
      </c>
      <c r="C134" s="489" t="s">
        <v>225</v>
      </c>
      <c r="D134" s="271">
        <v>1589</v>
      </c>
      <c r="E134" s="272">
        <v>44431</v>
      </c>
      <c r="F134" s="270" t="s">
        <v>546</v>
      </c>
      <c r="G134" s="270">
        <v>29</v>
      </c>
      <c r="H134" s="270" t="s">
        <v>496</v>
      </c>
      <c r="I134" s="489" t="s">
        <v>554</v>
      </c>
    </row>
    <row r="135" spans="1:9" s="266" customFormat="1" ht="51" x14ac:dyDescent="0.2">
      <c r="A135" s="489">
        <v>131</v>
      </c>
      <c r="B135" s="270" t="s">
        <v>507</v>
      </c>
      <c r="C135" s="489" t="s">
        <v>225</v>
      </c>
      <c r="D135" s="271">
        <v>1589</v>
      </c>
      <c r="E135" s="272">
        <v>44431</v>
      </c>
      <c r="F135" s="270" t="s">
        <v>546</v>
      </c>
      <c r="G135" s="270">
        <v>29</v>
      </c>
      <c r="H135" s="270" t="s">
        <v>496</v>
      </c>
      <c r="I135" s="489" t="s">
        <v>554</v>
      </c>
    </row>
    <row r="136" spans="1:9" s="266" customFormat="1" ht="51" x14ac:dyDescent="0.2">
      <c r="A136" s="489">
        <v>132</v>
      </c>
      <c r="B136" s="270" t="s">
        <v>507</v>
      </c>
      <c r="C136" s="489" t="s">
        <v>225</v>
      </c>
      <c r="D136" s="271">
        <v>1589</v>
      </c>
      <c r="E136" s="272">
        <v>44431</v>
      </c>
      <c r="F136" s="270" t="s">
        <v>546</v>
      </c>
      <c r="G136" s="270">
        <v>29</v>
      </c>
      <c r="H136" s="270" t="s">
        <v>496</v>
      </c>
      <c r="I136" s="489" t="s">
        <v>554</v>
      </c>
    </row>
    <row r="137" spans="1:9" s="266" customFormat="1" ht="51" x14ac:dyDescent="0.2">
      <c r="A137" s="489">
        <v>133</v>
      </c>
      <c r="B137" s="270" t="s">
        <v>507</v>
      </c>
      <c r="C137" s="489" t="s">
        <v>225</v>
      </c>
      <c r="D137" s="271">
        <v>1589</v>
      </c>
      <c r="E137" s="272">
        <v>44431</v>
      </c>
      <c r="F137" s="270" t="s">
        <v>546</v>
      </c>
      <c r="G137" s="270">
        <v>29</v>
      </c>
      <c r="H137" s="270" t="s">
        <v>496</v>
      </c>
      <c r="I137" s="489" t="s">
        <v>554</v>
      </c>
    </row>
    <row r="138" spans="1:9" s="266" customFormat="1" ht="51" x14ac:dyDescent="0.2">
      <c r="A138" s="489">
        <v>134</v>
      </c>
      <c r="B138" s="270" t="s">
        <v>507</v>
      </c>
      <c r="C138" s="489" t="s">
        <v>225</v>
      </c>
      <c r="D138" s="271">
        <v>1589</v>
      </c>
      <c r="E138" s="272">
        <v>44431</v>
      </c>
      <c r="F138" s="270" t="s">
        <v>546</v>
      </c>
      <c r="G138" s="270">
        <v>29</v>
      </c>
      <c r="H138" s="270" t="s">
        <v>496</v>
      </c>
      <c r="I138" s="489" t="s">
        <v>554</v>
      </c>
    </row>
    <row r="139" spans="1:9" s="266" customFormat="1" ht="51" x14ac:dyDescent="0.2">
      <c r="A139" s="489">
        <v>135</v>
      </c>
      <c r="B139" s="270" t="s">
        <v>507</v>
      </c>
      <c r="C139" s="489" t="s">
        <v>225</v>
      </c>
      <c r="D139" s="271">
        <v>1589</v>
      </c>
      <c r="E139" s="272">
        <v>44431</v>
      </c>
      <c r="F139" s="270" t="s">
        <v>546</v>
      </c>
      <c r="G139" s="270">
        <v>29</v>
      </c>
      <c r="H139" s="270" t="s">
        <v>496</v>
      </c>
      <c r="I139" s="489" t="s">
        <v>554</v>
      </c>
    </row>
    <row r="140" spans="1:9" s="266" customFormat="1" ht="51" x14ac:dyDescent="0.2">
      <c r="A140" s="489">
        <v>136</v>
      </c>
      <c r="B140" s="270" t="s">
        <v>507</v>
      </c>
      <c r="C140" s="489" t="s">
        <v>225</v>
      </c>
      <c r="D140" s="271">
        <v>1589</v>
      </c>
      <c r="E140" s="272">
        <v>44431</v>
      </c>
      <c r="F140" s="270" t="s">
        <v>546</v>
      </c>
      <c r="G140" s="270">
        <v>29</v>
      </c>
      <c r="H140" s="270" t="s">
        <v>496</v>
      </c>
      <c r="I140" s="489" t="s">
        <v>554</v>
      </c>
    </row>
    <row r="141" spans="1:9" s="266" customFormat="1" ht="51" x14ac:dyDescent="0.2">
      <c r="A141" s="489">
        <v>137</v>
      </c>
      <c r="B141" s="270" t="s">
        <v>507</v>
      </c>
      <c r="C141" s="489" t="s">
        <v>225</v>
      </c>
      <c r="D141" s="271">
        <v>1589</v>
      </c>
      <c r="E141" s="272">
        <v>44431</v>
      </c>
      <c r="F141" s="270" t="s">
        <v>546</v>
      </c>
      <c r="G141" s="270">
        <v>29</v>
      </c>
      <c r="H141" s="270" t="s">
        <v>469</v>
      </c>
      <c r="I141" s="489" t="s">
        <v>554</v>
      </c>
    </row>
    <row r="142" spans="1:9" s="266" customFormat="1" ht="51" x14ac:dyDescent="0.2">
      <c r="A142" s="489">
        <v>138</v>
      </c>
      <c r="B142" s="270" t="s">
        <v>507</v>
      </c>
      <c r="C142" s="489" t="s">
        <v>225</v>
      </c>
      <c r="D142" s="271">
        <v>1589</v>
      </c>
      <c r="E142" s="272">
        <v>44431</v>
      </c>
      <c r="F142" s="270" t="s">
        <v>546</v>
      </c>
      <c r="G142" s="270">
        <v>29</v>
      </c>
      <c r="H142" s="270" t="s">
        <v>469</v>
      </c>
      <c r="I142" s="489" t="s">
        <v>554</v>
      </c>
    </row>
    <row r="143" spans="1:9" s="266" customFormat="1" ht="51" x14ac:dyDescent="0.2">
      <c r="A143" s="489">
        <v>139</v>
      </c>
      <c r="B143" s="270" t="s">
        <v>507</v>
      </c>
      <c r="C143" s="489" t="s">
        <v>225</v>
      </c>
      <c r="D143" s="271">
        <v>1589</v>
      </c>
      <c r="E143" s="272">
        <v>44431</v>
      </c>
      <c r="F143" s="270" t="s">
        <v>546</v>
      </c>
      <c r="G143" s="270">
        <v>29</v>
      </c>
      <c r="H143" s="270" t="s">
        <v>469</v>
      </c>
      <c r="I143" s="489" t="s">
        <v>554</v>
      </c>
    </row>
    <row r="144" spans="1:9" s="266" customFormat="1" ht="51" x14ac:dyDescent="0.2">
      <c r="A144" s="489">
        <v>140</v>
      </c>
      <c r="B144" s="270" t="s">
        <v>507</v>
      </c>
      <c r="C144" s="489" t="s">
        <v>225</v>
      </c>
      <c r="D144" s="271">
        <v>1589</v>
      </c>
      <c r="E144" s="272">
        <v>44431</v>
      </c>
      <c r="F144" s="270" t="s">
        <v>546</v>
      </c>
      <c r="G144" s="270">
        <v>29</v>
      </c>
      <c r="H144" s="270" t="s">
        <v>469</v>
      </c>
      <c r="I144" s="489" t="s">
        <v>554</v>
      </c>
    </row>
    <row r="145" spans="1:9" s="266" customFormat="1" ht="51" x14ac:dyDescent="0.2">
      <c r="A145" s="489">
        <v>141</v>
      </c>
      <c r="B145" s="270" t="s">
        <v>507</v>
      </c>
      <c r="C145" s="489" t="s">
        <v>225</v>
      </c>
      <c r="D145" s="271">
        <v>1589</v>
      </c>
      <c r="E145" s="272">
        <v>44431</v>
      </c>
      <c r="F145" s="270" t="s">
        <v>546</v>
      </c>
      <c r="G145" s="270">
        <v>29</v>
      </c>
      <c r="H145" s="270" t="s">
        <v>469</v>
      </c>
      <c r="I145" s="489" t="s">
        <v>554</v>
      </c>
    </row>
    <row r="146" spans="1:9" s="266" customFormat="1" ht="51" x14ac:dyDescent="0.2">
      <c r="A146" s="489">
        <v>142</v>
      </c>
      <c r="B146" s="270" t="s">
        <v>507</v>
      </c>
      <c r="C146" s="489" t="s">
        <v>225</v>
      </c>
      <c r="D146" s="271">
        <v>1589</v>
      </c>
      <c r="E146" s="272">
        <v>44431</v>
      </c>
      <c r="F146" s="270" t="s">
        <v>546</v>
      </c>
      <c r="G146" s="270">
        <v>29</v>
      </c>
      <c r="H146" s="270" t="s">
        <v>470</v>
      </c>
      <c r="I146" s="489" t="s">
        <v>554</v>
      </c>
    </row>
    <row r="147" spans="1:9" s="266" customFormat="1" ht="51" x14ac:dyDescent="0.2">
      <c r="A147" s="489">
        <v>143</v>
      </c>
      <c r="B147" s="270" t="s">
        <v>507</v>
      </c>
      <c r="C147" s="489" t="s">
        <v>225</v>
      </c>
      <c r="D147" s="271">
        <v>1589</v>
      </c>
      <c r="E147" s="272">
        <v>44431</v>
      </c>
      <c r="F147" s="270" t="s">
        <v>546</v>
      </c>
      <c r="G147" s="270">
        <v>29</v>
      </c>
      <c r="H147" s="270" t="s">
        <v>470</v>
      </c>
      <c r="I147" s="489" t="s">
        <v>554</v>
      </c>
    </row>
    <row r="148" spans="1:9" s="266" customFormat="1" ht="51" x14ac:dyDescent="0.2">
      <c r="A148" s="489">
        <v>144</v>
      </c>
      <c r="B148" s="270" t="s">
        <v>507</v>
      </c>
      <c r="C148" s="489" t="s">
        <v>225</v>
      </c>
      <c r="D148" s="271">
        <v>1589</v>
      </c>
      <c r="E148" s="272">
        <v>44431</v>
      </c>
      <c r="F148" s="270" t="s">
        <v>546</v>
      </c>
      <c r="G148" s="270">
        <v>29</v>
      </c>
      <c r="H148" s="270" t="s">
        <v>470</v>
      </c>
      <c r="I148" s="489" t="s">
        <v>554</v>
      </c>
    </row>
    <row r="149" spans="1:9" s="266" customFormat="1" ht="51" x14ac:dyDescent="0.2">
      <c r="A149" s="489">
        <v>145</v>
      </c>
      <c r="B149" s="270" t="s">
        <v>507</v>
      </c>
      <c r="C149" s="489" t="s">
        <v>225</v>
      </c>
      <c r="D149" s="271">
        <v>1589</v>
      </c>
      <c r="E149" s="272">
        <v>44431</v>
      </c>
      <c r="F149" s="270" t="s">
        <v>546</v>
      </c>
      <c r="G149" s="270">
        <v>29</v>
      </c>
      <c r="H149" s="270" t="s">
        <v>470</v>
      </c>
      <c r="I149" s="489" t="s">
        <v>554</v>
      </c>
    </row>
    <row r="150" spans="1:9" s="266" customFormat="1" ht="51" x14ac:dyDescent="0.2">
      <c r="A150" s="489">
        <v>146</v>
      </c>
      <c r="B150" s="270" t="s">
        <v>507</v>
      </c>
      <c r="C150" s="489" t="s">
        <v>225</v>
      </c>
      <c r="D150" s="271">
        <v>1589</v>
      </c>
      <c r="E150" s="272">
        <v>44431</v>
      </c>
      <c r="F150" s="270" t="s">
        <v>546</v>
      </c>
      <c r="G150" s="270">
        <v>29</v>
      </c>
      <c r="H150" s="270" t="s">
        <v>470</v>
      </c>
      <c r="I150" s="489" t="s">
        <v>554</v>
      </c>
    </row>
    <row r="151" spans="1:9" s="266" customFormat="1" ht="51" x14ac:dyDescent="0.2">
      <c r="A151" s="489">
        <v>147</v>
      </c>
      <c r="B151" s="270" t="s">
        <v>507</v>
      </c>
      <c r="C151" s="489" t="s">
        <v>225</v>
      </c>
      <c r="D151" s="271">
        <v>1589</v>
      </c>
      <c r="E151" s="272">
        <v>44431</v>
      </c>
      <c r="F151" s="270" t="s">
        <v>546</v>
      </c>
      <c r="G151" s="270">
        <v>29</v>
      </c>
      <c r="H151" s="270" t="s">
        <v>471</v>
      </c>
      <c r="I151" s="489" t="s">
        <v>554</v>
      </c>
    </row>
    <row r="152" spans="1:9" s="266" customFormat="1" ht="51" x14ac:dyDescent="0.2">
      <c r="A152" s="489">
        <v>148</v>
      </c>
      <c r="B152" s="270" t="s">
        <v>507</v>
      </c>
      <c r="C152" s="489" t="s">
        <v>225</v>
      </c>
      <c r="D152" s="271">
        <v>1589</v>
      </c>
      <c r="E152" s="272">
        <v>44431</v>
      </c>
      <c r="F152" s="270" t="s">
        <v>546</v>
      </c>
      <c r="G152" s="270">
        <v>29</v>
      </c>
      <c r="H152" s="270" t="s">
        <v>471</v>
      </c>
      <c r="I152" s="489" t="s">
        <v>554</v>
      </c>
    </row>
    <row r="153" spans="1:9" s="266" customFormat="1" ht="51" x14ac:dyDescent="0.2">
      <c r="A153" s="489">
        <v>149</v>
      </c>
      <c r="B153" s="270" t="s">
        <v>507</v>
      </c>
      <c r="C153" s="489" t="s">
        <v>225</v>
      </c>
      <c r="D153" s="271">
        <v>1589</v>
      </c>
      <c r="E153" s="272">
        <v>44431</v>
      </c>
      <c r="F153" s="270" t="s">
        <v>546</v>
      </c>
      <c r="G153" s="270">
        <v>29</v>
      </c>
      <c r="H153" s="270" t="s">
        <v>471</v>
      </c>
      <c r="I153" s="489" t="s">
        <v>554</v>
      </c>
    </row>
    <row r="154" spans="1:9" s="266" customFormat="1" ht="51" x14ac:dyDescent="0.2">
      <c r="A154" s="489">
        <v>150</v>
      </c>
      <c r="B154" s="270" t="s">
        <v>507</v>
      </c>
      <c r="C154" s="489" t="s">
        <v>225</v>
      </c>
      <c r="D154" s="271">
        <v>1589</v>
      </c>
      <c r="E154" s="272">
        <v>44431</v>
      </c>
      <c r="F154" s="270" t="s">
        <v>546</v>
      </c>
      <c r="G154" s="270">
        <v>29</v>
      </c>
      <c r="H154" s="270" t="s">
        <v>471</v>
      </c>
      <c r="I154" s="489" t="s">
        <v>554</v>
      </c>
    </row>
    <row r="155" spans="1:9" s="266" customFormat="1" ht="51" x14ac:dyDescent="0.2">
      <c r="A155" s="489">
        <v>151</v>
      </c>
      <c r="B155" s="270" t="s">
        <v>507</v>
      </c>
      <c r="C155" s="489" t="s">
        <v>225</v>
      </c>
      <c r="D155" s="271">
        <v>1589</v>
      </c>
      <c r="E155" s="272">
        <v>44431</v>
      </c>
      <c r="F155" s="270" t="s">
        <v>546</v>
      </c>
      <c r="G155" s="270">
        <v>29</v>
      </c>
      <c r="H155" s="270" t="s">
        <v>471</v>
      </c>
      <c r="I155" s="489" t="s">
        <v>554</v>
      </c>
    </row>
    <row r="156" spans="1:9" s="266" customFormat="1" ht="51" x14ac:dyDescent="0.2">
      <c r="A156" s="489">
        <v>152</v>
      </c>
      <c r="B156" s="270" t="s">
        <v>507</v>
      </c>
      <c r="C156" s="489" t="s">
        <v>225</v>
      </c>
      <c r="D156" s="271">
        <v>1589</v>
      </c>
      <c r="E156" s="272">
        <v>44431</v>
      </c>
      <c r="F156" s="270" t="s">
        <v>546</v>
      </c>
      <c r="G156" s="270">
        <v>29</v>
      </c>
      <c r="H156" s="270" t="s">
        <v>472</v>
      </c>
      <c r="I156" s="489" t="s">
        <v>554</v>
      </c>
    </row>
    <row r="157" spans="1:9" s="266" customFormat="1" ht="51" x14ac:dyDescent="0.2">
      <c r="A157" s="489">
        <v>153</v>
      </c>
      <c r="B157" s="270" t="s">
        <v>507</v>
      </c>
      <c r="C157" s="489" t="s">
        <v>225</v>
      </c>
      <c r="D157" s="271">
        <v>1589</v>
      </c>
      <c r="E157" s="272">
        <v>44431</v>
      </c>
      <c r="F157" s="270" t="s">
        <v>546</v>
      </c>
      <c r="G157" s="270">
        <v>29</v>
      </c>
      <c r="H157" s="270" t="s">
        <v>472</v>
      </c>
      <c r="I157" s="489" t="s">
        <v>554</v>
      </c>
    </row>
    <row r="158" spans="1:9" s="266" customFormat="1" ht="51" x14ac:dyDescent="0.2">
      <c r="A158" s="489">
        <v>154</v>
      </c>
      <c r="B158" s="270" t="s">
        <v>507</v>
      </c>
      <c r="C158" s="489" t="s">
        <v>225</v>
      </c>
      <c r="D158" s="271">
        <v>1589</v>
      </c>
      <c r="E158" s="272">
        <v>44431</v>
      </c>
      <c r="F158" s="270" t="s">
        <v>546</v>
      </c>
      <c r="G158" s="270">
        <v>29</v>
      </c>
      <c r="H158" s="270" t="s">
        <v>472</v>
      </c>
      <c r="I158" s="489" t="s">
        <v>554</v>
      </c>
    </row>
    <row r="159" spans="1:9" s="266" customFormat="1" ht="51" x14ac:dyDescent="0.2">
      <c r="A159" s="489">
        <v>155</v>
      </c>
      <c r="B159" s="270" t="s">
        <v>507</v>
      </c>
      <c r="C159" s="489" t="s">
        <v>225</v>
      </c>
      <c r="D159" s="271">
        <v>1589</v>
      </c>
      <c r="E159" s="272">
        <v>44431</v>
      </c>
      <c r="F159" s="270" t="s">
        <v>546</v>
      </c>
      <c r="G159" s="270">
        <v>29</v>
      </c>
      <c r="H159" s="270" t="s">
        <v>472</v>
      </c>
      <c r="I159" s="489" t="s">
        <v>554</v>
      </c>
    </row>
    <row r="160" spans="1:9" s="266" customFormat="1" ht="51" x14ac:dyDescent="0.2">
      <c r="A160" s="489">
        <v>156</v>
      </c>
      <c r="B160" s="270" t="s">
        <v>507</v>
      </c>
      <c r="C160" s="489" t="s">
        <v>225</v>
      </c>
      <c r="D160" s="271">
        <v>1589</v>
      </c>
      <c r="E160" s="272">
        <v>44431</v>
      </c>
      <c r="F160" s="270" t="s">
        <v>546</v>
      </c>
      <c r="G160" s="270">
        <v>29</v>
      </c>
      <c r="H160" s="270" t="s">
        <v>472</v>
      </c>
      <c r="I160" s="489" t="s">
        <v>554</v>
      </c>
    </row>
    <row r="161" spans="1:9" s="266" customFormat="1" ht="51" x14ac:dyDescent="0.2">
      <c r="A161" s="489">
        <v>157</v>
      </c>
      <c r="B161" s="270" t="s">
        <v>507</v>
      </c>
      <c r="C161" s="489" t="s">
        <v>225</v>
      </c>
      <c r="D161" s="271">
        <v>1589</v>
      </c>
      <c r="E161" s="272">
        <v>44431</v>
      </c>
      <c r="F161" s="270" t="s">
        <v>546</v>
      </c>
      <c r="G161" s="270">
        <v>29</v>
      </c>
      <c r="H161" s="270" t="s">
        <v>545</v>
      </c>
      <c r="I161" s="489" t="s">
        <v>554</v>
      </c>
    </row>
    <row r="162" spans="1:9" s="266" customFormat="1" ht="51" x14ac:dyDescent="0.2">
      <c r="A162" s="489">
        <v>158</v>
      </c>
      <c r="B162" s="270" t="s">
        <v>507</v>
      </c>
      <c r="C162" s="489" t="s">
        <v>225</v>
      </c>
      <c r="D162" s="271">
        <v>1589</v>
      </c>
      <c r="E162" s="272">
        <v>44431</v>
      </c>
      <c r="F162" s="270" t="s">
        <v>546</v>
      </c>
      <c r="G162" s="270">
        <v>29</v>
      </c>
      <c r="H162" s="270" t="s">
        <v>545</v>
      </c>
      <c r="I162" s="489" t="s">
        <v>554</v>
      </c>
    </row>
    <row r="163" spans="1:9" s="266" customFormat="1" ht="51" x14ac:dyDescent="0.2">
      <c r="A163" s="489">
        <v>159</v>
      </c>
      <c r="B163" s="270" t="s">
        <v>507</v>
      </c>
      <c r="C163" s="489" t="s">
        <v>225</v>
      </c>
      <c r="D163" s="271">
        <v>1589</v>
      </c>
      <c r="E163" s="272">
        <v>44431</v>
      </c>
      <c r="F163" s="270" t="s">
        <v>546</v>
      </c>
      <c r="G163" s="270">
        <v>29</v>
      </c>
      <c r="H163" s="270" t="s">
        <v>545</v>
      </c>
      <c r="I163" s="489" t="s">
        <v>554</v>
      </c>
    </row>
    <row r="164" spans="1:9" s="266" customFormat="1" ht="51" x14ac:dyDescent="0.2">
      <c r="A164" s="489">
        <v>160</v>
      </c>
      <c r="B164" s="270" t="s">
        <v>507</v>
      </c>
      <c r="C164" s="489" t="s">
        <v>225</v>
      </c>
      <c r="D164" s="271">
        <v>1589</v>
      </c>
      <c r="E164" s="272">
        <v>44431</v>
      </c>
      <c r="F164" s="270" t="s">
        <v>546</v>
      </c>
      <c r="G164" s="270">
        <v>29</v>
      </c>
      <c r="H164" s="270" t="s">
        <v>545</v>
      </c>
      <c r="I164" s="489" t="s">
        <v>554</v>
      </c>
    </row>
    <row r="165" spans="1:9" s="266" customFormat="1" ht="51" x14ac:dyDescent="0.2">
      <c r="A165" s="489">
        <v>161</v>
      </c>
      <c r="B165" s="270" t="s">
        <v>507</v>
      </c>
      <c r="C165" s="489" t="s">
        <v>225</v>
      </c>
      <c r="D165" s="271">
        <v>1589</v>
      </c>
      <c r="E165" s="272">
        <v>44431</v>
      </c>
      <c r="F165" s="270" t="s">
        <v>546</v>
      </c>
      <c r="G165" s="270">
        <v>29</v>
      </c>
      <c r="H165" s="270" t="s">
        <v>545</v>
      </c>
      <c r="I165" s="489" t="s">
        <v>554</v>
      </c>
    </row>
    <row r="166" spans="1:9" s="266" customFormat="1" ht="51" x14ac:dyDescent="0.2">
      <c r="A166" s="489">
        <v>162</v>
      </c>
      <c r="B166" s="270" t="s">
        <v>507</v>
      </c>
      <c r="C166" s="489" t="s">
        <v>225</v>
      </c>
      <c r="D166" s="271">
        <v>1589</v>
      </c>
      <c r="E166" s="272">
        <v>44431</v>
      </c>
      <c r="F166" s="270" t="s">
        <v>546</v>
      </c>
      <c r="G166" s="270">
        <v>29</v>
      </c>
      <c r="H166" s="270" t="s">
        <v>474</v>
      </c>
      <c r="I166" s="489" t="s">
        <v>554</v>
      </c>
    </row>
    <row r="167" spans="1:9" s="266" customFormat="1" ht="51" x14ac:dyDescent="0.2">
      <c r="A167" s="489">
        <v>163</v>
      </c>
      <c r="B167" s="270" t="s">
        <v>507</v>
      </c>
      <c r="C167" s="489" t="s">
        <v>225</v>
      </c>
      <c r="D167" s="271">
        <v>1589</v>
      </c>
      <c r="E167" s="272">
        <v>44431</v>
      </c>
      <c r="F167" s="270" t="s">
        <v>546</v>
      </c>
      <c r="G167" s="270">
        <v>29</v>
      </c>
      <c r="H167" s="270" t="s">
        <v>474</v>
      </c>
      <c r="I167" s="489" t="s">
        <v>554</v>
      </c>
    </row>
    <row r="168" spans="1:9" s="266" customFormat="1" ht="51" x14ac:dyDescent="0.2">
      <c r="A168" s="489">
        <v>164</v>
      </c>
      <c r="B168" s="270" t="s">
        <v>507</v>
      </c>
      <c r="C168" s="489" t="s">
        <v>225</v>
      </c>
      <c r="D168" s="271">
        <v>1589</v>
      </c>
      <c r="E168" s="272">
        <v>44431</v>
      </c>
      <c r="F168" s="270" t="s">
        <v>546</v>
      </c>
      <c r="G168" s="270">
        <v>29</v>
      </c>
      <c r="H168" s="270" t="s">
        <v>474</v>
      </c>
      <c r="I168" s="489" t="s">
        <v>554</v>
      </c>
    </row>
    <row r="169" spans="1:9" s="266" customFormat="1" ht="51" x14ac:dyDescent="0.2">
      <c r="A169" s="489">
        <v>165</v>
      </c>
      <c r="B169" s="270" t="s">
        <v>507</v>
      </c>
      <c r="C169" s="489" t="s">
        <v>225</v>
      </c>
      <c r="D169" s="271">
        <v>1589</v>
      </c>
      <c r="E169" s="272">
        <v>44431</v>
      </c>
      <c r="F169" s="270" t="s">
        <v>546</v>
      </c>
      <c r="G169" s="270">
        <v>29</v>
      </c>
      <c r="H169" s="270" t="s">
        <v>474</v>
      </c>
      <c r="I169" s="489" t="s">
        <v>554</v>
      </c>
    </row>
    <row r="170" spans="1:9" s="266" customFormat="1" ht="51" x14ac:dyDescent="0.2">
      <c r="A170" s="489">
        <v>166</v>
      </c>
      <c r="B170" s="270" t="s">
        <v>507</v>
      </c>
      <c r="C170" s="489" t="s">
        <v>225</v>
      </c>
      <c r="D170" s="271">
        <v>1589</v>
      </c>
      <c r="E170" s="272">
        <v>44431</v>
      </c>
      <c r="F170" s="270" t="s">
        <v>546</v>
      </c>
      <c r="G170" s="270">
        <v>29</v>
      </c>
      <c r="H170" s="270" t="s">
        <v>474</v>
      </c>
      <c r="I170" s="489" t="s">
        <v>554</v>
      </c>
    </row>
    <row r="171" spans="1:9" s="266" customFormat="1" ht="51" x14ac:dyDescent="0.2">
      <c r="A171" s="489">
        <v>167</v>
      </c>
      <c r="B171" s="270" t="s">
        <v>507</v>
      </c>
      <c r="C171" s="489" t="s">
        <v>225</v>
      </c>
      <c r="D171" s="271">
        <v>1589</v>
      </c>
      <c r="E171" s="272">
        <v>44431</v>
      </c>
      <c r="F171" s="270" t="s">
        <v>546</v>
      </c>
      <c r="G171" s="270">
        <v>29</v>
      </c>
      <c r="H171" s="270" t="s">
        <v>475</v>
      </c>
      <c r="I171" s="489" t="s">
        <v>554</v>
      </c>
    </row>
    <row r="172" spans="1:9" s="266" customFormat="1" ht="51" x14ac:dyDescent="0.2">
      <c r="A172" s="489">
        <v>168</v>
      </c>
      <c r="B172" s="270" t="s">
        <v>507</v>
      </c>
      <c r="C172" s="489" t="s">
        <v>225</v>
      </c>
      <c r="D172" s="271">
        <v>1589</v>
      </c>
      <c r="E172" s="272">
        <v>44431</v>
      </c>
      <c r="F172" s="270" t="s">
        <v>546</v>
      </c>
      <c r="G172" s="270">
        <v>29</v>
      </c>
      <c r="H172" s="270" t="s">
        <v>475</v>
      </c>
      <c r="I172" s="489" t="s">
        <v>554</v>
      </c>
    </row>
    <row r="173" spans="1:9" s="266" customFormat="1" ht="51" x14ac:dyDescent="0.2">
      <c r="A173" s="489">
        <v>169</v>
      </c>
      <c r="B173" s="270" t="s">
        <v>507</v>
      </c>
      <c r="C173" s="489" t="s">
        <v>225</v>
      </c>
      <c r="D173" s="271">
        <v>1589</v>
      </c>
      <c r="E173" s="272">
        <v>44431</v>
      </c>
      <c r="F173" s="270" t="s">
        <v>546</v>
      </c>
      <c r="G173" s="270">
        <v>29</v>
      </c>
      <c r="H173" s="270" t="s">
        <v>475</v>
      </c>
      <c r="I173" s="489" t="s">
        <v>554</v>
      </c>
    </row>
    <row r="174" spans="1:9" s="266" customFormat="1" ht="51" x14ac:dyDescent="0.2">
      <c r="A174" s="489">
        <v>170</v>
      </c>
      <c r="B174" s="270" t="s">
        <v>507</v>
      </c>
      <c r="C174" s="489" t="s">
        <v>225</v>
      </c>
      <c r="D174" s="271">
        <v>1589</v>
      </c>
      <c r="E174" s="272">
        <v>44431</v>
      </c>
      <c r="F174" s="270" t="s">
        <v>546</v>
      </c>
      <c r="G174" s="270">
        <v>29</v>
      </c>
      <c r="H174" s="270" t="s">
        <v>475</v>
      </c>
      <c r="I174" s="489" t="s">
        <v>554</v>
      </c>
    </row>
    <row r="175" spans="1:9" s="266" customFormat="1" ht="51" x14ac:dyDescent="0.2">
      <c r="A175" s="489">
        <v>171</v>
      </c>
      <c r="B175" s="270" t="s">
        <v>507</v>
      </c>
      <c r="C175" s="489" t="s">
        <v>225</v>
      </c>
      <c r="D175" s="271">
        <v>1589</v>
      </c>
      <c r="E175" s="272">
        <v>44431</v>
      </c>
      <c r="F175" s="270" t="s">
        <v>546</v>
      </c>
      <c r="G175" s="270">
        <v>29</v>
      </c>
      <c r="H175" s="270" t="s">
        <v>475</v>
      </c>
      <c r="I175" s="489" t="s">
        <v>554</v>
      </c>
    </row>
    <row r="176" spans="1:9" s="266" customFormat="1" ht="51" x14ac:dyDescent="0.2">
      <c r="A176" s="489">
        <v>172</v>
      </c>
      <c r="B176" s="270" t="s">
        <v>507</v>
      </c>
      <c r="C176" s="489" t="s">
        <v>225</v>
      </c>
      <c r="D176" s="271">
        <v>1589</v>
      </c>
      <c r="E176" s="272">
        <v>44431</v>
      </c>
      <c r="F176" s="270" t="s">
        <v>546</v>
      </c>
      <c r="G176" s="270">
        <v>29</v>
      </c>
      <c r="H176" s="270" t="s">
        <v>542</v>
      </c>
      <c r="I176" s="489" t="s">
        <v>554</v>
      </c>
    </row>
    <row r="177" spans="1:9" s="266" customFormat="1" ht="51" x14ac:dyDescent="0.2">
      <c r="A177" s="489">
        <v>173</v>
      </c>
      <c r="B177" s="270" t="s">
        <v>507</v>
      </c>
      <c r="C177" s="489" t="s">
        <v>225</v>
      </c>
      <c r="D177" s="271">
        <v>1589</v>
      </c>
      <c r="E177" s="272">
        <v>44431</v>
      </c>
      <c r="F177" s="270" t="s">
        <v>546</v>
      </c>
      <c r="G177" s="270">
        <v>29</v>
      </c>
      <c r="H177" s="270" t="s">
        <v>542</v>
      </c>
      <c r="I177" s="489" t="s">
        <v>554</v>
      </c>
    </row>
    <row r="178" spans="1:9" s="266" customFormat="1" ht="51" x14ac:dyDescent="0.2">
      <c r="A178" s="489">
        <v>174</v>
      </c>
      <c r="B178" s="270" t="s">
        <v>507</v>
      </c>
      <c r="C178" s="489" t="s">
        <v>225</v>
      </c>
      <c r="D178" s="271">
        <v>1589</v>
      </c>
      <c r="E178" s="272">
        <v>44431</v>
      </c>
      <c r="F178" s="270" t="s">
        <v>546</v>
      </c>
      <c r="G178" s="270">
        <v>29</v>
      </c>
      <c r="H178" s="270" t="s">
        <v>542</v>
      </c>
      <c r="I178" s="489" t="s">
        <v>554</v>
      </c>
    </row>
    <row r="179" spans="1:9" s="266" customFormat="1" ht="51" x14ac:dyDescent="0.2">
      <c r="A179" s="489">
        <v>175</v>
      </c>
      <c r="B179" s="270" t="s">
        <v>507</v>
      </c>
      <c r="C179" s="489" t="s">
        <v>225</v>
      </c>
      <c r="D179" s="271">
        <v>1589</v>
      </c>
      <c r="E179" s="272">
        <v>44431</v>
      </c>
      <c r="F179" s="270" t="s">
        <v>546</v>
      </c>
      <c r="G179" s="270">
        <v>29</v>
      </c>
      <c r="H179" s="270" t="s">
        <v>542</v>
      </c>
      <c r="I179" s="489" t="s">
        <v>554</v>
      </c>
    </row>
    <row r="180" spans="1:9" s="266" customFormat="1" ht="51" x14ac:dyDescent="0.2">
      <c r="A180" s="489">
        <v>176</v>
      </c>
      <c r="B180" s="270" t="s">
        <v>507</v>
      </c>
      <c r="C180" s="489" t="s">
        <v>225</v>
      </c>
      <c r="D180" s="271">
        <v>1589</v>
      </c>
      <c r="E180" s="272">
        <v>44431</v>
      </c>
      <c r="F180" s="270" t="s">
        <v>546</v>
      </c>
      <c r="G180" s="270">
        <v>29</v>
      </c>
      <c r="H180" s="270" t="s">
        <v>542</v>
      </c>
      <c r="I180" s="489" t="s">
        <v>554</v>
      </c>
    </row>
    <row r="181" spans="1:9" s="266" customFormat="1" ht="51" x14ac:dyDescent="0.2">
      <c r="A181" s="489">
        <v>177</v>
      </c>
      <c r="B181" s="270" t="s">
        <v>507</v>
      </c>
      <c r="C181" s="489" t="s">
        <v>225</v>
      </c>
      <c r="D181" s="271">
        <v>1589</v>
      </c>
      <c r="E181" s="272">
        <v>44431</v>
      </c>
      <c r="F181" s="270" t="s">
        <v>546</v>
      </c>
      <c r="G181" s="270">
        <v>29</v>
      </c>
      <c r="H181" s="270" t="s">
        <v>542</v>
      </c>
      <c r="I181" s="489" t="s">
        <v>554</v>
      </c>
    </row>
    <row r="182" spans="1:9" s="266" customFormat="1" ht="51" x14ac:dyDescent="0.2">
      <c r="A182" s="489">
        <v>178</v>
      </c>
      <c r="B182" s="270" t="s">
        <v>507</v>
      </c>
      <c r="C182" s="489" t="s">
        <v>225</v>
      </c>
      <c r="D182" s="271">
        <v>1589</v>
      </c>
      <c r="E182" s="272">
        <v>44431</v>
      </c>
      <c r="F182" s="270" t="s">
        <v>546</v>
      </c>
      <c r="G182" s="270">
        <v>29</v>
      </c>
      <c r="H182" s="270" t="s">
        <v>542</v>
      </c>
      <c r="I182" s="489" t="s">
        <v>554</v>
      </c>
    </row>
    <row r="183" spans="1:9" s="266" customFormat="1" ht="51" x14ac:dyDescent="0.2">
      <c r="A183" s="489">
        <v>179</v>
      </c>
      <c r="B183" s="270" t="s">
        <v>507</v>
      </c>
      <c r="C183" s="489" t="s">
        <v>225</v>
      </c>
      <c r="D183" s="271">
        <v>1589</v>
      </c>
      <c r="E183" s="272">
        <v>44431</v>
      </c>
      <c r="F183" s="270" t="s">
        <v>546</v>
      </c>
      <c r="G183" s="270">
        <v>29</v>
      </c>
      <c r="H183" s="270" t="s">
        <v>542</v>
      </c>
      <c r="I183" s="489" t="s">
        <v>554</v>
      </c>
    </row>
    <row r="184" spans="1:9" s="266" customFormat="1" ht="51" x14ac:dyDescent="0.2">
      <c r="A184" s="489">
        <v>180</v>
      </c>
      <c r="B184" s="270" t="s">
        <v>507</v>
      </c>
      <c r="C184" s="489" t="s">
        <v>225</v>
      </c>
      <c r="D184" s="271">
        <v>1589</v>
      </c>
      <c r="E184" s="272">
        <v>44431</v>
      </c>
      <c r="F184" s="270" t="s">
        <v>546</v>
      </c>
      <c r="G184" s="270">
        <v>29</v>
      </c>
      <c r="H184" s="270" t="s">
        <v>542</v>
      </c>
      <c r="I184" s="489" t="s">
        <v>554</v>
      </c>
    </row>
    <row r="185" spans="1:9" s="266" customFormat="1" ht="51" x14ac:dyDescent="0.2">
      <c r="A185" s="489">
        <v>181</v>
      </c>
      <c r="B185" s="270" t="s">
        <v>507</v>
      </c>
      <c r="C185" s="489" t="s">
        <v>225</v>
      </c>
      <c r="D185" s="271">
        <v>1589</v>
      </c>
      <c r="E185" s="272">
        <v>44431</v>
      </c>
      <c r="F185" s="270" t="s">
        <v>546</v>
      </c>
      <c r="G185" s="270">
        <v>29</v>
      </c>
      <c r="H185" s="270" t="s">
        <v>542</v>
      </c>
      <c r="I185" s="489" t="s">
        <v>554</v>
      </c>
    </row>
    <row r="186" spans="1:9" s="266" customFormat="1" ht="51" x14ac:dyDescent="0.2">
      <c r="A186" s="489">
        <v>182</v>
      </c>
      <c r="B186" s="270" t="s">
        <v>507</v>
      </c>
      <c r="C186" s="489" t="s">
        <v>225</v>
      </c>
      <c r="D186" s="271">
        <v>1589</v>
      </c>
      <c r="E186" s="272">
        <v>44431</v>
      </c>
      <c r="F186" s="270" t="s">
        <v>546</v>
      </c>
      <c r="G186" s="270">
        <v>29</v>
      </c>
      <c r="H186" s="270" t="s">
        <v>541</v>
      </c>
      <c r="I186" s="489" t="s">
        <v>554</v>
      </c>
    </row>
    <row r="187" spans="1:9" s="266" customFormat="1" ht="51" x14ac:dyDescent="0.2">
      <c r="A187" s="489">
        <v>183</v>
      </c>
      <c r="B187" s="270" t="s">
        <v>507</v>
      </c>
      <c r="C187" s="489" t="s">
        <v>225</v>
      </c>
      <c r="D187" s="271">
        <v>1589</v>
      </c>
      <c r="E187" s="272">
        <v>44431</v>
      </c>
      <c r="F187" s="270" t="s">
        <v>546</v>
      </c>
      <c r="G187" s="270">
        <v>29</v>
      </c>
      <c r="H187" s="270" t="s">
        <v>541</v>
      </c>
      <c r="I187" s="489" t="s">
        <v>554</v>
      </c>
    </row>
    <row r="188" spans="1:9" s="266" customFormat="1" ht="51" x14ac:dyDescent="0.2">
      <c r="A188" s="489">
        <v>184</v>
      </c>
      <c r="B188" s="270" t="s">
        <v>507</v>
      </c>
      <c r="C188" s="489" t="s">
        <v>225</v>
      </c>
      <c r="D188" s="271">
        <v>1589</v>
      </c>
      <c r="E188" s="272">
        <v>44431</v>
      </c>
      <c r="F188" s="270" t="s">
        <v>546</v>
      </c>
      <c r="G188" s="270">
        <v>29</v>
      </c>
      <c r="H188" s="270" t="s">
        <v>541</v>
      </c>
      <c r="I188" s="489" t="s">
        <v>554</v>
      </c>
    </row>
    <row r="189" spans="1:9" s="266" customFormat="1" ht="51" x14ac:dyDescent="0.2">
      <c r="A189" s="489">
        <v>185</v>
      </c>
      <c r="B189" s="270" t="s">
        <v>507</v>
      </c>
      <c r="C189" s="489" t="s">
        <v>225</v>
      </c>
      <c r="D189" s="271">
        <v>1589</v>
      </c>
      <c r="E189" s="272">
        <v>44431</v>
      </c>
      <c r="F189" s="270" t="s">
        <v>546</v>
      </c>
      <c r="G189" s="270">
        <v>29</v>
      </c>
      <c r="H189" s="270" t="s">
        <v>541</v>
      </c>
      <c r="I189" s="489" t="s">
        <v>554</v>
      </c>
    </row>
    <row r="190" spans="1:9" s="266" customFormat="1" ht="51" x14ac:dyDescent="0.2">
      <c r="A190" s="489">
        <v>186</v>
      </c>
      <c r="B190" s="270" t="s">
        <v>507</v>
      </c>
      <c r="C190" s="489" t="s">
        <v>225</v>
      </c>
      <c r="D190" s="271">
        <v>1589</v>
      </c>
      <c r="E190" s="272">
        <v>44431</v>
      </c>
      <c r="F190" s="270" t="s">
        <v>546</v>
      </c>
      <c r="G190" s="270">
        <v>29</v>
      </c>
      <c r="H190" s="270" t="s">
        <v>541</v>
      </c>
      <c r="I190" s="489" t="s">
        <v>554</v>
      </c>
    </row>
    <row r="191" spans="1:9" s="266" customFormat="1" ht="51" x14ac:dyDescent="0.2">
      <c r="A191" s="489">
        <v>187</v>
      </c>
      <c r="B191" s="270" t="s">
        <v>507</v>
      </c>
      <c r="C191" s="489" t="s">
        <v>225</v>
      </c>
      <c r="D191" s="271">
        <v>1589</v>
      </c>
      <c r="E191" s="272">
        <v>44431</v>
      </c>
      <c r="F191" s="270" t="s">
        <v>546</v>
      </c>
      <c r="G191" s="270">
        <v>29</v>
      </c>
      <c r="H191" s="270" t="s">
        <v>478</v>
      </c>
      <c r="I191" s="489" t="s">
        <v>554</v>
      </c>
    </row>
    <row r="192" spans="1:9" s="266" customFormat="1" ht="51" x14ac:dyDescent="0.2">
      <c r="A192" s="489">
        <v>188</v>
      </c>
      <c r="B192" s="270" t="s">
        <v>507</v>
      </c>
      <c r="C192" s="489" t="s">
        <v>225</v>
      </c>
      <c r="D192" s="271">
        <v>1589</v>
      </c>
      <c r="E192" s="272">
        <v>44431</v>
      </c>
      <c r="F192" s="270" t="s">
        <v>546</v>
      </c>
      <c r="G192" s="270">
        <v>29</v>
      </c>
      <c r="H192" s="270" t="s">
        <v>478</v>
      </c>
      <c r="I192" s="489" t="s">
        <v>554</v>
      </c>
    </row>
    <row r="193" spans="1:9" s="266" customFormat="1" ht="51" x14ac:dyDescent="0.2">
      <c r="A193" s="489">
        <v>189</v>
      </c>
      <c r="B193" s="270" t="s">
        <v>507</v>
      </c>
      <c r="C193" s="489" t="s">
        <v>225</v>
      </c>
      <c r="D193" s="271">
        <v>1589</v>
      </c>
      <c r="E193" s="272">
        <v>44431</v>
      </c>
      <c r="F193" s="270" t="s">
        <v>546</v>
      </c>
      <c r="G193" s="270">
        <v>29</v>
      </c>
      <c r="H193" s="270" t="s">
        <v>478</v>
      </c>
      <c r="I193" s="489" t="s">
        <v>554</v>
      </c>
    </row>
    <row r="194" spans="1:9" s="266" customFormat="1" ht="51" x14ac:dyDescent="0.2">
      <c r="A194" s="489">
        <v>190</v>
      </c>
      <c r="B194" s="270" t="s">
        <v>507</v>
      </c>
      <c r="C194" s="489" t="s">
        <v>225</v>
      </c>
      <c r="D194" s="271">
        <v>1589</v>
      </c>
      <c r="E194" s="272">
        <v>44431</v>
      </c>
      <c r="F194" s="270" t="s">
        <v>546</v>
      </c>
      <c r="G194" s="270">
        <v>29</v>
      </c>
      <c r="H194" s="270" t="s">
        <v>478</v>
      </c>
      <c r="I194" s="489" t="s">
        <v>554</v>
      </c>
    </row>
    <row r="195" spans="1:9" s="266" customFormat="1" ht="51" x14ac:dyDescent="0.2">
      <c r="A195" s="489">
        <v>191</v>
      </c>
      <c r="B195" s="270" t="s">
        <v>507</v>
      </c>
      <c r="C195" s="489" t="s">
        <v>225</v>
      </c>
      <c r="D195" s="271">
        <v>1589</v>
      </c>
      <c r="E195" s="272">
        <v>44431</v>
      </c>
      <c r="F195" s="270" t="s">
        <v>546</v>
      </c>
      <c r="G195" s="270">
        <v>29</v>
      </c>
      <c r="H195" s="270" t="s">
        <v>478</v>
      </c>
      <c r="I195" s="489" t="s">
        <v>554</v>
      </c>
    </row>
    <row r="196" spans="1:9" s="266" customFormat="1" ht="51" x14ac:dyDescent="0.2">
      <c r="A196" s="489">
        <v>192</v>
      </c>
      <c r="B196" s="270" t="s">
        <v>507</v>
      </c>
      <c r="C196" s="489" t="s">
        <v>225</v>
      </c>
      <c r="D196" s="271">
        <v>1589</v>
      </c>
      <c r="E196" s="272">
        <v>44431</v>
      </c>
      <c r="F196" s="270" t="s">
        <v>546</v>
      </c>
      <c r="G196" s="270">
        <v>29</v>
      </c>
      <c r="H196" s="270" t="s">
        <v>547</v>
      </c>
      <c r="I196" s="489" t="s">
        <v>554</v>
      </c>
    </row>
    <row r="197" spans="1:9" s="266" customFormat="1" ht="51" x14ac:dyDescent="0.2">
      <c r="A197" s="489">
        <v>193</v>
      </c>
      <c r="B197" s="270" t="s">
        <v>507</v>
      </c>
      <c r="C197" s="489" t="s">
        <v>225</v>
      </c>
      <c r="D197" s="271">
        <v>1589</v>
      </c>
      <c r="E197" s="272">
        <v>44431</v>
      </c>
      <c r="F197" s="270" t="s">
        <v>546</v>
      </c>
      <c r="G197" s="270">
        <v>29</v>
      </c>
      <c r="H197" s="270" t="s">
        <v>547</v>
      </c>
      <c r="I197" s="489" t="s">
        <v>554</v>
      </c>
    </row>
    <row r="198" spans="1:9" s="266" customFormat="1" ht="51" x14ac:dyDescent="0.2">
      <c r="A198" s="489">
        <v>194</v>
      </c>
      <c r="B198" s="270" t="s">
        <v>507</v>
      </c>
      <c r="C198" s="489" t="s">
        <v>225</v>
      </c>
      <c r="D198" s="271">
        <v>1589</v>
      </c>
      <c r="E198" s="272">
        <v>44431</v>
      </c>
      <c r="F198" s="270" t="s">
        <v>546</v>
      </c>
      <c r="G198" s="270">
        <v>29</v>
      </c>
      <c r="H198" s="270" t="s">
        <v>547</v>
      </c>
      <c r="I198" s="489" t="s">
        <v>554</v>
      </c>
    </row>
    <row r="199" spans="1:9" s="266" customFormat="1" ht="51" x14ac:dyDescent="0.2">
      <c r="A199" s="489">
        <v>195</v>
      </c>
      <c r="B199" s="270" t="s">
        <v>507</v>
      </c>
      <c r="C199" s="489" t="s">
        <v>225</v>
      </c>
      <c r="D199" s="271">
        <v>1589</v>
      </c>
      <c r="E199" s="272">
        <v>44431</v>
      </c>
      <c r="F199" s="270" t="s">
        <v>546</v>
      </c>
      <c r="G199" s="270">
        <v>29</v>
      </c>
      <c r="H199" s="270" t="s">
        <v>547</v>
      </c>
      <c r="I199" s="489" t="s">
        <v>554</v>
      </c>
    </row>
    <row r="200" spans="1:9" s="266" customFormat="1" ht="51" x14ac:dyDescent="0.2">
      <c r="A200" s="489">
        <v>196</v>
      </c>
      <c r="B200" s="270" t="s">
        <v>507</v>
      </c>
      <c r="C200" s="489" t="s">
        <v>225</v>
      </c>
      <c r="D200" s="271">
        <v>1589</v>
      </c>
      <c r="E200" s="272">
        <v>44431</v>
      </c>
      <c r="F200" s="270" t="s">
        <v>546</v>
      </c>
      <c r="G200" s="270">
        <v>29</v>
      </c>
      <c r="H200" s="270" t="s">
        <v>547</v>
      </c>
      <c r="I200" s="489" t="s">
        <v>554</v>
      </c>
    </row>
    <row r="201" spans="1:9" s="266" customFormat="1" ht="51" x14ac:dyDescent="0.2">
      <c r="A201" s="489">
        <v>197</v>
      </c>
      <c r="B201" s="270" t="s">
        <v>508</v>
      </c>
      <c r="C201" s="489" t="s">
        <v>225</v>
      </c>
      <c r="D201" s="271">
        <v>750</v>
      </c>
      <c r="E201" s="272">
        <v>44431</v>
      </c>
      <c r="F201" s="270" t="s">
        <v>546</v>
      </c>
      <c r="G201" s="270">
        <v>29</v>
      </c>
      <c r="H201" s="270" t="s">
        <v>544</v>
      </c>
      <c r="I201" s="489" t="s">
        <v>554</v>
      </c>
    </row>
    <row r="202" spans="1:9" s="266" customFormat="1" ht="51" x14ac:dyDescent="0.2">
      <c r="A202" s="489">
        <v>198</v>
      </c>
      <c r="B202" s="270" t="s">
        <v>508</v>
      </c>
      <c r="C202" s="489" t="s">
        <v>225</v>
      </c>
      <c r="D202" s="271">
        <v>750</v>
      </c>
      <c r="E202" s="272">
        <v>44431</v>
      </c>
      <c r="F202" s="270" t="s">
        <v>546</v>
      </c>
      <c r="G202" s="270">
        <v>29</v>
      </c>
      <c r="H202" s="270" t="s">
        <v>544</v>
      </c>
      <c r="I202" s="489" t="s">
        <v>554</v>
      </c>
    </row>
    <row r="203" spans="1:9" s="266" customFormat="1" ht="51" x14ac:dyDescent="0.2">
      <c r="A203" s="489">
        <v>199</v>
      </c>
      <c r="B203" s="270" t="s">
        <v>508</v>
      </c>
      <c r="C203" s="489" t="s">
        <v>225</v>
      </c>
      <c r="D203" s="271">
        <v>750</v>
      </c>
      <c r="E203" s="272">
        <v>44431</v>
      </c>
      <c r="F203" s="270" t="s">
        <v>546</v>
      </c>
      <c r="G203" s="270">
        <v>29</v>
      </c>
      <c r="H203" s="270" t="s">
        <v>544</v>
      </c>
      <c r="I203" s="489" t="s">
        <v>554</v>
      </c>
    </row>
    <row r="204" spans="1:9" s="266" customFormat="1" ht="51" x14ac:dyDescent="0.2">
      <c r="A204" s="489">
        <v>200</v>
      </c>
      <c r="B204" s="270" t="s">
        <v>508</v>
      </c>
      <c r="C204" s="489" t="s">
        <v>225</v>
      </c>
      <c r="D204" s="271">
        <v>750</v>
      </c>
      <c r="E204" s="272">
        <v>44431</v>
      </c>
      <c r="F204" s="270" t="s">
        <v>546</v>
      </c>
      <c r="G204" s="270">
        <v>29</v>
      </c>
      <c r="H204" s="270" t="s">
        <v>544</v>
      </c>
      <c r="I204" s="489" t="s">
        <v>554</v>
      </c>
    </row>
    <row r="205" spans="1:9" s="266" customFormat="1" ht="51" x14ac:dyDescent="0.2">
      <c r="A205" s="489">
        <v>201</v>
      </c>
      <c r="B205" s="270" t="s">
        <v>508</v>
      </c>
      <c r="C205" s="489" t="s">
        <v>225</v>
      </c>
      <c r="D205" s="271">
        <v>750</v>
      </c>
      <c r="E205" s="272">
        <v>44431</v>
      </c>
      <c r="F205" s="270" t="s">
        <v>546</v>
      </c>
      <c r="G205" s="270">
        <v>29</v>
      </c>
      <c r="H205" s="270" t="s">
        <v>544</v>
      </c>
      <c r="I205" s="489" t="s">
        <v>554</v>
      </c>
    </row>
    <row r="206" spans="1:9" s="266" customFormat="1" ht="51" x14ac:dyDescent="0.2">
      <c r="A206" s="489">
        <v>202</v>
      </c>
      <c r="B206" s="270" t="s">
        <v>508</v>
      </c>
      <c r="C206" s="489" t="s">
        <v>225</v>
      </c>
      <c r="D206" s="271">
        <v>750</v>
      </c>
      <c r="E206" s="272">
        <v>44431</v>
      </c>
      <c r="F206" s="270" t="s">
        <v>546</v>
      </c>
      <c r="G206" s="270">
        <v>29</v>
      </c>
      <c r="H206" s="270" t="s">
        <v>544</v>
      </c>
      <c r="I206" s="489" t="s">
        <v>554</v>
      </c>
    </row>
    <row r="207" spans="1:9" s="266" customFormat="1" ht="51" x14ac:dyDescent="0.2">
      <c r="A207" s="489">
        <v>203</v>
      </c>
      <c r="B207" s="270" t="s">
        <v>508</v>
      </c>
      <c r="C207" s="489" t="s">
        <v>225</v>
      </c>
      <c r="D207" s="271">
        <v>750</v>
      </c>
      <c r="E207" s="272">
        <v>44431</v>
      </c>
      <c r="F207" s="270" t="s">
        <v>546</v>
      </c>
      <c r="G207" s="270">
        <v>29</v>
      </c>
      <c r="H207" s="270" t="s">
        <v>544</v>
      </c>
      <c r="I207" s="489" t="s">
        <v>554</v>
      </c>
    </row>
    <row r="208" spans="1:9" s="266" customFormat="1" ht="51" x14ac:dyDescent="0.2">
      <c r="A208" s="489">
        <v>204</v>
      </c>
      <c r="B208" s="270" t="s">
        <v>508</v>
      </c>
      <c r="C208" s="489" t="s">
        <v>225</v>
      </c>
      <c r="D208" s="271">
        <v>750</v>
      </c>
      <c r="E208" s="272">
        <v>44431</v>
      </c>
      <c r="F208" s="270" t="s">
        <v>546</v>
      </c>
      <c r="G208" s="270">
        <v>29</v>
      </c>
      <c r="H208" s="270" t="s">
        <v>544</v>
      </c>
      <c r="I208" s="489" t="s">
        <v>554</v>
      </c>
    </row>
    <row r="209" spans="1:9" s="266" customFormat="1" ht="51" x14ac:dyDescent="0.2">
      <c r="A209" s="489">
        <v>205</v>
      </c>
      <c r="B209" s="270" t="s">
        <v>508</v>
      </c>
      <c r="C209" s="489" t="s">
        <v>225</v>
      </c>
      <c r="D209" s="271">
        <v>750</v>
      </c>
      <c r="E209" s="272">
        <v>44431</v>
      </c>
      <c r="F209" s="270" t="s">
        <v>546</v>
      </c>
      <c r="G209" s="270">
        <v>29</v>
      </c>
      <c r="H209" s="270" t="s">
        <v>544</v>
      </c>
      <c r="I209" s="489" t="s">
        <v>554</v>
      </c>
    </row>
    <row r="210" spans="1:9" s="266" customFormat="1" ht="51" x14ac:dyDescent="0.2">
      <c r="A210" s="489">
        <v>206</v>
      </c>
      <c r="B210" s="270" t="s">
        <v>508</v>
      </c>
      <c r="C210" s="489" t="s">
        <v>225</v>
      </c>
      <c r="D210" s="271">
        <v>750</v>
      </c>
      <c r="E210" s="272">
        <v>44431</v>
      </c>
      <c r="F210" s="270" t="s">
        <v>546</v>
      </c>
      <c r="G210" s="270">
        <v>29</v>
      </c>
      <c r="H210" s="270" t="s">
        <v>544</v>
      </c>
      <c r="I210" s="489" t="s">
        <v>554</v>
      </c>
    </row>
    <row r="211" spans="1:9" s="266" customFormat="1" ht="51" x14ac:dyDescent="0.2">
      <c r="A211" s="489">
        <v>207</v>
      </c>
      <c r="B211" s="270" t="s">
        <v>508</v>
      </c>
      <c r="C211" s="489" t="s">
        <v>225</v>
      </c>
      <c r="D211" s="271">
        <v>750</v>
      </c>
      <c r="E211" s="272">
        <v>44431</v>
      </c>
      <c r="F211" s="270" t="s">
        <v>546</v>
      </c>
      <c r="G211" s="270">
        <v>29</v>
      </c>
      <c r="H211" s="270" t="s">
        <v>544</v>
      </c>
      <c r="I211" s="489" t="s">
        <v>554</v>
      </c>
    </row>
    <row r="212" spans="1:9" s="266" customFormat="1" ht="51" x14ac:dyDescent="0.2">
      <c r="A212" s="489">
        <v>208</v>
      </c>
      <c r="B212" s="270" t="s">
        <v>508</v>
      </c>
      <c r="C212" s="489" t="s">
        <v>225</v>
      </c>
      <c r="D212" s="271">
        <v>750</v>
      </c>
      <c r="E212" s="272">
        <v>44431</v>
      </c>
      <c r="F212" s="270" t="s">
        <v>546</v>
      </c>
      <c r="G212" s="270">
        <v>29</v>
      </c>
      <c r="H212" s="270" t="s">
        <v>544</v>
      </c>
      <c r="I212" s="489" t="s">
        <v>554</v>
      </c>
    </row>
    <row r="213" spans="1:9" s="266" customFormat="1" ht="51" x14ac:dyDescent="0.2">
      <c r="A213" s="489">
        <v>209</v>
      </c>
      <c r="B213" s="270" t="s">
        <v>508</v>
      </c>
      <c r="C213" s="489" t="s">
        <v>225</v>
      </c>
      <c r="D213" s="271">
        <v>750</v>
      </c>
      <c r="E213" s="272">
        <v>44431</v>
      </c>
      <c r="F213" s="270" t="s">
        <v>546</v>
      </c>
      <c r="G213" s="270">
        <v>29</v>
      </c>
      <c r="H213" s="270" t="s">
        <v>544</v>
      </c>
      <c r="I213" s="489" t="s">
        <v>554</v>
      </c>
    </row>
    <row r="214" spans="1:9" s="266" customFormat="1" ht="51" x14ac:dyDescent="0.2">
      <c r="A214" s="489">
        <v>210</v>
      </c>
      <c r="B214" s="270" t="s">
        <v>508</v>
      </c>
      <c r="C214" s="489" t="s">
        <v>225</v>
      </c>
      <c r="D214" s="271">
        <v>750</v>
      </c>
      <c r="E214" s="272">
        <v>44431</v>
      </c>
      <c r="F214" s="270" t="s">
        <v>546</v>
      </c>
      <c r="G214" s="270">
        <v>29</v>
      </c>
      <c r="H214" s="270" t="s">
        <v>544</v>
      </c>
      <c r="I214" s="489" t="s">
        <v>554</v>
      </c>
    </row>
    <row r="215" spans="1:9" s="266" customFormat="1" ht="51" x14ac:dyDescent="0.2">
      <c r="A215" s="489">
        <v>211</v>
      </c>
      <c r="B215" s="270" t="s">
        <v>508</v>
      </c>
      <c r="C215" s="489" t="s">
        <v>225</v>
      </c>
      <c r="D215" s="271">
        <v>750</v>
      </c>
      <c r="E215" s="272">
        <v>44431</v>
      </c>
      <c r="F215" s="270" t="s">
        <v>546</v>
      </c>
      <c r="G215" s="270">
        <v>29</v>
      </c>
      <c r="H215" s="270" t="s">
        <v>544</v>
      </c>
      <c r="I215" s="489" t="s">
        <v>554</v>
      </c>
    </row>
    <row r="216" spans="1:9" s="266" customFormat="1" ht="51" x14ac:dyDescent="0.2">
      <c r="A216" s="489">
        <v>212</v>
      </c>
      <c r="B216" s="270" t="s">
        <v>508</v>
      </c>
      <c r="C216" s="489" t="s">
        <v>225</v>
      </c>
      <c r="D216" s="271">
        <v>750</v>
      </c>
      <c r="E216" s="272">
        <v>44431</v>
      </c>
      <c r="F216" s="270" t="s">
        <v>546</v>
      </c>
      <c r="G216" s="270">
        <v>29</v>
      </c>
      <c r="H216" s="270" t="s">
        <v>544</v>
      </c>
      <c r="I216" s="489" t="s">
        <v>554</v>
      </c>
    </row>
    <row r="217" spans="1:9" s="266" customFormat="1" ht="51" x14ac:dyDescent="0.2">
      <c r="A217" s="489">
        <v>213</v>
      </c>
      <c r="B217" s="270" t="s">
        <v>508</v>
      </c>
      <c r="C217" s="489" t="s">
        <v>225</v>
      </c>
      <c r="D217" s="271">
        <v>750</v>
      </c>
      <c r="E217" s="272">
        <v>44431</v>
      </c>
      <c r="F217" s="270" t="s">
        <v>546</v>
      </c>
      <c r="G217" s="270">
        <v>29</v>
      </c>
      <c r="H217" s="270" t="s">
        <v>544</v>
      </c>
      <c r="I217" s="489" t="s">
        <v>554</v>
      </c>
    </row>
    <row r="218" spans="1:9" s="266" customFormat="1" ht="51" x14ac:dyDescent="0.2">
      <c r="A218" s="489">
        <v>214</v>
      </c>
      <c r="B218" s="270" t="s">
        <v>508</v>
      </c>
      <c r="C218" s="489" t="s">
        <v>225</v>
      </c>
      <c r="D218" s="271">
        <v>750</v>
      </c>
      <c r="E218" s="272">
        <v>44431</v>
      </c>
      <c r="F218" s="270" t="s">
        <v>546</v>
      </c>
      <c r="G218" s="270">
        <v>29</v>
      </c>
      <c r="H218" s="270" t="s">
        <v>544</v>
      </c>
      <c r="I218" s="489" t="s">
        <v>554</v>
      </c>
    </row>
    <row r="219" spans="1:9" s="266" customFormat="1" ht="51" x14ac:dyDescent="0.2">
      <c r="A219" s="489">
        <v>215</v>
      </c>
      <c r="B219" s="270" t="s">
        <v>508</v>
      </c>
      <c r="C219" s="489" t="s">
        <v>225</v>
      </c>
      <c r="D219" s="271">
        <v>750</v>
      </c>
      <c r="E219" s="272">
        <v>44431</v>
      </c>
      <c r="F219" s="270" t="s">
        <v>546</v>
      </c>
      <c r="G219" s="270">
        <v>29</v>
      </c>
      <c r="H219" s="270" t="s">
        <v>544</v>
      </c>
      <c r="I219" s="489" t="s">
        <v>554</v>
      </c>
    </row>
    <row r="220" spans="1:9" s="266" customFormat="1" ht="51" x14ac:dyDescent="0.2">
      <c r="A220" s="489">
        <v>216</v>
      </c>
      <c r="B220" s="270" t="s">
        <v>508</v>
      </c>
      <c r="C220" s="489" t="s">
        <v>225</v>
      </c>
      <c r="D220" s="271">
        <v>750</v>
      </c>
      <c r="E220" s="272">
        <v>44431</v>
      </c>
      <c r="F220" s="270" t="s">
        <v>546</v>
      </c>
      <c r="G220" s="270">
        <v>29</v>
      </c>
      <c r="H220" s="270" t="s">
        <v>544</v>
      </c>
      <c r="I220" s="489" t="s">
        <v>554</v>
      </c>
    </row>
    <row r="221" spans="1:9" s="266" customFormat="1" ht="51" x14ac:dyDescent="0.2">
      <c r="A221" s="489">
        <v>217</v>
      </c>
      <c r="B221" s="270" t="s">
        <v>508</v>
      </c>
      <c r="C221" s="489" t="s">
        <v>225</v>
      </c>
      <c r="D221" s="271">
        <v>750</v>
      </c>
      <c r="E221" s="272">
        <v>44431</v>
      </c>
      <c r="F221" s="270" t="s">
        <v>546</v>
      </c>
      <c r="G221" s="270">
        <v>29</v>
      </c>
      <c r="H221" s="270" t="s">
        <v>544</v>
      </c>
      <c r="I221" s="489" t="s">
        <v>554</v>
      </c>
    </row>
    <row r="222" spans="1:9" s="266" customFormat="1" ht="51" x14ac:dyDescent="0.2">
      <c r="A222" s="489">
        <v>218</v>
      </c>
      <c r="B222" s="270" t="s">
        <v>508</v>
      </c>
      <c r="C222" s="489" t="s">
        <v>225</v>
      </c>
      <c r="D222" s="271">
        <v>750</v>
      </c>
      <c r="E222" s="272">
        <v>44431</v>
      </c>
      <c r="F222" s="270" t="s">
        <v>546</v>
      </c>
      <c r="G222" s="270">
        <v>29</v>
      </c>
      <c r="H222" s="270" t="s">
        <v>544</v>
      </c>
      <c r="I222" s="489" t="s">
        <v>554</v>
      </c>
    </row>
    <row r="223" spans="1:9" s="266" customFormat="1" ht="51" x14ac:dyDescent="0.2">
      <c r="A223" s="489">
        <v>219</v>
      </c>
      <c r="B223" s="270" t="s">
        <v>508</v>
      </c>
      <c r="C223" s="489" t="s">
        <v>225</v>
      </c>
      <c r="D223" s="271">
        <v>750</v>
      </c>
      <c r="E223" s="272">
        <v>44431</v>
      </c>
      <c r="F223" s="270" t="s">
        <v>546</v>
      </c>
      <c r="G223" s="270">
        <v>29</v>
      </c>
      <c r="H223" s="270" t="s">
        <v>544</v>
      </c>
      <c r="I223" s="489" t="s">
        <v>554</v>
      </c>
    </row>
    <row r="224" spans="1:9" s="266" customFormat="1" ht="51" x14ac:dyDescent="0.2">
      <c r="A224" s="489">
        <v>220</v>
      </c>
      <c r="B224" s="270" t="s">
        <v>508</v>
      </c>
      <c r="C224" s="489" t="s">
        <v>225</v>
      </c>
      <c r="D224" s="271">
        <v>750</v>
      </c>
      <c r="E224" s="272">
        <v>44431</v>
      </c>
      <c r="F224" s="270" t="s">
        <v>546</v>
      </c>
      <c r="G224" s="270">
        <v>29</v>
      </c>
      <c r="H224" s="270" t="s">
        <v>544</v>
      </c>
      <c r="I224" s="489" t="s">
        <v>554</v>
      </c>
    </row>
    <row r="225" spans="1:9" s="266" customFormat="1" ht="51" x14ac:dyDescent="0.2">
      <c r="A225" s="489">
        <v>221</v>
      </c>
      <c r="B225" s="270" t="s">
        <v>508</v>
      </c>
      <c r="C225" s="489" t="s">
        <v>225</v>
      </c>
      <c r="D225" s="271">
        <v>750</v>
      </c>
      <c r="E225" s="272">
        <v>44431</v>
      </c>
      <c r="F225" s="270" t="s">
        <v>546</v>
      </c>
      <c r="G225" s="270">
        <v>29</v>
      </c>
      <c r="H225" s="270" t="s">
        <v>544</v>
      </c>
      <c r="I225" s="489" t="s">
        <v>554</v>
      </c>
    </row>
    <row r="226" spans="1:9" s="266" customFormat="1" ht="51" x14ac:dyDescent="0.2">
      <c r="A226" s="489">
        <v>222</v>
      </c>
      <c r="B226" s="270" t="s">
        <v>508</v>
      </c>
      <c r="C226" s="489" t="s">
        <v>225</v>
      </c>
      <c r="D226" s="271">
        <v>750</v>
      </c>
      <c r="E226" s="272">
        <v>44431</v>
      </c>
      <c r="F226" s="270" t="s">
        <v>546</v>
      </c>
      <c r="G226" s="270">
        <v>29</v>
      </c>
      <c r="H226" s="270" t="s">
        <v>544</v>
      </c>
      <c r="I226" s="489" t="s">
        <v>554</v>
      </c>
    </row>
    <row r="227" spans="1:9" s="266" customFormat="1" ht="51" x14ac:dyDescent="0.2">
      <c r="A227" s="489">
        <v>223</v>
      </c>
      <c r="B227" s="270" t="s">
        <v>508</v>
      </c>
      <c r="C227" s="489" t="s">
        <v>225</v>
      </c>
      <c r="D227" s="271">
        <v>750</v>
      </c>
      <c r="E227" s="272">
        <v>44431</v>
      </c>
      <c r="F227" s="270" t="s">
        <v>546</v>
      </c>
      <c r="G227" s="270">
        <v>29</v>
      </c>
      <c r="H227" s="270" t="s">
        <v>544</v>
      </c>
      <c r="I227" s="489" t="s">
        <v>554</v>
      </c>
    </row>
    <row r="228" spans="1:9" s="266" customFormat="1" ht="51" x14ac:dyDescent="0.2">
      <c r="A228" s="489">
        <v>224</v>
      </c>
      <c r="B228" s="270" t="s">
        <v>508</v>
      </c>
      <c r="C228" s="489" t="s">
        <v>225</v>
      </c>
      <c r="D228" s="271">
        <v>750</v>
      </c>
      <c r="E228" s="272">
        <v>44431</v>
      </c>
      <c r="F228" s="270" t="s">
        <v>546</v>
      </c>
      <c r="G228" s="270">
        <v>29</v>
      </c>
      <c r="H228" s="270" t="s">
        <v>544</v>
      </c>
      <c r="I228" s="489" t="s">
        <v>554</v>
      </c>
    </row>
    <row r="229" spans="1:9" s="266" customFormat="1" ht="51" x14ac:dyDescent="0.2">
      <c r="A229" s="489">
        <v>225</v>
      </c>
      <c r="B229" s="270" t="s">
        <v>508</v>
      </c>
      <c r="C229" s="489" t="s">
        <v>225</v>
      </c>
      <c r="D229" s="271">
        <v>750</v>
      </c>
      <c r="E229" s="272">
        <v>44431</v>
      </c>
      <c r="F229" s="270" t="s">
        <v>546</v>
      </c>
      <c r="G229" s="270">
        <v>29</v>
      </c>
      <c r="H229" s="270" t="s">
        <v>496</v>
      </c>
      <c r="I229" s="489" t="s">
        <v>554</v>
      </c>
    </row>
    <row r="230" spans="1:9" s="266" customFormat="1" ht="51" x14ac:dyDescent="0.2">
      <c r="A230" s="489">
        <v>226</v>
      </c>
      <c r="B230" s="270" t="s">
        <v>508</v>
      </c>
      <c r="C230" s="489" t="s">
        <v>225</v>
      </c>
      <c r="D230" s="271">
        <v>750</v>
      </c>
      <c r="E230" s="272">
        <v>44431</v>
      </c>
      <c r="F230" s="270" t="s">
        <v>546</v>
      </c>
      <c r="G230" s="270">
        <v>29</v>
      </c>
      <c r="H230" s="270" t="s">
        <v>496</v>
      </c>
      <c r="I230" s="489" t="s">
        <v>554</v>
      </c>
    </row>
    <row r="231" spans="1:9" s="266" customFormat="1" ht="51" x14ac:dyDescent="0.2">
      <c r="A231" s="489">
        <v>227</v>
      </c>
      <c r="B231" s="270" t="s">
        <v>508</v>
      </c>
      <c r="C231" s="489" t="s">
        <v>225</v>
      </c>
      <c r="D231" s="271">
        <v>750</v>
      </c>
      <c r="E231" s="272">
        <v>44431</v>
      </c>
      <c r="F231" s="270" t="s">
        <v>546</v>
      </c>
      <c r="G231" s="270">
        <v>29</v>
      </c>
      <c r="H231" s="270" t="s">
        <v>496</v>
      </c>
      <c r="I231" s="489" t="s">
        <v>554</v>
      </c>
    </row>
    <row r="232" spans="1:9" s="266" customFormat="1" ht="51" x14ac:dyDescent="0.2">
      <c r="A232" s="489">
        <v>228</v>
      </c>
      <c r="B232" s="270" t="s">
        <v>508</v>
      </c>
      <c r="C232" s="489" t="s">
        <v>225</v>
      </c>
      <c r="D232" s="271">
        <v>750</v>
      </c>
      <c r="E232" s="272">
        <v>44431</v>
      </c>
      <c r="F232" s="270" t="s">
        <v>546</v>
      </c>
      <c r="G232" s="270">
        <v>29</v>
      </c>
      <c r="H232" s="270" t="s">
        <v>496</v>
      </c>
      <c r="I232" s="489" t="s">
        <v>554</v>
      </c>
    </row>
    <row r="233" spans="1:9" s="266" customFormat="1" ht="51" x14ac:dyDescent="0.2">
      <c r="A233" s="489">
        <v>229</v>
      </c>
      <c r="B233" s="270" t="s">
        <v>508</v>
      </c>
      <c r="C233" s="489" t="s">
        <v>225</v>
      </c>
      <c r="D233" s="271">
        <v>750</v>
      </c>
      <c r="E233" s="272">
        <v>44431</v>
      </c>
      <c r="F233" s="270" t="s">
        <v>546</v>
      </c>
      <c r="G233" s="270">
        <v>29</v>
      </c>
      <c r="H233" s="270" t="s">
        <v>496</v>
      </c>
      <c r="I233" s="489" t="s">
        <v>554</v>
      </c>
    </row>
    <row r="234" spans="1:9" s="266" customFormat="1" ht="51" x14ac:dyDescent="0.2">
      <c r="A234" s="489">
        <v>230</v>
      </c>
      <c r="B234" s="270" t="s">
        <v>508</v>
      </c>
      <c r="C234" s="489" t="s">
        <v>225</v>
      </c>
      <c r="D234" s="271">
        <v>750</v>
      </c>
      <c r="E234" s="272">
        <v>44431</v>
      </c>
      <c r="F234" s="270" t="s">
        <v>546</v>
      </c>
      <c r="G234" s="270">
        <v>29</v>
      </c>
      <c r="H234" s="270" t="s">
        <v>496</v>
      </c>
      <c r="I234" s="489" t="s">
        <v>554</v>
      </c>
    </row>
    <row r="235" spans="1:9" s="266" customFormat="1" ht="51" x14ac:dyDescent="0.2">
      <c r="A235" s="489">
        <v>231</v>
      </c>
      <c r="B235" s="270" t="s">
        <v>508</v>
      </c>
      <c r="C235" s="489" t="s">
        <v>225</v>
      </c>
      <c r="D235" s="271">
        <v>750</v>
      </c>
      <c r="E235" s="272">
        <v>44431</v>
      </c>
      <c r="F235" s="270" t="s">
        <v>546</v>
      </c>
      <c r="G235" s="270">
        <v>29</v>
      </c>
      <c r="H235" s="270" t="s">
        <v>496</v>
      </c>
      <c r="I235" s="489" t="s">
        <v>554</v>
      </c>
    </row>
    <row r="236" spans="1:9" s="266" customFormat="1" ht="51" x14ac:dyDescent="0.2">
      <c r="A236" s="489">
        <v>232</v>
      </c>
      <c r="B236" s="270" t="s">
        <v>508</v>
      </c>
      <c r="C236" s="489" t="s">
        <v>225</v>
      </c>
      <c r="D236" s="271">
        <v>750</v>
      </c>
      <c r="E236" s="272">
        <v>44431</v>
      </c>
      <c r="F236" s="270" t="s">
        <v>546</v>
      </c>
      <c r="G236" s="270">
        <v>29</v>
      </c>
      <c r="H236" s="270" t="s">
        <v>496</v>
      </c>
      <c r="I236" s="489" t="s">
        <v>554</v>
      </c>
    </row>
    <row r="237" spans="1:9" s="266" customFormat="1" ht="51" x14ac:dyDescent="0.2">
      <c r="A237" s="489">
        <v>233</v>
      </c>
      <c r="B237" s="270" t="s">
        <v>508</v>
      </c>
      <c r="C237" s="489" t="s">
        <v>225</v>
      </c>
      <c r="D237" s="271">
        <v>750</v>
      </c>
      <c r="E237" s="272">
        <v>44431</v>
      </c>
      <c r="F237" s="270" t="s">
        <v>546</v>
      </c>
      <c r="G237" s="270">
        <v>29</v>
      </c>
      <c r="H237" s="270" t="s">
        <v>496</v>
      </c>
      <c r="I237" s="489" t="s">
        <v>554</v>
      </c>
    </row>
    <row r="238" spans="1:9" s="266" customFormat="1" ht="51" x14ac:dyDescent="0.2">
      <c r="A238" s="489">
        <v>234</v>
      </c>
      <c r="B238" s="270" t="s">
        <v>508</v>
      </c>
      <c r="C238" s="489" t="s">
        <v>225</v>
      </c>
      <c r="D238" s="271">
        <v>750</v>
      </c>
      <c r="E238" s="272">
        <v>44431</v>
      </c>
      <c r="F238" s="270" t="s">
        <v>546</v>
      </c>
      <c r="G238" s="270">
        <v>29</v>
      </c>
      <c r="H238" s="270" t="s">
        <v>496</v>
      </c>
      <c r="I238" s="489" t="s">
        <v>554</v>
      </c>
    </row>
    <row r="239" spans="1:9" s="266" customFormat="1" ht="51" x14ac:dyDescent="0.2">
      <c r="A239" s="489">
        <v>235</v>
      </c>
      <c r="B239" s="270" t="s">
        <v>508</v>
      </c>
      <c r="C239" s="489" t="s">
        <v>225</v>
      </c>
      <c r="D239" s="271">
        <v>750</v>
      </c>
      <c r="E239" s="272">
        <v>44431</v>
      </c>
      <c r="F239" s="270" t="s">
        <v>546</v>
      </c>
      <c r="G239" s="270">
        <v>29</v>
      </c>
      <c r="H239" s="270" t="s">
        <v>496</v>
      </c>
      <c r="I239" s="489" t="s">
        <v>554</v>
      </c>
    </row>
    <row r="240" spans="1:9" s="266" customFormat="1" ht="51" x14ac:dyDescent="0.2">
      <c r="A240" s="489">
        <v>236</v>
      </c>
      <c r="B240" s="270" t="s">
        <v>508</v>
      </c>
      <c r="C240" s="489" t="s">
        <v>225</v>
      </c>
      <c r="D240" s="271">
        <v>750</v>
      </c>
      <c r="E240" s="272">
        <v>44431</v>
      </c>
      <c r="F240" s="270" t="s">
        <v>546</v>
      </c>
      <c r="G240" s="270">
        <v>29</v>
      </c>
      <c r="H240" s="270" t="s">
        <v>496</v>
      </c>
      <c r="I240" s="489" t="s">
        <v>554</v>
      </c>
    </row>
    <row r="241" spans="1:9" s="266" customFormat="1" ht="51" x14ac:dyDescent="0.2">
      <c r="A241" s="489">
        <v>237</v>
      </c>
      <c r="B241" s="270" t="s">
        <v>508</v>
      </c>
      <c r="C241" s="489" t="s">
        <v>225</v>
      </c>
      <c r="D241" s="271">
        <v>750</v>
      </c>
      <c r="E241" s="272">
        <v>44431</v>
      </c>
      <c r="F241" s="270" t="s">
        <v>546</v>
      </c>
      <c r="G241" s="270">
        <v>29</v>
      </c>
      <c r="H241" s="270" t="s">
        <v>496</v>
      </c>
      <c r="I241" s="489" t="s">
        <v>554</v>
      </c>
    </row>
    <row r="242" spans="1:9" s="266" customFormat="1" ht="51" x14ac:dyDescent="0.2">
      <c r="A242" s="489">
        <v>238</v>
      </c>
      <c r="B242" s="270" t="s">
        <v>508</v>
      </c>
      <c r="C242" s="489" t="s">
        <v>225</v>
      </c>
      <c r="D242" s="271">
        <v>750</v>
      </c>
      <c r="E242" s="272">
        <v>44431</v>
      </c>
      <c r="F242" s="270" t="s">
        <v>546</v>
      </c>
      <c r="G242" s="270">
        <v>29</v>
      </c>
      <c r="H242" s="270" t="s">
        <v>496</v>
      </c>
      <c r="I242" s="489" t="s">
        <v>554</v>
      </c>
    </row>
    <row r="243" spans="1:9" s="266" customFormat="1" ht="51" x14ac:dyDescent="0.2">
      <c r="A243" s="489">
        <v>239</v>
      </c>
      <c r="B243" s="270" t="s">
        <v>508</v>
      </c>
      <c r="C243" s="489" t="s">
        <v>225</v>
      </c>
      <c r="D243" s="271">
        <v>750</v>
      </c>
      <c r="E243" s="272">
        <v>44431</v>
      </c>
      <c r="F243" s="270" t="s">
        <v>546</v>
      </c>
      <c r="G243" s="270">
        <v>29</v>
      </c>
      <c r="H243" s="270" t="s">
        <v>496</v>
      </c>
      <c r="I243" s="489" t="s">
        <v>554</v>
      </c>
    </row>
    <row r="244" spans="1:9" s="266" customFormat="1" ht="51" x14ac:dyDescent="0.2">
      <c r="A244" s="489">
        <v>240</v>
      </c>
      <c r="B244" s="270" t="s">
        <v>508</v>
      </c>
      <c r="C244" s="489" t="s">
        <v>225</v>
      </c>
      <c r="D244" s="271">
        <v>750</v>
      </c>
      <c r="E244" s="272">
        <v>44431</v>
      </c>
      <c r="F244" s="270" t="s">
        <v>546</v>
      </c>
      <c r="G244" s="270">
        <v>29</v>
      </c>
      <c r="H244" s="270" t="s">
        <v>496</v>
      </c>
      <c r="I244" s="489" t="s">
        <v>554</v>
      </c>
    </row>
    <row r="245" spans="1:9" s="266" customFormat="1" ht="51" x14ac:dyDescent="0.2">
      <c r="A245" s="489">
        <v>241</v>
      </c>
      <c r="B245" s="270" t="s">
        <v>508</v>
      </c>
      <c r="C245" s="489" t="s">
        <v>225</v>
      </c>
      <c r="D245" s="271">
        <v>750</v>
      </c>
      <c r="E245" s="272">
        <v>44431</v>
      </c>
      <c r="F245" s="270" t="s">
        <v>546</v>
      </c>
      <c r="G245" s="270">
        <v>29</v>
      </c>
      <c r="H245" s="270" t="s">
        <v>496</v>
      </c>
      <c r="I245" s="489" t="s">
        <v>554</v>
      </c>
    </row>
    <row r="246" spans="1:9" s="266" customFormat="1" ht="51" x14ac:dyDescent="0.2">
      <c r="A246" s="489">
        <v>242</v>
      </c>
      <c r="B246" s="270" t="s">
        <v>508</v>
      </c>
      <c r="C246" s="489" t="s">
        <v>225</v>
      </c>
      <c r="D246" s="271">
        <v>750</v>
      </c>
      <c r="E246" s="272">
        <v>44431</v>
      </c>
      <c r="F246" s="270" t="s">
        <v>546</v>
      </c>
      <c r="G246" s="270">
        <v>29</v>
      </c>
      <c r="H246" s="270" t="s">
        <v>496</v>
      </c>
      <c r="I246" s="489" t="s">
        <v>554</v>
      </c>
    </row>
    <row r="247" spans="1:9" s="266" customFormat="1" ht="51" x14ac:dyDescent="0.2">
      <c r="A247" s="489">
        <v>243</v>
      </c>
      <c r="B247" s="270" t="s">
        <v>508</v>
      </c>
      <c r="C247" s="489" t="s">
        <v>225</v>
      </c>
      <c r="D247" s="271">
        <v>750</v>
      </c>
      <c r="E247" s="272">
        <v>44431</v>
      </c>
      <c r="F247" s="270" t="s">
        <v>546</v>
      </c>
      <c r="G247" s="270">
        <v>29</v>
      </c>
      <c r="H247" s="270" t="s">
        <v>496</v>
      </c>
      <c r="I247" s="489" t="s">
        <v>554</v>
      </c>
    </row>
    <row r="248" spans="1:9" s="266" customFormat="1" ht="51" x14ac:dyDescent="0.2">
      <c r="A248" s="489">
        <v>244</v>
      </c>
      <c r="B248" s="270" t="s">
        <v>508</v>
      </c>
      <c r="C248" s="489" t="s">
        <v>225</v>
      </c>
      <c r="D248" s="271">
        <v>750</v>
      </c>
      <c r="E248" s="272">
        <v>44431</v>
      </c>
      <c r="F248" s="270" t="s">
        <v>546</v>
      </c>
      <c r="G248" s="270">
        <v>29</v>
      </c>
      <c r="H248" s="270" t="s">
        <v>496</v>
      </c>
      <c r="I248" s="489" t="s">
        <v>554</v>
      </c>
    </row>
    <row r="249" spans="1:9" s="266" customFormat="1" ht="51" x14ac:dyDescent="0.2">
      <c r="A249" s="489">
        <v>245</v>
      </c>
      <c r="B249" s="270" t="s">
        <v>508</v>
      </c>
      <c r="C249" s="489" t="s">
        <v>225</v>
      </c>
      <c r="D249" s="271">
        <v>750</v>
      </c>
      <c r="E249" s="272">
        <v>44431</v>
      </c>
      <c r="F249" s="270" t="s">
        <v>546</v>
      </c>
      <c r="G249" s="270">
        <v>29</v>
      </c>
      <c r="H249" s="270" t="s">
        <v>469</v>
      </c>
      <c r="I249" s="489" t="s">
        <v>554</v>
      </c>
    </row>
    <row r="250" spans="1:9" s="266" customFormat="1" ht="51" x14ac:dyDescent="0.2">
      <c r="A250" s="489">
        <v>246</v>
      </c>
      <c r="B250" s="270" t="s">
        <v>508</v>
      </c>
      <c r="C250" s="489" t="s">
        <v>225</v>
      </c>
      <c r="D250" s="271">
        <v>750</v>
      </c>
      <c r="E250" s="272">
        <v>44431</v>
      </c>
      <c r="F250" s="270" t="s">
        <v>546</v>
      </c>
      <c r="G250" s="270">
        <v>29</v>
      </c>
      <c r="H250" s="270" t="s">
        <v>469</v>
      </c>
      <c r="I250" s="489" t="s">
        <v>554</v>
      </c>
    </row>
    <row r="251" spans="1:9" s="266" customFormat="1" ht="51" x14ac:dyDescent="0.2">
      <c r="A251" s="489">
        <v>247</v>
      </c>
      <c r="B251" s="270" t="s">
        <v>508</v>
      </c>
      <c r="C251" s="489" t="s">
        <v>225</v>
      </c>
      <c r="D251" s="271">
        <v>750</v>
      </c>
      <c r="E251" s="272">
        <v>44431</v>
      </c>
      <c r="F251" s="270" t="s">
        <v>546</v>
      </c>
      <c r="G251" s="270">
        <v>29</v>
      </c>
      <c r="H251" s="270" t="s">
        <v>469</v>
      </c>
      <c r="I251" s="489" t="s">
        <v>554</v>
      </c>
    </row>
    <row r="252" spans="1:9" s="266" customFormat="1" ht="51" x14ac:dyDescent="0.2">
      <c r="A252" s="489">
        <v>248</v>
      </c>
      <c r="B252" s="270" t="s">
        <v>508</v>
      </c>
      <c r="C252" s="489" t="s">
        <v>225</v>
      </c>
      <c r="D252" s="271">
        <v>750</v>
      </c>
      <c r="E252" s="272">
        <v>44431</v>
      </c>
      <c r="F252" s="270" t="s">
        <v>546</v>
      </c>
      <c r="G252" s="270">
        <v>29</v>
      </c>
      <c r="H252" s="270" t="s">
        <v>469</v>
      </c>
      <c r="I252" s="489" t="s">
        <v>554</v>
      </c>
    </row>
    <row r="253" spans="1:9" s="266" customFormat="1" ht="51" x14ac:dyDescent="0.2">
      <c r="A253" s="489">
        <v>249</v>
      </c>
      <c r="B253" s="270" t="s">
        <v>508</v>
      </c>
      <c r="C253" s="489" t="s">
        <v>225</v>
      </c>
      <c r="D253" s="271">
        <v>750</v>
      </c>
      <c r="E253" s="272">
        <v>44431</v>
      </c>
      <c r="F253" s="270" t="s">
        <v>546</v>
      </c>
      <c r="G253" s="270">
        <v>29</v>
      </c>
      <c r="H253" s="270" t="s">
        <v>469</v>
      </c>
      <c r="I253" s="489" t="s">
        <v>554</v>
      </c>
    </row>
    <row r="254" spans="1:9" s="266" customFormat="1" ht="51" x14ac:dyDescent="0.2">
      <c r="A254" s="489">
        <v>250</v>
      </c>
      <c r="B254" s="270" t="s">
        <v>508</v>
      </c>
      <c r="C254" s="489" t="s">
        <v>225</v>
      </c>
      <c r="D254" s="271">
        <v>750</v>
      </c>
      <c r="E254" s="272">
        <v>44431</v>
      </c>
      <c r="F254" s="270" t="s">
        <v>546</v>
      </c>
      <c r="G254" s="270">
        <v>29</v>
      </c>
      <c r="H254" s="270" t="s">
        <v>470</v>
      </c>
      <c r="I254" s="489" t="s">
        <v>554</v>
      </c>
    </row>
    <row r="255" spans="1:9" s="266" customFormat="1" ht="51" x14ac:dyDescent="0.2">
      <c r="A255" s="489">
        <v>251</v>
      </c>
      <c r="B255" s="270" t="s">
        <v>508</v>
      </c>
      <c r="C255" s="489" t="s">
        <v>225</v>
      </c>
      <c r="D255" s="271">
        <v>750</v>
      </c>
      <c r="E255" s="272">
        <v>44431</v>
      </c>
      <c r="F255" s="270" t="s">
        <v>546</v>
      </c>
      <c r="G255" s="270">
        <v>29</v>
      </c>
      <c r="H255" s="270" t="s">
        <v>470</v>
      </c>
      <c r="I255" s="489" t="s">
        <v>554</v>
      </c>
    </row>
    <row r="256" spans="1:9" s="266" customFormat="1" ht="51" x14ac:dyDescent="0.2">
      <c r="A256" s="489">
        <v>252</v>
      </c>
      <c r="B256" s="270" t="s">
        <v>508</v>
      </c>
      <c r="C256" s="489" t="s">
        <v>225</v>
      </c>
      <c r="D256" s="271">
        <v>750</v>
      </c>
      <c r="E256" s="272">
        <v>44431</v>
      </c>
      <c r="F256" s="270" t="s">
        <v>546</v>
      </c>
      <c r="G256" s="270">
        <v>29</v>
      </c>
      <c r="H256" s="270" t="s">
        <v>470</v>
      </c>
      <c r="I256" s="489" t="s">
        <v>554</v>
      </c>
    </row>
    <row r="257" spans="1:9" s="266" customFormat="1" ht="51" x14ac:dyDescent="0.2">
      <c r="A257" s="489">
        <v>253</v>
      </c>
      <c r="B257" s="270" t="s">
        <v>508</v>
      </c>
      <c r="C257" s="489" t="s">
        <v>225</v>
      </c>
      <c r="D257" s="271">
        <v>750</v>
      </c>
      <c r="E257" s="272">
        <v>44431</v>
      </c>
      <c r="F257" s="270" t="s">
        <v>546</v>
      </c>
      <c r="G257" s="270">
        <v>29</v>
      </c>
      <c r="H257" s="270" t="s">
        <v>470</v>
      </c>
      <c r="I257" s="489" t="s">
        <v>554</v>
      </c>
    </row>
    <row r="258" spans="1:9" s="266" customFormat="1" ht="51" x14ac:dyDescent="0.2">
      <c r="A258" s="489">
        <v>254</v>
      </c>
      <c r="B258" s="270" t="s">
        <v>508</v>
      </c>
      <c r="C258" s="489" t="s">
        <v>225</v>
      </c>
      <c r="D258" s="271">
        <v>750</v>
      </c>
      <c r="E258" s="272">
        <v>44431</v>
      </c>
      <c r="F258" s="270" t="s">
        <v>546</v>
      </c>
      <c r="G258" s="270">
        <v>29</v>
      </c>
      <c r="H258" s="270" t="s">
        <v>470</v>
      </c>
      <c r="I258" s="489" t="s">
        <v>554</v>
      </c>
    </row>
    <row r="259" spans="1:9" s="266" customFormat="1" ht="51" x14ac:dyDescent="0.2">
      <c r="A259" s="489">
        <v>255</v>
      </c>
      <c r="B259" s="270" t="s">
        <v>508</v>
      </c>
      <c r="C259" s="489" t="s">
        <v>225</v>
      </c>
      <c r="D259" s="271">
        <v>750</v>
      </c>
      <c r="E259" s="272">
        <v>44431</v>
      </c>
      <c r="F259" s="270" t="s">
        <v>546</v>
      </c>
      <c r="G259" s="270">
        <v>29</v>
      </c>
      <c r="H259" s="270" t="s">
        <v>471</v>
      </c>
      <c r="I259" s="489" t="s">
        <v>554</v>
      </c>
    </row>
    <row r="260" spans="1:9" s="266" customFormat="1" ht="51" x14ac:dyDescent="0.2">
      <c r="A260" s="489">
        <v>256</v>
      </c>
      <c r="B260" s="270" t="s">
        <v>508</v>
      </c>
      <c r="C260" s="489" t="s">
        <v>225</v>
      </c>
      <c r="D260" s="271">
        <v>750</v>
      </c>
      <c r="E260" s="272">
        <v>44431</v>
      </c>
      <c r="F260" s="270" t="s">
        <v>546</v>
      </c>
      <c r="G260" s="270">
        <v>29</v>
      </c>
      <c r="H260" s="270" t="s">
        <v>471</v>
      </c>
      <c r="I260" s="489" t="s">
        <v>554</v>
      </c>
    </row>
    <row r="261" spans="1:9" s="266" customFormat="1" ht="51" x14ac:dyDescent="0.2">
      <c r="A261" s="489">
        <v>257</v>
      </c>
      <c r="B261" s="270" t="s">
        <v>508</v>
      </c>
      <c r="C261" s="489" t="s">
        <v>225</v>
      </c>
      <c r="D261" s="271">
        <v>750</v>
      </c>
      <c r="E261" s="272">
        <v>44431</v>
      </c>
      <c r="F261" s="270" t="s">
        <v>546</v>
      </c>
      <c r="G261" s="270">
        <v>29</v>
      </c>
      <c r="H261" s="270" t="s">
        <v>471</v>
      </c>
      <c r="I261" s="489" t="s">
        <v>554</v>
      </c>
    </row>
    <row r="262" spans="1:9" s="266" customFormat="1" ht="51" x14ac:dyDescent="0.2">
      <c r="A262" s="489">
        <v>258</v>
      </c>
      <c r="B262" s="270" t="s">
        <v>508</v>
      </c>
      <c r="C262" s="489" t="s">
        <v>225</v>
      </c>
      <c r="D262" s="271">
        <v>750</v>
      </c>
      <c r="E262" s="272">
        <v>44431</v>
      </c>
      <c r="F262" s="270" t="s">
        <v>546</v>
      </c>
      <c r="G262" s="270">
        <v>29</v>
      </c>
      <c r="H262" s="270" t="s">
        <v>471</v>
      </c>
      <c r="I262" s="489" t="s">
        <v>554</v>
      </c>
    </row>
    <row r="263" spans="1:9" s="266" customFormat="1" ht="51" x14ac:dyDescent="0.2">
      <c r="A263" s="489">
        <v>259</v>
      </c>
      <c r="B263" s="270" t="s">
        <v>508</v>
      </c>
      <c r="C263" s="489" t="s">
        <v>225</v>
      </c>
      <c r="D263" s="271">
        <v>750</v>
      </c>
      <c r="E263" s="272">
        <v>44431</v>
      </c>
      <c r="F263" s="270" t="s">
        <v>546</v>
      </c>
      <c r="G263" s="270">
        <v>29</v>
      </c>
      <c r="H263" s="270" t="s">
        <v>471</v>
      </c>
      <c r="I263" s="489" t="s">
        <v>554</v>
      </c>
    </row>
    <row r="264" spans="1:9" s="266" customFormat="1" ht="51" x14ac:dyDescent="0.2">
      <c r="A264" s="489">
        <v>260</v>
      </c>
      <c r="B264" s="270" t="s">
        <v>508</v>
      </c>
      <c r="C264" s="489" t="s">
        <v>225</v>
      </c>
      <c r="D264" s="271">
        <v>750</v>
      </c>
      <c r="E264" s="272">
        <v>44431</v>
      </c>
      <c r="F264" s="270" t="s">
        <v>546</v>
      </c>
      <c r="G264" s="270">
        <v>29</v>
      </c>
      <c r="H264" s="270" t="s">
        <v>472</v>
      </c>
      <c r="I264" s="489" t="s">
        <v>554</v>
      </c>
    </row>
    <row r="265" spans="1:9" s="266" customFormat="1" ht="51" x14ac:dyDescent="0.2">
      <c r="A265" s="489">
        <v>261</v>
      </c>
      <c r="B265" s="270" t="s">
        <v>508</v>
      </c>
      <c r="C265" s="489" t="s">
        <v>225</v>
      </c>
      <c r="D265" s="271">
        <v>750</v>
      </c>
      <c r="E265" s="272">
        <v>44431</v>
      </c>
      <c r="F265" s="270" t="s">
        <v>546</v>
      </c>
      <c r="G265" s="270">
        <v>29</v>
      </c>
      <c r="H265" s="270" t="s">
        <v>472</v>
      </c>
      <c r="I265" s="489" t="s">
        <v>554</v>
      </c>
    </row>
    <row r="266" spans="1:9" s="266" customFormat="1" ht="51" x14ac:dyDescent="0.2">
      <c r="A266" s="489">
        <v>262</v>
      </c>
      <c r="B266" s="270" t="s">
        <v>508</v>
      </c>
      <c r="C266" s="489" t="s">
        <v>225</v>
      </c>
      <c r="D266" s="271">
        <v>750</v>
      </c>
      <c r="E266" s="272">
        <v>44431</v>
      </c>
      <c r="F266" s="270" t="s">
        <v>546</v>
      </c>
      <c r="G266" s="270">
        <v>29</v>
      </c>
      <c r="H266" s="270" t="s">
        <v>472</v>
      </c>
      <c r="I266" s="489" t="s">
        <v>554</v>
      </c>
    </row>
    <row r="267" spans="1:9" s="266" customFormat="1" ht="51" x14ac:dyDescent="0.2">
      <c r="A267" s="489">
        <v>263</v>
      </c>
      <c r="B267" s="270" t="s">
        <v>508</v>
      </c>
      <c r="C267" s="489" t="s">
        <v>225</v>
      </c>
      <c r="D267" s="271">
        <v>750</v>
      </c>
      <c r="E267" s="272">
        <v>44431</v>
      </c>
      <c r="F267" s="270" t="s">
        <v>546</v>
      </c>
      <c r="G267" s="270">
        <v>29</v>
      </c>
      <c r="H267" s="270" t="s">
        <v>472</v>
      </c>
      <c r="I267" s="489" t="s">
        <v>554</v>
      </c>
    </row>
    <row r="268" spans="1:9" s="266" customFormat="1" ht="51" x14ac:dyDescent="0.2">
      <c r="A268" s="489">
        <v>264</v>
      </c>
      <c r="B268" s="270" t="s">
        <v>508</v>
      </c>
      <c r="C268" s="489" t="s">
        <v>225</v>
      </c>
      <c r="D268" s="271">
        <v>750</v>
      </c>
      <c r="E268" s="272">
        <v>44431</v>
      </c>
      <c r="F268" s="270" t="s">
        <v>546</v>
      </c>
      <c r="G268" s="270">
        <v>29</v>
      </c>
      <c r="H268" s="270" t="s">
        <v>472</v>
      </c>
      <c r="I268" s="489" t="s">
        <v>554</v>
      </c>
    </row>
    <row r="269" spans="1:9" s="266" customFormat="1" ht="51" x14ac:dyDescent="0.2">
      <c r="A269" s="489">
        <v>265</v>
      </c>
      <c r="B269" s="270" t="s">
        <v>508</v>
      </c>
      <c r="C269" s="489" t="s">
        <v>225</v>
      </c>
      <c r="D269" s="271">
        <v>750</v>
      </c>
      <c r="E269" s="272">
        <v>44431</v>
      </c>
      <c r="F269" s="270" t="s">
        <v>546</v>
      </c>
      <c r="G269" s="270">
        <v>29</v>
      </c>
      <c r="H269" s="270" t="s">
        <v>545</v>
      </c>
      <c r="I269" s="489" t="s">
        <v>554</v>
      </c>
    </row>
    <row r="270" spans="1:9" s="266" customFormat="1" ht="51" x14ac:dyDescent="0.2">
      <c r="A270" s="489">
        <v>266</v>
      </c>
      <c r="B270" s="270" t="s">
        <v>508</v>
      </c>
      <c r="C270" s="489" t="s">
        <v>225</v>
      </c>
      <c r="D270" s="271">
        <v>750</v>
      </c>
      <c r="E270" s="272">
        <v>44431</v>
      </c>
      <c r="F270" s="270" t="s">
        <v>546</v>
      </c>
      <c r="G270" s="270">
        <v>29</v>
      </c>
      <c r="H270" s="270" t="s">
        <v>545</v>
      </c>
      <c r="I270" s="489" t="s">
        <v>554</v>
      </c>
    </row>
    <row r="271" spans="1:9" s="266" customFormat="1" ht="51" x14ac:dyDescent="0.2">
      <c r="A271" s="489">
        <v>267</v>
      </c>
      <c r="B271" s="270" t="s">
        <v>508</v>
      </c>
      <c r="C271" s="489" t="s">
        <v>225</v>
      </c>
      <c r="D271" s="271">
        <v>750</v>
      </c>
      <c r="E271" s="272">
        <v>44431</v>
      </c>
      <c r="F271" s="270" t="s">
        <v>546</v>
      </c>
      <c r="G271" s="270">
        <v>29</v>
      </c>
      <c r="H271" s="270" t="s">
        <v>545</v>
      </c>
      <c r="I271" s="489" t="s">
        <v>554</v>
      </c>
    </row>
    <row r="272" spans="1:9" s="266" customFormat="1" ht="51" x14ac:dyDescent="0.2">
      <c r="A272" s="489">
        <v>268</v>
      </c>
      <c r="B272" s="270" t="s">
        <v>508</v>
      </c>
      <c r="C272" s="489" t="s">
        <v>225</v>
      </c>
      <c r="D272" s="271">
        <v>750</v>
      </c>
      <c r="E272" s="272">
        <v>44431</v>
      </c>
      <c r="F272" s="270" t="s">
        <v>546</v>
      </c>
      <c r="G272" s="270">
        <v>29</v>
      </c>
      <c r="H272" s="270" t="s">
        <v>545</v>
      </c>
      <c r="I272" s="489" t="s">
        <v>554</v>
      </c>
    </row>
    <row r="273" spans="1:9" s="266" customFormat="1" ht="51" x14ac:dyDescent="0.2">
      <c r="A273" s="489">
        <v>269</v>
      </c>
      <c r="B273" s="270" t="s">
        <v>508</v>
      </c>
      <c r="C273" s="489" t="s">
        <v>225</v>
      </c>
      <c r="D273" s="271">
        <v>750</v>
      </c>
      <c r="E273" s="272">
        <v>44431</v>
      </c>
      <c r="F273" s="270" t="s">
        <v>546</v>
      </c>
      <c r="G273" s="270">
        <v>29</v>
      </c>
      <c r="H273" s="270" t="s">
        <v>545</v>
      </c>
      <c r="I273" s="489" t="s">
        <v>554</v>
      </c>
    </row>
    <row r="274" spans="1:9" s="266" customFormat="1" ht="51" x14ac:dyDescent="0.2">
      <c r="A274" s="489">
        <v>270</v>
      </c>
      <c r="B274" s="270" t="s">
        <v>508</v>
      </c>
      <c r="C274" s="489" t="s">
        <v>225</v>
      </c>
      <c r="D274" s="271">
        <v>750</v>
      </c>
      <c r="E274" s="272">
        <v>44431</v>
      </c>
      <c r="F274" s="270" t="s">
        <v>546</v>
      </c>
      <c r="G274" s="270">
        <v>29</v>
      </c>
      <c r="H274" s="270" t="s">
        <v>474</v>
      </c>
      <c r="I274" s="489" t="s">
        <v>554</v>
      </c>
    </row>
    <row r="275" spans="1:9" s="266" customFormat="1" ht="51" x14ac:dyDescent="0.2">
      <c r="A275" s="489">
        <v>271</v>
      </c>
      <c r="B275" s="270" t="s">
        <v>508</v>
      </c>
      <c r="C275" s="489" t="s">
        <v>225</v>
      </c>
      <c r="D275" s="271">
        <v>750</v>
      </c>
      <c r="E275" s="272">
        <v>44431</v>
      </c>
      <c r="F275" s="270" t="s">
        <v>546</v>
      </c>
      <c r="G275" s="270">
        <v>29</v>
      </c>
      <c r="H275" s="270" t="s">
        <v>474</v>
      </c>
      <c r="I275" s="489" t="s">
        <v>554</v>
      </c>
    </row>
    <row r="276" spans="1:9" s="266" customFormat="1" ht="51" x14ac:dyDescent="0.2">
      <c r="A276" s="489">
        <v>272</v>
      </c>
      <c r="B276" s="270" t="s">
        <v>508</v>
      </c>
      <c r="C276" s="489" t="s">
        <v>225</v>
      </c>
      <c r="D276" s="271">
        <v>750</v>
      </c>
      <c r="E276" s="272">
        <v>44431</v>
      </c>
      <c r="F276" s="270" t="s">
        <v>546</v>
      </c>
      <c r="G276" s="270">
        <v>29</v>
      </c>
      <c r="H276" s="270" t="s">
        <v>474</v>
      </c>
      <c r="I276" s="489" t="s">
        <v>554</v>
      </c>
    </row>
    <row r="277" spans="1:9" s="266" customFormat="1" ht="51" x14ac:dyDescent="0.2">
      <c r="A277" s="489">
        <v>273</v>
      </c>
      <c r="B277" s="270" t="s">
        <v>508</v>
      </c>
      <c r="C277" s="489" t="s">
        <v>225</v>
      </c>
      <c r="D277" s="271">
        <v>750</v>
      </c>
      <c r="E277" s="272">
        <v>44431</v>
      </c>
      <c r="F277" s="270" t="s">
        <v>546</v>
      </c>
      <c r="G277" s="270">
        <v>29</v>
      </c>
      <c r="H277" s="270" t="s">
        <v>474</v>
      </c>
      <c r="I277" s="489" t="s">
        <v>554</v>
      </c>
    </row>
    <row r="278" spans="1:9" s="266" customFormat="1" ht="51" x14ac:dyDescent="0.2">
      <c r="A278" s="489">
        <v>274</v>
      </c>
      <c r="B278" s="270" t="s">
        <v>508</v>
      </c>
      <c r="C278" s="489" t="s">
        <v>225</v>
      </c>
      <c r="D278" s="271">
        <v>750</v>
      </c>
      <c r="E278" s="272">
        <v>44431</v>
      </c>
      <c r="F278" s="270" t="s">
        <v>546</v>
      </c>
      <c r="G278" s="270">
        <v>29</v>
      </c>
      <c r="H278" s="270" t="s">
        <v>474</v>
      </c>
      <c r="I278" s="489" t="s">
        <v>554</v>
      </c>
    </row>
    <row r="279" spans="1:9" s="266" customFormat="1" ht="51" x14ac:dyDescent="0.2">
      <c r="A279" s="489">
        <v>275</v>
      </c>
      <c r="B279" s="270" t="s">
        <v>508</v>
      </c>
      <c r="C279" s="489" t="s">
        <v>225</v>
      </c>
      <c r="D279" s="271">
        <v>750</v>
      </c>
      <c r="E279" s="272">
        <v>44431</v>
      </c>
      <c r="F279" s="270" t="s">
        <v>546</v>
      </c>
      <c r="G279" s="270">
        <v>29</v>
      </c>
      <c r="H279" s="270" t="s">
        <v>475</v>
      </c>
      <c r="I279" s="489" t="s">
        <v>554</v>
      </c>
    </row>
    <row r="280" spans="1:9" s="266" customFormat="1" ht="51" x14ac:dyDescent="0.2">
      <c r="A280" s="489">
        <v>276</v>
      </c>
      <c r="B280" s="270" t="s">
        <v>508</v>
      </c>
      <c r="C280" s="489" t="s">
        <v>225</v>
      </c>
      <c r="D280" s="271">
        <v>750</v>
      </c>
      <c r="E280" s="272">
        <v>44431</v>
      </c>
      <c r="F280" s="270" t="s">
        <v>546</v>
      </c>
      <c r="G280" s="270">
        <v>29</v>
      </c>
      <c r="H280" s="270" t="s">
        <v>475</v>
      </c>
      <c r="I280" s="489" t="s">
        <v>554</v>
      </c>
    </row>
    <row r="281" spans="1:9" s="266" customFormat="1" ht="51" x14ac:dyDescent="0.2">
      <c r="A281" s="489">
        <v>277</v>
      </c>
      <c r="B281" s="270" t="s">
        <v>508</v>
      </c>
      <c r="C281" s="489" t="s">
        <v>225</v>
      </c>
      <c r="D281" s="271">
        <v>750</v>
      </c>
      <c r="E281" s="272">
        <v>44431</v>
      </c>
      <c r="F281" s="270" t="s">
        <v>546</v>
      </c>
      <c r="G281" s="270">
        <v>29</v>
      </c>
      <c r="H281" s="270" t="s">
        <v>475</v>
      </c>
      <c r="I281" s="489" t="s">
        <v>554</v>
      </c>
    </row>
    <row r="282" spans="1:9" s="266" customFormat="1" ht="51" x14ac:dyDescent="0.2">
      <c r="A282" s="489">
        <v>278</v>
      </c>
      <c r="B282" s="270" t="s">
        <v>508</v>
      </c>
      <c r="C282" s="489" t="s">
        <v>225</v>
      </c>
      <c r="D282" s="271">
        <v>750</v>
      </c>
      <c r="E282" s="272">
        <v>44431</v>
      </c>
      <c r="F282" s="270" t="s">
        <v>546</v>
      </c>
      <c r="G282" s="270">
        <v>29</v>
      </c>
      <c r="H282" s="270" t="s">
        <v>475</v>
      </c>
      <c r="I282" s="489" t="s">
        <v>554</v>
      </c>
    </row>
    <row r="283" spans="1:9" s="266" customFormat="1" ht="51" x14ac:dyDescent="0.2">
      <c r="A283" s="489">
        <v>279</v>
      </c>
      <c r="B283" s="270" t="s">
        <v>508</v>
      </c>
      <c r="C283" s="489" t="s">
        <v>225</v>
      </c>
      <c r="D283" s="271">
        <v>750</v>
      </c>
      <c r="E283" s="272">
        <v>44431</v>
      </c>
      <c r="F283" s="270" t="s">
        <v>546</v>
      </c>
      <c r="G283" s="270">
        <v>29</v>
      </c>
      <c r="H283" s="270" t="s">
        <v>475</v>
      </c>
      <c r="I283" s="489" t="s">
        <v>554</v>
      </c>
    </row>
    <row r="284" spans="1:9" s="266" customFormat="1" ht="51" x14ac:dyDescent="0.2">
      <c r="A284" s="489">
        <v>280</v>
      </c>
      <c r="B284" s="270" t="s">
        <v>508</v>
      </c>
      <c r="C284" s="489" t="s">
        <v>225</v>
      </c>
      <c r="D284" s="271">
        <v>750</v>
      </c>
      <c r="E284" s="272">
        <v>44431</v>
      </c>
      <c r="F284" s="270" t="s">
        <v>546</v>
      </c>
      <c r="G284" s="270">
        <v>29</v>
      </c>
      <c r="H284" s="270" t="s">
        <v>542</v>
      </c>
      <c r="I284" s="489" t="s">
        <v>554</v>
      </c>
    </row>
    <row r="285" spans="1:9" s="266" customFormat="1" ht="51" x14ac:dyDescent="0.2">
      <c r="A285" s="489">
        <v>281</v>
      </c>
      <c r="B285" s="270" t="s">
        <v>508</v>
      </c>
      <c r="C285" s="489" t="s">
        <v>225</v>
      </c>
      <c r="D285" s="271">
        <v>750</v>
      </c>
      <c r="E285" s="272">
        <v>44431</v>
      </c>
      <c r="F285" s="270" t="s">
        <v>546</v>
      </c>
      <c r="G285" s="270">
        <v>29</v>
      </c>
      <c r="H285" s="270" t="s">
        <v>542</v>
      </c>
      <c r="I285" s="489" t="s">
        <v>554</v>
      </c>
    </row>
    <row r="286" spans="1:9" s="266" customFormat="1" ht="51" x14ac:dyDescent="0.2">
      <c r="A286" s="489">
        <v>282</v>
      </c>
      <c r="B286" s="270" t="s">
        <v>508</v>
      </c>
      <c r="C286" s="489" t="s">
        <v>225</v>
      </c>
      <c r="D286" s="271">
        <v>750</v>
      </c>
      <c r="E286" s="272">
        <v>44431</v>
      </c>
      <c r="F286" s="270" t="s">
        <v>546</v>
      </c>
      <c r="G286" s="270">
        <v>29</v>
      </c>
      <c r="H286" s="270" t="s">
        <v>542</v>
      </c>
      <c r="I286" s="489" t="s">
        <v>554</v>
      </c>
    </row>
    <row r="287" spans="1:9" s="266" customFormat="1" ht="51" x14ac:dyDescent="0.2">
      <c r="A287" s="489">
        <v>283</v>
      </c>
      <c r="B287" s="270" t="s">
        <v>508</v>
      </c>
      <c r="C287" s="489" t="s">
        <v>225</v>
      </c>
      <c r="D287" s="271">
        <v>750</v>
      </c>
      <c r="E287" s="272">
        <v>44431</v>
      </c>
      <c r="F287" s="270" t="s">
        <v>546</v>
      </c>
      <c r="G287" s="270">
        <v>29</v>
      </c>
      <c r="H287" s="270" t="s">
        <v>542</v>
      </c>
      <c r="I287" s="489" t="s">
        <v>554</v>
      </c>
    </row>
    <row r="288" spans="1:9" s="266" customFormat="1" ht="51" x14ac:dyDescent="0.2">
      <c r="A288" s="489">
        <v>284</v>
      </c>
      <c r="B288" s="270" t="s">
        <v>508</v>
      </c>
      <c r="C288" s="489" t="s">
        <v>225</v>
      </c>
      <c r="D288" s="271">
        <v>750</v>
      </c>
      <c r="E288" s="272">
        <v>44431</v>
      </c>
      <c r="F288" s="270" t="s">
        <v>546</v>
      </c>
      <c r="G288" s="270">
        <v>29</v>
      </c>
      <c r="H288" s="270" t="s">
        <v>542</v>
      </c>
      <c r="I288" s="489" t="s">
        <v>554</v>
      </c>
    </row>
    <row r="289" spans="1:9" s="266" customFormat="1" ht="51" x14ac:dyDescent="0.2">
      <c r="A289" s="489">
        <v>285</v>
      </c>
      <c r="B289" s="270" t="s">
        <v>508</v>
      </c>
      <c r="C289" s="489" t="s">
        <v>225</v>
      </c>
      <c r="D289" s="271">
        <v>750</v>
      </c>
      <c r="E289" s="272">
        <v>44431</v>
      </c>
      <c r="F289" s="270" t="s">
        <v>546</v>
      </c>
      <c r="G289" s="270">
        <v>29</v>
      </c>
      <c r="H289" s="270" t="s">
        <v>542</v>
      </c>
      <c r="I289" s="489" t="s">
        <v>554</v>
      </c>
    </row>
    <row r="290" spans="1:9" s="266" customFormat="1" ht="51" x14ac:dyDescent="0.2">
      <c r="A290" s="489">
        <v>286</v>
      </c>
      <c r="B290" s="270" t="s">
        <v>508</v>
      </c>
      <c r="C290" s="489" t="s">
        <v>225</v>
      </c>
      <c r="D290" s="271">
        <v>750</v>
      </c>
      <c r="E290" s="272">
        <v>44431</v>
      </c>
      <c r="F290" s="270" t="s">
        <v>546</v>
      </c>
      <c r="G290" s="270">
        <v>29</v>
      </c>
      <c r="H290" s="270" t="s">
        <v>542</v>
      </c>
      <c r="I290" s="489" t="s">
        <v>554</v>
      </c>
    </row>
    <row r="291" spans="1:9" s="266" customFormat="1" ht="51" x14ac:dyDescent="0.2">
      <c r="A291" s="489">
        <v>287</v>
      </c>
      <c r="B291" s="270" t="s">
        <v>508</v>
      </c>
      <c r="C291" s="489" t="s">
        <v>225</v>
      </c>
      <c r="D291" s="271">
        <v>750</v>
      </c>
      <c r="E291" s="272">
        <v>44431</v>
      </c>
      <c r="F291" s="270" t="s">
        <v>546</v>
      </c>
      <c r="G291" s="270">
        <v>29</v>
      </c>
      <c r="H291" s="270" t="s">
        <v>542</v>
      </c>
      <c r="I291" s="489" t="s">
        <v>554</v>
      </c>
    </row>
    <row r="292" spans="1:9" s="266" customFormat="1" ht="51" x14ac:dyDescent="0.2">
      <c r="A292" s="489">
        <v>288</v>
      </c>
      <c r="B292" s="270" t="s">
        <v>508</v>
      </c>
      <c r="C292" s="489" t="s">
        <v>225</v>
      </c>
      <c r="D292" s="271">
        <v>750</v>
      </c>
      <c r="E292" s="272">
        <v>44431</v>
      </c>
      <c r="F292" s="270" t="s">
        <v>546</v>
      </c>
      <c r="G292" s="270">
        <v>29</v>
      </c>
      <c r="H292" s="270" t="s">
        <v>542</v>
      </c>
      <c r="I292" s="489" t="s">
        <v>554</v>
      </c>
    </row>
    <row r="293" spans="1:9" s="266" customFormat="1" ht="51" x14ac:dyDescent="0.2">
      <c r="A293" s="489">
        <v>289</v>
      </c>
      <c r="B293" s="270" t="s">
        <v>508</v>
      </c>
      <c r="C293" s="489" t="s">
        <v>225</v>
      </c>
      <c r="D293" s="271">
        <v>750</v>
      </c>
      <c r="E293" s="272">
        <v>44431</v>
      </c>
      <c r="F293" s="270" t="s">
        <v>546</v>
      </c>
      <c r="G293" s="270">
        <v>29</v>
      </c>
      <c r="H293" s="270" t="s">
        <v>542</v>
      </c>
      <c r="I293" s="489" t="s">
        <v>554</v>
      </c>
    </row>
    <row r="294" spans="1:9" s="266" customFormat="1" ht="51" x14ac:dyDescent="0.2">
      <c r="A294" s="489">
        <v>290</v>
      </c>
      <c r="B294" s="270" t="s">
        <v>508</v>
      </c>
      <c r="C294" s="489" t="s">
        <v>225</v>
      </c>
      <c r="D294" s="271">
        <v>750</v>
      </c>
      <c r="E294" s="272">
        <v>44431</v>
      </c>
      <c r="F294" s="270" t="s">
        <v>546</v>
      </c>
      <c r="G294" s="270">
        <v>29</v>
      </c>
      <c r="H294" s="270" t="s">
        <v>541</v>
      </c>
      <c r="I294" s="489" t="s">
        <v>554</v>
      </c>
    </row>
    <row r="295" spans="1:9" s="266" customFormat="1" ht="51" x14ac:dyDescent="0.2">
      <c r="A295" s="489">
        <v>291</v>
      </c>
      <c r="B295" s="270" t="s">
        <v>508</v>
      </c>
      <c r="C295" s="489" t="s">
        <v>225</v>
      </c>
      <c r="D295" s="271">
        <v>750</v>
      </c>
      <c r="E295" s="272">
        <v>44431</v>
      </c>
      <c r="F295" s="270" t="s">
        <v>546</v>
      </c>
      <c r="G295" s="270">
        <v>29</v>
      </c>
      <c r="H295" s="270" t="s">
        <v>541</v>
      </c>
      <c r="I295" s="489" t="s">
        <v>554</v>
      </c>
    </row>
    <row r="296" spans="1:9" s="266" customFormat="1" ht="51" x14ac:dyDescent="0.2">
      <c r="A296" s="489">
        <v>292</v>
      </c>
      <c r="B296" s="270" t="s">
        <v>508</v>
      </c>
      <c r="C296" s="489" t="s">
        <v>225</v>
      </c>
      <c r="D296" s="271">
        <v>750</v>
      </c>
      <c r="E296" s="272">
        <v>44431</v>
      </c>
      <c r="F296" s="270" t="s">
        <v>546</v>
      </c>
      <c r="G296" s="270">
        <v>29</v>
      </c>
      <c r="H296" s="270" t="s">
        <v>541</v>
      </c>
      <c r="I296" s="489" t="s">
        <v>554</v>
      </c>
    </row>
    <row r="297" spans="1:9" s="266" customFormat="1" ht="51" x14ac:dyDescent="0.2">
      <c r="A297" s="489">
        <v>293</v>
      </c>
      <c r="B297" s="270" t="s">
        <v>508</v>
      </c>
      <c r="C297" s="489" t="s">
        <v>225</v>
      </c>
      <c r="D297" s="271">
        <v>750</v>
      </c>
      <c r="E297" s="272">
        <v>44431</v>
      </c>
      <c r="F297" s="270" t="s">
        <v>546</v>
      </c>
      <c r="G297" s="270">
        <v>29</v>
      </c>
      <c r="H297" s="270" t="s">
        <v>541</v>
      </c>
      <c r="I297" s="489" t="s">
        <v>554</v>
      </c>
    </row>
    <row r="298" spans="1:9" s="266" customFormat="1" ht="51" x14ac:dyDescent="0.2">
      <c r="A298" s="489">
        <v>294</v>
      </c>
      <c r="B298" s="270" t="s">
        <v>508</v>
      </c>
      <c r="C298" s="489" t="s">
        <v>225</v>
      </c>
      <c r="D298" s="271">
        <v>750</v>
      </c>
      <c r="E298" s="272">
        <v>44431</v>
      </c>
      <c r="F298" s="270" t="s">
        <v>546</v>
      </c>
      <c r="G298" s="270">
        <v>29</v>
      </c>
      <c r="H298" s="270" t="s">
        <v>541</v>
      </c>
      <c r="I298" s="489" t="s">
        <v>554</v>
      </c>
    </row>
    <row r="299" spans="1:9" s="266" customFormat="1" ht="51" x14ac:dyDescent="0.2">
      <c r="A299" s="489">
        <v>295</v>
      </c>
      <c r="B299" s="270" t="s">
        <v>508</v>
      </c>
      <c r="C299" s="489" t="s">
        <v>225</v>
      </c>
      <c r="D299" s="271">
        <v>750</v>
      </c>
      <c r="E299" s="272">
        <v>44431</v>
      </c>
      <c r="F299" s="270" t="s">
        <v>546</v>
      </c>
      <c r="G299" s="270">
        <v>29</v>
      </c>
      <c r="H299" s="270" t="s">
        <v>478</v>
      </c>
      <c r="I299" s="489" t="s">
        <v>554</v>
      </c>
    </row>
    <row r="300" spans="1:9" s="266" customFormat="1" ht="51" x14ac:dyDescent="0.2">
      <c r="A300" s="489">
        <v>296</v>
      </c>
      <c r="B300" s="270" t="s">
        <v>508</v>
      </c>
      <c r="C300" s="489" t="s">
        <v>225</v>
      </c>
      <c r="D300" s="271">
        <v>750</v>
      </c>
      <c r="E300" s="272">
        <v>44431</v>
      </c>
      <c r="F300" s="270" t="s">
        <v>546</v>
      </c>
      <c r="G300" s="270">
        <v>29</v>
      </c>
      <c r="H300" s="270" t="s">
        <v>478</v>
      </c>
      <c r="I300" s="489" t="s">
        <v>554</v>
      </c>
    </row>
    <row r="301" spans="1:9" s="266" customFormat="1" ht="51" x14ac:dyDescent="0.2">
      <c r="A301" s="489">
        <v>297</v>
      </c>
      <c r="B301" s="270" t="s">
        <v>508</v>
      </c>
      <c r="C301" s="489" t="s">
        <v>225</v>
      </c>
      <c r="D301" s="271">
        <v>750</v>
      </c>
      <c r="E301" s="272">
        <v>44431</v>
      </c>
      <c r="F301" s="270" t="s">
        <v>546</v>
      </c>
      <c r="G301" s="270">
        <v>29</v>
      </c>
      <c r="H301" s="270" t="s">
        <v>478</v>
      </c>
      <c r="I301" s="489" t="s">
        <v>554</v>
      </c>
    </row>
    <row r="302" spans="1:9" s="266" customFormat="1" ht="51" x14ac:dyDescent="0.2">
      <c r="A302" s="489">
        <v>298</v>
      </c>
      <c r="B302" s="270" t="s">
        <v>508</v>
      </c>
      <c r="C302" s="489" t="s">
        <v>225</v>
      </c>
      <c r="D302" s="271">
        <v>750</v>
      </c>
      <c r="E302" s="272">
        <v>44431</v>
      </c>
      <c r="F302" s="270" t="s">
        <v>546</v>
      </c>
      <c r="G302" s="270">
        <v>29</v>
      </c>
      <c r="H302" s="270" t="s">
        <v>478</v>
      </c>
      <c r="I302" s="489" t="s">
        <v>554</v>
      </c>
    </row>
    <row r="303" spans="1:9" s="266" customFormat="1" ht="51" x14ac:dyDescent="0.2">
      <c r="A303" s="489">
        <v>299</v>
      </c>
      <c r="B303" s="270" t="s">
        <v>508</v>
      </c>
      <c r="C303" s="489" t="s">
        <v>225</v>
      </c>
      <c r="D303" s="271">
        <v>750</v>
      </c>
      <c r="E303" s="272">
        <v>44431</v>
      </c>
      <c r="F303" s="270" t="s">
        <v>546</v>
      </c>
      <c r="G303" s="270">
        <v>29</v>
      </c>
      <c r="H303" s="270" t="s">
        <v>478</v>
      </c>
      <c r="I303" s="489" t="s">
        <v>554</v>
      </c>
    </row>
    <row r="304" spans="1:9" s="266" customFormat="1" ht="51" x14ac:dyDescent="0.2">
      <c r="A304" s="489">
        <v>300</v>
      </c>
      <c r="B304" s="270" t="s">
        <v>508</v>
      </c>
      <c r="C304" s="489" t="s">
        <v>225</v>
      </c>
      <c r="D304" s="271">
        <v>750</v>
      </c>
      <c r="E304" s="272">
        <v>44431</v>
      </c>
      <c r="F304" s="270" t="s">
        <v>546</v>
      </c>
      <c r="G304" s="270">
        <v>29</v>
      </c>
      <c r="H304" s="270" t="s">
        <v>547</v>
      </c>
      <c r="I304" s="489" t="s">
        <v>554</v>
      </c>
    </row>
    <row r="305" spans="1:9" s="266" customFormat="1" ht="51" x14ac:dyDescent="0.2">
      <c r="A305" s="489">
        <v>301</v>
      </c>
      <c r="B305" s="270" t="s">
        <v>508</v>
      </c>
      <c r="C305" s="489" t="s">
        <v>225</v>
      </c>
      <c r="D305" s="271">
        <v>750</v>
      </c>
      <c r="E305" s="272">
        <v>44431</v>
      </c>
      <c r="F305" s="270" t="s">
        <v>546</v>
      </c>
      <c r="G305" s="270">
        <v>29</v>
      </c>
      <c r="H305" s="270" t="s">
        <v>547</v>
      </c>
      <c r="I305" s="489" t="s">
        <v>554</v>
      </c>
    </row>
    <row r="306" spans="1:9" s="266" customFormat="1" ht="51" x14ac:dyDescent="0.2">
      <c r="A306" s="489">
        <v>302</v>
      </c>
      <c r="B306" s="270" t="s">
        <v>508</v>
      </c>
      <c r="C306" s="489" t="s">
        <v>225</v>
      </c>
      <c r="D306" s="271">
        <v>750</v>
      </c>
      <c r="E306" s="272">
        <v>44431</v>
      </c>
      <c r="F306" s="270" t="s">
        <v>546</v>
      </c>
      <c r="G306" s="270">
        <v>29</v>
      </c>
      <c r="H306" s="270" t="s">
        <v>547</v>
      </c>
      <c r="I306" s="489" t="s">
        <v>554</v>
      </c>
    </row>
    <row r="307" spans="1:9" s="266" customFormat="1" ht="51" x14ac:dyDescent="0.2">
      <c r="A307" s="489">
        <v>303</v>
      </c>
      <c r="B307" s="270" t="s">
        <v>508</v>
      </c>
      <c r="C307" s="489" t="s">
        <v>225</v>
      </c>
      <c r="D307" s="271">
        <v>750</v>
      </c>
      <c r="E307" s="272">
        <v>44431</v>
      </c>
      <c r="F307" s="270" t="s">
        <v>546</v>
      </c>
      <c r="G307" s="270">
        <v>29</v>
      </c>
      <c r="H307" s="270" t="s">
        <v>547</v>
      </c>
      <c r="I307" s="489" t="s">
        <v>554</v>
      </c>
    </row>
    <row r="308" spans="1:9" s="266" customFormat="1" ht="51" x14ac:dyDescent="0.2">
      <c r="A308" s="489">
        <v>304</v>
      </c>
      <c r="B308" s="270" t="s">
        <v>508</v>
      </c>
      <c r="C308" s="489" t="s">
        <v>225</v>
      </c>
      <c r="D308" s="271">
        <v>750</v>
      </c>
      <c r="E308" s="272">
        <v>44431</v>
      </c>
      <c r="F308" s="270" t="s">
        <v>546</v>
      </c>
      <c r="G308" s="270">
        <v>29</v>
      </c>
      <c r="H308" s="270" t="s">
        <v>547</v>
      </c>
      <c r="I308" s="489" t="s">
        <v>554</v>
      </c>
    </row>
    <row r="309" spans="1:9" s="266" customFormat="1" ht="51" x14ac:dyDescent="0.2">
      <c r="A309" s="489">
        <v>305</v>
      </c>
      <c r="B309" s="270" t="s">
        <v>509</v>
      </c>
      <c r="C309" s="489" t="s">
        <v>225</v>
      </c>
      <c r="D309" s="271">
        <v>120</v>
      </c>
      <c r="E309" s="272">
        <v>44431</v>
      </c>
      <c r="F309" s="270" t="s">
        <v>546</v>
      </c>
      <c r="G309" s="270">
        <v>29</v>
      </c>
      <c r="H309" s="270" t="s">
        <v>544</v>
      </c>
      <c r="I309" s="489" t="s">
        <v>554</v>
      </c>
    </row>
    <row r="310" spans="1:9" s="266" customFormat="1" ht="51" x14ac:dyDescent="0.2">
      <c r="A310" s="489">
        <v>306</v>
      </c>
      <c r="B310" s="270" t="s">
        <v>509</v>
      </c>
      <c r="C310" s="489" t="s">
        <v>225</v>
      </c>
      <c r="D310" s="271">
        <v>120</v>
      </c>
      <c r="E310" s="272">
        <v>44431</v>
      </c>
      <c r="F310" s="270" t="s">
        <v>546</v>
      </c>
      <c r="G310" s="270">
        <v>29</v>
      </c>
      <c r="H310" s="270" t="s">
        <v>544</v>
      </c>
      <c r="I310" s="489" t="s">
        <v>554</v>
      </c>
    </row>
    <row r="311" spans="1:9" s="266" customFormat="1" ht="51" x14ac:dyDescent="0.2">
      <c r="A311" s="489">
        <v>307</v>
      </c>
      <c r="B311" s="270" t="s">
        <v>509</v>
      </c>
      <c r="C311" s="489" t="s">
        <v>225</v>
      </c>
      <c r="D311" s="271">
        <v>120</v>
      </c>
      <c r="E311" s="272">
        <v>44431</v>
      </c>
      <c r="F311" s="270" t="s">
        <v>546</v>
      </c>
      <c r="G311" s="270">
        <v>29</v>
      </c>
      <c r="H311" s="270" t="s">
        <v>544</v>
      </c>
      <c r="I311" s="489" t="s">
        <v>554</v>
      </c>
    </row>
    <row r="312" spans="1:9" s="266" customFormat="1" ht="51" x14ac:dyDescent="0.2">
      <c r="A312" s="489">
        <v>308</v>
      </c>
      <c r="B312" s="270" t="s">
        <v>509</v>
      </c>
      <c r="C312" s="489" t="s">
        <v>225</v>
      </c>
      <c r="D312" s="271">
        <v>120</v>
      </c>
      <c r="E312" s="272">
        <v>44431</v>
      </c>
      <c r="F312" s="270" t="s">
        <v>546</v>
      </c>
      <c r="G312" s="270">
        <v>29</v>
      </c>
      <c r="H312" s="270" t="s">
        <v>544</v>
      </c>
      <c r="I312" s="489" t="s">
        <v>554</v>
      </c>
    </row>
    <row r="313" spans="1:9" s="266" customFormat="1" ht="51" x14ac:dyDescent="0.2">
      <c r="A313" s="489">
        <v>309</v>
      </c>
      <c r="B313" s="270" t="s">
        <v>509</v>
      </c>
      <c r="C313" s="489" t="s">
        <v>225</v>
      </c>
      <c r="D313" s="271">
        <v>120</v>
      </c>
      <c r="E313" s="272">
        <v>44431</v>
      </c>
      <c r="F313" s="270" t="s">
        <v>546</v>
      </c>
      <c r="G313" s="270">
        <v>29</v>
      </c>
      <c r="H313" s="270" t="s">
        <v>544</v>
      </c>
      <c r="I313" s="489" t="s">
        <v>554</v>
      </c>
    </row>
    <row r="314" spans="1:9" s="266" customFormat="1" ht="51" x14ac:dyDescent="0.2">
      <c r="A314" s="489">
        <v>310</v>
      </c>
      <c r="B314" s="270" t="s">
        <v>509</v>
      </c>
      <c r="C314" s="489" t="s">
        <v>225</v>
      </c>
      <c r="D314" s="271">
        <v>120</v>
      </c>
      <c r="E314" s="272">
        <v>44431</v>
      </c>
      <c r="F314" s="270" t="s">
        <v>546</v>
      </c>
      <c r="G314" s="270">
        <v>29</v>
      </c>
      <c r="H314" s="270" t="s">
        <v>544</v>
      </c>
      <c r="I314" s="489" t="s">
        <v>554</v>
      </c>
    </row>
    <row r="315" spans="1:9" s="266" customFormat="1" ht="51" x14ac:dyDescent="0.2">
      <c r="A315" s="489">
        <v>311</v>
      </c>
      <c r="B315" s="270" t="s">
        <v>509</v>
      </c>
      <c r="C315" s="489" t="s">
        <v>225</v>
      </c>
      <c r="D315" s="271">
        <v>120</v>
      </c>
      <c r="E315" s="272">
        <v>44431</v>
      </c>
      <c r="F315" s="270" t="s">
        <v>546</v>
      </c>
      <c r="G315" s="270">
        <v>29</v>
      </c>
      <c r="H315" s="270" t="s">
        <v>544</v>
      </c>
      <c r="I315" s="489" t="s">
        <v>554</v>
      </c>
    </row>
    <row r="316" spans="1:9" s="266" customFormat="1" ht="51" x14ac:dyDescent="0.2">
      <c r="A316" s="489">
        <v>312</v>
      </c>
      <c r="B316" s="270" t="s">
        <v>509</v>
      </c>
      <c r="C316" s="489" t="s">
        <v>225</v>
      </c>
      <c r="D316" s="271">
        <v>120</v>
      </c>
      <c r="E316" s="272">
        <v>44431</v>
      </c>
      <c r="F316" s="270" t="s">
        <v>546</v>
      </c>
      <c r="G316" s="270">
        <v>29</v>
      </c>
      <c r="H316" s="270" t="s">
        <v>544</v>
      </c>
      <c r="I316" s="489" t="s">
        <v>554</v>
      </c>
    </row>
    <row r="317" spans="1:9" s="266" customFormat="1" ht="51" x14ac:dyDescent="0.2">
      <c r="A317" s="489">
        <v>313</v>
      </c>
      <c r="B317" s="270" t="s">
        <v>509</v>
      </c>
      <c r="C317" s="489" t="s">
        <v>225</v>
      </c>
      <c r="D317" s="271">
        <v>120</v>
      </c>
      <c r="E317" s="272">
        <v>44431</v>
      </c>
      <c r="F317" s="270" t="s">
        <v>546</v>
      </c>
      <c r="G317" s="270">
        <v>29</v>
      </c>
      <c r="H317" s="270" t="s">
        <v>544</v>
      </c>
      <c r="I317" s="489" t="s">
        <v>554</v>
      </c>
    </row>
    <row r="318" spans="1:9" s="266" customFormat="1" ht="51" x14ac:dyDescent="0.2">
      <c r="A318" s="489">
        <v>314</v>
      </c>
      <c r="B318" s="270" t="s">
        <v>509</v>
      </c>
      <c r="C318" s="489" t="s">
        <v>225</v>
      </c>
      <c r="D318" s="271">
        <v>120</v>
      </c>
      <c r="E318" s="272">
        <v>44431</v>
      </c>
      <c r="F318" s="270" t="s">
        <v>546</v>
      </c>
      <c r="G318" s="270">
        <v>29</v>
      </c>
      <c r="H318" s="270" t="s">
        <v>544</v>
      </c>
      <c r="I318" s="489" t="s">
        <v>554</v>
      </c>
    </row>
    <row r="319" spans="1:9" s="266" customFormat="1" ht="51" x14ac:dyDescent="0.2">
      <c r="A319" s="489">
        <v>315</v>
      </c>
      <c r="B319" s="270" t="s">
        <v>509</v>
      </c>
      <c r="C319" s="489" t="s">
        <v>225</v>
      </c>
      <c r="D319" s="271">
        <v>120</v>
      </c>
      <c r="E319" s="272">
        <v>44431</v>
      </c>
      <c r="F319" s="270" t="s">
        <v>546</v>
      </c>
      <c r="G319" s="270">
        <v>29</v>
      </c>
      <c r="H319" s="270" t="s">
        <v>544</v>
      </c>
      <c r="I319" s="489" t="s">
        <v>554</v>
      </c>
    </row>
    <row r="320" spans="1:9" s="266" customFormat="1" ht="51" x14ac:dyDescent="0.2">
      <c r="A320" s="489">
        <v>316</v>
      </c>
      <c r="B320" s="270" t="s">
        <v>509</v>
      </c>
      <c r="C320" s="489" t="s">
        <v>225</v>
      </c>
      <c r="D320" s="271">
        <v>120</v>
      </c>
      <c r="E320" s="272">
        <v>44431</v>
      </c>
      <c r="F320" s="270" t="s">
        <v>546</v>
      </c>
      <c r="G320" s="270">
        <v>29</v>
      </c>
      <c r="H320" s="270" t="s">
        <v>544</v>
      </c>
      <c r="I320" s="489" t="s">
        <v>554</v>
      </c>
    </row>
    <row r="321" spans="1:9" s="266" customFormat="1" ht="51" x14ac:dyDescent="0.2">
      <c r="A321" s="489">
        <v>317</v>
      </c>
      <c r="B321" s="270" t="s">
        <v>509</v>
      </c>
      <c r="C321" s="489" t="s">
        <v>225</v>
      </c>
      <c r="D321" s="271">
        <v>120</v>
      </c>
      <c r="E321" s="272">
        <v>44431</v>
      </c>
      <c r="F321" s="270" t="s">
        <v>546</v>
      </c>
      <c r="G321" s="270">
        <v>29</v>
      </c>
      <c r="H321" s="270" t="s">
        <v>544</v>
      </c>
      <c r="I321" s="489" t="s">
        <v>554</v>
      </c>
    </row>
    <row r="322" spans="1:9" s="266" customFormat="1" ht="51" x14ac:dyDescent="0.2">
      <c r="A322" s="489">
        <v>318</v>
      </c>
      <c r="B322" s="270" t="s">
        <v>509</v>
      </c>
      <c r="C322" s="489" t="s">
        <v>225</v>
      </c>
      <c r="D322" s="271">
        <v>120</v>
      </c>
      <c r="E322" s="272">
        <v>44431</v>
      </c>
      <c r="F322" s="270" t="s">
        <v>546</v>
      </c>
      <c r="G322" s="270">
        <v>29</v>
      </c>
      <c r="H322" s="270" t="s">
        <v>544</v>
      </c>
      <c r="I322" s="489" t="s">
        <v>554</v>
      </c>
    </row>
    <row r="323" spans="1:9" s="266" customFormat="1" ht="51" x14ac:dyDescent="0.2">
      <c r="A323" s="489">
        <v>319</v>
      </c>
      <c r="B323" s="270" t="s">
        <v>509</v>
      </c>
      <c r="C323" s="489" t="s">
        <v>225</v>
      </c>
      <c r="D323" s="271">
        <v>120</v>
      </c>
      <c r="E323" s="272">
        <v>44431</v>
      </c>
      <c r="F323" s="270" t="s">
        <v>546</v>
      </c>
      <c r="G323" s="270">
        <v>29</v>
      </c>
      <c r="H323" s="270" t="s">
        <v>544</v>
      </c>
      <c r="I323" s="489" t="s">
        <v>554</v>
      </c>
    </row>
    <row r="324" spans="1:9" s="266" customFormat="1" ht="51" x14ac:dyDescent="0.2">
      <c r="A324" s="489">
        <v>320</v>
      </c>
      <c r="B324" s="270" t="s">
        <v>509</v>
      </c>
      <c r="C324" s="489" t="s">
        <v>225</v>
      </c>
      <c r="D324" s="271">
        <v>120</v>
      </c>
      <c r="E324" s="272">
        <v>44431</v>
      </c>
      <c r="F324" s="270" t="s">
        <v>546</v>
      </c>
      <c r="G324" s="270">
        <v>29</v>
      </c>
      <c r="H324" s="270" t="s">
        <v>544</v>
      </c>
      <c r="I324" s="489" t="s">
        <v>554</v>
      </c>
    </row>
    <row r="325" spans="1:9" s="266" customFormat="1" ht="51" x14ac:dyDescent="0.2">
      <c r="A325" s="489">
        <v>321</v>
      </c>
      <c r="B325" s="270" t="s">
        <v>509</v>
      </c>
      <c r="C325" s="489" t="s">
        <v>225</v>
      </c>
      <c r="D325" s="271">
        <v>120</v>
      </c>
      <c r="E325" s="272">
        <v>44431</v>
      </c>
      <c r="F325" s="270" t="s">
        <v>546</v>
      </c>
      <c r="G325" s="270">
        <v>29</v>
      </c>
      <c r="H325" s="270" t="s">
        <v>544</v>
      </c>
      <c r="I325" s="489" t="s">
        <v>554</v>
      </c>
    </row>
    <row r="326" spans="1:9" s="266" customFormat="1" ht="51" x14ac:dyDescent="0.2">
      <c r="A326" s="489">
        <v>322</v>
      </c>
      <c r="B326" s="270" t="s">
        <v>509</v>
      </c>
      <c r="C326" s="489" t="s">
        <v>225</v>
      </c>
      <c r="D326" s="271">
        <v>120</v>
      </c>
      <c r="E326" s="272">
        <v>44431</v>
      </c>
      <c r="F326" s="270" t="s">
        <v>546</v>
      </c>
      <c r="G326" s="270">
        <v>29</v>
      </c>
      <c r="H326" s="270" t="s">
        <v>544</v>
      </c>
      <c r="I326" s="489" t="s">
        <v>554</v>
      </c>
    </row>
    <row r="327" spans="1:9" s="266" customFormat="1" ht="51" x14ac:dyDescent="0.2">
      <c r="A327" s="489">
        <v>323</v>
      </c>
      <c r="B327" s="270" t="s">
        <v>509</v>
      </c>
      <c r="C327" s="489" t="s">
        <v>225</v>
      </c>
      <c r="D327" s="271">
        <v>120</v>
      </c>
      <c r="E327" s="272">
        <v>44431</v>
      </c>
      <c r="F327" s="270" t="s">
        <v>546</v>
      </c>
      <c r="G327" s="270">
        <v>29</v>
      </c>
      <c r="H327" s="270" t="s">
        <v>544</v>
      </c>
      <c r="I327" s="489" t="s">
        <v>554</v>
      </c>
    </row>
    <row r="328" spans="1:9" s="266" customFormat="1" ht="51" x14ac:dyDescent="0.2">
      <c r="A328" s="489">
        <v>324</v>
      </c>
      <c r="B328" s="270" t="s">
        <v>509</v>
      </c>
      <c r="C328" s="489" t="s">
        <v>225</v>
      </c>
      <c r="D328" s="271">
        <v>120</v>
      </c>
      <c r="E328" s="272">
        <v>44431</v>
      </c>
      <c r="F328" s="270" t="s">
        <v>546</v>
      </c>
      <c r="G328" s="270">
        <v>29</v>
      </c>
      <c r="H328" s="270" t="s">
        <v>544</v>
      </c>
      <c r="I328" s="489" t="s">
        <v>554</v>
      </c>
    </row>
    <row r="329" spans="1:9" s="266" customFormat="1" ht="51" x14ac:dyDescent="0.2">
      <c r="A329" s="489">
        <v>325</v>
      </c>
      <c r="B329" s="270" t="s">
        <v>509</v>
      </c>
      <c r="C329" s="489" t="s">
        <v>225</v>
      </c>
      <c r="D329" s="271">
        <v>120</v>
      </c>
      <c r="E329" s="272">
        <v>44431</v>
      </c>
      <c r="F329" s="270" t="s">
        <v>546</v>
      </c>
      <c r="G329" s="270">
        <v>29</v>
      </c>
      <c r="H329" s="270" t="s">
        <v>544</v>
      </c>
      <c r="I329" s="489" t="s">
        <v>554</v>
      </c>
    </row>
    <row r="330" spans="1:9" s="266" customFormat="1" ht="51" x14ac:dyDescent="0.2">
      <c r="A330" s="489">
        <v>326</v>
      </c>
      <c r="B330" s="270" t="s">
        <v>509</v>
      </c>
      <c r="C330" s="489" t="s">
        <v>225</v>
      </c>
      <c r="D330" s="271">
        <v>120</v>
      </c>
      <c r="E330" s="272">
        <v>44431</v>
      </c>
      <c r="F330" s="270" t="s">
        <v>546</v>
      </c>
      <c r="G330" s="270">
        <v>29</v>
      </c>
      <c r="H330" s="270" t="s">
        <v>544</v>
      </c>
      <c r="I330" s="489" t="s">
        <v>554</v>
      </c>
    </row>
    <row r="331" spans="1:9" s="266" customFormat="1" ht="51" x14ac:dyDescent="0.2">
      <c r="A331" s="489">
        <v>327</v>
      </c>
      <c r="B331" s="270" t="s">
        <v>509</v>
      </c>
      <c r="C331" s="489" t="s">
        <v>225</v>
      </c>
      <c r="D331" s="271">
        <v>120</v>
      </c>
      <c r="E331" s="272">
        <v>44431</v>
      </c>
      <c r="F331" s="270" t="s">
        <v>546</v>
      </c>
      <c r="G331" s="270">
        <v>29</v>
      </c>
      <c r="H331" s="270" t="s">
        <v>544</v>
      </c>
      <c r="I331" s="489" t="s">
        <v>554</v>
      </c>
    </row>
    <row r="332" spans="1:9" s="266" customFormat="1" ht="51" x14ac:dyDescent="0.2">
      <c r="A332" s="489">
        <v>328</v>
      </c>
      <c r="B332" s="270" t="s">
        <v>509</v>
      </c>
      <c r="C332" s="489" t="s">
        <v>225</v>
      </c>
      <c r="D332" s="271">
        <v>120</v>
      </c>
      <c r="E332" s="272">
        <v>44431</v>
      </c>
      <c r="F332" s="270" t="s">
        <v>546</v>
      </c>
      <c r="G332" s="270">
        <v>29</v>
      </c>
      <c r="H332" s="270" t="s">
        <v>544</v>
      </c>
      <c r="I332" s="489" t="s">
        <v>554</v>
      </c>
    </row>
    <row r="333" spans="1:9" s="266" customFormat="1" ht="51" x14ac:dyDescent="0.2">
      <c r="A333" s="489">
        <v>329</v>
      </c>
      <c r="B333" s="270" t="s">
        <v>509</v>
      </c>
      <c r="C333" s="489" t="s">
        <v>225</v>
      </c>
      <c r="D333" s="271">
        <v>120</v>
      </c>
      <c r="E333" s="272">
        <v>44431</v>
      </c>
      <c r="F333" s="270" t="s">
        <v>546</v>
      </c>
      <c r="G333" s="270">
        <v>29</v>
      </c>
      <c r="H333" s="270" t="s">
        <v>544</v>
      </c>
      <c r="I333" s="489" t="s">
        <v>554</v>
      </c>
    </row>
    <row r="334" spans="1:9" s="266" customFormat="1" ht="51" x14ac:dyDescent="0.2">
      <c r="A334" s="489">
        <v>330</v>
      </c>
      <c r="B334" s="270" t="s">
        <v>509</v>
      </c>
      <c r="C334" s="489" t="s">
        <v>225</v>
      </c>
      <c r="D334" s="271">
        <v>120</v>
      </c>
      <c r="E334" s="272">
        <v>44431</v>
      </c>
      <c r="F334" s="270" t="s">
        <v>546</v>
      </c>
      <c r="G334" s="270">
        <v>29</v>
      </c>
      <c r="H334" s="270" t="s">
        <v>544</v>
      </c>
      <c r="I334" s="489" t="s">
        <v>554</v>
      </c>
    </row>
    <row r="335" spans="1:9" s="266" customFormat="1" ht="51" x14ac:dyDescent="0.2">
      <c r="A335" s="489">
        <v>331</v>
      </c>
      <c r="B335" s="270" t="s">
        <v>509</v>
      </c>
      <c r="C335" s="489" t="s">
        <v>225</v>
      </c>
      <c r="D335" s="271">
        <v>120</v>
      </c>
      <c r="E335" s="272">
        <v>44431</v>
      </c>
      <c r="F335" s="270" t="s">
        <v>546</v>
      </c>
      <c r="G335" s="270">
        <v>29</v>
      </c>
      <c r="H335" s="270" t="s">
        <v>544</v>
      </c>
      <c r="I335" s="489" t="s">
        <v>554</v>
      </c>
    </row>
    <row r="336" spans="1:9" s="266" customFormat="1" ht="51" x14ac:dyDescent="0.2">
      <c r="A336" s="489">
        <v>332</v>
      </c>
      <c r="B336" s="270" t="s">
        <v>509</v>
      </c>
      <c r="C336" s="489" t="s">
        <v>225</v>
      </c>
      <c r="D336" s="271">
        <v>120</v>
      </c>
      <c r="E336" s="272">
        <v>44431</v>
      </c>
      <c r="F336" s="270" t="s">
        <v>546</v>
      </c>
      <c r="G336" s="270">
        <v>29</v>
      </c>
      <c r="H336" s="270" t="s">
        <v>544</v>
      </c>
      <c r="I336" s="489" t="s">
        <v>554</v>
      </c>
    </row>
    <row r="337" spans="1:9" s="266" customFormat="1" ht="51" x14ac:dyDescent="0.2">
      <c r="A337" s="489">
        <v>333</v>
      </c>
      <c r="B337" s="270" t="s">
        <v>509</v>
      </c>
      <c r="C337" s="489" t="s">
        <v>225</v>
      </c>
      <c r="D337" s="271">
        <v>120</v>
      </c>
      <c r="E337" s="272">
        <v>44431</v>
      </c>
      <c r="F337" s="270" t="s">
        <v>546</v>
      </c>
      <c r="G337" s="270">
        <v>29</v>
      </c>
      <c r="H337" s="270" t="s">
        <v>496</v>
      </c>
      <c r="I337" s="489" t="s">
        <v>554</v>
      </c>
    </row>
    <row r="338" spans="1:9" s="266" customFormat="1" ht="51" x14ac:dyDescent="0.2">
      <c r="A338" s="489">
        <v>334</v>
      </c>
      <c r="B338" s="270" t="s">
        <v>509</v>
      </c>
      <c r="C338" s="489" t="s">
        <v>225</v>
      </c>
      <c r="D338" s="271">
        <v>120</v>
      </c>
      <c r="E338" s="272">
        <v>44431</v>
      </c>
      <c r="F338" s="270" t="s">
        <v>546</v>
      </c>
      <c r="G338" s="270">
        <v>29</v>
      </c>
      <c r="H338" s="270" t="s">
        <v>496</v>
      </c>
      <c r="I338" s="489" t="s">
        <v>554</v>
      </c>
    </row>
    <row r="339" spans="1:9" s="266" customFormat="1" ht="51" x14ac:dyDescent="0.2">
      <c r="A339" s="489">
        <v>335</v>
      </c>
      <c r="B339" s="270" t="s">
        <v>509</v>
      </c>
      <c r="C339" s="489" t="s">
        <v>225</v>
      </c>
      <c r="D339" s="271">
        <v>120</v>
      </c>
      <c r="E339" s="272">
        <v>44431</v>
      </c>
      <c r="F339" s="270" t="s">
        <v>546</v>
      </c>
      <c r="G339" s="270">
        <v>29</v>
      </c>
      <c r="H339" s="270" t="s">
        <v>496</v>
      </c>
      <c r="I339" s="489" t="s">
        <v>554</v>
      </c>
    </row>
    <row r="340" spans="1:9" s="266" customFormat="1" ht="51" x14ac:dyDescent="0.2">
      <c r="A340" s="489">
        <v>336</v>
      </c>
      <c r="B340" s="270" t="s">
        <v>509</v>
      </c>
      <c r="C340" s="489" t="s">
        <v>225</v>
      </c>
      <c r="D340" s="271">
        <v>120</v>
      </c>
      <c r="E340" s="272">
        <v>44431</v>
      </c>
      <c r="F340" s="270" t="s">
        <v>546</v>
      </c>
      <c r="G340" s="270">
        <v>29</v>
      </c>
      <c r="H340" s="270" t="s">
        <v>496</v>
      </c>
      <c r="I340" s="489" t="s">
        <v>554</v>
      </c>
    </row>
    <row r="341" spans="1:9" s="266" customFormat="1" ht="51" x14ac:dyDescent="0.2">
      <c r="A341" s="489">
        <v>337</v>
      </c>
      <c r="B341" s="270" t="s">
        <v>509</v>
      </c>
      <c r="C341" s="489" t="s">
        <v>225</v>
      </c>
      <c r="D341" s="271">
        <v>120</v>
      </c>
      <c r="E341" s="272">
        <v>44431</v>
      </c>
      <c r="F341" s="270" t="s">
        <v>546</v>
      </c>
      <c r="G341" s="270">
        <v>29</v>
      </c>
      <c r="H341" s="270" t="s">
        <v>496</v>
      </c>
      <c r="I341" s="489" t="s">
        <v>554</v>
      </c>
    </row>
    <row r="342" spans="1:9" s="266" customFormat="1" ht="51" x14ac:dyDescent="0.2">
      <c r="A342" s="489">
        <v>338</v>
      </c>
      <c r="B342" s="270" t="s">
        <v>509</v>
      </c>
      <c r="C342" s="489" t="s">
        <v>225</v>
      </c>
      <c r="D342" s="271">
        <v>120</v>
      </c>
      <c r="E342" s="272">
        <v>44431</v>
      </c>
      <c r="F342" s="270" t="s">
        <v>546</v>
      </c>
      <c r="G342" s="270">
        <v>29</v>
      </c>
      <c r="H342" s="270" t="s">
        <v>496</v>
      </c>
      <c r="I342" s="489" t="s">
        <v>554</v>
      </c>
    </row>
    <row r="343" spans="1:9" s="266" customFormat="1" ht="51" x14ac:dyDescent="0.2">
      <c r="A343" s="489">
        <v>339</v>
      </c>
      <c r="B343" s="270" t="s">
        <v>509</v>
      </c>
      <c r="C343" s="489" t="s">
        <v>225</v>
      </c>
      <c r="D343" s="271">
        <v>120</v>
      </c>
      <c r="E343" s="272">
        <v>44431</v>
      </c>
      <c r="F343" s="270" t="s">
        <v>546</v>
      </c>
      <c r="G343" s="270">
        <v>29</v>
      </c>
      <c r="H343" s="270" t="s">
        <v>496</v>
      </c>
      <c r="I343" s="489" t="s">
        <v>554</v>
      </c>
    </row>
    <row r="344" spans="1:9" s="266" customFormat="1" ht="51" x14ac:dyDescent="0.2">
      <c r="A344" s="489">
        <v>340</v>
      </c>
      <c r="B344" s="270" t="s">
        <v>509</v>
      </c>
      <c r="C344" s="489" t="s">
        <v>225</v>
      </c>
      <c r="D344" s="271">
        <v>120</v>
      </c>
      <c r="E344" s="272">
        <v>44431</v>
      </c>
      <c r="F344" s="270" t="s">
        <v>546</v>
      </c>
      <c r="G344" s="270">
        <v>29</v>
      </c>
      <c r="H344" s="270" t="s">
        <v>496</v>
      </c>
      <c r="I344" s="489" t="s">
        <v>554</v>
      </c>
    </row>
    <row r="345" spans="1:9" s="266" customFormat="1" ht="51" x14ac:dyDescent="0.2">
      <c r="A345" s="489">
        <v>341</v>
      </c>
      <c r="B345" s="270" t="s">
        <v>509</v>
      </c>
      <c r="C345" s="489" t="s">
        <v>225</v>
      </c>
      <c r="D345" s="271">
        <v>120</v>
      </c>
      <c r="E345" s="272">
        <v>44431</v>
      </c>
      <c r="F345" s="270" t="s">
        <v>546</v>
      </c>
      <c r="G345" s="270">
        <v>29</v>
      </c>
      <c r="H345" s="270" t="s">
        <v>496</v>
      </c>
      <c r="I345" s="489" t="s">
        <v>554</v>
      </c>
    </row>
    <row r="346" spans="1:9" s="266" customFormat="1" ht="51" x14ac:dyDescent="0.2">
      <c r="A346" s="489">
        <v>342</v>
      </c>
      <c r="B346" s="270" t="s">
        <v>509</v>
      </c>
      <c r="C346" s="489" t="s">
        <v>225</v>
      </c>
      <c r="D346" s="271">
        <v>120</v>
      </c>
      <c r="E346" s="272">
        <v>44431</v>
      </c>
      <c r="F346" s="270" t="s">
        <v>546</v>
      </c>
      <c r="G346" s="270">
        <v>29</v>
      </c>
      <c r="H346" s="270" t="s">
        <v>496</v>
      </c>
      <c r="I346" s="489" t="s">
        <v>554</v>
      </c>
    </row>
    <row r="347" spans="1:9" s="266" customFormat="1" ht="51" x14ac:dyDescent="0.2">
      <c r="A347" s="489">
        <v>343</v>
      </c>
      <c r="B347" s="270" t="s">
        <v>509</v>
      </c>
      <c r="C347" s="489" t="s">
        <v>225</v>
      </c>
      <c r="D347" s="271">
        <v>120</v>
      </c>
      <c r="E347" s="272">
        <v>44431</v>
      </c>
      <c r="F347" s="270" t="s">
        <v>546</v>
      </c>
      <c r="G347" s="270">
        <v>29</v>
      </c>
      <c r="H347" s="270" t="s">
        <v>496</v>
      </c>
      <c r="I347" s="489" t="s">
        <v>554</v>
      </c>
    </row>
    <row r="348" spans="1:9" s="266" customFormat="1" ht="51" x14ac:dyDescent="0.2">
      <c r="A348" s="489">
        <v>344</v>
      </c>
      <c r="B348" s="270" t="s">
        <v>509</v>
      </c>
      <c r="C348" s="489" t="s">
        <v>225</v>
      </c>
      <c r="D348" s="271">
        <v>120</v>
      </c>
      <c r="E348" s="272">
        <v>44431</v>
      </c>
      <c r="F348" s="270" t="s">
        <v>546</v>
      </c>
      <c r="G348" s="270">
        <v>29</v>
      </c>
      <c r="H348" s="270" t="s">
        <v>496</v>
      </c>
      <c r="I348" s="489" t="s">
        <v>554</v>
      </c>
    </row>
    <row r="349" spans="1:9" s="266" customFormat="1" ht="51" x14ac:dyDescent="0.2">
      <c r="A349" s="489">
        <v>345</v>
      </c>
      <c r="B349" s="270" t="s">
        <v>509</v>
      </c>
      <c r="C349" s="489" t="s">
        <v>225</v>
      </c>
      <c r="D349" s="271">
        <v>120</v>
      </c>
      <c r="E349" s="272">
        <v>44431</v>
      </c>
      <c r="F349" s="270" t="s">
        <v>546</v>
      </c>
      <c r="G349" s="270">
        <v>29</v>
      </c>
      <c r="H349" s="270" t="s">
        <v>496</v>
      </c>
      <c r="I349" s="489" t="s">
        <v>554</v>
      </c>
    </row>
    <row r="350" spans="1:9" s="266" customFormat="1" ht="51" x14ac:dyDescent="0.2">
      <c r="A350" s="489">
        <v>346</v>
      </c>
      <c r="B350" s="270" t="s">
        <v>509</v>
      </c>
      <c r="C350" s="489" t="s">
        <v>225</v>
      </c>
      <c r="D350" s="271">
        <v>120</v>
      </c>
      <c r="E350" s="272">
        <v>44431</v>
      </c>
      <c r="F350" s="270" t="s">
        <v>546</v>
      </c>
      <c r="G350" s="270">
        <v>29</v>
      </c>
      <c r="H350" s="270" t="s">
        <v>496</v>
      </c>
      <c r="I350" s="489" t="s">
        <v>554</v>
      </c>
    </row>
    <row r="351" spans="1:9" s="266" customFormat="1" ht="51" x14ac:dyDescent="0.2">
      <c r="A351" s="489">
        <v>347</v>
      </c>
      <c r="B351" s="270" t="s">
        <v>509</v>
      </c>
      <c r="C351" s="489" t="s">
        <v>225</v>
      </c>
      <c r="D351" s="271">
        <v>120</v>
      </c>
      <c r="E351" s="272">
        <v>44431</v>
      </c>
      <c r="F351" s="270" t="s">
        <v>546</v>
      </c>
      <c r="G351" s="270">
        <v>29</v>
      </c>
      <c r="H351" s="270" t="s">
        <v>496</v>
      </c>
      <c r="I351" s="489" t="s">
        <v>554</v>
      </c>
    </row>
    <row r="352" spans="1:9" s="266" customFormat="1" ht="51" x14ac:dyDescent="0.2">
      <c r="A352" s="489">
        <v>348</v>
      </c>
      <c r="B352" s="270" t="s">
        <v>509</v>
      </c>
      <c r="C352" s="489" t="s">
        <v>225</v>
      </c>
      <c r="D352" s="271">
        <v>120</v>
      </c>
      <c r="E352" s="272">
        <v>44431</v>
      </c>
      <c r="F352" s="270" t="s">
        <v>546</v>
      </c>
      <c r="G352" s="270">
        <v>29</v>
      </c>
      <c r="H352" s="270" t="s">
        <v>496</v>
      </c>
      <c r="I352" s="489" t="s">
        <v>554</v>
      </c>
    </row>
    <row r="353" spans="1:9" s="266" customFormat="1" ht="51" x14ac:dyDescent="0.2">
      <c r="A353" s="489">
        <v>349</v>
      </c>
      <c r="B353" s="270" t="s">
        <v>509</v>
      </c>
      <c r="C353" s="489" t="s">
        <v>225</v>
      </c>
      <c r="D353" s="271">
        <v>120</v>
      </c>
      <c r="E353" s="272">
        <v>44431</v>
      </c>
      <c r="F353" s="270" t="s">
        <v>546</v>
      </c>
      <c r="G353" s="270">
        <v>29</v>
      </c>
      <c r="H353" s="270" t="s">
        <v>496</v>
      </c>
      <c r="I353" s="489" t="s">
        <v>554</v>
      </c>
    </row>
    <row r="354" spans="1:9" s="266" customFormat="1" ht="51" x14ac:dyDescent="0.2">
      <c r="A354" s="489">
        <v>350</v>
      </c>
      <c r="B354" s="270" t="s">
        <v>509</v>
      </c>
      <c r="C354" s="489" t="s">
        <v>225</v>
      </c>
      <c r="D354" s="271">
        <v>120</v>
      </c>
      <c r="E354" s="272">
        <v>44431</v>
      </c>
      <c r="F354" s="270" t="s">
        <v>546</v>
      </c>
      <c r="G354" s="270">
        <v>29</v>
      </c>
      <c r="H354" s="270" t="s">
        <v>496</v>
      </c>
      <c r="I354" s="489" t="s">
        <v>554</v>
      </c>
    </row>
    <row r="355" spans="1:9" s="266" customFormat="1" ht="51" x14ac:dyDescent="0.2">
      <c r="A355" s="489">
        <v>351</v>
      </c>
      <c r="B355" s="270" t="s">
        <v>509</v>
      </c>
      <c r="C355" s="489" t="s">
        <v>225</v>
      </c>
      <c r="D355" s="271">
        <v>120</v>
      </c>
      <c r="E355" s="272">
        <v>44431</v>
      </c>
      <c r="F355" s="270" t="s">
        <v>546</v>
      </c>
      <c r="G355" s="270">
        <v>29</v>
      </c>
      <c r="H355" s="270" t="s">
        <v>496</v>
      </c>
      <c r="I355" s="489" t="s">
        <v>554</v>
      </c>
    </row>
    <row r="356" spans="1:9" s="266" customFormat="1" ht="51" x14ac:dyDescent="0.2">
      <c r="A356" s="489">
        <v>352</v>
      </c>
      <c r="B356" s="270" t="s">
        <v>509</v>
      </c>
      <c r="C356" s="489" t="s">
        <v>225</v>
      </c>
      <c r="D356" s="271">
        <v>120</v>
      </c>
      <c r="E356" s="272">
        <v>44431</v>
      </c>
      <c r="F356" s="270" t="s">
        <v>546</v>
      </c>
      <c r="G356" s="270">
        <v>29</v>
      </c>
      <c r="H356" s="270" t="s">
        <v>496</v>
      </c>
      <c r="I356" s="489" t="s">
        <v>554</v>
      </c>
    </row>
    <row r="357" spans="1:9" s="266" customFormat="1" ht="51" x14ac:dyDescent="0.2">
      <c r="A357" s="489">
        <v>353</v>
      </c>
      <c r="B357" s="270" t="s">
        <v>509</v>
      </c>
      <c r="C357" s="489" t="s">
        <v>225</v>
      </c>
      <c r="D357" s="271">
        <v>120</v>
      </c>
      <c r="E357" s="272">
        <v>44431</v>
      </c>
      <c r="F357" s="270" t="s">
        <v>546</v>
      </c>
      <c r="G357" s="270">
        <v>29</v>
      </c>
      <c r="H357" s="270" t="s">
        <v>469</v>
      </c>
      <c r="I357" s="489" t="s">
        <v>554</v>
      </c>
    </row>
    <row r="358" spans="1:9" s="266" customFormat="1" ht="51" x14ac:dyDescent="0.2">
      <c r="A358" s="489">
        <v>354</v>
      </c>
      <c r="B358" s="270" t="s">
        <v>509</v>
      </c>
      <c r="C358" s="489" t="s">
        <v>225</v>
      </c>
      <c r="D358" s="271">
        <v>120</v>
      </c>
      <c r="E358" s="272">
        <v>44431</v>
      </c>
      <c r="F358" s="270" t="s">
        <v>546</v>
      </c>
      <c r="G358" s="270">
        <v>29</v>
      </c>
      <c r="H358" s="270" t="s">
        <v>469</v>
      </c>
      <c r="I358" s="489" t="s">
        <v>554</v>
      </c>
    </row>
    <row r="359" spans="1:9" s="266" customFormat="1" ht="51" x14ac:dyDescent="0.2">
      <c r="A359" s="489">
        <v>355</v>
      </c>
      <c r="B359" s="270" t="s">
        <v>509</v>
      </c>
      <c r="C359" s="489" t="s">
        <v>225</v>
      </c>
      <c r="D359" s="271">
        <v>120</v>
      </c>
      <c r="E359" s="272">
        <v>44431</v>
      </c>
      <c r="F359" s="270" t="s">
        <v>546</v>
      </c>
      <c r="G359" s="270">
        <v>29</v>
      </c>
      <c r="H359" s="270" t="s">
        <v>469</v>
      </c>
      <c r="I359" s="489" t="s">
        <v>554</v>
      </c>
    </row>
    <row r="360" spans="1:9" s="266" customFormat="1" ht="51" x14ac:dyDescent="0.2">
      <c r="A360" s="489">
        <v>356</v>
      </c>
      <c r="B360" s="270" t="s">
        <v>509</v>
      </c>
      <c r="C360" s="489" t="s">
        <v>225</v>
      </c>
      <c r="D360" s="271">
        <v>120</v>
      </c>
      <c r="E360" s="272">
        <v>44431</v>
      </c>
      <c r="F360" s="270" t="s">
        <v>546</v>
      </c>
      <c r="G360" s="270">
        <v>29</v>
      </c>
      <c r="H360" s="270" t="s">
        <v>469</v>
      </c>
      <c r="I360" s="489" t="s">
        <v>554</v>
      </c>
    </row>
    <row r="361" spans="1:9" s="266" customFormat="1" ht="51" x14ac:dyDescent="0.2">
      <c r="A361" s="489">
        <v>357</v>
      </c>
      <c r="B361" s="270" t="s">
        <v>509</v>
      </c>
      <c r="C361" s="489" t="s">
        <v>225</v>
      </c>
      <c r="D361" s="271">
        <v>120</v>
      </c>
      <c r="E361" s="272">
        <v>44431</v>
      </c>
      <c r="F361" s="270" t="s">
        <v>546</v>
      </c>
      <c r="G361" s="270">
        <v>29</v>
      </c>
      <c r="H361" s="270" t="s">
        <v>469</v>
      </c>
      <c r="I361" s="489" t="s">
        <v>554</v>
      </c>
    </row>
    <row r="362" spans="1:9" s="266" customFormat="1" ht="51" x14ac:dyDescent="0.2">
      <c r="A362" s="489">
        <v>358</v>
      </c>
      <c r="B362" s="270" t="s">
        <v>509</v>
      </c>
      <c r="C362" s="489" t="s">
        <v>225</v>
      </c>
      <c r="D362" s="271">
        <v>120</v>
      </c>
      <c r="E362" s="272">
        <v>44431</v>
      </c>
      <c r="F362" s="270" t="s">
        <v>546</v>
      </c>
      <c r="G362" s="270">
        <v>29</v>
      </c>
      <c r="H362" s="270" t="s">
        <v>470</v>
      </c>
      <c r="I362" s="489" t="s">
        <v>554</v>
      </c>
    </row>
    <row r="363" spans="1:9" s="266" customFormat="1" ht="51" x14ac:dyDescent="0.2">
      <c r="A363" s="489">
        <v>359</v>
      </c>
      <c r="B363" s="270" t="s">
        <v>509</v>
      </c>
      <c r="C363" s="489" t="s">
        <v>225</v>
      </c>
      <c r="D363" s="271">
        <v>120</v>
      </c>
      <c r="E363" s="272">
        <v>44431</v>
      </c>
      <c r="F363" s="270" t="s">
        <v>546</v>
      </c>
      <c r="G363" s="270">
        <v>29</v>
      </c>
      <c r="H363" s="270" t="s">
        <v>470</v>
      </c>
      <c r="I363" s="489" t="s">
        <v>554</v>
      </c>
    </row>
    <row r="364" spans="1:9" s="266" customFormat="1" ht="51" x14ac:dyDescent="0.2">
      <c r="A364" s="489">
        <v>360</v>
      </c>
      <c r="B364" s="270" t="s">
        <v>509</v>
      </c>
      <c r="C364" s="489" t="s">
        <v>225</v>
      </c>
      <c r="D364" s="271">
        <v>120</v>
      </c>
      <c r="E364" s="272">
        <v>44431</v>
      </c>
      <c r="F364" s="270" t="s">
        <v>546</v>
      </c>
      <c r="G364" s="270">
        <v>29</v>
      </c>
      <c r="H364" s="270" t="s">
        <v>470</v>
      </c>
      <c r="I364" s="489" t="s">
        <v>554</v>
      </c>
    </row>
    <row r="365" spans="1:9" s="266" customFormat="1" ht="51" x14ac:dyDescent="0.2">
      <c r="A365" s="489">
        <v>361</v>
      </c>
      <c r="B365" s="270" t="s">
        <v>509</v>
      </c>
      <c r="C365" s="489" t="s">
        <v>225</v>
      </c>
      <c r="D365" s="271">
        <v>120</v>
      </c>
      <c r="E365" s="272">
        <v>44431</v>
      </c>
      <c r="F365" s="270" t="s">
        <v>546</v>
      </c>
      <c r="G365" s="270">
        <v>29</v>
      </c>
      <c r="H365" s="270" t="s">
        <v>470</v>
      </c>
      <c r="I365" s="489" t="s">
        <v>554</v>
      </c>
    </row>
    <row r="366" spans="1:9" s="266" customFormat="1" ht="51" x14ac:dyDescent="0.2">
      <c r="A366" s="489">
        <v>362</v>
      </c>
      <c r="B366" s="270" t="s">
        <v>509</v>
      </c>
      <c r="C366" s="489" t="s">
        <v>225</v>
      </c>
      <c r="D366" s="271">
        <v>120</v>
      </c>
      <c r="E366" s="272">
        <v>44431</v>
      </c>
      <c r="F366" s="270" t="s">
        <v>546</v>
      </c>
      <c r="G366" s="270">
        <v>29</v>
      </c>
      <c r="H366" s="270" t="s">
        <v>470</v>
      </c>
      <c r="I366" s="489" t="s">
        <v>554</v>
      </c>
    </row>
    <row r="367" spans="1:9" s="266" customFormat="1" ht="51" x14ac:dyDescent="0.2">
      <c r="A367" s="489">
        <v>363</v>
      </c>
      <c r="B367" s="270" t="s">
        <v>509</v>
      </c>
      <c r="C367" s="489" t="s">
        <v>225</v>
      </c>
      <c r="D367" s="271">
        <v>120</v>
      </c>
      <c r="E367" s="272">
        <v>44431</v>
      </c>
      <c r="F367" s="270" t="s">
        <v>546</v>
      </c>
      <c r="G367" s="270">
        <v>29</v>
      </c>
      <c r="H367" s="270" t="s">
        <v>471</v>
      </c>
      <c r="I367" s="489" t="s">
        <v>554</v>
      </c>
    </row>
    <row r="368" spans="1:9" s="266" customFormat="1" ht="51" x14ac:dyDescent="0.2">
      <c r="A368" s="489">
        <v>364</v>
      </c>
      <c r="B368" s="270" t="s">
        <v>509</v>
      </c>
      <c r="C368" s="489" t="s">
        <v>225</v>
      </c>
      <c r="D368" s="271">
        <v>120</v>
      </c>
      <c r="E368" s="272">
        <v>44431</v>
      </c>
      <c r="F368" s="270" t="s">
        <v>546</v>
      </c>
      <c r="G368" s="270">
        <v>29</v>
      </c>
      <c r="H368" s="270" t="s">
        <v>471</v>
      </c>
      <c r="I368" s="489" t="s">
        <v>554</v>
      </c>
    </row>
    <row r="369" spans="1:9" s="266" customFormat="1" ht="51" x14ac:dyDescent="0.2">
      <c r="A369" s="489">
        <v>365</v>
      </c>
      <c r="B369" s="270" t="s">
        <v>509</v>
      </c>
      <c r="C369" s="489" t="s">
        <v>225</v>
      </c>
      <c r="D369" s="271">
        <v>120</v>
      </c>
      <c r="E369" s="272">
        <v>44431</v>
      </c>
      <c r="F369" s="270" t="s">
        <v>546</v>
      </c>
      <c r="G369" s="270">
        <v>29</v>
      </c>
      <c r="H369" s="270" t="s">
        <v>471</v>
      </c>
      <c r="I369" s="489" t="s">
        <v>554</v>
      </c>
    </row>
    <row r="370" spans="1:9" s="266" customFormat="1" ht="51" x14ac:dyDescent="0.2">
      <c r="A370" s="489">
        <v>366</v>
      </c>
      <c r="B370" s="270" t="s">
        <v>509</v>
      </c>
      <c r="C370" s="489" t="s">
        <v>225</v>
      </c>
      <c r="D370" s="271">
        <v>120</v>
      </c>
      <c r="E370" s="272">
        <v>44431</v>
      </c>
      <c r="F370" s="270" t="s">
        <v>546</v>
      </c>
      <c r="G370" s="270">
        <v>29</v>
      </c>
      <c r="H370" s="270" t="s">
        <v>471</v>
      </c>
      <c r="I370" s="489" t="s">
        <v>554</v>
      </c>
    </row>
    <row r="371" spans="1:9" s="266" customFormat="1" ht="51" x14ac:dyDescent="0.2">
      <c r="A371" s="489">
        <v>367</v>
      </c>
      <c r="B371" s="270" t="s">
        <v>509</v>
      </c>
      <c r="C371" s="489" t="s">
        <v>225</v>
      </c>
      <c r="D371" s="271">
        <v>120</v>
      </c>
      <c r="E371" s="272">
        <v>44431</v>
      </c>
      <c r="F371" s="270" t="s">
        <v>546</v>
      </c>
      <c r="G371" s="270">
        <v>29</v>
      </c>
      <c r="H371" s="270" t="s">
        <v>471</v>
      </c>
      <c r="I371" s="489" t="s">
        <v>554</v>
      </c>
    </row>
    <row r="372" spans="1:9" s="266" customFormat="1" ht="51" x14ac:dyDescent="0.2">
      <c r="A372" s="489">
        <v>368</v>
      </c>
      <c r="B372" s="270" t="s">
        <v>509</v>
      </c>
      <c r="C372" s="489" t="s">
        <v>225</v>
      </c>
      <c r="D372" s="271">
        <v>120</v>
      </c>
      <c r="E372" s="272">
        <v>44431</v>
      </c>
      <c r="F372" s="270" t="s">
        <v>546</v>
      </c>
      <c r="G372" s="270">
        <v>29</v>
      </c>
      <c r="H372" s="270" t="s">
        <v>472</v>
      </c>
      <c r="I372" s="489" t="s">
        <v>554</v>
      </c>
    </row>
    <row r="373" spans="1:9" s="266" customFormat="1" ht="51" x14ac:dyDescent="0.2">
      <c r="A373" s="489">
        <v>369</v>
      </c>
      <c r="B373" s="270" t="s">
        <v>509</v>
      </c>
      <c r="C373" s="489" t="s">
        <v>225</v>
      </c>
      <c r="D373" s="271">
        <v>120</v>
      </c>
      <c r="E373" s="272">
        <v>44431</v>
      </c>
      <c r="F373" s="270" t="s">
        <v>546</v>
      </c>
      <c r="G373" s="270">
        <v>29</v>
      </c>
      <c r="H373" s="270" t="s">
        <v>472</v>
      </c>
      <c r="I373" s="489" t="s">
        <v>554</v>
      </c>
    </row>
    <row r="374" spans="1:9" s="266" customFormat="1" ht="51" x14ac:dyDescent="0.2">
      <c r="A374" s="489">
        <v>370</v>
      </c>
      <c r="B374" s="270" t="s">
        <v>509</v>
      </c>
      <c r="C374" s="489" t="s">
        <v>225</v>
      </c>
      <c r="D374" s="271">
        <v>120</v>
      </c>
      <c r="E374" s="272">
        <v>44431</v>
      </c>
      <c r="F374" s="270" t="s">
        <v>546</v>
      </c>
      <c r="G374" s="270">
        <v>29</v>
      </c>
      <c r="H374" s="270" t="s">
        <v>472</v>
      </c>
      <c r="I374" s="489" t="s">
        <v>554</v>
      </c>
    </row>
    <row r="375" spans="1:9" s="266" customFormat="1" ht="51" x14ac:dyDescent="0.2">
      <c r="A375" s="489">
        <v>371</v>
      </c>
      <c r="B375" s="270" t="s">
        <v>509</v>
      </c>
      <c r="C375" s="489" t="s">
        <v>225</v>
      </c>
      <c r="D375" s="271">
        <v>120</v>
      </c>
      <c r="E375" s="272">
        <v>44431</v>
      </c>
      <c r="F375" s="270" t="s">
        <v>546</v>
      </c>
      <c r="G375" s="270">
        <v>29</v>
      </c>
      <c r="H375" s="270" t="s">
        <v>472</v>
      </c>
      <c r="I375" s="489" t="s">
        <v>554</v>
      </c>
    </row>
    <row r="376" spans="1:9" s="266" customFormat="1" ht="51" x14ac:dyDescent="0.2">
      <c r="A376" s="489">
        <v>372</v>
      </c>
      <c r="B376" s="270" t="s">
        <v>509</v>
      </c>
      <c r="C376" s="489" t="s">
        <v>225</v>
      </c>
      <c r="D376" s="271">
        <v>120</v>
      </c>
      <c r="E376" s="272">
        <v>44431</v>
      </c>
      <c r="F376" s="270" t="s">
        <v>546</v>
      </c>
      <c r="G376" s="270">
        <v>29</v>
      </c>
      <c r="H376" s="270" t="s">
        <v>472</v>
      </c>
      <c r="I376" s="489" t="s">
        <v>554</v>
      </c>
    </row>
    <row r="377" spans="1:9" s="266" customFormat="1" ht="51" x14ac:dyDescent="0.2">
      <c r="A377" s="489">
        <v>373</v>
      </c>
      <c r="B377" s="270" t="s">
        <v>509</v>
      </c>
      <c r="C377" s="489" t="s">
        <v>225</v>
      </c>
      <c r="D377" s="271">
        <v>120</v>
      </c>
      <c r="E377" s="272">
        <v>44431</v>
      </c>
      <c r="F377" s="270" t="s">
        <v>546</v>
      </c>
      <c r="G377" s="270">
        <v>29</v>
      </c>
      <c r="H377" s="270" t="s">
        <v>545</v>
      </c>
      <c r="I377" s="489" t="s">
        <v>554</v>
      </c>
    </row>
    <row r="378" spans="1:9" s="266" customFormat="1" ht="51" x14ac:dyDescent="0.2">
      <c r="A378" s="489">
        <v>374</v>
      </c>
      <c r="B378" s="270" t="s">
        <v>509</v>
      </c>
      <c r="C378" s="489" t="s">
        <v>225</v>
      </c>
      <c r="D378" s="271">
        <v>120</v>
      </c>
      <c r="E378" s="272">
        <v>44431</v>
      </c>
      <c r="F378" s="270" t="s">
        <v>546</v>
      </c>
      <c r="G378" s="270">
        <v>29</v>
      </c>
      <c r="H378" s="270" t="s">
        <v>545</v>
      </c>
      <c r="I378" s="489" t="s">
        <v>554</v>
      </c>
    </row>
    <row r="379" spans="1:9" s="266" customFormat="1" ht="51" x14ac:dyDescent="0.2">
      <c r="A379" s="489">
        <v>375</v>
      </c>
      <c r="B379" s="270" t="s">
        <v>509</v>
      </c>
      <c r="C379" s="489" t="s">
        <v>225</v>
      </c>
      <c r="D379" s="271">
        <v>120</v>
      </c>
      <c r="E379" s="272">
        <v>44431</v>
      </c>
      <c r="F379" s="270" t="s">
        <v>546</v>
      </c>
      <c r="G379" s="270">
        <v>29</v>
      </c>
      <c r="H379" s="270" t="s">
        <v>545</v>
      </c>
      <c r="I379" s="489" t="s">
        <v>554</v>
      </c>
    </row>
    <row r="380" spans="1:9" s="266" customFormat="1" ht="51" x14ac:dyDescent="0.2">
      <c r="A380" s="489">
        <v>376</v>
      </c>
      <c r="B380" s="270" t="s">
        <v>509</v>
      </c>
      <c r="C380" s="489" t="s">
        <v>225</v>
      </c>
      <c r="D380" s="271">
        <v>120</v>
      </c>
      <c r="E380" s="272">
        <v>44431</v>
      </c>
      <c r="F380" s="270" t="s">
        <v>546</v>
      </c>
      <c r="G380" s="270">
        <v>29</v>
      </c>
      <c r="H380" s="270" t="s">
        <v>545</v>
      </c>
      <c r="I380" s="489" t="s">
        <v>554</v>
      </c>
    </row>
    <row r="381" spans="1:9" s="266" customFormat="1" ht="51" x14ac:dyDescent="0.2">
      <c r="A381" s="489">
        <v>377</v>
      </c>
      <c r="B381" s="270" t="s">
        <v>509</v>
      </c>
      <c r="C381" s="489" t="s">
        <v>225</v>
      </c>
      <c r="D381" s="271">
        <v>120</v>
      </c>
      <c r="E381" s="272">
        <v>44431</v>
      </c>
      <c r="F381" s="270" t="s">
        <v>546</v>
      </c>
      <c r="G381" s="270">
        <v>29</v>
      </c>
      <c r="H381" s="270" t="s">
        <v>545</v>
      </c>
      <c r="I381" s="489" t="s">
        <v>554</v>
      </c>
    </row>
    <row r="382" spans="1:9" s="266" customFormat="1" ht="51" x14ac:dyDescent="0.2">
      <c r="A382" s="489">
        <v>378</v>
      </c>
      <c r="B382" s="270" t="s">
        <v>509</v>
      </c>
      <c r="C382" s="489" t="s">
        <v>225</v>
      </c>
      <c r="D382" s="271">
        <v>120</v>
      </c>
      <c r="E382" s="272">
        <v>44431</v>
      </c>
      <c r="F382" s="270" t="s">
        <v>546</v>
      </c>
      <c r="G382" s="270">
        <v>29</v>
      </c>
      <c r="H382" s="270" t="s">
        <v>474</v>
      </c>
      <c r="I382" s="489" t="s">
        <v>554</v>
      </c>
    </row>
    <row r="383" spans="1:9" s="266" customFormat="1" ht="51" x14ac:dyDescent="0.2">
      <c r="A383" s="489">
        <v>379</v>
      </c>
      <c r="B383" s="270" t="s">
        <v>509</v>
      </c>
      <c r="C383" s="489" t="s">
        <v>225</v>
      </c>
      <c r="D383" s="271">
        <v>120</v>
      </c>
      <c r="E383" s="272">
        <v>44431</v>
      </c>
      <c r="F383" s="270" t="s">
        <v>546</v>
      </c>
      <c r="G383" s="270">
        <v>29</v>
      </c>
      <c r="H383" s="270" t="s">
        <v>474</v>
      </c>
      <c r="I383" s="489" t="s">
        <v>554</v>
      </c>
    </row>
    <row r="384" spans="1:9" s="266" customFormat="1" ht="51" x14ac:dyDescent="0.2">
      <c r="A384" s="489">
        <v>380</v>
      </c>
      <c r="B384" s="270" t="s">
        <v>509</v>
      </c>
      <c r="C384" s="489" t="s">
        <v>225</v>
      </c>
      <c r="D384" s="271">
        <v>120</v>
      </c>
      <c r="E384" s="272">
        <v>44431</v>
      </c>
      <c r="F384" s="270" t="s">
        <v>546</v>
      </c>
      <c r="G384" s="270">
        <v>29</v>
      </c>
      <c r="H384" s="270" t="s">
        <v>474</v>
      </c>
      <c r="I384" s="489" t="s">
        <v>554</v>
      </c>
    </row>
    <row r="385" spans="1:9" s="266" customFormat="1" ht="51" x14ac:dyDescent="0.2">
      <c r="A385" s="489">
        <v>381</v>
      </c>
      <c r="B385" s="270" t="s">
        <v>509</v>
      </c>
      <c r="C385" s="489" t="s">
        <v>225</v>
      </c>
      <c r="D385" s="271">
        <v>120</v>
      </c>
      <c r="E385" s="272">
        <v>44431</v>
      </c>
      <c r="F385" s="270" t="s">
        <v>546</v>
      </c>
      <c r="G385" s="270">
        <v>29</v>
      </c>
      <c r="H385" s="270" t="s">
        <v>474</v>
      </c>
      <c r="I385" s="489" t="s">
        <v>554</v>
      </c>
    </row>
    <row r="386" spans="1:9" s="266" customFormat="1" ht="51" x14ac:dyDescent="0.2">
      <c r="A386" s="489">
        <v>382</v>
      </c>
      <c r="B386" s="270" t="s">
        <v>509</v>
      </c>
      <c r="C386" s="489" t="s">
        <v>225</v>
      </c>
      <c r="D386" s="271">
        <v>120</v>
      </c>
      <c r="E386" s="272">
        <v>44431</v>
      </c>
      <c r="F386" s="270" t="s">
        <v>546</v>
      </c>
      <c r="G386" s="270">
        <v>29</v>
      </c>
      <c r="H386" s="270" t="s">
        <v>474</v>
      </c>
      <c r="I386" s="489" t="s">
        <v>554</v>
      </c>
    </row>
    <row r="387" spans="1:9" s="266" customFormat="1" ht="51" x14ac:dyDescent="0.2">
      <c r="A387" s="489">
        <v>383</v>
      </c>
      <c r="B387" s="270" t="s">
        <v>509</v>
      </c>
      <c r="C387" s="489" t="s">
        <v>225</v>
      </c>
      <c r="D387" s="271">
        <v>120</v>
      </c>
      <c r="E387" s="272">
        <v>44431</v>
      </c>
      <c r="F387" s="270" t="s">
        <v>546</v>
      </c>
      <c r="G387" s="270">
        <v>29</v>
      </c>
      <c r="H387" s="270" t="s">
        <v>475</v>
      </c>
      <c r="I387" s="489" t="s">
        <v>554</v>
      </c>
    </row>
    <row r="388" spans="1:9" s="266" customFormat="1" ht="51" x14ac:dyDescent="0.2">
      <c r="A388" s="489">
        <v>384</v>
      </c>
      <c r="B388" s="270" t="s">
        <v>509</v>
      </c>
      <c r="C388" s="489" t="s">
        <v>225</v>
      </c>
      <c r="D388" s="271">
        <v>120</v>
      </c>
      <c r="E388" s="272">
        <v>44431</v>
      </c>
      <c r="F388" s="270" t="s">
        <v>546</v>
      </c>
      <c r="G388" s="270">
        <v>29</v>
      </c>
      <c r="H388" s="270" t="s">
        <v>475</v>
      </c>
      <c r="I388" s="489" t="s">
        <v>554</v>
      </c>
    </row>
    <row r="389" spans="1:9" s="266" customFormat="1" ht="51" x14ac:dyDescent="0.2">
      <c r="A389" s="489">
        <v>385</v>
      </c>
      <c r="B389" s="270" t="s">
        <v>509</v>
      </c>
      <c r="C389" s="489" t="s">
        <v>225</v>
      </c>
      <c r="D389" s="271">
        <v>120</v>
      </c>
      <c r="E389" s="272">
        <v>44431</v>
      </c>
      <c r="F389" s="270" t="s">
        <v>546</v>
      </c>
      <c r="G389" s="270">
        <v>29</v>
      </c>
      <c r="H389" s="270" t="s">
        <v>475</v>
      </c>
      <c r="I389" s="489" t="s">
        <v>554</v>
      </c>
    </row>
    <row r="390" spans="1:9" s="266" customFormat="1" ht="51" x14ac:dyDescent="0.2">
      <c r="A390" s="489">
        <v>386</v>
      </c>
      <c r="B390" s="270" t="s">
        <v>509</v>
      </c>
      <c r="C390" s="489" t="s">
        <v>225</v>
      </c>
      <c r="D390" s="271">
        <v>120</v>
      </c>
      <c r="E390" s="272">
        <v>44431</v>
      </c>
      <c r="F390" s="270" t="s">
        <v>546</v>
      </c>
      <c r="G390" s="270">
        <v>29</v>
      </c>
      <c r="H390" s="270" t="s">
        <v>475</v>
      </c>
      <c r="I390" s="489" t="s">
        <v>554</v>
      </c>
    </row>
    <row r="391" spans="1:9" s="266" customFormat="1" ht="51" x14ac:dyDescent="0.2">
      <c r="A391" s="489">
        <v>387</v>
      </c>
      <c r="B391" s="270" t="s">
        <v>509</v>
      </c>
      <c r="C391" s="489" t="s">
        <v>225</v>
      </c>
      <c r="D391" s="271">
        <v>120</v>
      </c>
      <c r="E391" s="272">
        <v>44431</v>
      </c>
      <c r="F391" s="270" t="s">
        <v>546</v>
      </c>
      <c r="G391" s="270">
        <v>29</v>
      </c>
      <c r="H391" s="270" t="s">
        <v>475</v>
      </c>
      <c r="I391" s="489" t="s">
        <v>554</v>
      </c>
    </row>
    <row r="392" spans="1:9" s="266" customFormat="1" ht="51" x14ac:dyDescent="0.2">
      <c r="A392" s="489">
        <v>388</v>
      </c>
      <c r="B392" s="270" t="s">
        <v>509</v>
      </c>
      <c r="C392" s="489" t="s">
        <v>225</v>
      </c>
      <c r="D392" s="271">
        <v>120</v>
      </c>
      <c r="E392" s="272">
        <v>44431</v>
      </c>
      <c r="F392" s="270" t="s">
        <v>546</v>
      </c>
      <c r="G392" s="270">
        <v>29</v>
      </c>
      <c r="H392" s="270" t="s">
        <v>542</v>
      </c>
      <c r="I392" s="489" t="s">
        <v>554</v>
      </c>
    </row>
    <row r="393" spans="1:9" s="266" customFormat="1" ht="51" x14ac:dyDescent="0.2">
      <c r="A393" s="489">
        <v>389</v>
      </c>
      <c r="B393" s="270" t="s">
        <v>509</v>
      </c>
      <c r="C393" s="489" t="s">
        <v>225</v>
      </c>
      <c r="D393" s="271">
        <v>120</v>
      </c>
      <c r="E393" s="272">
        <v>44431</v>
      </c>
      <c r="F393" s="270" t="s">
        <v>546</v>
      </c>
      <c r="G393" s="270">
        <v>29</v>
      </c>
      <c r="H393" s="270" t="s">
        <v>542</v>
      </c>
      <c r="I393" s="489" t="s">
        <v>554</v>
      </c>
    </row>
    <row r="394" spans="1:9" s="266" customFormat="1" ht="51" x14ac:dyDescent="0.2">
      <c r="A394" s="489">
        <v>390</v>
      </c>
      <c r="B394" s="270" t="s">
        <v>509</v>
      </c>
      <c r="C394" s="489" t="s">
        <v>225</v>
      </c>
      <c r="D394" s="271">
        <v>120</v>
      </c>
      <c r="E394" s="272">
        <v>44431</v>
      </c>
      <c r="F394" s="270" t="s">
        <v>546</v>
      </c>
      <c r="G394" s="270">
        <v>29</v>
      </c>
      <c r="H394" s="270" t="s">
        <v>542</v>
      </c>
      <c r="I394" s="489" t="s">
        <v>554</v>
      </c>
    </row>
    <row r="395" spans="1:9" s="266" customFormat="1" ht="51" x14ac:dyDescent="0.2">
      <c r="A395" s="489">
        <v>391</v>
      </c>
      <c r="B395" s="270" t="s">
        <v>509</v>
      </c>
      <c r="C395" s="489" t="s">
        <v>225</v>
      </c>
      <c r="D395" s="271">
        <v>120</v>
      </c>
      <c r="E395" s="272">
        <v>44431</v>
      </c>
      <c r="F395" s="270" t="s">
        <v>546</v>
      </c>
      <c r="G395" s="270">
        <v>29</v>
      </c>
      <c r="H395" s="270" t="s">
        <v>542</v>
      </c>
      <c r="I395" s="489" t="s">
        <v>554</v>
      </c>
    </row>
    <row r="396" spans="1:9" s="266" customFormat="1" ht="51" x14ac:dyDescent="0.2">
      <c r="A396" s="489">
        <v>392</v>
      </c>
      <c r="B396" s="270" t="s">
        <v>509</v>
      </c>
      <c r="C396" s="489" t="s">
        <v>225</v>
      </c>
      <c r="D396" s="271">
        <v>120</v>
      </c>
      <c r="E396" s="272">
        <v>44431</v>
      </c>
      <c r="F396" s="270" t="s">
        <v>546</v>
      </c>
      <c r="G396" s="270">
        <v>29</v>
      </c>
      <c r="H396" s="270" t="s">
        <v>542</v>
      </c>
      <c r="I396" s="489" t="s">
        <v>554</v>
      </c>
    </row>
    <row r="397" spans="1:9" s="266" customFormat="1" ht="51" x14ac:dyDescent="0.2">
      <c r="A397" s="489">
        <v>393</v>
      </c>
      <c r="B397" s="270" t="s">
        <v>509</v>
      </c>
      <c r="C397" s="489" t="s">
        <v>225</v>
      </c>
      <c r="D397" s="271">
        <v>120</v>
      </c>
      <c r="E397" s="272">
        <v>44431</v>
      </c>
      <c r="F397" s="270" t="s">
        <v>546</v>
      </c>
      <c r="G397" s="270">
        <v>29</v>
      </c>
      <c r="H397" s="270" t="s">
        <v>542</v>
      </c>
      <c r="I397" s="489" t="s">
        <v>554</v>
      </c>
    </row>
    <row r="398" spans="1:9" s="266" customFormat="1" ht="51" x14ac:dyDescent="0.2">
      <c r="A398" s="489">
        <v>394</v>
      </c>
      <c r="B398" s="270" t="s">
        <v>509</v>
      </c>
      <c r="C398" s="489" t="s">
        <v>225</v>
      </c>
      <c r="D398" s="271">
        <v>120</v>
      </c>
      <c r="E398" s="272">
        <v>44431</v>
      </c>
      <c r="F398" s="270" t="s">
        <v>546</v>
      </c>
      <c r="G398" s="270">
        <v>29</v>
      </c>
      <c r="H398" s="270" t="s">
        <v>542</v>
      </c>
      <c r="I398" s="489" t="s">
        <v>554</v>
      </c>
    </row>
    <row r="399" spans="1:9" s="266" customFormat="1" ht="51" x14ac:dyDescent="0.2">
      <c r="A399" s="489">
        <v>395</v>
      </c>
      <c r="B399" s="270" t="s">
        <v>509</v>
      </c>
      <c r="C399" s="489" t="s">
        <v>225</v>
      </c>
      <c r="D399" s="271">
        <v>120</v>
      </c>
      <c r="E399" s="272">
        <v>44431</v>
      </c>
      <c r="F399" s="270" t="s">
        <v>546</v>
      </c>
      <c r="G399" s="270">
        <v>29</v>
      </c>
      <c r="H399" s="270" t="s">
        <v>542</v>
      </c>
      <c r="I399" s="489" t="s">
        <v>554</v>
      </c>
    </row>
    <row r="400" spans="1:9" s="266" customFormat="1" ht="51" x14ac:dyDescent="0.2">
      <c r="A400" s="489">
        <v>396</v>
      </c>
      <c r="B400" s="270" t="s">
        <v>509</v>
      </c>
      <c r="C400" s="489" t="s">
        <v>225</v>
      </c>
      <c r="D400" s="271">
        <v>120</v>
      </c>
      <c r="E400" s="272">
        <v>44431</v>
      </c>
      <c r="F400" s="270" t="s">
        <v>546</v>
      </c>
      <c r="G400" s="270">
        <v>29</v>
      </c>
      <c r="H400" s="270" t="s">
        <v>542</v>
      </c>
      <c r="I400" s="489" t="s">
        <v>554</v>
      </c>
    </row>
    <row r="401" spans="1:9" s="266" customFormat="1" ht="51" x14ac:dyDescent="0.2">
      <c r="A401" s="489">
        <v>397</v>
      </c>
      <c r="B401" s="270" t="s">
        <v>509</v>
      </c>
      <c r="C401" s="489" t="s">
        <v>225</v>
      </c>
      <c r="D401" s="271">
        <v>120</v>
      </c>
      <c r="E401" s="272">
        <v>44431</v>
      </c>
      <c r="F401" s="270" t="s">
        <v>546</v>
      </c>
      <c r="G401" s="270">
        <v>29</v>
      </c>
      <c r="H401" s="270" t="s">
        <v>542</v>
      </c>
      <c r="I401" s="489" t="s">
        <v>554</v>
      </c>
    </row>
    <row r="402" spans="1:9" s="266" customFormat="1" ht="51" x14ac:dyDescent="0.2">
      <c r="A402" s="489">
        <v>398</v>
      </c>
      <c r="B402" s="270" t="s">
        <v>509</v>
      </c>
      <c r="C402" s="489" t="s">
        <v>225</v>
      </c>
      <c r="D402" s="271">
        <v>120</v>
      </c>
      <c r="E402" s="272">
        <v>44431</v>
      </c>
      <c r="F402" s="270" t="s">
        <v>546</v>
      </c>
      <c r="G402" s="270">
        <v>29</v>
      </c>
      <c r="H402" s="270" t="s">
        <v>541</v>
      </c>
      <c r="I402" s="489" t="s">
        <v>554</v>
      </c>
    </row>
    <row r="403" spans="1:9" s="266" customFormat="1" ht="51" x14ac:dyDescent="0.2">
      <c r="A403" s="489">
        <v>399</v>
      </c>
      <c r="B403" s="270" t="s">
        <v>509</v>
      </c>
      <c r="C403" s="489" t="s">
        <v>225</v>
      </c>
      <c r="D403" s="271">
        <v>120</v>
      </c>
      <c r="E403" s="272">
        <v>44431</v>
      </c>
      <c r="F403" s="270" t="s">
        <v>546</v>
      </c>
      <c r="G403" s="270">
        <v>29</v>
      </c>
      <c r="H403" s="270" t="s">
        <v>541</v>
      </c>
      <c r="I403" s="489" t="s">
        <v>554</v>
      </c>
    </row>
    <row r="404" spans="1:9" s="266" customFormat="1" ht="51" x14ac:dyDescent="0.2">
      <c r="A404" s="489">
        <v>400</v>
      </c>
      <c r="B404" s="270" t="s">
        <v>509</v>
      </c>
      <c r="C404" s="489" t="s">
        <v>225</v>
      </c>
      <c r="D404" s="271">
        <v>120</v>
      </c>
      <c r="E404" s="272">
        <v>44431</v>
      </c>
      <c r="F404" s="270" t="s">
        <v>546</v>
      </c>
      <c r="G404" s="270">
        <v>29</v>
      </c>
      <c r="H404" s="270" t="s">
        <v>541</v>
      </c>
      <c r="I404" s="489" t="s">
        <v>554</v>
      </c>
    </row>
    <row r="405" spans="1:9" s="266" customFormat="1" ht="51" x14ac:dyDescent="0.2">
      <c r="A405" s="489">
        <v>401</v>
      </c>
      <c r="B405" s="270" t="s">
        <v>509</v>
      </c>
      <c r="C405" s="489" t="s">
        <v>225</v>
      </c>
      <c r="D405" s="271">
        <v>120</v>
      </c>
      <c r="E405" s="272">
        <v>44431</v>
      </c>
      <c r="F405" s="270" t="s">
        <v>546</v>
      </c>
      <c r="G405" s="270">
        <v>29</v>
      </c>
      <c r="H405" s="270" t="s">
        <v>541</v>
      </c>
      <c r="I405" s="489" t="s">
        <v>554</v>
      </c>
    </row>
    <row r="406" spans="1:9" s="266" customFormat="1" ht="51" x14ac:dyDescent="0.2">
      <c r="A406" s="489">
        <v>402</v>
      </c>
      <c r="B406" s="270" t="s">
        <v>509</v>
      </c>
      <c r="C406" s="489" t="s">
        <v>225</v>
      </c>
      <c r="D406" s="271">
        <v>120</v>
      </c>
      <c r="E406" s="272">
        <v>44431</v>
      </c>
      <c r="F406" s="270" t="s">
        <v>546</v>
      </c>
      <c r="G406" s="270">
        <v>29</v>
      </c>
      <c r="H406" s="270" t="s">
        <v>541</v>
      </c>
      <c r="I406" s="489" t="s">
        <v>554</v>
      </c>
    </row>
    <row r="407" spans="1:9" s="266" customFormat="1" ht="51" x14ac:dyDescent="0.2">
      <c r="A407" s="489">
        <v>403</v>
      </c>
      <c r="B407" s="270" t="s">
        <v>509</v>
      </c>
      <c r="C407" s="489" t="s">
        <v>225</v>
      </c>
      <c r="D407" s="271">
        <v>120</v>
      </c>
      <c r="E407" s="272">
        <v>44431</v>
      </c>
      <c r="F407" s="270" t="s">
        <v>546</v>
      </c>
      <c r="G407" s="270">
        <v>29</v>
      </c>
      <c r="H407" s="270" t="s">
        <v>478</v>
      </c>
      <c r="I407" s="489" t="s">
        <v>554</v>
      </c>
    </row>
    <row r="408" spans="1:9" s="266" customFormat="1" ht="51" x14ac:dyDescent="0.2">
      <c r="A408" s="489">
        <v>404</v>
      </c>
      <c r="B408" s="270" t="s">
        <v>509</v>
      </c>
      <c r="C408" s="489" t="s">
        <v>225</v>
      </c>
      <c r="D408" s="271">
        <v>120</v>
      </c>
      <c r="E408" s="272">
        <v>44431</v>
      </c>
      <c r="F408" s="270" t="s">
        <v>546</v>
      </c>
      <c r="G408" s="270">
        <v>29</v>
      </c>
      <c r="H408" s="270" t="s">
        <v>478</v>
      </c>
      <c r="I408" s="489" t="s">
        <v>554</v>
      </c>
    </row>
    <row r="409" spans="1:9" s="266" customFormat="1" ht="51" x14ac:dyDescent="0.2">
      <c r="A409" s="489">
        <v>405</v>
      </c>
      <c r="B409" s="270" t="s">
        <v>509</v>
      </c>
      <c r="C409" s="489" t="s">
        <v>225</v>
      </c>
      <c r="D409" s="271">
        <v>120</v>
      </c>
      <c r="E409" s="272">
        <v>44431</v>
      </c>
      <c r="F409" s="270" t="s">
        <v>546</v>
      </c>
      <c r="G409" s="270">
        <v>29</v>
      </c>
      <c r="H409" s="270" t="s">
        <v>478</v>
      </c>
      <c r="I409" s="489" t="s">
        <v>554</v>
      </c>
    </row>
    <row r="410" spans="1:9" s="266" customFormat="1" ht="51" x14ac:dyDescent="0.2">
      <c r="A410" s="489">
        <v>406</v>
      </c>
      <c r="B410" s="270" t="s">
        <v>509</v>
      </c>
      <c r="C410" s="489" t="s">
        <v>225</v>
      </c>
      <c r="D410" s="271">
        <v>120</v>
      </c>
      <c r="E410" s="272">
        <v>44431</v>
      </c>
      <c r="F410" s="270" t="s">
        <v>546</v>
      </c>
      <c r="G410" s="270">
        <v>29</v>
      </c>
      <c r="H410" s="270" t="s">
        <v>478</v>
      </c>
      <c r="I410" s="489" t="s">
        <v>554</v>
      </c>
    </row>
    <row r="411" spans="1:9" s="266" customFormat="1" ht="51" x14ac:dyDescent="0.2">
      <c r="A411" s="489">
        <v>407</v>
      </c>
      <c r="B411" s="270" t="s">
        <v>509</v>
      </c>
      <c r="C411" s="489" t="s">
        <v>225</v>
      </c>
      <c r="D411" s="271">
        <v>120</v>
      </c>
      <c r="E411" s="272">
        <v>44431</v>
      </c>
      <c r="F411" s="270" t="s">
        <v>546</v>
      </c>
      <c r="G411" s="270">
        <v>29</v>
      </c>
      <c r="H411" s="270" t="s">
        <v>478</v>
      </c>
      <c r="I411" s="489" t="s">
        <v>554</v>
      </c>
    </row>
    <row r="412" spans="1:9" s="266" customFormat="1" ht="51" x14ac:dyDescent="0.2">
      <c r="A412" s="489">
        <v>408</v>
      </c>
      <c r="B412" s="270" t="s">
        <v>509</v>
      </c>
      <c r="C412" s="489" t="s">
        <v>225</v>
      </c>
      <c r="D412" s="271">
        <v>120</v>
      </c>
      <c r="E412" s="272">
        <v>44431</v>
      </c>
      <c r="F412" s="270" t="s">
        <v>546</v>
      </c>
      <c r="G412" s="270">
        <v>29</v>
      </c>
      <c r="H412" s="270" t="s">
        <v>547</v>
      </c>
      <c r="I412" s="489" t="s">
        <v>554</v>
      </c>
    </row>
    <row r="413" spans="1:9" s="266" customFormat="1" ht="51" x14ac:dyDescent="0.2">
      <c r="A413" s="489">
        <v>409</v>
      </c>
      <c r="B413" s="270" t="s">
        <v>509</v>
      </c>
      <c r="C413" s="489" t="s">
        <v>225</v>
      </c>
      <c r="D413" s="271">
        <v>120</v>
      </c>
      <c r="E413" s="272">
        <v>44431</v>
      </c>
      <c r="F413" s="270" t="s">
        <v>546</v>
      </c>
      <c r="G413" s="270">
        <v>29</v>
      </c>
      <c r="H413" s="270" t="s">
        <v>547</v>
      </c>
      <c r="I413" s="489" t="s">
        <v>554</v>
      </c>
    </row>
    <row r="414" spans="1:9" s="266" customFormat="1" ht="51" x14ac:dyDescent="0.2">
      <c r="A414" s="489">
        <v>410</v>
      </c>
      <c r="B414" s="270" t="s">
        <v>509</v>
      </c>
      <c r="C414" s="489" t="s">
        <v>225</v>
      </c>
      <c r="D414" s="271">
        <v>120</v>
      </c>
      <c r="E414" s="272">
        <v>44431</v>
      </c>
      <c r="F414" s="270" t="s">
        <v>546</v>
      </c>
      <c r="G414" s="270">
        <v>29</v>
      </c>
      <c r="H414" s="270" t="s">
        <v>547</v>
      </c>
      <c r="I414" s="489" t="s">
        <v>554</v>
      </c>
    </row>
    <row r="415" spans="1:9" s="266" customFormat="1" ht="51" x14ac:dyDescent="0.2">
      <c r="A415" s="489">
        <v>411</v>
      </c>
      <c r="B415" s="270" t="s">
        <v>509</v>
      </c>
      <c r="C415" s="489" t="s">
        <v>225</v>
      </c>
      <c r="D415" s="271">
        <v>120</v>
      </c>
      <c r="E415" s="272">
        <v>44431</v>
      </c>
      <c r="F415" s="270" t="s">
        <v>546</v>
      </c>
      <c r="G415" s="270">
        <v>29</v>
      </c>
      <c r="H415" s="270" t="s">
        <v>547</v>
      </c>
      <c r="I415" s="489" t="s">
        <v>554</v>
      </c>
    </row>
    <row r="416" spans="1:9" s="266" customFormat="1" ht="51" x14ac:dyDescent="0.2">
      <c r="A416" s="489">
        <v>412</v>
      </c>
      <c r="B416" s="270" t="s">
        <v>509</v>
      </c>
      <c r="C416" s="489" t="s">
        <v>225</v>
      </c>
      <c r="D416" s="271">
        <v>120</v>
      </c>
      <c r="E416" s="272">
        <v>44431</v>
      </c>
      <c r="F416" s="270" t="s">
        <v>546</v>
      </c>
      <c r="G416" s="270">
        <v>29</v>
      </c>
      <c r="H416" s="270" t="s">
        <v>547</v>
      </c>
      <c r="I416" s="489" t="s">
        <v>554</v>
      </c>
    </row>
    <row r="417" spans="1:9" s="266" customFormat="1" ht="25.5" x14ac:dyDescent="0.2">
      <c r="A417" s="489">
        <v>413</v>
      </c>
      <c r="B417" s="270" t="s">
        <v>510</v>
      </c>
      <c r="C417" s="489" t="s">
        <v>225</v>
      </c>
      <c r="D417" s="271">
        <v>9000</v>
      </c>
      <c r="E417" s="272">
        <v>44442</v>
      </c>
      <c r="F417" s="270" t="s">
        <v>548</v>
      </c>
      <c r="G417" s="270">
        <v>69</v>
      </c>
      <c r="H417" s="270" t="s">
        <v>469</v>
      </c>
      <c r="I417" s="489" t="s">
        <v>555</v>
      </c>
    </row>
    <row r="418" spans="1:9" s="266" customFormat="1" ht="38.25" x14ac:dyDescent="0.2">
      <c r="A418" s="489">
        <v>414</v>
      </c>
      <c r="B418" s="270" t="s">
        <v>511</v>
      </c>
      <c r="C418" s="270" t="s">
        <v>233</v>
      </c>
      <c r="D418" s="271">
        <v>306.39999999999998</v>
      </c>
      <c r="E418" s="272">
        <v>44454</v>
      </c>
      <c r="F418" s="270" t="s">
        <v>543</v>
      </c>
      <c r="G418" s="270">
        <v>25995</v>
      </c>
      <c r="H418" s="270" t="s">
        <v>496</v>
      </c>
      <c r="I418" s="489" t="s">
        <v>556</v>
      </c>
    </row>
    <row r="419" spans="1:9" s="266" customFormat="1" ht="38.25" x14ac:dyDescent="0.2">
      <c r="A419" s="489">
        <v>415</v>
      </c>
      <c r="B419" s="270" t="s">
        <v>511</v>
      </c>
      <c r="C419" s="270" t="s">
        <v>233</v>
      </c>
      <c r="D419" s="271">
        <v>306.39999999999998</v>
      </c>
      <c r="E419" s="272">
        <v>44454</v>
      </c>
      <c r="F419" s="270" t="s">
        <v>543</v>
      </c>
      <c r="G419" s="270">
        <v>25995</v>
      </c>
      <c r="H419" s="270" t="s">
        <v>496</v>
      </c>
      <c r="I419" s="489" t="s">
        <v>556</v>
      </c>
    </row>
    <row r="420" spans="1:9" s="266" customFormat="1" ht="38.25" x14ac:dyDescent="0.2">
      <c r="A420" s="489">
        <v>416</v>
      </c>
      <c r="B420" s="270" t="s">
        <v>511</v>
      </c>
      <c r="C420" s="270" t="s">
        <v>233</v>
      </c>
      <c r="D420" s="271">
        <v>306.39999999999998</v>
      </c>
      <c r="E420" s="272">
        <v>44454</v>
      </c>
      <c r="F420" s="270" t="s">
        <v>543</v>
      </c>
      <c r="G420" s="270">
        <v>25995</v>
      </c>
      <c r="H420" s="270" t="s">
        <v>496</v>
      </c>
      <c r="I420" s="489" t="s">
        <v>556</v>
      </c>
    </row>
    <row r="421" spans="1:9" s="266" customFormat="1" ht="38.25" x14ac:dyDescent="0.2">
      <c r="A421" s="489">
        <v>417</v>
      </c>
      <c r="B421" s="270" t="s">
        <v>511</v>
      </c>
      <c r="C421" s="270" t="s">
        <v>233</v>
      </c>
      <c r="D421" s="271">
        <v>306.39999999999998</v>
      </c>
      <c r="E421" s="272">
        <v>44454</v>
      </c>
      <c r="F421" s="270" t="s">
        <v>543</v>
      </c>
      <c r="G421" s="270">
        <v>25995</v>
      </c>
      <c r="H421" s="270" t="s">
        <v>496</v>
      </c>
      <c r="I421" s="489" t="s">
        <v>556</v>
      </c>
    </row>
    <row r="422" spans="1:9" s="266" customFormat="1" ht="38.25" x14ac:dyDescent="0.2">
      <c r="A422" s="489">
        <v>418</v>
      </c>
      <c r="B422" s="270" t="s">
        <v>511</v>
      </c>
      <c r="C422" s="270" t="s">
        <v>233</v>
      </c>
      <c r="D422" s="271">
        <v>306.39999999999998</v>
      </c>
      <c r="E422" s="272">
        <v>44454</v>
      </c>
      <c r="F422" s="270" t="s">
        <v>543</v>
      </c>
      <c r="G422" s="270">
        <v>25995</v>
      </c>
      <c r="H422" s="270" t="s">
        <v>496</v>
      </c>
      <c r="I422" s="489" t="s">
        <v>556</v>
      </c>
    </row>
    <row r="423" spans="1:9" s="266" customFormat="1" ht="38.25" x14ac:dyDescent="0.2">
      <c r="A423" s="489">
        <v>419</v>
      </c>
      <c r="B423" s="270" t="s">
        <v>512</v>
      </c>
      <c r="C423" s="270" t="s">
        <v>233</v>
      </c>
      <c r="D423" s="271">
        <v>197.91</v>
      </c>
      <c r="E423" s="272">
        <v>44454</v>
      </c>
      <c r="F423" s="270" t="s">
        <v>543</v>
      </c>
      <c r="G423" s="270">
        <v>25995</v>
      </c>
      <c r="H423" s="270" t="s">
        <v>496</v>
      </c>
      <c r="I423" s="489" t="s">
        <v>556</v>
      </c>
    </row>
    <row r="424" spans="1:9" s="266" customFormat="1" ht="38.25" x14ac:dyDescent="0.2">
      <c r="A424" s="489">
        <v>420</v>
      </c>
      <c r="B424" s="270" t="s">
        <v>512</v>
      </c>
      <c r="C424" s="270" t="s">
        <v>233</v>
      </c>
      <c r="D424" s="271">
        <v>197.9</v>
      </c>
      <c r="E424" s="272">
        <v>44454</v>
      </c>
      <c r="F424" s="270" t="s">
        <v>543</v>
      </c>
      <c r="G424" s="270">
        <v>25995</v>
      </c>
      <c r="H424" s="270" t="s">
        <v>496</v>
      </c>
      <c r="I424" s="489" t="s">
        <v>556</v>
      </c>
    </row>
    <row r="425" spans="1:9" s="266" customFormat="1" ht="38.25" x14ac:dyDescent="0.2">
      <c r="A425" s="489">
        <v>421</v>
      </c>
      <c r="B425" s="270" t="s">
        <v>512</v>
      </c>
      <c r="C425" s="270" t="s">
        <v>233</v>
      </c>
      <c r="D425" s="271">
        <v>197.9</v>
      </c>
      <c r="E425" s="272">
        <v>44454</v>
      </c>
      <c r="F425" s="270" t="s">
        <v>543</v>
      </c>
      <c r="G425" s="270">
        <v>25995</v>
      </c>
      <c r="H425" s="270" t="s">
        <v>496</v>
      </c>
      <c r="I425" s="489" t="s">
        <v>556</v>
      </c>
    </row>
    <row r="426" spans="1:9" s="266" customFormat="1" ht="38.25" x14ac:dyDescent="0.2">
      <c r="A426" s="489">
        <v>422</v>
      </c>
      <c r="B426" s="270" t="s">
        <v>513</v>
      </c>
      <c r="C426" s="270" t="s">
        <v>233</v>
      </c>
      <c r="D426" s="271">
        <v>436.2</v>
      </c>
      <c r="E426" s="272">
        <v>44454</v>
      </c>
      <c r="F426" s="270" t="s">
        <v>543</v>
      </c>
      <c r="G426" s="270">
        <v>25995</v>
      </c>
      <c r="H426" s="270" t="s">
        <v>496</v>
      </c>
      <c r="I426" s="489" t="s">
        <v>556</v>
      </c>
    </row>
    <row r="427" spans="1:9" s="266" customFormat="1" ht="38.25" x14ac:dyDescent="0.2">
      <c r="A427" s="489">
        <v>423</v>
      </c>
      <c r="B427" s="270" t="s">
        <v>514</v>
      </c>
      <c r="C427" s="270" t="s">
        <v>233</v>
      </c>
      <c r="D427" s="271">
        <v>692.16</v>
      </c>
      <c r="E427" s="272">
        <v>44454</v>
      </c>
      <c r="F427" s="270" t="s">
        <v>543</v>
      </c>
      <c r="G427" s="270">
        <v>25995</v>
      </c>
      <c r="H427" s="270" t="s">
        <v>496</v>
      </c>
      <c r="I427" s="489" t="s">
        <v>556</v>
      </c>
    </row>
    <row r="428" spans="1:9" s="266" customFormat="1" ht="38.25" x14ac:dyDescent="0.2">
      <c r="A428" s="489">
        <v>424</v>
      </c>
      <c r="B428" s="270" t="s">
        <v>515</v>
      </c>
      <c r="C428" s="270" t="s">
        <v>233</v>
      </c>
      <c r="D428" s="271">
        <v>450.06</v>
      </c>
      <c r="E428" s="272">
        <v>44454</v>
      </c>
      <c r="F428" s="270" t="s">
        <v>543</v>
      </c>
      <c r="G428" s="270">
        <v>25995</v>
      </c>
      <c r="H428" s="270" t="s">
        <v>496</v>
      </c>
      <c r="I428" s="489" t="s">
        <v>556</v>
      </c>
    </row>
    <row r="429" spans="1:9" s="266" customFormat="1" ht="38.25" x14ac:dyDescent="0.2">
      <c r="A429" s="489">
        <v>425</v>
      </c>
      <c r="B429" s="270" t="s">
        <v>515</v>
      </c>
      <c r="C429" s="270" t="s">
        <v>233</v>
      </c>
      <c r="D429" s="271">
        <v>450.05</v>
      </c>
      <c r="E429" s="272">
        <v>44454</v>
      </c>
      <c r="F429" s="270" t="s">
        <v>543</v>
      </c>
      <c r="G429" s="270">
        <v>25995</v>
      </c>
      <c r="H429" s="270" t="s">
        <v>496</v>
      </c>
      <c r="I429" s="489" t="s">
        <v>556</v>
      </c>
    </row>
    <row r="430" spans="1:9" s="266" customFormat="1" ht="38.25" x14ac:dyDescent="0.2">
      <c r="A430" s="489">
        <v>426</v>
      </c>
      <c r="B430" s="270" t="s">
        <v>516</v>
      </c>
      <c r="C430" s="270" t="s">
        <v>233</v>
      </c>
      <c r="D430" s="271">
        <v>197.91</v>
      </c>
      <c r="E430" s="272">
        <v>44454</v>
      </c>
      <c r="F430" s="270" t="s">
        <v>543</v>
      </c>
      <c r="G430" s="270">
        <v>25995</v>
      </c>
      <c r="H430" s="270" t="s">
        <v>496</v>
      </c>
      <c r="I430" s="489" t="s">
        <v>556</v>
      </c>
    </row>
    <row r="431" spans="1:9" s="266" customFormat="1" ht="38.25" x14ac:dyDescent="0.2">
      <c r="A431" s="489">
        <v>427</v>
      </c>
      <c r="B431" s="270" t="s">
        <v>516</v>
      </c>
      <c r="C431" s="270" t="s">
        <v>233</v>
      </c>
      <c r="D431" s="271">
        <v>197.91</v>
      </c>
      <c r="E431" s="272">
        <v>44454</v>
      </c>
      <c r="F431" s="270" t="s">
        <v>543</v>
      </c>
      <c r="G431" s="270">
        <v>25995</v>
      </c>
      <c r="H431" s="270" t="s">
        <v>496</v>
      </c>
      <c r="I431" s="489" t="s">
        <v>556</v>
      </c>
    </row>
    <row r="432" spans="1:9" s="266" customFormat="1" ht="38.25" x14ac:dyDescent="0.2">
      <c r="A432" s="489">
        <v>428</v>
      </c>
      <c r="B432" s="270" t="s">
        <v>516</v>
      </c>
      <c r="C432" s="270" t="s">
        <v>233</v>
      </c>
      <c r="D432" s="271">
        <v>197.91</v>
      </c>
      <c r="E432" s="272">
        <v>44454</v>
      </c>
      <c r="F432" s="270" t="s">
        <v>543</v>
      </c>
      <c r="G432" s="270">
        <v>25995</v>
      </c>
      <c r="H432" s="270" t="s">
        <v>496</v>
      </c>
      <c r="I432" s="489" t="s">
        <v>556</v>
      </c>
    </row>
    <row r="433" spans="1:9" s="266" customFormat="1" ht="38.25" x14ac:dyDescent="0.2">
      <c r="A433" s="489">
        <v>429</v>
      </c>
      <c r="B433" s="270" t="s">
        <v>516</v>
      </c>
      <c r="C433" s="270" t="s">
        <v>233</v>
      </c>
      <c r="D433" s="271">
        <v>197.91</v>
      </c>
      <c r="E433" s="272">
        <v>44454</v>
      </c>
      <c r="F433" s="270" t="s">
        <v>543</v>
      </c>
      <c r="G433" s="270">
        <v>25995</v>
      </c>
      <c r="H433" s="270" t="s">
        <v>496</v>
      </c>
      <c r="I433" s="489" t="s">
        <v>556</v>
      </c>
    </row>
    <row r="434" spans="1:9" s="266" customFormat="1" ht="38.25" x14ac:dyDescent="0.2">
      <c r="A434" s="489">
        <v>430</v>
      </c>
      <c r="B434" s="270" t="s">
        <v>516</v>
      </c>
      <c r="C434" s="270" t="s">
        <v>233</v>
      </c>
      <c r="D434" s="271">
        <v>197.91</v>
      </c>
      <c r="E434" s="272">
        <v>44454</v>
      </c>
      <c r="F434" s="270" t="s">
        <v>543</v>
      </c>
      <c r="G434" s="270">
        <v>25995</v>
      </c>
      <c r="H434" s="270" t="s">
        <v>496</v>
      </c>
      <c r="I434" s="489" t="s">
        <v>556</v>
      </c>
    </row>
    <row r="435" spans="1:9" s="266" customFormat="1" ht="38.25" x14ac:dyDescent="0.2">
      <c r="A435" s="489">
        <v>431</v>
      </c>
      <c r="B435" s="270" t="s">
        <v>516</v>
      </c>
      <c r="C435" s="270" t="s">
        <v>233</v>
      </c>
      <c r="D435" s="271">
        <v>197.91</v>
      </c>
      <c r="E435" s="272">
        <v>44454</v>
      </c>
      <c r="F435" s="270" t="s">
        <v>543</v>
      </c>
      <c r="G435" s="270">
        <v>25995</v>
      </c>
      <c r="H435" s="270" t="s">
        <v>496</v>
      </c>
      <c r="I435" s="489" t="s">
        <v>556</v>
      </c>
    </row>
    <row r="436" spans="1:9" s="266" customFormat="1" ht="38.25" x14ac:dyDescent="0.2">
      <c r="A436" s="489">
        <v>432</v>
      </c>
      <c r="B436" s="270" t="s">
        <v>516</v>
      </c>
      <c r="C436" s="270" t="s">
        <v>233</v>
      </c>
      <c r="D436" s="271">
        <v>197.91</v>
      </c>
      <c r="E436" s="272">
        <v>44454</v>
      </c>
      <c r="F436" s="270" t="s">
        <v>543</v>
      </c>
      <c r="G436" s="270">
        <v>25995</v>
      </c>
      <c r="H436" s="270" t="s">
        <v>496</v>
      </c>
      <c r="I436" s="489" t="s">
        <v>556</v>
      </c>
    </row>
    <row r="437" spans="1:9" s="266" customFormat="1" ht="38.25" x14ac:dyDescent="0.2">
      <c r="A437" s="489">
        <v>433</v>
      </c>
      <c r="B437" s="270" t="s">
        <v>516</v>
      </c>
      <c r="C437" s="270" t="s">
        <v>233</v>
      </c>
      <c r="D437" s="271">
        <v>197.91</v>
      </c>
      <c r="E437" s="272">
        <v>44454</v>
      </c>
      <c r="F437" s="270" t="s">
        <v>543</v>
      </c>
      <c r="G437" s="270">
        <v>25995</v>
      </c>
      <c r="H437" s="270" t="s">
        <v>496</v>
      </c>
      <c r="I437" s="489" t="s">
        <v>556</v>
      </c>
    </row>
    <row r="438" spans="1:9" s="266" customFormat="1" ht="38.25" x14ac:dyDescent="0.2">
      <c r="A438" s="489">
        <v>434</v>
      </c>
      <c r="B438" s="270" t="s">
        <v>516</v>
      </c>
      <c r="C438" s="270" t="s">
        <v>233</v>
      </c>
      <c r="D438" s="271">
        <v>197.91</v>
      </c>
      <c r="E438" s="272">
        <v>44454</v>
      </c>
      <c r="F438" s="270" t="s">
        <v>543</v>
      </c>
      <c r="G438" s="270">
        <v>25995</v>
      </c>
      <c r="H438" s="270" t="s">
        <v>496</v>
      </c>
      <c r="I438" s="489" t="s">
        <v>556</v>
      </c>
    </row>
    <row r="439" spans="1:9" s="266" customFormat="1" ht="38.25" x14ac:dyDescent="0.2">
      <c r="A439" s="489">
        <v>435</v>
      </c>
      <c r="B439" s="270" t="s">
        <v>516</v>
      </c>
      <c r="C439" s="270" t="s">
        <v>233</v>
      </c>
      <c r="D439" s="271">
        <v>197.91</v>
      </c>
      <c r="E439" s="272">
        <v>44454</v>
      </c>
      <c r="F439" s="270" t="s">
        <v>543</v>
      </c>
      <c r="G439" s="270">
        <v>25995</v>
      </c>
      <c r="H439" s="270" t="s">
        <v>496</v>
      </c>
      <c r="I439" s="489" t="s">
        <v>556</v>
      </c>
    </row>
    <row r="440" spans="1:9" s="266" customFormat="1" ht="38.25" x14ac:dyDescent="0.2">
      <c r="A440" s="489">
        <v>436</v>
      </c>
      <c r="B440" s="270" t="s">
        <v>516</v>
      </c>
      <c r="C440" s="270" t="s">
        <v>233</v>
      </c>
      <c r="D440" s="271">
        <v>197.91</v>
      </c>
      <c r="E440" s="272">
        <v>44454</v>
      </c>
      <c r="F440" s="270" t="s">
        <v>543</v>
      </c>
      <c r="G440" s="270">
        <v>25995</v>
      </c>
      <c r="H440" s="270" t="s">
        <v>496</v>
      </c>
      <c r="I440" s="489" t="s">
        <v>556</v>
      </c>
    </row>
    <row r="441" spans="1:9" s="266" customFormat="1" ht="38.25" x14ac:dyDescent="0.2">
      <c r="A441" s="489">
        <v>437</v>
      </c>
      <c r="B441" s="270" t="s">
        <v>516</v>
      </c>
      <c r="C441" s="270" t="s">
        <v>233</v>
      </c>
      <c r="D441" s="271">
        <v>197.91</v>
      </c>
      <c r="E441" s="272">
        <v>44454</v>
      </c>
      <c r="F441" s="270" t="s">
        <v>543</v>
      </c>
      <c r="G441" s="270">
        <v>25995</v>
      </c>
      <c r="H441" s="270" t="s">
        <v>496</v>
      </c>
      <c r="I441" s="489" t="s">
        <v>556</v>
      </c>
    </row>
    <row r="442" spans="1:9" s="266" customFormat="1" ht="38.25" x14ac:dyDescent="0.2">
      <c r="A442" s="489">
        <v>438</v>
      </c>
      <c r="B442" s="270" t="s">
        <v>516</v>
      </c>
      <c r="C442" s="270" t="s">
        <v>233</v>
      </c>
      <c r="D442" s="271">
        <v>197.9</v>
      </c>
      <c r="E442" s="272">
        <v>44454</v>
      </c>
      <c r="F442" s="270" t="s">
        <v>543</v>
      </c>
      <c r="G442" s="270">
        <v>25995</v>
      </c>
      <c r="H442" s="270" t="s">
        <v>496</v>
      </c>
      <c r="I442" s="489" t="s">
        <v>556</v>
      </c>
    </row>
    <row r="443" spans="1:9" s="266" customFormat="1" ht="38.25" x14ac:dyDescent="0.2">
      <c r="A443" s="489">
        <v>439</v>
      </c>
      <c r="B443" s="270" t="s">
        <v>516</v>
      </c>
      <c r="C443" s="270" t="s">
        <v>233</v>
      </c>
      <c r="D443" s="271">
        <v>197.9</v>
      </c>
      <c r="E443" s="272">
        <v>44454</v>
      </c>
      <c r="F443" s="270" t="s">
        <v>543</v>
      </c>
      <c r="G443" s="270">
        <v>25995</v>
      </c>
      <c r="H443" s="270" t="s">
        <v>496</v>
      </c>
      <c r="I443" s="489" t="s">
        <v>556</v>
      </c>
    </row>
    <row r="444" spans="1:9" s="266" customFormat="1" ht="38.25" x14ac:dyDescent="0.2">
      <c r="A444" s="489">
        <v>440</v>
      </c>
      <c r="B444" s="270" t="s">
        <v>516</v>
      </c>
      <c r="C444" s="270" t="s">
        <v>233</v>
      </c>
      <c r="D444" s="271">
        <v>197.9</v>
      </c>
      <c r="E444" s="272">
        <v>44454</v>
      </c>
      <c r="F444" s="270" t="s">
        <v>543</v>
      </c>
      <c r="G444" s="270">
        <v>25995</v>
      </c>
      <c r="H444" s="270" t="s">
        <v>496</v>
      </c>
      <c r="I444" s="489" t="s">
        <v>556</v>
      </c>
    </row>
    <row r="445" spans="1:9" s="266" customFormat="1" ht="38.25" x14ac:dyDescent="0.2">
      <c r="A445" s="489">
        <v>441</v>
      </c>
      <c r="B445" s="270" t="s">
        <v>516</v>
      </c>
      <c r="C445" s="270" t="s">
        <v>233</v>
      </c>
      <c r="D445" s="271">
        <v>197.9</v>
      </c>
      <c r="E445" s="272">
        <v>44454</v>
      </c>
      <c r="F445" s="270" t="s">
        <v>543</v>
      </c>
      <c r="G445" s="270">
        <v>25995</v>
      </c>
      <c r="H445" s="270" t="s">
        <v>496</v>
      </c>
      <c r="I445" s="489" t="s">
        <v>556</v>
      </c>
    </row>
    <row r="446" spans="1:9" s="266" customFormat="1" ht="38.25" x14ac:dyDescent="0.2">
      <c r="A446" s="489">
        <v>442</v>
      </c>
      <c r="B446" s="270" t="s">
        <v>516</v>
      </c>
      <c r="C446" s="270" t="s">
        <v>233</v>
      </c>
      <c r="D446" s="271">
        <v>197.9</v>
      </c>
      <c r="E446" s="272">
        <v>44454</v>
      </c>
      <c r="F446" s="270" t="s">
        <v>543</v>
      </c>
      <c r="G446" s="270">
        <v>25995</v>
      </c>
      <c r="H446" s="270" t="s">
        <v>496</v>
      </c>
      <c r="I446" s="489" t="s">
        <v>556</v>
      </c>
    </row>
    <row r="447" spans="1:9" s="266" customFormat="1" ht="38.25" x14ac:dyDescent="0.2">
      <c r="A447" s="489">
        <v>443</v>
      </c>
      <c r="B447" s="270" t="s">
        <v>516</v>
      </c>
      <c r="C447" s="270" t="s">
        <v>233</v>
      </c>
      <c r="D447" s="271">
        <v>197.9</v>
      </c>
      <c r="E447" s="272">
        <v>44454</v>
      </c>
      <c r="F447" s="270" t="s">
        <v>543</v>
      </c>
      <c r="G447" s="270">
        <v>25995</v>
      </c>
      <c r="H447" s="270" t="s">
        <v>496</v>
      </c>
      <c r="I447" s="489" t="s">
        <v>556</v>
      </c>
    </row>
    <row r="448" spans="1:9" s="266" customFormat="1" ht="38.25" x14ac:dyDescent="0.2">
      <c r="A448" s="489">
        <v>444</v>
      </c>
      <c r="B448" s="270" t="s">
        <v>516</v>
      </c>
      <c r="C448" s="270" t="s">
        <v>233</v>
      </c>
      <c r="D448" s="271">
        <v>197.9</v>
      </c>
      <c r="E448" s="272">
        <v>44454</v>
      </c>
      <c r="F448" s="270" t="s">
        <v>543</v>
      </c>
      <c r="G448" s="270">
        <v>25995</v>
      </c>
      <c r="H448" s="270" t="s">
        <v>496</v>
      </c>
      <c r="I448" s="489" t="s">
        <v>556</v>
      </c>
    </row>
    <row r="449" spans="1:9" s="266" customFormat="1" ht="38.25" x14ac:dyDescent="0.2">
      <c r="A449" s="489">
        <v>445</v>
      </c>
      <c r="B449" s="270" t="s">
        <v>516</v>
      </c>
      <c r="C449" s="270" t="s">
        <v>233</v>
      </c>
      <c r="D449" s="271">
        <v>197.9</v>
      </c>
      <c r="E449" s="272">
        <v>44454</v>
      </c>
      <c r="F449" s="270" t="s">
        <v>543</v>
      </c>
      <c r="G449" s="270">
        <v>25995</v>
      </c>
      <c r="H449" s="270" t="s">
        <v>496</v>
      </c>
      <c r="I449" s="489" t="s">
        <v>556</v>
      </c>
    </row>
    <row r="450" spans="1:9" s="266" customFormat="1" ht="38.25" x14ac:dyDescent="0.2">
      <c r="A450" s="489">
        <v>446</v>
      </c>
      <c r="B450" s="270" t="s">
        <v>516</v>
      </c>
      <c r="C450" s="270" t="s">
        <v>233</v>
      </c>
      <c r="D450" s="271">
        <v>197.9</v>
      </c>
      <c r="E450" s="272">
        <v>44454</v>
      </c>
      <c r="F450" s="270" t="s">
        <v>543</v>
      </c>
      <c r="G450" s="270">
        <v>25995</v>
      </c>
      <c r="H450" s="270" t="s">
        <v>496</v>
      </c>
      <c r="I450" s="489" t="s">
        <v>556</v>
      </c>
    </row>
    <row r="451" spans="1:9" s="266" customFormat="1" ht="38.25" x14ac:dyDescent="0.2">
      <c r="A451" s="489">
        <v>447</v>
      </c>
      <c r="B451" s="270" t="s">
        <v>516</v>
      </c>
      <c r="C451" s="270" t="s">
        <v>233</v>
      </c>
      <c r="D451" s="271">
        <v>197.9</v>
      </c>
      <c r="E451" s="272">
        <v>44454</v>
      </c>
      <c r="F451" s="270" t="s">
        <v>543</v>
      </c>
      <c r="G451" s="270">
        <v>25995</v>
      </c>
      <c r="H451" s="270" t="s">
        <v>496</v>
      </c>
      <c r="I451" s="489" t="s">
        <v>556</v>
      </c>
    </row>
    <row r="452" spans="1:9" s="266" customFormat="1" ht="38.25" x14ac:dyDescent="0.2">
      <c r="A452" s="489">
        <v>448</v>
      </c>
      <c r="B452" s="270" t="s">
        <v>516</v>
      </c>
      <c r="C452" s="270" t="s">
        <v>233</v>
      </c>
      <c r="D452" s="271">
        <v>197.9</v>
      </c>
      <c r="E452" s="272">
        <v>44454</v>
      </c>
      <c r="F452" s="270" t="s">
        <v>543</v>
      </c>
      <c r="G452" s="270">
        <v>25995</v>
      </c>
      <c r="H452" s="270" t="s">
        <v>496</v>
      </c>
      <c r="I452" s="489" t="s">
        <v>556</v>
      </c>
    </row>
    <row r="453" spans="1:9" s="266" customFormat="1" ht="38.25" x14ac:dyDescent="0.2">
      <c r="A453" s="489">
        <v>449</v>
      </c>
      <c r="B453" s="270" t="s">
        <v>516</v>
      </c>
      <c r="C453" s="270" t="s">
        <v>233</v>
      </c>
      <c r="D453" s="271">
        <v>197.9</v>
      </c>
      <c r="E453" s="272">
        <v>44454</v>
      </c>
      <c r="F453" s="270" t="s">
        <v>543</v>
      </c>
      <c r="G453" s="270">
        <v>25995</v>
      </c>
      <c r="H453" s="270" t="s">
        <v>496</v>
      </c>
      <c r="I453" s="489" t="s">
        <v>556</v>
      </c>
    </row>
    <row r="454" spans="1:9" s="266" customFormat="1" ht="38.25" x14ac:dyDescent="0.2">
      <c r="A454" s="489">
        <v>450</v>
      </c>
      <c r="B454" s="270" t="s">
        <v>516</v>
      </c>
      <c r="C454" s="270" t="s">
        <v>233</v>
      </c>
      <c r="D454" s="271">
        <v>197.9</v>
      </c>
      <c r="E454" s="272">
        <v>44454</v>
      </c>
      <c r="F454" s="270" t="s">
        <v>543</v>
      </c>
      <c r="G454" s="270">
        <v>25995</v>
      </c>
      <c r="H454" s="270" t="s">
        <v>496</v>
      </c>
      <c r="I454" s="489" t="s">
        <v>556</v>
      </c>
    </row>
    <row r="455" spans="1:9" s="266" customFormat="1" ht="38.25" x14ac:dyDescent="0.2">
      <c r="A455" s="489">
        <v>451</v>
      </c>
      <c r="B455" s="270" t="s">
        <v>516</v>
      </c>
      <c r="C455" s="270" t="s">
        <v>233</v>
      </c>
      <c r="D455" s="271">
        <v>197.9</v>
      </c>
      <c r="E455" s="272">
        <v>44454</v>
      </c>
      <c r="F455" s="270" t="s">
        <v>543</v>
      </c>
      <c r="G455" s="270">
        <v>25995</v>
      </c>
      <c r="H455" s="270" t="s">
        <v>496</v>
      </c>
      <c r="I455" s="489" t="s">
        <v>556</v>
      </c>
    </row>
    <row r="456" spans="1:9" s="266" customFormat="1" ht="38.25" x14ac:dyDescent="0.2">
      <c r="A456" s="489">
        <v>452</v>
      </c>
      <c r="B456" s="270" t="s">
        <v>516</v>
      </c>
      <c r="C456" s="270" t="s">
        <v>233</v>
      </c>
      <c r="D456" s="271">
        <v>197.9</v>
      </c>
      <c r="E456" s="272">
        <v>44454</v>
      </c>
      <c r="F456" s="270" t="s">
        <v>543</v>
      </c>
      <c r="G456" s="270">
        <v>25995</v>
      </c>
      <c r="H456" s="270" t="s">
        <v>496</v>
      </c>
      <c r="I456" s="489" t="s">
        <v>556</v>
      </c>
    </row>
    <row r="457" spans="1:9" s="266" customFormat="1" ht="38.25" x14ac:dyDescent="0.2">
      <c r="A457" s="489">
        <v>453</v>
      </c>
      <c r="B457" s="270" t="s">
        <v>516</v>
      </c>
      <c r="C457" s="270" t="s">
        <v>233</v>
      </c>
      <c r="D457" s="271">
        <v>197.9</v>
      </c>
      <c r="E457" s="272">
        <v>44454</v>
      </c>
      <c r="F457" s="270" t="s">
        <v>543</v>
      </c>
      <c r="G457" s="270">
        <v>25995</v>
      </c>
      <c r="H457" s="270" t="s">
        <v>496</v>
      </c>
      <c r="I457" s="489" t="s">
        <v>556</v>
      </c>
    </row>
    <row r="458" spans="1:9" s="266" customFormat="1" ht="38.25" x14ac:dyDescent="0.2">
      <c r="A458" s="489">
        <v>454</v>
      </c>
      <c r="B458" s="270" t="s">
        <v>516</v>
      </c>
      <c r="C458" s="270" t="s">
        <v>233</v>
      </c>
      <c r="D458" s="271">
        <v>197.9</v>
      </c>
      <c r="E458" s="272">
        <v>44454</v>
      </c>
      <c r="F458" s="270" t="s">
        <v>543</v>
      </c>
      <c r="G458" s="270">
        <v>25995</v>
      </c>
      <c r="H458" s="270" t="s">
        <v>496</v>
      </c>
      <c r="I458" s="489" t="s">
        <v>556</v>
      </c>
    </row>
    <row r="459" spans="1:9" s="266" customFormat="1" ht="38.25" x14ac:dyDescent="0.2">
      <c r="A459" s="489">
        <v>455</v>
      </c>
      <c r="B459" s="270" t="s">
        <v>516</v>
      </c>
      <c r="C459" s="270" t="s">
        <v>233</v>
      </c>
      <c r="D459" s="271">
        <v>197.9</v>
      </c>
      <c r="E459" s="272">
        <v>44454</v>
      </c>
      <c r="F459" s="270" t="s">
        <v>543</v>
      </c>
      <c r="G459" s="270">
        <v>25995</v>
      </c>
      <c r="H459" s="270" t="s">
        <v>496</v>
      </c>
      <c r="I459" s="489" t="s">
        <v>556</v>
      </c>
    </row>
    <row r="460" spans="1:9" s="266" customFormat="1" ht="38.25" x14ac:dyDescent="0.2">
      <c r="A460" s="489">
        <v>456</v>
      </c>
      <c r="B460" s="270" t="s">
        <v>516</v>
      </c>
      <c r="C460" s="270" t="s">
        <v>233</v>
      </c>
      <c r="D460" s="271">
        <v>197.9</v>
      </c>
      <c r="E460" s="272">
        <v>44454</v>
      </c>
      <c r="F460" s="270" t="s">
        <v>543</v>
      </c>
      <c r="G460" s="270">
        <v>25995</v>
      </c>
      <c r="H460" s="270" t="s">
        <v>496</v>
      </c>
      <c r="I460" s="489" t="s">
        <v>556</v>
      </c>
    </row>
    <row r="461" spans="1:9" s="266" customFormat="1" ht="38.25" x14ac:dyDescent="0.2">
      <c r="A461" s="489">
        <v>457</v>
      </c>
      <c r="B461" s="270" t="s">
        <v>516</v>
      </c>
      <c r="C461" s="270" t="s">
        <v>233</v>
      </c>
      <c r="D461" s="271">
        <v>197.9</v>
      </c>
      <c r="E461" s="272">
        <v>44454</v>
      </c>
      <c r="F461" s="270" t="s">
        <v>543</v>
      </c>
      <c r="G461" s="270">
        <v>25995</v>
      </c>
      <c r="H461" s="270" t="s">
        <v>496</v>
      </c>
      <c r="I461" s="489" t="s">
        <v>556</v>
      </c>
    </row>
    <row r="462" spans="1:9" s="266" customFormat="1" ht="38.25" x14ac:dyDescent="0.2">
      <c r="A462" s="489">
        <v>458</v>
      </c>
      <c r="B462" s="270" t="s">
        <v>516</v>
      </c>
      <c r="C462" s="270" t="s">
        <v>233</v>
      </c>
      <c r="D462" s="271">
        <v>197.9</v>
      </c>
      <c r="E462" s="272">
        <v>44454</v>
      </c>
      <c r="F462" s="270" t="s">
        <v>543</v>
      </c>
      <c r="G462" s="270">
        <v>25995</v>
      </c>
      <c r="H462" s="270" t="s">
        <v>496</v>
      </c>
      <c r="I462" s="489" t="s">
        <v>556</v>
      </c>
    </row>
    <row r="463" spans="1:9" s="266" customFormat="1" ht="38.25" x14ac:dyDescent="0.2">
      <c r="A463" s="489">
        <v>459</v>
      </c>
      <c r="B463" s="270" t="s">
        <v>516</v>
      </c>
      <c r="C463" s="270" t="s">
        <v>233</v>
      </c>
      <c r="D463" s="271">
        <v>197.9</v>
      </c>
      <c r="E463" s="272">
        <v>44454</v>
      </c>
      <c r="F463" s="270" t="s">
        <v>543</v>
      </c>
      <c r="G463" s="270">
        <v>25995</v>
      </c>
      <c r="H463" s="270" t="s">
        <v>496</v>
      </c>
      <c r="I463" s="489" t="s">
        <v>556</v>
      </c>
    </row>
    <row r="464" spans="1:9" s="266" customFormat="1" ht="38.25" x14ac:dyDescent="0.2">
      <c r="A464" s="489">
        <v>460</v>
      </c>
      <c r="B464" s="270" t="s">
        <v>516</v>
      </c>
      <c r="C464" s="270" t="s">
        <v>233</v>
      </c>
      <c r="D464" s="271">
        <v>197.9</v>
      </c>
      <c r="E464" s="272">
        <v>44454</v>
      </c>
      <c r="F464" s="270" t="s">
        <v>543</v>
      </c>
      <c r="G464" s="270">
        <v>25995</v>
      </c>
      <c r="H464" s="270" t="s">
        <v>496</v>
      </c>
      <c r="I464" s="489" t="s">
        <v>556</v>
      </c>
    </row>
    <row r="465" spans="1:9" s="266" customFormat="1" ht="38.25" x14ac:dyDescent="0.2">
      <c r="A465" s="489">
        <v>461</v>
      </c>
      <c r="B465" s="270" t="s">
        <v>516</v>
      </c>
      <c r="C465" s="270" t="s">
        <v>233</v>
      </c>
      <c r="D465" s="271">
        <v>197.9</v>
      </c>
      <c r="E465" s="272">
        <v>44454</v>
      </c>
      <c r="F465" s="270" t="s">
        <v>543</v>
      </c>
      <c r="G465" s="270">
        <v>25995</v>
      </c>
      <c r="H465" s="270" t="s">
        <v>496</v>
      </c>
      <c r="I465" s="489" t="s">
        <v>556</v>
      </c>
    </row>
    <row r="466" spans="1:9" s="266" customFormat="1" ht="38.25" x14ac:dyDescent="0.2">
      <c r="A466" s="489">
        <v>462</v>
      </c>
      <c r="B466" s="270" t="s">
        <v>516</v>
      </c>
      <c r="C466" s="270" t="s">
        <v>233</v>
      </c>
      <c r="D466" s="271">
        <v>197.9</v>
      </c>
      <c r="E466" s="272">
        <v>44454</v>
      </c>
      <c r="F466" s="270" t="s">
        <v>543</v>
      </c>
      <c r="G466" s="270">
        <v>25995</v>
      </c>
      <c r="H466" s="270" t="s">
        <v>496</v>
      </c>
      <c r="I466" s="489" t="s">
        <v>556</v>
      </c>
    </row>
    <row r="467" spans="1:9" s="266" customFormat="1" ht="38.25" x14ac:dyDescent="0.2">
      <c r="A467" s="489">
        <v>463</v>
      </c>
      <c r="B467" s="270" t="s">
        <v>516</v>
      </c>
      <c r="C467" s="270" t="s">
        <v>233</v>
      </c>
      <c r="D467" s="271">
        <v>197.9</v>
      </c>
      <c r="E467" s="272">
        <v>44454</v>
      </c>
      <c r="F467" s="270" t="s">
        <v>543</v>
      </c>
      <c r="G467" s="270">
        <v>25995</v>
      </c>
      <c r="H467" s="270" t="s">
        <v>496</v>
      </c>
      <c r="I467" s="489" t="s">
        <v>556</v>
      </c>
    </row>
    <row r="468" spans="1:9" s="266" customFormat="1" ht="38.25" x14ac:dyDescent="0.2">
      <c r="A468" s="489">
        <v>464</v>
      </c>
      <c r="B468" s="270" t="s">
        <v>516</v>
      </c>
      <c r="C468" s="270" t="s">
        <v>233</v>
      </c>
      <c r="D468" s="271">
        <v>197.9</v>
      </c>
      <c r="E468" s="272">
        <v>44454</v>
      </c>
      <c r="F468" s="270" t="s">
        <v>543</v>
      </c>
      <c r="G468" s="270">
        <v>25995</v>
      </c>
      <c r="H468" s="270" t="s">
        <v>496</v>
      </c>
      <c r="I468" s="489" t="s">
        <v>556</v>
      </c>
    </row>
    <row r="469" spans="1:9" s="266" customFormat="1" ht="38.25" x14ac:dyDescent="0.2">
      <c r="A469" s="489">
        <v>465</v>
      </c>
      <c r="B469" s="270" t="s">
        <v>500</v>
      </c>
      <c r="C469" s="270" t="s">
        <v>233</v>
      </c>
      <c r="D469" s="271">
        <v>416.91</v>
      </c>
      <c r="E469" s="272">
        <v>44454</v>
      </c>
      <c r="F469" s="270" t="s">
        <v>543</v>
      </c>
      <c r="G469" s="270">
        <v>25995</v>
      </c>
      <c r="H469" s="270" t="s">
        <v>496</v>
      </c>
      <c r="I469" s="489" t="s">
        <v>556</v>
      </c>
    </row>
    <row r="470" spans="1:9" s="266" customFormat="1" ht="38.25" x14ac:dyDescent="0.2">
      <c r="A470" s="489">
        <v>466</v>
      </c>
      <c r="B470" s="270" t="s">
        <v>500</v>
      </c>
      <c r="C470" s="270" t="s">
        <v>233</v>
      </c>
      <c r="D470" s="271">
        <v>416.91</v>
      </c>
      <c r="E470" s="272">
        <v>44454</v>
      </c>
      <c r="F470" s="270" t="s">
        <v>543</v>
      </c>
      <c r="G470" s="270">
        <v>25995</v>
      </c>
      <c r="H470" s="270" t="s">
        <v>496</v>
      </c>
      <c r="I470" s="489" t="s">
        <v>556</v>
      </c>
    </row>
    <row r="471" spans="1:9" s="266" customFormat="1" ht="38.25" x14ac:dyDescent="0.2">
      <c r="A471" s="489">
        <v>467</v>
      </c>
      <c r="B471" s="270" t="s">
        <v>500</v>
      </c>
      <c r="C471" s="270" t="s">
        <v>233</v>
      </c>
      <c r="D471" s="271">
        <v>416.91</v>
      </c>
      <c r="E471" s="272">
        <v>44454</v>
      </c>
      <c r="F471" s="270" t="s">
        <v>543</v>
      </c>
      <c r="G471" s="270">
        <v>25995</v>
      </c>
      <c r="H471" s="270" t="s">
        <v>496</v>
      </c>
      <c r="I471" s="489" t="s">
        <v>556</v>
      </c>
    </row>
    <row r="472" spans="1:9" s="266" customFormat="1" ht="38.25" x14ac:dyDescent="0.2">
      <c r="A472" s="489">
        <v>468</v>
      </c>
      <c r="B472" s="270" t="s">
        <v>500</v>
      </c>
      <c r="C472" s="270" t="s">
        <v>233</v>
      </c>
      <c r="D472" s="271">
        <v>416.91</v>
      </c>
      <c r="E472" s="272">
        <v>44454</v>
      </c>
      <c r="F472" s="270" t="s">
        <v>543</v>
      </c>
      <c r="G472" s="270">
        <v>25995</v>
      </c>
      <c r="H472" s="270" t="s">
        <v>496</v>
      </c>
      <c r="I472" s="489" t="s">
        <v>556</v>
      </c>
    </row>
    <row r="473" spans="1:9" s="266" customFormat="1" ht="38.25" x14ac:dyDescent="0.2">
      <c r="A473" s="489">
        <v>469</v>
      </c>
      <c r="B473" s="270" t="s">
        <v>500</v>
      </c>
      <c r="C473" s="270" t="s">
        <v>233</v>
      </c>
      <c r="D473" s="271">
        <v>416.91</v>
      </c>
      <c r="E473" s="272">
        <v>44454</v>
      </c>
      <c r="F473" s="270" t="s">
        <v>543</v>
      </c>
      <c r="G473" s="270">
        <v>25995</v>
      </c>
      <c r="H473" s="270" t="s">
        <v>496</v>
      </c>
      <c r="I473" s="489" t="s">
        <v>556</v>
      </c>
    </row>
    <row r="474" spans="1:9" s="266" customFormat="1" ht="38.25" x14ac:dyDescent="0.2">
      <c r="A474" s="489">
        <v>470</v>
      </c>
      <c r="B474" s="270" t="s">
        <v>500</v>
      </c>
      <c r="C474" s="270" t="s">
        <v>233</v>
      </c>
      <c r="D474" s="271">
        <v>416.91</v>
      </c>
      <c r="E474" s="272">
        <v>44454</v>
      </c>
      <c r="F474" s="270" t="s">
        <v>543</v>
      </c>
      <c r="G474" s="270">
        <v>25995</v>
      </c>
      <c r="H474" s="270" t="s">
        <v>496</v>
      </c>
      <c r="I474" s="489" t="s">
        <v>556</v>
      </c>
    </row>
    <row r="475" spans="1:9" s="266" customFormat="1" ht="38.25" x14ac:dyDescent="0.2">
      <c r="A475" s="489">
        <v>471</v>
      </c>
      <c r="B475" s="270" t="s">
        <v>500</v>
      </c>
      <c r="C475" s="270" t="s">
        <v>233</v>
      </c>
      <c r="D475" s="271">
        <v>416.9</v>
      </c>
      <c r="E475" s="272">
        <v>44454</v>
      </c>
      <c r="F475" s="270" t="s">
        <v>543</v>
      </c>
      <c r="G475" s="270">
        <v>25995</v>
      </c>
      <c r="H475" s="270" t="s">
        <v>496</v>
      </c>
      <c r="I475" s="489" t="s">
        <v>556</v>
      </c>
    </row>
    <row r="476" spans="1:9" s="266" customFormat="1" ht="38.25" x14ac:dyDescent="0.2">
      <c r="A476" s="489">
        <v>472</v>
      </c>
      <c r="B476" s="270" t="s">
        <v>500</v>
      </c>
      <c r="C476" s="270" t="s">
        <v>233</v>
      </c>
      <c r="D476" s="271">
        <v>416.9</v>
      </c>
      <c r="E476" s="272">
        <v>44454</v>
      </c>
      <c r="F476" s="270" t="s">
        <v>543</v>
      </c>
      <c r="G476" s="270">
        <v>25995</v>
      </c>
      <c r="H476" s="270" t="s">
        <v>496</v>
      </c>
      <c r="I476" s="489" t="s">
        <v>556</v>
      </c>
    </row>
    <row r="477" spans="1:9" s="266" customFormat="1" ht="38.25" x14ac:dyDescent="0.2">
      <c r="A477" s="489">
        <v>473</v>
      </c>
      <c r="B477" s="270" t="s">
        <v>500</v>
      </c>
      <c r="C477" s="270" t="s">
        <v>233</v>
      </c>
      <c r="D477" s="271">
        <v>416.9</v>
      </c>
      <c r="E477" s="272">
        <v>44454</v>
      </c>
      <c r="F477" s="270" t="s">
        <v>543</v>
      </c>
      <c r="G477" s="270">
        <v>25995</v>
      </c>
      <c r="H477" s="270" t="s">
        <v>496</v>
      </c>
      <c r="I477" s="489" t="s">
        <v>556</v>
      </c>
    </row>
    <row r="478" spans="1:9" s="266" customFormat="1" ht="38.25" x14ac:dyDescent="0.2">
      <c r="A478" s="489">
        <v>474</v>
      </c>
      <c r="B478" s="270" t="s">
        <v>500</v>
      </c>
      <c r="C478" s="270" t="s">
        <v>233</v>
      </c>
      <c r="D478" s="271">
        <v>416.9</v>
      </c>
      <c r="E478" s="272">
        <v>44454</v>
      </c>
      <c r="F478" s="270" t="s">
        <v>543</v>
      </c>
      <c r="G478" s="270">
        <v>25995</v>
      </c>
      <c r="H478" s="270" t="s">
        <v>496</v>
      </c>
      <c r="I478" s="489" t="s">
        <v>556</v>
      </c>
    </row>
    <row r="479" spans="1:9" s="266" customFormat="1" ht="38.25" x14ac:dyDescent="0.2">
      <c r="A479" s="489">
        <v>475</v>
      </c>
      <c r="B479" s="270" t="s">
        <v>500</v>
      </c>
      <c r="C479" s="270" t="s">
        <v>233</v>
      </c>
      <c r="D479" s="271">
        <v>416.9</v>
      </c>
      <c r="E479" s="272">
        <v>44454</v>
      </c>
      <c r="F479" s="270" t="s">
        <v>543</v>
      </c>
      <c r="G479" s="270">
        <v>25995</v>
      </c>
      <c r="H479" s="270" t="s">
        <v>496</v>
      </c>
      <c r="I479" s="489" t="s">
        <v>556</v>
      </c>
    </row>
    <row r="480" spans="1:9" s="266" customFormat="1" ht="38.25" x14ac:dyDescent="0.2">
      <c r="A480" s="489">
        <v>476</v>
      </c>
      <c r="B480" s="270" t="s">
        <v>500</v>
      </c>
      <c r="C480" s="270" t="s">
        <v>233</v>
      </c>
      <c r="D480" s="271">
        <v>416.9</v>
      </c>
      <c r="E480" s="272">
        <v>44454</v>
      </c>
      <c r="F480" s="270" t="s">
        <v>543</v>
      </c>
      <c r="G480" s="270">
        <v>25995</v>
      </c>
      <c r="H480" s="270" t="s">
        <v>496</v>
      </c>
      <c r="I480" s="489" t="s">
        <v>556</v>
      </c>
    </row>
    <row r="481" spans="1:9" s="266" customFormat="1" ht="38.25" x14ac:dyDescent="0.2">
      <c r="A481" s="489">
        <v>477</v>
      </c>
      <c r="B481" s="270" t="s">
        <v>500</v>
      </c>
      <c r="C481" s="270" t="s">
        <v>233</v>
      </c>
      <c r="D481" s="271">
        <v>416.9</v>
      </c>
      <c r="E481" s="272">
        <v>44454</v>
      </c>
      <c r="F481" s="270" t="s">
        <v>543</v>
      </c>
      <c r="G481" s="270">
        <v>25995</v>
      </c>
      <c r="H481" s="270" t="s">
        <v>496</v>
      </c>
      <c r="I481" s="489" t="s">
        <v>556</v>
      </c>
    </row>
    <row r="482" spans="1:9" s="266" customFormat="1" ht="38.25" x14ac:dyDescent="0.2">
      <c r="A482" s="489">
        <v>478</v>
      </c>
      <c r="B482" s="270" t="s">
        <v>500</v>
      </c>
      <c r="C482" s="270" t="s">
        <v>233</v>
      </c>
      <c r="D482" s="271">
        <v>416.9</v>
      </c>
      <c r="E482" s="272">
        <v>44454</v>
      </c>
      <c r="F482" s="270" t="s">
        <v>543</v>
      </c>
      <c r="G482" s="270">
        <v>25995</v>
      </c>
      <c r="H482" s="270" t="s">
        <v>496</v>
      </c>
      <c r="I482" s="489" t="s">
        <v>556</v>
      </c>
    </row>
    <row r="483" spans="1:9" s="266" customFormat="1" ht="38.25" x14ac:dyDescent="0.2">
      <c r="A483" s="489">
        <v>479</v>
      </c>
      <c r="B483" s="270" t="s">
        <v>500</v>
      </c>
      <c r="C483" s="270" t="s">
        <v>233</v>
      </c>
      <c r="D483" s="271">
        <v>416.9</v>
      </c>
      <c r="E483" s="272">
        <v>44454</v>
      </c>
      <c r="F483" s="270" t="s">
        <v>543</v>
      </c>
      <c r="G483" s="270">
        <v>25995</v>
      </c>
      <c r="H483" s="270" t="s">
        <v>496</v>
      </c>
      <c r="I483" s="489" t="s">
        <v>556</v>
      </c>
    </row>
    <row r="484" spans="1:9" s="266" customFormat="1" ht="38.25" x14ac:dyDescent="0.2">
      <c r="A484" s="489">
        <v>480</v>
      </c>
      <c r="B484" s="270" t="s">
        <v>500</v>
      </c>
      <c r="C484" s="270" t="s">
        <v>233</v>
      </c>
      <c r="D484" s="271">
        <v>416.9</v>
      </c>
      <c r="E484" s="272">
        <v>44454</v>
      </c>
      <c r="F484" s="270" t="s">
        <v>543</v>
      </c>
      <c r="G484" s="270">
        <v>25995</v>
      </c>
      <c r="H484" s="270" t="s">
        <v>496</v>
      </c>
      <c r="I484" s="489" t="s">
        <v>556</v>
      </c>
    </row>
    <row r="485" spans="1:9" s="266" customFormat="1" ht="38.25" x14ac:dyDescent="0.2">
      <c r="A485" s="489">
        <v>481</v>
      </c>
      <c r="B485" s="270" t="s">
        <v>517</v>
      </c>
      <c r="C485" s="270" t="s">
        <v>233</v>
      </c>
      <c r="D485" s="271">
        <v>423.94</v>
      </c>
      <c r="E485" s="272">
        <v>44454</v>
      </c>
      <c r="F485" s="270" t="s">
        <v>543</v>
      </c>
      <c r="G485" s="270">
        <v>25995</v>
      </c>
      <c r="H485" s="270" t="s">
        <v>496</v>
      </c>
      <c r="I485" s="489" t="s">
        <v>556</v>
      </c>
    </row>
    <row r="486" spans="1:9" s="266" customFormat="1" ht="38.25" x14ac:dyDescent="0.2">
      <c r="A486" s="489">
        <v>482</v>
      </c>
      <c r="B486" s="270" t="s">
        <v>518</v>
      </c>
      <c r="C486" s="270" t="s">
        <v>233</v>
      </c>
      <c r="D486" s="271">
        <v>56.26</v>
      </c>
      <c r="E486" s="272">
        <v>44454</v>
      </c>
      <c r="F486" s="270" t="s">
        <v>543</v>
      </c>
      <c r="G486" s="270">
        <v>25995</v>
      </c>
      <c r="H486" s="270" t="s">
        <v>496</v>
      </c>
      <c r="I486" s="489" t="s">
        <v>556</v>
      </c>
    </row>
    <row r="487" spans="1:9" s="266" customFormat="1" ht="38.25" x14ac:dyDescent="0.2">
      <c r="A487" s="489">
        <v>483</v>
      </c>
      <c r="B487" s="270" t="s">
        <v>518</v>
      </c>
      <c r="C487" s="270" t="s">
        <v>233</v>
      </c>
      <c r="D487" s="271">
        <v>56.26</v>
      </c>
      <c r="E487" s="272">
        <v>44454</v>
      </c>
      <c r="F487" s="270" t="s">
        <v>543</v>
      </c>
      <c r="G487" s="270">
        <v>25995</v>
      </c>
      <c r="H487" s="270" t="s">
        <v>496</v>
      </c>
      <c r="I487" s="489" t="s">
        <v>556</v>
      </c>
    </row>
    <row r="488" spans="1:9" s="266" customFormat="1" ht="38.25" x14ac:dyDescent="0.2">
      <c r="A488" s="489">
        <v>484</v>
      </c>
      <c r="B488" s="270" t="s">
        <v>518</v>
      </c>
      <c r="C488" s="270" t="s">
        <v>233</v>
      </c>
      <c r="D488" s="271">
        <v>56.26</v>
      </c>
      <c r="E488" s="272">
        <v>44454</v>
      </c>
      <c r="F488" s="270" t="s">
        <v>543</v>
      </c>
      <c r="G488" s="270">
        <v>25995</v>
      </c>
      <c r="H488" s="270" t="s">
        <v>496</v>
      </c>
      <c r="I488" s="489" t="s">
        <v>556</v>
      </c>
    </row>
    <row r="489" spans="1:9" s="266" customFormat="1" ht="38.25" x14ac:dyDescent="0.2">
      <c r="A489" s="489">
        <v>485</v>
      </c>
      <c r="B489" s="270" t="s">
        <v>518</v>
      </c>
      <c r="C489" s="270" t="s">
        <v>233</v>
      </c>
      <c r="D489" s="271">
        <v>56.26</v>
      </c>
      <c r="E489" s="272">
        <v>44454</v>
      </c>
      <c r="F489" s="270" t="s">
        <v>543</v>
      </c>
      <c r="G489" s="270">
        <v>25995</v>
      </c>
      <c r="H489" s="270" t="s">
        <v>496</v>
      </c>
      <c r="I489" s="489" t="s">
        <v>556</v>
      </c>
    </row>
    <row r="490" spans="1:9" s="266" customFormat="1" ht="38.25" x14ac:dyDescent="0.2">
      <c r="A490" s="489">
        <v>486</v>
      </c>
      <c r="B490" s="270" t="s">
        <v>518</v>
      </c>
      <c r="C490" s="270" t="s">
        <v>233</v>
      </c>
      <c r="D490" s="271">
        <v>56.26</v>
      </c>
      <c r="E490" s="272">
        <v>44454</v>
      </c>
      <c r="F490" s="270" t="s">
        <v>543</v>
      </c>
      <c r="G490" s="270">
        <v>25995</v>
      </c>
      <c r="H490" s="270" t="s">
        <v>496</v>
      </c>
      <c r="I490" s="489" t="s">
        <v>556</v>
      </c>
    </row>
    <row r="491" spans="1:9" s="266" customFormat="1" ht="38.25" x14ac:dyDescent="0.2">
      <c r="A491" s="489">
        <v>487</v>
      </c>
      <c r="B491" s="270" t="s">
        <v>518</v>
      </c>
      <c r="C491" s="270" t="s">
        <v>233</v>
      </c>
      <c r="D491" s="271">
        <v>56.26</v>
      </c>
      <c r="E491" s="272">
        <v>44454</v>
      </c>
      <c r="F491" s="270" t="s">
        <v>543</v>
      </c>
      <c r="G491" s="270">
        <v>25995</v>
      </c>
      <c r="H491" s="270" t="s">
        <v>496</v>
      </c>
      <c r="I491" s="489" t="s">
        <v>556</v>
      </c>
    </row>
    <row r="492" spans="1:9" s="266" customFormat="1" ht="38.25" x14ac:dyDescent="0.2">
      <c r="A492" s="489">
        <v>488</v>
      </c>
      <c r="B492" s="270" t="s">
        <v>518</v>
      </c>
      <c r="C492" s="270" t="s">
        <v>233</v>
      </c>
      <c r="D492" s="271">
        <v>56.26</v>
      </c>
      <c r="E492" s="272">
        <v>44454</v>
      </c>
      <c r="F492" s="270" t="s">
        <v>543</v>
      </c>
      <c r="G492" s="270">
        <v>25995</v>
      </c>
      <c r="H492" s="270" t="s">
        <v>496</v>
      </c>
      <c r="I492" s="489" t="s">
        <v>556</v>
      </c>
    </row>
    <row r="493" spans="1:9" s="266" customFormat="1" ht="38.25" x14ac:dyDescent="0.2">
      <c r="A493" s="489">
        <v>489</v>
      </c>
      <c r="B493" s="270" t="s">
        <v>518</v>
      </c>
      <c r="C493" s="270" t="s">
        <v>233</v>
      </c>
      <c r="D493" s="271">
        <v>56.26</v>
      </c>
      <c r="E493" s="272">
        <v>44454</v>
      </c>
      <c r="F493" s="270" t="s">
        <v>543</v>
      </c>
      <c r="G493" s="270">
        <v>25995</v>
      </c>
      <c r="H493" s="270" t="s">
        <v>496</v>
      </c>
      <c r="I493" s="489" t="s">
        <v>556</v>
      </c>
    </row>
    <row r="494" spans="1:9" s="266" customFormat="1" ht="38.25" x14ac:dyDescent="0.2">
      <c r="A494" s="489">
        <v>490</v>
      </c>
      <c r="B494" s="270" t="s">
        <v>518</v>
      </c>
      <c r="C494" s="270" t="s">
        <v>233</v>
      </c>
      <c r="D494" s="271">
        <v>56.26</v>
      </c>
      <c r="E494" s="272">
        <v>44454</v>
      </c>
      <c r="F494" s="270" t="s">
        <v>543</v>
      </c>
      <c r="G494" s="270">
        <v>25995</v>
      </c>
      <c r="H494" s="270" t="s">
        <v>496</v>
      </c>
      <c r="I494" s="489" t="s">
        <v>556</v>
      </c>
    </row>
    <row r="495" spans="1:9" s="266" customFormat="1" ht="38.25" x14ac:dyDescent="0.2">
      <c r="A495" s="489">
        <v>491</v>
      </c>
      <c r="B495" s="270" t="s">
        <v>518</v>
      </c>
      <c r="C495" s="270" t="s">
        <v>233</v>
      </c>
      <c r="D495" s="271">
        <v>56.26</v>
      </c>
      <c r="E495" s="272">
        <v>44454</v>
      </c>
      <c r="F495" s="270" t="s">
        <v>543</v>
      </c>
      <c r="G495" s="270">
        <v>25995</v>
      </c>
      <c r="H495" s="270" t="s">
        <v>496</v>
      </c>
      <c r="I495" s="489" t="s">
        <v>556</v>
      </c>
    </row>
    <row r="496" spans="1:9" s="266" customFormat="1" ht="38.25" x14ac:dyDescent="0.2">
      <c r="A496" s="489">
        <v>492</v>
      </c>
      <c r="B496" s="270" t="s">
        <v>518</v>
      </c>
      <c r="C496" s="270" t="s">
        <v>233</v>
      </c>
      <c r="D496" s="271">
        <v>56.26</v>
      </c>
      <c r="E496" s="272">
        <v>44454</v>
      </c>
      <c r="F496" s="270" t="s">
        <v>543</v>
      </c>
      <c r="G496" s="270">
        <v>25995</v>
      </c>
      <c r="H496" s="270" t="s">
        <v>496</v>
      </c>
      <c r="I496" s="489" t="s">
        <v>556</v>
      </c>
    </row>
    <row r="497" spans="1:9" s="266" customFormat="1" ht="38.25" x14ac:dyDescent="0.2">
      <c r="A497" s="489">
        <v>493</v>
      </c>
      <c r="B497" s="270" t="s">
        <v>518</v>
      </c>
      <c r="C497" s="270" t="s">
        <v>233</v>
      </c>
      <c r="D497" s="271">
        <v>56.26</v>
      </c>
      <c r="E497" s="272">
        <v>44454</v>
      </c>
      <c r="F497" s="270" t="s">
        <v>543</v>
      </c>
      <c r="G497" s="270">
        <v>25995</v>
      </c>
      <c r="H497" s="270" t="s">
        <v>496</v>
      </c>
      <c r="I497" s="489" t="s">
        <v>556</v>
      </c>
    </row>
    <row r="498" spans="1:9" s="266" customFormat="1" ht="38.25" x14ac:dyDescent="0.2">
      <c r="A498" s="489">
        <v>494</v>
      </c>
      <c r="B498" s="270" t="s">
        <v>518</v>
      </c>
      <c r="C498" s="270" t="s">
        <v>233</v>
      </c>
      <c r="D498" s="271">
        <v>56.26</v>
      </c>
      <c r="E498" s="272">
        <v>44454</v>
      </c>
      <c r="F498" s="270" t="s">
        <v>543</v>
      </c>
      <c r="G498" s="270">
        <v>25995</v>
      </c>
      <c r="H498" s="270" t="s">
        <v>496</v>
      </c>
      <c r="I498" s="489" t="s">
        <v>556</v>
      </c>
    </row>
    <row r="499" spans="1:9" s="266" customFormat="1" ht="38.25" x14ac:dyDescent="0.2">
      <c r="A499" s="489">
        <v>495</v>
      </c>
      <c r="B499" s="270" t="s">
        <v>518</v>
      </c>
      <c r="C499" s="270" t="s">
        <v>233</v>
      </c>
      <c r="D499" s="271">
        <v>56.26</v>
      </c>
      <c r="E499" s="272">
        <v>44454</v>
      </c>
      <c r="F499" s="270" t="s">
        <v>543</v>
      </c>
      <c r="G499" s="270">
        <v>25995</v>
      </c>
      <c r="H499" s="270" t="s">
        <v>496</v>
      </c>
      <c r="I499" s="489" t="s">
        <v>556</v>
      </c>
    </row>
    <row r="500" spans="1:9" s="266" customFormat="1" ht="38.25" x14ac:dyDescent="0.2">
      <c r="A500" s="489">
        <v>496</v>
      </c>
      <c r="B500" s="270" t="s">
        <v>518</v>
      </c>
      <c r="C500" s="270" t="s">
        <v>233</v>
      </c>
      <c r="D500" s="271">
        <v>56.26</v>
      </c>
      <c r="E500" s="272">
        <v>44454</v>
      </c>
      <c r="F500" s="270" t="s">
        <v>543</v>
      </c>
      <c r="G500" s="270">
        <v>25995</v>
      </c>
      <c r="H500" s="270" t="s">
        <v>496</v>
      </c>
      <c r="I500" s="489" t="s">
        <v>556</v>
      </c>
    </row>
    <row r="501" spans="1:9" s="266" customFormat="1" ht="38.25" x14ac:dyDescent="0.2">
      <c r="A501" s="489">
        <v>497</v>
      </c>
      <c r="B501" s="270" t="s">
        <v>518</v>
      </c>
      <c r="C501" s="270" t="s">
        <v>233</v>
      </c>
      <c r="D501" s="271">
        <v>56.26</v>
      </c>
      <c r="E501" s="272">
        <v>44454</v>
      </c>
      <c r="F501" s="270" t="s">
        <v>543</v>
      </c>
      <c r="G501" s="270">
        <v>25995</v>
      </c>
      <c r="H501" s="270" t="s">
        <v>496</v>
      </c>
      <c r="I501" s="489" t="s">
        <v>556</v>
      </c>
    </row>
    <row r="502" spans="1:9" s="266" customFormat="1" ht="38.25" x14ac:dyDescent="0.2">
      <c r="A502" s="489">
        <v>498</v>
      </c>
      <c r="B502" s="270" t="s">
        <v>518</v>
      </c>
      <c r="C502" s="270" t="s">
        <v>233</v>
      </c>
      <c r="D502" s="271">
        <v>56.26</v>
      </c>
      <c r="E502" s="272">
        <v>44454</v>
      </c>
      <c r="F502" s="270" t="s">
        <v>543</v>
      </c>
      <c r="G502" s="270">
        <v>25995</v>
      </c>
      <c r="H502" s="270" t="s">
        <v>496</v>
      </c>
      <c r="I502" s="489" t="s">
        <v>556</v>
      </c>
    </row>
    <row r="503" spans="1:9" s="266" customFormat="1" ht="38.25" x14ac:dyDescent="0.2">
      <c r="A503" s="489">
        <v>499</v>
      </c>
      <c r="B503" s="270" t="s">
        <v>518</v>
      </c>
      <c r="C503" s="270" t="s">
        <v>233</v>
      </c>
      <c r="D503" s="271">
        <v>56.26</v>
      </c>
      <c r="E503" s="272">
        <v>44454</v>
      </c>
      <c r="F503" s="270" t="s">
        <v>543</v>
      </c>
      <c r="G503" s="270">
        <v>25995</v>
      </c>
      <c r="H503" s="270" t="s">
        <v>496</v>
      </c>
      <c r="I503" s="489" t="s">
        <v>556</v>
      </c>
    </row>
    <row r="504" spans="1:9" s="266" customFormat="1" ht="38.25" x14ac:dyDescent="0.2">
      <c r="A504" s="489">
        <v>500</v>
      </c>
      <c r="B504" s="270" t="s">
        <v>518</v>
      </c>
      <c r="C504" s="270" t="s">
        <v>233</v>
      </c>
      <c r="D504" s="271">
        <v>56.26</v>
      </c>
      <c r="E504" s="272">
        <v>44454</v>
      </c>
      <c r="F504" s="270" t="s">
        <v>543</v>
      </c>
      <c r="G504" s="270">
        <v>25995</v>
      </c>
      <c r="H504" s="270" t="s">
        <v>496</v>
      </c>
      <c r="I504" s="489" t="s">
        <v>556</v>
      </c>
    </row>
    <row r="505" spans="1:9" s="266" customFormat="1" ht="38.25" x14ac:dyDescent="0.2">
      <c r="A505" s="489">
        <v>501</v>
      </c>
      <c r="B505" s="270" t="s">
        <v>518</v>
      </c>
      <c r="C505" s="270" t="s">
        <v>233</v>
      </c>
      <c r="D505" s="271">
        <v>56.26</v>
      </c>
      <c r="E505" s="272">
        <v>44454</v>
      </c>
      <c r="F505" s="270" t="s">
        <v>543</v>
      </c>
      <c r="G505" s="270">
        <v>25995</v>
      </c>
      <c r="H505" s="270" t="s">
        <v>496</v>
      </c>
      <c r="I505" s="489" t="s">
        <v>556</v>
      </c>
    </row>
    <row r="506" spans="1:9" s="266" customFormat="1" ht="38.25" x14ac:dyDescent="0.2">
      <c r="A506" s="489">
        <v>502</v>
      </c>
      <c r="B506" s="270" t="s">
        <v>518</v>
      </c>
      <c r="C506" s="270" t="s">
        <v>233</v>
      </c>
      <c r="D506" s="271">
        <v>56.26</v>
      </c>
      <c r="E506" s="272">
        <v>44454</v>
      </c>
      <c r="F506" s="270" t="s">
        <v>543</v>
      </c>
      <c r="G506" s="270">
        <v>25995</v>
      </c>
      <c r="H506" s="270" t="s">
        <v>496</v>
      </c>
      <c r="I506" s="489" t="s">
        <v>556</v>
      </c>
    </row>
    <row r="507" spans="1:9" s="266" customFormat="1" ht="38.25" x14ac:dyDescent="0.2">
      <c r="A507" s="489">
        <v>503</v>
      </c>
      <c r="B507" s="270" t="s">
        <v>518</v>
      </c>
      <c r="C507" s="270" t="s">
        <v>233</v>
      </c>
      <c r="D507" s="271">
        <v>56.26</v>
      </c>
      <c r="E507" s="272">
        <v>44454</v>
      </c>
      <c r="F507" s="270" t="s">
        <v>543</v>
      </c>
      <c r="G507" s="270">
        <v>25995</v>
      </c>
      <c r="H507" s="270" t="s">
        <v>496</v>
      </c>
      <c r="I507" s="489" t="s">
        <v>556</v>
      </c>
    </row>
    <row r="508" spans="1:9" s="266" customFormat="1" ht="38.25" x14ac:dyDescent="0.2">
      <c r="A508" s="489">
        <v>504</v>
      </c>
      <c r="B508" s="270" t="s">
        <v>518</v>
      </c>
      <c r="C508" s="270" t="s">
        <v>233</v>
      </c>
      <c r="D508" s="271">
        <v>56.26</v>
      </c>
      <c r="E508" s="272">
        <v>44454</v>
      </c>
      <c r="F508" s="270" t="s">
        <v>543</v>
      </c>
      <c r="G508" s="270">
        <v>25995</v>
      </c>
      <c r="H508" s="270" t="s">
        <v>496</v>
      </c>
      <c r="I508" s="489" t="s">
        <v>556</v>
      </c>
    </row>
    <row r="509" spans="1:9" s="266" customFormat="1" ht="38.25" x14ac:dyDescent="0.2">
      <c r="A509" s="489">
        <v>505</v>
      </c>
      <c r="B509" s="270" t="s">
        <v>518</v>
      </c>
      <c r="C509" s="270" t="s">
        <v>233</v>
      </c>
      <c r="D509" s="271">
        <v>56.26</v>
      </c>
      <c r="E509" s="272">
        <v>44454</v>
      </c>
      <c r="F509" s="270" t="s">
        <v>543</v>
      </c>
      <c r="G509" s="270">
        <v>25995</v>
      </c>
      <c r="H509" s="270" t="s">
        <v>496</v>
      </c>
      <c r="I509" s="489" t="s">
        <v>556</v>
      </c>
    </row>
    <row r="510" spans="1:9" s="266" customFormat="1" ht="38.25" x14ac:dyDescent="0.2">
      <c r="A510" s="489">
        <v>506</v>
      </c>
      <c r="B510" s="270" t="s">
        <v>518</v>
      </c>
      <c r="C510" s="270" t="s">
        <v>233</v>
      </c>
      <c r="D510" s="271">
        <v>56.26</v>
      </c>
      <c r="E510" s="272">
        <v>44454</v>
      </c>
      <c r="F510" s="270" t="s">
        <v>543</v>
      </c>
      <c r="G510" s="270">
        <v>25995</v>
      </c>
      <c r="H510" s="270" t="s">
        <v>496</v>
      </c>
      <c r="I510" s="489" t="s">
        <v>556</v>
      </c>
    </row>
    <row r="511" spans="1:9" s="266" customFormat="1" ht="38.25" x14ac:dyDescent="0.2">
      <c r="A511" s="489">
        <v>507</v>
      </c>
      <c r="B511" s="270" t="s">
        <v>518</v>
      </c>
      <c r="C511" s="270" t="s">
        <v>233</v>
      </c>
      <c r="D511" s="271">
        <v>56.26</v>
      </c>
      <c r="E511" s="272">
        <v>44454</v>
      </c>
      <c r="F511" s="270" t="s">
        <v>543</v>
      </c>
      <c r="G511" s="270">
        <v>25995</v>
      </c>
      <c r="H511" s="270" t="s">
        <v>496</v>
      </c>
      <c r="I511" s="489" t="s">
        <v>556</v>
      </c>
    </row>
    <row r="512" spans="1:9" s="266" customFormat="1" ht="38.25" x14ac:dyDescent="0.2">
      <c r="A512" s="489">
        <v>508</v>
      </c>
      <c r="B512" s="270" t="s">
        <v>518</v>
      </c>
      <c r="C512" s="270" t="s">
        <v>233</v>
      </c>
      <c r="D512" s="271">
        <v>56.26</v>
      </c>
      <c r="E512" s="272">
        <v>44454</v>
      </c>
      <c r="F512" s="270" t="s">
        <v>543</v>
      </c>
      <c r="G512" s="270">
        <v>25995</v>
      </c>
      <c r="H512" s="270" t="s">
        <v>496</v>
      </c>
      <c r="I512" s="489" t="s">
        <v>556</v>
      </c>
    </row>
    <row r="513" spans="1:9" s="266" customFormat="1" ht="38.25" x14ac:dyDescent="0.2">
      <c r="A513" s="489">
        <v>509</v>
      </c>
      <c r="B513" s="270" t="s">
        <v>518</v>
      </c>
      <c r="C513" s="270" t="s">
        <v>233</v>
      </c>
      <c r="D513" s="271">
        <v>56.26</v>
      </c>
      <c r="E513" s="272">
        <v>44454</v>
      </c>
      <c r="F513" s="270" t="s">
        <v>543</v>
      </c>
      <c r="G513" s="270">
        <v>25995</v>
      </c>
      <c r="H513" s="270" t="s">
        <v>496</v>
      </c>
      <c r="I513" s="489" t="s">
        <v>556</v>
      </c>
    </row>
    <row r="514" spans="1:9" s="266" customFormat="1" ht="38.25" x14ac:dyDescent="0.2">
      <c r="A514" s="489">
        <v>510</v>
      </c>
      <c r="B514" s="270" t="s">
        <v>518</v>
      </c>
      <c r="C514" s="270" t="s">
        <v>233</v>
      </c>
      <c r="D514" s="271">
        <v>56.25</v>
      </c>
      <c r="E514" s="272">
        <v>44454</v>
      </c>
      <c r="F514" s="270" t="s">
        <v>543</v>
      </c>
      <c r="G514" s="270">
        <v>25995</v>
      </c>
      <c r="H514" s="270" t="s">
        <v>496</v>
      </c>
      <c r="I514" s="489" t="s">
        <v>556</v>
      </c>
    </row>
    <row r="515" spans="1:9" s="266" customFormat="1" ht="38.25" x14ac:dyDescent="0.2">
      <c r="A515" s="489">
        <v>511</v>
      </c>
      <c r="B515" s="270" t="s">
        <v>518</v>
      </c>
      <c r="C515" s="270" t="s">
        <v>233</v>
      </c>
      <c r="D515" s="271">
        <v>56.25</v>
      </c>
      <c r="E515" s="272">
        <v>44454</v>
      </c>
      <c r="F515" s="270" t="s">
        <v>543</v>
      </c>
      <c r="G515" s="270">
        <v>25995</v>
      </c>
      <c r="H515" s="270" t="s">
        <v>496</v>
      </c>
      <c r="I515" s="489" t="s">
        <v>556</v>
      </c>
    </row>
    <row r="516" spans="1:9" s="266" customFormat="1" ht="38.25" x14ac:dyDescent="0.2">
      <c r="A516" s="489">
        <v>512</v>
      </c>
      <c r="B516" s="270" t="s">
        <v>518</v>
      </c>
      <c r="C516" s="270" t="s">
        <v>233</v>
      </c>
      <c r="D516" s="271">
        <v>56.25</v>
      </c>
      <c r="E516" s="272">
        <v>44454</v>
      </c>
      <c r="F516" s="270" t="s">
        <v>543</v>
      </c>
      <c r="G516" s="270">
        <v>25995</v>
      </c>
      <c r="H516" s="270" t="s">
        <v>496</v>
      </c>
      <c r="I516" s="489" t="s">
        <v>556</v>
      </c>
    </row>
    <row r="517" spans="1:9" s="266" customFormat="1" ht="38.25" x14ac:dyDescent="0.2">
      <c r="A517" s="489">
        <v>513</v>
      </c>
      <c r="B517" s="270" t="s">
        <v>518</v>
      </c>
      <c r="C517" s="270" t="s">
        <v>233</v>
      </c>
      <c r="D517" s="271">
        <v>56.25</v>
      </c>
      <c r="E517" s="272">
        <v>44454</v>
      </c>
      <c r="F517" s="270" t="s">
        <v>543</v>
      </c>
      <c r="G517" s="270">
        <v>25995</v>
      </c>
      <c r="H517" s="270" t="s">
        <v>496</v>
      </c>
      <c r="I517" s="489" t="s">
        <v>556</v>
      </c>
    </row>
    <row r="518" spans="1:9" s="266" customFormat="1" ht="38.25" x14ac:dyDescent="0.2">
      <c r="A518" s="489">
        <v>514</v>
      </c>
      <c r="B518" s="270" t="s">
        <v>518</v>
      </c>
      <c r="C518" s="270" t="s">
        <v>233</v>
      </c>
      <c r="D518" s="271">
        <v>56.25</v>
      </c>
      <c r="E518" s="272">
        <v>44454</v>
      </c>
      <c r="F518" s="270" t="s">
        <v>543</v>
      </c>
      <c r="G518" s="270">
        <v>25995</v>
      </c>
      <c r="H518" s="270" t="s">
        <v>496</v>
      </c>
      <c r="I518" s="489" t="s">
        <v>556</v>
      </c>
    </row>
    <row r="519" spans="1:9" s="266" customFormat="1" ht="38.25" x14ac:dyDescent="0.2">
      <c r="A519" s="489">
        <v>515</v>
      </c>
      <c r="B519" s="270" t="s">
        <v>518</v>
      </c>
      <c r="C519" s="270" t="s">
        <v>233</v>
      </c>
      <c r="D519" s="271">
        <v>56.25</v>
      </c>
      <c r="E519" s="272">
        <v>44454</v>
      </c>
      <c r="F519" s="270" t="s">
        <v>543</v>
      </c>
      <c r="G519" s="270">
        <v>25995</v>
      </c>
      <c r="H519" s="270" t="s">
        <v>496</v>
      </c>
      <c r="I519" s="489" t="s">
        <v>556</v>
      </c>
    </row>
    <row r="520" spans="1:9" s="266" customFormat="1" ht="38.25" x14ac:dyDescent="0.2">
      <c r="A520" s="489">
        <v>516</v>
      </c>
      <c r="B520" s="270" t="s">
        <v>518</v>
      </c>
      <c r="C520" s="270" t="s">
        <v>233</v>
      </c>
      <c r="D520" s="271">
        <v>56.25</v>
      </c>
      <c r="E520" s="272">
        <v>44454</v>
      </c>
      <c r="F520" s="270" t="s">
        <v>543</v>
      </c>
      <c r="G520" s="270">
        <v>25995</v>
      </c>
      <c r="H520" s="270" t="s">
        <v>496</v>
      </c>
      <c r="I520" s="489" t="s">
        <v>556</v>
      </c>
    </row>
    <row r="521" spans="1:9" s="266" customFormat="1" ht="38.25" x14ac:dyDescent="0.2">
      <c r="A521" s="489">
        <v>517</v>
      </c>
      <c r="B521" s="270" t="s">
        <v>518</v>
      </c>
      <c r="C521" s="270" t="s">
        <v>233</v>
      </c>
      <c r="D521" s="271">
        <v>56.25</v>
      </c>
      <c r="E521" s="272">
        <v>44454</v>
      </c>
      <c r="F521" s="270" t="s">
        <v>543</v>
      </c>
      <c r="G521" s="270">
        <v>25995</v>
      </c>
      <c r="H521" s="270" t="s">
        <v>496</v>
      </c>
      <c r="I521" s="489" t="s">
        <v>556</v>
      </c>
    </row>
    <row r="522" spans="1:9" s="266" customFormat="1" ht="38.25" x14ac:dyDescent="0.2">
      <c r="A522" s="489">
        <v>518</v>
      </c>
      <c r="B522" s="270" t="s">
        <v>518</v>
      </c>
      <c r="C522" s="270" t="s">
        <v>233</v>
      </c>
      <c r="D522" s="271">
        <v>56.25</v>
      </c>
      <c r="E522" s="272">
        <v>44454</v>
      </c>
      <c r="F522" s="270" t="s">
        <v>543</v>
      </c>
      <c r="G522" s="270">
        <v>25995</v>
      </c>
      <c r="H522" s="270" t="s">
        <v>496</v>
      </c>
      <c r="I522" s="489" t="s">
        <v>556</v>
      </c>
    </row>
    <row r="523" spans="1:9" s="266" customFormat="1" ht="38.25" x14ac:dyDescent="0.2">
      <c r="A523" s="489">
        <v>519</v>
      </c>
      <c r="B523" s="270" t="s">
        <v>518</v>
      </c>
      <c r="C523" s="270" t="s">
        <v>233</v>
      </c>
      <c r="D523" s="271">
        <v>56.25</v>
      </c>
      <c r="E523" s="272">
        <v>44454</v>
      </c>
      <c r="F523" s="270" t="s">
        <v>543</v>
      </c>
      <c r="G523" s="270">
        <v>25995</v>
      </c>
      <c r="H523" s="270" t="s">
        <v>496</v>
      </c>
      <c r="I523" s="489" t="s">
        <v>556</v>
      </c>
    </row>
    <row r="524" spans="1:9" s="266" customFormat="1" ht="38.25" x14ac:dyDescent="0.2">
      <c r="A524" s="489">
        <v>520</v>
      </c>
      <c r="B524" s="270" t="s">
        <v>518</v>
      </c>
      <c r="C524" s="270" t="s">
        <v>233</v>
      </c>
      <c r="D524" s="271">
        <v>56.25</v>
      </c>
      <c r="E524" s="272">
        <v>44454</v>
      </c>
      <c r="F524" s="270" t="s">
        <v>543</v>
      </c>
      <c r="G524" s="270">
        <v>25995</v>
      </c>
      <c r="H524" s="270" t="s">
        <v>496</v>
      </c>
      <c r="I524" s="489" t="s">
        <v>556</v>
      </c>
    </row>
    <row r="525" spans="1:9" s="266" customFormat="1" ht="38.25" x14ac:dyDescent="0.2">
      <c r="A525" s="489">
        <v>521</v>
      </c>
      <c r="B525" s="270" t="s">
        <v>518</v>
      </c>
      <c r="C525" s="270" t="s">
        <v>233</v>
      </c>
      <c r="D525" s="271">
        <v>56.25</v>
      </c>
      <c r="E525" s="272">
        <v>44454</v>
      </c>
      <c r="F525" s="270" t="s">
        <v>543</v>
      </c>
      <c r="G525" s="270">
        <v>25995</v>
      </c>
      <c r="H525" s="270" t="s">
        <v>496</v>
      </c>
      <c r="I525" s="489" t="s">
        <v>556</v>
      </c>
    </row>
    <row r="526" spans="1:9" s="266" customFormat="1" ht="38.25" x14ac:dyDescent="0.2">
      <c r="A526" s="489">
        <v>522</v>
      </c>
      <c r="B526" s="270" t="s">
        <v>519</v>
      </c>
      <c r="C526" s="270" t="s">
        <v>233</v>
      </c>
      <c r="D526" s="271">
        <v>444.03</v>
      </c>
      <c r="E526" s="272">
        <v>44454</v>
      </c>
      <c r="F526" s="270" t="s">
        <v>543</v>
      </c>
      <c r="G526" s="270">
        <v>25995</v>
      </c>
      <c r="H526" s="270" t="s">
        <v>496</v>
      </c>
      <c r="I526" s="489" t="s">
        <v>556</v>
      </c>
    </row>
    <row r="527" spans="1:9" s="266" customFormat="1" ht="38.25" x14ac:dyDescent="0.2">
      <c r="A527" s="489">
        <v>523</v>
      </c>
      <c r="B527" s="270" t="s">
        <v>519</v>
      </c>
      <c r="C527" s="270" t="s">
        <v>233</v>
      </c>
      <c r="D527" s="271">
        <v>444.03</v>
      </c>
      <c r="E527" s="272">
        <v>44454</v>
      </c>
      <c r="F527" s="270" t="s">
        <v>543</v>
      </c>
      <c r="G527" s="270">
        <v>25995</v>
      </c>
      <c r="H527" s="270" t="s">
        <v>496</v>
      </c>
      <c r="I527" s="489" t="s">
        <v>556</v>
      </c>
    </row>
    <row r="528" spans="1:9" s="266" customFormat="1" ht="38.25" x14ac:dyDescent="0.2">
      <c r="A528" s="489">
        <v>524</v>
      </c>
      <c r="B528" s="270" t="s">
        <v>519</v>
      </c>
      <c r="C528" s="270" t="s">
        <v>233</v>
      </c>
      <c r="D528" s="271">
        <v>444.02</v>
      </c>
      <c r="E528" s="272">
        <v>44454</v>
      </c>
      <c r="F528" s="270" t="s">
        <v>543</v>
      </c>
      <c r="G528" s="270">
        <v>25995</v>
      </c>
      <c r="H528" s="270" t="s">
        <v>496</v>
      </c>
      <c r="I528" s="489" t="s">
        <v>556</v>
      </c>
    </row>
    <row r="529" spans="1:9" s="266" customFormat="1" ht="38.25" x14ac:dyDescent="0.2">
      <c r="A529" s="489">
        <v>525</v>
      </c>
      <c r="B529" s="270" t="s">
        <v>520</v>
      </c>
      <c r="C529" s="270" t="s">
        <v>233</v>
      </c>
      <c r="D529" s="271">
        <v>316.45</v>
      </c>
      <c r="E529" s="272">
        <v>44454</v>
      </c>
      <c r="F529" s="270" t="s">
        <v>543</v>
      </c>
      <c r="G529" s="270">
        <v>25995</v>
      </c>
      <c r="H529" s="270" t="s">
        <v>496</v>
      </c>
      <c r="I529" s="489" t="s">
        <v>556</v>
      </c>
    </row>
    <row r="530" spans="1:9" s="266" customFormat="1" ht="38.25" x14ac:dyDescent="0.2">
      <c r="A530" s="489">
        <v>526</v>
      </c>
      <c r="B530" s="270" t="s">
        <v>520</v>
      </c>
      <c r="C530" s="270" t="s">
        <v>233</v>
      </c>
      <c r="D530" s="271">
        <v>316.44</v>
      </c>
      <c r="E530" s="272">
        <v>44454</v>
      </c>
      <c r="F530" s="270" t="s">
        <v>543</v>
      </c>
      <c r="G530" s="270">
        <v>25995</v>
      </c>
      <c r="H530" s="270" t="s">
        <v>496</v>
      </c>
      <c r="I530" s="489" t="s">
        <v>556</v>
      </c>
    </row>
    <row r="531" spans="1:9" s="266" customFormat="1" ht="38.25" x14ac:dyDescent="0.2">
      <c r="A531" s="489">
        <v>527</v>
      </c>
      <c r="B531" s="270" t="s">
        <v>521</v>
      </c>
      <c r="C531" s="270" t="s">
        <v>233</v>
      </c>
      <c r="D531" s="271">
        <v>492.25</v>
      </c>
      <c r="E531" s="272">
        <v>44454</v>
      </c>
      <c r="F531" s="270" t="s">
        <v>543</v>
      </c>
      <c r="G531" s="270">
        <v>25995</v>
      </c>
      <c r="H531" s="270" t="s">
        <v>496</v>
      </c>
      <c r="I531" s="489" t="s">
        <v>556</v>
      </c>
    </row>
    <row r="532" spans="1:9" s="266" customFormat="1" ht="38.25" x14ac:dyDescent="0.2">
      <c r="A532" s="489">
        <v>528</v>
      </c>
      <c r="B532" s="270" t="s">
        <v>521</v>
      </c>
      <c r="C532" s="270" t="s">
        <v>233</v>
      </c>
      <c r="D532" s="271">
        <v>492.25</v>
      </c>
      <c r="E532" s="272">
        <v>44454</v>
      </c>
      <c r="F532" s="270" t="s">
        <v>543</v>
      </c>
      <c r="G532" s="270">
        <v>25995</v>
      </c>
      <c r="H532" s="270" t="s">
        <v>496</v>
      </c>
      <c r="I532" s="489" t="s">
        <v>556</v>
      </c>
    </row>
    <row r="533" spans="1:9" s="266" customFormat="1" ht="38.25" x14ac:dyDescent="0.2">
      <c r="A533" s="489">
        <v>529</v>
      </c>
      <c r="B533" s="270" t="s">
        <v>521</v>
      </c>
      <c r="C533" s="270" t="s">
        <v>233</v>
      </c>
      <c r="D533" s="271">
        <v>492.25</v>
      </c>
      <c r="E533" s="272">
        <v>44454</v>
      </c>
      <c r="F533" s="270" t="s">
        <v>543</v>
      </c>
      <c r="G533" s="270">
        <v>25995</v>
      </c>
      <c r="H533" s="270" t="s">
        <v>496</v>
      </c>
      <c r="I533" s="489" t="s">
        <v>556</v>
      </c>
    </row>
    <row r="534" spans="1:9" s="266" customFormat="1" ht="38.25" x14ac:dyDescent="0.2">
      <c r="A534" s="489">
        <v>530</v>
      </c>
      <c r="B534" s="270" t="s">
        <v>521</v>
      </c>
      <c r="C534" s="270" t="s">
        <v>233</v>
      </c>
      <c r="D534" s="271">
        <v>492.25</v>
      </c>
      <c r="E534" s="272">
        <v>44454</v>
      </c>
      <c r="F534" s="270" t="s">
        <v>543</v>
      </c>
      <c r="G534" s="270">
        <v>25995</v>
      </c>
      <c r="H534" s="270" t="s">
        <v>496</v>
      </c>
      <c r="I534" s="489" t="s">
        <v>556</v>
      </c>
    </row>
    <row r="535" spans="1:9" s="266" customFormat="1" ht="38.25" x14ac:dyDescent="0.2">
      <c r="A535" s="489">
        <v>531</v>
      </c>
      <c r="B535" s="270" t="s">
        <v>522</v>
      </c>
      <c r="C535" s="270" t="s">
        <v>233</v>
      </c>
      <c r="D535" s="271">
        <v>889.06</v>
      </c>
      <c r="E535" s="272">
        <v>44454</v>
      </c>
      <c r="F535" s="270" t="s">
        <v>543</v>
      </c>
      <c r="G535" s="270">
        <v>25995</v>
      </c>
      <c r="H535" s="270" t="s">
        <v>496</v>
      </c>
      <c r="I535" s="489" t="s">
        <v>556</v>
      </c>
    </row>
    <row r="536" spans="1:9" s="266" customFormat="1" ht="38.25" x14ac:dyDescent="0.2">
      <c r="A536" s="489">
        <v>532</v>
      </c>
      <c r="B536" s="270" t="s">
        <v>522</v>
      </c>
      <c r="C536" s="270" t="s">
        <v>233</v>
      </c>
      <c r="D536" s="271">
        <v>889.06</v>
      </c>
      <c r="E536" s="272">
        <v>44454</v>
      </c>
      <c r="F536" s="270" t="s">
        <v>543</v>
      </c>
      <c r="G536" s="270">
        <v>25995</v>
      </c>
      <c r="H536" s="270" t="s">
        <v>496</v>
      </c>
      <c r="I536" s="489" t="s">
        <v>556</v>
      </c>
    </row>
    <row r="537" spans="1:9" s="266" customFormat="1" ht="38.25" x14ac:dyDescent="0.2">
      <c r="A537" s="489">
        <v>533</v>
      </c>
      <c r="B537" s="270" t="s">
        <v>523</v>
      </c>
      <c r="C537" s="270" t="s">
        <v>233</v>
      </c>
      <c r="D537" s="271">
        <v>826.78</v>
      </c>
      <c r="E537" s="272">
        <v>44454</v>
      </c>
      <c r="F537" s="270" t="s">
        <v>543</v>
      </c>
      <c r="G537" s="270">
        <v>25995</v>
      </c>
      <c r="H537" s="270" t="s">
        <v>496</v>
      </c>
      <c r="I537" s="489" t="s">
        <v>556</v>
      </c>
    </row>
    <row r="538" spans="1:9" s="266" customFormat="1" ht="38.25" x14ac:dyDescent="0.2">
      <c r="A538" s="489">
        <v>534</v>
      </c>
      <c r="B538" s="270" t="s">
        <v>523</v>
      </c>
      <c r="C538" s="270" t="s">
        <v>233</v>
      </c>
      <c r="D538" s="271">
        <v>826.78</v>
      </c>
      <c r="E538" s="272">
        <v>44454</v>
      </c>
      <c r="F538" s="270" t="s">
        <v>543</v>
      </c>
      <c r="G538" s="270">
        <v>25995</v>
      </c>
      <c r="H538" s="270" t="s">
        <v>496</v>
      </c>
      <c r="I538" s="489" t="s">
        <v>556</v>
      </c>
    </row>
    <row r="539" spans="1:9" s="266" customFormat="1" ht="38.25" x14ac:dyDescent="0.2">
      <c r="A539" s="489">
        <v>535</v>
      </c>
      <c r="B539" s="270" t="s">
        <v>523</v>
      </c>
      <c r="C539" s="270" t="s">
        <v>233</v>
      </c>
      <c r="D539" s="271">
        <v>826.78</v>
      </c>
      <c r="E539" s="272">
        <v>44454</v>
      </c>
      <c r="F539" s="270" t="s">
        <v>543</v>
      </c>
      <c r="G539" s="270">
        <v>25995</v>
      </c>
      <c r="H539" s="270" t="s">
        <v>496</v>
      </c>
      <c r="I539" s="489" t="s">
        <v>556</v>
      </c>
    </row>
    <row r="540" spans="1:9" s="266" customFormat="1" ht="38.25" x14ac:dyDescent="0.2">
      <c r="A540" s="489">
        <v>536</v>
      </c>
      <c r="B540" s="270" t="s">
        <v>523</v>
      </c>
      <c r="C540" s="270" t="s">
        <v>233</v>
      </c>
      <c r="D540" s="271">
        <v>826.78</v>
      </c>
      <c r="E540" s="272">
        <v>44454</v>
      </c>
      <c r="F540" s="270" t="s">
        <v>543</v>
      </c>
      <c r="G540" s="270">
        <v>25995</v>
      </c>
      <c r="H540" s="270" t="s">
        <v>496</v>
      </c>
      <c r="I540" s="489" t="s">
        <v>556</v>
      </c>
    </row>
    <row r="541" spans="1:9" s="266" customFormat="1" ht="38.25" x14ac:dyDescent="0.2">
      <c r="A541" s="489">
        <v>537</v>
      </c>
      <c r="B541" s="270" t="s">
        <v>523</v>
      </c>
      <c r="C541" s="270" t="s">
        <v>233</v>
      </c>
      <c r="D541" s="271">
        <v>826.78</v>
      </c>
      <c r="E541" s="272">
        <v>44454</v>
      </c>
      <c r="F541" s="270" t="s">
        <v>543</v>
      </c>
      <c r="G541" s="270">
        <v>25995</v>
      </c>
      <c r="H541" s="270" t="s">
        <v>496</v>
      </c>
      <c r="I541" s="489" t="s">
        <v>556</v>
      </c>
    </row>
    <row r="542" spans="1:9" s="266" customFormat="1" ht="38.25" x14ac:dyDescent="0.2">
      <c r="A542" s="489">
        <v>538</v>
      </c>
      <c r="B542" s="270" t="s">
        <v>523</v>
      </c>
      <c r="C542" s="270" t="s">
        <v>233</v>
      </c>
      <c r="D542" s="271">
        <v>826.77</v>
      </c>
      <c r="E542" s="272">
        <v>44454</v>
      </c>
      <c r="F542" s="270" t="s">
        <v>543</v>
      </c>
      <c r="G542" s="270">
        <v>25995</v>
      </c>
      <c r="H542" s="270" t="s">
        <v>496</v>
      </c>
      <c r="I542" s="489" t="s">
        <v>556</v>
      </c>
    </row>
    <row r="543" spans="1:9" s="266" customFormat="1" ht="38.25" x14ac:dyDescent="0.2">
      <c r="A543" s="489">
        <v>539</v>
      </c>
      <c r="B543" s="270" t="s">
        <v>523</v>
      </c>
      <c r="C543" s="270" t="s">
        <v>233</v>
      </c>
      <c r="D543" s="271">
        <v>826.77</v>
      </c>
      <c r="E543" s="272">
        <v>44454</v>
      </c>
      <c r="F543" s="270" t="s">
        <v>543</v>
      </c>
      <c r="G543" s="270">
        <v>25995</v>
      </c>
      <c r="H543" s="270" t="s">
        <v>496</v>
      </c>
      <c r="I543" s="489" t="s">
        <v>556</v>
      </c>
    </row>
    <row r="544" spans="1:9" s="266" customFormat="1" ht="38.25" x14ac:dyDescent="0.2">
      <c r="A544" s="489">
        <v>540</v>
      </c>
      <c r="B544" s="270" t="s">
        <v>523</v>
      </c>
      <c r="C544" s="270" t="s">
        <v>233</v>
      </c>
      <c r="D544" s="271">
        <v>826.77</v>
      </c>
      <c r="E544" s="272">
        <v>44454</v>
      </c>
      <c r="F544" s="270" t="s">
        <v>543</v>
      </c>
      <c r="G544" s="270">
        <v>25995</v>
      </c>
      <c r="H544" s="270" t="s">
        <v>496</v>
      </c>
      <c r="I544" s="489" t="s">
        <v>556</v>
      </c>
    </row>
    <row r="545" spans="1:9" s="266" customFormat="1" ht="38.25" x14ac:dyDescent="0.2">
      <c r="A545" s="489">
        <v>541</v>
      </c>
      <c r="B545" s="270" t="s">
        <v>524</v>
      </c>
      <c r="C545" s="270" t="s">
        <v>233</v>
      </c>
      <c r="D545" s="271">
        <v>433.99</v>
      </c>
      <c r="E545" s="272">
        <v>44454</v>
      </c>
      <c r="F545" s="270" t="s">
        <v>543</v>
      </c>
      <c r="G545" s="270">
        <v>25995</v>
      </c>
      <c r="H545" s="270" t="s">
        <v>496</v>
      </c>
      <c r="I545" s="489" t="s">
        <v>556</v>
      </c>
    </row>
    <row r="546" spans="1:9" s="266" customFormat="1" ht="38.25" x14ac:dyDescent="0.2">
      <c r="A546" s="489">
        <v>542</v>
      </c>
      <c r="B546" s="270" t="s">
        <v>525</v>
      </c>
      <c r="C546" s="270" t="s">
        <v>233</v>
      </c>
      <c r="D546" s="271">
        <v>719.29</v>
      </c>
      <c r="E546" s="272">
        <v>44454</v>
      </c>
      <c r="F546" s="270" t="s">
        <v>543</v>
      </c>
      <c r="G546" s="270">
        <v>25995</v>
      </c>
      <c r="H546" s="270" t="s">
        <v>496</v>
      </c>
      <c r="I546" s="489" t="s">
        <v>556</v>
      </c>
    </row>
    <row r="547" spans="1:9" s="266" customFormat="1" ht="38.25" x14ac:dyDescent="0.2">
      <c r="A547" s="489">
        <v>543</v>
      </c>
      <c r="B547" s="270" t="s">
        <v>525</v>
      </c>
      <c r="C547" s="270" t="s">
        <v>233</v>
      </c>
      <c r="D547" s="271">
        <v>719.28</v>
      </c>
      <c r="E547" s="272">
        <v>44454</v>
      </c>
      <c r="F547" s="270" t="s">
        <v>543</v>
      </c>
      <c r="G547" s="270">
        <v>25995</v>
      </c>
      <c r="H547" s="270" t="s">
        <v>496</v>
      </c>
      <c r="I547" s="489" t="s">
        <v>556</v>
      </c>
    </row>
    <row r="548" spans="1:9" s="266" customFormat="1" ht="38.25" x14ac:dyDescent="0.2">
      <c r="A548" s="489">
        <v>544</v>
      </c>
      <c r="B548" s="270" t="s">
        <v>526</v>
      </c>
      <c r="C548" s="270" t="s">
        <v>233</v>
      </c>
      <c r="D548" s="271">
        <v>1315.01</v>
      </c>
      <c r="E548" s="272">
        <v>44454</v>
      </c>
      <c r="F548" s="270" t="s">
        <v>543</v>
      </c>
      <c r="G548" s="270">
        <v>25995</v>
      </c>
      <c r="H548" s="270" t="s">
        <v>496</v>
      </c>
      <c r="I548" s="489" t="s">
        <v>556</v>
      </c>
    </row>
    <row r="549" spans="1:9" s="266" customFormat="1" ht="38.25" x14ac:dyDescent="0.2">
      <c r="A549" s="489">
        <v>545</v>
      </c>
      <c r="B549" s="270" t="s">
        <v>526</v>
      </c>
      <c r="C549" s="270" t="s">
        <v>233</v>
      </c>
      <c r="D549" s="271">
        <v>1315.01</v>
      </c>
      <c r="E549" s="272">
        <v>44454</v>
      </c>
      <c r="F549" s="270" t="s">
        <v>543</v>
      </c>
      <c r="G549" s="270">
        <v>25995</v>
      </c>
      <c r="H549" s="270" t="s">
        <v>496</v>
      </c>
      <c r="I549" s="489" t="s">
        <v>556</v>
      </c>
    </row>
    <row r="550" spans="1:9" s="266" customFormat="1" ht="38.25" x14ac:dyDescent="0.2">
      <c r="A550" s="489">
        <v>546</v>
      </c>
      <c r="B550" s="270" t="s">
        <v>526</v>
      </c>
      <c r="C550" s="270" t="s">
        <v>233</v>
      </c>
      <c r="D550" s="271">
        <v>1315</v>
      </c>
      <c r="E550" s="272">
        <v>44454</v>
      </c>
      <c r="F550" s="270" t="s">
        <v>543</v>
      </c>
      <c r="G550" s="270">
        <v>25995</v>
      </c>
      <c r="H550" s="270" t="s">
        <v>496</v>
      </c>
      <c r="I550" s="489" t="s">
        <v>556</v>
      </c>
    </row>
    <row r="551" spans="1:9" s="266" customFormat="1" ht="38.25" x14ac:dyDescent="0.2">
      <c r="A551" s="489">
        <v>547</v>
      </c>
      <c r="B551" s="270" t="s">
        <v>526</v>
      </c>
      <c r="C551" s="270" t="s">
        <v>233</v>
      </c>
      <c r="D551" s="271">
        <v>1315</v>
      </c>
      <c r="E551" s="272">
        <v>44454</v>
      </c>
      <c r="F551" s="270" t="s">
        <v>543</v>
      </c>
      <c r="G551" s="270">
        <v>25995</v>
      </c>
      <c r="H551" s="270" t="s">
        <v>496</v>
      </c>
      <c r="I551" s="489" t="s">
        <v>556</v>
      </c>
    </row>
    <row r="552" spans="1:9" s="266" customFormat="1" ht="38.25" x14ac:dyDescent="0.2">
      <c r="A552" s="489">
        <v>548</v>
      </c>
      <c r="B552" s="270" t="s">
        <v>527</v>
      </c>
      <c r="C552" s="270" t="s">
        <v>233</v>
      </c>
      <c r="D552" s="271">
        <v>324.48</v>
      </c>
      <c r="E552" s="272">
        <v>44454</v>
      </c>
      <c r="F552" s="270" t="s">
        <v>543</v>
      </c>
      <c r="G552" s="270">
        <v>25995</v>
      </c>
      <c r="H552" s="270" t="s">
        <v>496</v>
      </c>
      <c r="I552" s="489" t="s">
        <v>556</v>
      </c>
    </row>
    <row r="553" spans="1:9" s="266" customFormat="1" ht="38.25" x14ac:dyDescent="0.2">
      <c r="A553" s="489">
        <v>549</v>
      </c>
      <c r="B553" s="270" t="s">
        <v>527</v>
      </c>
      <c r="C553" s="270" t="s">
        <v>233</v>
      </c>
      <c r="D553" s="271">
        <v>324.48</v>
      </c>
      <c r="E553" s="272">
        <v>44454</v>
      </c>
      <c r="F553" s="270" t="s">
        <v>543</v>
      </c>
      <c r="G553" s="270">
        <v>25995</v>
      </c>
      <c r="H553" s="270" t="s">
        <v>496</v>
      </c>
      <c r="I553" s="489" t="s">
        <v>556</v>
      </c>
    </row>
    <row r="554" spans="1:9" s="266" customFormat="1" ht="38.25" x14ac:dyDescent="0.2">
      <c r="A554" s="489">
        <v>550</v>
      </c>
      <c r="B554" s="270" t="s">
        <v>527</v>
      </c>
      <c r="C554" s="270" t="s">
        <v>233</v>
      </c>
      <c r="D554" s="271">
        <v>324.48</v>
      </c>
      <c r="E554" s="272">
        <v>44454</v>
      </c>
      <c r="F554" s="270" t="s">
        <v>543</v>
      </c>
      <c r="G554" s="270">
        <v>25995</v>
      </c>
      <c r="H554" s="270" t="s">
        <v>496</v>
      </c>
      <c r="I554" s="489" t="s">
        <v>556</v>
      </c>
    </row>
    <row r="555" spans="1:9" s="266" customFormat="1" ht="38.25" x14ac:dyDescent="0.2">
      <c r="A555" s="489">
        <v>551</v>
      </c>
      <c r="B555" s="270" t="s">
        <v>528</v>
      </c>
      <c r="C555" s="270" t="s">
        <v>233</v>
      </c>
      <c r="D555" s="271">
        <v>1494.83</v>
      </c>
      <c r="E555" s="272">
        <v>44454</v>
      </c>
      <c r="F555" s="270" t="s">
        <v>543</v>
      </c>
      <c r="G555" s="270">
        <v>25995</v>
      </c>
      <c r="H555" s="270" t="s">
        <v>496</v>
      </c>
      <c r="I555" s="489" t="s">
        <v>556</v>
      </c>
    </row>
    <row r="556" spans="1:9" s="266" customFormat="1" ht="38.25" x14ac:dyDescent="0.2">
      <c r="A556" s="489">
        <v>552</v>
      </c>
      <c r="B556" s="270" t="s">
        <v>528</v>
      </c>
      <c r="C556" s="270" t="s">
        <v>233</v>
      </c>
      <c r="D556" s="271">
        <v>1494.82</v>
      </c>
      <c r="E556" s="272">
        <v>44454</v>
      </c>
      <c r="F556" s="270" t="s">
        <v>543</v>
      </c>
      <c r="G556" s="270">
        <v>25995</v>
      </c>
      <c r="H556" s="270" t="s">
        <v>496</v>
      </c>
      <c r="I556" s="489" t="s">
        <v>556</v>
      </c>
    </row>
    <row r="557" spans="1:9" s="266" customFormat="1" ht="38.25" x14ac:dyDescent="0.2">
      <c r="A557" s="489">
        <v>553</v>
      </c>
      <c r="B557" s="270" t="s">
        <v>529</v>
      </c>
      <c r="C557" s="270" t="s">
        <v>233</v>
      </c>
      <c r="D557" s="271">
        <v>98.45</v>
      </c>
      <c r="E557" s="272">
        <v>44454</v>
      </c>
      <c r="F557" s="270" t="s">
        <v>543</v>
      </c>
      <c r="G557" s="270">
        <v>25995</v>
      </c>
      <c r="H557" s="270" t="s">
        <v>496</v>
      </c>
      <c r="I557" s="489" t="s">
        <v>556</v>
      </c>
    </row>
    <row r="558" spans="1:9" s="266" customFormat="1" ht="38.25" x14ac:dyDescent="0.2">
      <c r="A558" s="489">
        <v>554</v>
      </c>
      <c r="B558" s="270" t="s">
        <v>529</v>
      </c>
      <c r="C558" s="270" t="s">
        <v>233</v>
      </c>
      <c r="D558" s="271">
        <v>98.45</v>
      </c>
      <c r="E558" s="272">
        <v>44454</v>
      </c>
      <c r="F558" s="270" t="s">
        <v>543</v>
      </c>
      <c r="G558" s="270">
        <v>25995</v>
      </c>
      <c r="H558" s="270" t="s">
        <v>496</v>
      </c>
      <c r="I558" s="489" t="s">
        <v>556</v>
      </c>
    </row>
    <row r="559" spans="1:9" s="266" customFormat="1" ht="38.25" x14ac:dyDescent="0.2">
      <c r="A559" s="489">
        <v>555</v>
      </c>
      <c r="B559" s="270" t="s">
        <v>529</v>
      </c>
      <c r="C559" s="270" t="s">
        <v>233</v>
      </c>
      <c r="D559" s="271">
        <v>98.45</v>
      </c>
      <c r="E559" s="272">
        <v>44454</v>
      </c>
      <c r="F559" s="270" t="s">
        <v>543</v>
      </c>
      <c r="G559" s="270">
        <v>25995</v>
      </c>
      <c r="H559" s="270" t="s">
        <v>496</v>
      </c>
      <c r="I559" s="489" t="s">
        <v>556</v>
      </c>
    </row>
    <row r="560" spans="1:9" s="266" customFormat="1" ht="38.25" x14ac:dyDescent="0.2">
      <c r="A560" s="489">
        <v>556</v>
      </c>
      <c r="B560" s="270" t="s">
        <v>529</v>
      </c>
      <c r="C560" s="270" t="s">
        <v>233</v>
      </c>
      <c r="D560" s="271">
        <v>98.45</v>
      </c>
      <c r="E560" s="272">
        <v>44454</v>
      </c>
      <c r="F560" s="270" t="s">
        <v>543</v>
      </c>
      <c r="G560" s="270">
        <v>25995</v>
      </c>
      <c r="H560" s="270" t="s">
        <v>496</v>
      </c>
      <c r="I560" s="489" t="s">
        <v>556</v>
      </c>
    </row>
    <row r="561" spans="1:9" s="266" customFormat="1" ht="38.25" x14ac:dyDescent="0.2">
      <c r="A561" s="489">
        <v>557</v>
      </c>
      <c r="B561" s="270" t="s">
        <v>529</v>
      </c>
      <c r="C561" s="270" t="s">
        <v>233</v>
      </c>
      <c r="D561" s="271">
        <v>98.45</v>
      </c>
      <c r="E561" s="272">
        <v>44454</v>
      </c>
      <c r="F561" s="270" t="s">
        <v>543</v>
      </c>
      <c r="G561" s="270">
        <v>25995</v>
      </c>
      <c r="H561" s="270" t="s">
        <v>496</v>
      </c>
      <c r="I561" s="489" t="s">
        <v>556</v>
      </c>
    </row>
    <row r="562" spans="1:9" s="266" customFormat="1" ht="38.25" x14ac:dyDescent="0.2">
      <c r="A562" s="489">
        <v>558</v>
      </c>
      <c r="B562" s="270" t="s">
        <v>529</v>
      </c>
      <c r="C562" s="270" t="s">
        <v>233</v>
      </c>
      <c r="D562" s="271">
        <v>98.45</v>
      </c>
      <c r="E562" s="272">
        <v>44454</v>
      </c>
      <c r="F562" s="270" t="s">
        <v>543</v>
      </c>
      <c r="G562" s="270">
        <v>25995</v>
      </c>
      <c r="H562" s="270" t="s">
        <v>496</v>
      </c>
      <c r="I562" s="489" t="s">
        <v>556</v>
      </c>
    </row>
    <row r="563" spans="1:9" s="266" customFormat="1" ht="38.25" x14ac:dyDescent="0.2">
      <c r="A563" s="489">
        <v>559</v>
      </c>
      <c r="B563" s="270" t="s">
        <v>529</v>
      </c>
      <c r="C563" s="270" t="s">
        <v>233</v>
      </c>
      <c r="D563" s="271">
        <v>98.45</v>
      </c>
      <c r="E563" s="272">
        <v>44454</v>
      </c>
      <c r="F563" s="270" t="s">
        <v>543</v>
      </c>
      <c r="G563" s="270">
        <v>25995</v>
      </c>
      <c r="H563" s="270" t="s">
        <v>496</v>
      </c>
      <c r="I563" s="489" t="s">
        <v>556</v>
      </c>
    </row>
    <row r="564" spans="1:9" s="266" customFormat="1" ht="38.25" x14ac:dyDescent="0.2">
      <c r="A564" s="489">
        <v>560</v>
      </c>
      <c r="B564" s="270" t="s">
        <v>529</v>
      </c>
      <c r="C564" s="270" t="s">
        <v>233</v>
      </c>
      <c r="D564" s="271">
        <v>98.45</v>
      </c>
      <c r="E564" s="272">
        <v>44454</v>
      </c>
      <c r="F564" s="270" t="s">
        <v>543</v>
      </c>
      <c r="G564" s="270">
        <v>25995</v>
      </c>
      <c r="H564" s="270" t="s">
        <v>496</v>
      </c>
      <c r="I564" s="489" t="s">
        <v>556</v>
      </c>
    </row>
    <row r="565" spans="1:9" s="266" customFormat="1" ht="38.25" x14ac:dyDescent="0.2">
      <c r="A565" s="489">
        <v>561</v>
      </c>
      <c r="B565" s="270" t="s">
        <v>529</v>
      </c>
      <c r="C565" s="270" t="s">
        <v>233</v>
      </c>
      <c r="D565" s="271">
        <v>98.45</v>
      </c>
      <c r="E565" s="272">
        <v>44454</v>
      </c>
      <c r="F565" s="270" t="s">
        <v>543</v>
      </c>
      <c r="G565" s="270">
        <v>25995</v>
      </c>
      <c r="H565" s="270" t="s">
        <v>496</v>
      </c>
      <c r="I565" s="489" t="s">
        <v>556</v>
      </c>
    </row>
    <row r="566" spans="1:9" s="266" customFormat="1" ht="38.25" x14ac:dyDescent="0.2">
      <c r="A566" s="489">
        <v>562</v>
      </c>
      <c r="B566" s="270" t="s">
        <v>529</v>
      </c>
      <c r="C566" s="270" t="s">
        <v>233</v>
      </c>
      <c r="D566" s="271">
        <v>98.44</v>
      </c>
      <c r="E566" s="272">
        <v>44454</v>
      </c>
      <c r="F566" s="270" t="s">
        <v>543</v>
      </c>
      <c r="G566" s="270">
        <v>25995</v>
      </c>
      <c r="H566" s="270" t="s">
        <v>496</v>
      </c>
      <c r="I566" s="489" t="s">
        <v>556</v>
      </c>
    </row>
    <row r="567" spans="1:9" s="266" customFormat="1" ht="38.25" x14ac:dyDescent="0.2">
      <c r="A567" s="489">
        <v>563</v>
      </c>
      <c r="B567" s="270" t="s">
        <v>530</v>
      </c>
      <c r="C567" s="270" t="s">
        <v>233</v>
      </c>
      <c r="D567" s="271">
        <v>190.62</v>
      </c>
      <c r="E567" s="272">
        <v>44454</v>
      </c>
      <c r="F567" s="270" t="s">
        <v>543</v>
      </c>
      <c r="G567" s="270">
        <v>25995</v>
      </c>
      <c r="H567" s="270" t="s">
        <v>496</v>
      </c>
      <c r="I567" s="489" t="s">
        <v>556</v>
      </c>
    </row>
    <row r="568" spans="1:9" s="266" customFormat="1" ht="38.25" x14ac:dyDescent="0.2">
      <c r="A568" s="489">
        <v>564</v>
      </c>
      <c r="B568" s="270" t="s">
        <v>530</v>
      </c>
      <c r="C568" s="270" t="s">
        <v>233</v>
      </c>
      <c r="D568" s="271">
        <v>190.62</v>
      </c>
      <c r="E568" s="272">
        <v>44454</v>
      </c>
      <c r="F568" s="270" t="s">
        <v>543</v>
      </c>
      <c r="G568" s="270">
        <v>25995</v>
      </c>
      <c r="H568" s="270" t="s">
        <v>496</v>
      </c>
      <c r="I568" s="489" t="s">
        <v>556</v>
      </c>
    </row>
    <row r="569" spans="1:9" s="266" customFormat="1" ht="38.25" x14ac:dyDescent="0.2">
      <c r="A569" s="489">
        <v>565</v>
      </c>
      <c r="B569" s="270" t="s">
        <v>530</v>
      </c>
      <c r="C569" s="270" t="s">
        <v>233</v>
      </c>
      <c r="D569" s="271">
        <v>190.62</v>
      </c>
      <c r="E569" s="272">
        <v>44454</v>
      </c>
      <c r="F569" s="270" t="s">
        <v>543</v>
      </c>
      <c r="G569" s="270">
        <v>25995</v>
      </c>
      <c r="H569" s="270" t="s">
        <v>496</v>
      </c>
      <c r="I569" s="489" t="s">
        <v>556</v>
      </c>
    </row>
    <row r="570" spans="1:9" s="266" customFormat="1" ht="38.25" x14ac:dyDescent="0.2">
      <c r="A570" s="489">
        <v>566</v>
      </c>
      <c r="B570" s="270" t="s">
        <v>530</v>
      </c>
      <c r="C570" s="270" t="s">
        <v>233</v>
      </c>
      <c r="D570" s="271">
        <v>190.62</v>
      </c>
      <c r="E570" s="272">
        <v>44454</v>
      </c>
      <c r="F570" s="270" t="s">
        <v>543</v>
      </c>
      <c r="G570" s="270">
        <v>25995</v>
      </c>
      <c r="H570" s="270" t="s">
        <v>496</v>
      </c>
      <c r="I570" s="489" t="s">
        <v>556</v>
      </c>
    </row>
    <row r="571" spans="1:9" s="266" customFormat="1" ht="38.25" x14ac:dyDescent="0.2">
      <c r="A571" s="489">
        <v>567</v>
      </c>
      <c r="B571" s="270" t="s">
        <v>530</v>
      </c>
      <c r="C571" s="270" t="s">
        <v>233</v>
      </c>
      <c r="D571" s="271">
        <v>190.61</v>
      </c>
      <c r="E571" s="272">
        <v>44454</v>
      </c>
      <c r="F571" s="270" t="s">
        <v>543</v>
      </c>
      <c r="G571" s="270">
        <v>25995</v>
      </c>
      <c r="H571" s="270" t="s">
        <v>496</v>
      </c>
      <c r="I571" s="489" t="s">
        <v>556</v>
      </c>
    </row>
    <row r="572" spans="1:9" s="266" customFormat="1" ht="38.25" x14ac:dyDescent="0.2">
      <c r="A572" s="489">
        <v>568</v>
      </c>
      <c r="B572" s="270" t="s">
        <v>530</v>
      </c>
      <c r="C572" s="270" t="s">
        <v>233</v>
      </c>
      <c r="D572" s="271">
        <v>190.61</v>
      </c>
      <c r="E572" s="272">
        <v>44454</v>
      </c>
      <c r="F572" s="270" t="s">
        <v>543</v>
      </c>
      <c r="G572" s="270">
        <v>25995</v>
      </c>
      <c r="H572" s="270" t="s">
        <v>496</v>
      </c>
      <c r="I572" s="489" t="s">
        <v>556</v>
      </c>
    </row>
    <row r="573" spans="1:9" s="266" customFormat="1" ht="38.25" x14ac:dyDescent="0.2">
      <c r="A573" s="489">
        <v>569</v>
      </c>
      <c r="B573" s="270" t="s">
        <v>530</v>
      </c>
      <c r="C573" s="270" t="s">
        <v>233</v>
      </c>
      <c r="D573" s="271">
        <v>190.61</v>
      </c>
      <c r="E573" s="272">
        <v>44454</v>
      </c>
      <c r="F573" s="270" t="s">
        <v>543</v>
      </c>
      <c r="G573" s="270">
        <v>25995</v>
      </c>
      <c r="H573" s="270" t="s">
        <v>496</v>
      </c>
      <c r="I573" s="489" t="s">
        <v>556</v>
      </c>
    </row>
    <row r="574" spans="1:9" s="266" customFormat="1" ht="38.25" x14ac:dyDescent="0.2">
      <c r="A574" s="489">
        <v>570</v>
      </c>
      <c r="B574" s="270" t="s">
        <v>530</v>
      </c>
      <c r="C574" s="270" t="s">
        <v>233</v>
      </c>
      <c r="D574" s="271">
        <v>190.61</v>
      </c>
      <c r="E574" s="272">
        <v>44454</v>
      </c>
      <c r="F574" s="270" t="s">
        <v>543</v>
      </c>
      <c r="G574" s="270">
        <v>25995</v>
      </c>
      <c r="H574" s="270" t="s">
        <v>496</v>
      </c>
      <c r="I574" s="489" t="s">
        <v>556</v>
      </c>
    </row>
    <row r="575" spans="1:9" s="266" customFormat="1" ht="38.25" x14ac:dyDescent="0.2">
      <c r="A575" s="489">
        <v>571</v>
      </c>
      <c r="B575" s="270" t="s">
        <v>531</v>
      </c>
      <c r="C575" s="270" t="s">
        <v>233</v>
      </c>
      <c r="D575" s="271">
        <v>783.85</v>
      </c>
      <c r="E575" s="272">
        <v>44454</v>
      </c>
      <c r="F575" s="270" t="s">
        <v>543</v>
      </c>
      <c r="G575" s="270">
        <v>25995</v>
      </c>
      <c r="H575" s="270" t="s">
        <v>496</v>
      </c>
      <c r="I575" s="489" t="s">
        <v>556</v>
      </c>
    </row>
    <row r="576" spans="1:9" s="266" customFormat="1" ht="38.25" x14ac:dyDescent="0.2">
      <c r="A576" s="489">
        <v>572</v>
      </c>
      <c r="B576" s="270" t="s">
        <v>531</v>
      </c>
      <c r="C576" s="270" t="s">
        <v>233</v>
      </c>
      <c r="D576" s="271">
        <v>783.85</v>
      </c>
      <c r="E576" s="272">
        <v>44454</v>
      </c>
      <c r="F576" s="270" t="s">
        <v>543</v>
      </c>
      <c r="G576" s="270">
        <v>25995</v>
      </c>
      <c r="H576" s="270" t="s">
        <v>496</v>
      </c>
      <c r="I576" s="489" t="s">
        <v>556</v>
      </c>
    </row>
    <row r="577" spans="1:9" s="266" customFormat="1" ht="38.25" x14ac:dyDescent="0.2">
      <c r="A577" s="489">
        <v>573</v>
      </c>
      <c r="B577" s="270" t="s">
        <v>531</v>
      </c>
      <c r="C577" s="270" t="s">
        <v>233</v>
      </c>
      <c r="D577" s="271">
        <v>783.84</v>
      </c>
      <c r="E577" s="272">
        <v>44454</v>
      </c>
      <c r="F577" s="270" t="s">
        <v>543</v>
      </c>
      <c r="G577" s="270">
        <v>25995</v>
      </c>
      <c r="H577" s="270" t="s">
        <v>496</v>
      </c>
      <c r="I577" s="489" t="s">
        <v>556</v>
      </c>
    </row>
    <row r="578" spans="1:9" s="266" customFormat="1" ht="76.5" x14ac:dyDescent="0.2">
      <c r="A578" s="489">
        <v>574</v>
      </c>
      <c r="B578" s="270" t="s">
        <v>532</v>
      </c>
      <c r="C578" s="270" t="s">
        <v>233</v>
      </c>
      <c r="D578" s="271">
        <v>350</v>
      </c>
      <c r="E578" s="272">
        <v>44455</v>
      </c>
      <c r="F578" s="270" t="s">
        <v>549</v>
      </c>
      <c r="G578" s="270">
        <v>6714</v>
      </c>
      <c r="H578" s="270" t="s">
        <v>474</v>
      </c>
      <c r="I578" s="489" t="s">
        <v>554</v>
      </c>
    </row>
    <row r="579" spans="1:9" s="266" customFormat="1" ht="76.5" x14ac:dyDescent="0.2">
      <c r="A579" s="489">
        <v>575</v>
      </c>
      <c r="B579" s="270" t="s">
        <v>532</v>
      </c>
      <c r="C579" s="270" t="s">
        <v>233</v>
      </c>
      <c r="D579" s="271">
        <v>350</v>
      </c>
      <c r="E579" s="272">
        <v>44455</v>
      </c>
      <c r="F579" s="270" t="s">
        <v>549</v>
      </c>
      <c r="G579" s="270">
        <v>6714</v>
      </c>
      <c r="H579" s="270" t="s">
        <v>474</v>
      </c>
      <c r="I579" s="489" t="s">
        <v>554</v>
      </c>
    </row>
    <row r="580" spans="1:9" s="266" customFormat="1" ht="76.5" x14ac:dyDescent="0.2">
      <c r="A580" s="489">
        <v>576</v>
      </c>
      <c r="B580" s="270" t="s">
        <v>532</v>
      </c>
      <c r="C580" s="270" t="s">
        <v>233</v>
      </c>
      <c r="D580" s="271">
        <v>350</v>
      </c>
      <c r="E580" s="272">
        <v>44455</v>
      </c>
      <c r="F580" s="270" t="s">
        <v>549</v>
      </c>
      <c r="G580" s="270">
        <v>6714</v>
      </c>
      <c r="H580" s="270" t="s">
        <v>474</v>
      </c>
      <c r="I580" s="489" t="s">
        <v>554</v>
      </c>
    </row>
    <row r="581" spans="1:9" s="266" customFormat="1" ht="76.5" x14ac:dyDescent="0.2">
      <c r="A581" s="489">
        <v>577</v>
      </c>
      <c r="B581" s="270" t="s">
        <v>532</v>
      </c>
      <c r="C581" s="270" t="s">
        <v>233</v>
      </c>
      <c r="D581" s="271">
        <v>350</v>
      </c>
      <c r="E581" s="272">
        <v>44455</v>
      </c>
      <c r="F581" s="270" t="s">
        <v>549</v>
      </c>
      <c r="G581" s="270">
        <v>6714</v>
      </c>
      <c r="H581" s="270" t="s">
        <v>474</v>
      </c>
      <c r="I581" s="489" t="s">
        <v>554</v>
      </c>
    </row>
    <row r="582" spans="1:9" s="266" customFormat="1" ht="63.75" x14ac:dyDescent="0.2">
      <c r="A582" s="489">
        <v>578</v>
      </c>
      <c r="B582" s="270" t="s">
        <v>533</v>
      </c>
      <c r="C582" s="270" t="s">
        <v>233</v>
      </c>
      <c r="D582" s="271">
        <v>572</v>
      </c>
      <c r="E582" s="272">
        <v>44455</v>
      </c>
      <c r="F582" s="270" t="s">
        <v>549</v>
      </c>
      <c r="G582" s="270">
        <v>6714</v>
      </c>
      <c r="H582" s="270" t="s">
        <v>474</v>
      </c>
      <c r="I582" s="489" t="s">
        <v>554</v>
      </c>
    </row>
    <row r="583" spans="1:9" s="266" customFormat="1" ht="63.75" x14ac:dyDescent="0.2">
      <c r="A583" s="489">
        <v>579</v>
      </c>
      <c r="B583" s="270" t="s">
        <v>533</v>
      </c>
      <c r="C583" s="270" t="s">
        <v>233</v>
      </c>
      <c r="D583" s="271">
        <v>572</v>
      </c>
      <c r="E583" s="272">
        <v>44455</v>
      </c>
      <c r="F583" s="270" t="s">
        <v>549</v>
      </c>
      <c r="G583" s="270">
        <v>6714</v>
      </c>
      <c r="H583" s="270" t="s">
        <v>474</v>
      </c>
      <c r="I583" s="489" t="s">
        <v>554</v>
      </c>
    </row>
    <row r="584" spans="1:9" s="266" customFormat="1" ht="63.75" x14ac:dyDescent="0.2">
      <c r="A584" s="489">
        <v>580</v>
      </c>
      <c r="B584" s="270" t="s">
        <v>533</v>
      </c>
      <c r="C584" s="270" t="s">
        <v>233</v>
      </c>
      <c r="D584" s="271">
        <v>572</v>
      </c>
      <c r="E584" s="272">
        <v>44455</v>
      </c>
      <c r="F584" s="270" t="s">
        <v>549</v>
      </c>
      <c r="G584" s="270">
        <v>6714</v>
      </c>
      <c r="H584" s="270" t="s">
        <v>474</v>
      </c>
      <c r="I584" s="489" t="s">
        <v>554</v>
      </c>
    </row>
    <row r="585" spans="1:9" s="266" customFormat="1" ht="63.75" x14ac:dyDescent="0.2">
      <c r="A585" s="489">
        <v>581</v>
      </c>
      <c r="B585" s="270" t="s">
        <v>533</v>
      </c>
      <c r="C585" s="270" t="s">
        <v>233</v>
      </c>
      <c r="D585" s="271">
        <v>572</v>
      </c>
      <c r="E585" s="272">
        <v>44455</v>
      </c>
      <c r="F585" s="270" t="s">
        <v>549</v>
      </c>
      <c r="G585" s="270">
        <v>6714</v>
      </c>
      <c r="H585" s="270" t="s">
        <v>474</v>
      </c>
      <c r="I585" s="489" t="s">
        <v>554</v>
      </c>
    </row>
    <row r="586" spans="1:9" s="266" customFormat="1" ht="51" x14ac:dyDescent="0.2">
      <c r="A586" s="489">
        <v>582</v>
      </c>
      <c r="B586" s="270" t="s">
        <v>534</v>
      </c>
      <c r="C586" s="270" t="s">
        <v>233</v>
      </c>
      <c r="D586" s="271">
        <v>289</v>
      </c>
      <c r="E586" s="272">
        <v>44455</v>
      </c>
      <c r="F586" s="270" t="s">
        <v>549</v>
      </c>
      <c r="G586" s="270">
        <v>6714</v>
      </c>
      <c r="H586" s="270" t="s">
        <v>474</v>
      </c>
      <c r="I586" s="489" t="s">
        <v>554</v>
      </c>
    </row>
    <row r="587" spans="1:9" s="266" customFormat="1" ht="51" x14ac:dyDescent="0.2">
      <c r="A587" s="489">
        <v>583</v>
      </c>
      <c r="B587" s="270" t="s">
        <v>535</v>
      </c>
      <c r="C587" s="270" t="s">
        <v>233</v>
      </c>
      <c r="D587" s="271">
        <v>670</v>
      </c>
      <c r="E587" s="272">
        <v>44455</v>
      </c>
      <c r="F587" s="270" t="s">
        <v>550</v>
      </c>
      <c r="G587" s="270">
        <v>4370</v>
      </c>
      <c r="H587" s="270" t="s">
        <v>544</v>
      </c>
      <c r="I587" s="489" t="s">
        <v>554</v>
      </c>
    </row>
    <row r="588" spans="1:9" s="266" customFormat="1" ht="51" x14ac:dyDescent="0.2">
      <c r="A588" s="489">
        <v>584</v>
      </c>
      <c r="B588" s="270" t="s">
        <v>536</v>
      </c>
      <c r="C588" s="270" t="s">
        <v>233</v>
      </c>
      <c r="D588" s="271">
        <v>1309</v>
      </c>
      <c r="E588" s="272">
        <v>44462</v>
      </c>
      <c r="F588" s="270" t="s">
        <v>543</v>
      </c>
      <c r="G588" s="270">
        <v>26281</v>
      </c>
      <c r="H588" s="270" t="s">
        <v>474</v>
      </c>
      <c r="I588" s="489" t="s">
        <v>554</v>
      </c>
    </row>
    <row r="589" spans="1:9" s="266" customFormat="1" ht="51" x14ac:dyDescent="0.2">
      <c r="A589" s="489">
        <v>585</v>
      </c>
      <c r="B589" s="270" t="s">
        <v>536</v>
      </c>
      <c r="C589" s="270" t="s">
        <v>233</v>
      </c>
      <c r="D589" s="271">
        <v>1309</v>
      </c>
      <c r="E589" s="272">
        <v>44462</v>
      </c>
      <c r="F589" s="270" t="s">
        <v>543</v>
      </c>
      <c r="G589" s="270">
        <v>26281</v>
      </c>
      <c r="H589" s="270" t="s">
        <v>474</v>
      </c>
      <c r="I589" s="489" t="s">
        <v>554</v>
      </c>
    </row>
    <row r="590" spans="1:9" s="266" customFormat="1" ht="51" x14ac:dyDescent="0.2">
      <c r="A590" s="489">
        <v>586</v>
      </c>
      <c r="B590" s="270" t="s">
        <v>536</v>
      </c>
      <c r="C590" s="270" t="s">
        <v>233</v>
      </c>
      <c r="D590" s="271">
        <v>1309</v>
      </c>
      <c r="E590" s="272">
        <v>44462</v>
      </c>
      <c r="F590" s="270" t="s">
        <v>543</v>
      </c>
      <c r="G590" s="270">
        <v>26281</v>
      </c>
      <c r="H590" s="270" t="s">
        <v>474</v>
      </c>
      <c r="I590" s="489" t="s">
        <v>554</v>
      </c>
    </row>
    <row r="591" spans="1:9" s="266" customFormat="1" ht="51" x14ac:dyDescent="0.2">
      <c r="A591" s="489">
        <v>587</v>
      </c>
      <c r="B591" s="270" t="s">
        <v>537</v>
      </c>
      <c r="C591" s="270" t="s">
        <v>233</v>
      </c>
      <c r="D591" s="271">
        <v>1032</v>
      </c>
      <c r="E591" s="272">
        <v>44462</v>
      </c>
      <c r="F591" s="270" t="s">
        <v>543</v>
      </c>
      <c r="G591" s="270">
        <v>26281</v>
      </c>
      <c r="H591" s="270" t="s">
        <v>474</v>
      </c>
      <c r="I591" s="489" t="s">
        <v>554</v>
      </c>
    </row>
    <row r="592" spans="1:9" s="266" customFormat="1" ht="51" x14ac:dyDescent="0.2">
      <c r="A592" s="489">
        <v>588</v>
      </c>
      <c r="B592" s="270" t="s">
        <v>525</v>
      </c>
      <c r="C592" s="270" t="s">
        <v>233</v>
      </c>
      <c r="D592" s="271">
        <v>716</v>
      </c>
      <c r="E592" s="272">
        <v>44462</v>
      </c>
      <c r="F592" s="270" t="s">
        <v>543</v>
      </c>
      <c r="G592" s="270">
        <v>26281</v>
      </c>
      <c r="H592" s="270" t="s">
        <v>474</v>
      </c>
      <c r="I592" s="489" t="s">
        <v>554</v>
      </c>
    </row>
    <row r="593" spans="1:9" s="266" customFormat="1" ht="51" x14ac:dyDescent="0.2">
      <c r="A593" s="489">
        <v>589</v>
      </c>
      <c r="B593" s="270" t="s">
        <v>538</v>
      </c>
      <c r="C593" s="270" t="s">
        <v>233</v>
      </c>
      <c r="D593" s="271">
        <v>1200</v>
      </c>
      <c r="E593" s="272">
        <v>44462</v>
      </c>
      <c r="F593" s="270" t="s">
        <v>543</v>
      </c>
      <c r="G593" s="270">
        <v>26281</v>
      </c>
      <c r="H593" s="270" t="s">
        <v>474</v>
      </c>
      <c r="I593" s="489" t="s">
        <v>554</v>
      </c>
    </row>
    <row r="594" spans="1:9" s="266" customFormat="1" ht="51" x14ac:dyDescent="0.2">
      <c r="A594" s="489">
        <v>590</v>
      </c>
      <c r="B594" s="270" t="s">
        <v>502</v>
      </c>
      <c r="C594" s="270" t="s">
        <v>233</v>
      </c>
      <c r="D594" s="271">
        <v>56</v>
      </c>
      <c r="E594" s="272">
        <v>44462</v>
      </c>
      <c r="F594" s="270" t="s">
        <v>543</v>
      </c>
      <c r="G594" s="270">
        <v>26281</v>
      </c>
      <c r="H594" s="270" t="s">
        <v>474</v>
      </c>
      <c r="I594" s="489" t="s">
        <v>554</v>
      </c>
    </row>
    <row r="595" spans="1:9" s="266" customFormat="1" ht="51" x14ac:dyDescent="0.2">
      <c r="A595" s="489">
        <v>591</v>
      </c>
      <c r="B595" s="270" t="s">
        <v>502</v>
      </c>
      <c r="C595" s="270" t="s">
        <v>233</v>
      </c>
      <c r="D595" s="271">
        <v>56</v>
      </c>
      <c r="E595" s="272">
        <v>44462</v>
      </c>
      <c r="F595" s="270" t="s">
        <v>543</v>
      </c>
      <c r="G595" s="270">
        <v>26281</v>
      </c>
      <c r="H595" s="270" t="s">
        <v>474</v>
      </c>
      <c r="I595" s="489" t="s">
        <v>554</v>
      </c>
    </row>
    <row r="596" spans="1:9" s="266" customFormat="1" ht="51" x14ac:dyDescent="0.2">
      <c r="A596" s="489">
        <v>592</v>
      </c>
      <c r="B596" s="270" t="s">
        <v>502</v>
      </c>
      <c r="C596" s="270" t="s">
        <v>233</v>
      </c>
      <c r="D596" s="271">
        <v>56</v>
      </c>
      <c r="E596" s="272">
        <v>44462</v>
      </c>
      <c r="F596" s="270" t="s">
        <v>543</v>
      </c>
      <c r="G596" s="270">
        <v>26281</v>
      </c>
      <c r="H596" s="270" t="s">
        <v>474</v>
      </c>
      <c r="I596" s="489" t="s">
        <v>554</v>
      </c>
    </row>
    <row r="597" spans="1:9" s="266" customFormat="1" ht="51" x14ac:dyDescent="0.2">
      <c r="A597" s="489">
        <v>593</v>
      </c>
      <c r="B597" s="270" t="s">
        <v>502</v>
      </c>
      <c r="C597" s="270" t="s">
        <v>233</v>
      </c>
      <c r="D597" s="271">
        <v>56</v>
      </c>
      <c r="E597" s="272">
        <v>44462</v>
      </c>
      <c r="F597" s="270" t="s">
        <v>543</v>
      </c>
      <c r="G597" s="270">
        <v>26281</v>
      </c>
      <c r="H597" s="270" t="s">
        <v>474</v>
      </c>
      <c r="I597" s="489" t="s">
        <v>554</v>
      </c>
    </row>
    <row r="598" spans="1:9" s="266" customFormat="1" ht="51" x14ac:dyDescent="0.2">
      <c r="A598" s="489">
        <v>594</v>
      </c>
      <c r="B598" s="270" t="s">
        <v>502</v>
      </c>
      <c r="C598" s="270" t="s">
        <v>233</v>
      </c>
      <c r="D598" s="271">
        <v>56</v>
      </c>
      <c r="E598" s="272">
        <v>44462</v>
      </c>
      <c r="F598" s="270" t="s">
        <v>543</v>
      </c>
      <c r="G598" s="270">
        <v>26281</v>
      </c>
      <c r="H598" s="270" t="s">
        <v>474</v>
      </c>
      <c r="I598" s="489" t="s">
        <v>554</v>
      </c>
    </row>
    <row r="599" spans="1:9" s="266" customFormat="1" ht="51" x14ac:dyDescent="0.2">
      <c r="A599" s="489">
        <v>595</v>
      </c>
      <c r="B599" s="270" t="s">
        <v>502</v>
      </c>
      <c r="C599" s="270" t="s">
        <v>233</v>
      </c>
      <c r="D599" s="271">
        <v>56</v>
      </c>
      <c r="E599" s="272">
        <v>44462</v>
      </c>
      <c r="F599" s="270" t="s">
        <v>543</v>
      </c>
      <c r="G599" s="270">
        <v>26281</v>
      </c>
      <c r="H599" s="270" t="s">
        <v>474</v>
      </c>
      <c r="I599" s="489" t="s">
        <v>554</v>
      </c>
    </row>
    <row r="600" spans="1:9" s="266" customFormat="1" ht="51" x14ac:dyDescent="0.2">
      <c r="A600" s="489">
        <v>596</v>
      </c>
      <c r="B600" s="270" t="s">
        <v>502</v>
      </c>
      <c r="C600" s="270" t="s">
        <v>233</v>
      </c>
      <c r="D600" s="271">
        <v>56</v>
      </c>
      <c r="E600" s="272">
        <v>44462</v>
      </c>
      <c r="F600" s="270" t="s">
        <v>543</v>
      </c>
      <c r="G600" s="270">
        <v>26281</v>
      </c>
      <c r="H600" s="270" t="s">
        <v>474</v>
      </c>
      <c r="I600" s="489" t="s">
        <v>554</v>
      </c>
    </row>
    <row r="601" spans="1:9" s="266" customFormat="1" ht="51" x14ac:dyDescent="0.2">
      <c r="A601" s="489">
        <v>597</v>
      </c>
      <c r="B601" s="270" t="s">
        <v>502</v>
      </c>
      <c r="C601" s="270" t="s">
        <v>233</v>
      </c>
      <c r="D601" s="271">
        <v>56</v>
      </c>
      <c r="E601" s="272">
        <v>44462</v>
      </c>
      <c r="F601" s="270" t="s">
        <v>543</v>
      </c>
      <c r="G601" s="270">
        <v>26281</v>
      </c>
      <c r="H601" s="270" t="s">
        <v>474</v>
      </c>
      <c r="I601" s="489" t="s">
        <v>554</v>
      </c>
    </row>
    <row r="602" spans="1:9" s="266" customFormat="1" ht="51" x14ac:dyDescent="0.2">
      <c r="A602" s="489">
        <v>598</v>
      </c>
      <c r="B602" s="270" t="s">
        <v>502</v>
      </c>
      <c r="C602" s="270" t="s">
        <v>233</v>
      </c>
      <c r="D602" s="271">
        <v>56</v>
      </c>
      <c r="E602" s="272">
        <v>44462</v>
      </c>
      <c r="F602" s="270" t="s">
        <v>543</v>
      </c>
      <c r="G602" s="270">
        <v>26281</v>
      </c>
      <c r="H602" s="270" t="s">
        <v>474</v>
      </c>
      <c r="I602" s="489" t="s">
        <v>554</v>
      </c>
    </row>
    <row r="603" spans="1:9" s="266" customFormat="1" ht="51" x14ac:dyDescent="0.2">
      <c r="A603" s="489">
        <v>599</v>
      </c>
      <c r="B603" s="270" t="s">
        <v>502</v>
      </c>
      <c r="C603" s="270" t="s">
        <v>233</v>
      </c>
      <c r="D603" s="271">
        <v>56</v>
      </c>
      <c r="E603" s="272">
        <v>44462</v>
      </c>
      <c r="F603" s="270" t="s">
        <v>543</v>
      </c>
      <c r="G603" s="270">
        <v>26281</v>
      </c>
      <c r="H603" s="270" t="s">
        <v>474</v>
      </c>
      <c r="I603" s="489" t="s">
        <v>554</v>
      </c>
    </row>
    <row r="604" spans="1:9" s="266" customFormat="1" ht="51" x14ac:dyDescent="0.2">
      <c r="A604" s="489">
        <v>600</v>
      </c>
      <c r="B604" s="270" t="s">
        <v>502</v>
      </c>
      <c r="C604" s="270" t="s">
        <v>233</v>
      </c>
      <c r="D604" s="271">
        <v>56</v>
      </c>
      <c r="E604" s="272">
        <v>44462</v>
      </c>
      <c r="F604" s="270" t="s">
        <v>543</v>
      </c>
      <c r="G604" s="270">
        <v>26281</v>
      </c>
      <c r="H604" s="270" t="s">
        <v>474</v>
      </c>
      <c r="I604" s="489" t="s">
        <v>554</v>
      </c>
    </row>
    <row r="605" spans="1:9" s="266" customFormat="1" ht="51" x14ac:dyDescent="0.2">
      <c r="A605" s="489">
        <v>601</v>
      </c>
      <c r="B605" s="270" t="s">
        <v>502</v>
      </c>
      <c r="C605" s="270" t="s">
        <v>233</v>
      </c>
      <c r="D605" s="271">
        <v>56</v>
      </c>
      <c r="E605" s="272">
        <v>44462</v>
      </c>
      <c r="F605" s="270" t="s">
        <v>543</v>
      </c>
      <c r="G605" s="270">
        <v>26281</v>
      </c>
      <c r="H605" s="270" t="s">
        <v>474</v>
      </c>
      <c r="I605" s="489" t="s">
        <v>554</v>
      </c>
    </row>
    <row r="606" spans="1:9" s="266" customFormat="1" ht="51" x14ac:dyDescent="0.2">
      <c r="A606" s="489">
        <v>602</v>
      </c>
      <c r="B606" s="270" t="s">
        <v>502</v>
      </c>
      <c r="C606" s="270" t="s">
        <v>233</v>
      </c>
      <c r="D606" s="271">
        <v>56</v>
      </c>
      <c r="E606" s="272">
        <v>44462</v>
      </c>
      <c r="F606" s="270" t="s">
        <v>543</v>
      </c>
      <c r="G606" s="270">
        <v>26281</v>
      </c>
      <c r="H606" s="270" t="s">
        <v>474</v>
      </c>
      <c r="I606" s="489" t="s">
        <v>554</v>
      </c>
    </row>
    <row r="607" spans="1:9" s="266" customFormat="1" ht="51" x14ac:dyDescent="0.2">
      <c r="A607" s="489">
        <v>603</v>
      </c>
      <c r="B607" s="270" t="s">
        <v>502</v>
      </c>
      <c r="C607" s="270" t="s">
        <v>233</v>
      </c>
      <c r="D607" s="271">
        <v>56</v>
      </c>
      <c r="E607" s="272">
        <v>44462</v>
      </c>
      <c r="F607" s="270" t="s">
        <v>543</v>
      </c>
      <c r="G607" s="270">
        <v>26281</v>
      </c>
      <c r="H607" s="270" t="s">
        <v>474</v>
      </c>
      <c r="I607" s="489" t="s">
        <v>554</v>
      </c>
    </row>
    <row r="608" spans="1:9" s="266" customFormat="1" ht="51" x14ac:dyDescent="0.2">
      <c r="A608" s="489">
        <v>604</v>
      </c>
      <c r="B608" s="270" t="s">
        <v>502</v>
      </c>
      <c r="C608" s="270" t="s">
        <v>233</v>
      </c>
      <c r="D608" s="271">
        <v>56</v>
      </c>
      <c r="E608" s="272">
        <v>44462</v>
      </c>
      <c r="F608" s="270" t="s">
        <v>543</v>
      </c>
      <c r="G608" s="270">
        <v>26281</v>
      </c>
      <c r="H608" s="270" t="s">
        <v>474</v>
      </c>
      <c r="I608" s="489" t="s">
        <v>554</v>
      </c>
    </row>
    <row r="609" spans="1:9" s="266" customFormat="1" ht="51" x14ac:dyDescent="0.2">
      <c r="A609" s="489">
        <v>605</v>
      </c>
      <c r="B609" s="270" t="s">
        <v>502</v>
      </c>
      <c r="C609" s="270" t="s">
        <v>233</v>
      </c>
      <c r="D609" s="271">
        <v>56</v>
      </c>
      <c r="E609" s="272">
        <v>44462</v>
      </c>
      <c r="F609" s="270" t="s">
        <v>543</v>
      </c>
      <c r="G609" s="270">
        <v>26281</v>
      </c>
      <c r="H609" s="270" t="s">
        <v>474</v>
      </c>
      <c r="I609" s="489" t="s">
        <v>554</v>
      </c>
    </row>
    <row r="610" spans="1:9" s="266" customFormat="1" ht="51" x14ac:dyDescent="0.2">
      <c r="A610" s="489">
        <v>606</v>
      </c>
      <c r="B610" s="270" t="s">
        <v>502</v>
      </c>
      <c r="C610" s="270" t="s">
        <v>233</v>
      </c>
      <c r="D610" s="271">
        <v>56</v>
      </c>
      <c r="E610" s="272">
        <v>44462</v>
      </c>
      <c r="F610" s="270" t="s">
        <v>543</v>
      </c>
      <c r="G610" s="270">
        <v>26281</v>
      </c>
      <c r="H610" s="270" t="s">
        <v>474</v>
      </c>
      <c r="I610" s="489" t="s">
        <v>554</v>
      </c>
    </row>
    <row r="611" spans="1:9" s="266" customFormat="1" ht="51" x14ac:dyDescent="0.2">
      <c r="A611" s="489">
        <v>607</v>
      </c>
      <c r="B611" s="270" t="s">
        <v>502</v>
      </c>
      <c r="C611" s="270" t="s">
        <v>233</v>
      </c>
      <c r="D611" s="271">
        <v>56</v>
      </c>
      <c r="E611" s="272">
        <v>44462</v>
      </c>
      <c r="F611" s="270" t="s">
        <v>543</v>
      </c>
      <c r="G611" s="270">
        <v>26281</v>
      </c>
      <c r="H611" s="270" t="s">
        <v>474</v>
      </c>
      <c r="I611" s="489" t="s">
        <v>554</v>
      </c>
    </row>
    <row r="612" spans="1:9" s="266" customFormat="1" ht="51" x14ac:dyDescent="0.2">
      <c r="A612" s="489">
        <v>608</v>
      </c>
      <c r="B612" s="270" t="s">
        <v>502</v>
      </c>
      <c r="C612" s="270" t="s">
        <v>233</v>
      </c>
      <c r="D612" s="271">
        <v>56</v>
      </c>
      <c r="E612" s="272">
        <v>44462</v>
      </c>
      <c r="F612" s="270" t="s">
        <v>543</v>
      </c>
      <c r="G612" s="270">
        <v>26281</v>
      </c>
      <c r="H612" s="270" t="s">
        <v>474</v>
      </c>
      <c r="I612" s="489" t="s">
        <v>554</v>
      </c>
    </row>
    <row r="613" spans="1:9" s="266" customFormat="1" ht="51" x14ac:dyDescent="0.2">
      <c r="A613" s="489">
        <v>609</v>
      </c>
      <c r="B613" s="270" t="s">
        <v>502</v>
      </c>
      <c r="C613" s="270" t="s">
        <v>233</v>
      </c>
      <c r="D613" s="271">
        <v>56</v>
      </c>
      <c r="E613" s="272">
        <v>44462</v>
      </c>
      <c r="F613" s="270" t="s">
        <v>543</v>
      </c>
      <c r="G613" s="270">
        <v>26281</v>
      </c>
      <c r="H613" s="270" t="s">
        <v>474</v>
      </c>
      <c r="I613" s="489" t="s">
        <v>554</v>
      </c>
    </row>
    <row r="614" spans="1:9" s="266" customFormat="1" ht="38.25" x14ac:dyDescent="0.2">
      <c r="A614" s="489">
        <v>610</v>
      </c>
      <c r="B614" s="270" t="s">
        <v>539</v>
      </c>
      <c r="C614" s="270" t="s">
        <v>229</v>
      </c>
      <c r="D614" s="271">
        <v>165.04</v>
      </c>
      <c r="E614" s="272">
        <v>44468</v>
      </c>
      <c r="F614" s="270" t="s">
        <v>551</v>
      </c>
      <c r="G614" s="270">
        <v>818672</v>
      </c>
      <c r="H614" s="270" t="s">
        <v>474</v>
      </c>
      <c r="I614" s="489" t="s">
        <v>557</v>
      </c>
    </row>
    <row r="615" spans="1:9" s="266" customFormat="1" ht="38.25" x14ac:dyDescent="0.2">
      <c r="A615" s="489">
        <v>611</v>
      </c>
      <c r="B615" s="270" t="s">
        <v>539</v>
      </c>
      <c r="C615" s="489" t="s">
        <v>229</v>
      </c>
      <c r="D615" s="271">
        <v>165.04</v>
      </c>
      <c r="E615" s="272">
        <v>44468</v>
      </c>
      <c r="F615" s="270" t="s">
        <v>551</v>
      </c>
      <c r="G615" s="270">
        <v>818672</v>
      </c>
      <c r="H615" s="270" t="s">
        <v>474</v>
      </c>
      <c r="I615" s="489" t="s">
        <v>557</v>
      </c>
    </row>
    <row r="616" spans="1:9" s="266" customFormat="1" ht="38.25" x14ac:dyDescent="0.2">
      <c r="A616" s="489">
        <v>612</v>
      </c>
      <c r="B616" s="270" t="s">
        <v>539</v>
      </c>
      <c r="C616" s="270" t="s">
        <v>229</v>
      </c>
      <c r="D616" s="271">
        <v>165.04</v>
      </c>
      <c r="E616" s="272">
        <v>44468</v>
      </c>
      <c r="F616" s="270" t="s">
        <v>551</v>
      </c>
      <c r="G616" s="270">
        <v>818672</v>
      </c>
      <c r="H616" s="270" t="s">
        <v>474</v>
      </c>
      <c r="I616" s="489" t="s">
        <v>557</v>
      </c>
    </row>
    <row r="617" spans="1:9" s="266" customFormat="1" ht="38.25" x14ac:dyDescent="0.2">
      <c r="A617" s="489">
        <v>613</v>
      </c>
      <c r="B617" s="270" t="s">
        <v>539</v>
      </c>
      <c r="C617" s="270" t="s">
        <v>229</v>
      </c>
      <c r="D617" s="271">
        <v>165.04</v>
      </c>
      <c r="E617" s="272">
        <v>44468</v>
      </c>
      <c r="F617" s="270" t="s">
        <v>551</v>
      </c>
      <c r="G617" s="270">
        <v>818672</v>
      </c>
      <c r="H617" s="270" t="s">
        <v>474</v>
      </c>
      <c r="I617" s="489" t="s">
        <v>557</v>
      </c>
    </row>
    <row r="618" spans="1:9" s="266" customFormat="1" ht="38.25" x14ac:dyDescent="0.2">
      <c r="A618" s="489">
        <v>614</v>
      </c>
      <c r="B618" s="270" t="s">
        <v>539</v>
      </c>
      <c r="C618" s="270" t="s">
        <v>229</v>
      </c>
      <c r="D618" s="271">
        <v>165.04</v>
      </c>
      <c r="E618" s="272">
        <v>44468</v>
      </c>
      <c r="F618" s="270" t="s">
        <v>551</v>
      </c>
      <c r="G618" s="270">
        <v>818672</v>
      </c>
      <c r="H618" s="270" t="s">
        <v>474</v>
      </c>
      <c r="I618" s="489" t="s">
        <v>557</v>
      </c>
    </row>
    <row r="619" spans="1:9" s="266" customFormat="1" ht="38.25" x14ac:dyDescent="0.2">
      <c r="A619" s="489">
        <v>615</v>
      </c>
      <c r="B619" s="270" t="s">
        <v>539</v>
      </c>
      <c r="C619" s="270" t="s">
        <v>229</v>
      </c>
      <c r="D619" s="271">
        <v>165.04</v>
      </c>
      <c r="E619" s="272">
        <v>44468</v>
      </c>
      <c r="F619" s="270" t="s">
        <v>551</v>
      </c>
      <c r="G619" s="270">
        <v>818672</v>
      </c>
      <c r="H619" s="270" t="s">
        <v>474</v>
      </c>
      <c r="I619" s="489" t="s">
        <v>557</v>
      </c>
    </row>
    <row r="620" spans="1:9" s="266" customFormat="1" ht="38.25" x14ac:dyDescent="0.2">
      <c r="A620" s="489">
        <v>616</v>
      </c>
      <c r="B620" s="270" t="s">
        <v>539</v>
      </c>
      <c r="C620" s="270" t="s">
        <v>229</v>
      </c>
      <c r="D620" s="271">
        <v>165.04</v>
      </c>
      <c r="E620" s="272">
        <v>44468</v>
      </c>
      <c r="F620" s="270" t="s">
        <v>551</v>
      </c>
      <c r="G620" s="270">
        <v>818672</v>
      </c>
      <c r="H620" s="270" t="s">
        <v>474</v>
      </c>
      <c r="I620" s="489" t="s">
        <v>557</v>
      </c>
    </row>
    <row r="621" spans="1:9" s="266" customFormat="1" ht="38.25" x14ac:dyDescent="0.2">
      <c r="A621" s="489">
        <v>617</v>
      </c>
      <c r="B621" s="270" t="s">
        <v>539</v>
      </c>
      <c r="C621" s="270" t="s">
        <v>229</v>
      </c>
      <c r="D621" s="271">
        <v>165.04</v>
      </c>
      <c r="E621" s="272">
        <v>44468</v>
      </c>
      <c r="F621" s="270" t="s">
        <v>551</v>
      </c>
      <c r="G621" s="270">
        <v>818672</v>
      </c>
      <c r="H621" s="270" t="s">
        <v>474</v>
      </c>
      <c r="I621" s="489" t="s">
        <v>557</v>
      </c>
    </row>
    <row r="622" spans="1:9" s="266" customFormat="1" ht="38.25" x14ac:dyDescent="0.2">
      <c r="A622" s="489">
        <v>618</v>
      </c>
      <c r="B622" s="270" t="s">
        <v>539</v>
      </c>
      <c r="C622" s="270" t="s">
        <v>229</v>
      </c>
      <c r="D622" s="271">
        <v>165.04</v>
      </c>
      <c r="E622" s="272">
        <v>44468</v>
      </c>
      <c r="F622" s="270" t="s">
        <v>551</v>
      </c>
      <c r="G622" s="270">
        <v>818672</v>
      </c>
      <c r="H622" s="270" t="s">
        <v>474</v>
      </c>
      <c r="I622" s="489" t="s">
        <v>557</v>
      </c>
    </row>
    <row r="623" spans="1:9" s="266" customFormat="1" ht="38.25" x14ac:dyDescent="0.2">
      <c r="A623" s="489">
        <v>619</v>
      </c>
      <c r="B623" s="270" t="s">
        <v>539</v>
      </c>
      <c r="C623" s="270" t="s">
        <v>229</v>
      </c>
      <c r="D623" s="271">
        <v>165.04</v>
      </c>
      <c r="E623" s="272">
        <v>44468</v>
      </c>
      <c r="F623" s="270" t="s">
        <v>551</v>
      </c>
      <c r="G623" s="270">
        <v>818672</v>
      </c>
      <c r="H623" s="270" t="s">
        <v>474</v>
      </c>
      <c r="I623" s="489" t="s">
        <v>557</v>
      </c>
    </row>
    <row r="624" spans="1:9" s="266" customFormat="1" ht="39" thickBot="1" x14ac:dyDescent="0.25">
      <c r="A624" s="489">
        <v>620</v>
      </c>
      <c r="B624" s="270" t="s">
        <v>539</v>
      </c>
      <c r="C624" s="270" t="s">
        <v>229</v>
      </c>
      <c r="D624" s="271">
        <v>165.04</v>
      </c>
      <c r="E624" s="272">
        <v>44468</v>
      </c>
      <c r="F624" s="270" t="s">
        <v>551</v>
      </c>
      <c r="G624" s="270">
        <v>818672</v>
      </c>
      <c r="H624" s="270" t="s">
        <v>474</v>
      </c>
      <c r="I624" s="489" t="s">
        <v>557</v>
      </c>
    </row>
    <row r="625" spans="1:9" s="266" customFormat="1" hidden="1" x14ac:dyDescent="0.2">
      <c r="A625" s="489"/>
      <c r="B625" s="270"/>
      <c r="C625" s="270"/>
      <c r="D625" s="271"/>
      <c r="E625" s="272"/>
      <c r="F625" s="270"/>
      <c r="G625" s="270"/>
      <c r="H625" s="270"/>
      <c r="I625" s="270"/>
    </row>
    <row r="626" spans="1:9" s="266" customFormat="1" ht="13.5" hidden="1" thickBot="1" x14ac:dyDescent="0.25">
      <c r="A626" s="489"/>
      <c r="B626" s="270"/>
      <c r="C626" s="270"/>
      <c r="D626" s="271"/>
      <c r="E626" s="272"/>
      <c r="F626" s="270"/>
      <c r="G626" s="270"/>
      <c r="H626" s="270"/>
      <c r="I626" s="270"/>
    </row>
    <row r="627" spans="1:9" ht="22.5" customHeight="1" thickBot="1" x14ac:dyDescent="0.25">
      <c r="A627" s="273"/>
      <c r="B627" s="273"/>
      <c r="C627" s="274" t="s">
        <v>272</v>
      </c>
      <c r="D627" s="275">
        <f>SUM(D5:D626)</f>
        <v>1176969.4399999955</v>
      </c>
      <c r="E627" s="273"/>
      <c r="F627" s="273"/>
      <c r="G627" s="273"/>
      <c r="H627" s="276"/>
      <c r="I627" s="276"/>
    </row>
    <row r="1042" spans="6:6" ht="25.5" hidden="1" x14ac:dyDescent="0.2">
      <c r="F1042" s="252" t="s">
        <v>223</v>
      </c>
    </row>
    <row r="1043" spans="6:6" ht="25.5" hidden="1" x14ac:dyDescent="0.2">
      <c r="F1043" s="252" t="s">
        <v>224</v>
      </c>
    </row>
    <row r="1044" spans="6:6" ht="25.5" hidden="1" x14ac:dyDescent="0.2">
      <c r="F1044" s="252" t="s">
        <v>225</v>
      </c>
    </row>
    <row r="1045" spans="6:6" ht="25.5" hidden="1" x14ac:dyDescent="0.2">
      <c r="F1045" s="252" t="s">
        <v>226</v>
      </c>
    </row>
    <row r="1046" spans="6:6" ht="38.25" hidden="1" x14ac:dyDescent="0.2">
      <c r="F1046" s="252" t="s">
        <v>227</v>
      </c>
    </row>
    <row r="1047" spans="6:6" ht="25.5" hidden="1" x14ac:dyDescent="0.2">
      <c r="F1047" s="252" t="s">
        <v>228</v>
      </c>
    </row>
    <row r="1048" spans="6:6" ht="38.25" hidden="1" x14ac:dyDescent="0.2">
      <c r="F1048" s="252" t="s">
        <v>229</v>
      </c>
    </row>
    <row r="1049" spans="6:6" ht="51" hidden="1" x14ac:dyDescent="0.2">
      <c r="F1049" s="252" t="s">
        <v>230</v>
      </c>
    </row>
    <row r="1050" spans="6:6" hidden="1" x14ac:dyDescent="0.2">
      <c r="F1050" s="252" t="s">
        <v>231</v>
      </c>
    </row>
    <row r="1051" spans="6:6" ht="25.5" hidden="1" x14ac:dyDescent="0.2">
      <c r="F1051" s="252" t="s">
        <v>232</v>
      </c>
    </row>
    <row r="1052" spans="6:6" hidden="1" x14ac:dyDescent="0.2">
      <c r="F1052" s="252" t="s">
        <v>233</v>
      </c>
    </row>
    <row r="1053" spans="6:6" ht="25.5" hidden="1" x14ac:dyDescent="0.2">
      <c r="F1053" s="252" t="s">
        <v>234</v>
      </c>
    </row>
    <row r="1054" spans="6:6" hidden="1" x14ac:dyDescent="0.2">
      <c r="F1054" s="252" t="s">
        <v>72</v>
      </c>
    </row>
    <row r="1055" spans="6:6" hidden="1" x14ac:dyDescent="0.2"/>
    <row r="1056" spans="6:6" hidden="1" x14ac:dyDescent="0.2"/>
  </sheetData>
  <sheetProtection algorithmName="SHA-512" hashValue="3WZqS4Kc+kaVKyL04RY7ZrIdrZwxBhhs5Tj+1+l43GmhlkzE8USGXGFeTYF5HjUNwE+gxPrUs6FxvfxcU/WXoA==" saltValue="TxWk+FYW9h3voQ49h7U6IQ=="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626">
      <formula1>$F$1042:$F$1055</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36</vt:i4>
      </vt:variant>
    </vt:vector>
  </HeadingPairs>
  <TitlesOfParts>
    <vt:vector size="55" baseType="lpstr">
      <vt:lpstr>Capa</vt:lpstr>
      <vt:lpstr>Análise</vt:lpstr>
      <vt:lpstr>Resumo</vt:lpstr>
      <vt:lpstr>Gasto das Atividades</vt:lpstr>
      <vt:lpstr>Comparativo</vt:lpstr>
      <vt:lpstr>Analítico Cx.</vt:lpstr>
      <vt:lpstr>Analítico Cp.</vt:lpstr>
      <vt:lpstr>Prov. Pessoal</vt:lpstr>
      <vt:lpstr>Bens</vt:lpstr>
      <vt:lpstr>Comp.</vt:lpstr>
      <vt:lpstr>Diário 1º PA</vt:lpstr>
      <vt:lpstr>Diário 2º PA</vt:lpstr>
      <vt:lpstr>Diário 3º PA</vt:lpstr>
      <vt:lpstr>Diário 4º PA</vt:lpstr>
      <vt:lpstr>Reserva</vt:lpstr>
      <vt:lpstr>Lista de Pessoal</vt:lpstr>
      <vt:lpstr>Dec Dir.</vt:lpstr>
      <vt:lpstr>Plano</vt:lpstr>
      <vt:lpstr>FFC (ESPECIE)</vt:lpstr>
      <vt:lpstr>Aquisição_de_Bens_Permanentes</vt:lpstr>
      <vt:lpstr>Análise!Area_de_impressao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2º PA'!Area_de_impressao</vt:lpstr>
      <vt:lpstr>'Diário 4º PA'!Area_de_impressao</vt:lpstr>
      <vt:lpstr>'FFC (ESPECIE)'!Area_de_impressao</vt:lpstr>
      <vt:lpstr>'Gasto das Atividades'!Area_de_impressao</vt:lpstr>
      <vt:lpstr>'Lista de Pessoal'!Area_de_impressao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1º PA'!Titulos_de_impressao</vt:lpstr>
      <vt:lpstr>'Diário 2º PA'!Titulos_de_impressao</vt:lpstr>
      <vt:lpstr>'Diário 3º PA'!Titulos_de_impressao</vt:lpstr>
      <vt:lpstr>'Diário 4º PA'!Titulos_de_impressao</vt:lpstr>
      <vt:lpstr>Reserva!Titulos_de_impressao</vt:lpstr>
      <vt:lpstr>Resumo!Titulos_de_impressao</vt:lpstr>
      <vt:lpstr>Transferência_para_Reserva_de_Recursos</vt:lpstr>
    </vt:vector>
  </TitlesOfParts>
  <Company>Particular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Gustavo Henrique Ribeiro Santos</dc:creator>
  <cp:lastModifiedBy>HP</cp:lastModifiedBy>
  <cp:lastPrinted>2021-10-21T12:31:24Z</cp:lastPrinted>
  <dcterms:created xsi:type="dcterms:W3CDTF">2007-03-19T18:09:20Z</dcterms:created>
  <dcterms:modified xsi:type="dcterms:W3CDTF">2021-11-24T11:47:30Z</dcterms:modified>
</cp:coreProperties>
</file>